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.samarina\OneDrive - Orbico\Desktop\REPORTS\Продажи по скидкам 2013\"/>
    </mc:Choice>
  </mc:AlternateContent>
  <xr:revisionPtr revIDLastSave="0" documentId="8_{D8F86B57-B261-489A-8622-9D04A263CF17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2016" sheetId="4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D10" i="4" l="1"/>
  <c r="F10" i="4"/>
  <c r="AA85" i="4"/>
  <c r="AB84" i="4" s="1"/>
  <c r="X85" i="4"/>
  <c r="Y67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6" i="4"/>
  <c r="Y65" i="4"/>
  <c r="Y64" i="4"/>
  <c r="Y63" i="4"/>
  <c r="Y62" i="4"/>
  <c r="Y61" i="4"/>
  <c r="X60" i="4"/>
  <c r="Y45" i="4" s="1"/>
  <c r="O35" i="4"/>
  <c r="P16" i="4" s="1"/>
  <c r="AM90" i="4"/>
  <c r="AJ90" i="4"/>
  <c r="AG90" i="4"/>
  <c r="AD90" i="4"/>
  <c r="AA90" i="4"/>
  <c r="X90" i="4"/>
  <c r="U90" i="4"/>
  <c r="R90" i="4"/>
  <c r="O90" i="4"/>
  <c r="L90" i="4"/>
  <c r="I90" i="4"/>
  <c r="F90" i="4"/>
  <c r="AA10" i="4"/>
  <c r="AM89" i="4"/>
  <c r="AM85" i="4"/>
  <c r="AN76" i="4"/>
  <c r="AM60" i="4"/>
  <c r="AM35" i="4"/>
  <c r="AN14" i="4" s="1"/>
  <c r="AM10" i="4"/>
  <c r="AN8" i="4"/>
  <c r="AN15" i="4"/>
  <c r="AN5" i="4"/>
  <c r="AN61" i="4"/>
  <c r="AN69" i="4"/>
  <c r="AN65" i="4"/>
  <c r="AN73" i="4"/>
  <c r="AN77" i="4"/>
  <c r="AN23" i="4"/>
  <c r="AN31" i="4"/>
  <c r="AN58" i="4"/>
  <c r="AN16" i="4"/>
  <c r="AN24" i="4"/>
  <c r="AN32" i="4"/>
  <c r="AN81" i="4"/>
  <c r="AN11" i="4"/>
  <c r="AN19" i="4"/>
  <c r="AN27" i="4"/>
  <c r="AN12" i="4"/>
  <c r="AN20" i="4"/>
  <c r="AN28" i="4"/>
  <c r="AN13" i="4"/>
  <c r="AN17" i="4"/>
  <c r="AN21" i="4"/>
  <c r="AN25" i="4"/>
  <c r="AN29" i="4"/>
  <c r="AN33" i="4"/>
  <c r="AN54" i="4"/>
  <c r="AN59" i="4"/>
  <c r="AN82" i="4"/>
  <c r="AN18" i="4"/>
  <c r="AN22" i="4"/>
  <c r="AN26" i="4"/>
  <c r="AN30" i="4"/>
  <c r="AN34" i="4"/>
  <c r="AN55" i="4"/>
  <c r="AN83" i="4"/>
  <c r="AN56" i="4"/>
  <c r="AN79" i="4"/>
  <c r="AN9" i="4"/>
  <c r="AN53" i="4"/>
  <c r="AN50" i="4"/>
  <c r="AN46" i="4"/>
  <c r="AN42" i="4"/>
  <c r="AN38" i="4"/>
  <c r="AN49" i="4"/>
  <c r="AN45" i="4"/>
  <c r="AN41" i="4"/>
  <c r="AN37" i="4"/>
  <c r="AN44" i="4"/>
  <c r="AN40" i="4"/>
  <c r="AN36" i="4"/>
  <c r="AN47" i="4"/>
  <c r="AN39" i="4"/>
  <c r="AN48" i="4"/>
  <c r="AN51" i="4"/>
  <c r="AN43" i="4"/>
  <c r="AN74" i="4"/>
  <c r="AN7" i="4"/>
  <c r="AN6" i="4"/>
  <c r="AN62" i="4"/>
  <c r="AN66" i="4"/>
  <c r="AN70" i="4"/>
  <c r="AN78" i="4"/>
  <c r="AN52" i="4"/>
  <c r="AN63" i="4"/>
  <c r="AN67" i="4"/>
  <c r="AN71" i="4"/>
  <c r="AN75" i="4"/>
  <c r="AM87" i="4"/>
  <c r="AN10" i="4"/>
  <c r="AN57" i="4"/>
  <c r="AN64" i="4"/>
  <c r="AN68" i="4"/>
  <c r="AN72" i="4"/>
  <c r="AN80" i="4"/>
  <c r="AJ89" i="4"/>
  <c r="AJ85" i="4"/>
  <c r="AK76" i="4"/>
  <c r="AJ60" i="4"/>
  <c r="AJ35" i="4"/>
  <c r="AK19" i="4" s="1"/>
  <c r="AJ10" i="4"/>
  <c r="AG89" i="4"/>
  <c r="AG85" i="4"/>
  <c r="AH65" i="4" s="1"/>
  <c r="AG60" i="4"/>
  <c r="AH42" i="4"/>
  <c r="AG35" i="4"/>
  <c r="AH31" i="4" s="1"/>
  <c r="AG10" i="4"/>
  <c r="AD89" i="4"/>
  <c r="AD85" i="4"/>
  <c r="AE76" i="4"/>
  <c r="AD60" i="4"/>
  <c r="AE46" i="4"/>
  <c r="AD35" i="4"/>
  <c r="AE14" i="4" s="1"/>
  <c r="AE8" i="4"/>
  <c r="AA89" i="4"/>
  <c r="AA60" i="4"/>
  <c r="AA35" i="4"/>
  <c r="AB16" i="4" s="1"/>
  <c r="AH84" i="4"/>
  <c r="AE84" i="4"/>
  <c r="AK84" i="4"/>
  <c r="AH38" i="4"/>
  <c r="AH40" i="4"/>
  <c r="AH44" i="4"/>
  <c r="AH36" i="4"/>
  <c r="AH46" i="4"/>
  <c r="AB17" i="4"/>
  <c r="AN90" i="4"/>
  <c r="AN85" i="4"/>
  <c r="AN35" i="4"/>
  <c r="AN89" i="4"/>
  <c r="AN60" i="4"/>
  <c r="AK63" i="4"/>
  <c r="AK61" i="4"/>
  <c r="AK67" i="4"/>
  <c r="AK65" i="4"/>
  <c r="AK71" i="4"/>
  <c r="AK69" i="4"/>
  <c r="AK73" i="4"/>
  <c r="AE61" i="4"/>
  <c r="AE42" i="4"/>
  <c r="AE36" i="4"/>
  <c r="AE50" i="4"/>
  <c r="AE38" i="4"/>
  <c r="AB21" i="4"/>
  <c r="AK8" i="4"/>
  <c r="AK38" i="4"/>
  <c r="AK46" i="4"/>
  <c r="AK42" i="4"/>
  <c r="AK50" i="4"/>
  <c r="AK77" i="4"/>
  <c r="AK5" i="4"/>
  <c r="AK9" i="4"/>
  <c r="AK39" i="4"/>
  <c r="AK43" i="4"/>
  <c r="AK47" i="4"/>
  <c r="AK51" i="4"/>
  <c r="AK55" i="4"/>
  <c r="AK62" i="4"/>
  <c r="AK66" i="4"/>
  <c r="AK70" i="4"/>
  <c r="AK74" i="4"/>
  <c r="AK78" i="4"/>
  <c r="AK17" i="4"/>
  <c r="AK36" i="4"/>
  <c r="AK40" i="4"/>
  <c r="AK44" i="4"/>
  <c r="AK48" i="4"/>
  <c r="AK52" i="4"/>
  <c r="AK56" i="4"/>
  <c r="AK75" i="4"/>
  <c r="AK6" i="4"/>
  <c r="AK29" i="4"/>
  <c r="AK7" i="4"/>
  <c r="AK22" i="4"/>
  <c r="AK37" i="4"/>
  <c r="AK41" i="4"/>
  <c r="AK45" i="4"/>
  <c r="AK49" i="4"/>
  <c r="AK53" i="4"/>
  <c r="AK64" i="4"/>
  <c r="AK68" i="4"/>
  <c r="AK72" i="4"/>
  <c r="AH8" i="4"/>
  <c r="AH50" i="4"/>
  <c r="AH5" i="4"/>
  <c r="AH9" i="4"/>
  <c r="AH39" i="4"/>
  <c r="AH43" i="4"/>
  <c r="AH47" i="4"/>
  <c r="AH51" i="4"/>
  <c r="AH70" i="4"/>
  <c r="AH25" i="4"/>
  <c r="AH48" i="4"/>
  <c r="AH52" i="4"/>
  <c r="AH6" i="4"/>
  <c r="AH67" i="4"/>
  <c r="AH7" i="4"/>
  <c r="AH18" i="4"/>
  <c r="AH37" i="4"/>
  <c r="AH41" i="4"/>
  <c r="AH45" i="4"/>
  <c r="AH49" i="4"/>
  <c r="AH53" i="4"/>
  <c r="AH68" i="4"/>
  <c r="AE54" i="4"/>
  <c r="AE58" i="4"/>
  <c r="AE65" i="4"/>
  <c r="AE69" i="4"/>
  <c r="AE73" i="4"/>
  <c r="AE77" i="4"/>
  <c r="AE81" i="4"/>
  <c r="AE23" i="4"/>
  <c r="AE27" i="4"/>
  <c r="AE31" i="4"/>
  <c r="AE5" i="4"/>
  <c r="AE9" i="4"/>
  <c r="AE20" i="4"/>
  <c r="AE24" i="4"/>
  <c r="AE28" i="4"/>
  <c r="AE32" i="4"/>
  <c r="AE39" i="4"/>
  <c r="AE43" i="4"/>
  <c r="AE47" i="4"/>
  <c r="AE51" i="4"/>
  <c r="AE55" i="4"/>
  <c r="AE59" i="4"/>
  <c r="AE62" i="4"/>
  <c r="AE66" i="4"/>
  <c r="AE70" i="4"/>
  <c r="AE74" i="4"/>
  <c r="AE78" i="4"/>
  <c r="AE82" i="4"/>
  <c r="AE17" i="4"/>
  <c r="AE25" i="4"/>
  <c r="AE29" i="4"/>
  <c r="AE33" i="4"/>
  <c r="AE40" i="4"/>
  <c r="AE44" i="4"/>
  <c r="AE48" i="4"/>
  <c r="AE52" i="4"/>
  <c r="AE56" i="4"/>
  <c r="AE79" i="4"/>
  <c r="AE19" i="4"/>
  <c r="AE6" i="4"/>
  <c r="AE21" i="4"/>
  <c r="AE63" i="4"/>
  <c r="AE67" i="4"/>
  <c r="AE71" i="4"/>
  <c r="AE75" i="4"/>
  <c r="AE83" i="4"/>
  <c r="AD87" i="4"/>
  <c r="AE10" i="4" s="1"/>
  <c r="AE7" i="4"/>
  <c r="AE18" i="4"/>
  <c r="AE22" i="4"/>
  <c r="AE26" i="4"/>
  <c r="AE30" i="4"/>
  <c r="AE34" i="4"/>
  <c r="AE37" i="4"/>
  <c r="AE41" i="4"/>
  <c r="AE45" i="4"/>
  <c r="AE49" i="4"/>
  <c r="AE53" i="4"/>
  <c r="AE57" i="4"/>
  <c r="AE64" i="4"/>
  <c r="AE68" i="4"/>
  <c r="AE72" i="4"/>
  <c r="AE80" i="4"/>
  <c r="AB36" i="4"/>
  <c r="AB48" i="4"/>
  <c r="AB52" i="4"/>
  <c r="AB8" i="4"/>
  <c r="AB19" i="4"/>
  <c r="AB23" i="4"/>
  <c r="AB27" i="4"/>
  <c r="AB31" i="4"/>
  <c r="AB38" i="4"/>
  <c r="AB46" i="4"/>
  <c r="AB54" i="4"/>
  <c r="AB58" i="4"/>
  <c r="AB44" i="4"/>
  <c r="AB42" i="4"/>
  <c r="AB50" i="4"/>
  <c r="AB5" i="4"/>
  <c r="AB9" i="4"/>
  <c r="AB20" i="4"/>
  <c r="AB24" i="4"/>
  <c r="AB28" i="4"/>
  <c r="AB32" i="4"/>
  <c r="AB39" i="4"/>
  <c r="AB43" i="4"/>
  <c r="AB47" i="4"/>
  <c r="AB51" i="4"/>
  <c r="AB55" i="4"/>
  <c r="AB59" i="4"/>
  <c r="AB6" i="4"/>
  <c r="AA87" i="4"/>
  <c r="AB10" i="4" s="1"/>
  <c r="AB60" i="4"/>
  <c r="AB40" i="4"/>
  <c r="AB7" i="4"/>
  <c r="AB18" i="4"/>
  <c r="AB22" i="4"/>
  <c r="AB26" i="4"/>
  <c r="AB30" i="4"/>
  <c r="AB34" i="4"/>
  <c r="AB37" i="4"/>
  <c r="AB41" i="4"/>
  <c r="AB45" i="4"/>
  <c r="AB49" i="4"/>
  <c r="AB53" i="4"/>
  <c r="AB57" i="4"/>
  <c r="R35" i="4"/>
  <c r="S14" i="4" s="1"/>
  <c r="AN87" i="4"/>
  <c r="AE90" i="4"/>
  <c r="AE60" i="4"/>
  <c r="AE85" i="4"/>
  <c r="AE89" i="4"/>
  <c r="AE35" i="4"/>
  <c r="AB35" i="4"/>
  <c r="AB90" i="4"/>
  <c r="AB85" i="4"/>
  <c r="AB87" i="4" s="1"/>
  <c r="F60" i="4"/>
  <c r="G58" i="4" s="1"/>
  <c r="AE87" i="4"/>
  <c r="G42" i="4"/>
  <c r="G46" i="4"/>
  <c r="G55" i="4"/>
  <c r="G59" i="4"/>
  <c r="G45" i="4"/>
  <c r="G49" i="4"/>
  <c r="X89" i="4"/>
  <c r="U89" i="4"/>
  <c r="R89" i="4"/>
  <c r="O89" i="4"/>
  <c r="L89" i="4"/>
  <c r="I89" i="4"/>
  <c r="F89" i="4"/>
  <c r="U85" i="4"/>
  <c r="V84" i="4" s="1"/>
  <c r="R85" i="4"/>
  <c r="O85" i="4"/>
  <c r="L85" i="4"/>
  <c r="M84" i="4" s="1"/>
  <c r="I85" i="4"/>
  <c r="F85" i="4"/>
  <c r="U60" i="4"/>
  <c r="R60" i="4"/>
  <c r="O60" i="4"/>
  <c r="L60" i="4"/>
  <c r="M49" i="4" s="1"/>
  <c r="I60" i="4"/>
  <c r="X35" i="4"/>
  <c r="Y14" i="4" s="1"/>
  <c r="U35" i="4"/>
  <c r="S81" i="4"/>
  <c r="L35" i="4"/>
  <c r="M14" i="4" s="1"/>
  <c r="I35" i="4"/>
  <c r="J13" i="4" s="1"/>
  <c r="F35" i="4"/>
  <c r="P84" i="4"/>
  <c r="G65" i="4"/>
  <c r="M43" i="4"/>
  <c r="S58" i="4"/>
  <c r="S54" i="4"/>
  <c r="S83" i="4"/>
  <c r="S55" i="4"/>
  <c r="S59" i="4"/>
  <c r="S56" i="4"/>
  <c r="S79" i="4"/>
  <c r="S57" i="4"/>
  <c r="S82" i="4"/>
  <c r="S84" i="4"/>
  <c r="S80" i="4"/>
  <c r="P58" i="4"/>
  <c r="P54" i="4"/>
  <c r="P56" i="4"/>
  <c r="P79" i="4"/>
  <c r="P81" i="4"/>
  <c r="P83" i="4"/>
  <c r="P55" i="4"/>
  <c r="P57" i="4"/>
  <c r="P59" i="4"/>
  <c r="P80" i="4"/>
  <c r="P82" i="4"/>
  <c r="M57" i="4"/>
  <c r="M56" i="4"/>
  <c r="M55" i="4"/>
  <c r="M59" i="4"/>
  <c r="M54" i="4"/>
  <c r="M58" i="4"/>
  <c r="J83" i="4"/>
  <c r="J79" i="4"/>
  <c r="J75" i="4"/>
  <c r="J71" i="4"/>
  <c r="J67" i="4"/>
  <c r="J63" i="4"/>
  <c r="K63" i="4" s="1"/>
  <c r="J68" i="4"/>
  <c r="J82" i="4"/>
  <c r="J78" i="4"/>
  <c r="J74" i="4"/>
  <c r="J70" i="4"/>
  <c r="J66" i="4"/>
  <c r="K66" i="4" s="1"/>
  <c r="J62" i="4"/>
  <c r="K62" i="4" s="1"/>
  <c r="J64" i="4"/>
  <c r="K64" i="4" s="1"/>
  <c r="J81" i="4"/>
  <c r="J77" i="4"/>
  <c r="J73" i="4"/>
  <c r="J69" i="4"/>
  <c r="J65" i="4"/>
  <c r="J72" i="4"/>
  <c r="J84" i="4"/>
  <c r="J80" i="4"/>
  <c r="J76" i="4"/>
  <c r="G82" i="4"/>
  <c r="G78" i="4"/>
  <c r="G71" i="4"/>
  <c r="G81" i="4"/>
  <c r="G69" i="4"/>
  <c r="G84" i="4"/>
  <c r="G72" i="4"/>
  <c r="G68" i="4"/>
  <c r="G79" i="4"/>
  <c r="G75" i="4"/>
  <c r="J57" i="4"/>
  <c r="J53" i="4"/>
  <c r="J49" i="4"/>
  <c r="J45" i="4"/>
  <c r="J41" i="4"/>
  <c r="K41" i="4" s="1"/>
  <c r="J37" i="4"/>
  <c r="K37" i="4" s="1"/>
  <c r="J56" i="4"/>
  <c r="J52" i="4"/>
  <c r="J48" i="4"/>
  <c r="J44" i="4"/>
  <c r="J40" i="4"/>
  <c r="K40" i="4" s="1"/>
  <c r="J59" i="4"/>
  <c r="J55" i="4"/>
  <c r="J51" i="4"/>
  <c r="J47" i="4"/>
  <c r="J43" i="4"/>
  <c r="J39" i="4"/>
  <c r="K39" i="4" s="1"/>
  <c r="J58" i="4"/>
  <c r="J54" i="4"/>
  <c r="J50" i="4"/>
  <c r="J46" i="4"/>
  <c r="J42" i="4"/>
  <c r="J38" i="4"/>
  <c r="K38" i="4" s="1"/>
  <c r="F87" i="4"/>
  <c r="G5" i="4"/>
  <c r="Y47" i="4"/>
  <c r="V49" i="4"/>
  <c r="S47" i="4"/>
  <c r="P50" i="4"/>
  <c r="V53" i="4"/>
  <c r="V52" i="4"/>
  <c r="P51" i="4"/>
  <c r="V50" i="4"/>
  <c r="S28" i="4"/>
  <c r="G18" i="4"/>
  <c r="P62" i="4"/>
  <c r="P37" i="4"/>
  <c r="R10" i="4"/>
  <c r="S9" i="4"/>
  <c r="P47" i="4"/>
  <c r="O10" i="4"/>
  <c r="P9" i="4" s="1"/>
  <c r="X10" i="4"/>
  <c r="Y9" i="4" s="1"/>
  <c r="U10" i="4"/>
  <c r="V6" i="4" s="1"/>
  <c r="S8" i="4"/>
  <c r="S6" i="4"/>
  <c r="S7" i="4"/>
  <c r="P43" i="4"/>
  <c r="P52" i="4"/>
  <c r="P44" i="4"/>
  <c r="Y58" i="4"/>
  <c r="Y56" i="4"/>
  <c r="Y54" i="4"/>
  <c r="Y59" i="4"/>
  <c r="Y57" i="4"/>
  <c r="Y55" i="4"/>
  <c r="V21" i="4"/>
  <c r="V56" i="4"/>
  <c r="V57" i="4"/>
  <c r="V58" i="4"/>
  <c r="V54" i="4"/>
  <c r="V59" i="4"/>
  <c r="V55" i="4"/>
  <c r="S24" i="4"/>
  <c r="S26" i="4"/>
  <c r="J18" i="4"/>
  <c r="J32" i="4"/>
  <c r="J33" i="4"/>
  <c r="J29" i="4"/>
  <c r="J34" i="4"/>
  <c r="J30" i="4"/>
  <c r="J31" i="4"/>
  <c r="V32" i="4"/>
  <c r="V33" i="4"/>
  <c r="V29" i="4"/>
  <c r="V34" i="4"/>
  <c r="V30" i="4"/>
  <c r="V31" i="4"/>
  <c r="G24" i="4"/>
  <c r="S27" i="4"/>
  <c r="M33" i="4"/>
  <c r="M29" i="4"/>
  <c r="M34" i="4"/>
  <c r="M30" i="4"/>
  <c r="M31" i="4"/>
  <c r="M32" i="4"/>
  <c r="Y22" i="4"/>
  <c r="Y33" i="4"/>
  <c r="Y29" i="4"/>
  <c r="Y34" i="4"/>
  <c r="Y30" i="4"/>
  <c r="Y31" i="4"/>
  <c r="Y32" i="4"/>
  <c r="M24" i="4"/>
  <c r="S22" i="4"/>
  <c r="P27" i="4"/>
  <c r="P34" i="4"/>
  <c r="P30" i="4"/>
  <c r="P31" i="4"/>
  <c r="P32" i="4"/>
  <c r="P33" i="4"/>
  <c r="P29" i="4"/>
  <c r="G31" i="4"/>
  <c r="G32" i="4"/>
  <c r="G33" i="4"/>
  <c r="G29" i="4"/>
  <c r="G34" i="4"/>
  <c r="G30" i="4"/>
  <c r="S23" i="4"/>
  <c r="S31" i="4"/>
  <c r="S32" i="4"/>
  <c r="S33" i="4"/>
  <c r="S29" i="4"/>
  <c r="S34" i="4"/>
  <c r="S30" i="4"/>
  <c r="M18" i="4"/>
  <c r="S72" i="4"/>
  <c r="S76" i="4"/>
  <c r="S77" i="4"/>
  <c r="S78" i="4"/>
  <c r="S74" i="4"/>
  <c r="S73" i="4"/>
  <c r="S75" i="4"/>
  <c r="P72" i="4"/>
  <c r="P75" i="4"/>
  <c r="P76" i="4"/>
  <c r="P77" i="4"/>
  <c r="P78" i="4"/>
  <c r="P74" i="4"/>
  <c r="P73" i="4"/>
  <c r="S66" i="4"/>
  <c r="S71" i="4"/>
  <c r="P68" i="4"/>
  <c r="V47" i="4"/>
  <c r="V48" i="4"/>
  <c r="S49" i="4"/>
  <c r="Y50" i="4"/>
  <c r="S52" i="4"/>
  <c r="Y48" i="4"/>
  <c r="Y49" i="4"/>
  <c r="S51" i="4"/>
  <c r="Y43" i="4"/>
  <c r="P48" i="4"/>
  <c r="P49" i="4"/>
  <c r="S50" i="4"/>
  <c r="V51" i="4"/>
  <c r="Y52" i="4"/>
  <c r="P53" i="4"/>
  <c r="S48" i="4"/>
  <c r="Y51" i="4"/>
  <c r="S53" i="4"/>
  <c r="Y53" i="4"/>
  <c r="J24" i="4"/>
  <c r="P22" i="4"/>
  <c r="Y26" i="4"/>
  <c r="P18" i="4"/>
  <c r="V25" i="4"/>
  <c r="V23" i="4"/>
  <c r="V24" i="4"/>
  <c r="Y25" i="4"/>
  <c r="P26" i="4"/>
  <c r="V28" i="4"/>
  <c r="Y23" i="4"/>
  <c r="Y24" i="4"/>
  <c r="P25" i="4"/>
  <c r="V27" i="4"/>
  <c r="Y28" i="4"/>
  <c r="P23" i="4"/>
  <c r="P24" i="4"/>
  <c r="S25" i="4"/>
  <c r="V26" i="4"/>
  <c r="Y27" i="4"/>
  <c r="P28" i="4"/>
  <c r="Y18" i="4"/>
  <c r="S65" i="4"/>
  <c r="S68" i="4"/>
  <c r="S62" i="4"/>
  <c r="S61" i="4"/>
  <c r="S69" i="4"/>
  <c r="S64" i="4"/>
  <c r="S70" i="4"/>
  <c r="V36" i="4"/>
  <c r="S40" i="4"/>
  <c r="V43" i="4"/>
  <c r="V42" i="4"/>
  <c r="S46" i="4"/>
  <c r="Y37" i="4"/>
  <c r="S43" i="4"/>
  <c r="V38" i="4"/>
  <c r="V44" i="4"/>
  <c r="S41" i="4"/>
  <c r="V37" i="4"/>
  <c r="V39" i="4"/>
  <c r="V46" i="4"/>
  <c r="S36" i="4"/>
  <c r="S44" i="4"/>
  <c r="S37" i="4"/>
  <c r="V41" i="4"/>
  <c r="S39" i="4"/>
  <c r="S45" i="4"/>
  <c r="V18" i="4"/>
  <c r="S18" i="4"/>
  <c r="S19" i="4"/>
  <c r="S20" i="4"/>
  <c r="S21" i="4"/>
  <c r="R87" i="4"/>
  <c r="S5" i="4"/>
  <c r="S17" i="4"/>
  <c r="S38" i="4"/>
  <c r="S42" i="4"/>
  <c r="S63" i="4"/>
  <c r="S67" i="4"/>
  <c r="P64" i="4"/>
  <c r="V22" i="4"/>
  <c r="P39" i="4"/>
  <c r="P69" i="4"/>
  <c r="Y6" i="4"/>
  <c r="P19" i="4"/>
  <c r="P20" i="4"/>
  <c r="P40" i="4"/>
  <c r="P45" i="4"/>
  <c r="P65" i="4"/>
  <c r="P70" i="4"/>
  <c r="P21" i="4"/>
  <c r="P36" i="4"/>
  <c r="P41" i="4"/>
  <c r="P46" i="4"/>
  <c r="P61" i="4"/>
  <c r="P66" i="4"/>
  <c r="P71" i="4"/>
  <c r="P17" i="4"/>
  <c r="P38" i="4"/>
  <c r="P42" i="4"/>
  <c r="P63" i="4"/>
  <c r="P67" i="4"/>
  <c r="V17" i="4"/>
  <c r="V19" i="4"/>
  <c r="U87" i="4"/>
  <c r="V90" i="4" s="1"/>
  <c r="Y19" i="4"/>
  <c r="Y7" i="4"/>
  <c r="Y8" i="4"/>
  <c r="Y36" i="4"/>
  <c r="Y39" i="4"/>
  <c r="Y44" i="4"/>
  <c r="Y20" i="4"/>
  <c r="Y40" i="4"/>
  <c r="Y21" i="4"/>
  <c r="Y41" i="4"/>
  <c r="Y46" i="4"/>
  <c r="X87" i="4"/>
  <c r="Y89" i="4" s="1"/>
  <c r="Y5" i="4"/>
  <c r="Y17" i="4"/>
  <c r="Y38" i="4"/>
  <c r="Y42" i="4"/>
  <c r="V20" i="4"/>
  <c r="V40" i="4"/>
  <c r="V45" i="4"/>
  <c r="G85" i="4"/>
  <c r="G35" i="4"/>
  <c r="S10" i="4"/>
  <c r="S85" i="4"/>
  <c r="S87" i="4" s="1"/>
  <c r="S89" i="4"/>
  <c r="S60" i="4"/>
  <c r="S35" i="4"/>
  <c r="S90" i="4"/>
  <c r="V10" i="4"/>
  <c r="V60" i="4"/>
  <c r="Y10" i="4"/>
  <c r="Y35" i="4"/>
  <c r="Y85" i="4"/>
  <c r="B85" i="4"/>
  <c r="B60" i="4"/>
  <c r="B35" i="4"/>
  <c r="B10" i="4"/>
  <c r="L10" i="4"/>
  <c r="G6" i="4"/>
  <c r="G7" i="4"/>
  <c r="G8" i="4"/>
  <c r="G9" i="4"/>
  <c r="I10" i="4"/>
  <c r="J9" i="4"/>
  <c r="M45" i="4"/>
  <c r="M50" i="4"/>
  <c r="M52" i="4"/>
  <c r="M53" i="4"/>
  <c r="M48" i="4"/>
  <c r="M51" i="4"/>
  <c r="G25" i="4"/>
  <c r="G26" i="4"/>
  <c r="G27" i="4"/>
  <c r="G28" i="4"/>
  <c r="G23" i="4"/>
  <c r="M21" i="4"/>
  <c r="M27" i="4"/>
  <c r="M28" i="4"/>
  <c r="M23" i="4"/>
  <c r="M25" i="4"/>
  <c r="M26" i="4"/>
  <c r="J25" i="4"/>
  <c r="J26" i="4"/>
  <c r="J27" i="4"/>
  <c r="J28" i="4"/>
  <c r="J23" i="4"/>
  <c r="M22" i="4"/>
  <c r="J20" i="4"/>
  <c r="G19" i="4"/>
  <c r="J21" i="4"/>
  <c r="L87" i="4"/>
  <c r="I87" i="4"/>
  <c r="J60" i="4" s="1"/>
  <c r="J6" i="4"/>
  <c r="J36" i="4"/>
  <c r="K36" i="4" s="1"/>
  <c r="G22" i="4"/>
  <c r="G17" i="4"/>
  <c r="J7" i="4"/>
  <c r="G21" i="4"/>
  <c r="J8" i="4"/>
  <c r="J17" i="4"/>
  <c r="J22" i="4"/>
  <c r="M17" i="4"/>
  <c r="G20" i="4"/>
  <c r="J5" i="4"/>
  <c r="J19" i="4"/>
  <c r="J61" i="4"/>
  <c r="K61" i="4" s="1"/>
  <c r="M20" i="4"/>
  <c r="M36" i="4"/>
  <c r="N36" i="4" s="1"/>
  <c r="M42" i="4"/>
  <c r="M39" i="4"/>
  <c r="N39" i="4" s="1"/>
  <c r="M46" i="4"/>
  <c r="M41" i="4"/>
  <c r="N41" i="4" s="1"/>
  <c r="M47" i="4"/>
  <c r="M38" i="4"/>
  <c r="N38" i="4" s="1"/>
  <c r="M44" i="4"/>
  <c r="M19" i="4"/>
  <c r="M5" i="4"/>
  <c r="M8" i="4"/>
  <c r="M9" i="4"/>
  <c r="M6" i="4"/>
  <c r="M40" i="4"/>
  <c r="N40" i="4" s="1"/>
  <c r="M7" i="4"/>
  <c r="G10" i="4"/>
  <c r="G90" i="4"/>
  <c r="G89" i="4"/>
  <c r="J90" i="4"/>
  <c r="M85" i="4"/>
  <c r="M90" i="4"/>
  <c r="M89" i="4"/>
  <c r="M60" i="4"/>
  <c r="M87" i="4" s="1"/>
  <c r="G60" i="4"/>
  <c r="G87" i="4" s="1"/>
  <c r="J85" i="4"/>
  <c r="M35" i="4"/>
  <c r="M10" i="4"/>
  <c r="N14" i="4" l="1"/>
  <c r="J10" i="4"/>
  <c r="J89" i="4"/>
  <c r="Y60" i="4"/>
  <c r="Y87" i="4" s="1"/>
  <c r="V89" i="4"/>
  <c r="V7" i="4"/>
  <c r="V8" i="4"/>
  <c r="P5" i="4"/>
  <c r="P7" i="4"/>
  <c r="M37" i="4"/>
  <c r="N37" i="4" s="1"/>
  <c r="G56" i="4"/>
  <c r="G43" i="4"/>
  <c r="AH56" i="4"/>
  <c r="AK20" i="4"/>
  <c r="AH14" i="4"/>
  <c r="AH58" i="4"/>
  <c r="AH24" i="4"/>
  <c r="AH59" i="4"/>
  <c r="AH33" i="4"/>
  <c r="AH22" i="4"/>
  <c r="AH15" i="4"/>
  <c r="AH17" i="4"/>
  <c r="AH23" i="4"/>
  <c r="AH12" i="4"/>
  <c r="AH28" i="4"/>
  <c r="AH79" i="4"/>
  <c r="AH21" i="4"/>
  <c r="AH83" i="4"/>
  <c r="AH26" i="4"/>
  <c r="AH57" i="4"/>
  <c r="AH80" i="4"/>
  <c r="AH13" i="4"/>
  <c r="AH11" i="4"/>
  <c r="AH27" i="4"/>
  <c r="AH81" i="4"/>
  <c r="AH16" i="4"/>
  <c r="AH32" i="4"/>
  <c r="AH82" i="4"/>
  <c r="AH29" i="4"/>
  <c r="AH30" i="4"/>
  <c r="J35" i="4"/>
  <c r="J87" i="4" s="1"/>
  <c r="Y90" i="4"/>
  <c r="V35" i="4"/>
  <c r="V9" i="4"/>
  <c r="H79" i="4"/>
  <c r="G16" i="4"/>
  <c r="G14" i="4"/>
  <c r="G13" i="4"/>
  <c r="G12" i="4"/>
  <c r="G15" i="4"/>
  <c r="G11" i="4"/>
  <c r="V16" i="4"/>
  <c r="V12" i="4"/>
  <c r="V15" i="4"/>
  <c r="V11" i="4"/>
  <c r="V14" i="4"/>
  <c r="V13" i="4"/>
  <c r="G66" i="4"/>
  <c r="H84" i="4" s="1"/>
  <c r="G64" i="4"/>
  <c r="H82" i="4" s="1"/>
  <c r="G74" i="4"/>
  <c r="G77" i="4"/>
  <c r="G80" i="4"/>
  <c r="G67" i="4"/>
  <c r="G62" i="4"/>
  <c r="G63" i="4"/>
  <c r="G70" i="4"/>
  <c r="G73" i="4"/>
  <c r="G76" i="4"/>
  <c r="G83" i="4"/>
  <c r="H83" i="4" s="1"/>
  <c r="G52" i="4"/>
  <c r="AH55" i="4"/>
  <c r="AH54" i="4"/>
  <c r="AK14" i="4"/>
  <c r="AK15" i="4"/>
  <c r="AK23" i="4"/>
  <c r="AK24" i="4"/>
  <c r="AK59" i="4"/>
  <c r="AK25" i="4"/>
  <c r="AK79" i="4"/>
  <c r="AK26" i="4"/>
  <c r="AK57" i="4"/>
  <c r="AK80" i="4"/>
  <c r="AK27" i="4"/>
  <c r="AK54" i="4"/>
  <c r="AK12" i="4"/>
  <c r="AK28" i="4"/>
  <c r="AK33" i="4"/>
  <c r="AK83" i="4"/>
  <c r="AK13" i="4"/>
  <c r="AK30" i="4"/>
  <c r="AK31" i="4"/>
  <c r="AK58" i="4"/>
  <c r="AK81" i="4"/>
  <c r="AK16" i="4"/>
  <c r="AK32" i="4"/>
  <c r="AK82" i="4"/>
  <c r="AJ87" i="4"/>
  <c r="AK21" i="4"/>
  <c r="AK18" i="4"/>
  <c r="AK34" i="4"/>
  <c r="AK89" i="4"/>
  <c r="V85" i="4"/>
  <c r="V87" i="4" s="1"/>
  <c r="O87" i="4"/>
  <c r="P8" i="4"/>
  <c r="V5" i="4"/>
  <c r="P6" i="4"/>
  <c r="H81" i="4"/>
  <c r="K65" i="4"/>
  <c r="G61" i="4"/>
  <c r="K13" i="4"/>
  <c r="G40" i="4"/>
  <c r="G39" i="4"/>
  <c r="G57" i="4"/>
  <c r="G50" i="4"/>
  <c r="G47" i="4"/>
  <c r="G44" i="4"/>
  <c r="G37" i="4"/>
  <c r="G53" i="4"/>
  <c r="G38" i="4"/>
  <c r="G54" i="4"/>
  <c r="G51" i="4"/>
  <c r="G48" i="4"/>
  <c r="G41" i="4"/>
  <c r="G36" i="4"/>
  <c r="AH34" i="4"/>
  <c r="AH20" i="4"/>
  <c r="AH19" i="4"/>
  <c r="AK11" i="4"/>
  <c r="AH76" i="4"/>
  <c r="AH73" i="4"/>
  <c r="AH74" i="4"/>
  <c r="AH71" i="4"/>
  <c r="AH75" i="4"/>
  <c r="AH72" i="4"/>
  <c r="AH61" i="4"/>
  <c r="AH69" i="4"/>
  <c r="AH77" i="4"/>
  <c r="AH62" i="4"/>
  <c r="AH78" i="4"/>
  <c r="AH63" i="4"/>
  <c r="AH66" i="4"/>
  <c r="AG87" i="4"/>
  <c r="AH35" i="4" s="1"/>
  <c r="AH64" i="4"/>
  <c r="AN84" i="4"/>
  <c r="J14" i="4"/>
  <c r="K14" i="4" s="1"/>
  <c r="M11" i="4"/>
  <c r="N11" i="4" s="1"/>
  <c r="M15" i="4"/>
  <c r="N15" i="4" s="1"/>
  <c r="P13" i="4"/>
  <c r="S11" i="4"/>
  <c r="S15" i="4"/>
  <c r="Y11" i="4"/>
  <c r="Y15" i="4"/>
  <c r="AB13" i="4"/>
  <c r="AE11" i="4"/>
  <c r="AE15" i="4"/>
  <c r="M61" i="4"/>
  <c r="M65" i="4"/>
  <c r="M69" i="4"/>
  <c r="M73" i="4"/>
  <c r="M77" i="4"/>
  <c r="M81" i="4"/>
  <c r="V61" i="4"/>
  <c r="V65" i="4"/>
  <c r="V69" i="4"/>
  <c r="V73" i="4"/>
  <c r="V77" i="4"/>
  <c r="V81" i="4"/>
  <c r="AB61" i="4"/>
  <c r="AB65" i="4"/>
  <c r="AB69" i="4"/>
  <c r="AB73" i="4"/>
  <c r="AB77" i="4"/>
  <c r="AB81" i="4"/>
  <c r="AB89" i="4"/>
  <c r="AB56" i="4"/>
  <c r="AB33" i="4"/>
  <c r="J11" i="4"/>
  <c r="K11" i="4" s="1"/>
  <c r="J15" i="4"/>
  <c r="K15" i="4" s="1"/>
  <c r="M12" i="4"/>
  <c r="N12" i="4" s="1"/>
  <c r="M16" i="4"/>
  <c r="N16" i="4" s="1"/>
  <c r="P14" i="4"/>
  <c r="S12" i="4"/>
  <c r="S16" i="4"/>
  <c r="Y12" i="4"/>
  <c r="Y16" i="4"/>
  <c r="AB14" i="4"/>
  <c r="AE12" i="4"/>
  <c r="AE16" i="4"/>
  <c r="M62" i="4"/>
  <c r="M66" i="4"/>
  <c r="M70" i="4"/>
  <c r="M74" i="4"/>
  <c r="M78" i="4"/>
  <c r="M82" i="4"/>
  <c r="V62" i="4"/>
  <c r="V66" i="4"/>
  <c r="V70" i="4"/>
  <c r="V74" i="4"/>
  <c r="V78" i="4"/>
  <c r="V82" i="4"/>
  <c r="AB62" i="4"/>
  <c r="AB66" i="4"/>
  <c r="AB70" i="4"/>
  <c r="AB74" i="4"/>
  <c r="AB78" i="4"/>
  <c r="AB82" i="4"/>
  <c r="AB25" i="4"/>
  <c r="AB29" i="4"/>
  <c r="J12" i="4"/>
  <c r="K12" i="4" s="1"/>
  <c r="J16" i="4"/>
  <c r="K16" i="4" s="1"/>
  <c r="M13" i="4"/>
  <c r="N13" i="4" s="1"/>
  <c r="P11" i="4"/>
  <c r="P15" i="4"/>
  <c r="S13" i="4"/>
  <c r="Y13" i="4"/>
  <c r="AB11" i="4"/>
  <c r="AB15" i="4"/>
  <c r="AE13" i="4"/>
  <c r="M63" i="4"/>
  <c r="M67" i="4"/>
  <c r="M71" i="4"/>
  <c r="M75" i="4"/>
  <c r="M79" i="4"/>
  <c r="M83" i="4"/>
  <c r="V63" i="4"/>
  <c r="V67" i="4"/>
  <c r="V71" i="4"/>
  <c r="V75" i="4"/>
  <c r="V79" i="4"/>
  <c r="V83" i="4"/>
  <c r="AB63" i="4"/>
  <c r="AB67" i="4"/>
  <c r="AB71" i="4"/>
  <c r="AB75" i="4"/>
  <c r="AB79" i="4"/>
  <c r="AB83" i="4"/>
  <c r="P12" i="4"/>
  <c r="AB12" i="4"/>
  <c r="M64" i="4"/>
  <c r="M68" i="4"/>
  <c r="M72" i="4"/>
  <c r="M76" i="4"/>
  <c r="M80" i="4"/>
  <c r="V64" i="4"/>
  <c r="V68" i="4"/>
  <c r="V72" i="4"/>
  <c r="V76" i="4"/>
  <c r="V80" i="4"/>
  <c r="AB64" i="4"/>
  <c r="AB68" i="4"/>
  <c r="AB72" i="4"/>
  <c r="AB76" i="4"/>
  <c r="AB80" i="4"/>
  <c r="P85" i="4" l="1"/>
  <c r="P90" i="4"/>
  <c r="P89" i="4"/>
  <c r="P35" i="4"/>
  <c r="P60" i="4"/>
  <c r="P10" i="4"/>
  <c r="AH90" i="4"/>
  <c r="AH89" i="4"/>
  <c r="AH60" i="4"/>
  <c r="AH10" i="4"/>
  <c r="H80" i="4"/>
  <c r="AH85" i="4"/>
  <c r="AH87" i="4" s="1"/>
  <c r="AK85" i="4"/>
  <c r="AK35" i="4"/>
  <c r="AK60" i="4"/>
  <c r="AK10" i="4"/>
  <c r="AK90" i="4"/>
  <c r="AK87" i="4" l="1"/>
  <c r="P87" i="4"/>
</calcChain>
</file>

<file path=xl/sharedStrings.xml><?xml version="1.0" encoding="utf-8"?>
<sst xmlns="http://schemas.openxmlformats.org/spreadsheetml/2006/main" count="22" uniqueCount="14">
  <si>
    <t>Подразделение</t>
  </si>
  <si>
    <t>Скидка</t>
  </si>
  <si>
    <t>Сезон</t>
  </si>
  <si>
    <t>FOOTWEAR CORE</t>
  </si>
  <si>
    <t>FOOTWEAR</t>
  </si>
  <si>
    <t>APPAREL</t>
  </si>
  <si>
    <t>ACCESSORY</t>
  </si>
  <si>
    <t>FULL PRICE</t>
  </si>
  <si>
    <t>SALE</t>
  </si>
  <si>
    <t>TOTAL SALES</t>
  </si>
  <si>
    <t>STOCK</t>
  </si>
  <si>
    <t>FW16</t>
  </si>
  <si>
    <t>SS17</t>
  </si>
  <si>
    <t>FW17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</si>
</sst>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#,##0&quot;р.&quot;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165" fontId="0" fillId="0" borderId="0" xfId="0" applyNumberFormat="1"/>
    <xf numFmtId="0" fontId="3" fillId="0" borderId="0" xfId="0" applyFont="1"/>
    <xf numFmtId="9" fontId="3" fillId="3" borderId="0" xfId="0" applyNumberFormat="1" applyFont="1" applyFill="1"/>
    <xf numFmtId="0" fontId="0" fillId="3" borderId="0" xfId="0" applyFill="1"/>
    <xf numFmtId="0" fontId="3" fillId="3" borderId="0" xfId="0" applyFont="1" applyFill="1"/>
    <xf numFmtId="165" fontId="0" fillId="3" borderId="0" xfId="0" applyNumberFormat="1" applyFill="1"/>
    <xf numFmtId="0" fontId="2" fillId="4" borderId="0" xfId="0" applyFont="1" applyFill="1"/>
    <xf numFmtId="9" fontId="2" fillId="4" borderId="0" xfId="0" applyNumberFormat="1" applyFont="1" applyFill="1"/>
    <xf numFmtId="0" fontId="5" fillId="3" borderId="0" xfId="0" applyFont="1" applyFill="1" applyAlignment="1">
      <alignment horizontal="left"/>
    </xf>
    <xf numFmtId="9" fontId="6" fillId="3" borderId="2" xfId="1" applyNumberFormat="1" applyFont="1" applyFill="1" applyBorder="1"/>
    <xf numFmtId="9" fontId="6" fillId="3" borderId="0" xfId="1" applyNumberFormat="1" applyFont="1" applyFill="1" applyBorder="1"/>
    <xf numFmtId="9" fontId="6" fillId="3" borderId="3" xfId="1" applyNumberFormat="1" applyFont="1" applyFill="1" applyBorder="1"/>
    <xf numFmtId="9" fontId="6" fillId="3" borderId="0" xfId="1" applyNumberFormat="1" applyFont="1" applyFill="1"/>
    <xf numFmtId="10" fontId="4" fillId="2" borderId="1" xfId="1" applyNumberFormat="1" applyFont="1" applyFill="1" applyBorder="1"/>
    <xf numFmtId="166" fontId="6" fillId="3" borderId="2" xfId="1" applyNumberFormat="1" applyFont="1" applyFill="1" applyBorder="1"/>
    <xf numFmtId="166" fontId="6" fillId="3" borderId="0" xfId="1" applyNumberFormat="1" applyFont="1" applyFill="1" applyBorder="1"/>
    <xf numFmtId="166" fontId="6" fillId="3" borderId="3" xfId="1" applyNumberFormat="1" applyFont="1" applyFill="1" applyBorder="1"/>
    <xf numFmtId="10" fontId="6" fillId="3" borderId="0" xfId="1" applyNumberFormat="1" applyFont="1" applyFill="1" applyBorder="1"/>
    <xf numFmtId="10" fontId="6" fillId="3" borderId="3" xfId="1" applyNumberFormat="1" applyFont="1" applyFill="1" applyBorder="1"/>
    <xf numFmtId="166" fontId="6" fillId="3" borderId="0" xfId="1" applyNumberFormat="1" applyFont="1" applyFill="1"/>
    <xf numFmtId="0" fontId="6" fillId="3" borderId="0" xfId="0" applyFont="1" applyFill="1"/>
    <xf numFmtId="9" fontId="6" fillId="3" borderId="0" xfId="0" applyNumberFormat="1" applyFont="1" applyFill="1"/>
    <xf numFmtId="165" fontId="6" fillId="3" borderId="0" xfId="0" applyNumberFormat="1" applyFont="1" applyFill="1"/>
    <xf numFmtId="9" fontId="6" fillId="3" borderId="0" xfId="1" applyFont="1" applyFill="1"/>
    <xf numFmtId="0" fontId="6" fillId="3" borderId="0" xfId="0" applyFont="1" applyFill="1" applyAlignment="1">
      <alignment horizontal="center"/>
    </xf>
    <xf numFmtId="9" fontId="6" fillId="3" borderId="2" xfId="0" applyNumberFormat="1" applyFont="1" applyFill="1" applyBorder="1"/>
    <xf numFmtId="165" fontId="6" fillId="3" borderId="2" xfId="0" applyNumberFormat="1" applyFont="1" applyFill="1" applyBorder="1"/>
    <xf numFmtId="9" fontId="6" fillId="3" borderId="0" xfId="0" applyNumberFormat="1" applyFont="1" applyFill="1" applyBorder="1"/>
    <xf numFmtId="165" fontId="6" fillId="3" borderId="0" xfId="0" applyNumberFormat="1" applyFont="1" applyFill="1" applyBorder="1"/>
    <xf numFmtId="9" fontId="6" fillId="3" borderId="3" xfId="0" applyNumberFormat="1" applyFont="1" applyFill="1" applyBorder="1"/>
    <xf numFmtId="165" fontId="6" fillId="3" borderId="3" xfId="0" applyNumberFormat="1" applyFont="1" applyFill="1" applyBorder="1"/>
    <xf numFmtId="0" fontId="7" fillId="6" borderId="1" xfId="0" applyFont="1" applyFill="1" applyBorder="1"/>
    <xf numFmtId="0" fontId="7" fillId="6" borderId="2" xfId="0" applyFont="1" applyFill="1" applyBorder="1"/>
    <xf numFmtId="9" fontId="7" fillId="6" borderId="2" xfId="0" applyNumberFormat="1" applyFont="1" applyFill="1" applyBorder="1"/>
    <xf numFmtId="9" fontId="7" fillId="3" borderId="0" xfId="0" applyNumberFormat="1" applyFont="1" applyFill="1"/>
    <xf numFmtId="165" fontId="7" fillId="6" borderId="1" xfId="0" applyNumberFormat="1" applyFont="1" applyFill="1" applyBorder="1"/>
    <xf numFmtId="10" fontId="8" fillId="6" borderId="1" xfId="1" applyNumberFormat="1" applyFont="1" applyFill="1" applyBorder="1"/>
    <xf numFmtId="0" fontId="6" fillId="0" borderId="0" xfId="0" applyFont="1"/>
    <xf numFmtId="9" fontId="7" fillId="6" borderId="1" xfId="0" applyNumberFormat="1" applyFont="1" applyFill="1" applyBorder="1"/>
    <xf numFmtId="10" fontId="6" fillId="3" borderId="0" xfId="1" applyNumberFormat="1" applyFont="1" applyFill="1"/>
    <xf numFmtId="0" fontId="8" fillId="3" borderId="0" xfId="0" applyFont="1" applyFill="1" applyAlignment="1">
      <alignment horizontal="center"/>
    </xf>
    <xf numFmtId="0" fontId="4" fillId="2" borderId="1" xfId="0" applyFont="1" applyFill="1" applyBorder="1"/>
    <xf numFmtId="9" fontId="4" fillId="2" borderId="1" xfId="0" applyNumberFormat="1" applyFont="1" applyFill="1" applyBorder="1"/>
    <xf numFmtId="9" fontId="4" fillId="3" borderId="0" xfId="0" applyNumberFormat="1" applyFont="1" applyFill="1"/>
    <xf numFmtId="165" fontId="4" fillId="2" borderId="1" xfId="0" applyNumberFormat="1" applyFont="1" applyFill="1" applyBorder="1"/>
    <xf numFmtId="0" fontId="8" fillId="3" borderId="0" xfId="0" applyFont="1" applyFill="1"/>
    <xf numFmtId="0" fontId="8" fillId="0" borderId="0" xfId="0" applyFont="1"/>
    <xf numFmtId="0" fontId="9" fillId="3" borderId="0" xfId="0" applyFont="1" applyFill="1"/>
    <xf numFmtId="165" fontId="9" fillId="3" borderId="4" xfId="0" applyNumberFormat="1" applyFont="1" applyFill="1" applyBorder="1"/>
    <xf numFmtId="9" fontId="9" fillId="3" borderId="4" xfId="1" applyFont="1" applyFill="1" applyBorder="1"/>
    <xf numFmtId="165" fontId="9" fillId="3" borderId="3" xfId="0" applyNumberFormat="1" applyFont="1" applyFill="1" applyBorder="1"/>
    <xf numFmtId="9" fontId="9" fillId="3" borderId="3" xfId="1" applyFont="1" applyFill="1" applyBorder="1"/>
    <xf numFmtId="164" fontId="2" fillId="4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AS123"/>
  <sheetViews>
    <sheetView tabSelected="1" workbookViewId="0">
      <pane xSplit="4" ySplit="3" topLeftCell="E59" activePane="bottomRight" state="frozen"/>
      <selection pane="topRight" activeCell="E1" sqref="E1"/>
      <selection pane="bottomLeft" activeCell="A4" sqref="A4"/>
      <selection pane="bottomRight" activeCell="C88" sqref="C88"/>
    </sheetView>
  </sheetViews>
  <sheetFormatPr defaultRowHeight="15.05" outlineLevelCol="1" x14ac:dyDescent="0.3"/>
  <cols>
    <col min="1" max="1" width="2.5546875" style="4" customWidth="1"/>
    <col min="2" max="2" width="12.6640625" customWidth="1"/>
    <col min="3" max="3" width="8" customWidth="1"/>
    <col min="5" max="5" width="1.6640625" style="4" customWidth="1"/>
    <col min="6" max="6" width="11.6640625" style="1" customWidth="1" outlineLevel="1"/>
    <col min="7" max="7" width="7.109375" customWidth="1" outlineLevel="1"/>
    <col min="8" max="8" width="3.6640625" style="4" customWidth="1" outlineLevel="1"/>
    <col min="9" max="9" width="12.44140625" customWidth="1" outlineLevel="1"/>
    <col min="10" max="10" width="8.33203125" customWidth="1" outlineLevel="1"/>
    <col min="11" max="11" width="4" style="4" customWidth="1" outlineLevel="1"/>
    <col min="12" max="12" width="12.109375" customWidth="1" outlineLevel="1"/>
    <col min="13" max="13" width="7.6640625" customWidth="1" outlineLevel="1"/>
    <col min="14" max="14" width="3.88671875" style="4" customWidth="1" outlineLevel="1"/>
    <col min="15" max="15" width="11.33203125" customWidth="1" outlineLevel="1"/>
    <col min="16" max="16" width="7.88671875" customWidth="1" outlineLevel="1"/>
    <col min="17" max="17" width="1.44140625" style="4" customWidth="1" outlineLevel="1"/>
    <col min="18" max="18" width="11.33203125" customWidth="1" outlineLevel="1"/>
    <col min="19" max="19" width="7.33203125" customWidth="1" outlineLevel="1"/>
    <col min="20" max="20" width="2.33203125" style="4" customWidth="1" outlineLevel="1"/>
    <col min="21" max="21" width="11.33203125" customWidth="1" outlineLevel="1"/>
    <col min="22" max="22" width="7.88671875" customWidth="1" outlineLevel="1"/>
    <col min="23" max="23" width="1.88671875" style="4" customWidth="1" outlineLevel="1"/>
    <col min="24" max="24" width="11.33203125" customWidth="1" outlineLevel="1"/>
    <col min="25" max="25" width="8.88671875" customWidth="1" outlineLevel="1"/>
    <col min="26" max="26" width="1.5546875" style="4" customWidth="1" outlineLevel="1"/>
    <col min="27" max="27" width="11.33203125" customWidth="1" outlineLevel="1"/>
    <col min="28" max="28" width="6.5546875" customWidth="1" outlineLevel="1"/>
    <col min="29" max="29" width="1" style="4" customWidth="1" outlineLevel="1"/>
    <col min="30" max="30" width="12.6640625" customWidth="1" outlineLevel="1"/>
    <col min="31" max="31" width="7.6640625" customWidth="1" outlineLevel="1"/>
    <col min="32" max="32" width="1.33203125" style="4" customWidth="1" outlineLevel="1"/>
    <col min="33" max="33" width="10.88671875" customWidth="1" outlineLevel="1"/>
    <col min="34" max="34" width="7.88671875" customWidth="1" outlineLevel="1"/>
    <col min="35" max="35" width="1.109375" style="4" customWidth="1"/>
    <col min="36" max="36" width="10.44140625" customWidth="1"/>
    <col min="37" max="37" width="8.109375" customWidth="1"/>
    <col min="38" max="38" width="1.109375" style="4" customWidth="1"/>
    <col min="39" max="39" width="11.33203125" customWidth="1"/>
    <col min="40" max="40" width="8.109375" customWidth="1"/>
    <col min="41" max="45" width="9.109375" style="4"/>
  </cols>
  <sheetData>
    <row r="1" spans="1:45" s="4" customFormat="1" ht="10.5" customHeight="1" x14ac:dyDescent="0.3">
      <c r="F1" s="6"/>
    </row>
    <row r="2" spans="1:45" s="4" customFormat="1" ht="16.45" customHeight="1" x14ac:dyDescent="0.35">
      <c r="B2" s="9">
        <v>2017</v>
      </c>
      <c r="F2" s="6"/>
    </row>
    <row r="3" spans="1:45" s="4" customFormat="1" ht="8.3000000000000007" customHeight="1" x14ac:dyDescent="0.3">
      <c r="F3" s="6"/>
    </row>
    <row r="4" spans="1:45" s="2" customFormat="1" x14ac:dyDescent="0.3">
      <c r="A4" s="5"/>
      <c r="B4" s="7" t="s">
        <v>0</v>
      </c>
      <c r="C4" s="7" t="s">
        <v>2</v>
      </c>
      <c r="D4" s="8" t="s">
        <v>1</v>
      </c>
      <c r="E4" s="3"/>
      <c r="F4" s="53">
        <v>42736</v>
      </c>
      <c r="G4" s="53"/>
      <c r="H4" s="5"/>
      <c r="I4" s="53">
        <v>42767</v>
      </c>
      <c r="J4" s="53"/>
      <c r="K4" s="5"/>
      <c r="L4" s="53">
        <v>42795</v>
      </c>
      <c r="M4" s="53"/>
      <c r="N4" s="5"/>
      <c r="O4" s="53">
        <v>42826</v>
      </c>
      <c r="P4" s="53"/>
      <c r="Q4" s="5"/>
      <c r="R4" s="53">
        <v>42856</v>
      </c>
      <c r="S4" s="53"/>
      <c r="T4" s="5"/>
      <c r="U4" s="53">
        <v>42887</v>
      </c>
      <c r="V4" s="53"/>
      <c r="W4" s="5"/>
      <c r="X4" s="53">
        <v>42917</v>
      </c>
      <c r="Y4" s="53"/>
      <c r="Z4" s="5"/>
      <c r="AA4" s="53">
        <v>42948</v>
      </c>
      <c r="AB4" s="53"/>
      <c r="AC4" s="5"/>
      <c r="AD4" s="53">
        <v>42979</v>
      </c>
      <c r="AE4" s="53"/>
      <c r="AF4" s="5"/>
      <c r="AG4" s="53">
        <v>43009</v>
      </c>
      <c r="AH4" s="53"/>
      <c r="AI4" s="5"/>
      <c r="AJ4" s="53">
        <v>43040</v>
      </c>
      <c r="AK4" s="53"/>
      <c r="AL4" s="5"/>
      <c r="AM4" s="53">
        <v>43070</v>
      </c>
      <c r="AN4" s="53"/>
      <c r="AO4" s="5"/>
      <c r="AP4" s="5"/>
      <c r="AQ4" s="5"/>
      <c r="AR4" s="5"/>
      <c r="AS4" s="5"/>
    </row>
    <row r="5" spans="1:45" s="21" customFormat="1" ht="11.9" x14ac:dyDescent="0.25">
      <c r="B5" s="54" t="s">
        <v>3</v>
      </c>
      <c r="C5" s="55"/>
      <c r="D5" s="22">
        <v>0</v>
      </c>
      <c r="E5" s="22"/>
      <c r="F5" s="23">
        <v>2392000</v>
      </c>
      <c r="G5" s="24">
        <f>F5/F$10</f>
        <v>0.97656167071868993</v>
      </c>
      <c r="I5" s="23">
        <v>3407550</v>
      </c>
      <c r="J5" s="24">
        <f>I5/I$10</f>
        <v>0.98540271146400804</v>
      </c>
      <c r="L5" s="23">
        <v>9757200</v>
      </c>
      <c r="M5" s="24">
        <f>L5/L$10</f>
        <v>0.99235205765849832</v>
      </c>
      <c r="O5" s="23">
        <v>13180900</v>
      </c>
      <c r="P5" s="24">
        <f>O5/O$10</f>
        <v>0.99493751781216622</v>
      </c>
      <c r="R5" s="23">
        <v>19243650</v>
      </c>
      <c r="S5" s="24">
        <f>R5/R$10</f>
        <v>0.99416375995910711</v>
      </c>
      <c r="U5" s="23">
        <v>18473810</v>
      </c>
      <c r="V5" s="24">
        <f>U5/U$10</f>
        <v>0.90965943798627302</v>
      </c>
      <c r="X5" s="23">
        <v>13014981</v>
      </c>
      <c r="Y5" s="24">
        <f>X5/X$10</f>
        <v>0.64603657240067136</v>
      </c>
      <c r="AA5" s="23">
        <v>11936800</v>
      </c>
      <c r="AB5" s="24">
        <f>AA5/AA$10</f>
        <v>0.76779693547883088</v>
      </c>
      <c r="AD5" s="23">
        <v>5365100</v>
      </c>
      <c r="AE5" s="24">
        <f>AD5/AD$10</f>
        <v>0.9869923547047168</v>
      </c>
      <c r="AG5" s="23"/>
      <c r="AH5" s="24" t="e">
        <f>AG5/AG$10</f>
        <v>#DIV/0!</v>
      </c>
      <c r="AJ5" s="23"/>
      <c r="AK5" s="24" t="e">
        <f>AJ5/AJ$10</f>
        <v>#DIV/0!</v>
      </c>
      <c r="AM5" s="23"/>
      <c r="AN5" s="24" t="e">
        <f>AM5/AM$10</f>
        <v>#DIV/0!</v>
      </c>
    </row>
    <row r="6" spans="1:45" s="21" customFormat="1" ht="11.9" x14ac:dyDescent="0.25">
      <c r="B6" s="54"/>
      <c r="C6" s="55"/>
      <c r="D6" s="22">
        <v>0.05</v>
      </c>
      <c r="E6" s="22"/>
      <c r="F6" s="23"/>
      <c r="G6" s="24">
        <f t="shared" ref="G6:G9" si="0">F6/F$10</f>
        <v>0</v>
      </c>
      <c r="I6" s="23"/>
      <c r="J6" s="24">
        <f t="shared" ref="J6:J9" si="1">I6/I$10</f>
        <v>0</v>
      </c>
      <c r="L6" s="23"/>
      <c r="M6" s="24">
        <f t="shared" ref="M6:M9" si="2">L6/L$10</f>
        <v>0</v>
      </c>
      <c r="O6" s="23">
        <v>0</v>
      </c>
      <c r="P6" s="24">
        <f t="shared" ref="P6:P9" si="3">O6/O$10</f>
        <v>0</v>
      </c>
      <c r="R6" s="23">
        <v>0</v>
      </c>
      <c r="S6" s="24">
        <f t="shared" ref="S6:S9" si="4">R6/R$10</f>
        <v>0</v>
      </c>
      <c r="U6" s="23">
        <v>0</v>
      </c>
      <c r="V6" s="24">
        <f t="shared" ref="V6:V9" si="5">U6/U$10</f>
        <v>0</v>
      </c>
      <c r="X6" s="23">
        <v>0</v>
      </c>
      <c r="Y6" s="24">
        <f t="shared" ref="Y6:Y9" si="6">X6/X$10</f>
        <v>0</v>
      </c>
      <c r="AA6" s="23">
        <v>0</v>
      </c>
      <c r="AB6" s="24">
        <f t="shared" ref="AB6:AB9" si="7">AA6/AA$10</f>
        <v>0</v>
      </c>
      <c r="AD6" s="23">
        <v>0</v>
      </c>
      <c r="AE6" s="24">
        <f t="shared" ref="AE6:AE9" si="8">AD6/AD$10</f>
        <v>0</v>
      </c>
      <c r="AG6" s="23"/>
      <c r="AH6" s="24" t="e">
        <f t="shared" ref="AH6:AH9" si="9">AG6/AG$10</f>
        <v>#DIV/0!</v>
      </c>
      <c r="AJ6" s="23"/>
      <c r="AK6" s="24" t="e">
        <f t="shared" ref="AK6:AK9" si="10">AJ6/AJ$10</f>
        <v>#DIV/0!</v>
      </c>
      <c r="AM6" s="23"/>
      <c r="AN6" s="24" t="e">
        <f t="shared" ref="AN6:AN9" si="11">AM6/AM$10</f>
        <v>#DIV/0!</v>
      </c>
    </row>
    <row r="7" spans="1:45" s="21" customFormat="1" ht="11.9" x14ac:dyDescent="0.25">
      <c r="B7" s="54"/>
      <c r="C7" s="55"/>
      <c r="D7" s="22">
        <v>0.1</v>
      </c>
      <c r="E7" s="22"/>
      <c r="F7" s="23"/>
      <c r="G7" s="24">
        <f t="shared" si="0"/>
        <v>0</v>
      </c>
      <c r="I7" s="23"/>
      <c r="J7" s="24">
        <f t="shared" si="1"/>
        <v>0</v>
      </c>
      <c r="L7" s="23"/>
      <c r="M7" s="24">
        <f t="shared" si="2"/>
        <v>0</v>
      </c>
      <c r="O7" s="23">
        <v>0</v>
      </c>
      <c r="P7" s="24">
        <f t="shared" si="3"/>
        <v>0</v>
      </c>
      <c r="R7" s="23">
        <v>0</v>
      </c>
      <c r="S7" s="24">
        <f t="shared" si="4"/>
        <v>0</v>
      </c>
      <c r="U7" s="23">
        <v>0</v>
      </c>
      <c r="V7" s="24">
        <f t="shared" si="5"/>
        <v>0</v>
      </c>
      <c r="X7" s="23">
        <v>0</v>
      </c>
      <c r="Y7" s="24">
        <f t="shared" si="6"/>
        <v>0</v>
      </c>
      <c r="AA7" s="23">
        <v>0</v>
      </c>
      <c r="AB7" s="24">
        <f t="shared" si="7"/>
        <v>0</v>
      </c>
      <c r="AD7" s="23">
        <v>0</v>
      </c>
      <c r="AE7" s="24">
        <f t="shared" si="8"/>
        <v>0</v>
      </c>
      <c r="AG7" s="23"/>
      <c r="AH7" s="24" t="e">
        <f t="shared" si="9"/>
        <v>#DIV/0!</v>
      </c>
      <c r="AJ7" s="23"/>
      <c r="AK7" s="24" t="e">
        <f t="shared" si="10"/>
        <v>#DIV/0!</v>
      </c>
      <c r="AM7" s="23"/>
      <c r="AN7" s="24" t="e">
        <f t="shared" si="11"/>
        <v>#DIV/0!</v>
      </c>
    </row>
    <row r="8" spans="1:45" s="21" customFormat="1" ht="11.9" x14ac:dyDescent="0.25">
      <c r="B8" s="54"/>
      <c r="C8" s="55"/>
      <c r="D8" s="22">
        <v>0.3</v>
      </c>
      <c r="E8" s="22"/>
      <c r="F8" s="23"/>
      <c r="G8" s="24">
        <f t="shared" si="0"/>
        <v>0</v>
      </c>
      <c r="I8" s="23"/>
      <c r="J8" s="24">
        <f t="shared" si="1"/>
        <v>0</v>
      </c>
      <c r="L8" s="23"/>
      <c r="M8" s="24">
        <f t="shared" si="2"/>
        <v>0</v>
      </c>
      <c r="O8" s="23">
        <v>8312.5</v>
      </c>
      <c r="P8" s="24">
        <f t="shared" si="3"/>
        <v>6.2745473501912852E-4</v>
      </c>
      <c r="R8" s="23">
        <v>0</v>
      </c>
      <c r="S8" s="24">
        <f t="shared" si="4"/>
        <v>0</v>
      </c>
      <c r="U8" s="23">
        <v>-327.5</v>
      </c>
      <c r="V8" s="24">
        <f t="shared" si="5"/>
        <v>-1.6126260145606369E-5</v>
      </c>
      <c r="X8" s="23">
        <v>3325</v>
      </c>
      <c r="Y8" s="24">
        <f t="shared" si="6"/>
        <v>1.6504608060758847E-4</v>
      </c>
      <c r="AA8" s="23">
        <v>0</v>
      </c>
      <c r="AB8" s="24">
        <f t="shared" si="7"/>
        <v>0</v>
      </c>
      <c r="AD8" s="23">
        <v>0</v>
      </c>
      <c r="AE8" s="24">
        <f t="shared" si="8"/>
        <v>0</v>
      </c>
      <c r="AG8" s="23"/>
      <c r="AH8" s="24" t="e">
        <f t="shared" si="9"/>
        <v>#DIV/0!</v>
      </c>
      <c r="AJ8" s="23"/>
      <c r="AK8" s="24" t="e">
        <f t="shared" si="10"/>
        <v>#DIV/0!</v>
      </c>
      <c r="AM8" s="23"/>
      <c r="AN8" s="24" t="e">
        <f t="shared" si="11"/>
        <v>#DIV/0!</v>
      </c>
    </row>
    <row r="9" spans="1:45" s="21" customFormat="1" ht="12.55" thickBot="1" x14ac:dyDescent="0.3">
      <c r="B9" s="54"/>
      <c r="C9" s="55"/>
      <c r="D9" s="22">
        <v>0.5</v>
      </c>
      <c r="E9" s="22"/>
      <c r="F9" s="23">
        <v>57410.080000000002</v>
      </c>
      <c r="G9" s="24">
        <f t="shared" si="0"/>
        <v>2.3438329281310052E-2</v>
      </c>
      <c r="I9" s="23">
        <v>50477.83</v>
      </c>
      <c r="J9" s="24">
        <f t="shared" si="1"/>
        <v>1.4597288535991916E-2</v>
      </c>
      <c r="L9" s="23">
        <v>75197.61</v>
      </c>
      <c r="M9" s="24">
        <f t="shared" si="2"/>
        <v>7.64794234150179E-3</v>
      </c>
      <c r="O9" s="23">
        <v>58755.1</v>
      </c>
      <c r="P9" s="24">
        <f t="shared" si="3"/>
        <v>4.4350274528147243E-3</v>
      </c>
      <c r="R9" s="23">
        <v>112969.87999999999</v>
      </c>
      <c r="S9" s="24">
        <f t="shared" si="4"/>
        <v>5.8362400408929248E-3</v>
      </c>
      <c r="U9" s="23">
        <v>1835007.94</v>
      </c>
      <c r="V9" s="24">
        <f t="shared" si="5"/>
        <v>9.0356688273872499E-2</v>
      </c>
      <c r="X9" s="23">
        <v>7127582.8799999999</v>
      </c>
      <c r="Y9" s="24">
        <f t="shared" si="6"/>
        <v>0.35379838151872106</v>
      </c>
      <c r="AA9" s="23">
        <v>3610019.02</v>
      </c>
      <c r="AB9" s="24">
        <f t="shared" si="7"/>
        <v>0.23220306452116918</v>
      </c>
      <c r="AD9" s="23">
        <v>70707.05</v>
      </c>
      <c r="AE9" s="24">
        <f t="shared" si="8"/>
        <v>1.3007645295283247E-2</v>
      </c>
      <c r="AG9" s="23"/>
      <c r="AH9" s="24" t="e">
        <f t="shared" si="9"/>
        <v>#DIV/0!</v>
      </c>
      <c r="AJ9" s="23"/>
      <c r="AK9" s="24" t="e">
        <f t="shared" si="10"/>
        <v>#DIV/0!</v>
      </c>
      <c r="AM9" s="23"/>
      <c r="AN9" s="24" t="e">
        <f t="shared" si="11"/>
        <v>#DIV/0!</v>
      </c>
    </row>
    <row r="10" spans="1:45" s="38" customFormat="1" ht="13.15" thickTop="1" thickBot="1" x14ac:dyDescent="0.3">
      <c r="A10" s="21"/>
      <c r="B10" s="32" t="str">
        <f>B5</f>
        <v>FOOTWEAR CORE</v>
      </c>
      <c r="C10" s="33"/>
      <c r="D10" s="34"/>
      <c r="E10" s="35"/>
      <c r="F10" s="36">
        <f>SUM(F5:F9)</f>
        <v>2449410.08</v>
      </c>
      <c r="G10" s="37">
        <f>F10/F87</f>
        <v>8.4480469765932348E-2</v>
      </c>
      <c r="H10" s="21"/>
      <c r="I10" s="36">
        <f>SUM(I5:I9)</f>
        <v>3458027.83</v>
      </c>
      <c r="J10" s="37">
        <f>I10/I87</f>
        <v>0.16516272260487108</v>
      </c>
      <c r="K10" s="21"/>
      <c r="L10" s="36">
        <f>SUM(L5:L9)</f>
        <v>9832397.6099999994</v>
      </c>
      <c r="M10" s="37">
        <f>L10/L87</f>
        <v>0.31588762781122409</v>
      </c>
      <c r="N10" s="21"/>
      <c r="O10" s="36">
        <f>SUM(O5:O9)</f>
        <v>13247967.6</v>
      </c>
      <c r="P10" s="37">
        <f>O10/O87</f>
        <v>0.31485101939494697</v>
      </c>
      <c r="Q10" s="21"/>
      <c r="R10" s="36">
        <f>SUM(R5:R9)</f>
        <v>19356619.879999999</v>
      </c>
      <c r="S10" s="37">
        <f>R10/R87</f>
        <v>0.35149722080932294</v>
      </c>
      <c r="T10" s="21"/>
      <c r="U10" s="36">
        <f>SUM(U5:U9)</f>
        <v>20308490.440000001</v>
      </c>
      <c r="V10" s="37">
        <f>U10/U87</f>
        <v>0.31767365185036156</v>
      </c>
      <c r="W10" s="21"/>
      <c r="X10" s="36">
        <f>SUM(X5:X9)</f>
        <v>20145888.879999999</v>
      </c>
      <c r="Y10" s="37">
        <f>X10/X87</f>
        <v>0.25354841982798254</v>
      </c>
      <c r="Z10" s="21"/>
      <c r="AA10" s="36">
        <f>SUM(AA5:AA9)</f>
        <v>15546819.02</v>
      </c>
      <c r="AB10" s="37">
        <f>AA10/AA87</f>
        <v>0.24036323716978786</v>
      </c>
      <c r="AC10" s="21"/>
      <c r="AD10" s="36">
        <f>SUM(AD5:AD9)</f>
        <v>5435807.0499999998</v>
      </c>
      <c r="AE10" s="37">
        <f>AD10/AD87</f>
        <v>0.20958560332748677</v>
      </c>
      <c r="AF10" s="21"/>
      <c r="AG10" s="36">
        <f>SUM(AG5:AG9)</f>
        <v>0</v>
      </c>
      <c r="AH10" s="37" t="e">
        <f>AG10/AG87</f>
        <v>#DIV/0!</v>
      </c>
      <c r="AI10" s="21"/>
      <c r="AJ10" s="36">
        <f>SUM(AJ5:AJ9)</f>
        <v>0</v>
      </c>
      <c r="AK10" s="37" t="e">
        <f>AJ10/AJ87</f>
        <v>#DIV/0!</v>
      </c>
      <c r="AL10" s="21"/>
      <c r="AM10" s="36">
        <f>SUM(AM5:AM9)</f>
        <v>0</v>
      </c>
      <c r="AN10" s="37" t="e">
        <f>AM10/AM87</f>
        <v>#DIV/0!</v>
      </c>
      <c r="AO10" s="21"/>
      <c r="AP10" s="21"/>
      <c r="AQ10" s="21"/>
      <c r="AR10" s="21"/>
      <c r="AS10" s="21"/>
    </row>
    <row r="11" spans="1:45" s="21" customFormat="1" ht="12.55" thickTop="1" x14ac:dyDescent="0.25">
      <c r="A11" s="25"/>
      <c r="B11" s="62" t="s">
        <v>4</v>
      </c>
      <c r="C11" s="59" t="s">
        <v>11</v>
      </c>
      <c r="D11" s="26">
        <v>0</v>
      </c>
      <c r="E11" s="22"/>
      <c r="F11" s="27">
        <v>706554.1</v>
      </c>
      <c r="G11" s="10">
        <f>F11/F$35</f>
        <v>3.620608717699713E-2</v>
      </c>
      <c r="I11" s="27">
        <v>1305423.7</v>
      </c>
      <c r="J11" s="10">
        <f>I11/I$35</f>
        <v>0.10160992816490638</v>
      </c>
      <c r="K11" s="22">
        <f>J11+J29</f>
        <v>0.10160992816490638</v>
      </c>
      <c r="L11" s="27">
        <v>732480</v>
      </c>
      <c r="M11" s="10">
        <f>L11/L$35</f>
        <v>5.2209284283194483E-2</v>
      </c>
      <c r="N11" s="22">
        <f>M11+M29</f>
        <v>5.2209284283194483E-2</v>
      </c>
      <c r="O11" s="27"/>
      <c r="P11" s="10">
        <f>O11/O$35</f>
        <v>0</v>
      </c>
      <c r="R11" s="27"/>
      <c r="S11" s="10">
        <f>R11/R$35</f>
        <v>0</v>
      </c>
      <c r="U11" s="27"/>
      <c r="V11" s="10">
        <f>U11/U$35</f>
        <v>0</v>
      </c>
      <c r="X11" s="27"/>
      <c r="Y11" s="10">
        <f>X11/X$35</f>
        <v>0</v>
      </c>
      <c r="AA11" s="27"/>
      <c r="AB11" s="10">
        <f>AA11/AA$35</f>
        <v>0</v>
      </c>
      <c r="AD11" s="27"/>
      <c r="AE11" s="10">
        <f>AD11/AD$35</f>
        <v>0</v>
      </c>
      <c r="AG11" s="27"/>
      <c r="AH11" s="10" t="e">
        <f t="shared" ref="AH11:AH34" si="12">AG11/AG$35</f>
        <v>#DIV/0!</v>
      </c>
      <c r="AJ11" s="27"/>
      <c r="AK11" s="10" t="e">
        <f t="shared" ref="AK11:AK34" si="13">AJ11/AJ$35</f>
        <v>#DIV/0!</v>
      </c>
      <c r="AM11" s="27"/>
      <c r="AN11" s="10" t="e">
        <f t="shared" ref="AN11:AN34" si="14">AM11/AM$35</f>
        <v>#DIV/0!</v>
      </c>
    </row>
    <row r="12" spans="1:45" s="21" customFormat="1" ht="11.9" x14ac:dyDescent="0.25">
      <c r="A12" s="25"/>
      <c r="B12" s="63"/>
      <c r="C12" s="60"/>
      <c r="D12" s="28">
        <v>0.05</v>
      </c>
      <c r="E12" s="22"/>
      <c r="F12" s="29">
        <v>0</v>
      </c>
      <c r="G12" s="11">
        <f t="shared" ref="G12:G15" si="15">F12/F$35</f>
        <v>0</v>
      </c>
      <c r="I12" s="29">
        <v>0</v>
      </c>
      <c r="J12" s="11">
        <f t="shared" ref="J12:J16" si="16">I12/I$35</f>
        <v>0</v>
      </c>
      <c r="K12" s="22">
        <f t="shared" ref="K12:K16" si="17">J12+J30</f>
        <v>0</v>
      </c>
      <c r="L12" s="29">
        <v>0</v>
      </c>
      <c r="M12" s="11">
        <f t="shared" ref="M12:M16" si="18">L12/L$35</f>
        <v>0</v>
      </c>
      <c r="N12" s="22">
        <f t="shared" ref="N12:N16" si="19">M12+M30</f>
        <v>0</v>
      </c>
      <c r="O12" s="29"/>
      <c r="P12" s="11">
        <f t="shared" ref="P12:P16" si="20">O12/O$35</f>
        <v>0</v>
      </c>
      <c r="R12" s="29"/>
      <c r="S12" s="11">
        <f t="shared" ref="S12:S16" si="21">R12/R$35</f>
        <v>0</v>
      </c>
      <c r="U12" s="29"/>
      <c r="V12" s="11">
        <f t="shared" ref="V12:V16" si="22">U12/U$35</f>
        <v>0</v>
      </c>
      <c r="X12" s="29"/>
      <c r="Y12" s="11">
        <f t="shared" ref="Y12:Y16" si="23">X12/X$35</f>
        <v>0</v>
      </c>
      <c r="AA12" s="29"/>
      <c r="AB12" s="11">
        <f t="shared" ref="AB12:AB16" si="24">AA12/AA$35</f>
        <v>0</v>
      </c>
      <c r="AD12" s="29"/>
      <c r="AE12" s="11">
        <f t="shared" ref="AE12:AE16" si="25">AD12/AD$35</f>
        <v>0</v>
      </c>
      <c r="AG12" s="29"/>
      <c r="AH12" s="11" t="e">
        <f t="shared" si="12"/>
        <v>#DIV/0!</v>
      </c>
      <c r="AJ12" s="29"/>
      <c r="AK12" s="11" t="e">
        <f t="shared" si="13"/>
        <v>#DIV/0!</v>
      </c>
      <c r="AM12" s="29"/>
      <c r="AN12" s="11" t="e">
        <f t="shared" si="14"/>
        <v>#DIV/0!</v>
      </c>
    </row>
    <row r="13" spans="1:45" s="21" customFormat="1" ht="11.9" x14ac:dyDescent="0.25">
      <c r="A13" s="25"/>
      <c r="B13" s="63"/>
      <c r="C13" s="60"/>
      <c r="D13" s="28">
        <v>0.1</v>
      </c>
      <c r="E13" s="22"/>
      <c r="F13" s="29">
        <v>0</v>
      </c>
      <c r="G13" s="11">
        <f t="shared" si="15"/>
        <v>0</v>
      </c>
      <c r="I13" s="29">
        <v>0</v>
      </c>
      <c r="J13" s="11">
        <f t="shared" si="16"/>
        <v>0</v>
      </c>
      <c r="K13" s="22">
        <f t="shared" si="17"/>
        <v>0</v>
      </c>
      <c r="L13" s="29">
        <v>0</v>
      </c>
      <c r="M13" s="11">
        <f t="shared" si="18"/>
        <v>0</v>
      </c>
      <c r="N13" s="22">
        <f t="shared" si="19"/>
        <v>0</v>
      </c>
      <c r="O13" s="29"/>
      <c r="P13" s="11">
        <f t="shared" si="20"/>
        <v>0</v>
      </c>
      <c r="R13" s="29"/>
      <c r="S13" s="11">
        <f t="shared" si="21"/>
        <v>0</v>
      </c>
      <c r="U13" s="29"/>
      <c r="V13" s="11">
        <f t="shared" si="22"/>
        <v>0</v>
      </c>
      <c r="X13" s="29"/>
      <c r="Y13" s="11">
        <f t="shared" si="23"/>
        <v>0</v>
      </c>
      <c r="AA13" s="29"/>
      <c r="AB13" s="11">
        <f t="shared" si="24"/>
        <v>0</v>
      </c>
      <c r="AD13" s="29"/>
      <c r="AE13" s="11">
        <f t="shared" si="25"/>
        <v>0</v>
      </c>
      <c r="AG13" s="29"/>
      <c r="AH13" s="11" t="e">
        <f t="shared" si="12"/>
        <v>#DIV/0!</v>
      </c>
      <c r="AJ13" s="29"/>
      <c r="AK13" s="11" t="e">
        <f t="shared" si="13"/>
        <v>#DIV/0!</v>
      </c>
      <c r="AM13" s="29"/>
      <c r="AN13" s="11" t="e">
        <f t="shared" si="14"/>
        <v>#DIV/0!</v>
      </c>
    </row>
    <row r="14" spans="1:45" s="21" customFormat="1" ht="11.9" x14ac:dyDescent="0.25">
      <c r="A14" s="25"/>
      <c r="B14" s="63"/>
      <c r="C14" s="60"/>
      <c r="D14" s="28">
        <v>0.3</v>
      </c>
      <c r="E14" s="22"/>
      <c r="F14" s="29">
        <v>2813692</v>
      </c>
      <c r="G14" s="11">
        <f t="shared" si="15"/>
        <v>0.14418255847813977</v>
      </c>
      <c r="I14" s="29">
        <v>1546993</v>
      </c>
      <c r="J14" s="11">
        <f t="shared" si="16"/>
        <v>0.12041289552320295</v>
      </c>
      <c r="K14" s="22">
        <f t="shared" si="17"/>
        <v>0.12059814696994202</v>
      </c>
      <c r="L14" s="29">
        <v>381392</v>
      </c>
      <c r="M14" s="11">
        <f t="shared" si="18"/>
        <v>2.7184637602850743E-2</v>
      </c>
      <c r="N14" s="22">
        <f t="shared" si="19"/>
        <v>2.7184637602850743E-2</v>
      </c>
      <c r="O14" s="29"/>
      <c r="P14" s="11">
        <f t="shared" si="20"/>
        <v>0</v>
      </c>
      <c r="R14" s="29"/>
      <c r="S14" s="11">
        <f t="shared" si="21"/>
        <v>0</v>
      </c>
      <c r="U14" s="29"/>
      <c r="V14" s="11">
        <f t="shared" si="22"/>
        <v>0</v>
      </c>
      <c r="X14" s="29"/>
      <c r="Y14" s="11">
        <f t="shared" si="23"/>
        <v>0</v>
      </c>
      <c r="AA14" s="29"/>
      <c r="AB14" s="11">
        <f t="shared" si="24"/>
        <v>0</v>
      </c>
      <c r="AD14" s="29"/>
      <c r="AE14" s="11">
        <f t="shared" si="25"/>
        <v>0</v>
      </c>
      <c r="AG14" s="29"/>
      <c r="AH14" s="11" t="e">
        <f>AG15/AG$35</f>
        <v>#DIV/0!</v>
      </c>
      <c r="AJ14" s="29"/>
      <c r="AK14" s="11" t="e">
        <f>AJ15/AJ$35</f>
        <v>#DIV/0!</v>
      </c>
      <c r="AM14" s="29"/>
      <c r="AN14" s="11" t="e">
        <f>AM15/AM$35</f>
        <v>#DIV/0!</v>
      </c>
    </row>
    <row r="15" spans="1:45" s="21" customFormat="1" ht="11.9" x14ac:dyDescent="0.25">
      <c r="A15" s="25"/>
      <c r="B15" s="63"/>
      <c r="C15" s="60"/>
      <c r="D15" s="28">
        <v>0.5</v>
      </c>
      <c r="E15" s="22"/>
      <c r="F15" s="29">
        <v>12062290</v>
      </c>
      <c r="G15" s="11">
        <f t="shared" si="15"/>
        <v>0.61811023854255565</v>
      </c>
      <c r="I15" s="29">
        <v>5365460</v>
      </c>
      <c r="J15" s="11">
        <f t="shared" si="16"/>
        <v>0.41762992748766442</v>
      </c>
      <c r="K15" s="22">
        <f t="shared" si="17"/>
        <v>0.42652666713567972</v>
      </c>
      <c r="L15" s="29">
        <v>530900</v>
      </c>
      <c r="M15" s="11">
        <f t="shared" si="18"/>
        <v>3.784118204722034E-2</v>
      </c>
      <c r="N15" s="22">
        <f t="shared" si="19"/>
        <v>3.784118204722034E-2</v>
      </c>
      <c r="O15" s="29"/>
      <c r="P15" s="11">
        <f t="shared" si="20"/>
        <v>0</v>
      </c>
      <c r="R15" s="29"/>
      <c r="S15" s="11">
        <f t="shared" si="21"/>
        <v>0</v>
      </c>
      <c r="U15" s="29"/>
      <c r="V15" s="11">
        <f t="shared" si="22"/>
        <v>0</v>
      </c>
      <c r="X15" s="29"/>
      <c r="Y15" s="11">
        <f t="shared" si="23"/>
        <v>0</v>
      </c>
      <c r="AA15" s="29"/>
      <c r="AB15" s="11">
        <f t="shared" si="24"/>
        <v>0</v>
      </c>
      <c r="AD15" s="29"/>
      <c r="AE15" s="11">
        <f t="shared" si="25"/>
        <v>0</v>
      </c>
      <c r="AG15" s="29"/>
      <c r="AH15" s="11" t="e">
        <f>AG16/AG$35</f>
        <v>#DIV/0!</v>
      </c>
      <c r="AJ15" s="29"/>
      <c r="AK15" s="11" t="e">
        <f>AJ16/AJ$35</f>
        <v>#DIV/0!</v>
      </c>
      <c r="AM15" s="29"/>
      <c r="AN15" s="11" t="e">
        <f>AM16/AM$35</f>
        <v>#DIV/0!</v>
      </c>
    </row>
    <row r="16" spans="1:45" s="21" customFormat="1" ht="12.55" thickBot="1" x14ac:dyDescent="0.3">
      <c r="A16" s="25"/>
      <c r="B16" s="63"/>
      <c r="C16" s="61"/>
      <c r="D16" s="30">
        <v>0.7</v>
      </c>
      <c r="E16" s="22"/>
      <c r="F16" s="31">
        <v>3751651.4699999997</v>
      </c>
      <c r="G16" s="12">
        <f>F16/F$35</f>
        <v>0.19224659538530656</v>
      </c>
      <c r="I16" s="31">
        <v>3498918.3400000003</v>
      </c>
      <c r="J16" s="12">
        <f t="shared" si="16"/>
        <v>0.27234440525499387</v>
      </c>
      <c r="K16" s="22">
        <f t="shared" si="17"/>
        <v>0.27234440525499387</v>
      </c>
      <c r="L16" s="31">
        <v>470561.06</v>
      </c>
      <c r="M16" s="12">
        <f t="shared" si="18"/>
        <v>3.354037810471458E-2</v>
      </c>
      <c r="N16" s="22">
        <f t="shared" si="19"/>
        <v>3.354037810471458E-2</v>
      </c>
      <c r="O16" s="31"/>
      <c r="P16" s="12">
        <f t="shared" si="20"/>
        <v>0</v>
      </c>
      <c r="R16" s="31"/>
      <c r="S16" s="12">
        <f t="shared" si="21"/>
        <v>0</v>
      </c>
      <c r="U16" s="31"/>
      <c r="V16" s="12">
        <f t="shared" si="22"/>
        <v>0</v>
      </c>
      <c r="X16" s="31"/>
      <c r="Y16" s="12">
        <f t="shared" si="23"/>
        <v>0</v>
      </c>
      <c r="AA16" s="31"/>
      <c r="AB16" s="12">
        <f t="shared" si="24"/>
        <v>0</v>
      </c>
      <c r="AD16" s="31"/>
      <c r="AE16" s="12">
        <f t="shared" si="25"/>
        <v>0</v>
      </c>
      <c r="AG16" s="31"/>
      <c r="AH16" s="12" t="e">
        <f t="shared" si="12"/>
        <v>#DIV/0!</v>
      </c>
      <c r="AJ16" s="31"/>
      <c r="AK16" s="12" t="e">
        <f t="shared" si="13"/>
        <v>#DIV/0!</v>
      </c>
      <c r="AM16" s="31"/>
      <c r="AN16" s="12" t="e">
        <f t="shared" si="14"/>
        <v>#DIV/0!</v>
      </c>
    </row>
    <row r="17" spans="1:40" s="21" customFormat="1" ht="12.55" thickTop="1" x14ac:dyDescent="0.25">
      <c r="A17" s="25"/>
      <c r="B17" s="63"/>
      <c r="C17" s="59" t="s">
        <v>12</v>
      </c>
      <c r="D17" s="22">
        <v>0</v>
      </c>
      <c r="E17" s="22"/>
      <c r="F17" s="23"/>
      <c r="G17" s="13">
        <f t="shared" ref="G17:G34" si="26">F17/F$35</f>
        <v>0</v>
      </c>
      <c r="I17" s="23">
        <v>951608</v>
      </c>
      <c r="J17" s="13">
        <f t="shared" ref="J17:J34" si="27">I17/I$35</f>
        <v>7.4070066692637979E-2</v>
      </c>
      <c r="L17" s="23">
        <v>11825762</v>
      </c>
      <c r="M17" s="13">
        <f t="shared" ref="M17:M34" si="28">L17/L$35</f>
        <v>0.84290979975343849</v>
      </c>
      <c r="O17" s="23">
        <v>19930768.5</v>
      </c>
      <c r="P17" s="13">
        <f t="shared" ref="P17:P34" si="29">O17/O$35</f>
        <v>0.99145736710540699</v>
      </c>
      <c r="R17" s="23">
        <v>25501148</v>
      </c>
      <c r="S17" s="13">
        <f t="shared" ref="S17:S34" si="30">R17/R$35</f>
        <v>0.98993080265078592</v>
      </c>
      <c r="U17" s="23">
        <v>17039572.600000001</v>
      </c>
      <c r="V17" s="13">
        <f t="shared" ref="V17:V34" si="31">U17/U$35</f>
        <v>0.52152167466063759</v>
      </c>
      <c r="X17" s="23">
        <v>2474866.4</v>
      </c>
      <c r="Y17" s="13">
        <f t="shared" ref="Y17:Y34" si="32">X17/X$35</f>
        <v>5.5084247677468168E-2</v>
      </c>
      <c r="AA17" s="23">
        <v>3094213</v>
      </c>
      <c r="AB17" s="13">
        <f t="shared" ref="AB17:AB34" si="33">AA17/AA$35</f>
        <v>8.2328090932574316E-2</v>
      </c>
      <c r="AD17" s="23">
        <v>105112</v>
      </c>
      <c r="AE17" s="13">
        <f t="shared" ref="AE17:AE34" si="34">AD17/AD$35</f>
        <v>8.4252388150662435E-3</v>
      </c>
      <c r="AG17" s="23"/>
      <c r="AH17" s="13" t="e">
        <f t="shared" si="12"/>
        <v>#DIV/0!</v>
      </c>
      <c r="AJ17" s="23"/>
      <c r="AK17" s="13" t="e">
        <f t="shared" si="13"/>
        <v>#DIV/0!</v>
      </c>
      <c r="AM17" s="23"/>
      <c r="AN17" s="13" t="e">
        <f t="shared" si="14"/>
        <v>#DIV/0!</v>
      </c>
    </row>
    <row r="18" spans="1:40" s="21" customFormat="1" ht="11.9" x14ac:dyDescent="0.25">
      <c r="A18" s="25"/>
      <c r="B18" s="63"/>
      <c r="C18" s="60"/>
      <c r="D18" s="22">
        <v>0.05</v>
      </c>
      <c r="E18" s="22"/>
      <c r="F18" s="23"/>
      <c r="G18" s="13">
        <f t="shared" si="26"/>
        <v>0</v>
      </c>
      <c r="I18" s="29"/>
      <c r="J18" s="13">
        <f t="shared" si="27"/>
        <v>0</v>
      </c>
      <c r="L18" s="23"/>
      <c r="M18" s="13">
        <f t="shared" si="28"/>
        <v>0</v>
      </c>
      <c r="O18" s="23">
        <v>0</v>
      </c>
      <c r="P18" s="13">
        <f t="shared" si="29"/>
        <v>0</v>
      </c>
      <c r="R18" s="23">
        <v>0</v>
      </c>
      <c r="S18" s="13">
        <f t="shared" si="30"/>
        <v>0</v>
      </c>
      <c r="U18" s="23">
        <v>0</v>
      </c>
      <c r="V18" s="13">
        <f t="shared" si="31"/>
        <v>0</v>
      </c>
      <c r="X18" s="23">
        <v>0</v>
      </c>
      <c r="Y18" s="13">
        <f t="shared" si="32"/>
        <v>0</v>
      </c>
      <c r="AA18" s="23">
        <v>0</v>
      </c>
      <c r="AB18" s="13">
        <f t="shared" si="33"/>
        <v>0</v>
      </c>
      <c r="AD18" s="23">
        <v>0</v>
      </c>
      <c r="AE18" s="13">
        <f t="shared" si="34"/>
        <v>0</v>
      </c>
      <c r="AG18" s="23"/>
      <c r="AH18" s="13" t="e">
        <f t="shared" si="12"/>
        <v>#DIV/0!</v>
      </c>
      <c r="AJ18" s="23"/>
      <c r="AK18" s="13" t="e">
        <f t="shared" si="13"/>
        <v>#DIV/0!</v>
      </c>
      <c r="AM18" s="23"/>
      <c r="AN18" s="13" t="e">
        <f t="shared" si="14"/>
        <v>#DIV/0!</v>
      </c>
    </row>
    <row r="19" spans="1:40" s="21" customFormat="1" ht="11.9" x14ac:dyDescent="0.25">
      <c r="A19" s="25"/>
      <c r="B19" s="63"/>
      <c r="C19" s="60"/>
      <c r="D19" s="22">
        <v>0.1</v>
      </c>
      <c r="E19" s="22"/>
      <c r="F19" s="23"/>
      <c r="G19" s="13">
        <f t="shared" si="26"/>
        <v>0</v>
      </c>
      <c r="J19" s="13">
        <f t="shared" si="27"/>
        <v>0</v>
      </c>
      <c r="L19" s="23"/>
      <c r="M19" s="13">
        <f t="shared" si="28"/>
        <v>0</v>
      </c>
      <c r="O19" s="23">
        <v>0</v>
      </c>
      <c r="P19" s="13">
        <f t="shared" si="29"/>
        <v>0</v>
      </c>
      <c r="R19" s="23">
        <v>0</v>
      </c>
      <c r="S19" s="13">
        <f t="shared" si="30"/>
        <v>0</v>
      </c>
      <c r="U19" s="23">
        <v>0</v>
      </c>
      <c r="V19" s="13">
        <f t="shared" si="31"/>
        <v>0</v>
      </c>
      <c r="X19" s="23">
        <v>0</v>
      </c>
      <c r="Y19" s="13">
        <f t="shared" si="32"/>
        <v>0</v>
      </c>
      <c r="AA19" s="23">
        <v>0</v>
      </c>
      <c r="AB19" s="13">
        <f t="shared" si="33"/>
        <v>0</v>
      </c>
      <c r="AD19" s="23">
        <v>0</v>
      </c>
      <c r="AE19" s="13">
        <f t="shared" si="34"/>
        <v>0</v>
      </c>
      <c r="AG19" s="23"/>
      <c r="AH19" s="13" t="e">
        <f t="shared" si="12"/>
        <v>#DIV/0!</v>
      </c>
      <c r="AJ19" s="23"/>
      <c r="AK19" s="13" t="e">
        <f t="shared" si="13"/>
        <v>#DIV/0!</v>
      </c>
      <c r="AM19" s="23"/>
      <c r="AN19" s="13" t="e">
        <f t="shared" si="14"/>
        <v>#DIV/0!</v>
      </c>
    </row>
    <row r="20" spans="1:40" s="21" customFormat="1" ht="11.9" x14ac:dyDescent="0.25">
      <c r="A20" s="25"/>
      <c r="B20" s="63"/>
      <c r="C20" s="60"/>
      <c r="D20" s="22">
        <v>0.3</v>
      </c>
      <c r="E20" s="22"/>
      <c r="F20" s="23"/>
      <c r="G20" s="13">
        <f t="shared" si="26"/>
        <v>0</v>
      </c>
      <c r="I20" s="23"/>
      <c r="J20" s="13">
        <f t="shared" si="27"/>
        <v>0</v>
      </c>
      <c r="L20" s="23"/>
      <c r="M20" s="13">
        <f t="shared" si="28"/>
        <v>0</v>
      </c>
      <c r="O20" s="23">
        <v>1881</v>
      </c>
      <c r="P20" s="13">
        <f t="shared" si="29"/>
        <v>9.3570466564060011E-5</v>
      </c>
      <c r="R20" s="23">
        <v>399</v>
      </c>
      <c r="S20" s="13">
        <f t="shared" si="30"/>
        <v>1.5488808200229402E-5</v>
      </c>
      <c r="U20" s="23">
        <v>11275570.300000001</v>
      </c>
      <c r="V20" s="13">
        <f t="shared" si="31"/>
        <v>0.3451057396597933</v>
      </c>
      <c r="X20" s="23">
        <v>15732905</v>
      </c>
      <c r="Y20" s="13">
        <f t="shared" si="32"/>
        <v>0.35017455314197055</v>
      </c>
      <c r="AA20" s="23">
        <v>2514610</v>
      </c>
      <c r="AB20" s="13">
        <f t="shared" si="33"/>
        <v>6.6906525420183008E-2</v>
      </c>
      <c r="AD20" s="23">
        <v>-1099</v>
      </c>
      <c r="AE20" s="13">
        <f t="shared" si="34"/>
        <v>-8.809020338075388E-5</v>
      </c>
      <c r="AG20" s="23"/>
      <c r="AH20" s="13" t="e">
        <f t="shared" si="12"/>
        <v>#DIV/0!</v>
      </c>
      <c r="AJ20" s="23"/>
      <c r="AK20" s="13" t="e">
        <f t="shared" si="13"/>
        <v>#DIV/0!</v>
      </c>
      <c r="AM20" s="23"/>
      <c r="AN20" s="13" t="e">
        <f t="shared" si="14"/>
        <v>#DIV/0!</v>
      </c>
    </row>
    <row r="21" spans="1:40" s="21" customFormat="1" ht="11.9" x14ac:dyDescent="0.25">
      <c r="A21" s="25"/>
      <c r="B21" s="63"/>
      <c r="C21" s="60"/>
      <c r="D21" s="22">
        <v>0.5</v>
      </c>
      <c r="E21" s="22"/>
      <c r="F21" s="23"/>
      <c r="G21" s="13">
        <f t="shared" si="26"/>
        <v>0</v>
      </c>
      <c r="I21" s="23">
        <v>62320</v>
      </c>
      <c r="J21" s="13">
        <f t="shared" si="27"/>
        <v>4.8507857818400005E-3</v>
      </c>
      <c r="L21" s="23">
        <v>69170</v>
      </c>
      <c r="M21" s="13">
        <f t="shared" si="28"/>
        <v>4.9302591113321356E-3</v>
      </c>
      <c r="O21" s="23">
        <v>156714.47</v>
      </c>
      <c r="P21" s="13">
        <f t="shared" si="29"/>
        <v>7.795771438192124E-3</v>
      </c>
      <c r="R21" s="23">
        <v>244844.95</v>
      </c>
      <c r="S21" s="13">
        <f t="shared" si="30"/>
        <v>9.504652805375333E-3</v>
      </c>
      <c r="U21" s="23">
        <v>4340808</v>
      </c>
      <c r="V21" s="13">
        <f t="shared" si="31"/>
        <v>0.13285693900211398</v>
      </c>
      <c r="X21" s="23">
        <v>24236185</v>
      </c>
      <c r="Y21" s="13">
        <f t="shared" si="32"/>
        <v>0.53943599432152733</v>
      </c>
      <c r="AA21" s="23">
        <v>18140478</v>
      </c>
      <c r="AB21" s="13">
        <f t="shared" si="33"/>
        <v>0.4826658417970463</v>
      </c>
      <c r="AD21" s="23">
        <v>730870</v>
      </c>
      <c r="AE21" s="13">
        <f t="shared" si="34"/>
        <v>5.8582790668691161E-2</v>
      </c>
      <c r="AG21" s="23"/>
      <c r="AH21" s="13" t="e">
        <f t="shared" si="12"/>
        <v>#DIV/0!</v>
      </c>
      <c r="AJ21" s="23"/>
      <c r="AK21" s="13" t="e">
        <f t="shared" si="13"/>
        <v>#DIV/0!</v>
      </c>
      <c r="AM21" s="23"/>
      <c r="AN21" s="13" t="e">
        <f t="shared" si="14"/>
        <v>#DIV/0!</v>
      </c>
    </row>
    <row r="22" spans="1:40" s="21" customFormat="1" ht="12.55" thickBot="1" x14ac:dyDescent="0.3">
      <c r="A22" s="25"/>
      <c r="B22" s="63"/>
      <c r="C22" s="61"/>
      <c r="D22" s="30">
        <v>0.7</v>
      </c>
      <c r="E22" s="22"/>
      <c r="F22" s="31"/>
      <c r="G22" s="12">
        <f t="shared" si="26"/>
        <v>0</v>
      </c>
      <c r="I22" s="31"/>
      <c r="J22" s="12">
        <f t="shared" si="27"/>
        <v>0</v>
      </c>
      <c r="L22" s="31">
        <v>19423.530000000002</v>
      </c>
      <c r="M22" s="12">
        <f t="shared" si="28"/>
        <v>1.3844590972492857E-3</v>
      </c>
      <c r="O22" s="31">
        <v>13132.779999999999</v>
      </c>
      <c r="P22" s="12">
        <f t="shared" si="29"/>
        <v>6.5329098983687181E-4</v>
      </c>
      <c r="R22" s="31">
        <v>14143.970000000001</v>
      </c>
      <c r="S22" s="12">
        <f t="shared" si="30"/>
        <v>5.4905573563859313E-4</v>
      </c>
      <c r="U22" s="31">
        <v>16847.62</v>
      </c>
      <c r="V22" s="12">
        <f t="shared" si="31"/>
        <v>5.1564667745516394E-4</v>
      </c>
      <c r="X22" s="31">
        <v>2484793.7299999995</v>
      </c>
      <c r="Y22" s="12">
        <f t="shared" si="32"/>
        <v>5.5305204859033986E-2</v>
      </c>
      <c r="AA22" s="31">
        <v>9801128.4900000002</v>
      </c>
      <c r="AB22" s="12">
        <f t="shared" si="33"/>
        <v>0.26077978392779194</v>
      </c>
      <c r="AD22" s="31">
        <v>287004.96999999997</v>
      </c>
      <c r="AE22" s="12">
        <f t="shared" si="34"/>
        <v>2.3004846386339546E-2</v>
      </c>
      <c r="AG22" s="31"/>
      <c r="AH22" s="12" t="e">
        <f t="shared" si="12"/>
        <v>#DIV/0!</v>
      </c>
      <c r="AJ22" s="31"/>
      <c r="AK22" s="12" t="e">
        <f t="shared" si="13"/>
        <v>#DIV/0!</v>
      </c>
      <c r="AM22" s="31"/>
      <c r="AN22" s="12" t="e">
        <f t="shared" si="14"/>
        <v>#DIV/0!</v>
      </c>
    </row>
    <row r="23" spans="1:40" s="21" customFormat="1" ht="12.55" thickTop="1" x14ac:dyDescent="0.25">
      <c r="A23" s="25"/>
      <c r="B23" s="63"/>
      <c r="C23" s="57" t="s">
        <v>13</v>
      </c>
      <c r="D23" s="22">
        <v>0</v>
      </c>
      <c r="E23" s="22"/>
      <c r="F23" s="23"/>
      <c r="G23" s="13">
        <f t="shared" si="26"/>
        <v>0</v>
      </c>
      <c r="I23" s="23"/>
      <c r="J23" s="13">
        <f t="shared" si="27"/>
        <v>0</v>
      </c>
      <c r="L23" s="23"/>
      <c r="M23" s="13">
        <f t="shared" si="28"/>
        <v>0</v>
      </c>
      <c r="O23" s="23"/>
      <c r="P23" s="13">
        <f t="shared" si="29"/>
        <v>0</v>
      </c>
      <c r="R23" s="23"/>
      <c r="S23" s="13">
        <f t="shared" si="30"/>
        <v>0</v>
      </c>
      <c r="U23" s="23"/>
      <c r="V23" s="13">
        <f t="shared" si="31"/>
        <v>0</v>
      </c>
      <c r="X23" s="23"/>
      <c r="Y23" s="13">
        <f t="shared" si="32"/>
        <v>0</v>
      </c>
      <c r="AA23" s="23">
        <v>3798675</v>
      </c>
      <c r="AB23" s="13">
        <f t="shared" si="33"/>
        <v>0.10107179461249008</v>
      </c>
      <c r="AD23" s="23">
        <v>11277322</v>
      </c>
      <c r="AE23" s="13">
        <f t="shared" si="34"/>
        <v>0.90393229169267519</v>
      </c>
      <c r="AG23" s="23"/>
      <c r="AH23" s="13" t="e">
        <f t="shared" si="12"/>
        <v>#DIV/0!</v>
      </c>
      <c r="AJ23" s="23"/>
      <c r="AK23" s="13" t="e">
        <f t="shared" si="13"/>
        <v>#DIV/0!</v>
      </c>
      <c r="AM23" s="23"/>
      <c r="AN23" s="13" t="e">
        <f t="shared" si="14"/>
        <v>#DIV/0!</v>
      </c>
    </row>
    <row r="24" spans="1:40" s="21" customFormat="1" ht="11.9" x14ac:dyDescent="0.25">
      <c r="A24" s="25"/>
      <c r="B24" s="63"/>
      <c r="C24" s="57"/>
      <c r="D24" s="22">
        <v>0.05</v>
      </c>
      <c r="E24" s="22"/>
      <c r="F24" s="23"/>
      <c r="G24" s="13">
        <f t="shared" si="26"/>
        <v>0</v>
      </c>
      <c r="J24" s="13">
        <f t="shared" si="27"/>
        <v>0</v>
      </c>
      <c r="L24" s="23"/>
      <c r="M24" s="13">
        <f t="shared" si="28"/>
        <v>0</v>
      </c>
      <c r="O24" s="23"/>
      <c r="P24" s="13">
        <f t="shared" si="29"/>
        <v>0</v>
      </c>
      <c r="R24" s="23"/>
      <c r="S24" s="13">
        <f t="shared" si="30"/>
        <v>0</v>
      </c>
      <c r="U24" s="23"/>
      <c r="V24" s="13">
        <f t="shared" si="31"/>
        <v>0</v>
      </c>
      <c r="X24" s="23"/>
      <c r="Y24" s="13">
        <f t="shared" si="32"/>
        <v>0</v>
      </c>
      <c r="AA24" s="23">
        <v>0</v>
      </c>
      <c r="AB24" s="13">
        <f t="shared" si="33"/>
        <v>0</v>
      </c>
      <c r="AD24" s="23">
        <v>0</v>
      </c>
      <c r="AE24" s="13">
        <f t="shared" si="34"/>
        <v>0</v>
      </c>
      <c r="AG24" s="23"/>
      <c r="AH24" s="13" t="e">
        <f t="shared" si="12"/>
        <v>#DIV/0!</v>
      </c>
      <c r="AJ24" s="23"/>
      <c r="AK24" s="13" t="e">
        <f t="shared" si="13"/>
        <v>#DIV/0!</v>
      </c>
      <c r="AM24" s="23"/>
      <c r="AN24" s="13" t="e">
        <f t="shared" si="14"/>
        <v>#DIV/0!</v>
      </c>
    </row>
    <row r="25" spans="1:40" s="21" customFormat="1" ht="11.9" x14ac:dyDescent="0.25">
      <c r="A25" s="25"/>
      <c r="B25" s="63"/>
      <c r="C25" s="57"/>
      <c r="D25" s="22">
        <v>0.1</v>
      </c>
      <c r="E25" s="22"/>
      <c r="F25" s="23"/>
      <c r="G25" s="13">
        <f t="shared" si="26"/>
        <v>0</v>
      </c>
      <c r="J25" s="13">
        <f t="shared" si="27"/>
        <v>0</v>
      </c>
      <c r="L25" s="23"/>
      <c r="M25" s="13">
        <f t="shared" si="28"/>
        <v>0</v>
      </c>
      <c r="O25" s="23"/>
      <c r="P25" s="13">
        <f t="shared" si="29"/>
        <v>0</v>
      </c>
      <c r="R25" s="23"/>
      <c r="S25" s="13">
        <f t="shared" si="30"/>
        <v>0</v>
      </c>
      <c r="U25" s="23"/>
      <c r="V25" s="13">
        <f t="shared" si="31"/>
        <v>0</v>
      </c>
      <c r="X25" s="23"/>
      <c r="Y25" s="13">
        <f t="shared" si="32"/>
        <v>0</v>
      </c>
      <c r="AA25" s="23">
        <v>0</v>
      </c>
      <c r="AB25" s="13">
        <f t="shared" si="33"/>
        <v>0</v>
      </c>
      <c r="AD25" s="23">
        <v>0</v>
      </c>
      <c r="AE25" s="13">
        <f t="shared" si="34"/>
        <v>0</v>
      </c>
      <c r="AG25" s="23"/>
      <c r="AH25" s="13" t="e">
        <f t="shared" si="12"/>
        <v>#DIV/0!</v>
      </c>
      <c r="AJ25" s="23"/>
      <c r="AK25" s="13" t="e">
        <f t="shared" si="13"/>
        <v>#DIV/0!</v>
      </c>
      <c r="AM25" s="23"/>
      <c r="AN25" s="13" t="e">
        <f t="shared" si="14"/>
        <v>#DIV/0!</v>
      </c>
    </row>
    <row r="26" spans="1:40" s="21" customFormat="1" ht="11.9" x14ac:dyDescent="0.25">
      <c r="A26" s="25"/>
      <c r="B26" s="63"/>
      <c r="C26" s="57"/>
      <c r="D26" s="22">
        <v>0.3</v>
      </c>
      <c r="E26" s="22"/>
      <c r="F26" s="23"/>
      <c r="G26" s="13">
        <f t="shared" si="26"/>
        <v>0</v>
      </c>
      <c r="I26" s="23"/>
      <c r="J26" s="13">
        <f t="shared" si="27"/>
        <v>0</v>
      </c>
      <c r="L26" s="23"/>
      <c r="M26" s="13">
        <f t="shared" si="28"/>
        <v>0</v>
      </c>
      <c r="O26" s="23"/>
      <c r="P26" s="13">
        <f t="shared" si="29"/>
        <v>0</v>
      </c>
      <c r="R26" s="23"/>
      <c r="S26" s="13">
        <f t="shared" si="30"/>
        <v>0</v>
      </c>
      <c r="U26" s="23"/>
      <c r="V26" s="13">
        <f t="shared" si="31"/>
        <v>0</v>
      </c>
      <c r="X26" s="23"/>
      <c r="Y26" s="13">
        <f t="shared" si="32"/>
        <v>0</v>
      </c>
      <c r="AA26" s="23">
        <v>0</v>
      </c>
      <c r="AB26" s="13">
        <f t="shared" si="33"/>
        <v>0</v>
      </c>
      <c r="AD26" s="23">
        <v>6100</v>
      </c>
      <c r="AE26" s="13">
        <f t="shared" si="34"/>
        <v>4.8894471394230995E-4</v>
      </c>
      <c r="AG26" s="23"/>
      <c r="AH26" s="13" t="e">
        <f t="shared" si="12"/>
        <v>#DIV/0!</v>
      </c>
      <c r="AJ26" s="23"/>
      <c r="AK26" s="13" t="e">
        <f t="shared" si="13"/>
        <v>#DIV/0!</v>
      </c>
      <c r="AM26" s="23"/>
      <c r="AN26" s="13" t="e">
        <f t="shared" si="14"/>
        <v>#DIV/0!</v>
      </c>
    </row>
    <row r="27" spans="1:40" s="21" customFormat="1" ht="11.9" x14ac:dyDescent="0.25">
      <c r="A27" s="25"/>
      <c r="B27" s="63"/>
      <c r="C27" s="57"/>
      <c r="D27" s="22">
        <v>0.5</v>
      </c>
      <c r="E27" s="22"/>
      <c r="F27" s="23"/>
      <c r="G27" s="13">
        <f t="shared" si="26"/>
        <v>0</v>
      </c>
      <c r="I27" s="23"/>
      <c r="J27" s="13">
        <f t="shared" si="27"/>
        <v>0</v>
      </c>
      <c r="L27" s="23"/>
      <c r="M27" s="13">
        <f t="shared" si="28"/>
        <v>0</v>
      </c>
      <c r="O27" s="23"/>
      <c r="P27" s="13">
        <f t="shared" si="29"/>
        <v>0</v>
      </c>
      <c r="R27" s="23"/>
      <c r="S27" s="13">
        <f t="shared" si="30"/>
        <v>0</v>
      </c>
      <c r="U27" s="23"/>
      <c r="V27" s="13">
        <f t="shared" si="31"/>
        <v>0</v>
      </c>
      <c r="X27" s="23"/>
      <c r="Y27" s="13">
        <f t="shared" si="32"/>
        <v>0</v>
      </c>
      <c r="AA27" s="23">
        <v>115545</v>
      </c>
      <c r="AB27" s="13">
        <f t="shared" si="33"/>
        <v>3.074319468893803E-3</v>
      </c>
      <c r="AD27" s="23">
        <v>66920</v>
      </c>
      <c r="AE27" s="13">
        <f t="shared" si="34"/>
        <v>5.363963976560554E-3</v>
      </c>
      <c r="AG27" s="23"/>
      <c r="AH27" s="13" t="e">
        <f t="shared" si="12"/>
        <v>#DIV/0!</v>
      </c>
      <c r="AJ27" s="23"/>
      <c r="AK27" s="13" t="e">
        <f t="shared" si="13"/>
        <v>#DIV/0!</v>
      </c>
      <c r="AM27" s="23"/>
      <c r="AN27" s="13" t="e">
        <f t="shared" si="14"/>
        <v>#DIV/0!</v>
      </c>
    </row>
    <row r="28" spans="1:40" s="21" customFormat="1" ht="12.55" thickBot="1" x14ac:dyDescent="0.3">
      <c r="A28" s="25"/>
      <c r="B28" s="63"/>
      <c r="C28" s="57"/>
      <c r="D28" s="30">
        <v>0.7</v>
      </c>
      <c r="E28" s="22"/>
      <c r="F28" s="31"/>
      <c r="G28" s="12">
        <f t="shared" si="26"/>
        <v>0</v>
      </c>
      <c r="I28" s="31"/>
      <c r="J28" s="12">
        <f t="shared" si="27"/>
        <v>0</v>
      </c>
      <c r="L28" s="31"/>
      <c r="M28" s="12">
        <f t="shared" si="28"/>
        <v>0</v>
      </c>
      <c r="O28" s="31"/>
      <c r="P28" s="12">
        <f t="shared" si="29"/>
        <v>0</v>
      </c>
      <c r="R28" s="31"/>
      <c r="S28" s="12">
        <f t="shared" si="30"/>
        <v>0</v>
      </c>
      <c r="U28" s="31"/>
      <c r="V28" s="12">
        <f t="shared" si="31"/>
        <v>0</v>
      </c>
      <c r="X28" s="31"/>
      <c r="Y28" s="12">
        <f t="shared" si="32"/>
        <v>0</v>
      </c>
      <c r="AA28" s="31">
        <v>500</v>
      </c>
      <c r="AB28" s="12">
        <f t="shared" si="33"/>
        <v>1.3303559084745349E-5</v>
      </c>
      <c r="AD28" s="31">
        <v>3618.1699999999983</v>
      </c>
      <c r="AE28" s="12">
        <f t="shared" si="34"/>
        <v>2.9001395010567978E-4</v>
      </c>
      <c r="AG28" s="31"/>
      <c r="AH28" s="12" t="e">
        <f t="shared" si="12"/>
        <v>#DIV/0!</v>
      </c>
      <c r="AJ28" s="31"/>
      <c r="AK28" s="12" t="e">
        <f t="shared" si="13"/>
        <v>#DIV/0!</v>
      </c>
      <c r="AM28" s="31"/>
      <c r="AN28" s="12" t="e">
        <f t="shared" si="14"/>
        <v>#DIV/0!</v>
      </c>
    </row>
    <row r="29" spans="1:40" s="21" customFormat="1" ht="12.55" thickTop="1" x14ac:dyDescent="0.25">
      <c r="A29" s="25"/>
      <c r="B29" s="63"/>
      <c r="C29" s="59" t="s">
        <v>10</v>
      </c>
      <c r="D29" s="22">
        <v>0</v>
      </c>
      <c r="E29" s="22"/>
      <c r="F29" s="23"/>
      <c r="G29" s="13">
        <f t="shared" si="26"/>
        <v>0</v>
      </c>
      <c r="I29" s="23"/>
      <c r="J29" s="13">
        <f t="shared" si="27"/>
        <v>0</v>
      </c>
      <c r="L29" s="23"/>
      <c r="M29" s="13">
        <f t="shared" si="28"/>
        <v>0</v>
      </c>
      <c r="O29" s="23"/>
      <c r="P29" s="13">
        <f t="shared" si="29"/>
        <v>0</v>
      </c>
      <c r="R29" s="23"/>
      <c r="S29" s="13">
        <f t="shared" si="30"/>
        <v>0</v>
      </c>
      <c r="U29" s="23"/>
      <c r="V29" s="13">
        <f t="shared" si="31"/>
        <v>0</v>
      </c>
      <c r="X29" s="23"/>
      <c r="Y29" s="13">
        <f t="shared" si="32"/>
        <v>0</v>
      </c>
      <c r="AA29" s="23">
        <v>115388</v>
      </c>
      <c r="AB29" s="13">
        <f t="shared" si="33"/>
        <v>3.0701421513411927E-3</v>
      </c>
      <c r="AD29" s="23"/>
      <c r="AE29" s="13">
        <f t="shared" si="34"/>
        <v>0</v>
      </c>
      <c r="AG29" s="23"/>
      <c r="AH29" s="13" t="e">
        <f t="shared" si="12"/>
        <v>#DIV/0!</v>
      </c>
      <c r="AJ29" s="23"/>
      <c r="AK29" s="13" t="e">
        <f t="shared" si="13"/>
        <v>#DIV/0!</v>
      </c>
      <c r="AM29" s="23"/>
      <c r="AN29" s="13" t="e">
        <f t="shared" si="14"/>
        <v>#DIV/0!</v>
      </c>
    </row>
    <row r="30" spans="1:40" s="21" customFormat="1" ht="11.9" x14ac:dyDescent="0.25">
      <c r="A30" s="25"/>
      <c r="B30" s="63"/>
      <c r="C30" s="60"/>
      <c r="D30" s="22">
        <v>0.05</v>
      </c>
      <c r="E30" s="22"/>
      <c r="F30" s="23"/>
      <c r="G30" s="13">
        <f t="shared" si="26"/>
        <v>0</v>
      </c>
      <c r="J30" s="13">
        <f t="shared" si="27"/>
        <v>0</v>
      </c>
      <c r="L30" s="23"/>
      <c r="M30" s="13">
        <f t="shared" si="28"/>
        <v>0</v>
      </c>
      <c r="O30" s="23"/>
      <c r="P30" s="13">
        <f t="shared" si="29"/>
        <v>0</v>
      </c>
      <c r="R30" s="23"/>
      <c r="S30" s="13">
        <f t="shared" si="30"/>
        <v>0</v>
      </c>
      <c r="U30" s="23"/>
      <c r="V30" s="13">
        <f t="shared" si="31"/>
        <v>0</v>
      </c>
      <c r="X30" s="23"/>
      <c r="Y30" s="13">
        <f t="shared" si="32"/>
        <v>0</v>
      </c>
      <c r="AA30" s="23"/>
      <c r="AB30" s="13">
        <f t="shared" si="33"/>
        <v>0</v>
      </c>
      <c r="AD30" s="23"/>
      <c r="AE30" s="13">
        <f t="shared" si="34"/>
        <v>0</v>
      </c>
      <c r="AG30" s="23"/>
      <c r="AH30" s="13" t="e">
        <f t="shared" si="12"/>
        <v>#DIV/0!</v>
      </c>
      <c r="AJ30" s="23"/>
      <c r="AK30" s="13" t="e">
        <f t="shared" si="13"/>
        <v>#DIV/0!</v>
      </c>
      <c r="AM30" s="23"/>
      <c r="AN30" s="13" t="e">
        <f t="shared" si="14"/>
        <v>#DIV/0!</v>
      </c>
    </row>
    <row r="31" spans="1:40" s="21" customFormat="1" ht="11.9" x14ac:dyDescent="0.25">
      <c r="A31" s="25"/>
      <c r="B31" s="63"/>
      <c r="C31" s="60"/>
      <c r="D31" s="22">
        <v>0.1</v>
      </c>
      <c r="E31" s="22"/>
      <c r="F31" s="23"/>
      <c r="G31" s="13">
        <f t="shared" si="26"/>
        <v>0</v>
      </c>
      <c r="J31" s="13">
        <f t="shared" si="27"/>
        <v>0</v>
      </c>
      <c r="L31" s="23"/>
      <c r="M31" s="13">
        <f t="shared" si="28"/>
        <v>0</v>
      </c>
      <c r="O31" s="23"/>
      <c r="P31" s="13">
        <f t="shared" si="29"/>
        <v>0</v>
      </c>
      <c r="R31" s="23"/>
      <c r="S31" s="13">
        <f t="shared" si="30"/>
        <v>0</v>
      </c>
      <c r="U31" s="23"/>
      <c r="V31" s="13">
        <f t="shared" si="31"/>
        <v>0</v>
      </c>
      <c r="X31" s="23"/>
      <c r="Y31" s="13">
        <f t="shared" si="32"/>
        <v>0</v>
      </c>
      <c r="AA31" s="23"/>
      <c r="AB31" s="13">
        <f t="shared" si="33"/>
        <v>0</v>
      </c>
      <c r="AD31" s="23"/>
      <c r="AE31" s="13">
        <f t="shared" si="34"/>
        <v>0</v>
      </c>
      <c r="AG31" s="23"/>
      <c r="AH31" s="13" t="e">
        <f t="shared" si="12"/>
        <v>#DIV/0!</v>
      </c>
      <c r="AJ31" s="23"/>
      <c r="AK31" s="13" t="e">
        <f t="shared" si="13"/>
        <v>#DIV/0!</v>
      </c>
      <c r="AM31" s="23"/>
      <c r="AN31" s="13" t="e">
        <f t="shared" si="14"/>
        <v>#DIV/0!</v>
      </c>
    </row>
    <row r="32" spans="1:40" s="21" customFormat="1" ht="11.9" x14ac:dyDescent="0.25">
      <c r="A32" s="25"/>
      <c r="B32" s="63"/>
      <c r="C32" s="60"/>
      <c r="D32" s="22">
        <v>0.3</v>
      </c>
      <c r="E32" s="22"/>
      <c r="F32" s="23">
        <v>180600</v>
      </c>
      <c r="G32" s="13">
        <f t="shared" si="26"/>
        <v>9.2545204170008805E-3</v>
      </c>
      <c r="I32" s="23">
        <v>2380</v>
      </c>
      <c r="J32" s="13">
        <f t="shared" si="27"/>
        <v>1.8525144673907574E-4</v>
      </c>
      <c r="L32" s="23"/>
      <c r="M32" s="13">
        <f t="shared" si="28"/>
        <v>0</v>
      </c>
      <c r="O32" s="23"/>
      <c r="P32" s="13">
        <f t="shared" si="29"/>
        <v>0</v>
      </c>
      <c r="R32" s="23"/>
      <c r="S32" s="13">
        <f t="shared" si="30"/>
        <v>0</v>
      </c>
      <c r="U32" s="23"/>
      <c r="V32" s="13">
        <f t="shared" si="31"/>
        <v>0</v>
      </c>
      <c r="X32" s="23"/>
      <c r="Y32" s="13">
        <f t="shared" si="32"/>
        <v>0</v>
      </c>
      <c r="AA32" s="23"/>
      <c r="AB32" s="13">
        <f t="shared" si="33"/>
        <v>0</v>
      </c>
      <c r="AD32" s="23"/>
      <c r="AE32" s="13">
        <f t="shared" si="34"/>
        <v>0</v>
      </c>
      <c r="AG32" s="23"/>
      <c r="AH32" s="13" t="e">
        <f t="shared" si="12"/>
        <v>#DIV/0!</v>
      </c>
      <c r="AJ32" s="23"/>
      <c r="AK32" s="13" t="e">
        <f t="shared" si="13"/>
        <v>#DIV/0!</v>
      </c>
      <c r="AM32" s="23"/>
      <c r="AN32" s="13" t="e">
        <f t="shared" si="14"/>
        <v>#DIV/0!</v>
      </c>
    </row>
    <row r="33" spans="1:45" s="21" customFormat="1" ht="11.9" x14ac:dyDescent="0.25">
      <c r="A33" s="25"/>
      <c r="B33" s="63"/>
      <c r="C33" s="60"/>
      <c r="D33" s="22">
        <v>0.5</v>
      </c>
      <c r="E33" s="22"/>
      <c r="F33" s="23"/>
      <c r="G33" s="13">
        <f t="shared" si="26"/>
        <v>0</v>
      </c>
      <c r="I33" s="23">
        <v>114300</v>
      </c>
      <c r="J33" s="13">
        <f t="shared" si="27"/>
        <v>8.8967396480152759E-3</v>
      </c>
      <c r="L33" s="23"/>
      <c r="M33" s="13">
        <f t="shared" si="28"/>
        <v>0</v>
      </c>
      <c r="O33" s="23"/>
      <c r="P33" s="13">
        <f t="shared" si="29"/>
        <v>0</v>
      </c>
      <c r="R33" s="23"/>
      <c r="S33" s="13">
        <f t="shared" si="30"/>
        <v>0</v>
      </c>
      <c r="U33" s="23"/>
      <c r="V33" s="13">
        <f t="shared" si="31"/>
        <v>0</v>
      </c>
      <c r="X33" s="23"/>
      <c r="Y33" s="13">
        <f t="shared" si="32"/>
        <v>0</v>
      </c>
      <c r="AA33" s="23"/>
      <c r="AB33" s="13">
        <f t="shared" si="33"/>
        <v>0</v>
      </c>
      <c r="AD33" s="23"/>
      <c r="AE33" s="13">
        <f t="shared" si="34"/>
        <v>0</v>
      </c>
      <c r="AG33" s="23"/>
      <c r="AH33" s="13" t="e">
        <f t="shared" si="12"/>
        <v>#DIV/0!</v>
      </c>
      <c r="AJ33" s="23"/>
      <c r="AK33" s="13" t="e">
        <f t="shared" si="13"/>
        <v>#DIV/0!</v>
      </c>
      <c r="AM33" s="23"/>
      <c r="AN33" s="13" t="e">
        <f t="shared" si="14"/>
        <v>#DIV/0!</v>
      </c>
    </row>
    <row r="34" spans="1:45" s="21" customFormat="1" ht="12.55" thickBot="1" x14ac:dyDescent="0.3">
      <c r="A34" s="25"/>
      <c r="B34" s="64"/>
      <c r="C34" s="61"/>
      <c r="D34" s="22">
        <v>0.7</v>
      </c>
      <c r="E34" s="22"/>
      <c r="F34" s="23"/>
      <c r="G34" s="13">
        <f t="shared" si="26"/>
        <v>0</v>
      </c>
      <c r="I34" s="23"/>
      <c r="J34" s="13">
        <f t="shared" si="27"/>
        <v>0</v>
      </c>
      <c r="L34" s="23"/>
      <c r="M34" s="13">
        <f t="shared" si="28"/>
        <v>0</v>
      </c>
      <c r="O34" s="23"/>
      <c r="P34" s="13">
        <f t="shared" si="29"/>
        <v>0</v>
      </c>
      <c r="R34" s="23"/>
      <c r="S34" s="13">
        <f t="shared" si="30"/>
        <v>0</v>
      </c>
      <c r="U34" s="23"/>
      <c r="V34" s="13">
        <f t="shared" si="31"/>
        <v>0</v>
      </c>
      <c r="X34" s="23"/>
      <c r="Y34" s="13">
        <f t="shared" si="32"/>
        <v>0</v>
      </c>
      <c r="AA34" s="23">
        <v>3390</v>
      </c>
      <c r="AB34" s="13">
        <f t="shared" si="33"/>
        <v>9.0198130594573464E-5</v>
      </c>
      <c r="AD34" s="23"/>
      <c r="AE34" s="13">
        <f t="shared" si="34"/>
        <v>0</v>
      </c>
      <c r="AG34" s="23"/>
      <c r="AH34" s="13" t="e">
        <f t="shared" si="12"/>
        <v>#DIV/0!</v>
      </c>
      <c r="AJ34" s="23"/>
      <c r="AK34" s="13" t="e">
        <f t="shared" si="13"/>
        <v>#DIV/0!</v>
      </c>
      <c r="AM34" s="23"/>
      <c r="AN34" s="13" t="e">
        <f t="shared" si="14"/>
        <v>#DIV/0!</v>
      </c>
    </row>
    <row r="35" spans="1:45" s="38" customFormat="1" ht="13.15" thickTop="1" thickBot="1" x14ac:dyDescent="0.3">
      <c r="A35" s="21"/>
      <c r="B35" s="32" t="str">
        <f>B11</f>
        <v>FOOTWEAR</v>
      </c>
      <c r="C35" s="33"/>
      <c r="D35" s="34"/>
      <c r="E35" s="35"/>
      <c r="F35" s="36">
        <f>SUM(F11:F34)</f>
        <v>19514787.57</v>
      </c>
      <c r="G35" s="37">
        <f>F35/F87</f>
        <v>0.67306754175518768</v>
      </c>
      <c r="H35" s="21"/>
      <c r="I35" s="36">
        <f>SUM(I11:I34)</f>
        <v>12847403.040000001</v>
      </c>
      <c r="J35" s="37">
        <f>I35/I87</f>
        <v>0.61361914038976872</v>
      </c>
      <c r="K35" s="21"/>
      <c r="L35" s="36">
        <f>SUM(L11:L34)</f>
        <v>14029688.59</v>
      </c>
      <c r="M35" s="37">
        <f>L35/L87</f>
        <v>0.4507349299135287</v>
      </c>
      <c r="N35" s="21"/>
      <c r="O35" s="36">
        <f>SUM(O11:O34)</f>
        <v>20102496.75</v>
      </c>
      <c r="P35" s="37">
        <f>O35/O87</f>
        <v>0.47775566677269871</v>
      </c>
      <c r="Q35" s="21"/>
      <c r="R35" s="36">
        <f>SUM(R11:R34)</f>
        <v>25760535.919999998</v>
      </c>
      <c r="S35" s="37">
        <f>R35/R87</f>
        <v>0.46778605141667612</v>
      </c>
      <c r="T35" s="21"/>
      <c r="U35" s="36">
        <f>SUM(U11:U34)</f>
        <v>32672798.520000003</v>
      </c>
      <c r="V35" s="37">
        <f>U35/U87</f>
        <v>0.51108117822367738</v>
      </c>
      <c r="W35" s="21"/>
      <c r="X35" s="36">
        <f>SUM(X11:X34)</f>
        <v>44928750.129999995</v>
      </c>
      <c r="Y35" s="37">
        <f>X35/X87</f>
        <v>0.56545599294041993</v>
      </c>
      <c r="Z35" s="21"/>
      <c r="AA35" s="36">
        <f>SUM(AA11:AA34)</f>
        <v>37583927.490000002</v>
      </c>
      <c r="AB35" s="37">
        <f>AA35/AA87</f>
        <v>0.5810702797420858</v>
      </c>
      <c r="AC35" s="21"/>
      <c r="AD35" s="36">
        <f>SUM(AD11:AD34)</f>
        <v>12475848.140000001</v>
      </c>
      <c r="AE35" s="37">
        <f>AD35/AD87</f>
        <v>0.48102482950420467</v>
      </c>
      <c r="AF35" s="21"/>
      <c r="AG35" s="36">
        <f>SUM(AG11:AG34)</f>
        <v>0</v>
      </c>
      <c r="AH35" s="37" t="e">
        <f>AG35/AG87</f>
        <v>#DIV/0!</v>
      </c>
      <c r="AI35" s="21"/>
      <c r="AJ35" s="36">
        <f>SUM(AJ11:AJ34)</f>
        <v>0</v>
      </c>
      <c r="AK35" s="37" t="e">
        <f>AJ35/AJ87</f>
        <v>#DIV/0!</v>
      </c>
      <c r="AL35" s="21"/>
      <c r="AM35" s="36">
        <f>SUM(AM11:AM34)</f>
        <v>0</v>
      </c>
      <c r="AN35" s="37" t="e">
        <f>AM35/AM87</f>
        <v>#DIV/0!</v>
      </c>
      <c r="AO35" s="21"/>
      <c r="AP35" s="21"/>
      <c r="AQ35" s="21"/>
      <c r="AR35" s="21"/>
      <c r="AS35" s="21"/>
    </row>
    <row r="36" spans="1:45" s="21" customFormat="1" ht="12.55" thickTop="1" x14ac:dyDescent="0.25">
      <c r="A36" s="25"/>
      <c r="B36" s="62" t="s">
        <v>5</v>
      </c>
      <c r="C36" s="59" t="s">
        <v>11</v>
      </c>
      <c r="D36" s="26">
        <v>0</v>
      </c>
      <c r="E36" s="22"/>
      <c r="F36" s="27">
        <v>376153.9</v>
      </c>
      <c r="G36" s="10">
        <f>F36/F$60</f>
        <v>6.5843832965826493E-2</v>
      </c>
      <c r="I36" s="27">
        <v>396492.5</v>
      </c>
      <c r="J36" s="10">
        <f t="shared" ref="J36:J59" si="35">I36/I$60</f>
        <v>0.10359203813164157</v>
      </c>
      <c r="K36" s="22">
        <f>J36+J54</f>
        <v>0.13588253541138728</v>
      </c>
      <c r="L36" s="29">
        <v>0</v>
      </c>
      <c r="M36" s="10">
        <f t="shared" ref="M36:M53" si="36">L36/L$60</f>
        <v>0</v>
      </c>
      <c r="N36" s="22">
        <f>M36+M54</f>
        <v>1.310078971610303E-3</v>
      </c>
      <c r="O36" s="27"/>
      <c r="P36" s="10">
        <f t="shared" ref="P36:P53" si="37">O36/O$60</f>
        <v>0</v>
      </c>
      <c r="R36" s="27"/>
      <c r="S36" s="10">
        <f t="shared" ref="S36:S53" si="38">R36/R$60</f>
        <v>0</v>
      </c>
      <c r="U36" s="27"/>
      <c r="V36" s="10">
        <f t="shared" ref="V36:V53" si="39">U36/U$60</f>
        <v>0</v>
      </c>
      <c r="X36" s="27"/>
      <c r="Y36" s="10">
        <f t="shared" ref="Y36:Y53" si="40">X36/X$60</f>
        <v>0</v>
      </c>
      <c r="AA36" s="27"/>
      <c r="AB36" s="10">
        <f t="shared" ref="AB36:AB53" si="41">AA36/AA$60</f>
        <v>0</v>
      </c>
      <c r="AD36" s="27"/>
      <c r="AE36" s="10">
        <f t="shared" ref="AE36:AE53" si="42">AD36/AD$60</f>
        <v>0</v>
      </c>
      <c r="AG36" s="27"/>
      <c r="AH36" s="10" t="e">
        <f t="shared" ref="AH36:AH53" si="43">AG36/AG$60</f>
        <v>#DIV/0!</v>
      </c>
      <c r="AJ36" s="27"/>
      <c r="AK36" s="10" t="e">
        <f t="shared" ref="AK36:AK53" si="44">AJ36/AJ$60</f>
        <v>#DIV/0!</v>
      </c>
      <c r="AM36" s="27"/>
      <c r="AN36" s="10" t="e">
        <f t="shared" ref="AN36:AN53" si="45">AM36/AM$60</f>
        <v>#DIV/0!</v>
      </c>
    </row>
    <row r="37" spans="1:45" s="21" customFormat="1" ht="11.9" x14ac:dyDescent="0.25">
      <c r="A37" s="25"/>
      <c r="B37" s="63"/>
      <c r="C37" s="60"/>
      <c r="D37" s="28">
        <v>0.05</v>
      </c>
      <c r="E37" s="22"/>
      <c r="F37" s="29">
        <v>0</v>
      </c>
      <c r="G37" s="11">
        <f t="shared" ref="G37:G59" si="46">F37/F$60</f>
        <v>0</v>
      </c>
      <c r="I37" s="29">
        <v>0</v>
      </c>
      <c r="J37" s="11">
        <f t="shared" si="35"/>
        <v>0</v>
      </c>
      <c r="K37" s="22">
        <f t="shared" ref="K37:K41" si="47">J37+J55</f>
        <v>0</v>
      </c>
      <c r="L37" s="29">
        <v>0</v>
      </c>
      <c r="M37" s="11">
        <f t="shared" si="36"/>
        <v>0</v>
      </c>
      <c r="N37" s="22">
        <f t="shared" ref="N37:N41" si="48">M37+M55</f>
        <v>0</v>
      </c>
      <c r="O37" s="29"/>
      <c r="P37" s="11">
        <f t="shared" si="37"/>
        <v>0</v>
      </c>
      <c r="R37" s="29"/>
      <c r="S37" s="11">
        <f t="shared" si="38"/>
        <v>0</v>
      </c>
      <c r="U37" s="29"/>
      <c r="V37" s="11">
        <f t="shared" si="39"/>
        <v>0</v>
      </c>
      <c r="X37" s="29"/>
      <c r="Y37" s="11">
        <f t="shared" si="40"/>
        <v>0</v>
      </c>
      <c r="AA37" s="29"/>
      <c r="AB37" s="11">
        <f t="shared" si="41"/>
        <v>0</v>
      </c>
      <c r="AD37" s="29"/>
      <c r="AE37" s="11">
        <f t="shared" si="42"/>
        <v>0</v>
      </c>
      <c r="AG37" s="29"/>
      <c r="AH37" s="11" t="e">
        <f t="shared" si="43"/>
        <v>#DIV/0!</v>
      </c>
      <c r="AJ37" s="29"/>
      <c r="AK37" s="11" t="e">
        <f t="shared" si="44"/>
        <v>#DIV/0!</v>
      </c>
      <c r="AM37" s="29"/>
      <c r="AN37" s="11" t="e">
        <f t="shared" si="45"/>
        <v>#DIV/0!</v>
      </c>
    </row>
    <row r="38" spans="1:45" s="21" customFormat="1" ht="11.9" x14ac:dyDescent="0.25">
      <c r="A38" s="25"/>
      <c r="B38" s="63"/>
      <c r="C38" s="60"/>
      <c r="D38" s="28">
        <v>0.1</v>
      </c>
      <c r="E38" s="22"/>
      <c r="F38" s="29">
        <v>0</v>
      </c>
      <c r="G38" s="11">
        <f t="shared" si="46"/>
        <v>0</v>
      </c>
      <c r="I38" s="29">
        <v>0</v>
      </c>
      <c r="J38" s="11">
        <f t="shared" si="35"/>
        <v>0</v>
      </c>
      <c r="K38" s="22">
        <f t="shared" si="47"/>
        <v>0</v>
      </c>
      <c r="L38" s="29">
        <v>0</v>
      </c>
      <c r="M38" s="11">
        <f t="shared" si="36"/>
        <v>0</v>
      </c>
      <c r="N38" s="22">
        <f t="shared" si="48"/>
        <v>0</v>
      </c>
      <c r="O38" s="29"/>
      <c r="P38" s="11">
        <f t="shared" si="37"/>
        <v>0</v>
      </c>
      <c r="R38" s="29"/>
      <c r="S38" s="11">
        <f t="shared" si="38"/>
        <v>0</v>
      </c>
      <c r="U38" s="29"/>
      <c r="V38" s="11">
        <f t="shared" si="39"/>
        <v>0</v>
      </c>
      <c r="X38" s="29"/>
      <c r="Y38" s="11">
        <f t="shared" si="40"/>
        <v>0</v>
      </c>
      <c r="AA38" s="29"/>
      <c r="AB38" s="11">
        <f t="shared" si="41"/>
        <v>0</v>
      </c>
      <c r="AD38" s="29"/>
      <c r="AE38" s="11">
        <f t="shared" si="42"/>
        <v>0</v>
      </c>
      <c r="AG38" s="29"/>
      <c r="AH38" s="11" t="e">
        <f t="shared" si="43"/>
        <v>#DIV/0!</v>
      </c>
      <c r="AJ38" s="29"/>
      <c r="AK38" s="11" t="e">
        <f t="shared" si="44"/>
        <v>#DIV/0!</v>
      </c>
      <c r="AM38" s="29"/>
      <c r="AN38" s="11" t="e">
        <f t="shared" si="45"/>
        <v>#DIV/0!</v>
      </c>
    </row>
    <row r="39" spans="1:45" s="21" customFormat="1" ht="11.9" x14ac:dyDescent="0.25">
      <c r="A39" s="25"/>
      <c r="B39" s="63"/>
      <c r="C39" s="60"/>
      <c r="D39" s="28">
        <v>0.3</v>
      </c>
      <c r="E39" s="22"/>
      <c r="F39" s="29">
        <v>2549071</v>
      </c>
      <c r="G39" s="11">
        <f>F39/F$60</f>
        <v>0.44620195388651374</v>
      </c>
      <c r="H39" s="18"/>
      <c r="I39" s="29">
        <v>712267</v>
      </c>
      <c r="J39" s="11">
        <f t="shared" si="35"/>
        <v>0.18609479428718059</v>
      </c>
      <c r="K39" s="22">
        <f t="shared" si="47"/>
        <v>0.19185582240449101</v>
      </c>
      <c r="L39" s="29">
        <v>0</v>
      </c>
      <c r="M39" s="11">
        <f t="shared" si="36"/>
        <v>0</v>
      </c>
      <c r="N39" s="22">
        <f t="shared" si="48"/>
        <v>0</v>
      </c>
      <c r="O39" s="29"/>
      <c r="P39" s="11">
        <f t="shared" si="37"/>
        <v>0</v>
      </c>
      <c r="R39" s="29"/>
      <c r="S39" s="11">
        <f t="shared" si="38"/>
        <v>0</v>
      </c>
      <c r="U39" s="29"/>
      <c r="V39" s="11">
        <f t="shared" si="39"/>
        <v>0</v>
      </c>
      <c r="X39" s="29"/>
      <c r="Y39" s="11">
        <f t="shared" si="40"/>
        <v>0</v>
      </c>
      <c r="AA39" s="29"/>
      <c r="AB39" s="11">
        <f t="shared" si="41"/>
        <v>0</v>
      </c>
      <c r="AD39" s="29"/>
      <c r="AE39" s="11">
        <f t="shared" si="42"/>
        <v>0</v>
      </c>
      <c r="AG39" s="29"/>
      <c r="AH39" s="11" t="e">
        <f t="shared" si="43"/>
        <v>#DIV/0!</v>
      </c>
      <c r="AJ39" s="29"/>
      <c r="AK39" s="11" t="e">
        <f t="shared" si="44"/>
        <v>#DIV/0!</v>
      </c>
      <c r="AM39" s="29"/>
      <c r="AN39" s="11" t="e">
        <f t="shared" si="45"/>
        <v>#DIV/0!</v>
      </c>
    </row>
    <row r="40" spans="1:45" s="21" customFormat="1" ht="11.9" x14ac:dyDescent="0.25">
      <c r="A40" s="25"/>
      <c r="B40" s="63"/>
      <c r="C40" s="60"/>
      <c r="D40" s="28">
        <v>0.5</v>
      </c>
      <c r="E40" s="22"/>
      <c r="F40" s="29">
        <v>2418355</v>
      </c>
      <c r="G40" s="11">
        <f>F40/F$60</f>
        <v>0.42332078086142755</v>
      </c>
      <c r="H40" s="18"/>
      <c r="I40" s="29">
        <v>1096180</v>
      </c>
      <c r="J40" s="11">
        <f t="shared" si="35"/>
        <v>0.28640017240967447</v>
      </c>
      <c r="K40" s="22">
        <f t="shared" si="47"/>
        <v>0.31174347070351166</v>
      </c>
      <c r="L40" s="29">
        <v>17950</v>
      </c>
      <c r="M40" s="11">
        <f t="shared" si="36"/>
        <v>2.9666121438061514E-3</v>
      </c>
      <c r="N40" s="22">
        <f t="shared" si="48"/>
        <v>3.3222864674370225E-3</v>
      </c>
      <c r="O40" s="29"/>
      <c r="P40" s="11">
        <f t="shared" si="37"/>
        <v>0</v>
      </c>
      <c r="R40" s="29"/>
      <c r="S40" s="11">
        <f t="shared" si="38"/>
        <v>0</v>
      </c>
      <c r="U40" s="29"/>
      <c r="V40" s="11">
        <f t="shared" si="39"/>
        <v>0</v>
      </c>
      <c r="X40" s="29"/>
      <c r="Y40" s="11">
        <f t="shared" si="40"/>
        <v>0</v>
      </c>
      <c r="AA40" s="29"/>
      <c r="AB40" s="11">
        <f t="shared" si="41"/>
        <v>0</v>
      </c>
      <c r="AD40" s="29"/>
      <c r="AE40" s="11">
        <f t="shared" si="42"/>
        <v>0</v>
      </c>
      <c r="AG40" s="29"/>
      <c r="AH40" s="11" t="e">
        <f t="shared" si="43"/>
        <v>#DIV/0!</v>
      </c>
      <c r="AJ40" s="29"/>
      <c r="AK40" s="11" t="e">
        <f t="shared" si="44"/>
        <v>#DIV/0!</v>
      </c>
      <c r="AM40" s="29"/>
      <c r="AN40" s="11" t="e">
        <f t="shared" si="45"/>
        <v>#DIV/0!</v>
      </c>
    </row>
    <row r="41" spans="1:45" s="21" customFormat="1" ht="12.55" thickBot="1" x14ac:dyDescent="0.3">
      <c r="A41" s="25"/>
      <c r="B41" s="63"/>
      <c r="C41" s="61"/>
      <c r="D41" s="30">
        <v>0.7</v>
      </c>
      <c r="E41" s="22"/>
      <c r="F41" s="31">
        <v>10970.45</v>
      </c>
      <c r="G41" s="12">
        <f t="shared" si="46"/>
        <v>1.9203216485591437E-3</v>
      </c>
      <c r="H41" s="19"/>
      <c r="I41" s="31">
        <v>6891.58</v>
      </c>
      <c r="J41" s="12">
        <f t="shared" si="35"/>
        <v>1.8005708005756941E-3</v>
      </c>
      <c r="K41" s="22">
        <f t="shared" si="47"/>
        <v>1.8867484656193978E-3</v>
      </c>
      <c r="L41" s="31">
        <v>801.15</v>
      </c>
      <c r="M41" s="12">
        <f t="shared" si="36"/>
        <v>1.3240675871923667E-4</v>
      </c>
      <c r="N41" s="22">
        <f t="shared" si="48"/>
        <v>1.3884168415759238E-4</v>
      </c>
      <c r="O41" s="31"/>
      <c r="P41" s="12">
        <f t="shared" si="37"/>
        <v>0</v>
      </c>
      <c r="R41" s="31"/>
      <c r="S41" s="12">
        <f t="shared" si="38"/>
        <v>0</v>
      </c>
      <c r="U41" s="31"/>
      <c r="V41" s="12">
        <f t="shared" si="39"/>
        <v>0</v>
      </c>
      <c r="X41" s="31"/>
      <c r="Y41" s="12">
        <f t="shared" si="40"/>
        <v>0</v>
      </c>
      <c r="AA41" s="31"/>
      <c r="AB41" s="12">
        <f t="shared" si="41"/>
        <v>0</v>
      </c>
      <c r="AD41" s="31"/>
      <c r="AE41" s="12">
        <f t="shared" si="42"/>
        <v>0</v>
      </c>
      <c r="AG41" s="31"/>
      <c r="AH41" s="12" t="e">
        <f t="shared" si="43"/>
        <v>#DIV/0!</v>
      </c>
      <c r="AJ41" s="31"/>
      <c r="AK41" s="12" t="e">
        <f t="shared" si="44"/>
        <v>#DIV/0!</v>
      </c>
      <c r="AM41" s="31"/>
      <c r="AN41" s="12" t="e">
        <f t="shared" si="45"/>
        <v>#DIV/0!</v>
      </c>
    </row>
    <row r="42" spans="1:45" s="21" customFormat="1" ht="12.55" thickTop="1" x14ac:dyDescent="0.25">
      <c r="A42" s="25"/>
      <c r="B42" s="63"/>
      <c r="C42" s="59" t="s">
        <v>12</v>
      </c>
      <c r="D42" s="22">
        <v>0</v>
      </c>
      <c r="E42" s="22"/>
      <c r="F42" s="23">
        <v>98971</v>
      </c>
      <c r="G42" s="13">
        <f t="shared" si="46"/>
        <v>1.7324371733114595E-2</v>
      </c>
      <c r="I42" s="23">
        <v>1346018</v>
      </c>
      <c r="J42" s="13">
        <f t="shared" si="35"/>
        <v>0.35167562559664034</v>
      </c>
      <c r="L42" s="23">
        <v>5965084.5</v>
      </c>
      <c r="M42" s="13">
        <f t="shared" si="36"/>
        <v>0.98585471401280467</v>
      </c>
      <c r="O42" s="23">
        <v>7112522</v>
      </c>
      <c r="P42" s="13">
        <f t="shared" si="37"/>
        <v>0.9876746884229618</v>
      </c>
      <c r="R42" s="23">
        <v>8167528</v>
      </c>
      <c r="S42" s="13">
        <f t="shared" si="38"/>
        <v>0.98528538057166071</v>
      </c>
      <c r="U42" s="23">
        <v>7443860.5</v>
      </c>
      <c r="V42" s="13">
        <f t="shared" si="39"/>
        <v>0.82552413236575128</v>
      </c>
      <c r="X42" s="23">
        <v>2232384.5</v>
      </c>
      <c r="Y42" s="13">
        <f t="shared" si="40"/>
        <v>0.19129078605970834</v>
      </c>
      <c r="AA42" s="23">
        <v>1455265.5</v>
      </c>
      <c r="AB42" s="13">
        <f t="shared" si="41"/>
        <v>0.16947007734146485</v>
      </c>
      <c r="AD42" s="23">
        <v>879717</v>
      </c>
      <c r="AE42" s="13">
        <f t="shared" si="42"/>
        <v>0.13205027953574811</v>
      </c>
      <c r="AG42" s="23"/>
      <c r="AH42" s="13" t="e">
        <f t="shared" si="43"/>
        <v>#DIV/0!</v>
      </c>
      <c r="AJ42" s="23"/>
      <c r="AK42" s="13" t="e">
        <f t="shared" si="44"/>
        <v>#DIV/0!</v>
      </c>
      <c r="AM42" s="23"/>
      <c r="AN42" s="13" t="e">
        <f t="shared" si="45"/>
        <v>#DIV/0!</v>
      </c>
    </row>
    <row r="43" spans="1:45" s="21" customFormat="1" ht="11.9" x14ac:dyDescent="0.25">
      <c r="A43" s="25"/>
      <c r="B43" s="63"/>
      <c r="C43" s="60"/>
      <c r="D43" s="22">
        <v>0.05</v>
      </c>
      <c r="E43" s="22"/>
      <c r="F43" s="23"/>
      <c r="G43" s="13">
        <f t="shared" si="46"/>
        <v>0</v>
      </c>
      <c r="J43" s="13">
        <f t="shared" si="35"/>
        <v>0</v>
      </c>
      <c r="M43" s="13">
        <f t="shared" si="36"/>
        <v>0</v>
      </c>
      <c r="O43" s="23">
        <v>0</v>
      </c>
      <c r="P43" s="13">
        <f t="shared" si="37"/>
        <v>0</v>
      </c>
      <c r="R43" s="21">
        <v>0</v>
      </c>
      <c r="S43" s="13">
        <f t="shared" si="38"/>
        <v>0</v>
      </c>
      <c r="U43" s="21">
        <v>0</v>
      </c>
      <c r="V43" s="13">
        <f t="shared" si="39"/>
        <v>0</v>
      </c>
      <c r="X43" s="21">
        <v>0</v>
      </c>
      <c r="Y43" s="13">
        <f t="shared" si="40"/>
        <v>0</v>
      </c>
      <c r="AA43" s="21">
        <v>0</v>
      </c>
      <c r="AB43" s="13">
        <f t="shared" si="41"/>
        <v>0</v>
      </c>
      <c r="AD43" s="21">
        <v>0</v>
      </c>
      <c r="AE43" s="13">
        <f t="shared" si="42"/>
        <v>0</v>
      </c>
      <c r="AH43" s="13" t="e">
        <f t="shared" si="43"/>
        <v>#DIV/0!</v>
      </c>
      <c r="AK43" s="13" t="e">
        <f t="shared" si="44"/>
        <v>#DIV/0!</v>
      </c>
      <c r="AN43" s="13" t="e">
        <f t="shared" si="45"/>
        <v>#DIV/0!</v>
      </c>
    </row>
    <row r="44" spans="1:45" s="21" customFormat="1" ht="11.9" x14ac:dyDescent="0.25">
      <c r="A44" s="25"/>
      <c r="B44" s="63"/>
      <c r="C44" s="60"/>
      <c r="D44" s="22">
        <v>0.1</v>
      </c>
      <c r="E44" s="22"/>
      <c r="F44" s="23"/>
      <c r="G44" s="13">
        <f t="shared" si="46"/>
        <v>0</v>
      </c>
      <c r="J44" s="13">
        <f t="shared" si="35"/>
        <v>0</v>
      </c>
      <c r="M44" s="13">
        <f t="shared" si="36"/>
        <v>0</v>
      </c>
      <c r="O44" s="21">
        <v>0</v>
      </c>
      <c r="P44" s="13">
        <f t="shared" si="37"/>
        <v>0</v>
      </c>
      <c r="R44" s="21">
        <v>0</v>
      </c>
      <c r="S44" s="13">
        <f t="shared" si="38"/>
        <v>0</v>
      </c>
      <c r="U44" s="21">
        <v>0</v>
      </c>
      <c r="V44" s="13">
        <f t="shared" si="39"/>
        <v>0</v>
      </c>
      <c r="X44" s="21">
        <v>0</v>
      </c>
      <c r="Y44" s="13">
        <f t="shared" si="40"/>
        <v>0</v>
      </c>
      <c r="AA44" s="21">
        <v>0</v>
      </c>
      <c r="AB44" s="13">
        <f t="shared" si="41"/>
        <v>0</v>
      </c>
      <c r="AD44" s="21">
        <v>0</v>
      </c>
      <c r="AE44" s="13">
        <f t="shared" si="42"/>
        <v>0</v>
      </c>
      <c r="AH44" s="13" t="e">
        <f t="shared" si="43"/>
        <v>#DIV/0!</v>
      </c>
      <c r="AK44" s="13" t="e">
        <f t="shared" si="44"/>
        <v>#DIV/0!</v>
      </c>
      <c r="AN44" s="13" t="e">
        <f t="shared" si="45"/>
        <v>#DIV/0!</v>
      </c>
    </row>
    <row r="45" spans="1:45" s="21" customFormat="1" ht="11.9" x14ac:dyDescent="0.25">
      <c r="A45" s="25"/>
      <c r="B45" s="63"/>
      <c r="C45" s="60"/>
      <c r="D45" s="22">
        <v>0.3</v>
      </c>
      <c r="E45" s="22"/>
      <c r="F45" s="23"/>
      <c r="G45" s="13">
        <f t="shared" si="46"/>
        <v>0</v>
      </c>
      <c r="I45" s="23"/>
      <c r="J45" s="13">
        <f t="shared" si="35"/>
        <v>0</v>
      </c>
      <c r="L45" s="23"/>
      <c r="M45" s="13">
        <f t="shared" si="36"/>
        <v>0</v>
      </c>
      <c r="O45" s="23">
        <v>1185</v>
      </c>
      <c r="P45" s="13">
        <f t="shared" si="37"/>
        <v>1.6455407881778219E-4</v>
      </c>
      <c r="R45" s="23">
        <v>5320</v>
      </c>
      <c r="S45" s="13">
        <f t="shared" si="38"/>
        <v>6.4177536026093017E-4</v>
      </c>
      <c r="U45" s="23">
        <v>1320817.2</v>
      </c>
      <c r="V45" s="13">
        <f t="shared" si="39"/>
        <v>0.14647862799736253</v>
      </c>
      <c r="X45" s="23">
        <v>6748280</v>
      </c>
      <c r="Y45" s="13">
        <f>X45/X$60</f>
        <v>0.57825333662324241</v>
      </c>
      <c r="AA45" s="23">
        <v>1405096</v>
      </c>
      <c r="AB45" s="13">
        <f t="shared" si="41"/>
        <v>0.16362768703867639</v>
      </c>
      <c r="AD45" s="23">
        <v>0</v>
      </c>
      <c r="AE45" s="13">
        <f t="shared" si="42"/>
        <v>0</v>
      </c>
      <c r="AG45" s="23"/>
      <c r="AH45" s="13" t="e">
        <f t="shared" si="43"/>
        <v>#DIV/0!</v>
      </c>
      <c r="AJ45" s="23"/>
      <c r="AK45" s="13" t="e">
        <f t="shared" si="44"/>
        <v>#DIV/0!</v>
      </c>
      <c r="AM45" s="23"/>
      <c r="AN45" s="13" t="e">
        <f t="shared" si="45"/>
        <v>#DIV/0!</v>
      </c>
    </row>
    <row r="46" spans="1:45" s="21" customFormat="1" ht="11.9" x14ac:dyDescent="0.25">
      <c r="A46" s="25"/>
      <c r="B46" s="63"/>
      <c r="C46" s="60"/>
      <c r="D46" s="22">
        <v>0.5</v>
      </c>
      <c r="E46" s="22"/>
      <c r="F46" s="23"/>
      <c r="G46" s="13">
        <f t="shared" si="46"/>
        <v>0</v>
      </c>
      <c r="I46" s="23">
        <v>23976.75</v>
      </c>
      <c r="J46" s="13">
        <f t="shared" si="35"/>
        <v>6.2644322408944358E-3</v>
      </c>
      <c r="L46" s="23">
        <v>38349.5</v>
      </c>
      <c r="M46" s="13">
        <f t="shared" si="36"/>
        <v>6.3380552874035658E-3</v>
      </c>
      <c r="O46" s="23">
        <v>65825</v>
      </c>
      <c r="P46" s="13">
        <f t="shared" si="37"/>
        <v>9.140736065975116E-3</v>
      </c>
      <c r="R46" s="23">
        <v>105135.94</v>
      </c>
      <c r="S46" s="13">
        <f t="shared" si="38"/>
        <v>1.2683018001855553E-2</v>
      </c>
      <c r="U46" s="23">
        <v>242085</v>
      </c>
      <c r="V46" s="13">
        <f t="shared" si="39"/>
        <v>2.6847226594824407E-2</v>
      </c>
      <c r="X46" s="23">
        <v>1646031.68</v>
      </c>
      <c r="Y46" s="13">
        <f t="shared" si="40"/>
        <v>0.14104680172541167</v>
      </c>
      <c r="AA46" s="23">
        <v>2566630</v>
      </c>
      <c r="AB46" s="13">
        <f t="shared" si="41"/>
        <v>0.29889184111553802</v>
      </c>
      <c r="AD46" s="23">
        <v>36290</v>
      </c>
      <c r="AE46" s="13">
        <f t="shared" si="42"/>
        <v>5.4473252697768695E-3</v>
      </c>
      <c r="AG46" s="23"/>
      <c r="AH46" s="13" t="e">
        <f t="shared" si="43"/>
        <v>#DIV/0!</v>
      </c>
      <c r="AJ46" s="23"/>
      <c r="AK46" s="13" t="e">
        <f t="shared" si="44"/>
        <v>#DIV/0!</v>
      </c>
      <c r="AM46" s="23"/>
      <c r="AN46" s="13" t="e">
        <f t="shared" si="45"/>
        <v>#DIV/0!</v>
      </c>
    </row>
    <row r="47" spans="1:45" s="21" customFormat="1" ht="12.55" thickBot="1" x14ac:dyDescent="0.3">
      <c r="A47" s="25"/>
      <c r="B47" s="63"/>
      <c r="C47" s="61"/>
      <c r="D47" s="30">
        <v>0.7</v>
      </c>
      <c r="E47" s="22"/>
      <c r="F47" s="31"/>
      <c r="G47" s="12">
        <f t="shared" si="46"/>
        <v>0</v>
      </c>
      <c r="I47" s="31">
        <v>2646.16</v>
      </c>
      <c r="J47" s="12">
        <f t="shared" si="35"/>
        <v>6.9136517745587778E-4</v>
      </c>
      <c r="L47" s="31">
        <v>5027.5700000000006</v>
      </c>
      <c r="M47" s="12">
        <f t="shared" si="36"/>
        <v>8.3091087553401077E-4</v>
      </c>
      <c r="O47" s="31">
        <v>11643.020000000002</v>
      </c>
      <c r="P47" s="12">
        <f t="shared" si="37"/>
        <v>1.6167986757443162E-3</v>
      </c>
      <c r="R47" s="31">
        <v>4620.9700000000012</v>
      </c>
      <c r="S47" s="12">
        <f t="shared" si="38"/>
        <v>5.5744824934303601E-4</v>
      </c>
      <c r="U47" s="31">
        <v>2619.8200000000002</v>
      </c>
      <c r="V47" s="12">
        <f t="shared" si="39"/>
        <v>2.9053803902618036E-4</v>
      </c>
      <c r="X47" s="31">
        <v>1033813.74</v>
      </c>
      <c r="Y47" s="12">
        <f t="shared" si="40"/>
        <v>8.858646123189215E-2</v>
      </c>
      <c r="AA47" s="31">
        <v>925608.89</v>
      </c>
      <c r="AB47" s="12">
        <f t="shared" si="41"/>
        <v>0.10778996009748561</v>
      </c>
      <c r="AD47" s="31">
        <v>8.2799999999999994</v>
      </c>
      <c r="AE47" s="12">
        <f t="shared" si="42"/>
        <v>1.2428727813103466E-6</v>
      </c>
      <c r="AG47" s="31"/>
      <c r="AH47" s="12" t="e">
        <f t="shared" si="43"/>
        <v>#DIV/0!</v>
      </c>
      <c r="AJ47" s="31"/>
      <c r="AK47" s="12" t="e">
        <f t="shared" si="44"/>
        <v>#DIV/0!</v>
      </c>
      <c r="AM47" s="31"/>
      <c r="AN47" s="12" t="e">
        <f t="shared" si="45"/>
        <v>#DIV/0!</v>
      </c>
    </row>
    <row r="48" spans="1:45" s="21" customFormat="1" ht="12.55" thickTop="1" x14ac:dyDescent="0.25">
      <c r="A48" s="25"/>
      <c r="B48" s="63"/>
      <c r="C48" s="57" t="s">
        <v>13</v>
      </c>
      <c r="D48" s="22">
        <v>0</v>
      </c>
      <c r="E48" s="22"/>
      <c r="F48" s="23"/>
      <c r="G48" s="13">
        <f t="shared" si="46"/>
        <v>0</v>
      </c>
      <c r="I48" s="23"/>
      <c r="J48" s="13">
        <f t="shared" si="35"/>
        <v>0</v>
      </c>
      <c r="L48" s="23"/>
      <c r="M48" s="13">
        <f t="shared" si="36"/>
        <v>0</v>
      </c>
      <c r="O48" s="23"/>
      <c r="P48" s="13">
        <f t="shared" si="37"/>
        <v>0</v>
      </c>
      <c r="R48" s="23"/>
      <c r="S48" s="13">
        <f t="shared" si="38"/>
        <v>0</v>
      </c>
      <c r="U48" s="23"/>
      <c r="V48" s="13">
        <f t="shared" si="39"/>
        <v>0</v>
      </c>
      <c r="X48" s="23"/>
      <c r="Y48" s="13">
        <f t="shared" si="40"/>
        <v>0</v>
      </c>
      <c r="AA48" s="23">
        <v>2211355.5</v>
      </c>
      <c r="AB48" s="13">
        <f t="shared" si="41"/>
        <v>0.25751904900822131</v>
      </c>
      <c r="AD48" s="23">
        <v>5646470.5</v>
      </c>
      <c r="AE48" s="13">
        <f t="shared" si="42"/>
        <v>0.84756576025625896</v>
      </c>
      <c r="AG48" s="23"/>
      <c r="AH48" s="13" t="e">
        <f t="shared" si="43"/>
        <v>#DIV/0!</v>
      </c>
      <c r="AJ48" s="23"/>
      <c r="AK48" s="13" t="e">
        <f t="shared" si="44"/>
        <v>#DIV/0!</v>
      </c>
      <c r="AM48" s="23"/>
      <c r="AN48" s="13" t="e">
        <f t="shared" si="45"/>
        <v>#DIV/0!</v>
      </c>
    </row>
    <row r="49" spans="1:45" s="21" customFormat="1" ht="11.9" x14ac:dyDescent="0.25">
      <c r="A49" s="25"/>
      <c r="B49" s="63"/>
      <c r="C49" s="57"/>
      <c r="D49" s="22">
        <v>0.05</v>
      </c>
      <c r="E49" s="22"/>
      <c r="F49" s="23"/>
      <c r="G49" s="13">
        <f t="shared" si="46"/>
        <v>0</v>
      </c>
      <c r="J49" s="13">
        <f t="shared" si="35"/>
        <v>0</v>
      </c>
      <c r="M49" s="13">
        <f t="shared" si="36"/>
        <v>0</v>
      </c>
      <c r="O49" s="23"/>
      <c r="P49" s="13">
        <f t="shared" si="37"/>
        <v>0</v>
      </c>
      <c r="S49" s="13">
        <f t="shared" si="38"/>
        <v>0</v>
      </c>
      <c r="V49" s="13">
        <f t="shared" si="39"/>
        <v>0</v>
      </c>
      <c r="Y49" s="13">
        <f t="shared" si="40"/>
        <v>0</v>
      </c>
      <c r="AB49" s="13">
        <f t="shared" si="41"/>
        <v>0</v>
      </c>
      <c r="AE49" s="13">
        <f t="shared" si="42"/>
        <v>0</v>
      </c>
      <c r="AH49" s="13" t="e">
        <f t="shared" si="43"/>
        <v>#DIV/0!</v>
      </c>
      <c r="AK49" s="13" t="e">
        <f t="shared" si="44"/>
        <v>#DIV/0!</v>
      </c>
      <c r="AN49" s="13" t="e">
        <f t="shared" si="45"/>
        <v>#DIV/0!</v>
      </c>
    </row>
    <row r="50" spans="1:45" s="21" customFormat="1" ht="11.9" x14ac:dyDescent="0.25">
      <c r="A50" s="25"/>
      <c r="B50" s="63"/>
      <c r="C50" s="57"/>
      <c r="D50" s="22">
        <v>0.1</v>
      </c>
      <c r="E50" s="22"/>
      <c r="F50" s="23"/>
      <c r="G50" s="13">
        <f t="shared" si="46"/>
        <v>0</v>
      </c>
      <c r="J50" s="13">
        <f t="shared" si="35"/>
        <v>0</v>
      </c>
      <c r="M50" s="13">
        <f t="shared" si="36"/>
        <v>0</v>
      </c>
      <c r="P50" s="13">
        <f t="shared" si="37"/>
        <v>0</v>
      </c>
      <c r="S50" s="13">
        <f t="shared" si="38"/>
        <v>0</v>
      </c>
      <c r="V50" s="13">
        <f t="shared" si="39"/>
        <v>0</v>
      </c>
      <c r="Y50" s="13">
        <f t="shared" si="40"/>
        <v>0</v>
      </c>
      <c r="AB50" s="13">
        <f t="shared" si="41"/>
        <v>0</v>
      </c>
      <c r="AE50" s="13">
        <f t="shared" si="42"/>
        <v>0</v>
      </c>
      <c r="AH50" s="13" t="e">
        <f t="shared" si="43"/>
        <v>#DIV/0!</v>
      </c>
      <c r="AK50" s="13" t="e">
        <f t="shared" si="44"/>
        <v>#DIV/0!</v>
      </c>
      <c r="AN50" s="13" t="e">
        <f t="shared" si="45"/>
        <v>#DIV/0!</v>
      </c>
    </row>
    <row r="51" spans="1:45" s="21" customFormat="1" ht="11.9" x14ac:dyDescent="0.25">
      <c r="A51" s="25"/>
      <c r="B51" s="63"/>
      <c r="C51" s="57"/>
      <c r="D51" s="22">
        <v>0.3</v>
      </c>
      <c r="E51" s="22"/>
      <c r="F51" s="23"/>
      <c r="G51" s="13">
        <f t="shared" si="46"/>
        <v>0</v>
      </c>
      <c r="I51" s="23"/>
      <c r="J51" s="13">
        <f t="shared" si="35"/>
        <v>0</v>
      </c>
      <c r="L51" s="23"/>
      <c r="M51" s="13">
        <f t="shared" si="36"/>
        <v>0</v>
      </c>
      <c r="O51" s="23"/>
      <c r="P51" s="13">
        <f t="shared" si="37"/>
        <v>0</v>
      </c>
      <c r="R51" s="23"/>
      <c r="S51" s="13">
        <f t="shared" si="38"/>
        <v>0</v>
      </c>
      <c r="U51" s="23"/>
      <c r="V51" s="13">
        <f t="shared" si="39"/>
        <v>0</v>
      </c>
      <c r="X51" s="23"/>
      <c r="Y51" s="13">
        <f t="shared" si="40"/>
        <v>0</v>
      </c>
      <c r="AA51" s="23"/>
      <c r="AB51" s="13">
        <f t="shared" si="41"/>
        <v>0</v>
      </c>
      <c r="AD51" s="23"/>
      <c r="AE51" s="13">
        <f t="shared" si="42"/>
        <v>0</v>
      </c>
      <c r="AG51" s="23"/>
      <c r="AH51" s="13" t="e">
        <f t="shared" si="43"/>
        <v>#DIV/0!</v>
      </c>
      <c r="AJ51" s="23"/>
      <c r="AK51" s="13" t="e">
        <f t="shared" si="44"/>
        <v>#DIV/0!</v>
      </c>
      <c r="AM51" s="23"/>
      <c r="AN51" s="13" t="e">
        <f t="shared" si="45"/>
        <v>#DIV/0!</v>
      </c>
    </row>
    <row r="52" spans="1:45" s="21" customFormat="1" ht="11.9" x14ac:dyDescent="0.25">
      <c r="A52" s="25"/>
      <c r="B52" s="63"/>
      <c r="C52" s="57"/>
      <c r="D52" s="22">
        <v>0.5</v>
      </c>
      <c r="E52" s="22"/>
      <c r="F52" s="23"/>
      <c r="G52" s="13">
        <f t="shared" si="46"/>
        <v>0</v>
      </c>
      <c r="I52" s="23"/>
      <c r="J52" s="13">
        <f t="shared" si="35"/>
        <v>0</v>
      </c>
      <c r="L52" s="23"/>
      <c r="M52" s="13">
        <f t="shared" si="36"/>
        <v>0</v>
      </c>
      <c r="O52" s="23"/>
      <c r="P52" s="13">
        <f t="shared" si="37"/>
        <v>0</v>
      </c>
      <c r="R52" s="23"/>
      <c r="S52" s="13">
        <f t="shared" si="38"/>
        <v>0</v>
      </c>
      <c r="U52" s="23"/>
      <c r="V52" s="13">
        <f t="shared" si="39"/>
        <v>0</v>
      </c>
      <c r="X52" s="23"/>
      <c r="Y52" s="13">
        <f t="shared" si="40"/>
        <v>0</v>
      </c>
      <c r="AA52" s="23">
        <v>16145</v>
      </c>
      <c r="AB52" s="13">
        <f t="shared" si="41"/>
        <v>1.8801341739208071E-3</v>
      </c>
      <c r="AD52" s="23">
        <v>94725</v>
      </c>
      <c r="AE52" s="13">
        <f t="shared" si="42"/>
        <v>1.4218734807925433E-2</v>
      </c>
      <c r="AG52" s="23"/>
      <c r="AH52" s="13" t="e">
        <f t="shared" si="43"/>
        <v>#DIV/0!</v>
      </c>
      <c r="AJ52" s="23"/>
      <c r="AK52" s="13" t="e">
        <f t="shared" si="44"/>
        <v>#DIV/0!</v>
      </c>
      <c r="AM52" s="23"/>
      <c r="AN52" s="13" t="e">
        <f t="shared" si="45"/>
        <v>#DIV/0!</v>
      </c>
    </row>
    <row r="53" spans="1:45" s="21" customFormat="1" ht="12.55" thickBot="1" x14ac:dyDescent="0.3">
      <c r="A53" s="25"/>
      <c r="B53" s="63"/>
      <c r="C53" s="57"/>
      <c r="D53" s="30">
        <v>0.7</v>
      </c>
      <c r="E53" s="22"/>
      <c r="F53" s="31"/>
      <c r="G53" s="12">
        <f t="shared" si="46"/>
        <v>0</v>
      </c>
      <c r="I53" s="31"/>
      <c r="J53" s="12">
        <f t="shared" si="35"/>
        <v>0</v>
      </c>
      <c r="L53" s="31"/>
      <c r="M53" s="12">
        <f t="shared" si="36"/>
        <v>0</v>
      </c>
      <c r="O53" s="31"/>
      <c r="P53" s="12">
        <f t="shared" si="37"/>
        <v>0</v>
      </c>
      <c r="R53" s="31"/>
      <c r="S53" s="12">
        <f t="shared" si="38"/>
        <v>0</v>
      </c>
      <c r="U53" s="31"/>
      <c r="V53" s="12">
        <f t="shared" si="39"/>
        <v>0</v>
      </c>
      <c r="X53" s="31"/>
      <c r="Y53" s="12">
        <f t="shared" si="40"/>
        <v>0</v>
      </c>
      <c r="AA53" s="31">
        <v>52.21</v>
      </c>
      <c r="AB53" s="12">
        <f t="shared" si="41"/>
        <v>6.0800127110811604E-6</v>
      </c>
      <c r="AD53" s="31">
        <v>574.36</v>
      </c>
      <c r="AE53" s="12">
        <f t="shared" si="42"/>
        <v>8.6214542351861201E-5</v>
      </c>
      <c r="AG53" s="31"/>
      <c r="AH53" s="12" t="e">
        <f t="shared" si="43"/>
        <v>#DIV/0!</v>
      </c>
      <c r="AJ53" s="31"/>
      <c r="AK53" s="12" t="e">
        <f t="shared" si="44"/>
        <v>#DIV/0!</v>
      </c>
      <c r="AM53" s="31"/>
      <c r="AN53" s="12" t="e">
        <f t="shared" si="45"/>
        <v>#DIV/0!</v>
      </c>
    </row>
    <row r="54" spans="1:45" s="21" customFormat="1" ht="12.55" thickTop="1" x14ac:dyDescent="0.25">
      <c r="A54" s="25"/>
      <c r="B54" s="63"/>
      <c r="C54" s="59" t="s">
        <v>10</v>
      </c>
      <c r="D54" s="22">
        <v>0</v>
      </c>
      <c r="E54" s="22"/>
      <c r="F54" s="23">
        <v>125390</v>
      </c>
      <c r="G54" s="13">
        <f t="shared" si="46"/>
        <v>2.1948883729731326E-2</v>
      </c>
      <c r="I54" s="23">
        <v>123590</v>
      </c>
      <c r="J54" s="13">
        <f t="shared" si="35"/>
        <v>3.2290497279745728E-2</v>
      </c>
      <c r="L54" s="23">
        <v>18380</v>
      </c>
      <c r="M54" s="13">
        <f t="shared" ref="M54:M59" si="49">L54/L$35</f>
        <v>1.310078971610303E-3</v>
      </c>
      <c r="O54" s="23">
        <v>10105</v>
      </c>
      <c r="P54" s="13">
        <f t="shared" ref="P54:P59" si="50">O54/O$35</f>
        <v>5.0267387805945048E-4</v>
      </c>
      <c r="R54" s="23">
        <v>6900</v>
      </c>
      <c r="S54" s="13">
        <f t="shared" ref="S54:S59" si="51">R54/R$35</f>
        <v>2.6785157037990693E-4</v>
      </c>
      <c r="U54" s="23">
        <v>7400</v>
      </c>
      <c r="V54" s="13">
        <f t="shared" ref="V54:V59" si="52">U54/U$35</f>
        <v>2.2648809821020495E-4</v>
      </c>
      <c r="X54" s="23">
        <v>9600</v>
      </c>
      <c r="Y54" s="13">
        <f t="shared" ref="Y54:Y59" si="53">X54/X$35</f>
        <v>2.136716461558064E-4</v>
      </c>
      <c r="AA54" s="23">
        <v>7000</v>
      </c>
      <c r="AB54" s="13">
        <f t="shared" ref="AB54:AB59" si="54">AA54/AA$35</f>
        <v>1.8624982718643489E-4</v>
      </c>
      <c r="AD54" s="23">
        <v>4200</v>
      </c>
      <c r="AE54" s="13">
        <f t="shared" ref="AE54:AE59" si="55">AD54/AD$35</f>
        <v>3.3665045877995112E-4</v>
      </c>
      <c r="AG54" s="23"/>
      <c r="AH54" s="13" t="e">
        <f t="shared" ref="AH54:AH59" si="56">AG54/AG$35</f>
        <v>#DIV/0!</v>
      </c>
      <c r="AJ54" s="23"/>
      <c r="AK54" s="13" t="e">
        <f t="shared" ref="AK54:AK59" si="57">AJ54/AJ$35</f>
        <v>#DIV/0!</v>
      </c>
      <c r="AM54" s="23"/>
      <c r="AN54" s="13" t="e">
        <f t="shared" ref="AN54:AN59" si="58">AM54/AM$35</f>
        <v>#DIV/0!</v>
      </c>
    </row>
    <row r="55" spans="1:45" s="21" customFormat="1" ht="11.9" x14ac:dyDescent="0.25">
      <c r="A55" s="25"/>
      <c r="B55" s="63"/>
      <c r="C55" s="60"/>
      <c r="D55" s="22">
        <v>0.05</v>
      </c>
      <c r="E55" s="22"/>
      <c r="F55" s="23"/>
      <c r="G55" s="13">
        <f t="shared" si="46"/>
        <v>0</v>
      </c>
      <c r="J55" s="13">
        <f t="shared" si="35"/>
        <v>0</v>
      </c>
      <c r="L55" s="23"/>
      <c r="M55" s="13">
        <f t="shared" si="49"/>
        <v>0</v>
      </c>
      <c r="O55" s="23"/>
      <c r="P55" s="13">
        <f t="shared" si="50"/>
        <v>0</v>
      </c>
      <c r="R55" s="23"/>
      <c r="S55" s="13">
        <f t="shared" si="51"/>
        <v>0</v>
      </c>
      <c r="U55" s="23"/>
      <c r="V55" s="13">
        <f t="shared" si="52"/>
        <v>0</v>
      </c>
      <c r="X55" s="23"/>
      <c r="Y55" s="13">
        <f t="shared" si="53"/>
        <v>0</v>
      </c>
      <c r="AA55" s="23"/>
      <c r="AB55" s="13">
        <f t="shared" si="54"/>
        <v>0</v>
      </c>
      <c r="AD55" s="23"/>
      <c r="AE55" s="13">
        <f t="shared" si="55"/>
        <v>0</v>
      </c>
      <c r="AG55" s="23"/>
      <c r="AH55" s="13" t="e">
        <f t="shared" si="56"/>
        <v>#DIV/0!</v>
      </c>
      <c r="AJ55" s="23"/>
      <c r="AK55" s="13" t="e">
        <f t="shared" si="57"/>
        <v>#DIV/0!</v>
      </c>
      <c r="AM55" s="23"/>
      <c r="AN55" s="13" t="e">
        <f t="shared" si="58"/>
        <v>#DIV/0!</v>
      </c>
    </row>
    <row r="56" spans="1:45" s="21" customFormat="1" ht="11.9" x14ac:dyDescent="0.25">
      <c r="A56" s="25"/>
      <c r="B56" s="63"/>
      <c r="C56" s="60"/>
      <c r="D56" s="22">
        <v>0.1</v>
      </c>
      <c r="E56" s="22"/>
      <c r="F56" s="23"/>
      <c r="G56" s="13">
        <f t="shared" si="46"/>
        <v>0</v>
      </c>
      <c r="J56" s="13">
        <f t="shared" si="35"/>
        <v>0</v>
      </c>
      <c r="L56" s="23"/>
      <c r="M56" s="13">
        <f t="shared" si="49"/>
        <v>0</v>
      </c>
      <c r="O56" s="23"/>
      <c r="P56" s="13">
        <f t="shared" si="50"/>
        <v>0</v>
      </c>
      <c r="R56" s="23"/>
      <c r="S56" s="13">
        <f t="shared" si="51"/>
        <v>0</v>
      </c>
      <c r="U56" s="23"/>
      <c r="V56" s="13">
        <f t="shared" si="52"/>
        <v>0</v>
      </c>
      <c r="X56" s="23"/>
      <c r="Y56" s="13">
        <f t="shared" si="53"/>
        <v>0</v>
      </c>
      <c r="AA56" s="23"/>
      <c r="AB56" s="13">
        <f t="shared" si="54"/>
        <v>0</v>
      </c>
      <c r="AD56" s="23"/>
      <c r="AE56" s="13">
        <f t="shared" si="55"/>
        <v>0</v>
      </c>
      <c r="AG56" s="23"/>
      <c r="AH56" s="13" t="e">
        <f t="shared" si="56"/>
        <v>#DIV/0!</v>
      </c>
      <c r="AJ56" s="23"/>
      <c r="AK56" s="13" t="e">
        <f t="shared" si="57"/>
        <v>#DIV/0!</v>
      </c>
      <c r="AM56" s="23"/>
      <c r="AN56" s="13" t="e">
        <f t="shared" si="58"/>
        <v>#DIV/0!</v>
      </c>
    </row>
    <row r="57" spans="1:45" s="21" customFormat="1" ht="11.9" x14ac:dyDescent="0.25">
      <c r="A57" s="25"/>
      <c r="B57" s="63"/>
      <c r="C57" s="60"/>
      <c r="D57" s="22">
        <v>0.3</v>
      </c>
      <c r="E57" s="22"/>
      <c r="F57" s="23">
        <v>9800</v>
      </c>
      <c r="G57" s="13">
        <f t="shared" si="46"/>
        <v>1.7154403106417336E-3</v>
      </c>
      <c r="I57" s="23">
        <v>22050</v>
      </c>
      <c r="J57" s="13">
        <f t="shared" si="35"/>
        <v>5.7610281173104076E-3</v>
      </c>
      <c r="L57" s="23"/>
      <c r="M57" s="13">
        <f t="shared" si="49"/>
        <v>0</v>
      </c>
      <c r="O57" s="23"/>
      <c r="P57" s="13">
        <f t="shared" si="50"/>
        <v>0</v>
      </c>
      <c r="R57" s="23"/>
      <c r="S57" s="13">
        <f t="shared" si="51"/>
        <v>0</v>
      </c>
      <c r="U57" s="23"/>
      <c r="V57" s="13">
        <f t="shared" si="52"/>
        <v>0</v>
      </c>
      <c r="X57" s="23"/>
      <c r="Y57" s="13">
        <f t="shared" si="53"/>
        <v>0</v>
      </c>
      <c r="AA57" s="23"/>
      <c r="AB57" s="13">
        <f t="shared" si="54"/>
        <v>0</v>
      </c>
      <c r="AD57" s="23"/>
      <c r="AE57" s="13">
        <f t="shared" si="55"/>
        <v>0</v>
      </c>
      <c r="AG57" s="23"/>
      <c r="AH57" s="13" t="e">
        <f t="shared" si="56"/>
        <v>#DIV/0!</v>
      </c>
      <c r="AJ57" s="23"/>
      <c r="AK57" s="13" t="e">
        <f t="shared" si="57"/>
        <v>#DIV/0!</v>
      </c>
      <c r="AM57" s="23"/>
      <c r="AN57" s="13" t="e">
        <f t="shared" si="58"/>
        <v>#DIV/0!</v>
      </c>
    </row>
    <row r="58" spans="1:45" s="21" customFormat="1" ht="11.9" x14ac:dyDescent="0.25">
      <c r="A58" s="25"/>
      <c r="B58" s="63"/>
      <c r="C58" s="60"/>
      <c r="D58" s="22">
        <v>0.5</v>
      </c>
      <c r="E58" s="22"/>
      <c r="F58" s="23">
        <v>123823.16</v>
      </c>
      <c r="G58" s="13">
        <f t="shared" si="46"/>
        <v>2.167461633214705E-2</v>
      </c>
      <c r="I58" s="23">
        <v>97000</v>
      </c>
      <c r="J58" s="13">
        <f t="shared" si="35"/>
        <v>2.5343298293837167E-2</v>
      </c>
      <c r="L58" s="23">
        <v>4990</v>
      </c>
      <c r="M58" s="13">
        <f t="shared" si="49"/>
        <v>3.5567432363087112E-4</v>
      </c>
      <c r="O58" s="23"/>
      <c r="P58" s="13">
        <f t="shared" si="50"/>
        <v>0</v>
      </c>
      <c r="R58" s="23"/>
      <c r="S58" s="13">
        <f t="shared" si="51"/>
        <v>0</v>
      </c>
      <c r="U58" s="23">
        <v>350</v>
      </c>
      <c r="V58" s="13">
        <f t="shared" si="52"/>
        <v>1.0712274915347531E-5</v>
      </c>
      <c r="X58" s="23"/>
      <c r="Y58" s="13">
        <f t="shared" si="53"/>
        <v>0</v>
      </c>
      <c r="AA58" s="23"/>
      <c r="AB58" s="13">
        <f t="shared" si="54"/>
        <v>0</v>
      </c>
      <c r="AD58" s="23"/>
      <c r="AE58" s="13">
        <f t="shared" si="55"/>
        <v>0</v>
      </c>
      <c r="AG58" s="23"/>
      <c r="AH58" s="13" t="e">
        <f t="shared" si="56"/>
        <v>#DIV/0!</v>
      </c>
      <c r="AJ58" s="23"/>
      <c r="AK58" s="13" t="e">
        <f t="shared" si="57"/>
        <v>#DIV/0!</v>
      </c>
      <c r="AM58" s="23"/>
      <c r="AN58" s="13" t="e">
        <f t="shared" si="58"/>
        <v>#DIV/0!</v>
      </c>
    </row>
    <row r="59" spans="1:45" s="21" customFormat="1" ht="12.55" thickBot="1" x14ac:dyDescent="0.3">
      <c r="A59" s="25"/>
      <c r="B59" s="64"/>
      <c r="C59" s="61"/>
      <c r="D59" s="22">
        <v>0.7</v>
      </c>
      <c r="E59" s="22"/>
      <c r="F59" s="23">
        <v>284.49</v>
      </c>
      <c r="G59" s="13">
        <f t="shared" si="46"/>
        <v>4.9798532038210898E-5</v>
      </c>
      <c r="I59" s="23">
        <v>329.84000000000003</v>
      </c>
      <c r="J59" s="13">
        <f t="shared" si="35"/>
        <v>8.6177665043703618E-5</v>
      </c>
      <c r="L59" s="23">
        <v>90.28</v>
      </c>
      <c r="M59" s="13">
        <f t="shared" si="49"/>
        <v>6.434925438355721E-6</v>
      </c>
      <c r="O59" s="23"/>
      <c r="P59" s="13">
        <f t="shared" si="50"/>
        <v>0</v>
      </c>
      <c r="R59" s="23"/>
      <c r="S59" s="13">
        <f t="shared" si="51"/>
        <v>0</v>
      </c>
      <c r="U59" s="23"/>
      <c r="V59" s="13">
        <f t="shared" si="52"/>
        <v>0</v>
      </c>
      <c r="X59" s="23"/>
      <c r="Y59" s="13">
        <f t="shared" si="53"/>
        <v>0</v>
      </c>
      <c r="AA59" s="23"/>
      <c r="AB59" s="13">
        <f t="shared" si="54"/>
        <v>0</v>
      </c>
      <c r="AD59" s="23"/>
      <c r="AE59" s="13">
        <f t="shared" si="55"/>
        <v>0</v>
      </c>
      <c r="AG59" s="23"/>
      <c r="AH59" s="13" t="e">
        <f t="shared" si="56"/>
        <v>#DIV/0!</v>
      </c>
      <c r="AJ59" s="23"/>
      <c r="AK59" s="13" t="e">
        <f t="shared" si="57"/>
        <v>#DIV/0!</v>
      </c>
      <c r="AM59" s="23"/>
      <c r="AN59" s="13" t="e">
        <f t="shared" si="58"/>
        <v>#DIV/0!</v>
      </c>
    </row>
    <row r="60" spans="1:45" s="38" customFormat="1" ht="13.15" thickTop="1" thickBot="1" x14ac:dyDescent="0.3">
      <c r="A60" s="21"/>
      <c r="B60" s="32" t="str">
        <f>B36</f>
        <v>APPAREL</v>
      </c>
      <c r="C60" s="33"/>
      <c r="D60" s="34"/>
      <c r="E60" s="35"/>
      <c r="F60" s="36">
        <f>SUM(F36:F59)</f>
        <v>5712819.0000000009</v>
      </c>
      <c r="G60" s="37">
        <f>F60/F87</f>
        <v>0.19703586457345842</v>
      </c>
      <c r="H60" s="21"/>
      <c r="I60" s="36">
        <f>SUM(I36:I59)</f>
        <v>3827441.83</v>
      </c>
      <c r="J60" s="37">
        <f>I60/I87</f>
        <v>0.18280671652505762</v>
      </c>
      <c r="K60" s="21"/>
      <c r="L60" s="36">
        <f>SUM(L36:L59)</f>
        <v>6050673.0000000009</v>
      </c>
      <c r="M60" s="37">
        <f>L60/L87</f>
        <v>0.19439131902960372</v>
      </c>
      <c r="N60" s="21"/>
      <c r="O60" s="36">
        <f>SUM(O36:O59)</f>
        <v>7201280.0199999996</v>
      </c>
      <c r="P60" s="37">
        <f>O60/O87</f>
        <v>0.17114552387986398</v>
      </c>
      <c r="Q60" s="21"/>
      <c r="R60" s="36">
        <f>SUM(R36:R59)</f>
        <v>8289504.9100000001</v>
      </c>
      <c r="S60" s="37">
        <f>R60/R87</f>
        <v>0.1505292740061927</v>
      </c>
      <c r="T60" s="21"/>
      <c r="U60" s="36">
        <f>SUM(U36:U59)</f>
        <v>9017132.5199999996</v>
      </c>
      <c r="V60" s="37">
        <f>U60/U87</f>
        <v>0.14104964745213497</v>
      </c>
      <c r="W60" s="21"/>
      <c r="X60" s="36">
        <f>SUM(X36:X59)</f>
        <v>11670109.92</v>
      </c>
      <c r="Y60" s="37">
        <f>X60/X87</f>
        <v>0.14687552120732553</v>
      </c>
      <c r="Z60" s="21"/>
      <c r="AA60" s="36">
        <f>SUM(AA36:AA59)</f>
        <v>8587153.1000000015</v>
      </c>
      <c r="AB60" s="37">
        <f>AA60/AA87</f>
        <v>0.13276258728768425</v>
      </c>
      <c r="AC60" s="21"/>
      <c r="AD60" s="36">
        <f>SUM(AD36:AD59)</f>
        <v>6661985.1400000006</v>
      </c>
      <c r="AE60" s="37">
        <f>AD60/AD87</f>
        <v>0.25686271828313911</v>
      </c>
      <c r="AF60" s="21"/>
      <c r="AG60" s="36">
        <f>SUM(AG36:AG59)</f>
        <v>0</v>
      </c>
      <c r="AH60" s="37" t="e">
        <f>AG60/AG87</f>
        <v>#DIV/0!</v>
      </c>
      <c r="AI60" s="21"/>
      <c r="AJ60" s="36">
        <f>SUM(AJ36:AJ59)</f>
        <v>0</v>
      </c>
      <c r="AK60" s="37" t="e">
        <f>AJ60/AJ87</f>
        <v>#DIV/0!</v>
      </c>
      <c r="AL60" s="21"/>
      <c r="AM60" s="36">
        <f>SUM(AM36:AM59)</f>
        <v>0</v>
      </c>
      <c r="AN60" s="37" t="e">
        <f>AM60/AM87</f>
        <v>#DIV/0!</v>
      </c>
      <c r="AO60" s="21"/>
      <c r="AP60" s="21"/>
      <c r="AQ60" s="21"/>
      <c r="AR60" s="21"/>
      <c r="AS60" s="21"/>
    </row>
    <row r="61" spans="1:45" s="21" customFormat="1" ht="12.55" thickTop="1" x14ac:dyDescent="0.25">
      <c r="A61" s="25"/>
      <c r="B61" s="62" t="s">
        <v>6</v>
      </c>
      <c r="C61" s="59" t="s">
        <v>11</v>
      </c>
      <c r="D61" s="26">
        <v>0</v>
      </c>
      <c r="E61" s="22"/>
      <c r="F61" s="27">
        <v>68853.899999999994</v>
      </c>
      <c r="G61" s="10">
        <f t="shared" ref="G61:G66" si="59">F61/F$85</f>
        <v>5.228935656932112E-2</v>
      </c>
      <c r="I61" s="27">
        <v>92649</v>
      </c>
      <c r="J61" s="15">
        <f t="shared" ref="J61:J84" si="60">I61/I$85</f>
        <v>0.11520303414121354</v>
      </c>
      <c r="K61" s="22">
        <f>J61+J79</f>
        <v>0.15692650455760682</v>
      </c>
      <c r="L61" s="29">
        <v>0</v>
      </c>
      <c r="M61" s="10">
        <f>L61/L$85</f>
        <v>0</v>
      </c>
      <c r="O61" s="27"/>
      <c r="P61" s="10">
        <f t="shared" ref="P61:P78" si="61">O61/O$85</f>
        <v>0</v>
      </c>
      <c r="R61" s="27"/>
      <c r="S61" s="10">
        <f t="shared" ref="S61:S78" si="62">R61/R$85</f>
        <v>0</v>
      </c>
      <c r="U61" s="27"/>
      <c r="V61" s="10">
        <f>U61/U$85</f>
        <v>0</v>
      </c>
      <c r="X61" s="27"/>
      <c r="Y61" s="10">
        <f>X61/X$85</f>
        <v>0</v>
      </c>
      <c r="AA61" s="27"/>
      <c r="AB61" s="10">
        <f t="shared" ref="AB61:AB84" si="63">AA61/AA$85</f>
        <v>0</v>
      </c>
      <c r="AD61" s="27"/>
      <c r="AE61" s="10">
        <f t="shared" ref="AE61:AE78" si="64">AD61/AD$85</f>
        <v>0</v>
      </c>
      <c r="AG61" s="27"/>
      <c r="AH61" s="10" t="e">
        <f t="shared" ref="AH61:AH78" si="65">AG61/AG$85</f>
        <v>#DIV/0!</v>
      </c>
      <c r="AJ61" s="27"/>
      <c r="AK61" s="10" t="e">
        <f t="shared" ref="AK61:AK78" si="66">AJ61/AJ$85</f>
        <v>#DIV/0!</v>
      </c>
      <c r="AM61" s="27"/>
      <c r="AN61" s="10" t="e">
        <f t="shared" ref="AN61:AN78" si="67">AM61/AM$85</f>
        <v>#DIV/0!</v>
      </c>
    </row>
    <row r="62" spans="1:45" s="21" customFormat="1" ht="11.9" x14ac:dyDescent="0.25">
      <c r="A62" s="25"/>
      <c r="B62" s="63"/>
      <c r="C62" s="60"/>
      <c r="D62" s="28">
        <v>0.05</v>
      </c>
      <c r="E62" s="22"/>
      <c r="F62" s="29">
        <v>0</v>
      </c>
      <c r="G62" s="11">
        <f t="shared" si="59"/>
        <v>0</v>
      </c>
      <c r="I62" s="29">
        <v>0</v>
      </c>
      <c r="J62" s="16">
        <f t="shared" si="60"/>
        <v>0</v>
      </c>
      <c r="K62" s="22">
        <f t="shared" ref="K62:K66" si="68">J62+J80</f>
        <v>0</v>
      </c>
      <c r="L62" s="29">
        <v>0</v>
      </c>
      <c r="M62" s="11">
        <f t="shared" ref="M62:M84" si="69">L62/L$85</f>
        <v>0</v>
      </c>
      <c r="O62" s="29"/>
      <c r="P62" s="11">
        <f t="shared" si="61"/>
        <v>0</v>
      </c>
      <c r="R62" s="29"/>
      <c r="S62" s="11">
        <f t="shared" si="62"/>
        <v>0</v>
      </c>
      <c r="U62" s="29"/>
      <c r="V62" s="11">
        <f t="shared" ref="V62:V84" si="70">U62/U$85</f>
        <v>0</v>
      </c>
      <c r="X62" s="29"/>
      <c r="Y62" s="11">
        <f t="shared" ref="Y62:Y84" si="71">X62/X$85</f>
        <v>0</v>
      </c>
      <c r="AA62" s="29"/>
      <c r="AB62" s="11">
        <f t="shared" si="63"/>
        <v>0</v>
      </c>
      <c r="AD62" s="29"/>
      <c r="AE62" s="11">
        <f t="shared" si="64"/>
        <v>0</v>
      </c>
      <c r="AG62" s="29"/>
      <c r="AH62" s="11" t="e">
        <f t="shared" si="65"/>
        <v>#DIV/0!</v>
      </c>
      <c r="AJ62" s="29"/>
      <c r="AK62" s="11" t="e">
        <f t="shared" si="66"/>
        <v>#DIV/0!</v>
      </c>
      <c r="AM62" s="29"/>
      <c r="AN62" s="11" t="e">
        <f t="shared" si="67"/>
        <v>#DIV/0!</v>
      </c>
    </row>
    <row r="63" spans="1:45" s="21" customFormat="1" ht="11.9" x14ac:dyDescent="0.25">
      <c r="A63" s="25"/>
      <c r="B63" s="63"/>
      <c r="C63" s="60"/>
      <c r="D63" s="28">
        <v>0.1</v>
      </c>
      <c r="E63" s="22"/>
      <c r="F63" s="29">
        <v>0</v>
      </c>
      <c r="G63" s="11">
        <f t="shared" si="59"/>
        <v>0</v>
      </c>
      <c r="I63" s="29">
        <v>0</v>
      </c>
      <c r="J63" s="16">
        <f t="shared" si="60"/>
        <v>0</v>
      </c>
      <c r="K63" s="22">
        <f t="shared" si="68"/>
        <v>0</v>
      </c>
      <c r="L63" s="29">
        <v>0</v>
      </c>
      <c r="M63" s="11">
        <f t="shared" si="69"/>
        <v>0</v>
      </c>
      <c r="O63" s="29"/>
      <c r="P63" s="11">
        <f t="shared" si="61"/>
        <v>0</v>
      </c>
      <c r="R63" s="29"/>
      <c r="S63" s="11">
        <f t="shared" si="62"/>
        <v>0</v>
      </c>
      <c r="U63" s="29"/>
      <c r="V63" s="11">
        <f t="shared" si="70"/>
        <v>0</v>
      </c>
      <c r="X63" s="29"/>
      <c r="Y63" s="11">
        <f t="shared" si="71"/>
        <v>0</v>
      </c>
      <c r="AA63" s="29"/>
      <c r="AB63" s="11">
        <f t="shared" si="63"/>
        <v>0</v>
      </c>
      <c r="AD63" s="29"/>
      <c r="AE63" s="11">
        <f t="shared" si="64"/>
        <v>0</v>
      </c>
      <c r="AG63" s="29"/>
      <c r="AH63" s="11" t="e">
        <f t="shared" si="65"/>
        <v>#DIV/0!</v>
      </c>
      <c r="AJ63" s="29"/>
      <c r="AK63" s="11" t="e">
        <f t="shared" si="66"/>
        <v>#DIV/0!</v>
      </c>
      <c r="AM63" s="29"/>
      <c r="AN63" s="11" t="e">
        <f t="shared" si="67"/>
        <v>#DIV/0!</v>
      </c>
    </row>
    <row r="64" spans="1:45" s="21" customFormat="1" ht="11.9" x14ac:dyDescent="0.25">
      <c r="A64" s="25"/>
      <c r="B64" s="63"/>
      <c r="C64" s="60"/>
      <c r="D64" s="28">
        <v>0.3</v>
      </c>
      <c r="E64" s="22"/>
      <c r="F64" s="29">
        <v>764344</v>
      </c>
      <c r="G64" s="11">
        <f t="shared" si="59"/>
        <v>0.58046175972052683</v>
      </c>
      <c r="I64" s="29">
        <v>259070</v>
      </c>
      <c r="J64" s="16">
        <f t="shared" si="60"/>
        <v>0.32213677487036224</v>
      </c>
      <c r="K64" s="22">
        <f t="shared" si="68"/>
        <v>0.32213677487036224</v>
      </c>
      <c r="L64" s="29">
        <v>980</v>
      </c>
      <c r="M64" s="11">
        <f t="shared" si="69"/>
        <v>8.0758679337165061E-4</v>
      </c>
      <c r="O64" s="29"/>
      <c r="P64" s="11">
        <f t="shared" si="61"/>
        <v>0</v>
      </c>
      <c r="R64" s="29"/>
      <c r="S64" s="11">
        <f t="shared" si="62"/>
        <v>0</v>
      </c>
      <c r="U64" s="29"/>
      <c r="V64" s="11">
        <f t="shared" si="70"/>
        <v>0</v>
      </c>
      <c r="X64" s="29"/>
      <c r="Y64" s="11">
        <f t="shared" si="71"/>
        <v>0</v>
      </c>
      <c r="AA64" s="29"/>
      <c r="AB64" s="11">
        <f t="shared" si="63"/>
        <v>0</v>
      </c>
      <c r="AD64" s="29"/>
      <c r="AE64" s="11">
        <f t="shared" si="64"/>
        <v>0</v>
      </c>
      <c r="AG64" s="29"/>
      <c r="AH64" s="11" t="e">
        <f t="shared" si="65"/>
        <v>#DIV/0!</v>
      </c>
      <c r="AJ64" s="29"/>
      <c r="AK64" s="11" t="e">
        <f t="shared" si="66"/>
        <v>#DIV/0!</v>
      </c>
      <c r="AM64" s="29"/>
      <c r="AN64" s="11" t="e">
        <f t="shared" si="67"/>
        <v>#DIV/0!</v>
      </c>
    </row>
    <row r="65" spans="1:40" s="21" customFormat="1" ht="11.9" x14ac:dyDescent="0.25">
      <c r="A65" s="25"/>
      <c r="B65" s="63"/>
      <c r="C65" s="60"/>
      <c r="D65" s="28">
        <v>0.5</v>
      </c>
      <c r="E65" s="22"/>
      <c r="F65" s="29">
        <v>326400</v>
      </c>
      <c r="G65" s="11">
        <f t="shared" si="59"/>
        <v>0.24787624207526973</v>
      </c>
      <c r="I65" s="29">
        <v>125760</v>
      </c>
      <c r="J65" s="16">
        <f t="shared" si="60"/>
        <v>0.15637441929863263</v>
      </c>
      <c r="K65" s="22">
        <f t="shared" si="68"/>
        <v>0.21941658738419778</v>
      </c>
      <c r="L65" s="29">
        <v>3999.5</v>
      </c>
      <c r="M65" s="11">
        <f t="shared" si="69"/>
        <v>3.2958605919284861E-3</v>
      </c>
      <c r="O65" s="29"/>
      <c r="P65" s="11">
        <f t="shared" si="61"/>
        <v>0</v>
      </c>
      <c r="R65" s="29"/>
      <c r="S65" s="11">
        <f t="shared" si="62"/>
        <v>0</v>
      </c>
      <c r="U65" s="29"/>
      <c r="V65" s="11">
        <f t="shared" si="70"/>
        <v>0</v>
      </c>
      <c r="X65" s="29"/>
      <c r="Y65" s="11">
        <f t="shared" si="71"/>
        <v>0</v>
      </c>
      <c r="AA65" s="29"/>
      <c r="AB65" s="11">
        <f t="shared" si="63"/>
        <v>0</v>
      </c>
      <c r="AD65" s="29"/>
      <c r="AE65" s="11">
        <f t="shared" si="64"/>
        <v>0</v>
      </c>
      <c r="AG65" s="29"/>
      <c r="AH65" s="11" t="e">
        <f t="shared" si="65"/>
        <v>#DIV/0!</v>
      </c>
      <c r="AJ65" s="29"/>
      <c r="AK65" s="11" t="e">
        <f t="shared" si="66"/>
        <v>#DIV/0!</v>
      </c>
      <c r="AM65" s="29"/>
      <c r="AN65" s="11" t="e">
        <f t="shared" si="67"/>
        <v>#DIV/0!</v>
      </c>
    </row>
    <row r="66" spans="1:40" s="21" customFormat="1" ht="12.55" thickBot="1" x14ac:dyDescent="0.3">
      <c r="A66" s="25"/>
      <c r="B66" s="63"/>
      <c r="C66" s="61"/>
      <c r="D66" s="30">
        <v>0.7</v>
      </c>
      <c r="E66" s="22"/>
      <c r="F66" s="31">
        <v>548.24</v>
      </c>
      <c r="G66" s="12">
        <f t="shared" si="59"/>
        <v>4.1634703111319206E-4</v>
      </c>
      <c r="I66" s="31">
        <v>66.290000000000006</v>
      </c>
      <c r="J66" s="17">
        <f t="shared" si="60"/>
        <v>8.2427323913059463E-5</v>
      </c>
      <c r="K66" s="22">
        <f t="shared" si="68"/>
        <v>8.2427323913059463E-5</v>
      </c>
      <c r="L66" s="31">
        <v>54.300000000000004</v>
      </c>
      <c r="M66" s="12">
        <f t="shared" si="69"/>
        <v>4.4746900898041458E-5</v>
      </c>
      <c r="O66" s="31"/>
      <c r="P66" s="12">
        <f t="shared" si="61"/>
        <v>0</v>
      </c>
      <c r="R66" s="31"/>
      <c r="S66" s="12">
        <f t="shared" si="62"/>
        <v>0</v>
      </c>
      <c r="U66" s="31"/>
      <c r="V66" s="12">
        <f t="shared" si="70"/>
        <v>0</v>
      </c>
      <c r="X66" s="31"/>
      <c r="Y66" s="12">
        <f t="shared" si="71"/>
        <v>0</v>
      </c>
      <c r="AA66" s="31"/>
      <c r="AB66" s="12">
        <f t="shared" si="63"/>
        <v>0</v>
      </c>
      <c r="AD66" s="31"/>
      <c r="AE66" s="12">
        <f t="shared" si="64"/>
        <v>0</v>
      </c>
      <c r="AG66" s="31"/>
      <c r="AH66" s="12" t="e">
        <f t="shared" si="65"/>
        <v>#DIV/0!</v>
      </c>
      <c r="AJ66" s="31"/>
      <c r="AK66" s="12" t="e">
        <f t="shared" si="66"/>
        <v>#DIV/0!</v>
      </c>
      <c r="AM66" s="31"/>
      <c r="AN66" s="12" t="e">
        <f t="shared" si="67"/>
        <v>#DIV/0!</v>
      </c>
    </row>
    <row r="67" spans="1:40" s="21" customFormat="1" ht="12.55" thickTop="1" x14ac:dyDescent="0.25">
      <c r="A67" s="25"/>
      <c r="B67" s="63"/>
      <c r="C67" s="59" t="s">
        <v>12</v>
      </c>
      <c r="D67" s="22">
        <v>0</v>
      </c>
      <c r="E67" s="22"/>
      <c r="F67" s="23"/>
      <c r="G67" s="13">
        <f t="shared" ref="G67:G84" si="72">F67/F$85</f>
        <v>0</v>
      </c>
      <c r="I67" s="23">
        <v>236785</v>
      </c>
      <c r="J67" s="20">
        <f t="shared" si="60"/>
        <v>0.29442681992387665</v>
      </c>
      <c r="L67" s="23">
        <v>1129680</v>
      </c>
      <c r="M67" s="13">
        <f t="shared" si="69"/>
        <v>0.93093331503682264</v>
      </c>
      <c r="O67" s="23">
        <v>1424486.5</v>
      </c>
      <c r="P67" s="13">
        <f t="shared" si="61"/>
        <v>0.93396940891731883</v>
      </c>
      <c r="R67" s="23">
        <v>1583505.3</v>
      </c>
      <c r="S67" s="13">
        <f t="shared" si="62"/>
        <v>0.95254480380397777</v>
      </c>
      <c r="U67" s="23">
        <v>1667148.91</v>
      </c>
      <c r="V67" s="13">
        <f t="shared" si="70"/>
        <v>0.86364526610680825</v>
      </c>
      <c r="X67" s="23">
        <v>671262.4</v>
      </c>
      <c r="Y67" s="13">
        <f>X67/X$85</f>
        <v>0.24760358735836346</v>
      </c>
      <c r="AA67" s="23">
        <v>683616.7</v>
      </c>
      <c r="AB67" s="13">
        <f t="shared" si="63"/>
        <v>0.23074736316905087</v>
      </c>
      <c r="AD67" s="23">
        <v>0</v>
      </c>
      <c r="AE67" s="13">
        <f t="shared" si="64"/>
        <v>0</v>
      </c>
      <c r="AG67" s="23"/>
      <c r="AH67" s="13" t="e">
        <f t="shared" si="65"/>
        <v>#DIV/0!</v>
      </c>
      <c r="AJ67" s="23"/>
      <c r="AK67" s="13" t="e">
        <f t="shared" si="66"/>
        <v>#DIV/0!</v>
      </c>
      <c r="AM67" s="23"/>
      <c r="AN67" s="13" t="e">
        <f t="shared" si="67"/>
        <v>#DIV/0!</v>
      </c>
    </row>
    <row r="68" spans="1:40" s="21" customFormat="1" ht="11.9" x14ac:dyDescent="0.25">
      <c r="A68" s="25"/>
      <c r="B68" s="63"/>
      <c r="C68" s="60"/>
      <c r="D68" s="22">
        <v>0.05</v>
      </c>
      <c r="E68" s="22"/>
      <c r="F68" s="23"/>
      <c r="G68" s="13">
        <f t="shared" si="72"/>
        <v>0</v>
      </c>
      <c r="J68" s="20">
        <f t="shared" si="60"/>
        <v>0</v>
      </c>
      <c r="L68" s="23"/>
      <c r="M68" s="13">
        <f t="shared" si="69"/>
        <v>0</v>
      </c>
      <c r="O68" s="23">
        <v>0</v>
      </c>
      <c r="P68" s="13">
        <f t="shared" si="61"/>
        <v>0</v>
      </c>
      <c r="R68" s="23">
        <v>0</v>
      </c>
      <c r="S68" s="13">
        <f t="shared" si="62"/>
        <v>0</v>
      </c>
      <c r="U68" s="23">
        <v>0</v>
      </c>
      <c r="V68" s="13">
        <f t="shared" si="70"/>
        <v>0</v>
      </c>
      <c r="X68" s="23">
        <v>0</v>
      </c>
      <c r="Y68" s="13">
        <f t="shared" si="71"/>
        <v>0</v>
      </c>
      <c r="AA68" s="23">
        <v>0</v>
      </c>
      <c r="AB68" s="13">
        <f t="shared" si="63"/>
        <v>0</v>
      </c>
      <c r="AD68" s="23">
        <v>0</v>
      </c>
      <c r="AE68" s="13">
        <f t="shared" si="64"/>
        <v>0</v>
      </c>
      <c r="AG68" s="23"/>
      <c r="AH68" s="13" t="e">
        <f t="shared" si="65"/>
        <v>#DIV/0!</v>
      </c>
      <c r="AJ68" s="23"/>
      <c r="AK68" s="13" t="e">
        <f t="shared" si="66"/>
        <v>#DIV/0!</v>
      </c>
      <c r="AM68" s="23"/>
      <c r="AN68" s="13" t="e">
        <f t="shared" si="67"/>
        <v>#DIV/0!</v>
      </c>
    </row>
    <row r="69" spans="1:40" s="21" customFormat="1" ht="11.9" x14ac:dyDescent="0.25">
      <c r="A69" s="25"/>
      <c r="B69" s="63"/>
      <c r="C69" s="60"/>
      <c r="D69" s="22">
        <v>0.1</v>
      </c>
      <c r="E69" s="22"/>
      <c r="F69" s="23"/>
      <c r="G69" s="13">
        <f t="shared" si="72"/>
        <v>0</v>
      </c>
      <c r="J69" s="20">
        <f t="shared" si="60"/>
        <v>0</v>
      </c>
      <c r="L69" s="23"/>
      <c r="M69" s="13">
        <f t="shared" si="69"/>
        <v>0</v>
      </c>
      <c r="O69" s="23">
        <v>0</v>
      </c>
      <c r="P69" s="13">
        <f t="shared" si="61"/>
        <v>0</v>
      </c>
      <c r="R69" s="23">
        <v>0</v>
      </c>
      <c r="S69" s="13">
        <f t="shared" si="62"/>
        <v>0</v>
      </c>
      <c r="U69" s="23">
        <v>0</v>
      </c>
      <c r="V69" s="13">
        <f t="shared" si="70"/>
        <v>0</v>
      </c>
      <c r="X69" s="23">
        <v>0</v>
      </c>
      <c r="Y69" s="13">
        <f t="shared" si="71"/>
        <v>0</v>
      </c>
      <c r="AA69" s="23">
        <v>0</v>
      </c>
      <c r="AB69" s="13">
        <f t="shared" si="63"/>
        <v>0</v>
      </c>
      <c r="AD69" s="23">
        <v>0</v>
      </c>
      <c r="AE69" s="13">
        <f t="shared" si="64"/>
        <v>0</v>
      </c>
      <c r="AG69" s="23"/>
      <c r="AH69" s="13" t="e">
        <f t="shared" si="65"/>
        <v>#DIV/0!</v>
      </c>
      <c r="AJ69" s="23"/>
      <c r="AK69" s="13" t="e">
        <f t="shared" si="66"/>
        <v>#DIV/0!</v>
      </c>
      <c r="AM69" s="23"/>
      <c r="AN69" s="13" t="e">
        <f t="shared" si="67"/>
        <v>#DIV/0!</v>
      </c>
    </row>
    <row r="70" spans="1:40" s="21" customFormat="1" ht="11.9" x14ac:dyDescent="0.25">
      <c r="A70" s="25"/>
      <c r="B70" s="63"/>
      <c r="C70" s="60"/>
      <c r="D70" s="22">
        <v>0.3</v>
      </c>
      <c r="E70" s="22"/>
      <c r="F70" s="23"/>
      <c r="G70" s="13">
        <f t="shared" si="72"/>
        <v>0</v>
      </c>
      <c r="I70" s="23"/>
      <c r="J70" s="20">
        <f t="shared" si="60"/>
        <v>0</v>
      </c>
      <c r="L70" s="23"/>
      <c r="M70" s="13">
        <f t="shared" si="69"/>
        <v>0</v>
      </c>
      <c r="O70" s="23">
        <v>0</v>
      </c>
      <c r="P70" s="13">
        <f t="shared" si="61"/>
        <v>0</v>
      </c>
      <c r="R70" s="23">
        <v>0</v>
      </c>
      <c r="S70" s="13">
        <f t="shared" si="62"/>
        <v>0</v>
      </c>
      <c r="U70" s="23">
        <v>174741</v>
      </c>
      <c r="V70" s="13">
        <f t="shared" si="70"/>
        <v>9.0522350186924685E-2</v>
      </c>
      <c r="X70" s="23">
        <v>1511804</v>
      </c>
      <c r="Y70" s="13">
        <f t="shared" si="71"/>
        <v>0.55764793884287767</v>
      </c>
      <c r="AA70" s="23">
        <v>714924</v>
      </c>
      <c r="AB70" s="13">
        <f t="shared" si="63"/>
        <v>0.24131480092026794</v>
      </c>
      <c r="AD70" s="23">
        <v>10150</v>
      </c>
      <c r="AE70" s="13">
        <f t="shared" si="64"/>
        <v>7.4504432118189775E-3</v>
      </c>
      <c r="AG70" s="23"/>
      <c r="AH70" s="13" t="e">
        <f t="shared" si="65"/>
        <v>#DIV/0!</v>
      </c>
      <c r="AJ70" s="23"/>
      <c r="AK70" s="13" t="e">
        <f t="shared" si="66"/>
        <v>#DIV/0!</v>
      </c>
      <c r="AM70" s="23"/>
      <c r="AN70" s="13" t="e">
        <f t="shared" si="67"/>
        <v>#DIV/0!</v>
      </c>
    </row>
    <row r="71" spans="1:40" s="21" customFormat="1" ht="11.9" x14ac:dyDescent="0.25">
      <c r="A71" s="25"/>
      <c r="B71" s="63"/>
      <c r="C71" s="60"/>
      <c r="D71" s="22">
        <v>0.5</v>
      </c>
      <c r="E71" s="22"/>
      <c r="F71" s="23"/>
      <c r="G71" s="13">
        <f t="shared" si="72"/>
        <v>0</v>
      </c>
      <c r="I71" s="23">
        <v>4650</v>
      </c>
      <c r="J71" s="20">
        <f t="shared" si="60"/>
        <v>5.7819739960133726E-3</v>
      </c>
      <c r="L71" s="23">
        <v>2000</v>
      </c>
      <c r="M71" s="13">
        <f t="shared" si="69"/>
        <v>1.6481363130033686E-3</v>
      </c>
      <c r="O71" s="23">
        <v>12600</v>
      </c>
      <c r="P71" s="13">
        <f t="shared" si="61"/>
        <v>8.2612327686911857E-3</v>
      </c>
      <c r="R71" s="23">
        <v>16200</v>
      </c>
      <c r="S71" s="13">
        <f t="shared" si="62"/>
        <v>9.7449789537328614E-3</v>
      </c>
      <c r="U71" s="23">
        <v>47545</v>
      </c>
      <c r="V71" s="13">
        <f t="shared" si="70"/>
        <v>2.4630081890554219E-2</v>
      </c>
      <c r="X71" s="23">
        <v>513000</v>
      </c>
      <c r="Y71" s="13">
        <f t="shared" si="71"/>
        <v>0.18922650861248963</v>
      </c>
      <c r="AA71" s="23">
        <v>634110</v>
      </c>
      <c r="AB71" s="13">
        <f t="shared" si="63"/>
        <v>0.21403691638768751</v>
      </c>
      <c r="AD71" s="23">
        <v>45470</v>
      </c>
      <c r="AE71" s="13">
        <f t="shared" si="64"/>
        <v>3.3376517521321078E-2</v>
      </c>
      <c r="AG71" s="23"/>
      <c r="AH71" s="13" t="e">
        <f t="shared" si="65"/>
        <v>#DIV/0!</v>
      </c>
      <c r="AJ71" s="23"/>
      <c r="AK71" s="13" t="e">
        <f t="shared" si="66"/>
        <v>#DIV/0!</v>
      </c>
      <c r="AM71" s="23"/>
      <c r="AN71" s="13" t="e">
        <f t="shared" si="67"/>
        <v>#DIV/0!</v>
      </c>
    </row>
    <row r="72" spans="1:40" s="21" customFormat="1" ht="12.55" thickBot="1" x14ac:dyDescent="0.3">
      <c r="A72" s="25"/>
      <c r="B72" s="63"/>
      <c r="C72" s="61"/>
      <c r="D72" s="30">
        <v>0.7</v>
      </c>
      <c r="E72" s="22"/>
      <c r="F72" s="31"/>
      <c r="G72" s="12">
        <f t="shared" si="72"/>
        <v>0</v>
      </c>
      <c r="I72" s="31">
        <v>988.32</v>
      </c>
      <c r="J72" s="17">
        <f t="shared" si="60"/>
        <v>1.228911944030094E-3</v>
      </c>
      <c r="L72" s="31">
        <v>593.06000000000006</v>
      </c>
      <c r="M72" s="12">
        <f t="shared" si="69"/>
        <v>4.8872186089488892E-4</v>
      </c>
      <c r="O72" s="31">
        <v>749.59999999999991</v>
      </c>
      <c r="P72" s="12">
        <f t="shared" si="61"/>
        <v>4.9147778439769148E-4</v>
      </c>
      <c r="R72" s="31">
        <v>389.26</v>
      </c>
      <c r="S72" s="12">
        <f t="shared" si="62"/>
        <v>2.3415620416852181E-4</v>
      </c>
      <c r="U72" s="31">
        <v>328.14</v>
      </c>
      <c r="V72" s="12">
        <f t="shared" si="70"/>
        <v>1.6998874900760248E-4</v>
      </c>
      <c r="X72" s="31">
        <v>40.25</v>
      </c>
      <c r="Y72" s="12">
        <f t="shared" si="71"/>
        <v>1.4846719242987733E-5</v>
      </c>
      <c r="AA72" s="31">
        <v>29.07</v>
      </c>
      <c r="AB72" s="12">
        <f t="shared" si="63"/>
        <v>9.812261530949009E-6</v>
      </c>
      <c r="AD72" s="31">
        <v>0</v>
      </c>
      <c r="AE72" s="12">
        <f t="shared" si="64"/>
        <v>0</v>
      </c>
      <c r="AG72" s="31"/>
      <c r="AH72" s="12" t="e">
        <f t="shared" si="65"/>
        <v>#DIV/0!</v>
      </c>
      <c r="AJ72" s="31"/>
      <c r="AK72" s="12" t="e">
        <f t="shared" si="66"/>
        <v>#DIV/0!</v>
      </c>
      <c r="AM72" s="31"/>
      <c r="AN72" s="12" t="e">
        <f t="shared" si="67"/>
        <v>#DIV/0!</v>
      </c>
    </row>
    <row r="73" spans="1:40" s="21" customFormat="1" ht="12.55" thickTop="1" x14ac:dyDescent="0.25">
      <c r="A73" s="25"/>
      <c r="B73" s="63"/>
      <c r="C73" s="57" t="s">
        <v>13</v>
      </c>
      <c r="D73" s="22">
        <v>0</v>
      </c>
      <c r="E73" s="22"/>
      <c r="F73" s="23"/>
      <c r="G73" s="13">
        <f t="shared" si="72"/>
        <v>0</v>
      </c>
      <c r="I73" s="23"/>
      <c r="J73" s="20">
        <f t="shared" si="60"/>
        <v>0</v>
      </c>
      <c r="L73" s="23"/>
      <c r="M73" s="13">
        <f t="shared" si="69"/>
        <v>0</v>
      </c>
      <c r="O73" s="23"/>
      <c r="P73" s="13">
        <f t="shared" si="61"/>
        <v>0</v>
      </c>
      <c r="R73" s="23"/>
      <c r="S73" s="13">
        <f t="shared" si="62"/>
        <v>0</v>
      </c>
      <c r="U73" s="23"/>
      <c r="V73" s="13">
        <f t="shared" si="70"/>
        <v>0</v>
      </c>
      <c r="X73" s="23"/>
      <c r="Y73" s="13">
        <f t="shared" si="71"/>
        <v>0</v>
      </c>
      <c r="AA73" s="23">
        <v>854820</v>
      </c>
      <c r="AB73" s="13">
        <f t="shared" si="63"/>
        <v>0.28853517034350984</v>
      </c>
      <c r="AD73" s="23">
        <v>1276483.6000000001</v>
      </c>
      <c r="AE73" s="13">
        <f t="shared" si="64"/>
        <v>0.93698212538110859</v>
      </c>
      <c r="AG73" s="23"/>
      <c r="AH73" s="13" t="e">
        <f t="shared" si="65"/>
        <v>#DIV/0!</v>
      </c>
      <c r="AJ73" s="23"/>
      <c r="AK73" s="13" t="e">
        <f t="shared" si="66"/>
        <v>#DIV/0!</v>
      </c>
      <c r="AM73" s="23"/>
      <c r="AN73" s="13" t="e">
        <f t="shared" si="67"/>
        <v>#DIV/0!</v>
      </c>
    </row>
    <row r="74" spans="1:40" s="21" customFormat="1" ht="11.9" x14ac:dyDescent="0.25">
      <c r="A74" s="25"/>
      <c r="B74" s="63"/>
      <c r="C74" s="57"/>
      <c r="D74" s="22">
        <v>0.05</v>
      </c>
      <c r="E74" s="22"/>
      <c r="F74" s="23"/>
      <c r="G74" s="13">
        <f t="shared" si="72"/>
        <v>0</v>
      </c>
      <c r="J74" s="20">
        <f t="shared" si="60"/>
        <v>0</v>
      </c>
      <c r="L74" s="23"/>
      <c r="M74" s="13">
        <f t="shared" si="69"/>
        <v>0</v>
      </c>
      <c r="O74" s="23"/>
      <c r="P74" s="13">
        <f t="shared" si="61"/>
        <v>0</v>
      </c>
      <c r="R74" s="23"/>
      <c r="S74" s="13">
        <f t="shared" si="62"/>
        <v>0</v>
      </c>
      <c r="U74" s="23"/>
      <c r="V74" s="13">
        <f t="shared" si="70"/>
        <v>0</v>
      </c>
      <c r="X74" s="23"/>
      <c r="Y74" s="13">
        <f t="shared" si="71"/>
        <v>0</v>
      </c>
      <c r="AA74" s="23"/>
      <c r="AB74" s="13">
        <f t="shared" si="63"/>
        <v>0</v>
      </c>
      <c r="AD74" s="23"/>
      <c r="AE74" s="13">
        <f t="shared" si="64"/>
        <v>0</v>
      </c>
      <c r="AG74" s="23"/>
      <c r="AH74" s="13" t="e">
        <f t="shared" si="65"/>
        <v>#DIV/0!</v>
      </c>
      <c r="AJ74" s="23"/>
      <c r="AK74" s="13" t="e">
        <f t="shared" si="66"/>
        <v>#DIV/0!</v>
      </c>
      <c r="AM74" s="23"/>
      <c r="AN74" s="13" t="e">
        <f t="shared" si="67"/>
        <v>#DIV/0!</v>
      </c>
    </row>
    <row r="75" spans="1:40" s="21" customFormat="1" ht="11.9" x14ac:dyDescent="0.25">
      <c r="A75" s="25"/>
      <c r="B75" s="63"/>
      <c r="C75" s="57"/>
      <c r="D75" s="22">
        <v>0.1</v>
      </c>
      <c r="E75" s="22"/>
      <c r="F75" s="23"/>
      <c r="G75" s="13">
        <f t="shared" si="72"/>
        <v>0</v>
      </c>
      <c r="J75" s="20">
        <f t="shared" si="60"/>
        <v>0</v>
      </c>
      <c r="L75" s="23"/>
      <c r="M75" s="13">
        <f t="shared" si="69"/>
        <v>0</v>
      </c>
      <c r="O75" s="23"/>
      <c r="P75" s="13">
        <f t="shared" si="61"/>
        <v>0</v>
      </c>
      <c r="R75" s="23"/>
      <c r="S75" s="13">
        <f t="shared" si="62"/>
        <v>0</v>
      </c>
      <c r="U75" s="23"/>
      <c r="V75" s="13">
        <f t="shared" si="70"/>
        <v>0</v>
      </c>
      <c r="X75" s="23"/>
      <c r="Y75" s="13">
        <f t="shared" si="71"/>
        <v>0</v>
      </c>
      <c r="AA75" s="23"/>
      <c r="AB75" s="13">
        <f t="shared" si="63"/>
        <v>0</v>
      </c>
      <c r="AD75" s="23"/>
      <c r="AE75" s="13">
        <f t="shared" si="64"/>
        <v>0</v>
      </c>
      <c r="AG75" s="23"/>
      <c r="AH75" s="13" t="e">
        <f t="shared" si="65"/>
        <v>#DIV/0!</v>
      </c>
      <c r="AJ75" s="23"/>
      <c r="AK75" s="13" t="e">
        <f t="shared" si="66"/>
        <v>#DIV/0!</v>
      </c>
      <c r="AM75" s="23"/>
      <c r="AN75" s="13" t="e">
        <f t="shared" si="67"/>
        <v>#DIV/0!</v>
      </c>
    </row>
    <row r="76" spans="1:40" s="21" customFormat="1" ht="11.9" x14ac:dyDescent="0.25">
      <c r="A76" s="25"/>
      <c r="B76" s="63"/>
      <c r="C76" s="57"/>
      <c r="D76" s="22">
        <v>0.3</v>
      </c>
      <c r="E76" s="22"/>
      <c r="F76" s="23"/>
      <c r="G76" s="13">
        <f t="shared" si="72"/>
        <v>0</v>
      </c>
      <c r="I76" s="23"/>
      <c r="J76" s="20">
        <f t="shared" si="60"/>
        <v>0</v>
      </c>
      <c r="L76" s="23"/>
      <c r="M76" s="13">
        <f t="shared" si="69"/>
        <v>0</v>
      </c>
      <c r="O76" s="23"/>
      <c r="P76" s="13">
        <f t="shared" si="61"/>
        <v>0</v>
      </c>
      <c r="R76" s="23"/>
      <c r="S76" s="13">
        <f t="shared" si="62"/>
        <v>0</v>
      </c>
      <c r="U76" s="23"/>
      <c r="V76" s="13">
        <f t="shared" si="70"/>
        <v>0</v>
      </c>
      <c r="X76" s="23"/>
      <c r="Y76" s="13">
        <f t="shared" si="71"/>
        <v>0</v>
      </c>
      <c r="AA76" s="23"/>
      <c r="AB76" s="13">
        <f t="shared" si="63"/>
        <v>0</v>
      </c>
      <c r="AD76" s="23"/>
      <c r="AE76" s="13">
        <f t="shared" si="64"/>
        <v>0</v>
      </c>
      <c r="AG76" s="23"/>
      <c r="AH76" s="13" t="e">
        <f t="shared" si="65"/>
        <v>#DIV/0!</v>
      </c>
      <c r="AJ76" s="23"/>
      <c r="AK76" s="13" t="e">
        <f t="shared" si="66"/>
        <v>#DIV/0!</v>
      </c>
      <c r="AM76" s="23"/>
      <c r="AN76" s="13" t="e">
        <f t="shared" si="67"/>
        <v>#DIV/0!</v>
      </c>
    </row>
    <row r="77" spans="1:40" s="21" customFormat="1" ht="11.9" x14ac:dyDescent="0.25">
      <c r="A77" s="25"/>
      <c r="B77" s="63"/>
      <c r="C77" s="57"/>
      <c r="D77" s="22">
        <v>0.5</v>
      </c>
      <c r="E77" s="22"/>
      <c r="F77" s="23"/>
      <c r="G77" s="13">
        <f t="shared" si="72"/>
        <v>0</v>
      </c>
      <c r="I77" s="23"/>
      <c r="J77" s="20">
        <f t="shared" si="60"/>
        <v>0</v>
      </c>
      <c r="L77" s="23"/>
      <c r="M77" s="13">
        <f t="shared" si="69"/>
        <v>0</v>
      </c>
      <c r="O77" s="23"/>
      <c r="P77" s="13">
        <f t="shared" si="61"/>
        <v>0</v>
      </c>
      <c r="R77" s="23"/>
      <c r="S77" s="13">
        <f t="shared" si="62"/>
        <v>0</v>
      </c>
      <c r="U77" s="23"/>
      <c r="V77" s="13">
        <f t="shared" si="70"/>
        <v>0</v>
      </c>
      <c r="X77" s="23"/>
      <c r="Y77" s="13">
        <f t="shared" si="71"/>
        <v>0</v>
      </c>
      <c r="AA77" s="23">
        <v>5240</v>
      </c>
      <c r="AB77" s="13">
        <f t="shared" si="63"/>
        <v>1.7687048648838254E-3</v>
      </c>
      <c r="AD77" s="23">
        <v>21230</v>
      </c>
      <c r="AE77" s="13">
        <f t="shared" si="64"/>
        <v>1.5583537870632207E-2</v>
      </c>
      <c r="AG77" s="23"/>
      <c r="AH77" s="13" t="e">
        <f t="shared" si="65"/>
        <v>#DIV/0!</v>
      </c>
      <c r="AJ77" s="23"/>
      <c r="AK77" s="13" t="e">
        <f t="shared" si="66"/>
        <v>#DIV/0!</v>
      </c>
      <c r="AM77" s="23"/>
      <c r="AN77" s="13" t="e">
        <f t="shared" si="67"/>
        <v>#DIV/0!</v>
      </c>
    </row>
    <row r="78" spans="1:40" s="21" customFormat="1" ht="12.55" thickBot="1" x14ac:dyDescent="0.3">
      <c r="A78" s="25"/>
      <c r="B78" s="63"/>
      <c r="C78" s="57"/>
      <c r="D78" s="30">
        <v>0.7</v>
      </c>
      <c r="E78" s="22"/>
      <c r="F78" s="31"/>
      <c r="G78" s="12">
        <f t="shared" si="72"/>
        <v>0</v>
      </c>
      <c r="I78" s="31"/>
      <c r="J78" s="12">
        <f t="shared" si="60"/>
        <v>0</v>
      </c>
      <c r="L78" s="31"/>
      <c r="M78" s="12">
        <f t="shared" si="69"/>
        <v>0</v>
      </c>
      <c r="O78" s="31"/>
      <c r="P78" s="12">
        <f t="shared" si="61"/>
        <v>0</v>
      </c>
      <c r="R78" s="31"/>
      <c r="S78" s="12">
        <f t="shared" si="62"/>
        <v>0</v>
      </c>
      <c r="U78" s="31"/>
      <c r="V78" s="12">
        <f t="shared" si="70"/>
        <v>0</v>
      </c>
      <c r="X78" s="31"/>
      <c r="Y78" s="12">
        <f t="shared" si="71"/>
        <v>0</v>
      </c>
      <c r="AA78" s="31"/>
      <c r="AB78" s="12">
        <f t="shared" si="63"/>
        <v>0</v>
      </c>
      <c r="AD78" s="31">
        <v>2861.46</v>
      </c>
      <c r="AE78" s="12">
        <f t="shared" si="64"/>
        <v>2.1004083973292149E-3</v>
      </c>
      <c r="AG78" s="31"/>
      <c r="AH78" s="12" t="e">
        <f t="shared" si="65"/>
        <v>#DIV/0!</v>
      </c>
      <c r="AJ78" s="31"/>
      <c r="AK78" s="12" t="e">
        <f t="shared" si="66"/>
        <v>#DIV/0!</v>
      </c>
      <c r="AM78" s="31"/>
      <c r="AN78" s="12" t="e">
        <f t="shared" si="67"/>
        <v>#DIV/0!</v>
      </c>
    </row>
    <row r="79" spans="1:40" s="21" customFormat="1" ht="12.55" thickTop="1" x14ac:dyDescent="0.25">
      <c r="A79" s="25"/>
      <c r="B79" s="63"/>
      <c r="C79" s="59" t="s">
        <v>10</v>
      </c>
      <c r="D79" s="22">
        <v>0</v>
      </c>
      <c r="E79" s="22"/>
      <c r="F79" s="23">
        <v>15050</v>
      </c>
      <c r="G79" s="13">
        <f t="shared" si="72"/>
        <v>1.1429342656963264E-2</v>
      </c>
      <c r="H79" s="22">
        <f>G79+G61</f>
        <v>6.3718699226284384E-2</v>
      </c>
      <c r="I79" s="23">
        <v>33555</v>
      </c>
      <c r="J79" s="13">
        <f t="shared" si="60"/>
        <v>4.1723470416393273E-2</v>
      </c>
      <c r="L79" s="23">
        <v>75600</v>
      </c>
      <c r="M79" s="13">
        <f t="shared" si="69"/>
        <v>6.2299552631527332E-2</v>
      </c>
      <c r="O79" s="23">
        <v>85400</v>
      </c>
      <c r="P79" s="13">
        <f t="shared" ref="P79:P84" si="73">O79/O$35</f>
        <v>4.2482285191763553E-3</v>
      </c>
      <c r="R79" s="23">
        <v>61600</v>
      </c>
      <c r="S79" s="13">
        <f t="shared" ref="S79:S84" si="74">R79/R$35</f>
        <v>2.3912545993336619E-3</v>
      </c>
      <c r="U79" s="23">
        <v>40600</v>
      </c>
      <c r="V79" s="13">
        <f t="shared" si="70"/>
        <v>2.1032313066705253E-2</v>
      </c>
      <c r="X79" s="23">
        <v>2800</v>
      </c>
      <c r="Y79" s="13">
        <f t="shared" si="71"/>
        <v>1.0328152516861032E-3</v>
      </c>
      <c r="AA79" s="23">
        <v>4200</v>
      </c>
      <c r="AB79" s="13">
        <f t="shared" si="63"/>
        <v>1.4176642046778752E-3</v>
      </c>
      <c r="AD79" s="23">
        <v>2800</v>
      </c>
      <c r="AE79" s="13">
        <f t="shared" ref="AE79:AE84" si="75">AD79/AD$35</f>
        <v>2.2443363918663408E-4</v>
      </c>
      <c r="AG79" s="23"/>
      <c r="AH79" s="13" t="e">
        <f t="shared" ref="AH79:AH84" si="76">AG79/AG$35</f>
        <v>#DIV/0!</v>
      </c>
      <c r="AJ79" s="23"/>
      <c r="AK79" s="13" t="e">
        <f t="shared" ref="AK79:AK84" si="77">AJ79/AJ$35</f>
        <v>#DIV/0!</v>
      </c>
      <c r="AM79" s="23"/>
      <c r="AN79" s="13" t="e">
        <f t="shared" ref="AN79:AN84" si="78">AM79/AM$35</f>
        <v>#DIV/0!</v>
      </c>
    </row>
    <row r="80" spans="1:40" s="21" customFormat="1" ht="11.9" x14ac:dyDescent="0.25">
      <c r="A80" s="25"/>
      <c r="B80" s="63"/>
      <c r="C80" s="60"/>
      <c r="D80" s="22">
        <v>0.05</v>
      </c>
      <c r="E80" s="22"/>
      <c r="F80" s="23"/>
      <c r="G80" s="13">
        <f t="shared" si="72"/>
        <v>0</v>
      </c>
      <c r="H80" s="22">
        <f t="shared" ref="H80:H84" si="79">G80+G62</f>
        <v>0</v>
      </c>
      <c r="J80" s="13">
        <f t="shared" si="60"/>
        <v>0</v>
      </c>
      <c r="L80" s="23"/>
      <c r="M80" s="13">
        <f t="shared" si="69"/>
        <v>0</v>
      </c>
      <c r="O80" s="23"/>
      <c r="P80" s="13">
        <f t="shared" si="73"/>
        <v>0</v>
      </c>
      <c r="R80" s="23"/>
      <c r="S80" s="13">
        <f t="shared" si="74"/>
        <v>0</v>
      </c>
      <c r="U80" s="23"/>
      <c r="V80" s="13">
        <f t="shared" si="70"/>
        <v>0</v>
      </c>
      <c r="X80" s="23"/>
      <c r="Y80" s="13">
        <f t="shared" si="71"/>
        <v>0</v>
      </c>
      <c r="AA80" s="23"/>
      <c r="AB80" s="13">
        <f t="shared" si="63"/>
        <v>0</v>
      </c>
      <c r="AD80" s="23">
        <v>0</v>
      </c>
      <c r="AE80" s="13">
        <f t="shared" si="75"/>
        <v>0</v>
      </c>
      <c r="AG80" s="23"/>
      <c r="AH80" s="13" t="e">
        <f t="shared" si="76"/>
        <v>#DIV/0!</v>
      </c>
      <c r="AJ80" s="23"/>
      <c r="AK80" s="13" t="e">
        <f t="shared" si="77"/>
        <v>#DIV/0!</v>
      </c>
      <c r="AM80" s="23"/>
      <c r="AN80" s="13" t="e">
        <f t="shared" si="78"/>
        <v>#DIV/0!</v>
      </c>
    </row>
    <row r="81" spans="1:45" s="21" customFormat="1" ht="11.9" x14ac:dyDescent="0.25">
      <c r="A81" s="25"/>
      <c r="B81" s="63"/>
      <c r="C81" s="60"/>
      <c r="D81" s="22">
        <v>0.1</v>
      </c>
      <c r="E81" s="22"/>
      <c r="F81" s="23"/>
      <c r="G81" s="13">
        <f t="shared" si="72"/>
        <v>0</v>
      </c>
      <c r="H81" s="22">
        <f t="shared" si="79"/>
        <v>0</v>
      </c>
      <c r="J81" s="13">
        <f t="shared" si="60"/>
        <v>0</v>
      </c>
      <c r="L81" s="23"/>
      <c r="M81" s="13">
        <f t="shared" si="69"/>
        <v>0</v>
      </c>
      <c r="O81" s="23"/>
      <c r="P81" s="13">
        <f t="shared" si="73"/>
        <v>0</v>
      </c>
      <c r="R81" s="23"/>
      <c r="S81" s="13">
        <f t="shared" si="74"/>
        <v>0</v>
      </c>
      <c r="U81" s="23"/>
      <c r="V81" s="13">
        <f t="shared" si="70"/>
        <v>0</v>
      </c>
      <c r="X81" s="23"/>
      <c r="Y81" s="13">
        <f t="shared" si="71"/>
        <v>0</v>
      </c>
      <c r="AA81" s="23"/>
      <c r="AB81" s="13">
        <f t="shared" si="63"/>
        <v>0</v>
      </c>
      <c r="AD81" s="23">
        <v>0</v>
      </c>
      <c r="AE81" s="13">
        <f t="shared" si="75"/>
        <v>0</v>
      </c>
      <c r="AG81" s="23"/>
      <c r="AH81" s="13" t="e">
        <f t="shared" si="76"/>
        <v>#DIV/0!</v>
      </c>
      <c r="AJ81" s="23"/>
      <c r="AK81" s="13" t="e">
        <f t="shared" si="77"/>
        <v>#DIV/0!</v>
      </c>
      <c r="AM81" s="23"/>
      <c r="AN81" s="13" t="e">
        <f t="shared" si="78"/>
        <v>#DIV/0!</v>
      </c>
    </row>
    <row r="82" spans="1:45" s="21" customFormat="1" ht="11.9" x14ac:dyDescent="0.25">
      <c r="A82" s="25"/>
      <c r="B82" s="63"/>
      <c r="C82" s="60"/>
      <c r="D82" s="22">
        <v>0.3</v>
      </c>
      <c r="E82" s="22"/>
      <c r="F82" s="23">
        <v>6440</v>
      </c>
      <c r="G82" s="13">
        <f t="shared" si="72"/>
        <v>4.8906954625145133E-3</v>
      </c>
      <c r="H82" s="22">
        <f t="shared" si="79"/>
        <v>0.58535245518304135</v>
      </c>
      <c r="I82" s="23"/>
      <c r="J82" s="13">
        <f t="shared" si="60"/>
        <v>0</v>
      </c>
      <c r="L82" s="23"/>
      <c r="M82" s="13">
        <f t="shared" si="69"/>
        <v>0</v>
      </c>
      <c r="O82" s="23">
        <v>1960</v>
      </c>
      <c r="P82" s="13">
        <f t="shared" si="73"/>
        <v>9.750032666962127E-5</v>
      </c>
      <c r="R82" s="23"/>
      <c r="S82" s="13">
        <f t="shared" si="74"/>
        <v>0</v>
      </c>
      <c r="U82" s="23"/>
      <c r="V82" s="13">
        <f t="shared" si="70"/>
        <v>0</v>
      </c>
      <c r="X82" s="23">
        <v>1960</v>
      </c>
      <c r="Y82" s="13">
        <f t="shared" si="71"/>
        <v>7.2297067618027223E-4</v>
      </c>
      <c r="AA82" s="23">
        <v>1960</v>
      </c>
      <c r="AB82" s="13">
        <f t="shared" si="63"/>
        <v>6.6157662884967511E-4</v>
      </c>
      <c r="AD82" s="23">
        <v>0</v>
      </c>
      <c r="AE82" s="13">
        <f t="shared" si="75"/>
        <v>0</v>
      </c>
      <c r="AG82" s="23"/>
      <c r="AH82" s="13" t="e">
        <f t="shared" si="76"/>
        <v>#DIV/0!</v>
      </c>
      <c r="AJ82" s="23"/>
      <c r="AK82" s="13" t="e">
        <f t="shared" si="77"/>
        <v>#DIV/0!</v>
      </c>
      <c r="AM82" s="23"/>
      <c r="AN82" s="13" t="e">
        <f t="shared" si="78"/>
        <v>#DIV/0!</v>
      </c>
    </row>
    <row r="83" spans="1:45" s="21" customFormat="1" ht="11.9" x14ac:dyDescent="0.25">
      <c r="A83" s="25"/>
      <c r="B83" s="63"/>
      <c r="C83" s="60"/>
      <c r="D83" s="22">
        <v>0.5</v>
      </c>
      <c r="E83" s="22"/>
      <c r="F83" s="23">
        <v>135150</v>
      </c>
      <c r="G83" s="13">
        <f t="shared" si="72"/>
        <v>0.10263625648429138</v>
      </c>
      <c r="H83" s="22">
        <f t="shared" si="79"/>
        <v>0.35051249855956113</v>
      </c>
      <c r="I83" s="23">
        <v>50700</v>
      </c>
      <c r="J83" s="13">
        <f t="shared" si="60"/>
        <v>6.3042168085565162E-2</v>
      </c>
      <c r="L83" s="23">
        <v>585</v>
      </c>
      <c r="M83" s="13">
        <f t="shared" si="69"/>
        <v>4.8207987155348531E-4</v>
      </c>
      <c r="O83" s="23"/>
      <c r="P83" s="13">
        <f t="shared" si="73"/>
        <v>0</v>
      </c>
      <c r="R83" s="23">
        <v>700</v>
      </c>
      <c r="S83" s="13">
        <f t="shared" si="74"/>
        <v>2.7173347719700702E-5</v>
      </c>
      <c r="U83" s="23"/>
      <c r="V83" s="13">
        <f t="shared" si="70"/>
        <v>0</v>
      </c>
      <c r="X83" s="23"/>
      <c r="Y83" s="13">
        <f t="shared" si="71"/>
        <v>0</v>
      </c>
      <c r="AA83" s="23">
        <v>13550</v>
      </c>
      <c r="AB83" s="13">
        <f t="shared" si="63"/>
        <v>4.5736547555679076E-3</v>
      </c>
      <c r="AD83" s="23">
        <v>0</v>
      </c>
      <c r="AE83" s="13">
        <f t="shared" si="75"/>
        <v>0</v>
      </c>
      <c r="AG83" s="23"/>
      <c r="AH83" s="13" t="e">
        <f t="shared" si="76"/>
        <v>#DIV/0!</v>
      </c>
      <c r="AJ83" s="23"/>
      <c r="AK83" s="13" t="e">
        <f t="shared" si="77"/>
        <v>#DIV/0!</v>
      </c>
      <c r="AM83" s="23"/>
      <c r="AN83" s="13" t="e">
        <f t="shared" si="78"/>
        <v>#DIV/0!</v>
      </c>
    </row>
    <row r="84" spans="1:45" s="21" customFormat="1" ht="12.55" thickBot="1" x14ac:dyDescent="0.3">
      <c r="A84" s="25"/>
      <c r="B84" s="64"/>
      <c r="C84" s="61"/>
      <c r="D84" s="22">
        <v>0.7</v>
      </c>
      <c r="E84" s="22"/>
      <c r="F84" s="23"/>
      <c r="G84" s="13">
        <f t="shared" si="72"/>
        <v>0</v>
      </c>
      <c r="H84" s="22">
        <f t="shared" si="79"/>
        <v>4.1634703111319206E-4</v>
      </c>
      <c r="I84" s="23"/>
      <c r="J84" s="13">
        <f t="shared" si="60"/>
        <v>0</v>
      </c>
      <c r="L84" s="23"/>
      <c r="M84" s="13">
        <f t="shared" si="69"/>
        <v>0</v>
      </c>
      <c r="O84" s="23"/>
      <c r="P84" s="13">
        <f t="shared" si="73"/>
        <v>0</v>
      </c>
      <c r="R84" s="23"/>
      <c r="S84" s="13">
        <f t="shared" si="74"/>
        <v>0</v>
      </c>
      <c r="U84" s="23"/>
      <c r="V84" s="13">
        <f t="shared" si="70"/>
        <v>0</v>
      </c>
      <c r="X84" s="23">
        <v>10170</v>
      </c>
      <c r="Y84" s="13">
        <f t="shared" si="71"/>
        <v>3.7513325391598821E-3</v>
      </c>
      <c r="AA84" s="23">
        <v>50170</v>
      </c>
      <c r="AB84" s="13">
        <f t="shared" si="63"/>
        <v>1.6934336463973573E-2</v>
      </c>
      <c r="AD84" s="23">
        <v>3340</v>
      </c>
      <c r="AE84" s="13">
        <f t="shared" si="75"/>
        <v>2.6771726960119922E-4</v>
      </c>
      <c r="AG84" s="23"/>
      <c r="AH84" s="13" t="e">
        <f t="shared" si="76"/>
        <v>#DIV/0!</v>
      </c>
      <c r="AJ84" s="23"/>
      <c r="AK84" s="13" t="e">
        <f t="shared" si="77"/>
        <v>#DIV/0!</v>
      </c>
      <c r="AM84" s="23"/>
      <c r="AN84" s="13" t="e">
        <f t="shared" si="78"/>
        <v>#DIV/0!</v>
      </c>
    </row>
    <row r="85" spans="1:45" s="38" customFormat="1" ht="13.15" thickTop="1" thickBot="1" x14ac:dyDescent="0.3">
      <c r="A85" s="21"/>
      <c r="B85" s="32" t="str">
        <f>B61</f>
        <v>ACCESSORY</v>
      </c>
      <c r="C85" s="32"/>
      <c r="D85" s="39"/>
      <c r="E85" s="35"/>
      <c r="F85" s="36">
        <f>SUM(F61:F84)</f>
        <v>1316786.1399999999</v>
      </c>
      <c r="G85" s="37">
        <f>F85/F87</f>
        <v>4.541612390542165E-2</v>
      </c>
      <c r="H85" s="21"/>
      <c r="I85" s="36">
        <f>SUM(I61:I84)</f>
        <v>804223.61</v>
      </c>
      <c r="J85" s="37">
        <f>I85/I87</f>
        <v>3.8411420480302501E-2</v>
      </c>
      <c r="K85" s="21"/>
      <c r="L85" s="36">
        <f>SUM(L61:L84)</f>
        <v>1213491.8600000001</v>
      </c>
      <c r="M85" s="37">
        <f>L85/L87</f>
        <v>3.8986123245643448E-2</v>
      </c>
      <c r="N85" s="21"/>
      <c r="O85" s="36">
        <f>SUM(O61:O84)</f>
        <v>1525196.1</v>
      </c>
      <c r="P85" s="37">
        <f>O85/O87</f>
        <v>3.6247789952490339E-2</v>
      </c>
      <c r="Q85" s="21"/>
      <c r="R85" s="36">
        <f>SUM(R61:R84)</f>
        <v>1662394.56</v>
      </c>
      <c r="S85" s="37">
        <f>R85/R87</f>
        <v>3.0187453767808212E-2</v>
      </c>
      <c r="T85" s="21"/>
      <c r="U85" s="36">
        <f>SUM(U61:U84)</f>
        <v>1930363.0499999998</v>
      </c>
      <c r="V85" s="37">
        <f>U85/U87</f>
        <v>3.0195522473826075E-2</v>
      </c>
      <c r="W85" s="21"/>
      <c r="X85" s="36">
        <f>SUM(X61:X84)</f>
        <v>2711036.65</v>
      </c>
      <c r="Y85" s="37">
        <f>X85/X87</f>
        <v>3.4120066024272012E-2</v>
      </c>
      <c r="Z85" s="21"/>
      <c r="AA85" s="36">
        <f>SUM(AA61:AA84)</f>
        <v>2962619.77</v>
      </c>
      <c r="AB85" s="37">
        <f>AA85/AA87</f>
        <v>4.5803895800442168E-2</v>
      </c>
      <c r="AC85" s="21"/>
      <c r="AD85" s="36">
        <f>SUM(AD61:AD84)</f>
        <v>1362335.06</v>
      </c>
      <c r="AE85" s="37">
        <f>AD85/AD87</f>
        <v>5.25268488851693E-2</v>
      </c>
      <c r="AF85" s="21"/>
      <c r="AG85" s="36">
        <f>SUM(AG61:AG84)</f>
        <v>0</v>
      </c>
      <c r="AH85" s="37" t="e">
        <f>AG85/AG87</f>
        <v>#DIV/0!</v>
      </c>
      <c r="AI85" s="21"/>
      <c r="AJ85" s="36">
        <f>SUM(AJ61:AJ84)</f>
        <v>0</v>
      </c>
      <c r="AK85" s="37" t="e">
        <f>AJ85/AJ87</f>
        <v>#DIV/0!</v>
      </c>
      <c r="AL85" s="21"/>
      <c r="AM85" s="36">
        <f>SUM(AM61:AM84)</f>
        <v>0</v>
      </c>
      <c r="AN85" s="37" t="e">
        <f>AM85/AM87</f>
        <v>#DIV/0!</v>
      </c>
      <c r="AO85" s="21"/>
      <c r="AP85" s="21"/>
      <c r="AQ85" s="21"/>
      <c r="AR85" s="21"/>
      <c r="AS85" s="21"/>
    </row>
    <row r="86" spans="1:45" s="21" customFormat="1" ht="5.35" customHeight="1" thickTop="1" thickBot="1" x14ac:dyDescent="0.3">
      <c r="A86" s="25"/>
      <c r="D86" s="22"/>
      <c r="E86" s="22"/>
      <c r="F86" s="23"/>
      <c r="G86" s="40"/>
      <c r="I86" s="23"/>
      <c r="L86" s="23"/>
      <c r="O86" s="23"/>
      <c r="R86" s="23"/>
      <c r="U86" s="23"/>
      <c r="X86" s="23"/>
      <c r="AA86" s="23"/>
      <c r="AD86" s="23"/>
      <c r="AG86" s="23"/>
      <c r="AJ86" s="23"/>
      <c r="AM86" s="23"/>
    </row>
    <row r="87" spans="1:45" s="47" customFormat="1" ht="13.15" thickTop="1" thickBot="1" x14ac:dyDescent="0.3">
      <c r="A87" s="41"/>
      <c r="B87" s="42" t="s">
        <v>9</v>
      </c>
      <c r="C87" s="42"/>
      <c r="D87" s="43"/>
      <c r="E87" s="44"/>
      <c r="F87" s="45">
        <f>F85+F60+F35+F10</f>
        <v>28993802.789999999</v>
      </c>
      <c r="G87" s="14">
        <f>G85+G60+G35+G10</f>
        <v>1</v>
      </c>
      <c r="H87" s="46"/>
      <c r="I87" s="45">
        <f>I85+I60+I35+I10</f>
        <v>20937096.310000002</v>
      </c>
      <c r="J87" s="14">
        <f>J85+J60+J35+J10</f>
        <v>0.99999999999999989</v>
      </c>
      <c r="K87" s="46"/>
      <c r="L87" s="45">
        <f>L85+L60+L35+L10</f>
        <v>31126251.060000002</v>
      </c>
      <c r="M87" s="14">
        <f>M85+M60+M35+M10</f>
        <v>1</v>
      </c>
      <c r="N87" s="46"/>
      <c r="O87" s="45">
        <f>O85+O60+O35+O10</f>
        <v>42076940.469999999</v>
      </c>
      <c r="P87" s="14">
        <f>P85+P60+P35+P10</f>
        <v>1</v>
      </c>
      <c r="Q87" s="46"/>
      <c r="R87" s="45">
        <f>R85+R60+R35+R10</f>
        <v>55069055.269999996</v>
      </c>
      <c r="S87" s="14">
        <f>S85+S60+S35+S10</f>
        <v>1</v>
      </c>
      <c r="T87" s="46"/>
      <c r="U87" s="45">
        <f>U85+U60+U35+U10</f>
        <v>63928784.530000001</v>
      </c>
      <c r="V87" s="14">
        <f>V85+V60+V35+V10</f>
        <v>1</v>
      </c>
      <c r="W87" s="46"/>
      <c r="X87" s="45">
        <f>X85+X60+X35+X10</f>
        <v>79455785.579999998</v>
      </c>
      <c r="Y87" s="14">
        <f>Y85+Y60+Y35+Y10</f>
        <v>1</v>
      </c>
      <c r="Z87" s="46"/>
      <c r="AA87" s="45">
        <f>AA85+AA60+AA35+AA10</f>
        <v>64680519.379999995</v>
      </c>
      <c r="AB87" s="14">
        <f>AB85+AB60+AB35+AB10</f>
        <v>1</v>
      </c>
      <c r="AC87" s="46"/>
      <c r="AD87" s="45">
        <f>AD85+AD60+AD35+AD10</f>
        <v>25935975.390000004</v>
      </c>
      <c r="AE87" s="14">
        <f>AE85+AE60+AE35+AE10</f>
        <v>0.99999999999999978</v>
      </c>
      <c r="AF87" s="46"/>
      <c r="AG87" s="45">
        <f>AG85+AG60+AG35+AG10</f>
        <v>0</v>
      </c>
      <c r="AH87" s="14" t="e">
        <f>AH85+AH60+AH35+AH10</f>
        <v>#DIV/0!</v>
      </c>
      <c r="AI87" s="46"/>
      <c r="AJ87" s="45">
        <f>AJ85+AJ60+AJ35+AJ10</f>
        <v>0</v>
      </c>
      <c r="AK87" s="14" t="e">
        <f>AK85+AK60+AK35+AK10</f>
        <v>#DIV/0!</v>
      </c>
      <c r="AL87" s="46"/>
      <c r="AM87" s="45">
        <f>AM85+AM60+AM35+AM10</f>
        <v>0</v>
      </c>
      <c r="AN87" s="14" t="e">
        <f>AN85+AN60+AN35+AN10</f>
        <v>#DIV/0!</v>
      </c>
      <c r="AO87" s="46"/>
      <c r="AP87" s="46"/>
      <c r="AQ87" s="46"/>
      <c r="AR87" s="46"/>
      <c r="AS87" s="46"/>
    </row>
    <row r="88" spans="1:45" s="21" customFormat="1" ht="5.35" customHeight="1" thickTop="1" thickBot="1" x14ac:dyDescent="0.3">
      <c r="F88" s="23"/>
    </row>
    <row r="89" spans="1:45" s="21" customFormat="1" ht="12.55" thickTop="1" x14ac:dyDescent="0.25">
      <c r="B89" s="56" t="s">
        <v>7</v>
      </c>
      <c r="C89" s="56"/>
      <c r="D89" s="56"/>
      <c r="E89" s="48"/>
      <c r="F89" s="49">
        <f>F5+F6+F7+F11+F13+F36+F38+F17+F19+F42+F44+F61+F63+F67+F69+F12+F18+F23+F24+F25+F37+F43+F48+F49+F50+F62+F68+F73+F74+F75+F29+F30+F31+F54+F55+F56+F79+F80+F81</f>
        <v>3782972.9</v>
      </c>
      <c r="G89" s="50">
        <f>F89/F87</f>
        <v>0.13047522352965552</v>
      </c>
      <c r="H89" s="48"/>
      <c r="I89" s="49">
        <f>I5+I6+I7+I11+I13+I36+I38+I17+I19+I42+I44+I61+I63+I67+I69+I12+I18+I23+I24+I25+I37+I43+I48+I49+I50+I62+I68+I73+I74+I75+I29+I30+I31+I54+I55+I56+I79+I80+I81</f>
        <v>7893671.2000000002</v>
      </c>
      <c r="J89" s="50">
        <f t="shared" ref="J89" si="80">I89/I87</f>
        <v>0.37701843097649673</v>
      </c>
      <c r="K89" s="48"/>
      <c r="L89" s="49">
        <f>L5+L6+L7+L11+L13+L36+L38+L17+L19+L42+L44+L61+L63+L67+L69+L12+L18+L23+L24+L25+L37+L43+L48+L49+L50+L62+L68+L73+L74+L75+L29+L30+L31+L54+L55+L56+L79+L80+L81</f>
        <v>29504186.5</v>
      </c>
      <c r="M89" s="50">
        <f t="shared" ref="M89" si="81">L89/L87</f>
        <v>0.94788757062733775</v>
      </c>
      <c r="O89" s="49">
        <f>O5+O6+O7+O11+O13+O36+O38+O17+O19+O42+O44+O61+O63+O67+O69+O12+O18+O23+O24+O25+O37+O43+O48+O49+O50+O62+O68+O73+O74+O75+O29+O30+O31+O54+O55+O56+O79+O80+O81</f>
        <v>41744182</v>
      </c>
      <c r="P89" s="50">
        <f t="shared" ref="P89" si="82">O89/O87</f>
        <v>0.99209166668766591</v>
      </c>
      <c r="R89" s="49">
        <f>R5+R6+R7+R11+R13+R36+R38+R17+R19+R42+R44+R61+R63+R67+R69+R12+R18+R23+R24+R25+R37+R43+R48+R49+R50+R62+R68+R73+R74+R75+R29+R30+R31+R54+R55+R56+R79+R80+R81</f>
        <v>54564331.299999997</v>
      </c>
      <c r="S89" s="50">
        <f t="shared" ref="S89" si="83">R89/R87</f>
        <v>0.99083470803111895</v>
      </c>
      <c r="U89" s="49">
        <f>U5+U6+U7+U11+U13+U36+U38+U17+U19+U42+U44+U61+U63+U67+U69+U12+U18+U23+U24+U25+U37+U43+U48+U49+U50+U62+U68+U73+U74+U75+U29+U30+U31+U54+U55+U56+U79+U80+U81</f>
        <v>44672392.009999998</v>
      </c>
      <c r="V89" s="50">
        <f t="shared" ref="V89" si="84">U89/U87</f>
        <v>0.69878369092152048</v>
      </c>
      <c r="X89" s="49">
        <f>X5+X6+X7+X11+X13+X36+X38+X17+X19+X42+X44+X61+X63+X67+X69+X12+X18+X23+X24+X25+X37+X43+X48+X49+X50+X62+X68+X73+X74+X75+X29+X30+X31+X54+X55+X56+X79+X80+X81</f>
        <v>18405894.299999997</v>
      </c>
      <c r="Y89" s="50">
        <f t="shared" ref="Y89" si="85">X89/X87</f>
        <v>0.23164951633972627</v>
      </c>
      <c r="AA89" s="49">
        <f>AA5+AA6+AA7+AA11+AA13+AA36+AA38+AA17+AA19+AA42+AA44+AA61+AA63+AA67+AA69+AA12+AA18+AA23+AA24+AA25+AA37+AA43+AA48+AA49+AA50+AA62+AA68+AA73+AA74+AA75+AA29+AA30+AA31+AA54+AA55+AA56+AA79+AA80+AA81</f>
        <v>24161333.699999999</v>
      </c>
      <c r="AB89" s="50">
        <f t="shared" ref="AB89" si="86">AA89/AA87</f>
        <v>0.37354885105438684</v>
      </c>
      <c r="AD89" s="49">
        <f>AD5+AD6+AD7+AD11+AD13+AD36+AD38+AD17+AD19+AD42+AD44+AD61+AD63+AD67+AD69+AD12+AD18+AD23+AD24+AD25+AD37+AD43+AD48+AD49+AD50+AD62+AD68+AD73+AD74+AD75+AD29+AD30+AD31+AD54+AD55+AD56+AD79+AD80+AD81</f>
        <v>24557205.100000001</v>
      </c>
      <c r="AE89" s="50">
        <f t="shared" ref="AE89" si="87">AD89/AD87</f>
        <v>0.94683946644506733</v>
      </c>
      <c r="AG89" s="49">
        <f>AG5+AG6+AG7+AG11+AG13+AG36+AG38+AG17+AG19+AG42+AG44+AG61+AG63+AG67+AG69+AG12+AG18+AG23+AG24+AG25+AG37+AG43+AG48+AG49+AG50+AG62+AG68+AG73+AG74+AG75+AG29+AG30+AG31+AG54+AG55+AG56+AG79+AG80+AG81</f>
        <v>0</v>
      </c>
      <c r="AH89" s="50" t="e">
        <f t="shared" ref="AH89" si="88">AG89/AG87</f>
        <v>#DIV/0!</v>
      </c>
      <c r="AJ89" s="49">
        <f>AJ5+AJ6+AJ7+AJ11+AJ13+AJ36+AJ38+AJ17+AJ19+AJ42+AJ44+AJ61+AJ63+AJ67+AJ69+AJ12+AJ18+AJ23+AJ24+AJ25+AJ37+AJ43+AJ48+AJ49+AJ50+AJ62+AJ68+AJ73+AJ74+AJ75+AJ29+AJ30+AJ31+AJ54+AJ55+AJ56+AJ79+AJ80+AJ81</f>
        <v>0</v>
      </c>
      <c r="AK89" s="50" t="e">
        <f t="shared" ref="AK89" si="89">AJ89/AJ87</f>
        <v>#DIV/0!</v>
      </c>
      <c r="AM89" s="49">
        <f>AM5+AM6+AM7+AM11+AM13+AM36+AM38+AM17+AM19+AM42+AM44+AM61+AM63+AM67+AM69+AM12+AM18+AM23+AM24+AM25+AM37+AM43+AM48+AM49+AM50+AM62+AM68+AM73+AM74+AM75+AM29+AM30+AM31+AM54+AM55+AM56+AM79+AM80+AM81</f>
        <v>0</v>
      </c>
      <c r="AN89" s="50" t="e">
        <f t="shared" ref="AN89" si="90">AM89/AM87</f>
        <v>#DIV/0!</v>
      </c>
    </row>
    <row r="90" spans="1:45" s="21" customFormat="1" ht="12.55" thickBot="1" x14ac:dyDescent="0.3">
      <c r="B90" s="58" t="s">
        <v>8</v>
      </c>
      <c r="C90" s="58"/>
      <c r="D90" s="58"/>
      <c r="E90" s="48"/>
      <c r="F90" s="51">
        <f>F8+F9+F15+F16+F16+F20+F21+F22+F39+F40+F41+F45+F46+F47+F64+F65+F66+F70+F71+F72+F26+F27+F28+F51+F52+F76+F77+F78+F32+F33+F34+F57+F58+F59+F82+F83+F84</f>
        <v>26148789.359999996</v>
      </c>
      <c r="G90" s="52">
        <f>F90/F87</f>
        <v>0.90187511963828171</v>
      </c>
      <c r="H90" s="48"/>
      <c r="I90" s="51">
        <f>I8+I9+I15+I16+I16+I20+I21+I22+I39+I40+I41+I45+I46+I47+I64+I65+I66+I70+I71+I72+I26+I27+I28+I51+I52+I76+I77+I78+I32+I33+I34+I57+I58+I59+I82+I83+I84</f>
        <v>14995350.449999999</v>
      </c>
      <c r="J90" s="52">
        <f t="shared" ref="J90" si="91">I90/I87</f>
        <v>0.71620965142324444</v>
      </c>
      <c r="K90" s="48"/>
      <c r="L90" s="51">
        <f>L8+L9+L15+L16+L16+L20+L21+L22+L39+L40+L41+L45+L46+L47+L64+L65+L66+L70+L71+L72+L26+L27+L28+L51+L52+L76+L77+L78+L32+L33+L34+L57+L58+L59+L82+L83+L84</f>
        <v>1711233.62</v>
      </c>
      <c r="M90" s="52">
        <f t="shared" ref="M90" si="92">L90/L87</f>
        <v>5.4977183622318314E-2</v>
      </c>
      <c r="O90" s="51">
        <f>O8+O9+O15+O16+O16+O20+O21+O22+O39+O40+O41+O45+O46+O47+O64+O65+O66+O70+O71+O72+O26+O27+O28+O51+O52+O76+O77+O78+O32+O33+O34+O57+O58+O59+O82+O83+O84</f>
        <v>332758.46999999997</v>
      </c>
      <c r="P90" s="52">
        <f t="shared" ref="P90" si="93">O90/O87</f>
        <v>7.9083333123341031E-3</v>
      </c>
      <c r="R90" s="51">
        <f>R8+R9+R15+R16+R16+R20+R21+R22+R39+R40+R41+R45+R46+R47+R64+R65+R66+R70+R71+R72+R26+R27+R28+R51+R52+R76+R77+R78+R32+R33+R34+R57+R58+R59+R82+R83+R84</f>
        <v>504723.97000000009</v>
      </c>
      <c r="S90" s="52">
        <f t="shared" ref="S90" si="94">R90/R87</f>
        <v>9.1652919688810942E-3</v>
      </c>
      <c r="U90" s="51">
        <f>U8+U9+U15+U16+U16+U20+U21+U22+U39+U40+U41+U45+U46+U47+U64+U65+U66+U70+U71+U72+U26+U27+U28+U51+U52+U76+U77+U78+U32+U33+U34+U57+U58+U59+U82+U83+U84</f>
        <v>19256392.520000003</v>
      </c>
      <c r="V90" s="52">
        <f t="shared" ref="V90" si="95">U90/U87</f>
        <v>0.30121630907847957</v>
      </c>
      <c r="X90" s="51">
        <f>X8+X9+X15+X16+X16+X20+X21+X22+X39+X40+X41+X45+X46+X47+X64+X65+X66+X70+X71+X72+X26+X27+X28+X51+X52+X76+X77+X78+X32+X33+X34+X57+X58+X59+X82+X83+X84</f>
        <v>61049891.279999994</v>
      </c>
      <c r="Y90" s="52">
        <f t="shared" ref="Y90" si="96">X90/X87</f>
        <v>0.76835048366027359</v>
      </c>
      <c r="AA90" s="51">
        <f>AA8+AA9+AA15+AA16+AA16+AA20+AA21+AA22+AA39+AA40+AA41+AA45+AA46+AA47+AA64+AA65+AA66+AA70+AA71+AA72+AA26+AA27+AA28+AA51+AA52+AA76+AA77+AA78+AA32+AA33+AA34+AA57+AA58+AA59+AA82+AA83+AA84</f>
        <v>40519133.469999999</v>
      </c>
      <c r="AB90" s="52">
        <f t="shared" ref="AB90" si="97">AA90/AA87</f>
        <v>0.62645034174739489</v>
      </c>
      <c r="AD90" s="51">
        <f>AD8+AD9+AD15+AD16+AD16+AD20+AD21+AD22+AD39+AD40+AD41+AD45+AD46+AD47+AD64+AD65+AD66+AD70+AD71+AD72+AD26+AD27+AD28+AD51+AD52+AD76+AD77+AD78+AD32+AD33+AD34+AD57+AD58+AD59+AD82+AD83+AD84</f>
        <v>1378195.93</v>
      </c>
      <c r="AE90" s="52">
        <f t="shared" ref="AE90" si="98">AD90/AD87</f>
        <v>5.3138388253228509E-2</v>
      </c>
      <c r="AG90" s="51">
        <f>AG8+AG9+AG15+AG16+AG16+AG20+AG21+AG22+AG39+AG40+AG41+AG45+AG46+AG47+AG64+AG65+AG66+AG70+AG71+AG72+AG26+AG27+AG28+AG51+AG52+AG76+AG77+AG78+AG32+AG33+AG34+AG57+AG58+AG59+AG82+AG83+AG84</f>
        <v>0</v>
      </c>
      <c r="AH90" s="52" t="e">
        <f t="shared" ref="AH90" si="99">AG90/AG87</f>
        <v>#DIV/0!</v>
      </c>
      <c r="AJ90" s="51">
        <f>AJ8+AJ9+AJ15+AJ16+AJ16+AJ20+AJ21+AJ22+AJ39+AJ40+AJ41+AJ45+AJ46+AJ47+AJ64+AJ65+AJ66+AJ70+AJ71+AJ72+AJ26+AJ27+AJ28+AJ51+AJ52+AJ76+AJ77+AJ78+AJ32+AJ33+AJ34+AJ57+AJ58+AJ59+AJ82+AJ83+AJ84</f>
        <v>0</v>
      </c>
      <c r="AK90" s="52" t="e">
        <f t="shared" ref="AK90" si="100">AJ90/AJ87</f>
        <v>#DIV/0!</v>
      </c>
      <c r="AM90" s="51">
        <f>AM8+AM9+AM15+AM16+AM16+AM20+AM21+AM22+AM39+AM40+AM41+AM45+AM46+AM47+AM64+AM65+AM66+AM70+AM71+AM72+AM26+AM27+AM28+AM51+AM52+AM76+AM77+AM78+AM32+AM33+AM34+AM57+AM58+AM59+AM82+AM83+AM84</f>
        <v>0</v>
      </c>
      <c r="AN90" s="52" t="e">
        <f t="shared" ref="AN90" si="101">AM90/AM87</f>
        <v>#DIV/0!</v>
      </c>
    </row>
    <row r="91" spans="1:45" s="4" customFormat="1" ht="15.65" thickTop="1" x14ac:dyDescent="0.3">
      <c r="F91" s="6"/>
    </row>
    <row r="92" spans="1:45" s="4" customFormat="1" x14ac:dyDescent="0.3">
      <c r="F92" s="6"/>
    </row>
    <row r="93" spans="1:45" s="4" customFormat="1" x14ac:dyDescent="0.3">
      <c r="F93" s="6"/>
    </row>
    <row r="94" spans="1:45" s="4" customFormat="1" x14ac:dyDescent="0.3">
      <c r="F94" s="6"/>
    </row>
    <row r="95" spans="1:45" s="4" customFormat="1" x14ac:dyDescent="0.3">
      <c r="F95" s="6"/>
    </row>
    <row r="96" spans="1:45" s="4" customFormat="1" x14ac:dyDescent="0.3">
      <c r="F96" s="6"/>
    </row>
    <row r="97" spans="6:6" s="4" customFormat="1" x14ac:dyDescent="0.3">
      <c r="F97" s="6"/>
    </row>
    <row r="98" spans="6:6" s="4" customFormat="1" x14ac:dyDescent="0.3">
      <c r="F98" s="6"/>
    </row>
    <row r="99" spans="6:6" s="4" customFormat="1" x14ac:dyDescent="0.3">
      <c r="F99" s="6"/>
    </row>
    <row r="100" spans="6:6" s="4" customFormat="1" x14ac:dyDescent="0.3">
      <c r="F100" s="6"/>
    </row>
    <row r="101" spans="6:6" s="4" customFormat="1" x14ac:dyDescent="0.3">
      <c r="F101" s="6"/>
    </row>
    <row r="102" spans="6:6" s="4" customFormat="1" x14ac:dyDescent="0.3">
      <c r="F102" s="6"/>
    </row>
    <row r="103" spans="6:6" s="4" customFormat="1" x14ac:dyDescent="0.3">
      <c r="F103" s="6"/>
    </row>
    <row r="104" spans="6:6" s="4" customFormat="1" x14ac:dyDescent="0.25">
      <c r="F104" s="6"/>
    </row>
    <row r="105" spans="6:6" s="4" customFormat="1" x14ac:dyDescent="0.25">
      <c r="F105" s="6"/>
    </row>
    <row r="106" spans="6:6" s="4" customFormat="1" x14ac:dyDescent="0.25">
      <c r="F106" s="6"/>
    </row>
    <row r="107" spans="6:6" s="4" customFormat="1" x14ac:dyDescent="0.25">
      <c r="F107" s="6"/>
    </row>
    <row r="108" spans="6:6" s="4" customFormat="1" x14ac:dyDescent="0.25">
      <c r="F108" s="6"/>
    </row>
    <row r="109" spans="6:6" s="4" customFormat="1" x14ac:dyDescent="0.25">
      <c r="F109" s="6"/>
    </row>
    <row r="110" spans="6:6" s="4" customFormat="1" x14ac:dyDescent="0.25">
      <c r="F110" s="6"/>
    </row>
    <row r="111" spans="6:6" s="4" customFormat="1" x14ac:dyDescent="0.25">
      <c r="F111" s="6"/>
    </row>
    <row r="112" spans="6:6" s="4" customFormat="1" x14ac:dyDescent="0.25">
      <c r="F112" s="6"/>
    </row>
    <row r="113" spans="6:6" s="4" customFormat="1" x14ac:dyDescent="0.25">
      <c r="F113" s="6"/>
    </row>
    <row r="114" spans="6:6" s="4" customFormat="1" x14ac:dyDescent="0.25">
      <c r="F114" s="6"/>
    </row>
    <row r="115" spans="6:6" s="4" customFormat="1" x14ac:dyDescent="0.25">
      <c r="F115" s="6"/>
    </row>
    <row r="116" spans="6:6" s="4" customFormat="1" x14ac:dyDescent="0.25">
      <c r="F116" s="6"/>
    </row>
    <row r="117" spans="6:6" s="4" customFormat="1" x14ac:dyDescent="0.25">
      <c r="F117" s="6"/>
    </row>
    <row r="118" spans="6:6" s="4" customFormat="1" x14ac:dyDescent="0.25">
      <c r="F118" s="6"/>
    </row>
    <row r="119" spans="6:6" s="4" customFormat="1" x14ac:dyDescent="0.25">
      <c r="F119" s="6"/>
    </row>
    <row r="120" spans="6:6" s="4" customFormat="1" x14ac:dyDescent="0.25">
      <c r="F120" s="6"/>
    </row>
    <row r="121" spans="6:6" s="4" customFormat="1" x14ac:dyDescent="0.25">
      <c r="F121" s="6"/>
    </row>
    <row r="122" spans="6:6" s="4" customFormat="1" x14ac:dyDescent="0.25">
      <c r="F122" s="6"/>
    </row>
    <row r="123" spans="6:6" s="4" customFormat="1" x14ac:dyDescent="0.25">
      <c r="F123" s="6"/>
    </row>
  </sheetData>
  <mergeCells count="31">
    <mergeCell ref="AM4:AN4"/>
    <mergeCell ref="B90:D90"/>
    <mergeCell ref="C36:C41"/>
    <mergeCell ref="C42:C47"/>
    <mergeCell ref="C61:C66"/>
    <mergeCell ref="C67:C72"/>
    <mergeCell ref="C48:C53"/>
    <mergeCell ref="C73:C78"/>
    <mergeCell ref="C54:C59"/>
    <mergeCell ref="C79:C84"/>
    <mergeCell ref="B36:B59"/>
    <mergeCell ref="B61:B84"/>
    <mergeCell ref="C11:C16"/>
    <mergeCell ref="C17:C22"/>
    <mergeCell ref="C29:C34"/>
    <mergeCell ref="B11:B34"/>
    <mergeCell ref="B89:D89"/>
    <mergeCell ref="C23:C28"/>
    <mergeCell ref="AA4:AB4"/>
    <mergeCell ref="AD4:AE4"/>
    <mergeCell ref="AG4:AH4"/>
    <mergeCell ref="AJ4:AK4"/>
    <mergeCell ref="B5:B9"/>
    <mergeCell ref="F4:G4"/>
    <mergeCell ref="U4:V4"/>
    <mergeCell ref="X4:Y4"/>
    <mergeCell ref="O4:P4"/>
    <mergeCell ref="R4:S4"/>
    <mergeCell ref="L4:M4"/>
    <mergeCell ref="C5:C9"/>
    <mergeCell ref="I4:J4"/>
  </mergeCells>
  <pageMargins left="0" right="0" top="0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2016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o.samarina</cp:lastModifiedBy>
  <cp:lastPrinted>2013-08-12T13:52:09Z</cp:lastPrinted>
  <dcterms:created xsi:type="dcterms:W3CDTF">2013-04-18T09:05:31Z</dcterms:created>
  <dcterms:modified xsi:type="dcterms:W3CDTF">2021-09-16T13:42:17Z</dcterms:modified>
</cp:coreProperties>
</file>