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.samarina\OneDrive - Orbico\Desktop\CONVERSE\АЛЁНА ОТПУСК\REPORTS\SALES PER STORE REPORTS\"/>
    </mc:Choice>
  </mc:AlternateContent>
  <xr:revisionPtr revIDLastSave="0" documentId="8_{6859CF1C-BF2D-44CC-A37C-AFD0514B4042}" xr6:coauthVersionLast="45" xr6:coauthVersionMax="45" xr10:uidLastSave="{00000000-0000-0000-0000-000000000000}"/>
  <bookViews>
    <workbookView xWindow="-113" yWindow="-113" windowWidth="24267" windowHeight="13148" tabRatio="733" activeTab="12" xr2:uid="{00000000-000D-0000-FFFF-FFFF00000000}"/>
  </bookViews>
  <sheets>
    <sheet name="Atrium" sheetId="7" r:id="rId1"/>
    <sheet name="Evropeyskiy" sheetId="16" r:id="rId2"/>
    <sheet name="Galereya SPb" sheetId="14" r:id="rId3"/>
    <sheet name="Tsvetnoy" sheetId="17" r:id="rId4"/>
    <sheet name="Aviapark" sheetId="18" r:id="rId5"/>
    <sheet name="Metropolis" sheetId="9" r:id="rId6"/>
    <sheet name="Manezh" sheetId="1" r:id="rId7"/>
    <sheet name="Novosibirsk Galereya" sheetId="19" r:id="rId8"/>
    <sheet name="Khimki" sheetId="4" state="hidden" r:id="rId9"/>
    <sheet name="Rostov Gorisont" sheetId="13" state="hidden" r:id="rId10"/>
    <sheet name="Vegas City" sheetId="12" state="hidden" r:id="rId11"/>
    <sheet name="ONLINE" sheetId="15" r:id="rId12"/>
    <sheet name="Total 2020" sheetId="6" r:id="rId13"/>
    <sheet name="data" sheetId="20" state="hidden" r:id="rId14"/>
    <sheet name="source" sheetId="21" state="hidden" r:id="rId15"/>
    <sheet name="Chart" sheetId="22" r:id="rId16"/>
  </sheets>
  <definedNames>
    <definedName name="_xlnm._FilterDatabase" localSheetId="0" hidden="1">Atrium!$C$2:$CC$460</definedName>
    <definedName name="_xlnm._FilterDatabase" localSheetId="4" hidden="1">Aviapark!$E$2:$E$406</definedName>
    <definedName name="_xlnm._FilterDatabase" localSheetId="13" hidden="1">data!$A$2:$N$871</definedName>
    <definedName name="_xlnm._FilterDatabase" localSheetId="1" hidden="1">Evropeyskiy!$E$2:$E$460</definedName>
    <definedName name="_xlnm._FilterDatabase" localSheetId="2" hidden="1">'Galereya SPb'!$E$2:$E$460</definedName>
    <definedName name="_xlnm._FilterDatabase" localSheetId="8" hidden="1">Khimki!$D$1:$D$427</definedName>
    <definedName name="_xlnm._FilterDatabase" localSheetId="6" hidden="1">Manezh!$E$2:$E$406</definedName>
    <definedName name="_xlnm._FilterDatabase" localSheetId="5" hidden="1">Metropolis!$E$2:$E$460</definedName>
    <definedName name="_xlnm._FilterDatabase" localSheetId="7" hidden="1">'Novosibirsk Galereya'!$E$2:$E$406</definedName>
    <definedName name="_xlnm._FilterDatabase" localSheetId="11" hidden="1">ONLINE!$E$2:$E$460</definedName>
    <definedName name="_xlnm._FilterDatabase" localSheetId="9" hidden="1">'Rostov Gorisont'!$D$1:$D$459</definedName>
    <definedName name="_xlnm._FilterDatabase" localSheetId="3" hidden="1">Tsvetnoy!$E$2:$E$406</definedName>
    <definedName name="_xlnm._FilterDatabase" localSheetId="10" hidden="1">'Vegas City'!$D$1:$D$459</definedName>
  </definedNames>
  <calcPr calcId="191029"/>
  <pivotCaches>
    <pivotCache cacheId="23" r:id="rId17"/>
  </pivotCaches>
  <fileRecoveryPr repairLoad="1"/>
</workbook>
</file>

<file path=xl/calcChain.xml><?xml version="1.0" encoding="utf-8"?>
<calcChain xmlns="http://schemas.openxmlformats.org/spreadsheetml/2006/main">
  <c r="I705" i="20" l="1"/>
  <c r="J705" i="20"/>
  <c r="K705" i="20"/>
  <c r="M705" i="20"/>
  <c r="N705" i="20"/>
  <c r="I706" i="20"/>
  <c r="J706" i="20"/>
  <c r="K706" i="20"/>
  <c r="M706" i="20"/>
  <c r="N706" i="20"/>
  <c r="I707" i="20"/>
  <c r="J707" i="20"/>
  <c r="K707" i="20"/>
  <c r="M707" i="20"/>
  <c r="N707" i="20"/>
  <c r="I708" i="20"/>
  <c r="J708" i="20"/>
  <c r="K708" i="20"/>
  <c r="M708" i="20"/>
  <c r="N708" i="20"/>
  <c r="I709" i="20"/>
  <c r="J709" i="20"/>
  <c r="K709" i="20"/>
  <c r="M709" i="20"/>
  <c r="N709" i="20"/>
  <c r="I710" i="20"/>
  <c r="J710" i="20"/>
  <c r="K710" i="20"/>
  <c r="M710" i="20"/>
  <c r="N710" i="20"/>
  <c r="I711" i="20"/>
  <c r="J711" i="20"/>
  <c r="K711" i="20"/>
  <c r="M711" i="20"/>
  <c r="N711" i="20"/>
  <c r="I712" i="20"/>
  <c r="J712" i="20"/>
  <c r="K712" i="20"/>
  <c r="M712" i="20"/>
  <c r="N712" i="20"/>
  <c r="I713" i="20"/>
  <c r="J713" i="20"/>
  <c r="K713" i="20"/>
  <c r="M713" i="20"/>
  <c r="N713" i="20"/>
  <c r="I714" i="20"/>
  <c r="J714" i="20"/>
  <c r="K714" i="20"/>
  <c r="M714" i="20"/>
  <c r="N714" i="20"/>
  <c r="I715" i="20"/>
  <c r="J715" i="20"/>
  <c r="K715" i="20"/>
  <c r="M715" i="20"/>
  <c r="N715" i="20"/>
  <c r="I716" i="20"/>
  <c r="J716" i="20"/>
  <c r="K716" i="20"/>
  <c r="M716" i="20"/>
  <c r="N716" i="20"/>
  <c r="I717" i="20"/>
  <c r="J717" i="20"/>
  <c r="K717" i="20"/>
  <c r="M717" i="20"/>
  <c r="N717" i="20"/>
  <c r="I718" i="20"/>
  <c r="J718" i="20"/>
  <c r="K718" i="20"/>
  <c r="M718" i="20"/>
  <c r="N718" i="20"/>
  <c r="I719" i="20"/>
  <c r="J719" i="20"/>
  <c r="K719" i="20"/>
  <c r="M719" i="20"/>
  <c r="N719" i="20"/>
  <c r="I720" i="20"/>
  <c r="J720" i="20"/>
  <c r="K720" i="20"/>
  <c r="M720" i="20"/>
  <c r="N720" i="20"/>
  <c r="I721" i="20"/>
  <c r="J721" i="20"/>
  <c r="K721" i="20"/>
  <c r="M721" i="20"/>
  <c r="N721" i="20"/>
  <c r="I722" i="20"/>
  <c r="J722" i="20"/>
  <c r="K722" i="20"/>
  <c r="M722" i="20"/>
  <c r="N722" i="20"/>
  <c r="I723" i="20"/>
  <c r="J723" i="20"/>
  <c r="K723" i="20"/>
  <c r="M723" i="20"/>
  <c r="N723" i="20"/>
  <c r="I724" i="20"/>
  <c r="L724" i="20" s="1"/>
  <c r="J724" i="20"/>
  <c r="K724" i="20"/>
  <c r="M724" i="20"/>
  <c r="N724" i="20"/>
  <c r="I725" i="20"/>
  <c r="J725" i="20"/>
  <c r="K725" i="20"/>
  <c r="M725" i="20"/>
  <c r="N725" i="20"/>
  <c r="I726" i="20"/>
  <c r="J726" i="20"/>
  <c r="K726" i="20"/>
  <c r="M726" i="20"/>
  <c r="N726" i="20"/>
  <c r="I727" i="20"/>
  <c r="J727" i="20"/>
  <c r="K727" i="20"/>
  <c r="M727" i="20"/>
  <c r="N727" i="20"/>
  <c r="I728" i="20"/>
  <c r="J728" i="20"/>
  <c r="K728" i="20"/>
  <c r="M728" i="20"/>
  <c r="N728" i="20"/>
  <c r="I729" i="20"/>
  <c r="J729" i="20"/>
  <c r="K729" i="20"/>
  <c r="M729" i="20"/>
  <c r="N729" i="20"/>
  <c r="I730" i="20"/>
  <c r="J730" i="20"/>
  <c r="K730" i="20"/>
  <c r="M730" i="20"/>
  <c r="N730" i="20"/>
  <c r="I731" i="20"/>
  <c r="J731" i="20"/>
  <c r="K731" i="20"/>
  <c r="M731" i="20"/>
  <c r="N731" i="20"/>
  <c r="I732" i="20"/>
  <c r="J732" i="20"/>
  <c r="K732" i="20"/>
  <c r="M732" i="20"/>
  <c r="N732" i="20"/>
  <c r="I733" i="20"/>
  <c r="J733" i="20"/>
  <c r="K733" i="20"/>
  <c r="M733" i="20"/>
  <c r="N733" i="20"/>
  <c r="I734" i="20"/>
  <c r="J734" i="20"/>
  <c r="K734" i="20"/>
  <c r="M734" i="20"/>
  <c r="N734" i="20"/>
  <c r="I735" i="20"/>
  <c r="J735" i="20"/>
  <c r="K735" i="20"/>
  <c r="M735" i="20"/>
  <c r="N735" i="20"/>
  <c r="I736" i="20"/>
  <c r="J736" i="20"/>
  <c r="K736" i="20"/>
  <c r="M736" i="20"/>
  <c r="N736" i="20"/>
  <c r="I737" i="20"/>
  <c r="J737" i="20"/>
  <c r="K737" i="20"/>
  <c r="M737" i="20"/>
  <c r="N737" i="20"/>
  <c r="I738" i="20"/>
  <c r="J738" i="20"/>
  <c r="K738" i="20"/>
  <c r="M738" i="20"/>
  <c r="N738" i="20"/>
  <c r="I739" i="20"/>
  <c r="J739" i="20"/>
  <c r="K739" i="20"/>
  <c r="M739" i="20"/>
  <c r="N739" i="20"/>
  <c r="I740" i="20"/>
  <c r="J740" i="20"/>
  <c r="K740" i="20"/>
  <c r="M740" i="20"/>
  <c r="N740" i="20"/>
  <c r="I741" i="20"/>
  <c r="J741" i="20"/>
  <c r="K741" i="20"/>
  <c r="M741" i="20"/>
  <c r="N741" i="20"/>
  <c r="I742" i="20"/>
  <c r="J742" i="20"/>
  <c r="K742" i="20"/>
  <c r="M742" i="20"/>
  <c r="N742" i="20"/>
  <c r="I743" i="20"/>
  <c r="J743" i="20"/>
  <c r="K743" i="20"/>
  <c r="M743" i="20"/>
  <c r="N743" i="20"/>
  <c r="I744" i="20"/>
  <c r="J744" i="20"/>
  <c r="K744" i="20"/>
  <c r="M744" i="20"/>
  <c r="N744" i="20"/>
  <c r="I745" i="20"/>
  <c r="J745" i="20"/>
  <c r="K745" i="20"/>
  <c r="M745" i="20"/>
  <c r="N745" i="20"/>
  <c r="I746" i="20"/>
  <c r="J746" i="20"/>
  <c r="K746" i="20"/>
  <c r="M746" i="20"/>
  <c r="N746" i="20"/>
  <c r="I747" i="20"/>
  <c r="J747" i="20"/>
  <c r="K747" i="20"/>
  <c r="M747" i="20"/>
  <c r="N747" i="20"/>
  <c r="I748" i="20"/>
  <c r="J748" i="20"/>
  <c r="K748" i="20"/>
  <c r="M748" i="20"/>
  <c r="N748" i="20"/>
  <c r="I749" i="20"/>
  <c r="J749" i="20"/>
  <c r="K749" i="20"/>
  <c r="M749" i="20"/>
  <c r="N749" i="20"/>
  <c r="I750" i="20"/>
  <c r="J750" i="20"/>
  <c r="K750" i="20"/>
  <c r="M750" i="20"/>
  <c r="N750" i="20"/>
  <c r="I751" i="20"/>
  <c r="J751" i="20"/>
  <c r="K751" i="20"/>
  <c r="M751" i="20"/>
  <c r="N751" i="20"/>
  <c r="I752" i="20"/>
  <c r="J752" i="20"/>
  <c r="K752" i="20"/>
  <c r="M752" i="20"/>
  <c r="N752" i="20"/>
  <c r="I753" i="20"/>
  <c r="J753" i="20"/>
  <c r="K753" i="20"/>
  <c r="M753" i="20"/>
  <c r="N753" i="20"/>
  <c r="I754" i="20"/>
  <c r="J754" i="20"/>
  <c r="K754" i="20"/>
  <c r="M754" i="20"/>
  <c r="N754" i="20"/>
  <c r="I755" i="20"/>
  <c r="J755" i="20"/>
  <c r="K755" i="20"/>
  <c r="M755" i="20"/>
  <c r="N755" i="20"/>
  <c r="I756" i="20"/>
  <c r="J756" i="20"/>
  <c r="K756" i="20"/>
  <c r="M756" i="20"/>
  <c r="N756" i="20"/>
  <c r="I757" i="20"/>
  <c r="J757" i="20"/>
  <c r="K757" i="20"/>
  <c r="M757" i="20"/>
  <c r="N757" i="20"/>
  <c r="I758" i="20"/>
  <c r="J758" i="20"/>
  <c r="K758" i="20"/>
  <c r="M758" i="20"/>
  <c r="N758" i="20"/>
  <c r="I759" i="20"/>
  <c r="J759" i="20"/>
  <c r="K759" i="20"/>
  <c r="M759" i="20"/>
  <c r="N759" i="20"/>
  <c r="I760" i="20"/>
  <c r="J760" i="20"/>
  <c r="K760" i="20"/>
  <c r="M760" i="20"/>
  <c r="N760" i="20"/>
  <c r="I761" i="20"/>
  <c r="J761" i="20"/>
  <c r="K761" i="20"/>
  <c r="M761" i="20"/>
  <c r="N761" i="20"/>
  <c r="I762" i="20"/>
  <c r="J762" i="20"/>
  <c r="K762" i="20"/>
  <c r="M762" i="20"/>
  <c r="N762" i="20"/>
  <c r="I763" i="20"/>
  <c r="J763" i="20"/>
  <c r="K763" i="20"/>
  <c r="M763" i="20"/>
  <c r="N763" i="20"/>
  <c r="I764" i="20"/>
  <c r="J764" i="20"/>
  <c r="K764" i="20"/>
  <c r="M764" i="20"/>
  <c r="N764" i="20"/>
  <c r="I765" i="20"/>
  <c r="J765" i="20"/>
  <c r="K765" i="20"/>
  <c r="M765" i="20"/>
  <c r="N765" i="20"/>
  <c r="I766" i="20"/>
  <c r="J766" i="20"/>
  <c r="K766" i="20"/>
  <c r="M766" i="20"/>
  <c r="N766" i="20"/>
  <c r="I767" i="20"/>
  <c r="J767" i="20"/>
  <c r="K767" i="20"/>
  <c r="M767" i="20"/>
  <c r="N767" i="20"/>
  <c r="I768" i="20"/>
  <c r="J768" i="20"/>
  <c r="K768" i="20"/>
  <c r="M768" i="20"/>
  <c r="N768" i="20"/>
  <c r="I769" i="20"/>
  <c r="J769" i="20"/>
  <c r="K769" i="20"/>
  <c r="M769" i="20"/>
  <c r="N769" i="20"/>
  <c r="I770" i="20"/>
  <c r="J770" i="20"/>
  <c r="K770" i="20"/>
  <c r="M770" i="20"/>
  <c r="N770" i="20"/>
  <c r="I771" i="20"/>
  <c r="J771" i="20"/>
  <c r="K771" i="20"/>
  <c r="M771" i="20"/>
  <c r="N771" i="20"/>
  <c r="I772" i="20"/>
  <c r="J772" i="20"/>
  <c r="K772" i="20"/>
  <c r="M772" i="20"/>
  <c r="N772" i="20"/>
  <c r="I773" i="20"/>
  <c r="J773" i="20"/>
  <c r="K773" i="20"/>
  <c r="M773" i="20"/>
  <c r="N773" i="20"/>
  <c r="I774" i="20"/>
  <c r="J774" i="20"/>
  <c r="K774" i="20"/>
  <c r="M774" i="20"/>
  <c r="N774" i="20"/>
  <c r="I775" i="20"/>
  <c r="J775" i="20"/>
  <c r="K775" i="20"/>
  <c r="M775" i="20"/>
  <c r="N775" i="20"/>
  <c r="I776" i="20"/>
  <c r="J776" i="20"/>
  <c r="K776" i="20"/>
  <c r="M776" i="20"/>
  <c r="N776" i="20"/>
  <c r="I777" i="20"/>
  <c r="J777" i="20"/>
  <c r="K777" i="20"/>
  <c r="M777" i="20"/>
  <c r="N777" i="20"/>
  <c r="I778" i="20"/>
  <c r="J778" i="20"/>
  <c r="K778" i="20"/>
  <c r="M778" i="20"/>
  <c r="N778" i="20"/>
  <c r="I779" i="20"/>
  <c r="J779" i="20"/>
  <c r="K779" i="20"/>
  <c r="M779" i="20"/>
  <c r="N779" i="20"/>
  <c r="I780" i="20"/>
  <c r="J780" i="20"/>
  <c r="K780" i="20"/>
  <c r="M780" i="20"/>
  <c r="N780" i="20"/>
  <c r="I781" i="20"/>
  <c r="J781" i="20"/>
  <c r="K781" i="20"/>
  <c r="M781" i="20"/>
  <c r="N781" i="20"/>
  <c r="I782" i="20"/>
  <c r="J782" i="20"/>
  <c r="K782" i="20"/>
  <c r="M782" i="20"/>
  <c r="N782" i="20"/>
  <c r="I783" i="20"/>
  <c r="J783" i="20"/>
  <c r="K783" i="20"/>
  <c r="M783" i="20"/>
  <c r="N783" i="20"/>
  <c r="I784" i="20"/>
  <c r="J784" i="20"/>
  <c r="K784" i="20"/>
  <c r="M784" i="20"/>
  <c r="N784" i="20"/>
  <c r="I785" i="20"/>
  <c r="J785" i="20"/>
  <c r="K785" i="20"/>
  <c r="M785" i="20"/>
  <c r="N785" i="20"/>
  <c r="I786" i="20"/>
  <c r="J786" i="20"/>
  <c r="K786" i="20"/>
  <c r="M786" i="20"/>
  <c r="N786" i="20"/>
  <c r="I787" i="20"/>
  <c r="J787" i="20"/>
  <c r="K787" i="20"/>
  <c r="M787" i="20"/>
  <c r="N787" i="20"/>
  <c r="I788" i="20"/>
  <c r="J788" i="20"/>
  <c r="K788" i="20"/>
  <c r="M788" i="20"/>
  <c r="N788" i="20"/>
  <c r="I789" i="20"/>
  <c r="J789" i="20"/>
  <c r="K789" i="20"/>
  <c r="M789" i="20"/>
  <c r="N789" i="20"/>
  <c r="I790" i="20"/>
  <c r="J790" i="20"/>
  <c r="K790" i="20"/>
  <c r="M790" i="20"/>
  <c r="N790" i="20"/>
  <c r="I791" i="20"/>
  <c r="J791" i="20"/>
  <c r="K791" i="20"/>
  <c r="M791" i="20"/>
  <c r="N791" i="20"/>
  <c r="I792" i="20"/>
  <c r="J792" i="20"/>
  <c r="K792" i="20"/>
  <c r="M792" i="20"/>
  <c r="N792" i="20"/>
  <c r="I793" i="20"/>
  <c r="J793" i="20"/>
  <c r="K793" i="20"/>
  <c r="M793" i="20"/>
  <c r="N793" i="20"/>
  <c r="I794" i="20"/>
  <c r="J794" i="20"/>
  <c r="K794" i="20"/>
  <c r="M794" i="20"/>
  <c r="N794" i="20"/>
  <c r="I795" i="20"/>
  <c r="J795" i="20"/>
  <c r="K795" i="20"/>
  <c r="M795" i="20"/>
  <c r="N795" i="20"/>
  <c r="I796" i="20"/>
  <c r="J796" i="20"/>
  <c r="K796" i="20"/>
  <c r="M796" i="20"/>
  <c r="N796" i="20"/>
  <c r="I797" i="20"/>
  <c r="J797" i="20"/>
  <c r="K797" i="20"/>
  <c r="M797" i="20"/>
  <c r="N797" i="20"/>
  <c r="I798" i="20"/>
  <c r="J798" i="20"/>
  <c r="K798" i="20"/>
  <c r="M798" i="20"/>
  <c r="N798" i="20"/>
  <c r="I799" i="20"/>
  <c r="J799" i="20"/>
  <c r="K799" i="20"/>
  <c r="M799" i="20"/>
  <c r="N799" i="20"/>
  <c r="I800" i="20"/>
  <c r="J800" i="20"/>
  <c r="K800" i="20"/>
  <c r="M800" i="20"/>
  <c r="N800" i="20"/>
  <c r="I801" i="20"/>
  <c r="J801" i="20"/>
  <c r="K801" i="20"/>
  <c r="M801" i="20"/>
  <c r="N801" i="20"/>
  <c r="I802" i="20"/>
  <c r="J802" i="20"/>
  <c r="K802" i="20"/>
  <c r="M802" i="20"/>
  <c r="N802" i="20"/>
  <c r="I803" i="20"/>
  <c r="J803" i="20"/>
  <c r="K803" i="20"/>
  <c r="M803" i="20"/>
  <c r="N803" i="20"/>
  <c r="I804" i="20"/>
  <c r="J804" i="20"/>
  <c r="K804" i="20"/>
  <c r="M804" i="20"/>
  <c r="N804" i="20"/>
  <c r="I805" i="20"/>
  <c r="J805" i="20"/>
  <c r="K805" i="20"/>
  <c r="M805" i="20"/>
  <c r="N805" i="20"/>
  <c r="I806" i="20"/>
  <c r="J806" i="20"/>
  <c r="K806" i="20"/>
  <c r="M806" i="20"/>
  <c r="N806" i="20"/>
  <c r="I807" i="20"/>
  <c r="J807" i="20"/>
  <c r="K807" i="20"/>
  <c r="M807" i="20"/>
  <c r="N807" i="20"/>
  <c r="I808" i="20"/>
  <c r="J808" i="20"/>
  <c r="K808" i="20"/>
  <c r="M808" i="20"/>
  <c r="N808" i="20"/>
  <c r="I809" i="20"/>
  <c r="J809" i="20"/>
  <c r="K809" i="20"/>
  <c r="M809" i="20"/>
  <c r="N809" i="20"/>
  <c r="I810" i="20"/>
  <c r="J810" i="20"/>
  <c r="K810" i="20"/>
  <c r="M810" i="20"/>
  <c r="N810" i="20"/>
  <c r="I811" i="20"/>
  <c r="J811" i="20"/>
  <c r="K811" i="20"/>
  <c r="M811" i="20"/>
  <c r="N811" i="20"/>
  <c r="I812" i="20"/>
  <c r="J812" i="20"/>
  <c r="K812" i="20"/>
  <c r="M812" i="20"/>
  <c r="N812" i="20"/>
  <c r="I813" i="20"/>
  <c r="J813" i="20"/>
  <c r="K813" i="20"/>
  <c r="M813" i="20"/>
  <c r="N813" i="20"/>
  <c r="I814" i="20"/>
  <c r="J814" i="20"/>
  <c r="K814" i="20"/>
  <c r="M814" i="20"/>
  <c r="N814" i="20"/>
  <c r="I815" i="20"/>
  <c r="J815" i="20"/>
  <c r="K815" i="20"/>
  <c r="M815" i="20"/>
  <c r="N815" i="20"/>
  <c r="I816" i="20"/>
  <c r="J816" i="20"/>
  <c r="K816" i="20"/>
  <c r="M816" i="20"/>
  <c r="N816" i="20"/>
  <c r="I817" i="20"/>
  <c r="J817" i="20"/>
  <c r="K817" i="20"/>
  <c r="M817" i="20"/>
  <c r="N817" i="20"/>
  <c r="I818" i="20"/>
  <c r="J818" i="20"/>
  <c r="K818" i="20"/>
  <c r="M818" i="20"/>
  <c r="N818" i="20"/>
  <c r="I819" i="20"/>
  <c r="J819" i="20"/>
  <c r="K819" i="20"/>
  <c r="M819" i="20"/>
  <c r="N819" i="20"/>
  <c r="I820" i="20"/>
  <c r="J820" i="20"/>
  <c r="K820" i="20"/>
  <c r="M820" i="20"/>
  <c r="N820" i="20"/>
  <c r="I821" i="20"/>
  <c r="J821" i="20"/>
  <c r="K821" i="20"/>
  <c r="M821" i="20"/>
  <c r="N821" i="20"/>
  <c r="I822" i="20"/>
  <c r="J822" i="20"/>
  <c r="K822" i="20"/>
  <c r="M822" i="20"/>
  <c r="N822" i="20"/>
  <c r="I823" i="20"/>
  <c r="J823" i="20"/>
  <c r="K823" i="20"/>
  <c r="M823" i="20"/>
  <c r="N823" i="20"/>
  <c r="I824" i="20"/>
  <c r="J824" i="20"/>
  <c r="K824" i="20"/>
  <c r="M824" i="20"/>
  <c r="N824" i="20"/>
  <c r="I825" i="20"/>
  <c r="J825" i="20"/>
  <c r="K825" i="20"/>
  <c r="M825" i="20"/>
  <c r="N825" i="20"/>
  <c r="I826" i="20"/>
  <c r="J826" i="20"/>
  <c r="K826" i="20"/>
  <c r="M826" i="20"/>
  <c r="N826" i="20"/>
  <c r="I827" i="20"/>
  <c r="J827" i="20"/>
  <c r="K827" i="20"/>
  <c r="M827" i="20"/>
  <c r="N827" i="20"/>
  <c r="I828" i="20"/>
  <c r="J828" i="20"/>
  <c r="K828" i="20"/>
  <c r="M828" i="20"/>
  <c r="N828" i="20"/>
  <c r="I829" i="20"/>
  <c r="J829" i="20"/>
  <c r="K829" i="20"/>
  <c r="M829" i="20"/>
  <c r="N829" i="20"/>
  <c r="I830" i="20"/>
  <c r="J830" i="20"/>
  <c r="K830" i="20"/>
  <c r="M830" i="20"/>
  <c r="N830" i="20"/>
  <c r="I831" i="20"/>
  <c r="J831" i="20"/>
  <c r="K831" i="20"/>
  <c r="M831" i="20"/>
  <c r="N831" i="20"/>
  <c r="I832" i="20"/>
  <c r="J832" i="20"/>
  <c r="K832" i="20"/>
  <c r="M832" i="20"/>
  <c r="N832" i="20"/>
  <c r="I833" i="20"/>
  <c r="J833" i="20"/>
  <c r="K833" i="20"/>
  <c r="M833" i="20"/>
  <c r="N833" i="20"/>
  <c r="I834" i="20"/>
  <c r="J834" i="20"/>
  <c r="K834" i="20"/>
  <c r="M834" i="20"/>
  <c r="N834" i="20"/>
  <c r="I835" i="20"/>
  <c r="J835" i="20"/>
  <c r="K835" i="20"/>
  <c r="M835" i="20"/>
  <c r="N835" i="20"/>
  <c r="I836" i="20"/>
  <c r="J836" i="20"/>
  <c r="K836" i="20"/>
  <c r="M836" i="20"/>
  <c r="N836" i="20"/>
  <c r="I837" i="20"/>
  <c r="J837" i="20"/>
  <c r="K837" i="20"/>
  <c r="M837" i="20"/>
  <c r="N837" i="20"/>
  <c r="I838" i="20"/>
  <c r="J838" i="20"/>
  <c r="K838" i="20"/>
  <c r="M838" i="20"/>
  <c r="N838" i="20"/>
  <c r="I839" i="20"/>
  <c r="J839" i="20"/>
  <c r="K839" i="20"/>
  <c r="M839" i="20"/>
  <c r="N839" i="20"/>
  <c r="I840" i="20"/>
  <c r="J840" i="20"/>
  <c r="K840" i="20"/>
  <c r="M840" i="20"/>
  <c r="N840" i="20"/>
  <c r="I841" i="20"/>
  <c r="J841" i="20"/>
  <c r="K841" i="20"/>
  <c r="M841" i="20"/>
  <c r="N841" i="20"/>
  <c r="I842" i="20"/>
  <c r="J842" i="20"/>
  <c r="K842" i="20"/>
  <c r="M842" i="20"/>
  <c r="N842" i="20"/>
  <c r="I843" i="20"/>
  <c r="J843" i="20"/>
  <c r="K843" i="20"/>
  <c r="M843" i="20"/>
  <c r="N843" i="20"/>
  <c r="I844" i="20"/>
  <c r="J844" i="20"/>
  <c r="K844" i="20"/>
  <c r="M844" i="20"/>
  <c r="N844" i="20"/>
  <c r="I845" i="20"/>
  <c r="J845" i="20"/>
  <c r="K845" i="20"/>
  <c r="M845" i="20"/>
  <c r="N845" i="20"/>
  <c r="I846" i="20"/>
  <c r="J846" i="20"/>
  <c r="K846" i="20"/>
  <c r="M846" i="20"/>
  <c r="N846" i="20"/>
  <c r="I847" i="20"/>
  <c r="J847" i="20"/>
  <c r="K847" i="20"/>
  <c r="M847" i="20"/>
  <c r="N847" i="20"/>
  <c r="I848" i="20"/>
  <c r="J848" i="20"/>
  <c r="K848" i="20"/>
  <c r="M848" i="20"/>
  <c r="N848" i="20"/>
  <c r="I849" i="20"/>
  <c r="J849" i="20"/>
  <c r="K849" i="20"/>
  <c r="M849" i="20"/>
  <c r="N849" i="20"/>
  <c r="I850" i="20"/>
  <c r="J850" i="20"/>
  <c r="K850" i="20"/>
  <c r="M850" i="20"/>
  <c r="N850" i="20"/>
  <c r="I851" i="20"/>
  <c r="J851" i="20"/>
  <c r="K851" i="20"/>
  <c r="M851" i="20"/>
  <c r="N851" i="20"/>
  <c r="I852" i="20"/>
  <c r="J852" i="20"/>
  <c r="K852" i="20"/>
  <c r="M852" i="20"/>
  <c r="N852" i="20"/>
  <c r="I853" i="20"/>
  <c r="J853" i="20"/>
  <c r="K853" i="20"/>
  <c r="M853" i="20"/>
  <c r="N853" i="20"/>
  <c r="I854" i="20"/>
  <c r="J854" i="20"/>
  <c r="K854" i="20"/>
  <c r="M854" i="20"/>
  <c r="N854" i="20"/>
  <c r="I855" i="20"/>
  <c r="J855" i="20"/>
  <c r="K855" i="20"/>
  <c r="M855" i="20"/>
  <c r="N855" i="20"/>
  <c r="I856" i="20"/>
  <c r="J856" i="20"/>
  <c r="K856" i="20"/>
  <c r="M856" i="20"/>
  <c r="N856" i="20"/>
  <c r="I857" i="20"/>
  <c r="J857" i="20"/>
  <c r="K857" i="20"/>
  <c r="M857" i="20"/>
  <c r="N857" i="20"/>
  <c r="I858" i="20"/>
  <c r="J858" i="20"/>
  <c r="K858" i="20"/>
  <c r="M858" i="20"/>
  <c r="N858" i="20"/>
  <c r="I859" i="20"/>
  <c r="J859" i="20"/>
  <c r="K859" i="20"/>
  <c r="M859" i="20"/>
  <c r="N859" i="20"/>
  <c r="I860" i="20"/>
  <c r="J860" i="20"/>
  <c r="K860" i="20"/>
  <c r="M860" i="20"/>
  <c r="N860" i="20"/>
  <c r="I861" i="20"/>
  <c r="J861" i="20"/>
  <c r="K861" i="20"/>
  <c r="M861" i="20"/>
  <c r="N861" i="20"/>
  <c r="I862" i="20"/>
  <c r="J862" i="20"/>
  <c r="K862" i="20"/>
  <c r="M862" i="20"/>
  <c r="N862" i="20"/>
  <c r="I863" i="20"/>
  <c r="J863" i="20"/>
  <c r="K863" i="20"/>
  <c r="M863" i="20"/>
  <c r="N863" i="20"/>
  <c r="I864" i="20"/>
  <c r="J864" i="20"/>
  <c r="K864" i="20"/>
  <c r="M864" i="20"/>
  <c r="N864" i="20"/>
  <c r="I865" i="20"/>
  <c r="J865" i="20"/>
  <c r="K865" i="20"/>
  <c r="M865" i="20"/>
  <c r="N865" i="20"/>
  <c r="I866" i="20"/>
  <c r="J866" i="20"/>
  <c r="K866" i="20"/>
  <c r="M866" i="20"/>
  <c r="N866" i="20"/>
  <c r="I867" i="20"/>
  <c r="J867" i="20"/>
  <c r="K867" i="20"/>
  <c r="M867" i="20"/>
  <c r="N867" i="20"/>
  <c r="I868" i="20"/>
  <c r="J868" i="20"/>
  <c r="K868" i="20"/>
  <c r="M868" i="20"/>
  <c r="N868" i="20"/>
  <c r="I869" i="20"/>
  <c r="J869" i="20"/>
  <c r="K869" i="20"/>
  <c r="M869" i="20"/>
  <c r="N869" i="20"/>
  <c r="I870" i="20"/>
  <c r="J870" i="20"/>
  <c r="K870" i="20"/>
  <c r="M870" i="20"/>
  <c r="N870" i="20"/>
  <c r="I871" i="20"/>
  <c r="J871" i="20"/>
  <c r="K871" i="20"/>
  <c r="M871" i="20"/>
  <c r="N871" i="20"/>
  <c r="N704" i="20"/>
  <c r="M704" i="20"/>
  <c r="K704" i="20"/>
  <c r="J704" i="20"/>
  <c r="I704" i="20"/>
  <c r="L752" i="20" l="1"/>
  <c r="L747" i="20"/>
  <c r="L751" i="20"/>
  <c r="L727" i="20"/>
  <c r="L763" i="20"/>
  <c r="L765" i="20"/>
  <c r="L762" i="20"/>
  <c r="L719" i="20"/>
  <c r="L749" i="20"/>
  <c r="L746" i="20"/>
  <c r="L771" i="20"/>
  <c r="L750" i="20"/>
  <c r="L739" i="20"/>
  <c r="L715" i="20"/>
  <c r="L707" i="20"/>
  <c r="L753" i="20"/>
  <c r="L718" i="20"/>
  <c r="L721" i="20"/>
  <c r="L755" i="20"/>
  <c r="L711" i="20"/>
  <c r="L772" i="20"/>
  <c r="L769" i="20"/>
  <c r="L767" i="20"/>
  <c r="L731" i="20"/>
  <c r="L720" i="20"/>
  <c r="L717" i="20"/>
  <c r="L714" i="20"/>
  <c r="L871" i="20"/>
  <c r="L855" i="20"/>
  <c r="L847" i="20"/>
  <c r="L723" i="20"/>
  <c r="L839" i="20"/>
  <c r="L759" i="20"/>
  <c r="L756" i="20"/>
  <c r="L863" i="20"/>
  <c r="L831" i="20"/>
  <c r="L823" i="20"/>
  <c r="L815" i="20"/>
  <c r="L807" i="20"/>
  <c r="L799" i="20"/>
  <c r="L791" i="20"/>
  <c r="L783" i="20"/>
  <c r="L775" i="20"/>
  <c r="L743" i="20"/>
  <c r="L735" i="20"/>
  <c r="L764" i="20"/>
  <c r="L761" i="20"/>
  <c r="L758" i="20"/>
  <c r="L732" i="20"/>
  <c r="L729" i="20"/>
  <c r="L726" i="20"/>
  <c r="L858" i="20"/>
  <c r="L853" i="20"/>
  <c r="L845" i="20"/>
  <c r="L837" i="20"/>
  <c r="L829" i="20"/>
  <c r="L821" i="20"/>
  <c r="L813" i="20"/>
  <c r="L805" i="20"/>
  <c r="L797" i="20"/>
  <c r="L789" i="20"/>
  <c r="L781" i="20"/>
  <c r="L744" i="20"/>
  <c r="L741" i="20"/>
  <c r="L738" i="20"/>
  <c r="L712" i="20"/>
  <c r="L709" i="20"/>
  <c r="L706" i="20"/>
  <c r="L842" i="20"/>
  <c r="L826" i="20"/>
  <c r="L786" i="20"/>
  <c r="L778" i="20"/>
  <c r="L869" i="20"/>
  <c r="L840" i="20"/>
  <c r="L832" i="20"/>
  <c r="L808" i="20"/>
  <c r="L800" i="20"/>
  <c r="L784" i="20"/>
  <c r="L776" i="20"/>
  <c r="L773" i="20"/>
  <c r="L770" i="20"/>
  <c r="L867" i="20"/>
  <c r="L859" i="20"/>
  <c r="L851" i="20"/>
  <c r="L843" i="20"/>
  <c r="L835" i="20"/>
  <c r="L827" i="20"/>
  <c r="L819" i="20"/>
  <c r="L811" i="20"/>
  <c r="L803" i="20"/>
  <c r="L795" i="20"/>
  <c r="L787" i="20"/>
  <c r="L779" i="20"/>
  <c r="L736" i="20"/>
  <c r="L733" i="20"/>
  <c r="L730" i="20"/>
  <c r="L834" i="20"/>
  <c r="L818" i="20"/>
  <c r="L802" i="20"/>
  <c r="L861" i="20"/>
  <c r="L864" i="20"/>
  <c r="L848" i="20"/>
  <c r="L870" i="20"/>
  <c r="L862" i="20"/>
  <c r="L830" i="20"/>
  <c r="L814" i="20"/>
  <c r="L798" i="20"/>
  <c r="L790" i="20"/>
  <c r="L782" i="20"/>
  <c r="L748" i="20"/>
  <c r="L745" i="20"/>
  <c r="L742" i="20"/>
  <c r="L716" i="20"/>
  <c r="L713" i="20"/>
  <c r="L710" i="20"/>
  <c r="L760" i="20"/>
  <c r="L757" i="20"/>
  <c r="L754" i="20"/>
  <c r="L728" i="20"/>
  <c r="L725" i="20"/>
  <c r="L722" i="20"/>
  <c r="L866" i="20"/>
  <c r="L850" i="20"/>
  <c r="L810" i="20"/>
  <c r="L794" i="20"/>
  <c r="L856" i="20"/>
  <c r="L824" i="20"/>
  <c r="L816" i="20"/>
  <c r="L792" i="20"/>
  <c r="L854" i="20"/>
  <c r="L846" i="20"/>
  <c r="L838" i="20"/>
  <c r="L822" i="20"/>
  <c r="L806" i="20"/>
  <c r="L768" i="20"/>
  <c r="L865" i="20"/>
  <c r="L857" i="20"/>
  <c r="L849" i="20"/>
  <c r="L841" i="20"/>
  <c r="L833" i="20"/>
  <c r="L825" i="20"/>
  <c r="L817" i="20"/>
  <c r="L809" i="20"/>
  <c r="L801" i="20"/>
  <c r="L793" i="20"/>
  <c r="L785" i="20"/>
  <c r="L777" i="20"/>
  <c r="L774" i="20"/>
  <c r="L704" i="20"/>
  <c r="L868" i="20"/>
  <c r="L860" i="20"/>
  <c r="L852" i="20"/>
  <c r="L844" i="20"/>
  <c r="L836" i="20"/>
  <c r="L828" i="20"/>
  <c r="L820" i="20"/>
  <c r="L812" i="20"/>
  <c r="L804" i="20"/>
  <c r="L796" i="20"/>
  <c r="L788" i="20"/>
  <c r="L780" i="20"/>
  <c r="L766" i="20"/>
  <c r="L740" i="20"/>
  <c r="L737" i="20"/>
  <c r="L734" i="20"/>
  <c r="L708" i="20"/>
  <c r="L705" i="20"/>
  <c r="I692" i="20"/>
  <c r="J692" i="20"/>
  <c r="K692" i="20"/>
  <c r="M692" i="20"/>
  <c r="N692" i="20"/>
  <c r="I677" i="20"/>
  <c r="J677" i="20"/>
  <c r="K677" i="20"/>
  <c r="M677" i="20"/>
  <c r="N677" i="20"/>
  <c r="I661" i="20"/>
  <c r="J661" i="20"/>
  <c r="K661" i="20"/>
  <c r="M661" i="20"/>
  <c r="N661" i="20"/>
  <c r="I646" i="20"/>
  <c r="J646" i="20"/>
  <c r="K646" i="20"/>
  <c r="M646" i="20"/>
  <c r="N646" i="20"/>
  <c r="I630" i="20"/>
  <c r="J630" i="20"/>
  <c r="K630" i="20"/>
  <c r="M630" i="20"/>
  <c r="N630" i="20"/>
  <c r="I611" i="20"/>
  <c r="J611" i="20"/>
  <c r="K611" i="20"/>
  <c r="M611" i="20"/>
  <c r="N611" i="20"/>
  <c r="I580" i="20"/>
  <c r="J580" i="20"/>
  <c r="K580" i="20"/>
  <c r="M580" i="20"/>
  <c r="N580" i="20"/>
  <c r="I542" i="20"/>
  <c r="J542" i="20"/>
  <c r="K542" i="20"/>
  <c r="M542" i="20"/>
  <c r="N542" i="20"/>
  <c r="I516" i="20"/>
  <c r="J516" i="20"/>
  <c r="K516" i="20"/>
  <c r="M516" i="20"/>
  <c r="N516" i="20"/>
  <c r="I488" i="20"/>
  <c r="J488" i="20"/>
  <c r="K488" i="20"/>
  <c r="M488" i="20"/>
  <c r="N488" i="20"/>
  <c r="I489" i="20"/>
  <c r="J489" i="20"/>
  <c r="K489" i="20"/>
  <c r="M489" i="20"/>
  <c r="N489" i="20"/>
  <c r="I490" i="20"/>
  <c r="J490" i="20"/>
  <c r="K490" i="20"/>
  <c r="M490" i="20"/>
  <c r="N490" i="20"/>
  <c r="I491" i="20"/>
  <c r="J491" i="20"/>
  <c r="K491" i="20"/>
  <c r="M491" i="20"/>
  <c r="N491" i="20"/>
  <c r="I492" i="20"/>
  <c r="J492" i="20"/>
  <c r="K492" i="20"/>
  <c r="M492" i="20"/>
  <c r="N492" i="20"/>
  <c r="I493" i="20"/>
  <c r="J493" i="20"/>
  <c r="K493" i="20"/>
  <c r="M493" i="20"/>
  <c r="N493" i="20"/>
  <c r="I494" i="20"/>
  <c r="J494" i="20"/>
  <c r="K494" i="20"/>
  <c r="M494" i="20"/>
  <c r="N494" i="20"/>
  <c r="I495" i="20"/>
  <c r="J495" i="20"/>
  <c r="K495" i="20"/>
  <c r="M495" i="20"/>
  <c r="N495" i="20"/>
  <c r="I496" i="20"/>
  <c r="J496" i="20"/>
  <c r="K496" i="20"/>
  <c r="M496" i="20"/>
  <c r="N496" i="20"/>
  <c r="I330" i="20"/>
  <c r="J330" i="20"/>
  <c r="K330" i="20"/>
  <c r="M330" i="20"/>
  <c r="N330" i="20"/>
  <c r="I314" i="20"/>
  <c r="J314" i="20"/>
  <c r="K314" i="20"/>
  <c r="M314" i="20"/>
  <c r="N314" i="20"/>
  <c r="I294" i="20"/>
  <c r="J294" i="20"/>
  <c r="K294" i="20"/>
  <c r="M294" i="20"/>
  <c r="N294" i="20"/>
  <c r="I276" i="20"/>
  <c r="J276" i="20"/>
  <c r="K276" i="20"/>
  <c r="M276" i="20"/>
  <c r="N276" i="20"/>
  <c r="I255" i="20"/>
  <c r="J255" i="20"/>
  <c r="K255" i="20"/>
  <c r="M255" i="20"/>
  <c r="N255" i="20"/>
  <c r="I235" i="20"/>
  <c r="J235" i="20"/>
  <c r="K235" i="20"/>
  <c r="M235" i="20"/>
  <c r="N235" i="20"/>
  <c r="I215" i="20"/>
  <c r="J215" i="20"/>
  <c r="K215" i="20"/>
  <c r="M215" i="20"/>
  <c r="N215" i="20"/>
  <c r="I197" i="20"/>
  <c r="J197" i="20"/>
  <c r="K197" i="20"/>
  <c r="M197" i="20"/>
  <c r="N197" i="20"/>
  <c r="I173" i="20"/>
  <c r="J173" i="20"/>
  <c r="K173" i="20"/>
  <c r="M173" i="20"/>
  <c r="N173" i="20"/>
  <c r="I158" i="20"/>
  <c r="J158" i="20"/>
  <c r="K158" i="20"/>
  <c r="M158" i="20"/>
  <c r="N158" i="20"/>
  <c r="I142" i="20"/>
  <c r="J142" i="20"/>
  <c r="K142" i="20"/>
  <c r="M142" i="20"/>
  <c r="N142" i="20"/>
  <c r="I121" i="20"/>
  <c r="J121" i="20"/>
  <c r="K121" i="20"/>
  <c r="M121" i="20"/>
  <c r="N121" i="20"/>
  <c r="I102" i="20"/>
  <c r="J102" i="20"/>
  <c r="K102" i="20"/>
  <c r="M102" i="20"/>
  <c r="N102" i="20"/>
  <c r="I81" i="20"/>
  <c r="J81" i="20"/>
  <c r="K81" i="20"/>
  <c r="M81" i="20"/>
  <c r="N81" i="20"/>
  <c r="I63" i="20"/>
  <c r="J63" i="20"/>
  <c r="K63" i="20"/>
  <c r="M63" i="20"/>
  <c r="N63" i="20"/>
  <c r="I45" i="20"/>
  <c r="J45" i="20"/>
  <c r="K45" i="20"/>
  <c r="M45" i="20"/>
  <c r="N45" i="20"/>
  <c r="I27" i="20"/>
  <c r="J27" i="20"/>
  <c r="K27" i="20"/>
  <c r="M27" i="20"/>
  <c r="N27" i="20"/>
  <c r="I5" i="20"/>
  <c r="J5" i="20"/>
  <c r="K5" i="20"/>
  <c r="M5" i="20"/>
  <c r="N5" i="20"/>
  <c r="L81" i="20" l="1"/>
  <c r="L235" i="20"/>
  <c r="L173" i="20"/>
  <c r="L27" i="20"/>
  <c r="L491" i="20"/>
  <c r="L255" i="20"/>
  <c r="L692" i="20"/>
  <c r="L630" i="20"/>
  <c r="L542" i="20"/>
  <c r="L5" i="20"/>
  <c r="L102" i="20"/>
  <c r="L489" i="20"/>
  <c r="L294" i="20"/>
  <c r="L494" i="20"/>
  <c r="L488" i="20"/>
  <c r="L197" i="20"/>
  <c r="L580" i="20"/>
  <c r="L158" i="20"/>
  <c r="L330" i="20"/>
  <c r="L490" i="20"/>
  <c r="L661" i="20"/>
  <c r="L142" i="20"/>
  <c r="L314" i="20"/>
  <c r="L493" i="20"/>
  <c r="L646" i="20"/>
  <c r="L121" i="20"/>
  <c r="L492" i="20"/>
  <c r="L45" i="20"/>
  <c r="L215" i="20"/>
  <c r="L496" i="20"/>
  <c r="L516" i="20"/>
  <c r="L677" i="20"/>
  <c r="L276" i="20"/>
  <c r="L611" i="20"/>
  <c r="L63" i="20"/>
  <c r="L495" i="20"/>
  <c r="I515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3" i="20"/>
  <c r="I694" i="20"/>
  <c r="I695" i="20"/>
  <c r="I696" i="20"/>
  <c r="I697" i="20"/>
  <c r="I698" i="20"/>
  <c r="I699" i="20"/>
  <c r="I700" i="20"/>
  <c r="I701" i="20"/>
  <c r="I702" i="20"/>
  <c r="I703" i="20"/>
  <c r="I514" i="20"/>
  <c r="M514" i="20"/>
  <c r="N514" i="20"/>
  <c r="M515" i="20"/>
  <c r="N515" i="20"/>
  <c r="M517" i="20"/>
  <c r="N517" i="20"/>
  <c r="M518" i="20"/>
  <c r="N518" i="20"/>
  <c r="M519" i="20"/>
  <c r="N519" i="20"/>
  <c r="M520" i="20"/>
  <c r="N520" i="20"/>
  <c r="M521" i="20"/>
  <c r="N521" i="20"/>
  <c r="M522" i="20"/>
  <c r="N522" i="20"/>
  <c r="M523" i="20"/>
  <c r="N523" i="20"/>
  <c r="M524" i="20"/>
  <c r="N524" i="20"/>
  <c r="M525" i="20"/>
  <c r="N525" i="20"/>
  <c r="M526" i="20"/>
  <c r="N526" i="20"/>
  <c r="M527" i="20"/>
  <c r="N527" i="20"/>
  <c r="M528" i="20"/>
  <c r="N528" i="20"/>
  <c r="M529" i="20"/>
  <c r="N529" i="20"/>
  <c r="M530" i="20"/>
  <c r="N530" i="20"/>
  <c r="M531" i="20"/>
  <c r="N531" i="20"/>
  <c r="M532" i="20"/>
  <c r="N532" i="20"/>
  <c r="M533" i="20"/>
  <c r="N533" i="20"/>
  <c r="M534" i="20"/>
  <c r="N534" i="20"/>
  <c r="M535" i="20"/>
  <c r="N535" i="20"/>
  <c r="M536" i="20"/>
  <c r="N536" i="20"/>
  <c r="M537" i="20"/>
  <c r="N537" i="20"/>
  <c r="M538" i="20"/>
  <c r="N538" i="20"/>
  <c r="M539" i="20"/>
  <c r="N539" i="20"/>
  <c r="M540" i="20"/>
  <c r="N540" i="20"/>
  <c r="M541" i="20"/>
  <c r="N541" i="20"/>
  <c r="M543" i="20"/>
  <c r="N543" i="20"/>
  <c r="M544" i="20"/>
  <c r="N544" i="20"/>
  <c r="M545" i="20"/>
  <c r="N545" i="20"/>
  <c r="M546" i="20"/>
  <c r="N546" i="20"/>
  <c r="M547" i="20"/>
  <c r="N547" i="20"/>
  <c r="M548" i="20"/>
  <c r="N548" i="20"/>
  <c r="M549" i="20"/>
  <c r="N549" i="20"/>
  <c r="M550" i="20"/>
  <c r="N550" i="20"/>
  <c r="M551" i="20"/>
  <c r="N551" i="20"/>
  <c r="M552" i="20"/>
  <c r="N552" i="20"/>
  <c r="M553" i="20"/>
  <c r="N553" i="20"/>
  <c r="M554" i="20"/>
  <c r="N554" i="20"/>
  <c r="M555" i="20"/>
  <c r="N555" i="20"/>
  <c r="M556" i="20"/>
  <c r="N556" i="20"/>
  <c r="M557" i="20"/>
  <c r="N557" i="20"/>
  <c r="M558" i="20"/>
  <c r="N558" i="20"/>
  <c r="M559" i="20"/>
  <c r="N559" i="20"/>
  <c r="M560" i="20"/>
  <c r="N560" i="20"/>
  <c r="M561" i="20"/>
  <c r="N561" i="20"/>
  <c r="M562" i="20"/>
  <c r="N562" i="20"/>
  <c r="M563" i="20"/>
  <c r="N563" i="20"/>
  <c r="M564" i="20"/>
  <c r="N564" i="20"/>
  <c r="M565" i="20"/>
  <c r="N565" i="20"/>
  <c r="M566" i="20"/>
  <c r="N566" i="20"/>
  <c r="M567" i="20"/>
  <c r="N567" i="20"/>
  <c r="M568" i="20"/>
  <c r="N568" i="20"/>
  <c r="M569" i="20"/>
  <c r="N569" i="20"/>
  <c r="M570" i="20"/>
  <c r="N570" i="20"/>
  <c r="M571" i="20"/>
  <c r="N571" i="20"/>
  <c r="M572" i="20"/>
  <c r="N572" i="20"/>
  <c r="M573" i="20"/>
  <c r="N573" i="20"/>
  <c r="M574" i="20"/>
  <c r="N574" i="20"/>
  <c r="M575" i="20"/>
  <c r="N575" i="20"/>
  <c r="M576" i="20"/>
  <c r="N576" i="20"/>
  <c r="M577" i="20"/>
  <c r="N577" i="20"/>
  <c r="M578" i="20"/>
  <c r="N578" i="20"/>
  <c r="M579" i="20"/>
  <c r="N579" i="20"/>
  <c r="M581" i="20"/>
  <c r="N581" i="20"/>
  <c r="M582" i="20"/>
  <c r="N582" i="20"/>
  <c r="M583" i="20"/>
  <c r="N583" i="20"/>
  <c r="M584" i="20"/>
  <c r="N584" i="20"/>
  <c r="M585" i="20"/>
  <c r="N585" i="20"/>
  <c r="M586" i="20"/>
  <c r="N586" i="20"/>
  <c r="M587" i="20"/>
  <c r="N587" i="20"/>
  <c r="M588" i="20"/>
  <c r="N588" i="20"/>
  <c r="M589" i="20"/>
  <c r="N589" i="20"/>
  <c r="M590" i="20"/>
  <c r="N590" i="20"/>
  <c r="M591" i="20"/>
  <c r="N591" i="20"/>
  <c r="M592" i="20"/>
  <c r="N592" i="20"/>
  <c r="M593" i="20"/>
  <c r="N593" i="20"/>
  <c r="M594" i="20"/>
  <c r="N594" i="20"/>
  <c r="M595" i="20"/>
  <c r="N595" i="20"/>
  <c r="M596" i="20"/>
  <c r="N596" i="20"/>
  <c r="M597" i="20"/>
  <c r="N597" i="20"/>
  <c r="M598" i="20"/>
  <c r="N598" i="20"/>
  <c r="M599" i="20"/>
  <c r="N599" i="20"/>
  <c r="M600" i="20"/>
  <c r="N600" i="20"/>
  <c r="M601" i="20"/>
  <c r="N601" i="20"/>
  <c r="M602" i="20"/>
  <c r="N602" i="20"/>
  <c r="M603" i="20"/>
  <c r="N603" i="20"/>
  <c r="M604" i="20"/>
  <c r="N604" i="20"/>
  <c r="M605" i="20"/>
  <c r="N605" i="20"/>
  <c r="M606" i="20"/>
  <c r="N606" i="20"/>
  <c r="M607" i="20"/>
  <c r="N607" i="20"/>
  <c r="M608" i="20"/>
  <c r="N608" i="20"/>
  <c r="M609" i="20"/>
  <c r="N609" i="20"/>
  <c r="M610" i="20"/>
  <c r="N610" i="20"/>
  <c r="M612" i="20"/>
  <c r="N612" i="20"/>
  <c r="M613" i="20"/>
  <c r="N613" i="20"/>
  <c r="M614" i="20"/>
  <c r="N614" i="20"/>
  <c r="M615" i="20"/>
  <c r="N615" i="20"/>
  <c r="M616" i="20"/>
  <c r="N616" i="20"/>
  <c r="M617" i="20"/>
  <c r="N617" i="20"/>
  <c r="M618" i="20"/>
  <c r="N618" i="20"/>
  <c r="M619" i="20"/>
  <c r="N619" i="20"/>
  <c r="M620" i="20"/>
  <c r="N620" i="20"/>
  <c r="M621" i="20"/>
  <c r="N621" i="20"/>
  <c r="M622" i="20"/>
  <c r="N622" i="20"/>
  <c r="M623" i="20"/>
  <c r="N623" i="20"/>
  <c r="M624" i="20"/>
  <c r="N624" i="20"/>
  <c r="M625" i="20"/>
  <c r="N625" i="20"/>
  <c r="M626" i="20"/>
  <c r="N626" i="20"/>
  <c r="M627" i="20"/>
  <c r="N627" i="20"/>
  <c r="M628" i="20"/>
  <c r="N628" i="20"/>
  <c r="M629" i="20"/>
  <c r="N629" i="20"/>
  <c r="M631" i="20"/>
  <c r="N631" i="20"/>
  <c r="M632" i="20"/>
  <c r="N632" i="20"/>
  <c r="M633" i="20"/>
  <c r="N633" i="20"/>
  <c r="M634" i="20"/>
  <c r="N634" i="20"/>
  <c r="M635" i="20"/>
  <c r="N635" i="20"/>
  <c r="M636" i="20"/>
  <c r="N636" i="20"/>
  <c r="M637" i="20"/>
  <c r="N637" i="20"/>
  <c r="M638" i="20"/>
  <c r="N638" i="20"/>
  <c r="M639" i="20"/>
  <c r="N639" i="20"/>
  <c r="M640" i="20"/>
  <c r="N640" i="20"/>
  <c r="M641" i="20"/>
  <c r="N641" i="20"/>
  <c r="M642" i="20"/>
  <c r="N642" i="20"/>
  <c r="M643" i="20"/>
  <c r="N643" i="20"/>
  <c r="M644" i="20"/>
  <c r="N644" i="20"/>
  <c r="M645" i="20"/>
  <c r="N645" i="20"/>
  <c r="M647" i="20"/>
  <c r="N647" i="20"/>
  <c r="M648" i="20"/>
  <c r="N648" i="20"/>
  <c r="M649" i="20"/>
  <c r="N649" i="20"/>
  <c r="M650" i="20"/>
  <c r="N650" i="20"/>
  <c r="M651" i="20"/>
  <c r="N651" i="20"/>
  <c r="M652" i="20"/>
  <c r="N652" i="20"/>
  <c r="M653" i="20"/>
  <c r="N653" i="20"/>
  <c r="M654" i="20"/>
  <c r="N654" i="20"/>
  <c r="M655" i="20"/>
  <c r="N655" i="20"/>
  <c r="M656" i="20"/>
  <c r="N656" i="20"/>
  <c r="M657" i="20"/>
  <c r="N657" i="20"/>
  <c r="M658" i="20"/>
  <c r="N658" i="20"/>
  <c r="M659" i="20"/>
  <c r="N659" i="20"/>
  <c r="M660" i="20"/>
  <c r="N660" i="20"/>
  <c r="M662" i="20"/>
  <c r="N662" i="20"/>
  <c r="M663" i="20"/>
  <c r="N663" i="20"/>
  <c r="M664" i="20"/>
  <c r="N664" i="20"/>
  <c r="M665" i="20"/>
  <c r="N665" i="20"/>
  <c r="M666" i="20"/>
  <c r="N666" i="20"/>
  <c r="M667" i="20"/>
  <c r="N667" i="20"/>
  <c r="M668" i="20"/>
  <c r="N668" i="20"/>
  <c r="M669" i="20"/>
  <c r="N669" i="20"/>
  <c r="M670" i="20"/>
  <c r="N670" i="20"/>
  <c r="M671" i="20"/>
  <c r="N671" i="20"/>
  <c r="M672" i="20"/>
  <c r="N672" i="20"/>
  <c r="M673" i="20"/>
  <c r="N673" i="20"/>
  <c r="M674" i="20"/>
  <c r="N674" i="20"/>
  <c r="M675" i="20"/>
  <c r="N675" i="20"/>
  <c r="M676" i="20"/>
  <c r="N676" i="20"/>
  <c r="M678" i="20"/>
  <c r="N678" i="20"/>
  <c r="M679" i="20"/>
  <c r="N679" i="20"/>
  <c r="M680" i="20"/>
  <c r="N680" i="20"/>
  <c r="M681" i="20"/>
  <c r="N681" i="20"/>
  <c r="M682" i="20"/>
  <c r="N682" i="20"/>
  <c r="M683" i="20"/>
  <c r="N683" i="20"/>
  <c r="M684" i="20"/>
  <c r="N684" i="20"/>
  <c r="M685" i="20"/>
  <c r="N685" i="20"/>
  <c r="M686" i="20"/>
  <c r="N686" i="20"/>
  <c r="M687" i="20"/>
  <c r="N687" i="20"/>
  <c r="M688" i="20"/>
  <c r="N688" i="20"/>
  <c r="M689" i="20"/>
  <c r="N689" i="20"/>
  <c r="M690" i="20"/>
  <c r="N690" i="20"/>
  <c r="M691" i="20"/>
  <c r="N691" i="20"/>
  <c r="M693" i="20"/>
  <c r="N693" i="20"/>
  <c r="M694" i="20"/>
  <c r="N694" i="20"/>
  <c r="M695" i="20"/>
  <c r="N695" i="20"/>
  <c r="M696" i="20"/>
  <c r="N696" i="20"/>
  <c r="M697" i="20"/>
  <c r="N697" i="20"/>
  <c r="M698" i="20"/>
  <c r="N698" i="20"/>
  <c r="M699" i="20"/>
  <c r="N699" i="20"/>
  <c r="M700" i="20"/>
  <c r="N700" i="20"/>
  <c r="M701" i="20"/>
  <c r="N701" i="20"/>
  <c r="M702" i="20"/>
  <c r="N702" i="20"/>
  <c r="M703" i="20"/>
  <c r="N703" i="20"/>
  <c r="K514" i="20"/>
  <c r="K515" i="20"/>
  <c r="K517" i="20"/>
  <c r="K518" i="20"/>
  <c r="K519" i="20"/>
  <c r="K520" i="20"/>
  <c r="K521" i="20"/>
  <c r="K522" i="20"/>
  <c r="K523" i="20"/>
  <c r="K524" i="20"/>
  <c r="K525" i="20"/>
  <c r="K526" i="20"/>
  <c r="K527" i="20"/>
  <c r="K528" i="20"/>
  <c r="K529" i="20"/>
  <c r="K530" i="20"/>
  <c r="K531" i="20"/>
  <c r="K532" i="20"/>
  <c r="K533" i="20"/>
  <c r="K534" i="20"/>
  <c r="K535" i="20"/>
  <c r="K536" i="20"/>
  <c r="K537" i="20"/>
  <c r="K538" i="20"/>
  <c r="K539" i="20"/>
  <c r="K540" i="20"/>
  <c r="K541" i="20"/>
  <c r="K543" i="20"/>
  <c r="K544" i="20"/>
  <c r="K545" i="20"/>
  <c r="K546" i="20"/>
  <c r="K547" i="20"/>
  <c r="K548" i="20"/>
  <c r="K549" i="20"/>
  <c r="K550" i="20"/>
  <c r="K551" i="20"/>
  <c r="K552" i="20"/>
  <c r="K553" i="20"/>
  <c r="K554" i="20"/>
  <c r="K555" i="20"/>
  <c r="K556" i="20"/>
  <c r="K557" i="20"/>
  <c r="K558" i="20"/>
  <c r="K559" i="20"/>
  <c r="K560" i="20"/>
  <c r="K561" i="20"/>
  <c r="K562" i="20"/>
  <c r="K563" i="20"/>
  <c r="K564" i="20"/>
  <c r="K565" i="20"/>
  <c r="K566" i="20"/>
  <c r="K567" i="20"/>
  <c r="K568" i="20"/>
  <c r="K569" i="20"/>
  <c r="K570" i="20"/>
  <c r="K571" i="20"/>
  <c r="K572" i="20"/>
  <c r="K573" i="20"/>
  <c r="K574" i="20"/>
  <c r="K575" i="20"/>
  <c r="K576" i="20"/>
  <c r="K577" i="20"/>
  <c r="K578" i="20"/>
  <c r="K579" i="20"/>
  <c r="K581" i="20"/>
  <c r="K582" i="20"/>
  <c r="K583" i="20"/>
  <c r="K584" i="20"/>
  <c r="K585" i="20"/>
  <c r="K586" i="20"/>
  <c r="K587" i="20"/>
  <c r="K588" i="20"/>
  <c r="K589" i="20"/>
  <c r="K590" i="20"/>
  <c r="K591" i="20"/>
  <c r="K592" i="20"/>
  <c r="K593" i="20"/>
  <c r="K594" i="20"/>
  <c r="K595" i="20"/>
  <c r="K596" i="20"/>
  <c r="K597" i="20"/>
  <c r="K598" i="20"/>
  <c r="K599" i="20"/>
  <c r="K600" i="20"/>
  <c r="K601" i="20"/>
  <c r="K602" i="20"/>
  <c r="K603" i="20"/>
  <c r="K604" i="20"/>
  <c r="K605" i="20"/>
  <c r="K606" i="20"/>
  <c r="K607" i="20"/>
  <c r="K608" i="20"/>
  <c r="K609" i="20"/>
  <c r="K610" i="20"/>
  <c r="K612" i="20"/>
  <c r="K613" i="20"/>
  <c r="K614" i="20"/>
  <c r="K615" i="20"/>
  <c r="K616" i="20"/>
  <c r="K617" i="20"/>
  <c r="K618" i="20"/>
  <c r="K619" i="20"/>
  <c r="K620" i="20"/>
  <c r="K621" i="20"/>
  <c r="K622" i="20"/>
  <c r="K623" i="20"/>
  <c r="K624" i="20"/>
  <c r="K625" i="20"/>
  <c r="K626" i="20"/>
  <c r="K627" i="20"/>
  <c r="K628" i="20"/>
  <c r="K629" i="20"/>
  <c r="K631" i="20"/>
  <c r="K632" i="20"/>
  <c r="K633" i="20"/>
  <c r="K634" i="20"/>
  <c r="K635" i="20"/>
  <c r="K636" i="20"/>
  <c r="K637" i="20"/>
  <c r="K638" i="20"/>
  <c r="K639" i="20"/>
  <c r="K640" i="20"/>
  <c r="K641" i="20"/>
  <c r="K642" i="20"/>
  <c r="K643" i="20"/>
  <c r="K644" i="20"/>
  <c r="K645" i="20"/>
  <c r="K647" i="20"/>
  <c r="K648" i="20"/>
  <c r="K649" i="20"/>
  <c r="K650" i="20"/>
  <c r="K651" i="20"/>
  <c r="K652" i="20"/>
  <c r="K653" i="20"/>
  <c r="K654" i="20"/>
  <c r="K655" i="20"/>
  <c r="K656" i="20"/>
  <c r="K657" i="20"/>
  <c r="K658" i="20"/>
  <c r="K659" i="20"/>
  <c r="K660" i="20"/>
  <c r="K662" i="20"/>
  <c r="K663" i="20"/>
  <c r="K664" i="20"/>
  <c r="K665" i="20"/>
  <c r="K666" i="20"/>
  <c r="K667" i="20"/>
  <c r="K668" i="20"/>
  <c r="K669" i="20"/>
  <c r="K670" i="20"/>
  <c r="K671" i="20"/>
  <c r="K672" i="20"/>
  <c r="K673" i="20"/>
  <c r="K674" i="20"/>
  <c r="K675" i="20"/>
  <c r="K676" i="20"/>
  <c r="K678" i="20"/>
  <c r="K679" i="20"/>
  <c r="K680" i="20"/>
  <c r="K681" i="20"/>
  <c r="K682" i="20"/>
  <c r="K683" i="20"/>
  <c r="K684" i="20"/>
  <c r="K685" i="20"/>
  <c r="K686" i="20"/>
  <c r="K687" i="20"/>
  <c r="K688" i="20"/>
  <c r="K689" i="20"/>
  <c r="K690" i="20"/>
  <c r="K691" i="20"/>
  <c r="K693" i="20"/>
  <c r="K694" i="20"/>
  <c r="K695" i="20"/>
  <c r="K696" i="20"/>
  <c r="K697" i="20"/>
  <c r="K698" i="20"/>
  <c r="K699" i="20"/>
  <c r="K700" i="20"/>
  <c r="K701" i="20"/>
  <c r="K702" i="20"/>
  <c r="K703" i="20"/>
  <c r="J514" i="20"/>
  <c r="J515" i="20"/>
  <c r="J517" i="20"/>
  <c r="J518" i="20"/>
  <c r="J519" i="20"/>
  <c r="J520" i="20"/>
  <c r="L520" i="20" s="1"/>
  <c r="J521" i="20"/>
  <c r="J522" i="20"/>
  <c r="L522" i="20" s="1"/>
  <c r="J523" i="20"/>
  <c r="J524" i="20"/>
  <c r="J525" i="20"/>
  <c r="J526" i="20"/>
  <c r="J527" i="20"/>
  <c r="J528" i="20"/>
  <c r="L528" i="20" s="1"/>
  <c r="J529" i="20"/>
  <c r="J530" i="20"/>
  <c r="L530" i="20" s="1"/>
  <c r="J531" i="20"/>
  <c r="J532" i="20"/>
  <c r="J533" i="20"/>
  <c r="J534" i="20"/>
  <c r="J535" i="20"/>
  <c r="J536" i="20"/>
  <c r="J537" i="20"/>
  <c r="J538" i="20"/>
  <c r="J539" i="20"/>
  <c r="J540" i="20"/>
  <c r="J541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3" i="20"/>
  <c r="J694" i="20"/>
  <c r="J695" i="20"/>
  <c r="J696" i="20"/>
  <c r="J697" i="20"/>
  <c r="J698" i="20"/>
  <c r="J699" i="20"/>
  <c r="J700" i="20"/>
  <c r="J701" i="20"/>
  <c r="J702" i="20"/>
  <c r="J703" i="20"/>
  <c r="L519" i="20" l="1"/>
  <c r="L525" i="20"/>
  <c r="L517" i="20"/>
  <c r="L547" i="20"/>
  <c r="L555" i="20"/>
  <c r="L622" i="20"/>
  <c r="L614" i="20"/>
  <c r="L597" i="20"/>
  <c r="L589" i="20"/>
  <c r="L581" i="20"/>
  <c r="L572" i="20"/>
  <c r="L564" i="20"/>
  <c r="L556" i="20"/>
  <c r="L548" i="20"/>
  <c r="L531" i="20"/>
  <c r="L523" i="20"/>
  <c r="L631" i="20"/>
  <c r="L605" i="20"/>
  <c r="L608" i="20"/>
  <c r="L600" i="20"/>
  <c r="L584" i="20"/>
  <c r="L575" i="20"/>
  <c r="L567" i="20"/>
  <c r="L559" i="20"/>
  <c r="L551" i="20"/>
  <c r="L543" i="20"/>
  <c r="L534" i="20"/>
  <c r="L526" i="20"/>
  <c r="L591" i="20"/>
  <c r="L583" i="20"/>
  <c r="L574" i="20"/>
  <c r="L566" i="20"/>
  <c r="L558" i="20"/>
  <c r="L550" i="20"/>
  <c r="L541" i="20"/>
  <c r="L533" i="20"/>
  <c r="L592" i="20"/>
  <c r="L549" i="20"/>
  <c r="L540" i="20"/>
  <c r="L532" i="20"/>
  <c r="L524" i="20"/>
  <c r="L536" i="20"/>
  <c r="L535" i="20"/>
  <c r="L527" i="20"/>
  <c r="L515" i="20"/>
  <c r="L557" i="20"/>
  <c r="L539" i="20"/>
  <c r="L546" i="20"/>
  <c r="L627" i="20"/>
  <c r="L619" i="20"/>
  <c r="L610" i="20"/>
  <c r="L602" i="20"/>
  <c r="L594" i="20"/>
  <c r="L586" i="20"/>
  <c r="L576" i="20"/>
  <c r="L568" i="20"/>
  <c r="L560" i="20"/>
  <c r="L552" i="20"/>
  <c r="L544" i="20"/>
  <c r="L624" i="20"/>
  <c r="L616" i="20"/>
  <c r="L599" i="20"/>
  <c r="L518" i="20"/>
  <c r="L538" i="20"/>
  <c r="L626" i="20"/>
  <c r="L618" i="20"/>
  <c r="L607" i="20"/>
  <c r="L621" i="20"/>
  <c r="L604" i="20"/>
  <c r="L588" i="20"/>
  <c r="L571" i="20"/>
  <c r="L629" i="20"/>
  <c r="L613" i="20"/>
  <c r="L596" i="20"/>
  <c r="L579" i="20"/>
  <c r="L563" i="20"/>
  <c r="L628" i="20"/>
  <c r="L620" i="20"/>
  <c r="L612" i="20"/>
  <c r="L603" i="20"/>
  <c r="L595" i="20"/>
  <c r="L587" i="20"/>
  <c r="L578" i="20"/>
  <c r="L570" i="20"/>
  <c r="L562" i="20"/>
  <c r="L554" i="20"/>
  <c r="L632" i="20"/>
  <c r="L590" i="20"/>
  <c r="L598" i="20"/>
  <c r="L623" i="20"/>
  <c r="L573" i="20"/>
  <c r="L615" i="20"/>
  <c r="L565" i="20"/>
  <c r="L606" i="20"/>
  <c r="L582" i="20"/>
  <c r="L700" i="20"/>
  <c r="L684" i="20"/>
  <c r="L676" i="20"/>
  <c r="L668" i="20"/>
  <c r="L660" i="20"/>
  <c r="L652" i="20"/>
  <c r="L644" i="20"/>
  <c r="L701" i="20"/>
  <c r="L693" i="20"/>
  <c r="L685" i="20"/>
  <c r="L669" i="20"/>
  <c r="L653" i="20"/>
  <c r="L645" i="20"/>
  <c r="L636" i="20"/>
  <c r="L633" i="20"/>
  <c r="L625" i="20"/>
  <c r="L617" i="20"/>
  <c r="L609" i="20"/>
  <c r="L601" i="20"/>
  <c r="L593" i="20"/>
  <c r="L585" i="20"/>
  <c r="L577" i="20"/>
  <c r="L569" i="20"/>
  <c r="L561" i="20"/>
  <c r="L553" i="20"/>
  <c r="L545" i="20"/>
  <c r="L537" i="20"/>
  <c r="L529" i="20"/>
  <c r="L521" i="20"/>
  <c r="L514" i="20"/>
  <c r="L637" i="20"/>
  <c r="L683" i="20"/>
  <c r="L659" i="20"/>
  <c r="L635" i="20"/>
  <c r="L698" i="20"/>
  <c r="L682" i="20"/>
  <c r="L658" i="20"/>
  <c r="L642" i="20"/>
  <c r="L697" i="20"/>
  <c r="L689" i="20"/>
  <c r="L681" i="20"/>
  <c r="L673" i="20"/>
  <c r="L665" i="20"/>
  <c r="L657" i="20"/>
  <c r="L649" i="20"/>
  <c r="L641" i="20"/>
  <c r="L696" i="20"/>
  <c r="L688" i="20"/>
  <c r="L680" i="20"/>
  <c r="L672" i="20"/>
  <c r="L664" i="20"/>
  <c r="L656" i="20"/>
  <c r="L648" i="20"/>
  <c r="L640" i="20"/>
  <c r="L703" i="20"/>
  <c r="L695" i="20"/>
  <c r="L687" i="20"/>
  <c r="L679" i="20"/>
  <c r="L671" i="20"/>
  <c r="L663" i="20"/>
  <c r="L655" i="20"/>
  <c r="L647" i="20"/>
  <c r="L639" i="20"/>
  <c r="L702" i="20"/>
  <c r="L694" i="20"/>
  <c r="L686" i="20"/>
  <c r="L678" i="20"/>
  <c r="L670" i="20"/>
  <c r="L662" i="20"/>
  <c r="L654" i="20"/>
  <c r="L638" i="20"/>
  <c r="L699" i="20"/>
  <c r="L675" i="20"/>
  <c r="L651" i="20"/>
  <c r="L666" i="20"/>
  <c r="L691" i="20"/>
  <c r="L667" i="20"/>
  <c r="L643" i="20"/>
  <c r="L690" i="20"/>
  <c r="L674" i="20"/>
  <c r="L650" i="20"/>
  <c r="L634" i="20"/>
  <c r="J506" i="20"/>
  <c r="K506" i="20"/>
  <c r="M506" i="20"/>
  <c r="N506" i="20"/>
  <c r="J505" i="20"/>
  <c r="K505" i="20"/>
  <c r="M505" i="20"/>
  <c r="N505" i="20"/>
  <c r="J485" i="20"/>
  <c r="K485" i="20"/>
  <c r="M485" i="20"/>
  <c r="N485" i="20"/>
  <c r="J480" i="20"/>
  <c r="K480" i="20"/>
  <c r="M480" i="20"/>
  <c r="N480" i="20"/>
  <c r="J471" i="20"/>
  <c r="K471" i="20"/>
  <c r="M471" i="20"/>
  <c r="N471" i="20"/>
  <c r="J462" i="20"/>
  <c r="K462" i="20"/>
  <c r="M462" i="20"/>
  <c r="N462" i="20"/>
  <c r="J461" i="20"/>
  <c r="K461" i="20"/>
  <c r="M461" i="20"/>
  <c r="N461" i="20"/>
  <c r="J458" i="20"/>
  <c r="K458" i="20"/>
  <c r="M458" i="20"/>
  <c r="N458" i="20"/>
  <c r="J455" i="20"/>
  <c r="K455" i="20"/>
  <c r="M455" i="20"/>
  <c r="N455" i="20"/>
  <c r="J453" i="20"/>
  <c r="K453" i="20"/>
  <c r="M453" i="20"/>
  <c r="N453" i="20"/>
  <c r="J445" i="20"/>
  <c r="K445" i="20"/>
  <c r="M445" i="20"/>
  <c r="N445" i="20"/>
  <c r="J436" i="20"/>
  <c r="K436" i="20"/>
  <c r="M436" i="20"/>
  <c r="N436" i="20"/>
  <c r="J427" i="20"/>
  <c r="K427" i="20"/>
  <c r="M427" i="20"/>
  <c r="N427" i="20"/>
  <c r="J425" i="20"/>
  <c r="K425" i="20"/>
  <c r="M425" i="20"/>
  <c r="N425" i="20"/>
  <c r="J417" i="20"/>
  <c r="K417" i="20"/>
  <c r="M417" i="20"/>
  <c r="N417" i="20"/>
  <c r="J416" i="20"/>
  <c r="K416" i="20"/>
  <c r="M416" i="20"/>
  <c r="N416" i="20"/>
  <c r="J410" i="20"/>
  <c r="K410" i="20"/>
  <c r="M410" i="20"/>
  <c r="N410" i="20"/>
  <c r="J409" i="20"/>
  <c r="K409" i="20"/>
  <c r="M409" i="20"/>
  <c r="N409" i="20"/>
  <c r="J402" i="20"/>
  <c r="K402" i="20"/>
  <c r="M402" i="20"/>
  <c r="N402" i="20"/>
  <c r="J393" i="20"/>
  <c r="K393" i="20"/>
  <c r="M393" i="20"/>
  <c r="N393" i="20"/>
  <c r="J391" i="20"/>
  <c r="K391" i="20"/>
  <c r="M391" i="20"/>
  <c r="N391" i="20"/>
  <c r="J388" i="20"/>
  <c r="K388" i="20"/>
  <c r="M388" i="20"/>
  <c r="N388" i="20"/>
  <c r="J379" i="20"/>
  <c r="K379" i="20"/>
  <c r="M379" i="20"/>
  <c r="N379" i="20"/>
  <c r="J371" i="20"/>
  <c r="K371" i="20"/>
  <c r="M371" i="20"/>
  <c r="N371" i="20"/>
  <c r="J357" i="20"/>
  <c r="K357" i="20"/>
  <c r="M357" i="20"/>
  <c r="N357" i="20"/>
  <c r="J354" i="20"/>
  <c r="K354" i="20"/>
  <c r="M354" i="20"/>
  <c r="N354" i="20"/>
  <c r="J344" i="20"/>
  <c r="K344" i="20"/>
  <c r="M344" i="20"/>
  <c r="N344" i="20"/>
  <c r="J507" i="20"/>
  <c r="K507" i="20"/>
  <c r="M507" i="20"/>
  <c r="N507" i="20"/>
  <c r="J497" i="20"/>
  <c r="K497" i="20"/>
  <c r="M497" i="20"/>
  <c r="N497" i="20"/>
  <c r="J472" i="20"/>
  <c r="K472" i="20"/>
  <c r="M472" i="20"/>
  <c r="N472" i="20"/>
  <c r="J463" i="20"/>
  <c r="K463" i="20"/>
  <c r="M463" i="20"/>
  <c r="N463" i="20"/>
  <c r="J446" i="20"/>
  <c r="K446" i="20"/>
  <c r="M446" i="20"/>
  <c r="N446" i="20"/>
  <c r="J437" i="20"/>
  <c r="K437" i="20"/>
  <c r="M437" i="20"/>
  <c r="N437" i="20"/>
  <c r="J428" i="20"/>
  <c r="K428" i="20"/>
  <c r="M428" i="20"/>
  <c r="N428" i="20"/>
  <c r="J411" i="20"/>
  <c r="K411" i="20"/>
  <c r="M411" i="20"/>
  <c r="N411" i="20"/>
  <c r="J403" i="20"/>
  <c r="K403" i="20"/>
  <c r="M403" i="20"/>
  <c r="N403" i="20"/>
  <c r="J394" i="20"/>
  <c r="K394" i="20"/>
  <c r="M394" i="20"/>
  <c r="N394" i="20"/>
  <c r="J380" i="20"/>
  <c r="K380" i="20"/>
  <c r="M380" i="20"/>
  <c r="N380" i="20"/>
  <c r="J372" i="20"/>
  <c r="K372" i="20"/>
  <c r="M372" i="20"/>
  <c r="N372" i="20"/>
  <c r="J366" i="20"/>
  <c r="K366" i="20"/>
  <c r="M366" i="20"/>
  <c r="N366" i="20"/>
  <c r="J358" i="20"/>
  <c r="K358" i="20"/>
  <c r="M358" i="20"/>
  <c r="N358" i="20"/>
  <c r="J345" i="20"/>
  <c r="K345" i="20"/>
  <c r="M345" i="20"/>
  <c r="N345" i="20"/>
  <c r="J508" i="20"/>
  <c r="K508" i="20"/>
  <c r="M508" i="20"/>
  <c r="N508" i="20"/>
  <c r="J498" i="20"/>
  <c r="K498" i="20"/>
  <c r="M498" i="20"/>
  <c r="N498" i="20"/>
  <c r="J481" i="20"/>
  <c r="K481" i="20"/>
  <c r="M481" i="20"/>
  <c r="N481" i="20"/>
  <c r="J473" i="20"/>
  <c r="K473" i="20"/>
  <c r="M473" i="20"/>
  <c r="N473" i="20"/>
  <c r="J464" i="20"/>
  <c r="K464" i="20"/>
  <c r="M464" i="20"/>
  <c r="N464" i="20"/>
  <c r="J459" i="20"/>
  <c r="K459" i="20"/>
  <c r="M459" i="20"/>
  <c r="N459" i="20"/>
  <c r="J447" i="20"/>
  <c r="K447" i="20"/>
  <c r="M447" i="20"/>
  <c r="N447" i="20"/>
  <c r="J438" i="20"/>
  <c r="K438" i="20"/>
  <c r="M438" i="20"/>
  <c r="N438" i="20"/>
  <c r="J429" i="20"/>
  <c r="K429" i="20"/>
  <c r="M429" i="20"/>
  <c r="N429" i="20"/>
  <c r="J418" i="20"/>
  <c r="K418" i="20"/>
  <c r="M418" i="20"/>
  <c r="N418" i="20"/>
  <c r="J395" i="20"/>
  <c r="K395" i="20"/>
  <c r="M395" i="20"/>
  <c r="N395" i="20"/>
  <c r="J381" i="20"/>
  <c r="K381" i="20"/>
  <c r="M381" i="20"/>
  <c r="N381" i="20"/>
  <c r="J373" i="20"/>
  <c r="K373" i="20"/>
  <c r="M373" i="20"/>
  <c r="N373" i="20"/>
  <c r="J367" i="20"/>
  <c r="K367" i="20"/>
  <c r="M367" i="20"/>
  <c r="N367" i="20"/>
  <c r="J359" i="20"/>
  <c r="K359" i="20"/>
  <c r="M359" i="20"/>
  <c r="N359" i="20"/>
  <c r="J346" i="20"/>
  <c r="K346" i="20"/>
  <c r="M346" i="20"/>
  <c r="N346" i="20"/>
  <c r="J499" i="20"/>
  <c r="K499" i="20"/>
  <c r="M499" i="20"/>
  <c r="N499" i="20"/>
  <c r="J486" i="20"/>
  <c r="K486" i="20"/>
  <c r="M486" i="20"/>
  <c r="N486" i="20"/>
  <c r="J482" i="20"/>
  <c r="K482" i="20"/>
  <c r="M482" i="20"/>
  <c r="N482" i="20"/>
  <c r="J474" i="20"/>
  <c r="K474" i="20"/>
  <c r="M474" i="20"/>
  <c r="N474" i="20"/>
  <c r="J465" i="20"/>
  <c r="K465" i="20"/>
  <c r="M465" i="20"/>
  <c r="N465" i="20"/>
  <c r="J448" i="20"/>
  <c r="K448" i="20"/>
  <c r="M448" i="20"/>
  <c r="N448" i="20"/>
  <c r="J439" i="20"/>
  <c r="K439" i="20"/>
  <c r="M439" i="20"/>
  <c r="N439" i="20"/>
  <c r="J430" i="20"/>
  <c r="K430" i="20"/>
  <c r="M430" i="20"/>
  <c r="N430" i="20"/>
  <c r="J419" i="20"/>
  <c r="K419" i="20"/>
  <c r="M419" i="20"/>
  <c r="N419" i="20"/>
  <c r="J412" i="20"/>
  <c r="K412" i="20"/>
  <c r="M412" i="20"/>
  <c r="N412" i="20"/>
  <c r="J404" i="20"/>
  <c r="K404" i="20"/>
  <c r="M404" i="20"/>
  <c r="N404" i="20"/>
  <c r="J396" i="20"/>
  <c r="K396" i="20"/>
  <c r="M396" i="20"/>
  <c r="N396" i="20"/>
  <c r="J389" i="20"/>
  <c r="K389" i="20"/>
  <c r="M389" i="20"/>
  <c r="N389" i="20"/>
  <c r="J382" i="20"/>
  <c r="K382" i="20"/>
  <c r="M382" i="20"/>
  <c r="N382" i="20"/>
  <c r="J374" i="20"/>
  <c r="K374" i="20"/>
  <c r="M374" i="20"/>
  <c r="N374" i="20"/>
  <c r="J368" i="20"/>
  <c r="K368" i="20"/>
  <c r="M368" i="20"/>
  <c r="N368" i="20"/>
  <c r="J360" i="20"/>
  <c r="K360" i="20"/>
  <c r="M360" i="20"/>
  <c r="N360" i="20"/>
  <c r="J355" i="20"/>
  <c r="K355" i="20"/>
  <c r="M355" i="20"/>
  <c r="N355" i="20"/>
  <c r="J353" i="20"/>
  <c r="K353" i="20"/>
  <c r="M353" i="20"/>
  <c r="N353" i="20"/>
  <c r="J347" i="20"/>
  <c r="K347" i="20"/>
  <c r="M347" i="20"/>
  <c r="N347" i="20"/>
  <c r="J343" i="20"/>
  <c r="K343" i="20"/>
  <c r="M343" i="20"/>
  <c r="N343" i="20"/>
  <c r="J509" i="20"/>
  <c r="K509" i="20"/>
  <c r="M509" i="20"/>
  <c r="N509" i="20"/>
  <c r="J500" i="20"/>
  <c r="K500" i="20"/>
  <c r="M500" i="20"/>
  <c r="N500" i="20"/>
  <c r="J487" i="20"/>
  <c r="K487" i="20"/>
  <c r="M487" i="20"/>
  <c r="N487" i="20"/>
  <c r="J475" i="20"/>
  <c r="K475" i="20"/>
  <c r="M475" i="20"/>
  <c r="N475" i="20"/>
  <c r="J466" i="20"/>
  <c r="K466" i="20"/>
  <c r="M466" i="20"/>
  <c r="N466" i="20"/>
  <c r="J456" i="20"/>
  <c r="K456" i="20"/>
  <c r="M456" i="20"/>
  <c r="N456" i="20"/>
  <c r="J454" i="20"/>
  <c r="K454" i="20"/>
  <c r="M454" i="20"/>
  <c r="N454" i="20"/>
  <c r="J449" i="20"/>
  <c r="K449" i="20"/>
  <c r="M449" i="20"/>
  <c r="N449" i="20"/>
  <c r="J440" i="20"/>
  <c r="K440" i="20"/>
  <c r="M440" i="20"/>
  <c r="N440" i="20"/>
  <c r="J431" i="20"/>
  <c r="K431" i="20"/>
  <c r="M431" i="20"/>
  <c r="N431" i="20"/>
  <c r="J426" i="20"/>
  <c r="K426" i="20"/>
  <c r="M426" i="20"/>
  <c r="N426" i="20"/>
  <c r="J420" i="20"/>
  <c r="K420" i="20"/>
  <c r="M420" i="20"/>
  <c r="N420" i="20"/>
  <c r="J413" i="20"/>
  <c r="K413" i="20"/>
  <c r="M413" i="20"/>
  <c r="N413" i="20"/>
  <c r="J405" i="20"/>
  <c r="K405" i="20"/>
  <c r="M405" i="20"/>
  <c r="N405" i="20"/>
  <c r="J397" i="20"/>
  <c r="K397" i="20"/>
  <c r="M397" i="20"/>
  <c r="N397" i="20"/>
  <c r="J383" i="20"/>
  <c r="K383" i="20"/>
  <c r="M383" i="20"/>
  <c r="N383" i="20"/>
  <c r="J375" i="20"/>
  <c r="K375" i="20"/>
  <c r="M375" i="20"/>
  <c r="N375" i="20"/>
  <c r="J361" i="20"/>
  <c r="K361" i="20"/>
  <c r="M361" i="20"/>
  <c r="N361" i="20"/>
  <c r="J348" i="20"/>
  <c r="K348" i="20"/>
  <c r="M348" i="20"/>
  <c r="N348" i="20"/>
  <c r="J510" i="20"/>
  <c r="K510" i="20"/>
  <c r="M510" i="20"/>
  <c r="N510" i="20"/>
  <c r="J501" i="20"/>
  <c r="K501" i="20"/>
  <c r="M501" i="20"/>
  <c r="N501" i="20"/>
  <c r="J483" i="20"/>
  <c r="K483" i="20"/>
  <c r="M483" i="20"/>
  <c r="N483" i="20"/>
  <c r="J476" i="20"/>
  <c r="K476" i="20"/>
  <c r="M476" i="20"/>
  <c r="N476" i="20"/>
  <c r="J467" i="20"/>
  <c r="K467" i="20"/>
  <c r="M467" i="20"/>
  <c r="N467" i="20"/>
  <c r="J450" i="20"/>
  <c r="K450" i="20"/>
  <c r="M450" i="20"/>
  <c r="N450" i="20"/>
  <c r="J441" i="20"/>
  <c r="K441" i="20"/>
  <c r="M441" i="20"/>
  <c r="N441" i="20"/>
  <c r="J432" i="20"/>
  <c r="K432" i="20"/>
  <c r="M432" i="20"/>
  <c r="N432" i="20"/>
  <c r="J421" i="20"/>
  <c r="K421" i="20"/>
  <c r="M421" i="20"/>
  <c r="N421" i="20"/>
  <c r="J406" i="20"/>
  <c r="K406" i="20"/>
  <c r="M406" i="20"/>
  <c r="N406" i="20"/>
  <c r="J398" i="20"/>
  <c r="K398" i="20"/>
  <c r="M398" i="20"/>
  <c r="N398" i="20"/>
  <c r="J390" i="20"/>
  <c r="K390" i="20"/>
  <c r="M390" i="20"/>
  <c r="N390" i="20"/>
  <c r="J384" i="20"/>
  <c r="K384" i="20"/>
  <c r="M384" i="20"/>
  <c r="N384" i="20"/>
  <c r="J376" i="20"/>
  <c r="K376" i="20"/>
  <c r="M376" i="20"/>
  <c r="N376" i="20"/>
  <c r="J369" i="20"/>
  <c r="K369" i="20"/>
  <c r="M369" i="20"/>
  <c r="N369" i="20"/>
  <c r="J362" i="20"/>
  <c r="K362" i="20"/>
  <c r="M362" i="20"/>
  <c r="N362" i="20"/>
  <c r="J349" i="20"/>
  <c r="K349" i="20"/>
  <c r="M349" i="20"/>
  <c r="N349" i="20"/>
  <c r="J511" i="20"/>
  <c r="K511" i="20"/>
  <c r="M511" i="20"/>
  <c r="N511" i="20"/>
  <c r="J502" i="20"/>
  <c r="K502" i="20"/>
  <c r="M502" i="20"/>
  <c r="N502" i="20"/>
  <c r="J477" i="20"/>
  <c r="K477" i="20"/>
  <c r="M477" i="20"/>
  <c r="N477" i="20"/>
  <c r="J468" i="20"/>
  <c r="K468" i="20"/>
  <c r="M468" i="20"/>
  <c r="N468" i="20"/>
  <c r="J451" i="20"/>
  <c r="K451" i="20"/>
  <c r="M451" i="20"/>
  <c r="N451" i="20"/>
  <c r="J442" i="20"/>
  <c r="K442" i="20"/>
  <c r="M442" i="20"/>
  <c r="N442" i="20"/>
  <c r="J433" i="20"/>
  <c r="K433" i="20"/>
  <c r="M433" i="20"/>
  <c r="N433" i="20"/>
  <c r="J422" i="20"/>
  <c r="K422" i="20"/>
  <c r="M422" i="20"/>
  <c r="N422" i="20"/>
  <c r="J414" i="20"/>
  <c r="K414" i="20"/>
  <c r="M414" i="20"/>
  <c r="N414" i="20"/>
  <c r="J407" i="20"/>
  <c r="K407" i="20"/>
  <c r="M407" i="20"/>
  <c r="N407" i="20"/>
  <c r="J399" i="20"/>
  <c r="K399" i="20"/>
  <c r="M399" i="20"/>
  <c r="N399" i="20"/>
  <c r="J392" i="20"/>
  <c r="K392" i="20"/>
  <c r="M392" i="20"/>
  <c r="N392" i="20"/>
  <c r="J385" i="20"/>
  <c r="K385" i="20"/>
  <c r="M385" i="20"/>
  <c r="N385" i="20"/>
  <c r="J377" i="20"/>
  <c r="K377" i="20"/>
  <c r="M377" i="20"/>
  <c r="N377" i="20"/>
  <c r="J363" i="20"/>
  <c r="K363" i="20"/>
  <c r="M363" i="20"/>
  <c r="N363" i="20"/>
  <c r="J356" i="20"/>
  <c r="K356" i="20"/>
  <c r="M356" i="20"/>
  <c r="N356" i="20"/>
  <c r="J350" i="20"/>
  <c r="K350" i="20"/>
  <c r="M350" i="20"/>
  <c r="N350" i="20"/>
  <c r="J512" i="20"/>
  <c r="K512" i="20"/>
  <c r="M512" i="20"/>
  <c r="N512" i="20"/>
  <c r="J503" i="20"/>
  <c r="K503" i="20"/>
  <c r="M503" i="20"/>
  <c r="N503" i="20"/>
  <c r="J478" i="20"/>
  <c r="K478" i="20"/>
  <c r="M478" i="20"/>
  <c r="N478" i="20"/>
  <c r="J469" i="20"/>
  <c r="K469" i="20"/>
  <c r="M469" i="20"/>
  <c r="N469" i="20"/>
  <c r="J452" i="20"/>
  <c r="K452" i="20"/>
  <c r="M452" i="20"/>
  <c r="N452" i="20"/>
  <c r="J443" i="20"/>
  <c r="K443" i="20"/>
  <c r="M443" i="20"/>
  <c r="N443" i="20"/>
  <c r="J434" i="20"/>
  <c r="K434" i="20"/>
  <c r="M434" i="20"/>
  <c r="N434" i="20"/>
  <c r="J423" i="20"/>
  <c r="K423" i="20"/>
  <c r="M423" i="20"/>
  <c r="N423" i="20"/>
  <c r="J415" i="20"/>
  <c r="K415" i="20"/>
  <c r="M415" i="20"/>
  <c r="N415" i="20"/>
  <c r="J408" i="20"/>
  <c r="K408" i="20"/>
  <c r="M408" i="20"/>
  <c r="N408" i="20"/>
  <c r="J400" i="20"/>
  <c r="K400" i="20"/>
  <c r="M400" i="20"/>
  <c r="N400" i="20"/>
  <c r="J386" i="20"/>
  <c r="K386" i="20"/>
  <c r="M386" i="20"/>
  <c r="N386" i="20"/>
  <c r="J378" i="20"/>
  <c r="K378" i="20"/>
  <c r="M378" i="20"/>
  <c r="N378" i="20"/>
  <c r="J370" i="20"/>
  <c r="K370" i="20"/>
  <c r="M370" i="20"/>
  <c r="N370" i="20"/>
  <c r="J364" i="20"/>
  <c r="K364" i="20"/>
  <c r="M364" i="20"/>
  <c r="N364" i="20"/>
  <c r="J351" i="20"/>
  <c r="K351" i="20"/>
  <c r="M351" i="20"/>
  <c r="N351" i="20"/>
  <c r="J513" i="20"/>
  <c r="K513" i="20"/>
  <c r="M513" i="20"/>
  <c r="N513" i="20"/>
  <c r="J504" i="20"/>
  <c r="K504" i="20"/>
  <c r="M504" i="20"/>
  <c r="N504" i="20"/>
  <c r="J484" i="20"/>
  <c r="K484" i="20"/>
  <c r="M484" i="20"/>
  <c r="N484" i="20"/>
  <c r="J479" i="20"/>
  <c r="K479" i="20"/>
  <c r="M479" i="20"/>
  <c r="N479" i="20"/>
  <c r="J470" i="20"/>
  <c r="K470" i="20"/>
  <c r="M470" i="20"/>
  <c r="N470" i="20"/>
  <c r="J460" i="20"/>
  <c r="K460" i="20"/>
  <c r="M460" i="20"/>
  <c r="N460" i="20"/>
  <c r="J457" i="20"/>
  <c r="K457" i="20"/>
  <c r="M457" i="20"/>
  <c r="N457" i="20"/>
  <c r="J444" i="20"/>
  <c r="K444" i="20"/>
  <c r="M444" i="20"/>
  <c r="N444" i="20"/>
  <c r="J435" i="20"/>
  <c r="K435" i="20"/>
  <c r="M435" i="20"/>
  <c r="N435" i="20"/>
  <c r="J424" i="20"/>
  <c r="K424" i="20"/>
  <c r="M424" i="20"/>
  <c r="N424" i="20"/>
  <c r="J401" i="20"/>
  <c r="K401" i="20"/>
  <c r="M401" i="20"/>
  <c r="N401" i="20"/>
  <c r="J387" i="20"/>
  <c r="K387" i="20"/>
  <c r="M387" i="20"/>
  <c r="N387" i="20"/>
  <c r="J365" i="20"/>
  <c r="K365" i="20"/>
  <c r="M365" i="20"/>
  <c r="N365" i="20"/>
  <c r="J352" i="20"/>
  <c r="K352" i="20"/>
  <c r="M352" i="20"/>
  <c r="N352" i="20"/>
  <c r="I506" i="20"/>
  <c r="I505" i="20"/>
  <c r="I485" i="20"/>
  <c r="I480" i="20"/>
  <c r="I471" i="20"/>
  <c r="I462" i="20"/>
  <c r="I461" i="20"/>
  <c r="I458" i="20"/>
  <c r="I455" i="20"/>
  <c r="I453" i="20"/>
  <c r="I445" i="20"/>
  <c r="I436" i="20"/>
  <c r="I427" i="20"/>
  <c r="I425" i="20"/>
  <c r="I417" i="20"/>
  <c r="I416" i="20"/>
  <c r="I410" i="20"/>
  <c r="I409" i="20"/>
  <c r="I402" i="20"/>
  <c r="I393" i="20"/>
  <c r="I391" i="20"/>
  <c r="I388" i="20"/>
  <c r="I379" i="20"/>
  <c r="I371" i="20"/>
  <c r="I357" i="20"/>
  <c r="I354" i="20"/>
  <c r="I344" i="20"/>
  <c r="I507" i="20"/>
  <c r="I497" i="20"/>
  <c r="I472" i="20"/>
  <c r="I463" i="20"/>
  <c r="I446" i="20"/>
  <c r="I437" i="20"/>
  <c r="I428" i="20"/>
  <c r="I411" i="20"/>
  <c r="I403" i="20"/>
  <c r="I394" i="20"/>
  <c r="I380" i="20"/>
  <c r="I372" i="20"/>
  <c r="I366" i="20"/>
  <c r="I358" i="20"/>
  <c r="I345" i="20"/>
  <c r="I508" i="20"/>
  <c r="I498" i="20"/>
  <c r="I481" i="20"/>
  <c r="I473" i="20"/>
  <c r="I464" i="20"/>
  <c r="I459" i="20"/>
  <c r="I447" i="20"/>
  <c r="I438" i="20"/>
  <c r="I429" i="20"/>
  <c r="I418" i="20"/>
  <c r="I395" i="20"/>
  <c r="I381" i="20"/>
  <c r="I373" i="20"/>
  <c r="I367" i="20"/>
  <c r="I359" i="20"/>
  <c r="I346" i="20"/>
  <c r="I499" i="20"/>
  <c r="I486" i="20"/>
  <c r="I482" i="20"/>
  <c r="I474" i="20"/>
  <c r="I465" i="20"/>
  <c r="I448" i="20"/>
  <c r="I439" i="20"/>
  <c r="I430" i="20"/>
  <c r="I419" i="20"/>
  <c r="I412" i="20"/>
  <c r="I404" i="20"/>
  <c r="I396" i="20"/>
  <c r="I389" i="20"/>
  <c r="I382" i="20"/>
  <c r="I374" i="20"/>
  <c r="I368" i="20"/>
  <c r="I360" i="20"/>
  <c r="I355" i="20"/>
  <c r="I353" i="20"/>
  <c r="I347" i="20"/>
  <c r="I343" i="20"/>
  <c r="I509" i="20"/>
  <c r="I500" i="20"/>
  <c r="I487" i="20"/>
  <c r="I475" i="20"/>
  <c r="I466" i="20"/>
  <c r="I456" i="20"/>
  <c r="I454" i="20"/>
  <c r="I449" i="20"/>
  <c r="I440" i="20"/>
  <c r="I431" i="20"/>
  <c r="I426" i="20"/>
  <c r="I420" i="20"/>
  <c r="I413" i="20"/>
  <c r="I405" i="20"/>
  <c r="I397" i="20"/>
  <c r="I383" i="20"/>
  <c r="I375" i="20"/>
  <c r="I361" i="20"/>
  <c r="I348" i="20"/>
  <c r="I510" i="20"/>
  <c r="I501" i="20"/>
  <c r="I483" i="20"/>
  <c r="I476" i="20"/>
  <c r="I467" i="20"/>
  <c r="I450" i="20"/>
  <c r="I441" i="20"/>
  <c r="I432" i="20"/>
  <c r="I421" i="20"/>
  <c r="I406" i="20"/>
  <c r="I398" i="20"/>
  <c r="I390" i="20"/>
  <c r="I384" i="20"/>
  <c r="I376" i="20"/>
  <c r="I369" i="20"/>
  <c r="I362" i="20"/>
  <c r="I349" i="20"/>
  <c r="I511" i="20"/>
  <c r="I502" i="20"/>
  <c r="I477" i="20"/>
  <c r="I468" i="20"/>
  <c r="I451" i="20"/>
  <c r="I442" i="20"/>
  <c r="I433" i="20"/>
  <c r="I422" i="20"/>
  <c r="I414" i="20"/>
  <c r="I407" i="20"/>
  <c r="I399" i="20"/>
  <c r="I392" i="20"/>
  <c r="I385" i="20"/>
  <c r="I377" i="20"/>
  <c r="I363" i="20"/>
  <c r="I356" i="20"/>
  <c r="I350" i="20"/>
  <c r="I512" i="20"/>
  <c r="I503" i="20"/>
  <c r="I478" i="20"/>
  <c r="I469" i="20"/>
  <c r="I452" i="20"/>
  <c r="I443" i="20"/>
  <c r="I434" i="20"/>
  <c r="I423" i="20"/>
  <c r="I415" i="20"/>
  <c r="I408" i="20"/>
  <c r="I400" i="20"/>
  <c r="I386" i="20"/>
  <c r="I378" i="20"/>
  <c r="I370" i="20"/>
  <c r="I364" i="20"/>
  <c r="I351" i="20"/>
  <c r="I513" i="20"/>
  <c r="I504" i="20"/>
  <c r="I484" i="20"/>
  <c r="I479" i="20"/>
  <c r="I470" i="20"/>
  <c r="I460" i="20"/>
  <c r="I457" i="20"/>
  <c r="I444" i="20"/>
  <c r="I435" i="20"/>
  <c r="I424" i="20"/>
  <c r="I401" i="20"/>
  <c r="I387" i="20"/>
  <c r="I365" i="20"/>
  <c r="I352" i="20"/>
  <c r="L480" i="20" l="1"/>
  <c r="L465" i="20"/>
  <c r="L393" i="20"/>
  <c r="L507" i="20"/>
  <c r="L436" i="20"/>
  <c r="L379" i="20"/>
  <c r="L417" i="20"/>
  <c r="L461" i="20"/>
  <c r="L478" i="20"/>
  <c r="L365" i="20"/>
  <c r="L470" i="20"/>
  <c r="L443" i="20"/>
  <c r="L356" i="20"/>
  <c r="L511" i="20"/>
  <c r="L405" i="20"/>
  <c r="L456" i="20"/>
  <c r="L396" i="20"/>
  <c r="L474" i="20"/>
  <c r="L469" i="20"/>
  <c r="L376" i="20"/>
  <c r="L450" i="20"/>
  <c r="L361" i="20"/>
  <c r="L431" i="20"/>
  <c r="L430" i="20"/>
  <c r="L352" i="20"/>
  <c r="L385" i="20"/>
  <c r="L401" i="20"/>
  <c r="L484" i="20"/>
  <c r="L386" i="20"/>
  <c r="L377" i="20"/>
  <c r="L442" i="20"/>
  <c r="L362" i="20"/>
  <c r="L432" i="20"/>
  <c r="L510" i="20"/>
  <c r="L420" i="20"/>
  <c r="L475" i="20"/>
  <c r="L355" i="20"/>
  <c r="L412" i="20"/>
  <c r="L395" i="20"/>
  <c r="L481" i="20"/>
  <c r="L380" i="20"/>
  <c r="L424" i="20"/>
  <c r="L400" i="20"/>
  <c r="L451" i="20"/>
  <c r="L369" i="20"/>
  <c r="L441" i="20"/>
  <c r="L348" i="20"/>
  <c r="L426" i="20"/>
  <c r="L487" i="20"/>
  <c r="L360" i="20"/>
  <c r="L419" i="20"/>
  <c r="L408" i="20"/>
  <c r="L444" i="20"/>
  <c r="L513" i="20"/>
  <c r="L415" i="20"/>
  <c r="L399" i="20"/>
  <c r="L477" i="20"/>
  <c r="L440" i="20"/>
  <c r="L500" i="20"/>
  <c r="L374" i="20"/>
  <c r="L439" i="20"/>
  <c r="L414" i="20"/>
  <c r="L472" i="20"/>
  <c r="L435" i="20"/>
  <c r="L504" i="20"/>
  <c r="L392" i="20"/>
  <c r="L368" i="20"/>
  <c r="L503" i="20"/>
  <c r="L384" i="20"/>
  <c r="L467" i="20"/>
  <c r="L375" i="20"/>
  <c r="L438" i="20"/>
  <c r="L508" i="20"/>
  <c r="L411" i="20"/>
  <c r="L364" i="20"/>
  <c r="L390" i="20"/>
  <c r="L370" i="20"/>
  <c r="L422" i="20"/>
  <c r="L406" i="20"/>
  <c r="L347" i="20"/>
  <c r="L349" i="20"/>
  <c r="L483" i="20"/>
  <c r="L468" i="20"/>
  <c r="L418" i="20"/>
  <c r="L512" i="20"/>
  <c r="L501" i="20"/>
  <c r="L383" i="20"/>
  <c r="L454" i="20"/>
  <c r="L346" i="20"/>
  <c r="L498" i="20"/>
  <c r="L366" i="20"/>
  <c r="L427" i="20"/>
  <c r="L455" i="20"/>
  <c r="L382" i="20"/>
  <c r="L457" i="20"/>
  <c r="L433" i="20"/>
  <c r="L482" i="20"/>
  <c r="L367" i="20"/>
  <c r="L381" i="20"/>
  <c r="L345" i="20"/>
  <c r="L354" i="20"/>
  <c r="L371" i="20"/>
  <c r="L445" i="20"/>
  <c r="L403" i="20"/>
  <c r="L446" i="20"/>
  <c r="L388" i="20"/>
  <c r="L471" i="20"/>
  <c r="L505" i="20"/>
  <c r="L423" i="20"/>
  <c r="L466" i="20"/>
  <c r="L389" i="20"/>
  <c r="L460" i="20"/>
  <c r="L421" i="20"/>
  <c r="L476" i="20"/>
  <c r="L397" i="20"/>
  <c r="L459" i="20"/>
  <c r="L473" i="20"/>
  <c r="L428" i="20"/>
  <c r="L409" i="20"/>
  <c r="L416" i="20"/>
  <c r="L485" i="20"/>
  <c r="L452" i="20"/>
  <c r="L353" i="20"/>
  <c r="L398" i="20"/>
  <c r="L350" i="20"/>
  <c r="L363" i="20"/>
  <c r="L407" i="20"/>
  <c r="L502" i="20"/>
  <c r="L404" i="20"/>
  <c r="L448" i="20"/>
  <c r="L373" i="20"/>
  <c r="L497" i="20"/>
  <c r="L357" i="20"/>
  <c r="L425" i="20"/>
  <c r="L387" i="20"/>
  <c r="L378" i="20"/>
  <c r="L509" i="20"/>
  <c r="L479" i="20"/>
  <c r="L351" i="20"/>
  <c r="L434" i="20"/>
  <c r="L413" i="20"/>
  <c r="L449" i="20"/>
  <c r="L343" i="20"/>
  <c r="L486" i="20"/>
  <c r="L499" i="20"/>
  <c r="L359" i="20"/>
  <c r="L358" i="20"/>
  <c r="L372" i="20"/>
  <c r="L344" i="20"/>
  <c r="L453" i="20"/>
  <c r="L458" i="20"/>
  <c r="L429" i="20"/>
  <c r="L464" i="20"/>
  <c r="L394" i="20"/>
  <c r="L391" i="20"/>
  <c r="L410" i="20"/>
  <c r="L462" i="20"/>
  <c r="L447" i="20"/>
  <c r="L437" i="20"/>
  <c r="L463" i="20"/>
  <c r="L402" i="20"/>
  <c r="L506" i="20"/>
  <c r="K4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5" i="20"/>
  <c r="K296" i="20"/>
  <c r="K297" i="20"/>
  <c r="K298" i="20"/>
  <c r="K299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I171" i="20"/>
  <c r="J171" i="20"/>
  <c r="M171" i="20"/>
  <c r="N171" i="20"/>
  <c r="I172" i="20"/>
  <c r="J172" i="20"/>
  <c r="M172" i="20"/>
  <c r="N172" i="20"/>
  <c r="I174" i="20"/>
  <c r="J174" i="20"/>
  <c r="M174" i="20"/>
  <c r="N174" i="20"/>
  <c r="I175" i="20"/>
  <c r="J175" i="20"/>
  <c r="M175" i="20"/>
  <c r="N175" i="20"/>
  <c r="I176" i="20"/>
  <c r="J176" i="20"/>
  <c r="M176" i="20"/>
  <c r="N176" i="20"/>
  <c r="I177" i="20"/>
  <c r="J177" i="20"/>
  <c r="M177" i="20"/>
  <c r="N177" i="20"/>
  <c r="I178" i="20"/>
  <c r="J178" i="20"/>
  <c r="M178" i="20"/>
  <c r="N178" i="20"/>
  <c r="I179" i="20"/>
  <c r="J179" i="20"/>
  <c r="M179" i="20"/>
  <c r="N179" i="20"/>
  <c r="I180" i="20"/>
  <c r="J180" i="20"/>
  <c r="M180" i="20"/>
  <c r="N180" i="20"/>
  <c r="I181" i="20"/>
  <c r="J181" i="20"/>
  <c r="M181" i="20"/>
  <c r="N181" i="20"/>
  <c r="I182" i="20"/>
  <c r="J182" i="20"/>
  <c r="M182" i="20"/>
  <c r="N182" i="20"/>
  <c r="I183" i="20"/>
  <c r="J183" i="20"/>
  <c r="M183" i="20"/>
  <c r="N183" i="20"/>
  <c r="I184" i="20"/>
  <c r="J184" i="20"/>
  <c r="M184" i="20"/>
  <c r="N184" i="20"/>
  <c r="I185" i="20"/>
  <c r="J185" i="20"/>
  <c r="M185" i="20"/>
  <c r="N185" i="20"/>
  <c r="I186" i="20"/>
  <c r="J186" i="20"/>
  <c r="M186" i="20"/>
  <c r="N186" i="20"/>
  <c r="I187" i="20"/>
  <c r="J187" i="20"/>
  <c r="M187" i="20"/>
  <c r="N187" i="20"/>
  <c r="I188" i="20"/>
  <c r="J188" i="20"/>
  <c r="M188" i="20"/>
  <c r="N188" i="20"/>
  <c r="I189" i="20"/>
  <c r="J189" i="20"/>
  <c r="M189" i="20"/>
  <c r="N189" i="20"/>
  <c r="I190" i="20"/>
  <c r="J190" i="20"/>
  <c r="M190" i="20"/>
  <c r="N190" i="20"/>
  <c r="I191" i="20"/>
  <c r="J191" i="20"/>
  <c r="M191" i="20"/>
  <c r="N191" i="20"/>
  <c r="I192" i="20"/>
  <c r="J192" i="20"/>
  <c r="M192" i="20"/>
  <c r="N192" i="20"/>
  <c r="I193" i="20"/>
  <c r="J193" i="20"/>
  <c r="M193" i="20"/>
  <c r="N193" i="20"/>
  <c r="I194" i="20"/>
  <c r="J194" i="20"/>
  <c r="M194" i="20"/>
  <c r="N194" i="20"/>
  <c r="I195" i="20"/>
  <c r="J195" i="20"/>
  <c r="M195" i="20"/>
  <c r="N195" i="20"/>
  <c r="I196" i="20"/>
  <c r="J196" i="20"/>
  <c r="M196" i="20"/>
  <c r="N196" i="20"/>
  <c r="I198" i="20"/>
  <c r="J198" i="20"/>
  <c r="M198" i="20"/>
  <c r="N198" i="20"/>
  <c r="I199" i="20"/>
  <c r="J199" i="20"/>
  <c r="M199" i="20"/>
  <c r="N199" i="20"/>
  <c r="I200" i="20"/>
  <c r="J200" i="20"/>
  <c r="M200" i="20"/>
  <c r="N200" i="20"/>
  <c r="I201" i="20"/>
  <c r="J201" i="20"/>
  <c r="M201" i="20"/>
  <c r="N201" i="20"/>
  <c r="I202" i="20"/>
  <c r="J202" i="20"/>
  <c r="M202" i="20"/>
  <c r="N202" i="20"/>
  <c r="I203" i="20"/>
  <c r="J203" i="20"/>
  <c r="M203" i="20"/>
  <c r="N203" i="20"/>
  <c r="I204" i="20"/>
  <c r="J204" i="20"/>
  <c r="M204" i="20"/>
  <c r="N204" i="20"/>
  <c r="I205" i="20"/>
  <c r="J205" i="20"/>
  <c r="M205" i="20"/>
  <c r="N205" i="20"/>
  <c r="I206" i="20"/>
  <c r="J206" i="20"/>
  <c r="M206" i="20"/>
  <c r="N206" i="20"/>
  <c r="I207" i="20"/>
  <c r="J207" i="20"/>
  <c r="M207" i="20"/>
  <c r="N207" i="20"/>
  <c r="I208" i="20"/>
  <c r="J208" i="20"/>
  <c r="M208" i="20"/>
  <c r="N208" i="20"/>
  <c r="I209" i="20"/>
  <c r="J209" i="20"/>
  <c r="M209" i="20"/>
  <c r="N209" i="20"/>
  <c r="I210" i="20"/>
  <c r="J210" i="20"/>
  <c r="M210" i="20"/>
  <c r="N210" i="20"/>
  <c r="I211" i="20"/>
  <c r="J211" i="20"/>
  <c r="M211" i="20"/>
  <c r="N211" i="20"/>
  <c r="I212" i="20"/>
  <c r="J212" i="20"/>
  <c r="M212" i="20"/>
  <c r="N212" i="20"/>
  <c r="I213" i="20"/>
  <c r="J213" i="20"/>
  <c r="M213" i="20"/>
  <c r="N213" i="20"/>
  <c r="I214" i="20"/>
  <c r="J214" i="20"/>
  <c r="M214" i="20"/>
  <c r="N214" i="20"/>
  <c r="I216" i="20"/>
  <c r="J216" i="20"/>
  <c r="M216" i="20"/>
  <c r="N216" i="20"/>
  <c r="I217" i="20"/>
  <c r="J217" i="20"/>
  <c r="M217" i="20"/>
  <c r="N217" i="20"/>
  <c r="I218" i="20"/>
  <c r="J218" i="20"/>
  <c r="M218" i="20"/>
  <c r="N218" i="20"/>
  <c r="I219" i="20"/>
  <c r="J219" i="20"/>
  <c r="M219" i="20"/>
  <c r="N219" i="20"/>
  <c r="I220" i="20"/>
  <c r="J220" i="20"/>
  <c r="M220" i="20"/>
  <c r="N220" i="20"/>
  <c r="I221" i="20"/>
  <c r="J221" i="20"/>
  <c r="M221" i="20"/>
  <c r="N221" i="20"/>
  <c r="I222" i="20"/>
  <c r="J222" i="20"/>
  <c r="M222" i="20"/>
  <c r="N222" i="20"/>
  <c r="I223" i="20"/>
  <c r="J223" i="20"/>
  <c r="M223" i="20"/>
  <c r="N223" i="20"/>
  <c r="I224" i="20"/>
  <c r="J224" i="20"/>
  <c r="M224" i="20"/>
  <c r="N224" i="20"/>
  <c r="I225" i="20"/>
  <c r="J225" i="20"/>
  <c r="M225" i="20"/>
  <c r="N225" i="20"/>
  <c r="I226" i="20"/>
  <c r="J226" i="20"/>
  <c r="M226" i="20"/>
  <c r="N226" i="20"/>
  <c r="I227" i="20"/>
  <c r="J227" i="20"/>
  <c r="M227" i="20"/>
  <c r="N227" i="20"/>
  <c r="I228" i="20"/>
  <c r="J228" i="20"/>
  <c r="M228" i="20"/>
  <c r="N228" i="20"/>
  <c r="I229" i="20"/>
  <c r="J229" i="20"/>
  <c r="M229" i="20"/>
  <c r="N229" i="20"/>
  <c r="I230" i="20"/>
  <c r="J230" i="20"/>
  <c r="M230" i="20"/>
  <c r="N230" i="20"/>
  <c r="I231" i="20"/>
  <c r="J231" i="20"/>
  <c r="M231" i="20"/>
  <c r="N231" i="20"/>
  <c r="I232" i="20"/>
  <c r="J232" i="20"/>
  <c r="M232" i="20"/>
  <c r="N232" i="20"/>
  <c r="I233" i="20"/>
  <c r="J233" i="20"/>
  <c r="M233" i="20"/>
  <c r="N233" i="20"/>
  <c r="I234" i="20"/>
  <c r="J234" i="20"/>
  <c r="M234" i="20"/>
  <c r="N234" i="20"/>
  <c r="I236" i="20"/>
  <c r="J236" i="20"/>
  <c r="M236" i="20"/>
  <c r="N236" i="20"/>
  <c r="I237" i="20"/>
  <c r="J237" i="20"/>
  <c r="M237" i="20"/>
  <c r="N237" i="20"/>
  <c r="I238" i="20"/>
  <c r="J238" i="20"/>
  <c r="M238" i="20"/>
  <c r="N238" i="20"/>
  <c r="I239" i="20"/>
  <c r="J239" i="20"/>
  <c r="M239" i="20"/>
  <c r="N239" i="20"/>
  <c r="I240" i="20"/>
  <c r="J240" i="20"/>
  <c r="M240" i="20"/>
  <c r="N240" i="20"/>
  <c r="I241" i="20"/>
  <c r="J241" i="20"/>
  <c r="M241" i="20"/>
  <c r="N241" i="20"/>
  <c r="I242" i="20"/>
  <c r="J242" i="20"/>
  <c r="M242" i="20"/>
  <c r="N242" i="20"/>
  <c r="I243" i="20"/>
  <c r="J243" i="20"/>
  <c r="M243" i="20"/>
  <c r="N243" i="20"/>
  <c r="I244" i="20"/>
  <c r="J244" i="20"/>
  <c r="M244" i="20"/>
  <c r="N244" i="20"/>
  <c r="I245" i="20"/>
  <c r="J245" i="20"/>
  <c r="M245" i="20"/>
  <c r="N245" i="20"/>
  <c r="I246" i="20"/>
  <c r="J246" i="20"/>
  <c r="M246" i="20"/>
  <c r="N246" i="20"/>
  <c r="I247" i="20"/>
  <c r="J247" i="20"/>
  <c r="M247" i="20"/>
  <c r="N247" i="20"/>
  <c r="I248" i="20"/>
  <c r="J248" i="20"/>
  <c r="M248" i="20"/>
  <c r="N248" i="20"/>
  <c r="I249" i="20"/>
  <c r="J249" i="20"/>
  <c r="M249" i="20"/>
  <c r="N249" i="20"/>
  <c r="I250" i="20"/>
  <c r="J250" i="20"/>
  <c r="M250" i="20"/>
  <c r="N250" i="20"/>
  <c r="I251" i="20"/>
  <c r="J251" i="20"/>
  <c r="M251" i="20"/>
  <c r="N251" i="20"/>
  <c r="I252" i="20"/>
  <c r="J252" i="20"/>
  <c r="M252" i="20"/>
  <c r="N252" i="20"/>
  <c r="I253" i="20"/>
  <c r="J253" i="20"/>
  <c r="M253" i="20"/>
  <c r="N253" i="20"/>
  <c r="I254" i="20"/>
  <c r="J254" i="20"/>
  <c r="M254" i="20"/>
  <c r="N254" i="20"/>
  <c r="I256" i="20"/>
  <c r="J256" i="20"/>
  <c r="M256" i="20"/>
  <c r="N256" i="20"/>
  <c r="I257" i="20"/>
  <c r="J257" i="20"/>
  <c r="M257" i="20"/>
  <c r="N257" i="20"/>
  <c r="I258" i="20"/>
  <c r="J258" i="20"/>
  <c r="M258" i="20"/>
  <c r="N258" i="20"/>
  <c r="I259" i="20"/>
  <c r="J259" i="20"/>
  <c r="M259" i="20"/>
  <c r="N259" i="20"/>
  <c r="I260" i="20"/>
  <c r="J260" i="20"/>
  <c r="M260" i="20"/>
  <c r="N260" i="20"/>
  <c r="I261" i="20"/>
  <c r="J261" i="20"/>
  <c r="M261" i="20"/>
  <c r="N261" i="20"/>
  <c r="I262" i="20"/>
  <c r="J262" i="20"/>
  <c r="M262" i="20"/>
  <c r="N262" i="20"/>
  <c r="I263" i="20"/>
  <c r="J263" i="20"/>
  <c r="M263" i="20"/>
  <c r="N263" i="20"/>
  <c r="I264" i="20"/>
  <c r="J264" i="20"/>
  <c r="M264" i="20"/>
  <c r="N264" i="20"/>
  <c r="I265" i="20"/>
  <c r="J265" i="20"/>
  <c r="M265" i="20"/>
  <c r="N265" i="20"/>
  <c r="I266" i="20"/>
  <c r="J266" i="20"/>
  <c r="M266" i="20"/>
  <c r="N266" i="20"/>
  <c r="I267" i="20"/>
  <c r="J267" i="20"/>
  <c r="M267" i="20"/>
  <c r="N267" i="20"/>
  <c r="I268" i="20"/>
  <c r="J268" i="20"/>
  <c r="M268" i="20"/>
  <c r="N268" i="20"/>
  <c r="I269" i="20"/>
  <c r="J269" i="20"/>
  <c r="M269" i="20"/>
  <c r="N269" i="20"/>
  <c r="I270" i="20"/>
  <c r="J270" i="20"/>
  <c r="M270" i="20"/>
  <c r="N270" i="20"/>
  <c r="I271" i="20"/>
  <c r="J271" i="20"/>
  <c r="M271" i="20"/>
  <c r="N271" i="20"/>
  <c r="I272" i="20"/>
  <c r="J272" i="20"/>
  <c r="M272" i="20"/>
  <c r="N272" i="20"/>
  <c r="I273" i="20"/>
  <c r="J273" i="20"/>
  <c r="M273" i="20"/>
  <c r="N273" i="20"/>
  <c r="I274" i="20"/>
  <c r="J274" i="20"/>
  <c r="M274" i="20"/>
  <c r="N274" i="20"/>
  <c r="I275" i="20"/>
  <c r="J275" i="20"/>
  <c r="M275" i="20"/>
  <c r="N275" i="20"/>
  <c r="I277" i="20"/>
  <c r="J277" i="20"/>
  <c r="M277" i="20"/>
  <c r="N277" i="20"/>
  <c r="I278" i="20"/>
  <c r="J278" i="20"/>
  <c r="M278" i="20"/>
  <c r="N278" i="20"/>
  <c r="I279" i="20"/>
  <c r="J279" i="20"/>
  <c r="M279" i="20"/>
  <c r="N279" i="20"/>
  <c r="I280" i="20"/>
  <c r="J280" i="20"/>
  <c r="M280" i="20"/>
  <c r="N280" i="20"/>
  <c r="I281" i="20"/>
  <c r="J281" i="20"/>
  <c r="M281" i="20"/>
  <c r="N281" i="20"/>
  <c r="I282" i="20"/>
  <c r="J282" i="20"/>
  <c r="M282" i="20"/>
  <c r="N282" i="20"/>
  <c r="I283" i="20"/>
  <c r="J283" i="20"/>
  <c r="M283" i="20"/>
  <c r="N283" i="20"/>
  <c r="I284" i="20"/>
  <c r="J284" i="20"/>
  <c r="M284" i="20"/>
  <c r="N284" i="20"/>
  <c r="I285" i="20"/>
  <c r="J285" i="20"/>
  <c r="M285" i="20"/>
  <c r="N285" i="20"/>
  <c r="I286" i="20"/>
  <c r="J286" i="20"/>
  <c r="M286" i="20"/>
  <c r="N286" i="20"/>
  <c r="I287" i="20"/>
  <c r="J287" i="20"/>
  <c r="M287" i="20"/>
  <c r="N287" i="20"/>
  <c r="I288" i="20"/>
  <c r="J288" i="20"/>
  <c r="M288" i="20"/>
  <c r="N288" i="20"/>
  <c r="I289" i="20"/>
  <c r="J289" i="20"/>
  <c r="M289" i="20"/>
  <c r="N289" i="20"/>
  <c r="I290" i="20"/>
  <c r="J290" i="20"/>
  <c r="M290" i="20"/>
  <c r="N290" i="20"/>
  <c r="I291" i="20"/>
  <c r="J291" i="20"/>
  <c r="M291" i="20"/>
  <c r="N291" i="20"/>
  <c r="I292" i="20"/>
  <c r="J292" i="20"/>
  <c r="M292" i="20"/>
  <c r="N292" i="20"/>
  <c r="I293" i="20"/>
  <c r="J293" i="20"/>
  <c r="M293" i="20"/>
  <c r="N293" i="20"/>
  <c r="I295" i="20"/>
  <c r="J295" i="20"/>
  <c r="M295" i="20"/>
  <c r="N295" i="20"/>
  <c r="I296" i="20"/>
  <c r="J296" i="20"/>
  <c r="M296" i="20"/>
  <c r="N296" i="20"/>
  <c r="I297" i="20"/>
  <c r="J297" i="20"/>
  <c r="M297" i="20"/>
  <c r="N297" i="20"/>
  <c r="I298" i="20"/>
  <c r="J298" i="20"/>
  <c r="M298" i="20"/>
  <c r="N298" i="20"/>
  <c r="I299" i="20"/>
  <c r="J299" i="20"/>
  <c r="M299" i="20"/>
  <c r="N299" i="20"/>
  <c r="I300" i="20"/>
  <c r="J300" i="20"/>
  <c r="M300" i="20"/>
  <c r="N300" i="20"/>
  <c r="I301" i="20"/>
  <c r="J301" i="20"/>
  <c r="M301" i="20"/>
  <c r="N301" i="20"/>
  <c r="I302" i="20"/>
  <c r="J302" i="20"/>
  <c r="M302" i="20"/>
  <c r="N302" i="20"/>
  <c r="I303" i="20"/>
  <c r="J303" i="20"/>
  <c r="M303" i="20"/>
  <c r="N303" i="20"/>
  <c r="I304" i="20"/>
  <c r="J304" i="20"/>
  <c r="M304" i="20"/>
  <c r="N304" i="20"/>
  <c r="I305" i="20"/>
  <c r="J305" i="20"/>
  <c r="M305" i="20"/>
  <c r="N305" i="20"/>
  <c r="I306" i="20"/>
  <c r="J306" i="20"/>
  <c r="M306" i="20"/>
  <c r="N306" i="20"/>
  <c r="I307" i="20"/>
  <c r="J307" i="20"/>
  <c r="M307" i="20"/>
  <c r="N307" i="20"/>
  <c r="I308" i="20"/>
  <c r="J308" i="20"/>
  <c r="M308" i="20"/>
  <c r="N308" i="20"/>
  <c r="I309" i="20"/>
  <c r="J309" i="20"/>
  <c r="M309" i="20"/>
  <c r="N309" i="20"/>
  <c r="I310" i="20"/>
  <c r="J310" i="20"/>
  <c r="M310" i="20"/>
  <c r="N310" i="20"/>
  <c r="I311" i="20"/>
  <c r="J311" i="20"/>
  <c r="M311" i="20"/>
  <c r="N311" i="20"/>
  <c r="I312" i="20"/>
  <c r="J312" i="20"/>
  <c r="M312" i="20"/>
  <c r="N312" i="20"/>
  <c r="I313" i="20"/>
  <c r="J313" i="20"/>
  <c r="M313" i="20"/>
  <c r="N313" i="20"/>
  <c r="I315" i="20"/>
  <c r="J315" i="20"/>
  <c r="M315" i="20"/>
  <c r="N315" i="20"/>
  <c r="I316" i="20"/>
  <c r="J316" i="20"/>
  <c r="M316" i="20"/>
  <c r="N316" i="20"/>
  <c r="I317" i="20"/>
  <c r="J317" i="20"/>
  <c r="M317" i="20"/>
  <c r="N317" i="20"/>
  <c r="I318" i="20"/>
  <c r="J318" i="20"/>
  <c r="M318" i="20"/>
  <c r="N318" i="20"/>
  <c r="I319" i="20"/>
  <c r="J319" i="20"/>
  <c r="M319" i="20"/>
  <c r="N319" i="20"/>
  <c r="I320" i="20"/>
  <c r="J320" i="20"/>
  <c r="M320" i="20"/>
  <c r="N320" i="20"/>
  <c r="I321" i="20"/>
  <c r="J321" i="20"/>
  <c r="M321" i="20"/>
  <c r="N321" i="20"/>
  <c r="I322" i="20"/>
  <c r="J322" i="20"/>
  <c r="M322" i="20"/>
  <c r="N322" i="20"/>
  <c r="I323" i="20"/>
  <c r="J323" i="20"/>
  <c r="M323" i="20"/>
  <c r="N323" i="20"/>
  <c r="I324" i="20"/>
  <c r="J324" i="20"/>
  <c r="M324" i="20"/>
  <c r="N324" i="20"/>
  <c r="I325" i="20"/>
  <c r="J325" i="20"/>
  <c r="M325" i="20"/>
  <c r="N325" i="20"/>
  <c r="I326" i="20"/>
  <c r="J326" i="20"/>
  <c r="M326" i="20"/>
  <c r="N326" i="20"/>
  <c r="I327" i="20"/>
  <c r="J327" i="20"/>
  <c r="M327" i="20"/>
  <c r="N327" i="20"/>
  <c r="I328" i="20"/>
  <c r="J328" i="20"/>
  <c r="M328" i="20"/>
  <c r="N328" i="20"/>
  <c r="I329" i="20"/>
  <c r="J329" i="20"/>
  <c r="M329" i="20"/>
  <c r="N329" i="20"/>
  <c r="I331" i="20"/>
  <c r="J331" i="20"/>
  <c r="M331" i="20"/>
  <c r="N331" i="20"/>
  <c r="I332" i="20"/>
  <c r="J332" i="20"/>
  <c r="M332" i="20"/>
  <c r="N332" i="20"/>
  <c r="I333" i="20"/>
  <c r="J333" i="20"/>
  <c r="M333" i="20"/>
  <c r="N333" i="20"/>
  <c r="I334" i="20"/>
  <c r="J334" i="20"/>
  <c r="M334" i="20"/>
  <c r="N334" i="20"/>
  <c r="I335" i="20"/>
  <c r="J335" i="20"/>
  <c r="M335" i="20"/>
  <c r="N335" i="20"/>
  <c r="I336" i="20"/>
  <c r="J336" i="20"/>
  <c r="M336" i="20"/>
  <c r="N336" i="20"/>
  <c r="I337" i="20"/>
  <c r="J337" i="20"/>
  <c r="M337" i="20"/>
  <c r="N337" i="20"/>
  <c r="I338" i="20"/>
  <c r="J338" i="20"/>
  <c r="M338" i="20"/>
  <c r="N338" i="20"/>
  <c r="I339" i="20"/>
  <c r="J339" i="20"/>
  <c r="M339" i="20"/>
  <c r="N339" i="20"/>
  <c r="I340" i="20"/>
  <c r="J340" i="20"/>
  <c r="M340" i="20"/>
  <c r="N340" i="20"/>
  <c r="I341" i="20"/>
  <c r="J341" i="20"/>
  <c r="M341" i="20"/>
  <c r="N341" i="20"/>
  <c r="I342" i="20"/>
  <c r="J342" i="20"/>
  <c r="M342" i="20"/>
  <c r="N342" i="20"/>
  <c r="L230" i="20" l="1"/>
  <c r="L198" i="20"/>
  <c r="L182" i="20"/>
  <c r="L192" i="20"/>
  <c r="L201" i="20"/>
  <c r="L185" i="20"/>
  <c r="L218" i="20"/>
  <c r="L249" i="20"/>
  <c r="L241" i="20"/>
  <c r="L232" i="20"/>
  <c r="L213" i="20"/>
  <c r="L208" i="20"/>
  <c r="L205" i="20"/>
  <c r="L180" i="20"/>
  <c r="L177" i="20"/>
  <c r="L214" i="20"/>
  <c r="L211" i="20"/>
  <c r="L189" i="20"/>
  <c r="L217" i="20"/>
  <c r="L225" i="20"/>
  <c r="L176" i="20"/>
  <c r="L229" i="20"/>
  <c r="L340" i="20"/>
  <c r="L332" i="20"/>
  <c r="L324" i="20"/>
  <c r="L316" i="20"/>
  <c r="L308" i="20"/>
  <c r="L300" i="20"/>
  <c r="L292" i="20"/>
  <c r="L284" i="20"/>
  <c r="L268" i="20"/>
  <c r="L260" i="20"/>
  <c r="L252" i="20"/>
  <c r="L244" i="20"/>
  <c r="L236" i="20"/>
  <c r="L231" i="20"/>
  <c r="L228" i="20"/>
  <c r="L206" i="20"/>
  <c r="L178" i="20"/>
  <c r="L212" i="20"/>
  <c r="L209" i="20"/>
  <c r="L195" i="20"/>
  <c r="L181" i="20"/>
  <c r="L226" i="20"/>
  <c r="L190" i="20"/>
  <c r="L333" i="20"/>
  <c r="L325" i="20"/>
  <c r="L309" i="20"/>
  <c r="L293" i="20"/>
  <c r="L261" i="20"/>
  <c r="L224" i="20"/>
  <c r="L221" i="20"/>
  <c r="L196" i="20"/>
  <c r="L193" i="20"/>
  <c r="L179" i="20"/>
  <c r="L174" i="20"/>
  <c r="L233" i="20"/>
  <c r="L210" i="20"/>
  <c r="L202" i="20"/>
  <c r="L227" i="20"/>
  <c r="L341" i="20"/>
  <c r="L317" i="20"/>
  <c r="L301" i="20"/>
  <c r="L285" i="20"/>
  <c r="L277" i="20"/>
  <c r="L269" i="20"/>
  <c r="L253" i="20"/>
  <c r="L222" i="20"/>
  <c r="L194" i="20"/>
  <c r="L186" i="20"/>
  <c r="L328" i="20"/>
  <c r="L320" i="20"/>
  <c r="L296" i="20"/>
  <c r="L288" i="20"/>
  <c r="L280" i="20"/>
  <c r="L272" i="20"/>
  <c r="L264" i="20"/>
  <c r="L256" i="20"/>
  <c r="L248" i="20"/>
  <c r="L240" i="20"/>
  <c r="L223" i="20"/>
  <c r="L220" i="20"/>
  <c r="L207" i="20"/>
  <c r="L204" i="20"/>
  <c r="L191" i="20"/>
  <c r="L188" i="20"/>
  <c r="L175" i="20"/>
  <c r="L172" i="20"/>
  <c r="L336" i="20"/>
  <c r="L331" i="20"/>
  <c r="L315" i="20"/>
  <c r="L299" i="20"/>
  <c r="L291" i="20"/>
  <c r="L283" i="20"/>
  <c r="L275" i="20"/>
  <c r="L267" i="20"/>
  <c r="L259" i="20"/>
  <c r="L251" i="20"/>
  <c r="L243" i="20"/>
  <c r="L342" i="20"/>
  <c r="L334" i="20"/>
  <c r="L326" i="20"/>
  <c r="L318" i="20"/>
  <c r="L310" i="20"/>
  <c r="L302" i="20"/>
  <c r="L286" i="20"/>
  <c r="L278" i="20"/>
  <c r="L270" i="20"/>
  <c r="L262" i="20"/>
  <c r="L254" i="20"/>
  <c r="L246" i="20"/>
  <c r="L238" i="20"/>
  <c r="L312" i="20"/>
  <c r="L304" i="20"/>
  <c r="L339" i="20"/>
  <c r="L323" i="20"/>
  <c r="L307" i="20"/>
  <c r="L337" i="20"/>
  <c r="L329" i="20"/>
  <c r="L321" i="20"/>
  <c r="L313" i="20"/>
  <c r="L305" i="20"/>
  <c r="L297" i="20"/>
  <c r="L289" i="20"/>
  <c r="L281" i="20"/>
  <c r="L273" i="20"/>
  <c r="L265" i="20"/>
  <c r="L257" i="20"/>
  <c r="L199" i="20"/>
  <c r="L183" i="20"/>
  <c r="L335" i="20"/>
  <c r="L327" i="20"/>
  <c r="L319" i="20"/>
  <c r="L311" i="20"/>
  <c r="L303" i="20"/>
  <c r="L295" i="20"/>
  <c r="L287" i="20"/>
  <c r="L279" i="20"/>
  <c r="L271" i="20"/>
  <c r="L263" i="20"/>
  <c r="L247" i="20"/>
  <c r="L245" i="20"/>
  <c r="L239" i="20"/>
  <c r="L237" i="20"/>
  <c r="L338" i="20"/>
  <c r="L322" i="20"/>
  <c r="L306" i="20"/>
  <c r="L298" i="20"/>
  <c r="L290" i="20"/>
  <c r="L282" i="20"/>
  <c r="L274" i="20"/>
  <c r="L266" i="20"/>
  <c r="L258" i="20"/>
  <c r="L250" i="20"/>
  <c r="L242" i="20"/>
  <c r="L234" i="20"/>
  <c r="L219" i="20"/>
  <c r="L216" i="20"/>
  <c r="L203" i="20"/>
  <c r="L200" i="20"/>
  <c r="L187" i="20"/>
  <c r="L184" i="20"/>
  <c r="L171" i="20"/>
  <c r="L2" i="20"/>
  <c r="N4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3" i="20"/>
  <c r="M4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3" i="20"/>
  <c r="K3" i="20"/>
  <c r="J4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3" i="20"/>
  <c r="I4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3" i="20"/>
  <c r="AE35" i="7" l="1"/>
  <c r="AE35" i="18"/>
  <c r="AE35" i="15"/>
  <c r="AE25" i="17"/>
  <c r="AE25" i="19"/>
  <c r="Z35" i="14"/>
  <c r="Z35" i="1"/>
  <c r="Z25" i="16"/>
  <c r="Z25" i="9"/>
  <c r="U35" i="7"/>
  <c r="U35" i="18"/>
  <c r="U35" i="15"/>
  <c r="U25" i="17"/>
  <c r="U25" i="19"/>
  <c r="P35" i="14"/>
  <c r="P35" i="1"/>
  <c r="P25" i="16"/>
  <c r="P25" i="9"/>
  <c r="K35" i="7"/>
  <c r="K35" i="18"/>
  <c r="K35" i="15"/>
  <c r="K25" i="17"/>
  <c r="K25" i="19"/>
  <c r="F35" i="14"/>
  <c r="F35" i="1"/>
  <c r="F25" i="16"/>
  <c r="F25" i="9"/>
  <c r="AP35" i="7"/>
  <c r="AP35" i="18"/>
  <c r="AP35" i="15"/>
  <c r="AP25" i="17"/>
  <c r="AP25" i="19"/>
  <c r="AP15" i="14"/>
  <c r="AP15" i="1"/>
  <c r="AU15" i="16"/>
  <c r="AU15" i="9"/>
  <c r="AU25" i="7"/>
  <c r="AU25" i="18"/>
  <c r="AU25" i="15"/>
  <c r="AU35" i="17"/>
  <c r="AU35" i="19"/>
  <c r="AZ35" i="14"/>
  <c r="AZ35" i="1"/>
  <c r="AZ25" i="16"/>
  <c r="AZ25" i="9"/>
  <c r="AZ15" i="7"/>
  <c r="AZ15" i="18"/>
  <c r="AZ15" i="15"/>
  <c r="BE35" i="17"/>
  <c r="BE35" i="19"/>
  <c r="BE25" i="14"/>
  <c r="BE25" i="1"/>
  <c r="BE15" i="16"/>
  <c r="BE15" i="9"/>
  <c r="BJ15" i="7"/>
  <c r="BJ15" i="18"/>
  <c r="BJ15" i="15"/>
  <c r="BJ25" i="17"/>
  <c r="BJ25" i="19"/>
  <c r="BJ35" i="14"/>
  <c r="BJ35" i="1"/>
  <c r="BO35" i="16"/>
  <c r="BO35" i="9"/>
  <c r="BO25" i="7"/>
  <c r="BO25" i="18"/>
  <c r="BO25" i="15"/>
  <c r="BT35" i="17"/>
  <c r="BT35" i="19"/>
  <c r="BT25" i="14"/>
  <c r="BT25" i="1"/>
  <c r="BT15" i="16"/>
  <c r="BT15" i="9"/>
  <c r="BO15" i="7"/>
  <c r="BO15" i="18"/>
  <c r="BO15" i="15"/>
  <c r="AE15" i="17"/>
  <c r="AE15" i="19"/>
  <c r="Z15" i="14"/>
  <c r="Z15" i="1"/>
  <c r="U15" i="16"/>
  <c r="U15" i="9"/>
  <c r="P15" i="7"/>
  <c r="P15" i="18"/>
  <c r="P15" i="15"/>
  <c r="AD35" i="7"/>
  <c r="AD35" i="18"/>
  <c r="AD35" i="15"/>
  <c r="AD25" i="17"/>
  <c r="AD25" i="19"/>
  <c r="Y35" i="14"/>
  <c r="Y35" i="1"/>
  <c r="Y25" i="16"/>
  <c r="Y25" i="9"/>
  <c r="T35" i="7"/>
  <c r="T35" i="18"/>
  <c r="T35" i="15"/>
  <c r="T25" i="17"/>
  <c r="T25" i="19"/>
  <c r="O35" i="14"/>
  <c r="O35" i="1"/>
  <c r="O25" i="16"/>
  <c r="O25" i="9"/>
  <c r="J35" i="7"/>
  <c r="J35" i="18"/>
  <c r="J35" i="15"/>
  <c r="J25" i="17"/>
  <c r="J25" i="19"/>
  <c r="E35" i="14"/>
  <c r="E35" i="1"/>
  <c r="E25" i="16"/>
  <c r="E25" i="9"/>
  <c r="AO35" i="7"/>
  <c r="AO35" i="18"/>
  <c r="AO35" i="15"/>
  <c r="AO25" i="17"/>
  <c r="AO25" i="19"/>
  <c r="AO15" i="14"/>
  <c r="AO15" i="1"/>
  <c r="AT15" i="16"/>
  <c r="AT15" i="9"/>
  <c r="AT25" i="7"/>
  <c r="AT25" i="18"/>
  <c r="AT25" i="15"/>
  <c r="AT35" i="17"/>
  <c r="AT35" i="19"/>
  <c r="AY35" i="14"/>
  <c r="AY35" i="1"/>
  <c r="AY25" i="16"/>
  <c r="AY25" i="9"/>
  <c r="AY15" i="7"/>
  <c r="AY15" i="18"/>
  <c r="AY15" i="15"/>
  <c r="BD35" i="17"/>
  <c r="BD35" i="19"/>
  <c r="BD25" i="14"/>
  <c r="BD25" i="1"/>
  <c r="BD15" i="16"/>
  <c r="BD15" i="9"/>
  <c r="BI15" i="7"/>
  <c r="BI15" i="18"/>
  <c r="BI15" i="15"/>
  <c r="BI25" i="17"/>
  <c r="BI25" i="19"/>
  <c r="BI35" i="14"/>
  <c r="BI35" i="1"/>
  <c r="BN35" i="16"/>
  <c r="BN35" i="9"/>
  <c r="BN25" i="7"/>
  <c r="BN25" i="18"/>
  <c r="BN25" i="15"/>
  <c r="BS35" i="17"/>
  <c r="BS35" i="19"/>
  <c r="BS25" i="14"/>
  <c r="BS25" i="1"/>
  <c r="BS15" i="16"/>
  <c r="BS15" i="9"/>
  <c r="BN15" i="7"/>
  <c r="BN15" i="18"/>
  <c r="BN15" i="15"/>
  <c r="AD15" i="17"/>
  <c r="AD15" i="19"/>
  <c r="Y15" i="14"/>
  <c r="Y15" i="1"/>
  <c r="T15" i="16"/>
  <c r="T15" i="9"/>
  <c r="O15" i="7"/>
  <c r="O15" i="18"/>
  <c r="O15" i="15"/>
  <c r="J15" i="17"/>
  <c r="AE35" i="16"/>
  <c r="AE35" i="9"/>
  <c r="AE25" i="7"/>
  <c r="AE25" i="18"/>
  <c r="AE25" i="15"/>
  <c r="Z35" i="17"/>
  <c r="Z35" i="19"/>
  <c r="Z25" i="14"/>
  <c r="Z25" i="1"/>
  <c r="U35" i="16"/>
  <c r="U35" i="9"/>
  <c r="U25" i="7"/>
  <c r="U25" i="18"/>
  <c r="U25" i="15"/>
  <c r="P35" i="17"/>
  <c r="P35" i="19"/>
  <c r="P25" i="14"/>
  <c r="P25" i="1"/>
  <c r="K35" i="16"/>
  <c r="K35" i="9"/>
  <c r="K25" i="7"/>
  <c r="K25" i="18"/>
  <c r="K25" i="15"/>
  <c r="F35" i="17"/>
  <c r="F35" i="19"/>
  <c r="F25" i="14"/>
  <c r="F25" i="1"/>
  <c r="AP35" i="16"/>
  <c r="AP35" i="9"/>
  <c r="AP25" i="7"/>
  <c r="AP25" i="18"/>
  <c r="AP25" i="15"/>
  <c r="AP15" i="17"/>
  <c r="AP15" i="19"/>
  <c r="AU15" i="14"/>
  <c r="AU15" i="1"/>
  <c r="AU25" i="16"/>
  <c r="AU25" i="9"/>
  <c r="AU35" i="7"/>
  <c r="AU35" i="18"/>
  <c r="AU35" i="15"/>
  <c r="AZ35" i="17"/>
  <c r="AZ35" i="19"/>
  <c r="AZ25" i="14"/>
  <c r="AZ25" i="1"/>
  <c r="AZ15" i="16"/>
  <c r="AZ15" i="9"/>
  <c r="BE35" i="7"/>
  <c r="BE35" i="18"/>
  <c r="BE35" i="15"/>
  <c r="BE25" i="17"/>
  <c r="BE25" i="19"/>
  <c r="BE15" i="14"/>
  <c r="BE15" i="1"/>
  <c r="BJ15" i="16"/>
  <c r="BJ15" i="9"/>
  <c r="BJ25" i="7"/>
  <c r="BJ25" i="18"/>
  <c r="BJ25" i="15"/>
  <c r="BJ35" i="17"/>
  <c r="BJ35" i="19"/>
  <c r="BO35" i="14"/>
  <c r="BO35" i="1"/>
  <c r="BO25" i="16"/>
  <c r="BO25" i="9"/>
  <c r="BT35" i="7"/>
  <c r="BT35" i="18"/>
  <c r="BT35" i="15"/>
  <c r="BT25" i="17"/>
  <c r="BT25" i="19"/>
  <c r="BT15" i="14"/>
  <c r="BT15" i="1"/>
  <c r="BO15" i="16"/>
  <c r="BO15" i="9"/>
  <c r="AE15" i="7"/>
  <c r="AE15" i="18"/>
  <c r="AE15" i="15"/>
  <c r="Z15" i="17"/>
  <c r="Z15" i="19"/>
  <c r="U15" i="14"/>
  <c r="U15" i="1"/>
  <c r="P15" i="16"/>
  <c r="P15" i="9"/>
  <c r="K15" i="7"/>
  <c r="K15" i="18"/>
  <c r="AD35" i="16"/>
  <c r="AD35" i="9"/>
  <c r="AD25" i="7"/>
  <c r="AD25" i="18"/>
  <c r="AD25" i="15"/>
  <c r="Y35" i="17"/>
  <c r="Y35" i="19"/>
  <c r="Y25" i="14"/>
  <c r="Y25" i="1"/>
  <c r="T35" i="16"/>
  <c r="T35" i="9"/>
  <c r="T25" i="7"/>
  <c r="T25" i="18"/>
  <c r="T25" i="15"/>
  <c r="O35" i="17"/>
  <c r="O35" i="19"/>
  <c r="O25" i="14"/>
  <c r="O25" i="1"/>
  <c r="J35" i="16"/>
  <c r="J35" i="9"/>
  <c r="J25" i="7"/>
  <c r="J25" i="18"/>
  <c r="J25" i="15"/>
  <c r="E35" i="17"/>
  <c r="E35" i="19"/>
  <c r="E25" i="14"/>
  <c r="E25" i="1"/>
  <c r="AO35" i="16"/>
  <c r="AO35" i="9"/>
  <c r="AO25" i="7"/>
  <c r="AO25" i="18"/>
  <c r="AO25" i="15"/>
  <c r="AO15" i="17"/>
  <c r="AO15" i="19"/>
  <c r="AT15" i="14"/>
  <c r="AT15" i="1"/>
  <c r="AT25" i="16"/>
  <c r="AT25" i="9"/>
  <c r="AT35" i="7"/>
  <c r="AT35" i="18"/>
  <c r="AT35" i="15"/>
  <c r="AY35" i="17"/>
  <c r="AY35" i="19"/>
  <c r="AY25" i="14"/>
  <c r="AY25" i="1"/>
  <c r="AY15" i="16"/>
  <c r="AY15" i="9"/>
  <c r="BD35" i="7"/>
  <c r="BD35" i="18"/>
  <c r="BD35" i="15"/>
  <c r="BD25" i="17"/>
  <c r="BD25" i="19"/>
  <c r="BD15" i="14"/>
  <c r="BD15" i="1"/>
  <c r="BI15" i="16"/>
  <c r="BI15" i="9"/>
  <c r="BI25" i="7"/>
  <c r="BI25" i="18"/>
  <c r="BI25" i="15"/>
  <c r="BI35" i="17"/>
  <c r="BI35" i="19"/>
  <c r="BN35" i="14"/>
  <c r="BN35" i="1"/>
  <c r="BN25" i="16"/>
  <c r="BN25" i="9"/>
  <c r="BS35" i="7"/>
  <c r="BS35" i="18"/>
  <c r="BS35" i="15"/>
  <c r="BS25" i="17"/>
  <c r="BS25" i="19"/>
  <c r="BS15" i="14"/>
  <c r="BS15" i="1"/>
  <c r="BN15" i="16"/>
  <c r="BN15" i="9"/>
  <c r="AD15" i="7"/>
  <c r="AD15" i="18"/>
  <c r="AD15" i="15"/>
  <c r="Y15" i="17"/>
  <c r="Y15" i="19"/>
  <c r="T15" i="14"/>
  <c r="T15" i="1"/>
  <c r="O15" i="16"/>
  <c r="O15" i="9"/>
  <c r="J15" i="7"/>
  <c r="J15" i="18"/>
  <c r="AE35" i="14"/>
  <c r="AE35" i="1"/>
  <c r="AE25" i="16"/>
  <c r="AE25" i="9"/>
  <c r="Z35" i="7"/>
  <c r="Z35" i="18"/>
  <c r="Z35" i="15"/>
  <c r="Z25" i="17"/>
  <c r="Z25" i="19"/>
  <c r="U35" i="14"/>
  <c r="U35" i="1"/>
  <c r="U25" i="16"/>
  <c r="U25" i="9"/>
  <c r="P35" i="7"/>
  <c r="P35" i="18"/>
  <c r="P35" i="15"/>
  <c r="P25" i="17"/>
  <c r="P25" i="19"/>
  <c r="K35" i="14"/>
  <c r="K35" i="1"/>
  <c r="K25" i="16"/>
  <c r="K25" i="9"/>
  <c r="F35" i="7"/>
  <c r="F35" i="18"/>
  <c r="F35" i="15"/>
  <c r="F25" i="17"/>
  <c r="F25" i="19"/>
  <c r="AP35" i="14"/>
  <c r="AP35" i="1"/>
  <c r="AP25" i="16"/>
  <c r="AP25" i="9"/>
  <c r="AP15" i="7"/>
  <c r="AP15" i="18"/>
  <c r="AP15" i="15"/>
  <c r="AU15" i="17"/>
  <c r="AU15" i="19"/>
  <c r="AU25" i="14"/>
  <c r="AU25" i="1"/>
  <c r="AU35" i="16"/>
  <c r="AU35" i="9"/>
  <c r="AZ35" i="7"/>
  <c r="AZ35" i="18"/>
  <c r="AZ35" i="15"/>
  <c r="AZ25" i="17"/>
  <c r="AZ25" i="19"/>
  <c r="AZ15" i="14"/>
  <c r="AZ15" i="1"/>
  <c r="BE35" i="16"/>
  <c r="BE35" i="9"/>
  <c r="BE25" i="7"/>
  <c r="BE25" i="18"/>
  <c r="BE25" i="15"/>
  <c r="BE15" i="17"/>
  <c r="BE15" i="19"/>
  <c r="BJ15" i="14"/>
  <c r="BJ15" i="1"/>
  <c r="BJ25" i="16"/>
  <c r="BJ25" i="9"/>
  <c r="BJ35" i="7"/>
  <c r="BJ35" i="18"/>
  <c r="BJ35" i="15"/>
  <c r="BO35" i="17"/>
  <c r="BO35" i="19"/>
  <c r="BO25" i="14"/>
  <c r="BO25" i="1"/>
  <c r="BT35" i="16"/>
  <c r="BT35" i="9"/>
  <c r="BT25" i="7"/>
  <c r="BT25" i="18"/>
  <c r="BT25" i="15"/>
  <c r="BT15" i="17"/>
  <c r="BT15" i="19"/>
  <c r="BO15" i="14"/>
  <c r="BO15" i="1"/>
  <c r="AE15" i="16"/>
  <c r="AE15" i="9"/>
  <c r="Z15" i="7"/>
  <c r="Z15" i="18"/>
  <c r="Z15" i="15"/>
  <c r="U15" i="17"/>
  <c r="U15" i="19"/>
  <c r="P15" i="14"/>
  <c r="P15" i="1"/>
  <c r="K15" i="16"/>
  <c r="K15" i="9"/>
  <c r="AD35" i="14"/>
  <c r="AD35" i="1"/>
  <c r="AD25" i="16"/>
  <c r="AD25" i="9"/>
  <c r="Y35" i="7"/>
  <c r="Y35" i="18"/>
  <c r="Y35" i="15"/>
  <c r="Y25" i="17"/>
  <c r="Y25" i="19"/>
  <c r="T35" i="14"/>
  <c r="T35" i="1"/>
  <c r="T25" i="16"/>
  <c r="T25" i="9"/>
  <c r="O35" i="7"/>
  <c r="O35" i="18"/>
  <c r="O35" i="15"/>
  <c r="O25" i="17"/>
  <c r="O25" i="19"/>
  <c r="J35" i="14"/>
  <c r="J35" i="1"/>
  <c r="J25" i="16"/>
  <c r="J25" i="9"/>
  <c r="E35" i="7"/>
  <c r="E35" i="18"/>
  <c r="E35" i="15"/>
  <c r="E25" i="17"/>
  <c r="E25" i="19"/>
  <c r="AO35" i="14"/>
  <c r="AO35" i="1"/>
  <c r="AO25" i="16"/>
  <c r="AO25" i="9"/>
  <c r="AO15" i="7"/>
  <c r="AO15" i="18"/>
  <c r="AO15" i="15"/>
  <c r="AT15" i="17"/>
  <c r="AT15" i="19"/>
  <c r="AT25" i="14"/>
  <c r="AT25" i="1"/>
  <c r="AT35" i="16"/>
  <c r="AT35" i="9"/>
  <c r="AY35" i="7"/>
  <c r="AY35" i="18"/>
  <c r="AY35" i="15"/>
  <c r="AY25" i="17"/>
  <c r="AY25" i="19"/>
  <c r="AY15" i="14"/>
  <c r="AY15" i="1"/>
  <c r="BD35" i="16"/>
  <c r="BD35" i="9"/>
  <c r="BD25" i="7"/>
  <c r="BD25" i="18"/>
  <c r="BD25" i="15"/>
  <c r="BD15" i="17"/>
  <c r="BD15" i="19"/>
  <c r="BI15" i="14"/>
  <c r="BI15" i="1"/>
  <c r="BI25" i="16"/>
  <c r="BI25" i="9"/>
  <c r="BI35" i="7"/>
  <c r="BI35" i="18"/>
  <c r="BI35" i="15"/>
  <c r="BN35" i="17"/>
  <c r="BN35" i="19"/>
  <c r="BN25" i="14"/>
  <c r="BN25" i="1"/>
  <c r="BS35" i="16"/>
  <c r="BS35" i="9"/>
  <c r="BS25" i="7"/>
  <c r="BS25" i="18"/>
  <c r="BS25" i="15"/>
  <c r="BS15" i="17"/>
  <c r="BS15" i="19"/>
  <c r="BN15" i="14"/>
  <c r="BN15" i="1"/>
  <c r="AE35" i="17"/>
  <c r="AE35" i="19"/>
  <c r="AE25" i="14"/>
  <c r="AE25" i="1"/>
  <c r="Z35" i="16"/>
  <c r="Z35" i="9"/>
  <c r="Z25" i="7"/>
  <c r="Z25" i="18"/>
  <c r="Z25" i="15"/>
  <c r="U35" i="17"/>
  <c r="U35" i="19"/>
  <c r="U25" i="14"/>
  <c r="U25" i="1"/>
  <c r="P35" i="16"/>
  <c r="P35" i="9"/>
  <c r="P25" i="7"/>
  <c r="P25" i="18"/>
  <c r="P25" i="15"/>
  <c r="K35" i="17"/>
  <c r="K35" i="19"/>
  <c r="K25" i="14"/>
  <c r="K25" i="1"/>
  <c r="F35" i="16"/>
  <c r="F35" i="9"/>
  <c r="F25" i="7"/>
  <c r="F25" i="18"/>
  <c r="F25" i="15"/>
  <c r="AP35" i="17"/>
  <c r="AP35" i="19"/>
  <c r="AP25" i="14"/>
  <c r="AP25" i="1"/>
  <c r="AP15" i="16"/>
  <c r="AP15" i="9"/>
  <c r="AU15" i="7"/>
  <c r="AU15" i="18"/>
  <c r="AU15" i="15"/>
  <c r="AU25" i="17"/>
  <c r="AU25" i="19"/>
  <c r="AU35" i="14"/>
  <c r="AU35" i="1"/>
  <c r="AZ35" i="16"/>
  <c r="AZ35" i="9"/>
  <c r="AZ25" i="7"/>
  <c r="AZ25" i="18"/>
  <c r="AZ25" i="15"/>
  <c r="AZ15" i="17"/>
  <c r="AZ15" i="19"/>
  <c r="BE35" i="14"/>
  <c r="BE35" i="1"/>
  <c r="BE25" i="16"/>
  <c r="BE25" i="9"/>
  <c r="BE15" i="7"/>
  <c r="BE15" i="18"/>
  <c r="BE15" i="15"/>
  <c r="BJ15" i="17"/>
  <c r="BJ15" i="19"/>
  <c r="BJ25" i="14"/>
  <c r="BJ25" i="1"/>
  <c r="BJ35" i="16"/>
  <c r="BJ35" i="9"/>
  <c r="BO35" i="7"/>
  <c r="BO35" i="18"/>
  <c r="BO35" i="15"/>
  <c r="BO25" i="17"/>
  <c r="BO25" i="19"/>
  <c r="BT35" i="14"/>
  <c r="BT35" i="1"/>
  <c r="BT25" i="16"/>
  <c r="BT25" i="9"/>
  <c r="BT15" i="7"/>
  <c r="BT15" i="18"/>
  <c r="BT15" i="15"/>
  <c r="BO15" i="17"/>
  <c r="BO15" i="19"/>
  <c r="AE15" i="14"/>
  <c r="AE15" i="1"/>
  <c r="Z15" i="16"/>
  <c r="Z15" i="9"/>
  <c r="U15" i="7"/>
  <c r="U15" i="18"/>
  <c r="U15" i="15"/>
  <c r="P15" i="17"/>
  <c r="P15" i="19"/>
  <c r="K15" i="14"/>
  <c r="K15" i="1"/>
  <c r="AD35" i="17"/>
  <c r="Y25" i="15"/>
  <c r="O25" i="18"/>
  <c r="E25" i="7"/>
  <c r="AO15" i="9"/>
  <c r="AY35" i="16"/>
  <c r="BD35" i="1"/>
  <c r="BI25" i="14"/>
  <c r="BN25" i="19"/>
  <c r="BN15" i="17"/>
  <c r="Y15" i="18"/>
  <c r="O15" i="14"/>
  <c r="J15" i="1"/>
  <c r="AD35" i="19"/>
  <c r="T35" i="17"/>
  <c r="O25" i="15"/>
  <c r="E25" i="18"/>
  <c r="AT15" i="7"/>
  <c r="AY35" i="9"/>
  <c r="BD25" i="16"/>
  <c r="BI25" i="1"/>
  <c r="BS35" i="14"/>
  <c r="BN15" i="19"/>
  <c r="Y15" i="9"/>
  <c r="O15" i="17"/>
  <c r="K15" i="19"/>
  <c r="AD25" i="14"/>
  <c r="T35" i="19"/>
  <c r="J35" i="17"/>
  <c r="E25" i="15"/>
  <c r="AT15" i="18"/>
  <c r="AY25" i="7"/>
  <c r="BD25" i="9"/>
  <c r="BI35" i="16"/>
  <c r="BS35" i="1"/>
  <c r="AD15" i="16"/>
  <c r="Y15" i="15"/>
  <c r="O15" i="1"/>
  <c r="J15" i="19"/>
  <c r="AD25" i="1"/>
  <c r="T25" i="14"/>
  <c r="J35" i="19"/>
  <c r="AO35" i="17"/>
  <c r="AT15" i="15"/>
  <c r="AY25" i="18"/>
  <c r="BD15" i="7"/>
  <c r="BI35" i="9"/>
  <c r="BS25" i="16"/>
  <c r="AD15" i="14"/>
  <c r="T15" i="7"/>
  <c r="O15" i="19"/>
  <c r="K15" i="15"/>
  <c r="Y35" i="16"/>
  <c r="T25" i="1"/>
  <c r="J25" i="14"/>
  <c r="AO35" i="19"/>
  <c r="AT25" i="17"/>
  <c r="AY25" i="15"/>
  <c r="BD15" i="18"/>
  <c r="BN35" i="7"/>
  <c r="BS25" i="9"/>
  <c r="AD15" i="9"/>
  <c r="T15" i="17"/>
  <c r="J15" i="16"/>
  <c r="J15" i="15"/>
  <c r="Y35" i="9"/>
  <c r="O35" i="16"/>
  <c r="J25" i="1"/>
  <c r="AO25" i="14"/>
  <c r="AT25" i="19"/>
  <c r="AY15" i="17"/>
  <c r="BD15" i="15"/>
  <c r="BN35" i="18"/>
  <c r="BS15" i="7"/>
  <c r="AD15" i="1"/>
  <c r="T15" i="18"/>
  <c r="J15" i="14"/>
  <c r="Y25" i="7"/>
  <c r="O35" i="9"/>
  <c r="E35" i="16"/>
  <c r="AO25" i="1"/>
  <c r="AT35" i="14"/>
  <c r="AY15" i="19"/>
  <c r="BI15" i="17"/>
  <c r="BN35" i="15"/>
  <c r="BS15" i="18"/>
  <c r="Y15" i="7"/>
  <c r="T15" i="19"/>
  <c r="K15" i="17"/>
  <c r="Y25" i="18"/>
  <c r="O25" i="7"/>
  <c r="E35" i="9"/>
  <c r="AO15" i="16"/>
  <c r="AT35" i="1"/>
  <c r="BD35" i="14"/>
  <c r="BI15" i="19"/>
  <c r="BN25" i="17"/>
  <c r="BS15" i="15"/>
  <c r="Y15" i="16"/>
  <c r="T15" i="15"/>
  <c r="J15" i="9"/>
  <c r="F15" i="1"/>
  <c r="E15" i="9"/>
  <c r="F15" i="19"/>
  <c r="E15" i="1"/>
  <c r="F15" i="7"/>
  <c r="F15" i="15"/>
  <c r="E15" i="19"/>
  <c r="F15" i="16"/>
  <c r="E15" i="7"/>
  <c r="E15" i="15"/>
  <c r="F15" i="14"/>
  <c r="E15" i="16"/>
  <c r="F15" i="17"/>
  <c r="E15" i="14"/>
  <c r="F15" i="18"/>
  <c r="E15" i="17"/>
  <c r="F15" i="9"/>
  <c r="E15" i="18"/>
  <c r="L110" i="20"/>
  <c r="L117" i="20"/>
  <c r="L93" i="20"/>
  <c r="L69" i="20"/>
  <c r="L115" i="20"/>
  <c r="L99" i="20"/>
  <c r="L75" i="20"/>
  <c r="L101" i="20"/>
  <c r="L77" i="20"/>
  <c r="L61" i="20"/>
  <c r="L37" i="20"/>
  <c r="L13" i="20"/>
  <c r="L3" i="20"/>
  <c r="L107" i="20"/>
  <c r="L91" i="20"/>
  <c r="L83" i="20"/>
  <c r="L67" i="20"/>
  <c r="L59" i="20"/>
  <c r="L51" i="20"/>
  <c r="L43" i="20"/>
  <c r="L35" i="20"/>
  <c r="L19" i="20"/>
  <c r="L11" i="20"/>
  <c r="L122" i="20"/>
  <c r="L114" i="20"/>
  <c r="L106" i="20"/>
  <c r="L98" i="20"/>
  <c r="L90" i="20"/>
  <c r="L82" i="20"/>
  <c r="L74" i="20"/>
  <c r="L66" i="20"/>
  <c r="L58" i="20"/>
  <c r="L50" i="20"/>
  <c r="L42" i="20"/>
  <c r="L34" i="20"/>
  <c r="L26" i="20"/>
  <c r="L18" i="20"/>
  <c r="L10" i="20"/>
  <c r="L113" i="20"/>
  <c r="L105" i="20"/>
  <c r="L97" i="20"/>
  <c r="L89" i="20"/>
  <c r="L73" i="20"/>
  <c r="L65" i="20"/>
  <c r="L57" i="20"/>
  <c r="L49" i="20"/>
  <c r="L41" i="20"/>
  <c r="L33" i="20"/>
  <c r="L25" i="20"/>
  <c r="L17" i="20"/>
  <c r="L9" i="20"/>
  <c r="L120" i="20"/>
  <c r="L112" i="20"/>
  <c r="L104" i="20"/>
  <c r="L96" i="20"/>
  <c r="L88" i="20"/>
  <c r="L80" i="20"/>
  <c r="L72" i="20"/>
  <c r="L64" i="20"/>
  <c r="L56" i="20"/>
  <c r="L48" i="20"/>
  <c r="L40" i="20"/>
  <c r="L32" i="20"/>
  <c r="L24" i="20"/>
  <c r="L16" i="20"/>
  <c r="L8" i="20"/>
  <c r="L119" i="20"/>
  <c r="L111" i="20"/>
  <c r="L103" i="20"/>
  <c r="L95" i="20"/>
  <c r="L87" i="20"/>
  <c r="L79" i="20"/>
  <c r="L71" i="20"/>
  <c r="L55" i="20"/>
  <c r="L47" i="20"/>
  <c r="L39" i="20"/>
  <c r="L31" i="20"/>
  <c r="L23" i="20"/>
  <c r="L15" i="20"/>
  <c r="L7" i="20"/>
  <c r="L118" i="20"/>
  <c r="L86" i="20"/>
  <c r="L78" i="20"/>
  <c r="L70" i="20"/>
  <c r="L62" i="20"/>
  <c r="L54" i="20"/>
  <c r="L46" i="20"/>
  <c r="L38" i="20"/>
  <c r="L30" i="20"/>
  <c r="L22" i="20"/>
  <c r="L14" i="20"/>
  <c r="L6" i="20"/>
  <c r="L94" i="20"/>
  <c r="L109" i="20"/>
  <c r="L85" i="20"/>
  <c r="L53" i="20"/>
  <c r="L29" i="20"/>
  <c r="L21" i="20"/>
  <c r="L116" i="20"/>
  <c r="L108" i="20"/>
  <c r="L100" i="20"/>
  <c r="L92" i="20"/>
  <c r="L84" i="20"/>
  <c r="L76" i="20"/>
  <c r="L68" i="20"/>
  <c r="L60" i="20"/>
  <c r="L52" i="20"/>
  <c r="L44" i="20"/>
  <c r="L36" i="20"/>
  <c r="L28" i="20"/>
  <c r="L20" i="20"/>
  <c r="L12" i="20"/>
  <c r="L4" i="20"/>
  <c r="L161" i="20"/>
  <c r="L137" i="20"/>
  <c r="L169" i="20"/>
  <c r="L145" i="20"/>
  <c r="L153" i="20"/>
  <c r="L129" i="20"/>
  <c r="L165" i="20"/>
  <c r="L157" i="20"/>
  <c r="L149" i="20"/>
  <c r="L141" i="20"/>
  <c r="L133" i="20"/>
  <c r="L125" i="20"/>
  <c r="L156" i="20"/>
  <c r="L132" i="20"/>
  <c r="L163" i="20"/>
  <c r="L147" i="20"/>
  <c r="L131" i="20"/>
  <c r="L170" i="20"/>
  <c r="L162" i="20"/>
  <c r="L154" i="20"/>
  <c r="L146" i="20"/>
  <c r="L138" i="20"/>
  <c r="L130" i="20"/>
  <c r="L164" i="20"/>
  <c r="L140" i="20"/>
  <c r="L124" i="20"/>
  <c r="L155" i="20"/>
  <c r="L139" i="20"/>
  <c r="L168" i="20"/>
  <c r="L160" i="20"/>
  <c r="L152" i="20"/>
  <c r="L144" i="20"/>
  <c r="L136" i="20"/>
  <c r="L128" i="20"/>
  <c r="L167" i="20"/>
  <c r="L159" i="20"/>
  <c r="L151" i="20"/>
  <c r="L143" i="20"/>
  <c r="L135" i="20"/>
  <c r="L127" i="20"/>
  <c r="L166" i="20"/>
  <c r="L150" i="20"/>
  <c r="L134" i="20"/>
  <c r="L126" i="20"/>
  <c r="L148" i="20"/>
  <c r="L123" i="20"/>
  <c r="BO31" i="16" l="1"/>
  <c r="BQ31" i="16" s="1"/>
  <c r="BD31" i="16"/>
  <c r="AO31" i="16"/>
  <c r="BE30" i="16"/>
  <c r="BG30" i="16" s="1"/>
  <c r="AT29" i="16"/>
  <c r="BJ30" i="14"/>
  <c r="BL30" i="14" s="1"/>
  <c r="AU30" i="14"/>
  <c r="AW30" i="14" s="1"/>
  <c r="BJ29" i="14"/>
  <c r="BL29" i="14" s="1"/>
  <c r="AT29" i="14"/>
  <c r="AO30" i="17"/>
  <c r="BI29" i="17"/>
  <c r="AY30" i="18"/>
  <c r="AO30" i="18"/>
  <c r="AZ31" i="9"/>
  <c r="BB31" i="9" s="1"/>
  <c r="BD30" i="9"/>
  <c r="BI29" i="9"/>
  <c r="AU29" i="9"/>
  <c r="AW29" i="9" s="1"/>
  <c r="BN31" i="1"/>
  <c r="AZ31" i="1"/>
  <c r="BB31" i="1" s="1"/>
  <c r="BE30" i="1"/>
  <c r="BG30" i="1" s="1"/>
  <c r="BI29" i="1"/>
  <c r="AY29" i="1"/>
  <c r="BN31" i="19"/>
  <c r="AZ31" i="19"/>
  <c r="BB31" i="19" s="1"/>
  <c r="AP31" i="19"/>
  <c r="BE30" i="19"/>
  <c r="BG30" i="19" s="1"/>
  <c r="AT30" i="19"/>
  <c r="BO31" i="15"/>
  <c r="BQ31" i="15" s="1"/>
  <c r="AO31" i="15"/>
  <c r="AT30" i="15"/>
  <c r="AY29" i="15"/>
  <c r="BO31" i="7"/>
  <c r="BQ31" i="7" s="1"/>
  <c r="BD31" i="7"/>
  <c r="AP31" i="7"/>
  <c r="AY30" i="7"/>
  <c r="BN29" i="7"/>
  <c r="AZ29" i="7"/>
  <c r="BB29" i="7" s="1"/>
  <c r="BJ21" i="16"/>
  <c r="BL21" i="16" s="1"/>
  <c r="AZ21" i="16"/>
  <c r="BB21" i="16" s="1"/>
  <c r="AO21" i="16"/>
  <c r="AT20" i="16"/>
  <c r="BN19" i="16"/>
  <c r="BD19" i="16"/>
  <c r="AO19" i="16"/>
  <c r="BE21" i="14"/>
  <c r="BG21" i="14" s="1"/>
  <c r="AU21" i="14"/>
  <c r="AW21" i="14" s="1"/>
  <c r="AZ20" i="14"/>
  <c r="BB20" i="14" s="1"/>
  <c r="BE19" i="14"/>
  <c r="BG19" i="14" s="1"/>
  <c r="BE21" i="17"/>
  <c r="BG21" i="17" s="1"/>
  <c r="AT21" i="17"/>
  <c r="BO19" i="17"/>
  <c r="BQ19" i="17" s="1"/>
  <c r="BN31" i="16"/>
  <c r="BD30" i="16"/>
  <c r="BJ31" i="14"/>
  <c r="BL31" i="14" s="1"/>
  <c r="AU31" i="14"/>
  <c r="AW31" i="14" s="1"/>
  <c r="BI30" i="14"/>
  <c r="AT30" i="14"/>
  <c r="BI29" i="14"/>
  <c r="BE31" i="17"/>
  <c r="BG31" i="17" s="1"/>
  <c r="BJ30" i="17"/>
  <c r="BL30" i="17" s="1"/>
  <c r="AZ30" i="17"/>
  <c r="BB30" i="17" s="1"/>
  <c r="AU29" i="17"/>
  <c r="AW29" i="17" s="1"/>
  <c r="BO31" i="18"/>
  <c r="BQ31" i="18" s="1"/>
  <c r="AP31" i="18"/>
  <c r="BJ30" i="18"/>
  <c r="BL30" i="18" s="1"/>
  <c r="BE29" i="18"/>
  <c r="BG29" i="18" s="1"/>
  <c r="AU29" i="18"/>
  <c r="AW29" i="18" s="1"/>
  <c r="AY31" i="9"/>
  <c r="AP30" i="9"/>
  <c r="AR30" i="9" s="1"/>
  <c r="AT29" i="9"/>
  <c r="AY31" i="1"/>
  <c r="BO30" i="1"/>
  <c r="BQ30" i="1" s="1"/>
  <c r="BD30" i="1"/>
  <c r="BD68" i="1" s="1"/>
  <c r="BH68" i="1" s="1"/>
  <c r="AP30" i="1"/>
  <c r="AR30" i="1" s="1"/>
  <c r="AU29" i="1"/>
  <c r="AW29" i="1" s="1"/>
  <c r="AY31" i="19"/>
  <c r="AO31" i="19"/>
  <c r="BD30" i="19"/>
  <c r="BD68" i="19" s="1"/>
  <c r="BH68" i="19" s="1"/>
  <c r="AP30" i="19"/>
  <c r="AR30" i="19" s="1"/>
  <c r="BJ29" i="19"/>
  <c r="BL29" i="19" s="1"/>
  <c r="AU29" i="19"/>
  <c r="AW29" i="19" s="1"/>
  <c r="BN31" i="15"/>
  <c r="BE30" i="15"/>
  <c r="BG30" i="15" s="1"/>
  <c r="BJ29" i="15"/>
  <c r="BL29" i="15" s="1"/>
  <c r="BN31" i="7"/>
  <c r="BN72" i="7" s="1"/>
  <c r="BR72" i="7" s="1"/>
  <c r="AO31" i="7"/>
  <c r="AU30" i="7"/>
  <c r="AW30" i="7" s="1"/>
  <c r="AY29" i="7"/>
  <c r="AY63" i="7" s="1"/>
  <c r="BC63" i="7" s="1"/>
  <c r="AP29" i="7"/>
  <c r="BI21" i="16"/>
  <c r="AY21" i="16"/>
  <c r="BE20" i="16"/>
  <c r="AZ19" i="16"/>
  <c r="BB19" i="16" s="1"/>
  <c r="BO21" i="14"/>
  <c r="BQ21" i="14" s="1"/>
  <c r="BD21" i="14"/>
  <c r="AT21" i="14"/>
  <c r="BJ20" i="14"/>
  <c r="BL20" i="14" s="1"/>
  <c r="AY20" i="14"/>
  <c r="BD19" i="14"/>
  <c r="AP19" i="14"/>
  <c r="BD21" i="17"/>
  <c r="AP21" i="17"/>
  <c r="BJ20" i="17"/>
  <c r="BL20" i="17" s="1"/>
  <c r="AU20" i="17"/>
  <c r="AW20" i="17" s="1"/>
  <c r="AP30" i="16"/>
  <c r="AR30" i="16" s="1"/>
  <c r="BE29" i="16"/>
  <c r="BG29" i="16" s="1"/>
  <c r="AP29" i="16"/>
  <c r="AR29" i="16" s="1"/>
  <c r="BI31" i="14"/>
  <c r="AT31" i="14"/>
  <c r="BE30" i="14"/>
  <c r="BG30" i="14" s="1"/>
  <c r="AP30" i="14"/>
  <c r="AR30" i="14" s="1"/>
  <c r="BE29" i="14"/>
  <c r="BG29" i="14" s="1"/>
  <c r="AP29" i="14"/>
  <c r="BD31" i="17"/>
  <c r="BI30" i="17"/>
  <c r="BI68" i="17" s="1"/>
  <c r="BK68" i="17" s="1"/>
  <c r="AY30" i="17"/>
  <c r="BO29" i="17"/>
  <c r="BQ29" i="17" s="1"/>
  <c r="BE29" i="17"/>
  <c r="BG29" i="17" s="1"/>
  <c r="AT29" i="17"/>
  <c r="AT63" i="17" s="1"/>
  <c r="AV63" i="17" s="1"/>
  <c r="BN31" i="18"/>
  <c r="AO31" i="18"/>
  <c r="BI30" i="18"/>
  <c r="BI68" i="18" s="1"/>
  <c r="AU30" i="18"/>
  <c r="AW30" i="18" s="1"/>
  <c r="BO29" i="18"/>
  <c r="BQ29" i="18" s="1"/>
  <c r="BD29" i="18"/>
  <c r="AT29" i="18"/>
  <c r="BO30" i="9"/>
  <c r="BQ30" i="9" s="1"/>
  <c r="AO30" i="9"/>
  <c r="BJ31" i="1"/>
  <c r="BL31" i="1" s="1"/>
  <c r="BN30" i="1"/>
  <c r="AO30" i="1"/>
  <c r="BE29" i="1"/>
  <c r="AT29" i="1"/>
  <c r="AT63" i="1" s="1"/>
  <c r="BJ31" i="19"/>
  <c r="BL31" i="19" s="1"/>
  <c r="BO30" i="19"/>
  <c r="BQ30" i="19" s="1"/>
  <c r="AO30" i="19"/>
  <c r="BI29" i="19"/>
  <c r="AT29" i="19"/>
  <c r="BJ31" i="15"/>
  <c r="BL31" i="15" s="1"/>
  <c r="AZ31" i="15"/>
  <c r="BO30" i="15"/>
  <c r="BQ30" i="15" s="1"/>
  <c r="BD30" i="15"/>
  <c r="BI29" i="15"/>
  <c r="AZ31" i="7"/>
  <c r="BB31" i="7" s="1"/>
  <c r="BE30" i="7"/>
  <c r="BG30" i="7" s="1"/>
  <c r="AT30" i="7"/>
  <c r="BJ29" i="7"/>
  <c r="BL29" i="7" s="1"/>
  <c r="AO29" i="7"/>
  <c r="BD20" i="16"/>
  <c r="BD67" i="16" s="1"/>
  <c r="BH67" i="16" s="1"/>
  <c r="BJ19" i="16"/>
  <c r="BL19" i="16" s="1"/>
  <c r="AY19" i="16"/>
  <c r="BN21" i="14"/>
  <c r="AP21" i="14"/>
  <c r="BI20" i="14"/>
  <c r="AO19" i="14"/>
  <c r="AO21" i="17"/>
  <c r="BI20" i="17"/>
  <c r="AT20" i="17"/>
  <c r="AT67" i="17" s="1"/>
  <c r="BJ19" i="17"/>
  <c r="BL19" i="17" s="1"/>
  <c r="AZ19" i="17"/>
  <c r="BB19" i="17" s="1"/>
  <c r="BJ31" i="16"/>
  <c r="BL31" i="16" s="1"/>
  <c r="AZ31" i="16"/>
  <c r="BB31" i="16" s="1"/>
  <c r="BO30" i="16"/>
  <c r="BQ30" i="16" s="1"/>
  <c r="AZ30" i="16"/>
  <c r="BB30" i="16" s="1"/>
  <c r="AO30" i="16"/>
  <c r="AO68" i="16" s="1"/>
  <c r="AS68" i="16" s="1"/>
  <c r="BD29" i="16"/>
  <c r="AO29" i="16"/>
  <c r="AO63" i="16" s="1"/>
  <c r="BE31" i="14"/>
  <c r="BG31" i="14" s="1"/>
  <c r="AP31" i="14"/>
  <c r="BD30" i="14"/>
  <c r="BD68" i="14" s="1"/>
  <c r="BH68" i="14" s="1"/>
  <c r="AO30" i="14"/>
  <c r="BD29" i="14"/>
  <c r="AO29" i="14"/>
  <c r="AZ31" i="17"/>
  <c r="BB31" i="17" s="1"/>
  <c r="AP31" i="17"/>
  <c r="BN29" i="17"/>
  <c r="BD29" i="17"/>
  <c r="BD63" i="17" s="1"/>
  <c r="BH63" i="17" s="1"/>
  <c r="BJ31" i="18"/>
  <c r="BL31" i="18" s="1"/>
  <c r="AZ31" i="18"/>
  <c r="BB31" i="18" s="1"/>
  <c r="AT30" i="18"/>
  <c r="BN29" i="18"/>
  <c r="AP29" i="18"/>
  <c r="BJ31" i="9"/>
  <c r="BL31" i="9" s="1"/>
  <c r="AU31" i="9"/>
  <c r="AW31" i="9" s="1"/>
  <c r="BN30" i="9"/>
  <c r="BE29" i="9"/>
  <c r="BG29" i="9" s="1"/>
  <c r="BI31" i="1"/>
  <c r="BI72" i="1" s="1"/>
  <c r="BM72" i="1" s="1"/>
  <c r="AZ30" i="1"/>
  <c r="BB30" i="1" s="1"/>
  <c r="BD29" i="1"/>
  <c r="BI31" i="19"/>
  <c r="AU31" i="19"/>
  <c r="AW31" i="19" s="1"/>
  <c r="BN30" i="19"/>
  <c r="AZ30" i="19"/>
  <c r="BB30" i="19" s="1"/>
  <c r="BE29" i="19"/>
  <c r="BG29" i="19" s="1"/>
  <c r="BI31" i="15"/>
  <c r="AY31" i="15"/>
  <c r="BN30" i="15"/>
  <c r="AZ30" i="15"/>
  <c r="BB30" i="15" s="1"/>
  <c r="AU29" i="15"/>
  <c r="AW29" i="15" s="1"/>
  <c r="AY31" i="7"/>
  <c r="AY72" i="7" s="1"/>
  <c r="BC72" i="7" s="1"/>
  <c r="BD30" i="7"/>
  <c r="BD68" i="7" s="1"/>
  <c r="BF68" i="7" s="1"/>
  <c r="BI29" i="7"/>
  <c r="BE21" i="16"/>
  <c r="BG21" i="16" s="1"/>
  <c r="BI19" i="16"/>
  <c r="AZ21" i="14"/>
  <c r="BB21" i="14" s="1"/>
  <c r="AO21" i="14"/>
  <c r="BE20" i="14"/>
  <c r="BG20" i="14" s="1"/>
  <c r="AU20" i="14"/>
  <c r="AW20" i="14" s="1"/>
  <c r="BO19" i="14"/>
  <c r="BQ19" i="14" s="1"/>
  <c r="BO21" i="17"/>
  <c r="BQ21" i="17" s="1"/>
  <c r="AZ21" i="17"/>
  <c r="BB21" i="17" s="1"/>
  <c r="BE20" i="17"/>
  <c r="BG20" i="17" s="1"/>
  <c r="BI19" i="17"/>
  <c r="AY19" i="17"/>
  <c r="AY62" i="17" s="1"/>
  <c r="BC62" i="17" s="1"/>
  <c r="BI31" i="16"/>
  <c r="BI72" i="16" s="1"/>
  <c r="BK72" i="16" s="1"/>
  <c r="AY31" i="16"/>
  <c r="AY72" i="16" s="1"/>
  <c r="BC72" i="16" s="1"/>
  <c r="BN30" i="16"/>
  <c r="AY30" i="16"/>
  <c r="BO29" i="16"/>
  <c r="BQ29" i="16" s="1"/>
  <c r="BD31" i="14"/>
  <c r="AO31" i="14"/>
  <c r="BO31" i="17"/>
  <c r="BQ31" i="17" s="1"/>
  <c r="AY31" i="17"/>
  <c r="AY72" i="17" s="1"/>
  <c r="BC72" i="17" s="1"/>
  <c r="AO31" i="17"/>
  <c r="BI31" i="18"/>
  <c r="AY31" i="18"/>
  <c r="AO29" i="18"/>
  <c r="BI31" i="9"/>
  <c r="AT31" i="9"/>
  <c r="BJ30" i="9"/>
  <c r="BL30" i="9" s="1"/>
  <c r="AZ30" i="9"/>
  <c r="BB30" i="9" s="1"/>
  <c r="BO29" i="9"/>
  <c r="BQ29" i="9" s="1"/>
  <c r="BD29" i="9"/>
  <c r="BD63" i="9" s="1"/>
  <c r="BH63" i="9" s="1"/>
  <c r="AU31" i="1"/>
  <c r="AW31" i="1" s="1"/>
  <c r="AY30" i="1"/>
  <c r="AP29" i="1"/>
  <c r="AT31" i="19"/>
  <c r="AY30" i="19"/>
  <c r="BO29" i="19"/>
  <c r="BQ29" i="19" s="1"/>
  <c r="BD29" i="19"/>
  <c r="AP29" i="19"/>
  <c r="AU31" i="15"/>
  <c r="AW31" i="15" s="1"/>
  <c r="AY30" i="15"/>
  <c r="AP30" i="15"/>
  <c r="BE29" i="15"/>
  <c r="BG29" i="15" s="1"/>
  <c r="AT29" i="15"/>
  <c r="BO30" i="7"/>
  <c r="BQ30" i="7" s="1"/>
  <c r="AP30" i="7"/>
  <c r="AR30" i="7" s="1"/>
  <c r="AU29" i="7"/>
  <c r="AW29" i="7" s="1"/>
  <c r="BO21" i="16"/>
  <c r="BQ21" i="16" s="1"/>
  <c r="BD21" i="16"/>
  <c r="AU21" i="16"/>
  <c r="AW21" i="16" s="1"/>
  <c r="BO20" i="16"/>
  <c r="BQ20" i="16" s="1"/>
  <c r="AP20" i="16"/>
  <c r="AR20" i="16" s="1"/>
  <c r="AU19" i="16"/>
  <c r="AW19" i="16" s="1"/>
  <c r="AY21" i="14"/>
  <c r="BD20" i="14"/>
  <c r="AT20" i="14"/>
  <c r="BN19" i="14"/>
  <c r="AZ19" i="14"/>
  <c r="BN21" i="17"/>
  <c r="BN71" i="17" s="1"/>
  <c r="BR71" i="17" s="1"/>
  <c r="AY21" i="17"/>
  <c r="AY71" i="17" s="1"/>
  <c r="BA71" i="17" s="1"/>
  <c r="BO20" i="17"/>
  <c r="BQ20" i="17" s="1"/>
  <c r="BD20" i="17"/>
  <c r="BD67" i="17" s="1"/>
  <c r="BF67" i="17" s="1"/>
  <c r="AP20" i="17"/>
  <c r="AR20" i="17" s="1"/>
  <c r="AU19" i="17"/>
  <c r="AW19" i="17" s="1"/>
  <c r="AU31" i="16"/>
  <c r="AW31" i="16" s="1"/>
  <c r="BN29" i="16"/>
  <c r="AZ29" i="16"/>
  <c r="BB29" i="16" s="1"/>
  <c r="BO31" i="14"/>
  <c r="BQ31" i="14" s="1"/>
  <c r="AZ31" i="14"/>
  <c r="BB31" i="14" s="1"/>
  <c r="BO30" i="14"/>
  <c r="BQ30" i="14" s="1"/>
  <c r="AZ29" i="14"/>
  <c r="BB29" i="14" s="1"/>
  <c r="BN31" i="17"/>
  <c r="BE30" i="17"/>
  <c r="BG30" i="17" s="1"/>
  <c r="AU30" i="17"/>
  <c r="AW30" i="17" s="1"/>
  <c r="AZ29" i="17"/>
  <c r="BB29" i="17" s="1"/>
  <c r="AP29" i="17"/>
  <c r="AR29" i="17" s="1"/>
  <c r="BO30" i="18"/>
  <c r="BQ30" i="18" s="1"/>
  <c r="BE30" i="18"/>
  <c r="BG30" i="18" s="1"/>
  <c r="BJ29" i="18"/>
  <c r="BL29" i="18" s="1"/>
  <c r="AZ29" i="18"/>
  <c r="BB29" i="18" s="1"/>
  <c r="BE31" i="9"/>
  <c r="BG31" i="9" s="1"/>
  <c r="BI30" i="9"/>
  <c r="AY30" i="9"/>
  <c r="AY68" i="9" s="1"/>
  <c r="BC68" i="9" s="1"/>
  <c r="BN29" i="9"/>
  <c r="AZ29" i="9"/>
  <c r="BB29" i="9" s="1"/>
  <c r="AP29" i="9"/>
  <c r="AR29" i="9" s="1"/>
  <c r="BE31" i="1"/>
  <c r="BG31" i="1" s="1"/>
  <c r="AT31" i="1"/>
  <c r="BO29" i="1"/>
  <c r="BQ29" i="1" s="1"/>
  <c r="AO29" i="1"/>
  <c r="BJ30" i="19"/>
  <c r="BL30" i="19" s="1"/>
  <c r="BN29" i="19"/>
  <c r="AO29" i="19"/>
  <c r="BE31" i="15"/>
  <c r="BG31" i="15" s="1"/>
  <c r="AT31" i="15"/>
  <c r="BJ30" i="15"/>
  <c r="BL30" i="15" s="1"/>
  <c r="AO30" i="15"/>
  <c r="BD29" i="15"/>
  <c r="AP29" i="15"/>
  <c r="BJ31" i="7"/>
  <c r="BL31" i="7" s="1"/>
  <c r="AU31" i="7"/>
  <c r="AW31" i="7" s="1"/>
  <c r="BN30" i="7"/>
  <c r="AO30" i="7"/>
  <c r="AT29" i="7"/>
  <c r="AT63" i="7" s="1"/>
  <c r="AV63" i="7" s="1"/>
  <c r="BN21" i="16"/>
  <c r="AT21" i="16"/>
  <c r="BN20" i="16"/>
  <c r="AZ20" i="16"/>
  <c r="BB20" i="16" s="1"/>
  <c r="AO20" i="16"/>
  <c r="AO67" i="16" s="1"/>
  <c r="AS67" i="16" s="1"/>
  <c r="AT19" i="16"/>
  <c r="AT62" i="16" s="1"/>
  <c r="AV62" i="16" s="1"/>
  <c r="BO20" i="14"/>
  <c r="BQ20" i="14" s="1"/>
  <c r="BJ19" i="14"/>
  <c r="BL19" i="14" s="1"/>
  <c r="AY19" i="14"/>
  <c r="BJ21" i="17"/>
  <c r="BL21" i="17" s="1"/>
  <c r="BN20" i="17"/>
  <c r="AO20" i="17"/>
  <c r="BE19" i="17"/>
  <c r="BG19" i="17" s="1"/>
  <c r="AT19" i="17"/>
  <c r="AT31" i="16"/>
  <c r="BJ30" i="16"/>
  <c r="BL30" i="16" s="1"/>
  <c r="AU30" i="16"/>
  <c r="AW30" i="16" s="1"/>
  <c r="BJ29" i="16"/>
  <c r="BL29" i="16" s="1"/>
  <c r="AY29" i="16"/>
  <c r="BN31" i="14"/>
  <c r="BN72" i="14" s="1"/>
  <c r="AY31" i="14"/>
  <c r="BN30" i="14"/>
  <c r="AZ30" i="14"/>
  <c r="BB30" i="14" s="1"/>
  <c r="BO29" i="14"/>
  <c r="BQ29" i="14" s="1"/>
  <c r="AY29" i="14"/>
  <c r="BJ31" i="17"/>
  <c r="BL31" i="17" s="1"/>
  <c r="AU31" i="17"/>
  <c r="AW31" i="17" s="1"/>
  <c r="BO30" i="17"/>
  <c r="BQ30" i="17" s="1"/>
  <c r="BD30" i="17"/>
  <c r="AT30" i="17"/>
  <c r="AY29" i="17"/>
  <c r="AO29" i="17"/>
  <c r="BE31" i="18"/>
  <c r="BG31" i="18" s="1"/>
  <c r="AU31" i="18"/>
  <c r="AW31" i="18" s="1"/>
  <c r="BN30" i="18"/>
  <c r="BD30" i="18"/>
  <c r="BI29" i="18"/>
  <c r="AY29" i="18"/>
  <c r="AY63" i="18" s="1"/>
  <c r="BC63" i="18" s="1"/>
  <c r="BO31" i="9"/>
  <c r="BQ31" i="9" s="1"/>
  <c r="BD31" i="9"/>
  <c r="AP31" i="9"/>
  <c r="AU30" i="9"/>
  <c r="AY29" i="9"/>
  <c r="AY63" i="9" s="1"/>
  <c r="BA63" i="9" s="1"/>
  <c r="AO29" i="9"/>
  <c r="BD31" i="1"/>
  <c r="BD72" i="1" s="1"/>
  <c r="BF72" i="1" s="1"/>
  <c r="AP31" i="1"/>
  <c r="BJ30" i="1"/>
  <c r="BL30" i="1" s="1"/>
  <c r="AU30" i="1"/>
  <c r="AW30" i="1" s="1"/>
  <c r="BN29" i="1"/>
  <c r="BN63" i="1" s="1"/>
  <c r="BP63" i="1" s="1"/>
  <c r="BE31" i="19"/>
  <c r="BG31" i="19" s="1"/>
  <c r="BI30" i="19"/>
  <c r="AZ29" i="19"/>
  <c r="BB29" i="19" s="1"/>
  <c r="BD31" i="15"/>
  <c r="BD72" i="15" s="1"/>
  <c r="BI30" i="15"/>
  <c r="BO29" i="15"/>
  <c r="BQ29" i="15" s="1"/>
  <c r="AO29" i="15"/>
  <c r="BI31" i="7"/>
  <c r="BI72" i="7" s="1"/>
  <c r="BM72" i="7" s="1"/>
  <c r="AT31" i="7"/>
  <c r="BJ30" i="7"/>
  <c r="BL30" i="7" s="1"/>
  <c r="BE29" i="7"/>
  <c r="BG29" i="7" s="1"/>
  <c r="BJ20" i="16"/>
  <c r="BL20" i="16" s="1"/>
  <c r="AY20" i="16"/>
  <c r="BJ21" i="14"/>
  <c r="BL21" i="14" s="1"/>
  <c r="BN20" i="14"/>
  <c r="AP20" i="14"/>
  <c r="AR20" i="14" s="1"/>
  <c r="BI19" i="14"/>
  <c r="BE31" i="16"/>
  <c r="BG31" i="16" s="1"/>
  <c r="AP30" i="17"/>
  <c r="AR30" i="17" s="1"/>
  <c r="AP30" i="18"/>
  <c r="AR30" i="18" s="1"/>
  <c r="BJ29" i="9"/>
  <c r="BL29" i="9" s="1"/>
  <c r="AZ29" i="1"/>
  <c r="BB29" i="1" s="1"/>
  <c r="BE31" i="7"/>
  <c r="BG31" i="7" s="1"/>
  <c r="AO19" i="17"/>
  <c r="BJ20" i="18"/>
  <c r="BL20" i="18" s="1"/>
  <c r="BN19" i="18"/>
  <c r="AO19" i="18"/>
  <c r="AO62" i="18" s="1"/>
  <c r="BE21" i="9"/>
  <c r="BG21" i="9" s="1"/>
  <c r="AT21" i="9"/>
  <c r="BJ20" i="9"/>
  <c r="BL20" i="9" s="1"/>
  <c r="BO19" i="9"/>
  <c r="BQ19" i="9" s="1"/>
  <c r="AO19" i="9"/>
  <c r="AO62" i="9" s="1"/>
  <c r="AQ62" i="9" s="1"/>
  <c r="BI21" i="1"/>
  <c r="AT21" i="1"/>
  <c r="BJ20" i="1"/>
  <c r="BL20" i="1" s="1"/>
  <c r="AZ20" i="1"/>
  <c r="BB20" i="1" s="1"/>
  <c r="BO19" i="1"/>
  <c r="BQ19" i="1" s="1"/>
  <c r="BD19" i="1"/>
  <c r="AU21" i="19"/>
  <c r="AW21" i="19" s="1"/>
  <c r="AY20" i="19"/>
  <c r="AP19" i="19"/>
  <c r="AT21" i="15"/>
  <c r="AY20" i="15"/>
  <c r="BO19" i="15"/>
  <c r="BQ19" i="15" s="1"/>
  <c r="BD19" i="15"/>
  <c r="AP19" i="15"/>
  <c r="AU21" i="7"/>
  <c r="AW21" i="7" s="1"/>
  <c r="AY20" i="7"/>
  <c r="AY67" i="7" s="1"/>
  <c r="BA67" i="7" s="1"/>
  <c r="AO20" i="7"/>
  <c r="BD19" i="7"/>
  <c r="AP19" i="7"/>
  <c r="AR19" i="7" s="1"/>
  <c r="BE11" i="16"/>
  <c r="BG11" i="16" s="1"/>
  <c r="AP11" i="16"/>
  <c r="BI10" i="16"/>
  <c r="AT10" i="16"/>
  <c r="AT66" i="16" s="1"/>
  <c r="AV66" i="16" s="1"/>
  <c r="BI9" i="16"/>
  <c r="AP31" i="16"/>
  <c r="AY30" i="14"/>
  <c r="BJ29" i="17"/>
  <c r="BL29" i="17" s="1"/>
  <c r="BO31" i="19"/>
  <c r="BQ31" i="19" s="1"/>
  <c r="AP21" i="16"/>
  <c r="BN19" i="17"/>
  <c r="BE21" i="18"/>
  <c r="BG21" i="18" s="1"/>
  <c r="BI20" i="18"/>
  <c r="BI67" i="18" s="1"/>
  <c r="BM67" i="18" s="1"/>
  <c r="AZ19" i="18"/>
  <c r="BB19" i="18" s="1"/>
  <c r="BD21" i="9"/>
  <c r="BI20" i="9"/>
  <c r="AU20" i="9"/>
  <c r="AW20" i="9" s="1"/>
  <c r="BN19" i="9"/>
  <c r="BN62" i="9" s="1"/>
  <c r="BP62" i="9" s="1"/>
  <c r="AZ19" i="9"/>
  <c r="BB19" i="9" s="1"/>
  <c r="BE21" i="1"/>
  <c r="BG21" i="1" s="1"/>
  <c r="BI20" i="1"/>
  <c r="AY20" i="1"/>
  <c r="BN19" i="1"/>
  <c r="AZ19" i="1"/>
  <c r="BB19" i="1" s="1"/>
  <c r="AP19" i="1"/>
  <c r="AR19" i="1" s="1"/>
  <c r="BE21" i="19"/>
  <c r="BG21" i="19" s="1"/>
  <c r="AT21" i="19"/>
  <c r="BO19" i="19"/>
  <c r="BQ19" i="19" s="1"/>
  <c r="AO19" i="19"/>
  <c r="BJ20" i="15"/>
  <c r="BL20" i="15" s="1"/>
  <c r="BN19" i="15"/>
  <c r="AO19" i="15"/>
  <c r="BE21" i="7"/>
  <c r="BG21" i="7" s="1"/>
  <c r="AT21" i="7"/>
  <c r="BJ20" i="7"/>
  <c r="BL20" i="7" s="1"/>
  <c r="BO19" i="7"/>
  <c r="BQ19" i="7" s="1"/>
  <c r="AO19" i="7"/>
  <c r="BD11" i="16"/>
  <c r="AO11" i="16"/>
  <c r="BE10" i="16"/>
  <c r="BG10" i="16" s="1"/>
  <c r="BI11" i="14"/>
  <c r="AT11" i="14"/>
  <c r="BE10" i="14"/>
  <c r="BG10" i="14" s="1"/>
  <c r="AP10" i="14"/>
  <c r="AR10" i="14" s="1"/>
  <c r="BI9" i="14"/>
  <c r="AP9" i="14"/>
  <c r="BE11" i="17"/>
  <c r="BG11" i="17" s="1"/>
  <c r="BO10" i="17"/>
  <c r="BQ10" i="17" s="1"/>
  <c r="BD10" i="17"/>
  <c r="AO10" i="17"/>
  <c r="AU9" i="17"/>
  <c r="AW9" i="17" s="1"/>
  <c r="AO11" i="18"/>
  <c r="BI10" i="18"/>
  <c r="AY10" i="18"/>
  <c r="AU9" i="18"/>
  <c r="AW9" i="18" s="1"/>
  <c r="BD11" i="9"/>
  <c r="AP11" i="9"/>
  <c r="BI30" i="16"/>
  <c r="BN29" i="14"/>
  <c r="BN63" i="14" s="1"/>
  <c r="BR63" i="14" s="1"/>
  <c r="BO31" i="1"/>
  <c r="BQ31" i="1" s="1"/>
  <c r="BD31" i="19"/>
  <c r="AP31" i="15"/>
  <c r="BI30" i="7"/>
  <c r="BI20" i="16"/>
  <c r="AU21" i="17"/>
  <c r="AW21" i="17" s="1"/>
  <c r="BD19" i="17"/>
  <c r="BO21" i="18"/>
  <c r="BQ21" i="18" s="1"/>
  <c r="BD21" i="18"/>
  <c r="BD71" i="18" s="1"/>
  <c r="BH71" i="18" s="1"/>
  <c r="AU20" i="18"/>
  <c r="AW20" i="18" s="1"/>
  <c r="AY19" i="18"/>
  <c r="AP21" i="9"/>
  <c r="AT20" i="9"/>
  <c r="AY19" i="9"/>
  <c r="BO21" i="1"/>
  <c r="BQ21" i="1" s="1"/>
  <c r="BD21" i="1"/>
  <c r="AP21" i="1"/>
  <c r="AU20" i="1"/>
  <c r="AW20" i="1" s="1"/>
  <c r="AY19" i="1"/>
  <c r="AO19" i="1"/>
  <c r="AO62" i="1" s="1"/>
  <c r="AQ62" i="1" s="1"/>
  <c r="BD21" i="19"/>
  <c r="AP21" i="19"/>
  <c r="BJ20" i="19"/>
  <c r="BL20" i="19" s="1"/>
  <c r="AU20" i="19"/>
  <c r="AW20" i="19" s="1"/>
  <c r="BN19" i="19"/>
  <c r="BE21" i="15"/>
  <c r="BG21" i="15" s="1"/>
  <c r="BI20" i="15"/>
  <c r="AZ19" i="15"/>
  <c r="BB19" i="15" s="1"/>
  <c r="BD21" i="7"/>
  <c r="BD71" i="7" s="1"/>
  <c r="BH71" i="7" s="1"/>
  <c r="BI20" i="7"/>
  <c r="BI67" i="7" s="1"/>
  <c r="BM67" i="7" s="1"/>
  <c r="AU20" i="7"/>
  <c r="AW20" i="7" s="1"/>
  <c r="BN19" i="7"/>
  <c r="BN62" i="7" s="1"/>
  <c r="BR62" i="7" s="1"/>
  <c r="AZ19" i="7"/>
  <c r="BB19" i="7" s="1"/>
  <c r="BO11" i="16"/>
  <c r="BQ11" i="16" s="1"/>
  <c r="BD10" i="16"/>
  <c r="AP9" i="16"/>
  <c r="AR9" i="16" s="1"/>
  <c r="BE11" i="14"/>
  <c r="BG11" i="14" s="1"/>
  <c r="AP11" i="14"/>
  <c r="BD10" i="14"/>
  <c r="BD66" i="14" s="1"/>
  <c r="AO10" i="14"/>
  <c r="BE9" i="14"/>
  <c r="BG9" i="14" s="1"/>
  <c r="AO9" i="14"/>
  <c r="BD11" i="17"/>
  <c r="BN10" i="17"/>
  <c r="AZ10" i="17"/>
  <c r="BB10" i="17" s="1"/>
  <c r="BO9" i="17"/>
  <c r="BQ9" i="17" s="1"/>
  <c r="BE9" i="17"/>
  <c r="BG9" i="17" s="1"/>
  <c r="AT9" i="17"/>
  <c r="AU10" i="18"/>
  <c r="AW10" i="18" s="1"/>
  <c r="BE9" i="18"/>
  <c r="BG9" i="18" s="1"/>
  <c r="AT9" i="18"/>
  <c r="AZ11" i="9"/>
  <c r="BB11" i="9" s="1"/>
  <c r="AO11" i="9"/>
  <c r="AO70" i="9" s="1"/>
  <c r="AT30" i="16"/>
  <c r="AU29" i="14"/>
  <c r="AW29" i="14" s="1"/>
  <c r="BN31" i="9"/>
  <c r="AZ30" i="7"/>
  <c r="BB30" i="7" s="1"/>
  <c r="AU20" i="16"/>
  <c r="AW20" i="16" s="1"/>
  <c r="AO20" i="14"/>
  <c r="BN21" i="18"/>
  <c r="AZ21" i="18"/>
  <c r="BB21" i="18" s="1"/>
  <c r="AP21" i="18"/>
  <c r="BE20" i="18"/>
  <c r="BG20" i="18" s="1"/>
  <c r="AT20" i="18"/>
  <c r="BO21" i="9"/>
  <c r="BQ21" i="9" s="1"/>
  <c r="AO21" i="9"/>
  <c r="AO71" i="9" s="1"/>
  <c r="BJ19" i="9"/>
  <c r="BN21" i="1"/>
  <c r="BN71" i="1" s="1"/>
  <c r="AO21" i="1"/>
  <c r="BE20" i="1"/>
  <c r="BG20" i="1" s="1"/>
  <c r="AT20" i="1"/>
  <c r="BJ19" i="1"/>
  <c r="BL19" i="1" s="1"/>
  <c r="BO21" i="19"/>
  <c r="BQ21" i="19" s="1"/>
  <c r="AO21" i="19"/>
  <c r="BI20" i="19"/>
  <c r="AT20" i="19"/>
  <c r="BJ19" i="19"/>
  <c r="BL19" i="19" s="1"/>
  <c r="AZ19" i="19"/>
  <c r="BB19" i="19" s="1"/>
  <c r="BO21" i="15"/>
  <c r="BQ21" i="15" s="1"/>
  <c r="BD21" i="15"/>
  <c r="AU20" i="15"/>
  <c r="AW20" i="15" s="1"/>
  <c r="AY19" i="15"/>
  <c r="AP21" i="7"/>
  <c r="AT20" i="7"/>
  <c r="AT67" i="7" s="1"/>
  <c r="AX67" i="7" s="1"/>
  <c r="AY19" i="7"/>
  <c r="BN11" i="16"/>
  <c r="AP10" i="16"/>
  <c r="AR10" i="16" s="1"/>
  <c r="BE9" i="16"/>
  <c r="BG9" i="16" s="1"/>
  <c r="AO9" i="16"/>
  <c r="BD11" i="14"/>
  <c r="AO11" i="14"/>
  <c r="BD9" i="14"/>
  <c r="BO11" i="17"/>
  <c r="BQ11" i="17" s="1"/>
  <c r="BJ10" i="17"/>
  <c r="BL10" i="17" s="1"/>
  <c r="AY10" i="17"/>
  <c r="AY66" i="17" s="1"/>
  <c r="BC66" i="17" s="1"/>
  <c r="BN9" i="17"/>
  <c r="BD9" i="17"/>
  <c r="BD61" i="17" s="1"/>
  <c r="AZ11" i="18"/>
  <c r="BB11" i="18" s="1"/>
  <c r="BE10" i="18"/>
  <c r="BG10" i="18" s="1"/>
  <c r="AT10" i="18"/>
  <c r="BO9" i="18"/>
  <c r="BQ9" i="18" s="1"/>
  <c r="BD9" i="18"/>
  <c r="AP9" i="18"/>
  <c r="BJ11" i="9"/>
  <c r="BL11" i="9" s="1"/>
  <c r="AY11" i="9"/>
  <c r="BI29" i="16"/>
  <c r="BI31" i="17"/>
  <c r="BD31" i="18"/>
  <c r="AO31" i="1"/>
  <c r="AU30" i="15"/>
  <c r="AW30" i="15" s="1"/>
  <c r="BO29" i="7"/>
  <c r="BQ29" i="7" s="1"/>
  <c r="BO19" i="16"/>
  <c r="BQ19" i="16" s="1"/>
  <c r="AY21" i="18"/>
  <c r="AO21" i="18"/>
  <c r="BD20" i="18"/>
  <c r="AP20" i="18"/>
  <c r="AR20" i="18" s="1"/>
  <c r="BJ19" i="18"/>
  <c r="BL19" i="18" s="1"/>
  <c r="AU19" i="18"/>
  <c r="AW19" i="18" s="1"/>
  <c r="BN21" i="9"/>
  <c r="BE20" i="9"/>
  <c r="BG20" i="9" s="1"/>
  <c r="BI19" i="9"/>
  <c r="AZ21" i="1"/>
  <c r="BB21" i="1" s="1"/>
  <c r="BD20" i="1"/>
  <c r="BD67" i="1" s="1"/>
  <c r="BF67" i="1" s="1"/>
  <c r="BI19" i="1"/>
  <c r="AU19" i="1"/>
  <c r="AW19" i="1" s="1"/>
  <c r="BN21" i="19"/>
  <c r="AZ21" i="19"/>
  <c r="BB21" i="19" s="1"/>
  <c r="BE20" i="19"/>
  <c r="BG20" i="19" s="1"/>
  <c r="BI19" i="19"/>
  <c r="AY19" i="19"/>
  <c r="BN21" i="15"/>
  <c r="AZ21" i="15"/>
  <c r="BB21" i="15" s="1"/>
  <c r="AP21" i="15"/>
  <c r="BE20" i="15"/>
  <c r="BG20" i="15" s="1"/>
  <c r="AT20" i="15"/>
  <c r="BO21" i="7"/>
  <c r="BQ21" i="7" s="1"/>
  <c r="AO21" i="7"/>
  <c r="BJ19" i="7"/>
  <c r="BL19" i="7" s="1"/>
  <c r="AZ11" i="16"/>
  <c r="BB11" i="16" s="1"/>
  <c r="BO10" i="16"/>
  <c r="BQ10" i="16" s="1"/>
  <c r="AZ10" i="16"/>
  <c r="BB10" i="16" s="1"/>
  <c r="AO10" i="16"/>
  <c r="AO66" i="16" s="1"/>
  <c r="AS66" i="16" s="1"/>
  <c r="BD9" i="16"/>
  <c r="BO11" i="14"/>
  <c r="BQ11" i="14" s="1"/>
  <c r="AZ11" i="14"/>
  <c r="BB11" i="14" s="1"/>
  <c r="AU29" i="16"/>
  <c r="AW29" i="16" s="1"/>
  <c r="AT31" i="17"/>
  <c r="AT31" i="18"/>
  <c r="AO31" i="9"/>
  <c r="BI30" i="1"/>
  <c r="AU30" i="19"/>
  <c r="AW30" i="19" s="1"/>
  <c r="BN29" i="15"/>
  <c r="BD29" i="7"/>
  <c r="BE19" i="16"/>
  <c r="BG19" i="16" s="1"/>
  <c r="AU19" i="14"/>
  <c r="AW19" i="14" s="1"/>
  <c r="AZ20" i="17"/>
  <c r="BB20" i="17" s="1"/>
  <c r="BJ21" i="18"/>
  <c r="BL21" i="18" s="1"/>
  <c r="BO20" i="18"/>
  <c r="BQ20" i="18" s="1"/>
  <c r="AO20" i="18"/>
  <c r="BI19" i="18"/>
  <c r="AT19" i="18"/>
  <c r="BJ21" i="9"/>
  <c r="BL21" i="9" s="1"/>
  <c r="AZ21" i="9"/>
  <c r="BO20" i="9"/>
  <c r="BQ20" i="9" s="1"/>
  <c r="BD20" i="9"/>
  <c r="BD67" i="9" s="1"/>
  <c r="BF67" i="9" s="1"/>
  <c r="AU19" i="9"/>
  <c r="AW19" i="9" s="1"/>
  <c r="AY21" i="1"/>
  <c r="AY71" i="1" s="1"/>
  <c r="BA71" i="1" s="1"/>
  <c r="AP20" i="1"/>
  <c r="AR20" i="1" s="1"/>
  <c r="AT19" i="1"/>
  <c r="AT62" i="1" s="1"/>
  <c r="AV62" i="1" s="1"/>
  <c r="AY21" i="19"/>
  <c r="BO20" i="19"/>
  <c r="BQ20" i="19" s="1"/>
  <c r="BD20" i="19"/>
  <c r="AP20" i="19"/>
  <c r="AU19" i="19"/>
  <c r="AW19" i="19" s="1"/>
  <c r="AY21" i="15"/>
  <c r="AO21" i="15"/>
  <c r="AO71" i="15" s="1"/>
  <c r="BD20" i="15"/>
  <c r="AP20" i="15"/>
  <c r="BJ19" i="15"/>
  <c r="BL19" i="15" s="1"/>
  <c r="AU19" i="15"/>
  <c r="AW19" i="15" s="1"/>
  <c r="BN21" i="7"/>
  <c r="BN71" i="7" s="1"/>
  <c r="BR71" i="7" s="1"/>
  <c r="BE20" i="7"/>
  <c r="BG20" i="7" s="1"/>
  <c r="BI19" i="7"/>
  <c r="BI62" i="7" s="1"/>
  <c r="BK62" i="7" s="1"/>
  <c r="BJ11" i="16"/>
  <c r="BL11" i="16" s="1"/>
  <c r="AY11" i="16"/>
  <c r="BN10" i="16"/>
  <c r="AY10" i="16"/>
  <c r="BO9" i="16"/>
  <c r="BQ9" i="16" s="1"/>
  <c r="AZ9" i="16"/>
  <c r="BB9" i="16" s="1"/>
  <c r="BN11" i="14"/>
  <c r="AY11" i="14"/>
  <c r="BN10" i="14"/>
  <c r="AZ10" i="14"/>
  <c r="BB10" i="14" s="1"/>
  <c r="AZ9" i="14"/>
  <c r="BB9" i="14" s="1"/>
  <c r="AY11" i="17"/>
  <c r="AO11" i="17"/>
  <c r="AY9" i="17"/>
  <c r="AY61" i="17" s="1"/>
  <c r="BC61" i="17" s="1"/>
  <c r="AO9" i="17"/>
  <c r="AO61" i="17" s="1"/>
  <c r="BI11" i="18"/>
  <c r="BI65" i="18" s="1"/>
  <c r="BK65" i="18" s="1"/>
  <c r="AU11" i="18"/>
  <c r="AW11" i="18" s="1"/>
  <c r="BN10" i="18"/>
  <c r="AZ9" i="18"/>
  <c r="BB9" i="18" s="1"/>
  <c r="BO10" i="9"/>
  <c r="BQ10" i="9" s="1"/>
  <c r="AZ30" i="18"/>
  <c r="BB30" i="18" s="1"/>
  <c r="AT30" i="9"/>
  <c r="AT68" i="9" s="1"/>
  <c r="AX68" i="9" s="1"/>
  <c r="BJ29" i="1"/>
  <c r="BL29" i="1" s="1"/>
  <c r="AY29" i="19"/>
  <c r="AY63" i="19" s="1"/>
  <c r="BC63" i="19" s="1"/>
  <c r="BI21" i="14"/>
  <c r="BI21" i="17"/>
  <c r="AP19" i="17"/>
  <c r="AR19" i="17" s="1"/>
  <c r="AT21" i="18"/>
  <c r="AY20" i="18"/>
  <c r="AY67" i="18" s="1"/>
  <c r="BC67" i="18" s="1"/>
  <c r="BO19" i="18"/>
  <c r="BQ19" i="18" s="1"/>
  <c r="BD19" i="18"/>
  <c r="AP19" i="18"/>
  <c r="AR19" i="18" s="1"/>
  <c r="AU21" i="9"/>
  <c r="AW21" i="9" s="1"/>
  <c r="AY20" i="9"/>
  <c r="AY67" i="9" s="1"/>
  <c r="BC67" i="9" s="1"/>
  <c r="AO20" i="9"/>
  <c r="BD19" i="9"/>
  <c r="AP19" i="9"/>
  <c r="AR19" i="9" s="1"/>
  <c r="BJ21" i="1"/>
  <c r="BL21" i="1" s="1"/>
  <c r="AU21" i="1"/>
  <c r="AW21" i="1" s="1"/>
  <c r="BN20" i="1"/>
  <c r="BN67" i="1" s="1"/>
  <c r="BR67" i="1" s="1"/>
  <c r="BE19" i="1"/>
  <c r="BG19" i="1" s="1"/>
  <c r="BI21" i="19"/>
  <c r="BI71" i="19" s="1"/>
  <c r="BM71" i="19" s="1"/>
  <c r="AZ20" i="19"/>
  <c r="BB20" i="19" s="1"/>
  <c r="BD19" i="19"/>
  <c r="BI21" i="15"/>
  <c r="BI71" i="15" s="1"/>
  <c r="BM71" i="15" s="1"/>
  <c r="AU21" i="15"/>
  <c r="AW21" i="15" s="1"/>
  <c r="BN20" i="15"/>
  <c r="AZ20" i="15"/>
  <c r="BB20" i="15" s="1"/>
  <c r="BE19" i="15"/>
  <c r="BG19" i="15" s="1"/>
  <c r="BI21" i="7"/>
  <c r="BI71" i="7" s="1"/>
  <c r="BM71" i="7" s="1"/>
  <c r="AY21" i="7"/>
  <c r="AY71" i="7" s="1"/>
  <c r="BA71" i="7" s="1"/>
  <c r="BN20" i="7"/>
  <c r="AZ20" i="7"/>
  <c r="BB20" i="7" s="1"/>
  <c r="AP20" i="7"/>
  <c r="AR20" i="7" s="1"/>
  <c r="BE19" i="7"/>
  <c r="BG19" i="7" s="1"/>
  <c r="AT19" i="7"/>
  <c r="AT11" i="16"/>
  <c r="AT70" i="16" s="1"/>
  <c r="BJ10" i="16"/>
  <c r="BL10" i="16" s="1"/>
  <c r="AU10" i="16"/>
  <c r="AW10" i="16" s="1"/>
  <c r="BJ9" i="16"/>
  <c r="BL9" i="16" s="1"/>
  <c r="AU9" i="16"/>
  <c r="AW9" i="16" s="1"/>
  <c r="BJ10" i="14"/>
  <c r="BL10" i="14" s="1"/>
  <c r="AU10" i="14"/>
  <c r="AW10" i="14" s="1"/>
  <c r="BN9" i="14"/>
  <c r="AU9" i="14"/>
  <c r="AW9" i="14" s="1"/>
  <c r="BI11" i="17"/>
  <c r="AU11" i="17"/>
  <c r="AW11" i="17" s="1"/>
  <c r="AT10" i="17"/>
  <c r="BJ9" i="17"/>
  <c r="BL9" i="17" s="1"/>
  <c r="BO11" i="18"/>
  <c r="BQ11" i="18" s="1"/>
  <c r="BD11" i="18"/>
  <c r="AP10" i="18"/>
  <c r="AR10" i="18" s="1"/>
  <c r="BI9" i="18"/>
  <c r="BI61" i="18" s="1"/>
  <c r="BM61" i="18" s="1"/>
  <c r="BN11" i="9"/>
  <c r="AP19" i="16"/>
  <c r="AR19" i="16" s="1"/>
  <c r="BE19" i="9"/>
  <c r="BG19" i="9" s="1"/>
  <c r="BJ21" i="15"/>
  <c r="BL21" i="15" s="1"/>
  <c r="AZ21" i="7"/>
  <c r="BB21" i="7" s="1"/>
  <c r="AU11" i="14"/>
  <c r="AW11" i="14" s="1"/>
  <c r="BO9" i="14"/>
  <c r="BQ9" i="14" s="1"/>
  <c r="AZ11" i="17"/>
  <c r="BB11" i="17" s="1"/>
  <c r="BE10" i="17"/>
  <c r="BG10" i="17" s="1"/>
  <c r="AY11" i="18"/>
  <c r="AY70" i="18" s="1"/>
  <c r="BA70" i="18" s="1"/>
  <c r="AZ10" i="18"/>
  <c r="BB10" i="18" s="1"/>
  <c r="AY9" i="18"/>
  <c r="AY60" i="18" s="1"/>
  <c r="BI10" i="9"/>
  <c r="BI66" i="9" s="1"/>
  <c r="BO9" i="9"/>
  <c r="BQ9" i="9" s="1"/>
  <c r="BD9" i="9"/>
  <c r="BD61" i="9" s="1"/>
  <c r="BF61" i="9" s="1"/>
  <c r="BJ11" i="1"/>
  <c r="BL11" i="1" s="1"/>
  <c r="AZ11" i="1"/>
  <c r="BB11" i="1" s="1"/>
  <c r="AO11" i="1"/>
  <c r="AO70" i="1" s="1"/>
  <c r="BO9" i="1"/>
  <c r="BQ9" i="1" s="1"/>
  <c r="AT9" i="1"/>
  <c r="AT61" i="1" s="1"/>
  <c r="AX61" i="1" s="1"/>
  <c r="BJ11" i="19"/>
  <c r="BL11" i="19" s="1"/>
  <c r="AU11" i="19"/>
  <c r="AW11" i="19" s="1"/>
  <c r="BO10" i="19"/>
  <c r="BQ10" i="19" s="1"/>
  <c r="BD10" i="19"/>
  <c r="AY9" i="19"/>
  <c r="AO9" i="19"/>
  <c r="BD11" i="15"/>
  <c r="AT11" i="15"/>
  <c r="AT65" i="15" s="1"/>
  <c r="AO10" i="15"/>
  <c r="BE9" i="15"/>
  <c r="BG9" i="15" s="1"/>
  <c r="AP9" i="15"/>
  <c r="BN10" i="7"/>
  <c r="AZ10" i="7"/>
  <c r="AZ66" i="7" s="1"/>
  <c r="BB66" i="7" s="1"/>
  <c r="AO10" i="7"/>
  <c r="AU9" i="7"/>
  <c r="AD31" i="16"/>
  <c r="E31" i="16"/>
  <c r="E72" i="16" s="1"/>
  <c r="G72" i="16" s="1"/>
  <c r="U30" i="16"/>
  <c r="W30" i="16" s="1"/>
  <c r="J30" i="16"/>
  <c r="J68" i="16" s="1"/>
  <c r="Y29" i="16"/>
  <c r="K29" i="16"/>
  <c r="AE29" i="14"/>
  <c r="AG29" i="14" s="1"/>
  <c r="O29" i="14"/>
  <c r="AD31" i="17"/>
  <c r="O31" i="17"/>
  <c r="E31" i="17"/>
  <c r="E72" i="17" s="1"/>
  <c r="I72" i="17" s="1"/>
  <c r="E29" i="17"/>
  <c r="E63" i="17" s="1"/>
  <c r="K31" i="18"/>
  <c r="U30" i="18"/>
  <c r="W30" i="18" s="1"/>
  <c r="O29" i="18"/>
  <c r="E29" i="18"/>
  <c r="Y31" i="9"/>
  <c r="BN30" i="17"/>
  <c r="BN68" i="17" s="1"/>
  <c r="BP68" i="17" s="1"/>
  <c r="AT19" i="14"/>
  <c r="AT62" i="14" s="1"/>
  <c r="BE19" i="18"/>
  <c r="BG19" i="18" s="1"/>
  <c r="AT19" i="9"/>
  <c r="BJ21" i="19"/>
  <c r="BL21" i="19" s="1"/>
  <c r="BO20" i="7"/>
  <c r="BQ20" i="7" s="1"/>
  <c r="BO10" i="14"/>
  <c r="BQ10" i="14" s="1"/>
  <c r="BJ9" i="14"/>
  <c r="BL9" i="14" s="1"/>
  <c r="AT11" i="18"/>
  <c r="AT70" i="18" s="1"/>
  <c r="AV70" i="18" s="1"/>
  <c r="BE10" i="9"/>
  <c r="BG10" i="9" s="1"/>
  <c r="AU10" i="9"/>
  <c r="AW10" i="9" s="1"/>
  <c r="BN9" i="9"/>
  <c r="BN60" i="9" s="1"/>
  <c r="BR60" i="9" s="1"/>
  <c r="BI11" i="1"/>
  <c r="AY11" i="1"/>
  <c r="AY65" i="1" s="1"/>
  <c r="BA65" i="1" s="1"/>
  <c r="BO10" i="1"/>
  <c r="AU10" i="1"/>
  <c r="AW10" i="1" s="1"/>
  <c r="BN9" i="1"/>
  <c r="AP9" i="1"/>
  <c r="AR9" i="1" s="1"/>
  <c r="BI11" i="19"/>
  <c r="AT11" i="19"/>
  <c r="BN10" i="19"/>
  <c r="BO11" i="15"/>
  <c r="BQ11" i="15" s="1"/>
  <c r="AP11" i="15"/>
  <c r="BJ10" i="15"/>
  <c r="BL10" i="15" s="1"/>
  <c r="AZ10" i="15"/>
  <c r="BB10" i="15" s="1"/>
  <c r="BO9" i="15"/>
  <c r="BQ9" i="15" s="1"/>
  <c r="BD9" i="15"/>
  <c r="AO9" i="15"/>
  <c r="BE11" i="7"/>
  <c r="AU11" i="7"/>
  <c r="AY10" i="7"/>
  <c r="BE9" i="7"/>
  <c r="AT9" i="7"/>
  <c r="T30" i="16"/>
  <c r="T68" i="16" s="1"/>
  <c r="X68" i="16" s="1"/>
  <c r="J29" i="16"/>
  <c r="J63" i="16" s="1"/>
  <c r="Z31" i="14"/>
  <c r="AB31" i="14" s="1"/>
  <c r="K31" i="14"/>
  <c r="P30" i="14"/>
  <c r="AD29" i="14"/>
  <c r="Z31" i="17"/>
  <c r="AB31" i="17" s="1"/>
  <c r="AE30" i="17"/>
  <c r="AG30" i="17" s="1"/>
  <c r="K30" i="17"/>
  <c r="U31" i="18"/>
  <c r="W31" i="18" s="1"/>
  <c r="J31" i="18"/>
  <c r="AE30" i="18"/>
  <c r="AG30" i="18" s="1"/>
  <c r="T30" i="18"/>
  <c r="Z29" i="18"/>
  <c r="AB29" i="18" s="1"/>
  <c r="U31" i="9"/>
  <c r="W31" i="9" s="1"/>
  <c r="AY20" i="17"/>
  <c r="BO20" i="15"/>
  <c r="BQ20" i="15" s="1"/>
  <c r="BD20" i="7"/>
  <c r="BD67" i="7" s="1"/>
  <c r="BF67" i="7" s="1"/>
  <c r="BN9" i="16"/>
  <c r="AT11" i="17"/>
  <c r="AU10" i="17"/>
  <c r="AW10" i="17" s="1"/>
  <c r="AP9" i="17"/>
  <c r="AP11" i="18"/>
  <c r="AO9" i="18"/>
  <c r="AU11" i="9"/>
  <c r="AW11" i="9" s="1"/>
  <c r="BD10" i="9"/>
  <c r="AT10" i="9"/>
  <c r="AT66" i="9" s="1"/>
  <c r="AV66" i="9" s="1"/>
  <c r="BN10" i="1"/>
  <c r="BE10" i="1"/>
  <c r="BG10" i="1" s="1"/>
  <c r="AT10" i="1"/>
  <c r="BJ9" i="1"/>
  <c r="BL9" i="1" s="1"/>
  <c r="AZ9" i="1"/>
  <c r="BB9" i="1" s="1"/>
  <c r="AO9" i="1"/>
  <c r="AO60" i="1" s="1"/>
  <c r="BJ10" i="19"/>
  <c r="BL10" i="19" s="1"/>
  <c r="AZ10" i="19"/>
  <c r="BB10" i="19" s="1"/>
  <c r="BJ9" i="19"/>
  <c r="BL9" i="19" s="1"/>
  <c r="BN11" i="15"/>
  <c r="AZ11" i="15"/>
  <c r="BB11" i="15" s="1"/>
  <c r="AO11" i="15"/>
  <c r="BI10" i="15"/>
  <c r="AY10" i="15"/>
  <c r="BN9" i="15"/>
  <c r="BN61" i="15" s="1"/>
  <c r="AZ9" i="15"/>
  <c r="BB9" i="15" s="1"/>
  <c r="BD11" i="7"/>
  <c r="AT11" i="7"/>
  <c r="AT65" i="7" s="1"/>
  <c r="AV65" i="7" s="1"/>
  <c r="BD9" i="7"/>
  <c r="Z31" i="16"/>
  <c r="AB31" i="16" s="1"/>
  <c r="P31" i="16"/>
  <c r="Y31" i="14"/>
  <c r="J31" i="14"/>
  <c r="J72" i="14" s="1"/>
  <c r="Z30" i="14"/>
  <c r="AB30" i="14" s="1"/>
  <c r="O30" i="14"/>
  <c r="Z29" i="14"/>
  <c r="AB29" i="14" s="1"/>
  <c r="K29" i="14"/>
  <c r="Y31" i="17"/>
  <c r="K31" i="17"/>
  <c r="M31" i="17" s="1"/>
  <c r="AD30" i="17"/>
  <c r="AD68" i="17" s="1"/>
  <c r="AH68" i="17" s="1"/>
  <c r="U30" i="17"/>
  <c r="W30" i="17" s="1"/>
  <c r="J30" i="17"/>
  <c r="P29" i="17"/>
  <c r="T31" i="18"/>
  <c r="AD30" i="18"/>
  <c r="P30" i="18"/>
  <c r="R30" i="18" s="1"/>
  <c r="F30" i="18"/>
  <c r="Y29" i="18"/>
  <c r="AE31" i="9"/>
  <c r="T31" i="9"/>
  <c r="K31" i="9"/>
  <c r="M31" i="9" s="1"/>
  <c r="AD30" i="9"/>
  <c r="BE30" i="9"/>
  <c r="BG30" i="9" s="1"/>
  <c r="BI21" i="9"/>
  <c r="BN20" i="19"/>
  <c r="AY9" i="16"/>
  <c r="AY61" i="16" s="1"/>
  <c r="BA61" i="16" s="1"/>
  <c r="BI10" i="14"/>
  <c r="AY9" i="14"/>
  <c r="AP11" i="17"/>
  <c r="AP10" i="17"/>
  <c r="AR10" i="17" s="1"/>
  <c r="BO10" i="18"/>
  <c r="BQ10" i="18" s="1"/>
  <c r="AO10" i="18"/>
  <c r="AO66" i="18" s="1"/>
  <c r="AS66" i="18" s="1"/>
  <c r="BO11" i="9"/>
  <c r="BQ11" i="9" s="1"/>
  <c r="AT11" i="9"/>
  <c r="AT70" i="9" s="1"/>
  <c r="AV70" i="9" s="1"/>
  <c r="AP10" i="9"/>
  <c r="AR10" i="9" s="1"/>
  <c r="BJ9" i="9"/>
  <c r="BL9" i="9" s="1"/>
  <c r="AP9" i="9"/>
  <c r="AR9" i="9" s="1"/>
  <c r="AU11" i="1"/>
  <c r="AW11" i="1" s="1"/>
  <c r="BD10" i="1"/>
  <c r="BI9" i="1"/>
  <c r="AY9" i="1"/>
  <c r="AY61" i="1" s="1"/>
  <c r="BC61" i="1" s="1"/>
  <c r="BI10" i="19"/>
  <c r="AY10" i="19"/>
  <c r="AP10" i="19"/>
  <c r="AR10" i="19" s="1"/>
  <c r="BI9" i="19"/>
  <c r="AU9" i="19"/>
  <c r="AW9" i="19" s="1"/>
  <c r="AY11" i="15"/>
  <c r="AY65" i="15" s="1"/>
  <c r="BC65" i="15" s="1"/>
  <c r="AU10" i="15"/>
  <c r="AW10" i="15" s="1"/>
  <c r="AY9" i="15"/>
  <c r="BO11" i="7"/>
  <c r="BJ10" i="7"/>
  <c r="Y31" i="16"/>
  <c r="O31" i="16"/>
  <c r="AE30" i="16"/>
  <c r="AG30" i="16" s="1"/>
  <c r="P30" i="16"/>
  <c r="R30" i="16" s="1"/>
  <c r="F30" i="16"/>
  <c r="F68" i="16" s="1"/>
  <c r="U29" i="16"/>
  <c r="W29" i="16" s="1"/>
  <c r="F29" i="16"/>
  <c r="F63" i="16" s="1"/>
  <c r="U31" i="14"/>
  <c r="W31" i="14" s="1"/>
  <c r="Y30" i="14"/>
  <c r="K30" i="14"/>
  <c r="Y29" i="14"/>
  <c r="J29" i="14"/>
  <c r="J63" i="14" s="1"/>
  <c r="J31" i="17"/>
  <c r="T30" i="17"/>
  <c r="F30" i="17"/>
  <c r="Z29" i="17"/>
  <c r="AB29" i="17" s="1"/>
  <c r="O29" i="17"/>
  <c r="O63" i="17" s="1"/>
  <c r="Z30" i="18"/>
  <c r="AB30" i="18" s="1"/>
  <c r="O30" i="18"/>
  <c r="E30" i="18"/>
  <c r="E68" i="18" s="1"/>
  <c r="AT30" i="1"/>
  <c r="AT68" i="1" s="1"/>
  <c r="AV68" i="1" s="1"/>
  <c r="BI21" i="18"/>
  <c r="AY21" i="9"/>
  <c r="BO20" i="1"/>
  <c r="BQ20" i="1" s="1"/>
  <c r="AO20" i="15"/>
  <c r="AT9" i="16"/>
  <c r="AT61" i="16" s="1"/>
  <c r="AV61" i="16" s="1"/>
  <c r="AT9" i="14"/>
  <c r="BN11" i="18"/>
  <c r="BN9" i="18"/>
  <c r="BN61" i="18" s="1"/>
  <c r="BR61" i="18" s="1"/>
  <c r="AO10" i="9"/>
  <c r="BI9" i="9"/>
  <c r="AZ9" i="9"/>
  <c r="BB9" i="9" s="1"/>
  <c r="AO9" i="9"/>
  <c r="BE11" i="1"/>
  <c r="BG11" i="1" s="1"/>
  <c r="AT11" i="1"/>
  <c r="AP10" i="1"/>
  <c r="AR10" i="1" s="1"/>
  <c r="BE11" i="19"/>
  <c r="BG11" i="19" s="1"/>
  <c r="AO10" i="19"/>
  <c r="BE9" i="19"/>
  <c r="BG9" i="19" s="1"/>
  <c r="AT9" i="19"/>
  <c r="BJ11" i="15"/>
  <c r="BL11" i="15" s="1"/>
  <c r="BE10" i="15"/>
  <c r="BG10" i="15" s="1"/>
  <c r="AT10" i="15"/>
  <c r="BJ9" i="15"/>
  <c r="BL9" i="15" s="1"/>
  <c r="BN11" i="7"/>
  <c r="BI10" i="7"/>
  <c r="BO9" i="7"/>
  <c r="K31" i="16"/>
  <c r="K72" i="16" s="1"/>
  <c r="AD30" i="16"/>
  <c r="O30" i="16"/>
  <c r="E30" i="16"/>
  <c r="E68" i="16" s="1"/>
  <c r="T29" i="16"/>
  <c r="E29" i="16"/>
  <c r="T31" i="14"/>
  <c r="F31" i="14"/>
  <c r="H31" i="14" s="1"/>
  <c r="J30" i="14"/>
  <c r="U29" i="14"/>
  <c r="W29" i="14" s="1"/>
  <c r="P30" i="17"/>
  <c r="R30" i="17" s="1"/>
  <c r="E30" i="17"/>
  <c r="E68" i="17" s="1"/>
  <c r="Y29" i="17"/>
  <c r="AE31" i="18"/>
  <c r="Y30" i="18"/>
  <c r="AE29" i="18"/>
  <c r="K29" i="18"/>
  <c r="K63" i="18" s="1"/>
  <c r="F31" i="9"/>
  <c r="H31" i="9" s="1"/>
  <c r="AZ20" i="18"/>
  <c r="BB20" i="18" s="1"/>
  <c r="AP20" i="9"/>
  <c r="AR20" i="9" s="1"/>
  <c r="AT19" i="19"/>
  <c r="BJ21" i="7"/>
  <c r="BL21" i="7" s="1"/>
  <c r="AU11" i="16"/>
  <c r="AW11" i="16" s="1"/>
  <c r="AZ9" i="17"/>
  <c r="BB9" i="17" s="1"/>
  <c r="BE11" i="9"/>
  <c r="BG11" i="9" s="1"/>
  <c r="BJ10" i="9"/>
  <c r="BL10" i="9" s="1"/>
  <c r="AY10" i="9"/>
  <c r="BE9" i="9"/>
  <c r="BG9" i="9" s="1"/>
  <c r="AT9" i="9"/>
  <c r="AP11" i="1"/>
  <c r="BI10" i="1"/>
  <c r="AU9" i="1"/>
  <c r="AW9" i="1" s="1"/>
  <c r="BN11" i="19"/>
  <c r="AY11" i="19"/>
  <c r="BE10" i="19"/>
  <c r="BG10" i="19" s="1"/>
  <c r="AT10" i="19"/>
  <c r="AZ9" i="19"/>
  <c r="BB9" i="19" s="1"/>
  <c r="AP9" i="19"/>
  <c r="AR9" i="19" s="1"/>
  <c r="BE11" i="15"/>
  <c r="BG11" i="15" s="1"/>
  <c r="AU11" i="15"/>
  <c r="AW11" i="15" s="1"/>
  <c r="AP10" i="15"/>
  <c r="AT9" i="15"/>
  <c r="BI11" i="7"/>
  <c r="BO10" i="7"/>
  <c r="BO66" i="7" s="1"/>
  <c r="AP10" i="7"/>
  <c r="BI9" i="7"/>
  <c r="AE31" i="16"/>
  <c r="T31" i="16"/>
  <c r="F31" i="16"/>
  <c r="H31" i="16" s="1"/>
  <c r="Y30" i="16"/>
  <c r="K30" i="16"/>
  <c r="K68" i="16" s="1"/>
  <c r="Z29" i="16"/>
  <c r="AB29" i="16" s="1"/>
  <c r="O29" i="16"/>
  <c r="AD31" i="14"/>
  <c r="AD30" i="14"/>
  <c r="AD68" i="14" s="1"/>
  <c r="AF68" i="14" s="1"/>
  <c r="P29" i="14"/>
  <c r="AE31" i="17"/>
  <c r="P31" i="17"/>
  <c r="F31" i="17"/>
  <c r="H31" i="17" s="1"/>
  <c r="Y30" i="17"/>
  <c r="AD29" i="17"/>
  <c r="F29" i="17"/>
  <c r="F63" i="17" s="1"/>
  <c r="Y31" i="18"/>
  <c r="O31" i="18"/>
  <c r="O72" i="18" s="1"/>
  <c r="P29" i="18"/>
  <c r="AO20" i="19"/>
  <c r="AY10" i="14"/>
  <c r="AY66" i="14" s="1"/>
  <c r="BJ11" i="18"/>
  <c r="BL11" i="18" s="1"/>
  <c r="AY9" i="9"/>
  <c r="BD10" i="15"/>
  <c r="BD66" i="15" s="1"/>
  <c r="AU10" i="7"/>
  <c r="AE29" i="16"/>
  <c r="AG29" i="16" s="1"/>
  <c r="E31" i="14"/>
  <c r="F29" i="14"/>
  <c r="O30" i="17"/>
  <c r="AD31" i="18"/>
  <c r="K30" i="18"/>
  <c r="J29" i="18"/>
  <c r="Z29" i="9"/>
  <c r="AB29" i="9" s="1"/>
  <c r="P29" i="9"/>
  <c r="F29" i="9"/>
  <c r="Y31" i="1"/>
  <c r="AE30" i="1"/>
  <c r="AG30" i="1" s="1"/>
  <c r="T30" i="1"/>
  <c r="K30" i="1"/>
  <c r="AD29" i="1"/>
  <c r="Y31" i="19"/>
  <c r="AE30" i="19"/>
  <c r="AG30" i="19" s="1"/>
  <c r="AD29" i="19"/>
  <c r="J29" i="19"/>
  <c r="F31" i="15"/>
  <c r="H31" i="15" s="1"/>
  <c r="Y30" i="15"/>
  <c r="Y68" i="15" s="1"/>
  <c r="O30" i="15"/>
  <c r="E30" i="15"/>
  <c r="E68" i="15" s="1"/>
  <c r="AE31" i="7"/>
  <c r="T31" i="7"/>
  <c r="T72" i="7" s="1"/>
  <c r="X72" i="7" s="1"/>
  <c r="K31" i="7"/>
  <c r="AD30" i="7"/>
  <c r="AD68" i="7" s="1"/>
  <c r="AH68" i="7" s="1"/>
  <c r="E29" i="7"/>
  <c r="E63" i="7" s="1"/>
  <c r="P21" i="16"/>
  <c r="T20" i="16"/>
  <c r="E20" i="16"/>
  <c r="Y20" i="14"/>
  <c r="K20" i="14"/>
  <c r="Y19" i="14"/>
  <c r="U21" i="17"/>
  <c r="W21" i="17" s="1"/>
  <c r="J21" i="17"/>
  <c r="P20" i="17"/>
  <c r="K19" i="17"/>
  <c r="AE21" i="18"/>
  <c r="T21" i="18"/>
  <c r="Z20" i="18"/>
  <c r="AB20" i="18" s="1"/>
  <c r="AZ29" i="15"/>
  <c r="BB29" i="15" s="1"/>
  <c r="BE19" i="19"/>
  <c r="BG19" i="19" s="1"/>
  <c r="AT10" i="14"/>
  <c r="BE11" i="18"/>
  <c r="BG11" i="18" s="1"/>
  <c r="BN10" i="9"/>
  <c r="AU9" i="9"/>
  <c r="AW9" i="9" s="1"/>
  <c r="BJ10" i="1"/>
  <c r="BL10" i="1" s="1"/>
  <c r="BJ11" i="7"/>
  <c r="AT10" i="7"/>
  <c r="U31" i="16"/>
  <c r="W31" i="16" s="1"/>
  <c r="AD29" i="16"/>
  <c r="AE30" i="14"/>
  <c r="AG30" i="14" s="1"/>
  <c r="E29" i="14"/>
  <c r="Z31" i="18"/>
  <c r="AB31" i="18" s="1"/>
  <c r="J30" i="18"/>
  <c r="J68" i="18" s="1"/>
  <c r="P31" i="9"/>
  <c r="F30" i="9"/>
  <c r="F68" i="9" s="1"/>
  <c r="Y29" i="9"/>
  <c r="O29" i="9"/>
  <c r="O63" i="9" s="1"/>
  <c r="E29" i="9"/>
  <c r="E63" i="9" s="1"/>
  <c r="AD30" i="1"/>
  <c r="J30" i="1"/>
  <c r="J68" i="1" s="1"/>
  <c r="F29" i="1"/>
  <c r="F63" i="1" s="1"/>
  <c r="K31" i="19"/>
  <c r="AD30" i="19"/>
  <c r="K30" i="19"/>
  <c r="F29" i="19"/>
  <c r="Z31" i="15"/>
  <c r="AB31" i="15" s="1"/>
  <c r="P31" i="15"/>
  <c r="R31" i="15" s="1"/>
  <c r="E31" i="15"/>
  <c r="E72" i="15" s="1"/>
  <c r="I72" i="15" s="1"/>
  <c r="AE29" i="15"/>
  <c r="AD31" i="7"/>
  <c r="J31" i="7"/>
  <c r="P30" i="7"/>
  <c r="R30" i="7" s="1"/>
  <c r="F30" i="7"/>
  <c r="F68" i="7" s="1"/>
  <c r="Z29" i="7"/>
  <c r="AB29" i="7" s="1"/>
  <c r="P29" i="7"/>
  <c r="AE21" i="16"/>
  <c r="O21" i="16"/>
  <c r="O71" i="16" s="1"/>
  <c r="AE20" i="16"/>
  <c r="AG20" i="16" s="1"/>
  <c r="U19" i="16"/>
  <c r="W19" i="16" s="1"/>
  <c r="F19" i="16"/>
  <c r="U21" i="14"/>
  <c r="W21" i="14" s="1"/>
  <c r="F21" i="14"/>
  <c r="H21" i="14" s="1"/>
  <c r="U20" i="14"/>
  <c r="J20" i="14"/>
  <c r="U19" i="14"/>
  <c r="W19" i="14" s="1"/>
  <c r="F19" i="14"/>
  <c r="F62" i="14" s="1"/>
  <c r="T21" i="17"/>
  <c r="AU21" i="18"/>
  <c r="AW21" i="18" s="1"/>
  <c r="BI19" i="15"/>
  <c r="BN11" i="17"/>
  <c r="BJ10" i="18"/>
  <c r="BO11" i="1"/>
  <c r="BQ11" i="1" s="1"/>
  <c r="AZ10" i="1"/>
  <c r="BB10" i="1" s="1"/>
  <c r="BI11" i="15"/>
  <c r="AZ11" i="7"/>
  <c r="BN9" i="7"/>
  <c r="J31" i="16"/>
  <c r="U30" i="14"/>
  <c r="W30" i="14" s="1"/>
  <c r="U31" i="17"/>
  <c r="W31" i="17" s="1"/>
  <c r="AD29" i="18"/>
  <c r="F29" i="18"/>
  <c r="O31" i="9"/>
  <c r="AE30" i="9"/>
  <c r="AG30" i="9" s="1"/>
  <c r="P30" i="9"/>
  <c r="R30" i="9" s="1"/>
  <c r="E30" i="9"/>
  <c r="AE31" i="1"/>
  <c r="F30" i="1"/>
  <c r="Z29" i="1"/>
  <c r="AB29" i="1" s="1"/>
  <c r="P29" i="1"/>
  <c r="E29" i="1"/>
  <c r="E63" i="1" s="1"/>
  <c r="J31" i="19"/>
  <c r="U30" i="19"/>
  <c r="W30" i="19" s="1"/>
  <c r="J30" i="19"/>
  <c r="E29" i="19"/>
  <c r="Y31" i="15"/>
  <c r="O31" i="15"/>
  <c r="K30" i="15"/>
  <c r="K68" i="15" s="1"/>
  <c r="AD29" i="15"/>
  <c r="K29" i="15"/>
  <c r="K63" i="15" s="1"/>
  <c r="F31" i="7"/>
  <c r="H31" i="7" s="1"/>
  <c r="Z30" i="7"/>
  <c r="AB30" i="7" s="1"/>
  <c r="O30" i="7"/>
  <c r="E30" i="7"/>
  <c r="Y29" i="7"/>
  <c r="O29" i="7"/>
  <c r="AD21" i="16"/>
  <c r="AD20" i="16"/>
  <c r="AD67" i="16" s="1"/>
  <c r="AH67" i="16" s="1"/>
  <c r="P20" i="16"/>
  <c r="T19" i="16"/>
  <c r="E19" i="16"/>
  <c r="E62" i="16" s="1"/>
  <c r="T21" i="14"/>
  <c r="E21" i="14"/>
  <c r="E71" i="14" s="1"/>
  <c r="I71" i="14" s="1"/>
  <c r="T20" i="14"/>
  <c r="F20" i="14"/>
  <c r="T19" i="14"/>
  <c r="E19" i="14"/>
  <c r="P21" i="17"/>
  <c r="F21" i="17"/>
  <c r="H21" i="17" s="1"/>
  <c r="Z20" i="17"/>
  <c r="AB20" i="17" s="1"/>
  <c r="T19" i="17"/>
  <c r="Z21" i="18"/>
  <c r="AB21" i="18" s="1"/>
  <c r="P21" i="18"/>
  <c r="F21" i="18"/>
  <c r="H21" i="18" s="1"/>
  <c r="AD19" i="18"/>
  <c r="BN20" i="18"/>
  <c r="AT19" i="15"/>
  <c r="BJ11" i="17"/>
  <c r="BD10" i="18"/>
  <c r="BD66" i="18" s="1"/>
  <c r="BF66" i="18" s="1"/>
  <c r="AZ10" i="9"/>
  <c r="BB10" i="9" s="1"/>
  <c r="BN11" i="1"/>
  <c r="AY10" i="1"/>
  <c r="AY66" i="1" s="1"/>
  <c r="BO11" i="19"/>
  <c r="BQ11" i="19" s="1"/>
  <c r="AU10" i="19"/>
  <c r="AW10" i="19" s="1"/>
  <c r="AY11" i="7"/>
  <c r="BJ9" i="7"/>
  <c r="P29" i="16"/>
  <c r="T30" i="14"/>
  <c r="T31" i="17"/>
  <c r="AE29" i="17"/>
  <c r="AG29" i="17" s="1"/>
  <c r="P31" i="18"/>
  <c r="AD31" i="9"/>
  <c r="Z30" i="9"/>
  <c r="AB30" i="9" s="1"/>
  <c r="O30" i="9"/>
  <c r="K29" i="9"/>
  <c r="K63" i="9" s="1"/>
  <c r="AD31" i="1"/>
  <c r="K31" i="1"/>
  <c r="M31" i="1" s="1"/>
  <c r="E30" i="1"/>
  <c r="Y29" i="1"/>
  <c r="O29" i="1"/>
  <c r="T30" i="19"/>
  <c r="P29" i="19"/>
  <c r="K31" i="15"/>
  <c r="M31" i="15" s="1"/>
  <c r="J30" i="15"/>
  <c r="J68" i="15" s="1"/>
  <c r="U29" i="15"/>
  <c r="J29" i="15"/>
  <c r="E31" i="7"/>
  <c r="E72" i="7" s="1"/>
  <c r="I72" i="7" s="1"/>
  <c r="Y30" i="7"/>
  <c r="O20" i="16"/>
  <c r="AE19" i="16"/>
  <c r="AE21" i="14"/>
  <c r="AG21" i="14" s="1"/>
  <c r="P21" i="14"/>
  <c r="AE20" i="14"/>
  <c r="AG20" i="14" s="1"/>
  <c r="E20" i="14"/>
  <c r="E67" i="14" s="1"/>
  <c r="AE21" i="17"/>
  <c r="O21" i="17"/>
  <c r="E21" i="17"/>
  <c r="Y20" i="17"/>
  <c r="AE19" i="17"/>
  <c r="AG19" i="17" s="1"/>
  <c r="Y21" i="18"/>
  <c r="O21" i="18"/>
  <c r="E21" i="18"/>
  <c r="BN20" i="9"/>
  <c r="AU19" i="7"/>
  <c r="AW19" i="7" s="1"/>
  <c r="BJ9" i="18"/>
  <c r="BL9" i="18" s="1"/>
  <c r="BD11" i="1"/>
  <c r="AO10" i="1"/>
  <c r="BD11" i="19"/>
  <c r="BO9" i="19"/>
  <c r="BQ9" i="19" s="1"/>
  <c r="BI9" i="15"/>
  <c r="BI60" i="15" s="1"/>
  <c r="BK60" i="15" s="1"/>
  <c r="AP11" i="7"/>
  <c r="AZ9" i="7"/>
  <c r="F30" i="14"/>
  <c r="F68" i="14" s="1"/>
  <c r="U29" i="17"/>
  <c r="W29" i="17" s="1"/>
  <c r="F31" i="18"/>
  <c r="H31" i="18" s="1"/>
  <c r="Y30" i="9"/>
  <c r="K30" i="9"/>
  <c r="J29" i="9"/>
  <c r="U31" i="1"/>
  <c r="W31" i="1" s="1"/>
  <c r="J31" i="1"/>
  <c r="J72" i="1" s="1"/>
  <c r="P30" i="1"/>
  <c r="R30" i="1" s="1"/>
  <c r="K29" i="1"/>
  <c r="U31" i="19"/>
  <c r="W31" i="19" s="1"/>
  <c r="P30" i="19"/>
  <c r="F30" i="19"/>
  <c r="Z29" i="19"/>
  <c r="AB29" i="19" s="1"/>
  <c r="O29" i="19"/>
  <c r="U31" i="15"/>
  <c r="W31" i="15" s="1"/>
  <c r="J31" i="15"/>
  <c r="U30" i="15"/>
  <c r="T29" i="15"/>
  <c r="P31" i="7"/>
  <c r="K30" i="7"/>
  <c r="K29" i="7"/>
  <c r="K63" i="7" s="1"/>
  <c r="Z21" i="16"/>
  <c r="AB21" i="16" s="1"/>
  <c r="K21" i="16"/>
  <c r="M21" i="16" s="1"/>
  <c r="K20" i="16"/>
  <c r="K67" i="16" s="1"/>
  <c r="AD19" i="16"/>
  <c r="P19" i="16"/>
  <c r="AD21" i="14"/>
  <c r="AD71" i="14" s="1"/>
  <c r="O21" i="14"/>
  <c r="AD20" i="14"/>
  <c r="P20" i="14"/>
  <c r="P19" i="14"/>
  <c r="AD21" i="17"/>
  <c r="AD71" i="17" s="1"/>
  <c r="U20" i="17"/>
  <c r="W20" i="17" s="1"/>
  <c r="K20" i="17"/>
  <c r="K67" i="17" s="1"/>
  <c r="AD19" i="17"/>
  <c r="F19" i="17"/>
  <c r="AE20" i="18"/>
  <c r="AG20" i="18" s="1"/>
  <c r="AZ20" i="9"/>
  <c r="BB20" i="9" s="1"/>
  <c r="BI11" i="16"/>
  <c r="BI70" i="16" s="1"/>
  <c r="BI10" i="17"/>
  <c r="BI66" i="17" s="1"/>
  <c r="BM66" i="17" s="1"/>
  <c r="AZ11" i="19"/>
  <c r="BN9" i="19"/>
  <c r="AO11" i="7"/>
  <c r="AY9" i="7"/>
  <c r="AY60" i="7" s="1"/>
  <c r="Z30" i="16"/>
  <c r="AB30" i="16" s="1"/>
  <c r="AE31" i="14"/>
  <c r="AG31" i="14" s="1"/>
  <c r="E30" i="14"/>
  <c r="T29" i="17"/>
  <c r="E31" i="18"/>
  <c r="AO20" i="1"/>
  <c r="BJ11" i="14"/>
  <c r="BL11" i="14" s="1"/>
  <c r="BI9" i="17"/>
  <c r="BD9" i="1"/>
  <c r="BD60" i="1" s="1"/>
  <c r="BF60" i="1" s="1"/>
  <c r="AO11" i="19"/>
  <c r="BN10" i="15"/>
  <c r="BN66" i="15" s="1"/>
  <c r="BR66" i="15" s="1"/>
  <c r="AU9" i="15"/>
  <c r="AW9" i="15" s="1"/>
  <c r="BD10" i="7"/>
  <c r="AO9" i="7"/>
  <c r="O31" i="14"/>
  <c r="Z30" i="17"/>
  <c r="AB30" i="17" s="1"/>
  <c r="J29" i="17"/>
  <c r="T30" i="9"/>
  <c r="AD29" i="9"/>
  <c r="Z31" i="1"/>
  <c r="AB31" i="1" s="1"/>
  <c r="O31" i="1"/>
  <c r="U30" i="1"/>
  <c r="W30" i="1" s="1"/>
  <c r="AE29" i="1"/>
  <c r="AG29" i="1" s="1"/>
  <c r="Z31" i="19"/>
  <c r="AB31" i="19" s="1"/>
  <c r="O31" i="19"/>
  <c r="E31" i="19"/>
  <c r="AE29" i="19"/>
  <c r="AG29" i="19" s="1"/>
  <c r="T29" i="19"/>
  <c r="K29" i="19"/>
  <c r="AD31" i="15"/>
  <c r="Z30" i="15"/>
  <c r="P30" i="15"/>
  <c r="F30" i="15"/>
  <c r="Y29" i="15"/>
  <c r="U31" i="7"/>
  <c r="W31" i="7" s="1"/>
  <c r="AE30" i="7"/>
  <c r="AG30" i="7" s="1"/>
  <c r="AD29" i="7"/>
  <c r="T29" i="7"/>
  <c r="F29" i="7"/>
  <c r="T21" i="16"/>
  <c r="E21" i="16"/>
  <c r="E71" i="16" s="1"/>
  <c r="I71" i="16" s="1"/>
  <c r="U20" i="16"/>
  <c r="W20" i="16" s="1"/>
  <c r="F20" i="16"/>
  <c r="F67" i="16" s="1"/>
  <c r="J19" i="16"/>
  <c r="J62" i="16" s="1"/>
  <c r="J21" i="14"/>
  <c r="Z20" i="14"/>
  <c r="AB20" i="14" s="1"/>
  <c r="Z19" i="14"/>
  <c r="AB19" i="14" s="1"/>
  <c r="J19" i="14"/>
  <c r="J62" i="14" s="1"/>
  <c r="K21" i="17"/>
  <c r="M21" i="17" s="1"/>
  <c r="E20" i="17"/>
  <c r="Y19" i="17"/>
  <c r="O19" i="17"/>
  <c r="BD9" i="19"/>
  <c r="E31" i="9"/>
  <c r="T29" i="9"/>
  <c r="E31" i="1"/>
  <c r="T29" i="1"/>
  <c r="F31" i="19"/>
  <c r="H31" i="19" s="1"/>
  <c r="U29" i="19"/>
  <c r="W29" i="19" s="1"/>
  <c r="Z29" i="15"/>
  <c r="AE29" i="7"/>
  <c r="F21" i="16"/>
  <c r="H21" i="16" s="1"/>
  <c r="K19" i="16"/>
  <c r="J20" i="17"/>
  <c r="J67" i="17" s="1"/>
  <c r="J19" i="17"/>
  <c r="J62" i="17" s="1"/>
  <c r="Y20" i="18"/>
  <c r="J20" i="18"/>
  <c r="J67" i="18" s="1"/>
  <c r="Z19" i="18"/>
  <c r="AB19" i="18" s="1"/>
  <c r="K19" i="18"/>
  <c r="P21" i="9"/>
  <c r="U20" i="9"/>
  <c r="W20" i="9" s="1"/>
  <c r="Y19" i="9"/>
  <c r="AD21" i="1"/>
  <c r="J20" i="1"/>
  <c r="Z19" i="1"/>
  <c r="AB19" i="1" s="1"/>
  <c r="P19" i="1"/>
  <c r="AE21" i="19"/>
  <c r="AG21" i="19" s="1"/>
  <c r="T21" i="19"/>
  <c r="Z20" i="19"/>
  <c r="AB20" i="19" s="1"/>
  <c r="AE19" i="19"/>
  <c r="AG19" i="19" s="1"/>
  <c r="F19" i="19"/>
  <c r="F62" i="19" s="1"/>
  <c r="AD20" i="15"/>
  <c r="T20" i="15"/>
  <c r="P19" i="15"/>
  <c r="J21" i="7"/>
  <c r="Z20" i="7"/>
  <c r="AB20" i="7" s="1"/>
  <c r="P20" i="7"/>
  <c r="AE19" i="7"/>
  <c r="AG19" i="7" s="1"/>
  <c r="U19" i="7"/>
  <c r="W19" i="7" s="1"/>
  <c r="J19" i="7"/>
  <c r="J62" i="7" s="1"/>
  <c r="BT10" i="16"/>
  <c r="BV10" i="16" s="1"/>
  <c r="BS11" i="14"/>
  <c r="BT9" i="17"/>
  <c r="BV9" i="17" s="1"/>
  <c r="BT10" i="9"/>
  <c r="BV10" i="9" s="1"/>
  <c r="BS11" i="1"/>
  <c r="BS9" i="19"/>
  <c r="BO10" i="15"/>
  <c r="BQ10" i="15" s="1"/>
  <c r="K29" i="17"/>
  <c r="Z30" i="1"/>
  <c r="AB30" i="1" s="1"/>
  <c r="J29" i="1"/>
  <c r="J63" i="1" s="1"/>
  <c r="Z30" i="19"/>
  <c r="AE30" i="15"/>
  <c r="P29" i="15"/>
  <c r="Z20" i="16"/>
  <c r="AB20" i="16" s="1"/>
  <c r="Z21" i="14"/>
  <c r="AB21" i="14" s="1"/>
  <c r="AE19" i="14"/>
  <c r="AG19" i="14" s="1"/>
  <c r="F20" i="17"/>
  <c r="E19" i="17"/>
  <c r="E62" i="17" s="1"/>
  <c r="K21" i="18"/>
  <c r="M21" i="18" s="1"/>
  <c r="Y19" i="18"/>
  <c r="J19" i="18"/>
  <c r="Z21" i="9"/>
  <c r="AB21" i="9" s="1"/>
  <c r="O21" i="9"/>
  <c r="O71" i="9" s="1"/>
  <c r="AE20" i="9"/>
  <c r="AG20" i="9" s="1"/>
  <c r="T20" i="9"/>
  <c r="F20" i="9"/>
  <c r="K19" i="9"/>
  <c r="P21" i="1"/>
  <c r="U20" i="1"/>
  <c r="W20" i="1" s="1"/>
  <c r="Y19" i="1"/>
  <c r="Y62" i="1" s="1"/>
  <c r="O19" i="1"/>
  <c r="AD21" i="19"/>
  <c r="AD71" i="19" s="1"/>
  <c r="AH71" i="19" s="1"/>
  <c r="P21" i="19"/>
  <c r="F21" i="19"/>
  <c r="H21" i="19" s="1"/>
  <c r="Y20" i="19"/>
  <c r="K20" i="19"/>
  <c r="AD19" i="19"/>
  <c r="E19" i="19"/>
  <c r="E62" i="19" s="1"/>
  <c r="K21" i="15"/>
  <c r="M21" i="15" s="1"/>
  <c r="P20" i="15"/>
  <c r="F20" i="15"/>
  <c r="F67" i="15" s="1"/>
  <c r="Z19" i="15"/>
  <c r="O19" i="15"/>
  <c r="U21" i="7"/>
  <c r="W21" i="7" s="1"/>
  <c r="Y20" i="7"/>
  <c r="O20" i="7"/>
  <c r="AD19" i="7"/>
  <c r="AD62" i="7" s="1"/>
  <c r="AH62" i="7" s="1"/>
  <c r="T19" i="7"/>
  <c r="BS10" i="16"/>
  <c r="BT10" i="14"/>
  <c r="BV10" i="14" s="1"/>
  <c r="BS9" i="17"/>
  <c r="BS10" i="9"/>
  <c r="BT11" i="19"/>
  <c r="BV11" i="19" s="1"/>
  <c r="BS10" i="15"/>
  <c r="BT10" i="7"/>
  <c r="AE10" i="16"/>
  <c r="AG10" i="16" s="1"/>
  <c r="AD11" i="14"/>
  <c r="AE10" i="1"/>
  <c r="AG10" i="1" s="1"/>
  <c r="AD11" i="19"/>
  <c r="AE11" i="15"/>
  <c r="AD11" i="7"/>
  <c r="U30" i="9"/>
  <c r="W30" i="9" s="1"/>
  <c r="Y30" i="1"/>
  <c r="Y30" i="19"/>
  <c r="AD30" i="15"/>
  <c r="O29" i="15"/>
  <c r="O63" i="15" s="1"/>
  <c r="U29" i="7"/>
  <c r="W29" i="7" s="1"/>
  <c r="Y20" i="16"/>
  <c r="Y21" i="14"/>
  <c r="AD19" i="14"/>
  <c r="AE20" i="17"/>
  <c r="AG20" i="17" s="1"/>
  <c r="J21" i="18"/>
  <c r="U20" i="18"/>
  <c r="W20" i="18" s="1"/>
  <c r="F20" i="18"/>
  <c r="F67" i="18" s="1"/>
  <c r="U19" i="18"/>
  <c r="W19" i="18" s="1"/>
  <c r="F19" i="18"/>
  <c r="F62" i="18" s="1"/>
  <c r="Y21" i="9"/>
  <c r="Y71" i="9" s="1"/>
  <c r="K21" i="9"/>
  <c r="M21" i="9" s="1"/>
  <c r="AD20" i="9"/>
  <c r="AD67" i="9" s="1"/>
  <c r="AH67" i="9" s="1"/>
  <c r="E20" i="9"/>
  <c r="E67" i="9" s="1"/>
  <c r="U19" i="9"/>
  <c r="W19" i="9" s="1"/>
  <c r="J19" i="9"/>
  <c r="O21" i="1"/>
  <c r="T20" i="1"/>
  <c r="O21" i="19"/>
  <c r="E21" i="19"/>
  <c r="E71" i="19" s="1"/>
  <c r="G71" i="19" s="1"/>
  <c r="U20" i="19"/>
  <c r="W20" i="19" s="1"/>
  <c r="J20" i="19"/>
  <c r="P19" i="19"/>
  <c r="U21" i="15"/>
  <c r="J21" i="15"/>
  <c r="O20" i="15"/>
  <c r="O67" i="15" s="1"/>
  <c r="E20" i="15"/>
  <c r="E67" i="15" s="1"/>
  <c r="Y19" i="15"/>
  <c r="AE21" i="7"/>
  <c r="T21" i="7"/>
  <c r="P19" i="7"/>
  <c r="F19" i="7"/>
  <c r="BS10" i="14"/>
  <c r="BT11" i="17"/>
  <c r="BV11" i="17" s="1"/>
  <c r="BT9" i="18"/>
  <c r="BV9" i="18" s="1"/>
  <c r="BS11" i="19"/>
  <c r="BT9" i="15"/>
  <c r="BV9" i="15" s="1"/>
  <c r="BS10" i="7"/>
  <c r="AD10" i="16"/>
  <c r="AD66" i="16" s="1"/>
  <c r="AE10" i="14"/>
  <c r="AG10" i="14" s="1"/>
  <c r="BI11" i="9"/>
  <c r="BE10" i="7"/>
  <c r="U29" i="18"/>
  <c r="W29" i="18" s="1"/>
  <c r="J30" i="9"/>
  <c r="O30" i="1"/>
  <c r="AE31" i="19"/>
  <c r="AG31" i="19" s="1"/>
  <c r="O30" i="19"/>
  <c r="T30" i="15"/>
  <c r="F29" i="15"/>
  <c r="U30" i="7"/>
  <c r="W30" i="7" s="1"/>
  <c r="J29" i="7"/>
  <c r="J63" i="7" s="1"/>
  <c r="J20" i="16"/>
  <c r="J67" i="16" s="1"/>
  <c r="O19" i="14"/>
  <c r="AD20" i="17"/>
  <c r="T20" i="18"/>
  <c r="E20" i="18"/>
  <c r="T19" i="18"/>
  <c r="E19" i="18"/>
  <c r="J21" i="9"/>
  <c r="Z20" i="9"/>
  <c r="AB20" i="9" s="1"/>
  <c r="P20" i="9"/>
  <c r="AE19" i="9"/>
  <c r="AG19" i="9" s="1"/>
  <c r="T19" i="9"/>
  <c r="Z21" i="1"/>
  <c r="AB21" i="1" s="1"/>
  <c r="AE20" i="1"/>
  <c r="F20" i="1"/>
  <c r="F67" i="1" s="1"/>
  <c r="K19" i="1"/>
  <c r="T20" i="19"/>
  <c r="F20" i="19"/>
  <c r="Z19" i="19"/>
  <c r="AB19" i="19" s="1"/>
  <c r="O19" i="19"/>
  <c r="AE21" i="15"/>
  <c r="T21" i="15"/>
  <c r="U19" i="15"/>
  <c r="K19" i="15"/>
  <c r="K62" i="15" s="1"/>
  <c r="AD21" i="7"/>
  <c r="F21" i="7"/>
  <c r="H21" i="7" s="1"/>
  <c r="K20" i="7"/>
  <c r="K67" i="7" s="1"/>
  <c r="O19" i="7"/>
  <c r="E19" i="7"/>
  <c r="E62" i="7" s="1"/>
  <c r="BT9" i="16"/>
  <c r="BV9" i="16" s="1"/>
  <c r="BS11" i="17"/>
  <c r="BT11" i="18"/>
  <c r="BV11" i="18" s="1"/>
  <c r="AP9" i="7"/>
  <c r="T29" i="18"/>
  <c r="AD31" i="19"/>
  <c r="AD72" i="19" s="1"/>
  <c r="AF72" i="19" s="1"/>
  <c r="AE31" i="15"/>
  <c r="E29" i="15"/>
  <c r="T30" i="7"/>
  <c r="K21" i="14"/>
  <c r="M21" i="14" s="1"/>
  <c r="K19" i="14"/>
  <c r="Z19" i="17"/>
  <c r="AD21" i="18"/>
  <c r="AD71" i="18" s="1"/>
  <c r="P20" i="18"/>
  <c r="U21" i="9"/>
  <c r="W21" i="9" s="1"/>
  <c r="Y20" i="9"/>
  <c r="Y67" i="9" s="1"/>
  <c r="AC67" i="9" s="1"/>
  <c r="O20" i="9"/>
  <c r="AD19" i="9"/>
  <c r="P19" i="9"/>
  <c r="F19" i="9"/>
  <c r="F62" i="9" s="1"/>
  <c r="Y21" i="1"/>
  <c r="K21" i="1"/>
  <c r="M21" i="1" s="1"/>
  <c r="AD20" i="1"/>
  <c r="AD67" i="1" s="1"/>
  <c r="AH67" i="1" s="1"/>
  <c r="E20" i="1"/>
  <c r="E67" i="1" s="1"/>
  <c r="J19" i="1"/>
  <c r="Z21" i="19"/>
  <c r="AB21" i="19" s="1"/>
  <c r="AE20" i="19"/>
  <c r="AG20" i="19" s="1"/>
  <c r="E20" i="19"/>
  <c r="Y19" i="19"/>
  <c r="K19" i="19"/>
  <c r="AD21" i="15"/>
  <c r="Z20" i="15"/>
  <c r="T19" i="15"/>
  <c r="J19" i="15"/>
  <c r="J62" i="15" s="1"/>
  <c r="E21" i="7"/>
  <c r="J20" i="7"/>
  <c r="J67" i="7" s="1"/>
  <c r="Z19" i="7"/>
  <c r="AB19" i="7" s="1"/>
  <c r="BS9" i="16"/>
  <c r="BT10" i="17"/>
  <c r="BV10" i="17" s="1"/>
  <c r="BS11" i="18"/>
  <c r="BT11" i="9"/>
  <c r="BV11" i="9" s="1"/>
  <c r="BS10" i="1"/>
  <c r="BS11" i="15"/>
  <c r="BT9" i="7"/>
  <c r="AE9" i="14"/>
  <c r="AG9" i="14" s="1"/>
  <c r="AE9" i="17"/>
  <c r="T31" i="1"/>
  <c r="T31" i="19"/>
  <c r="E30" i="19"/>
  <c r="E68" i="19" s="1"/>
  <c r="T31" i="15"/>
  <c r="Z31" i="7"/>
  <c r="AB31" i="7" s="1"/>
  <c r="J30" i="7"/>
  <c r="Y21" i="16"/>
  <c r="AP11" i="19"/>
  <c r="T29" i="14"/>
  <c r="J31" i="9"/>
  <c r="U29" i="9"/>
  <c r="F31" i="1"/>
  <c r="H31" i="1" s="1"/>
  <c r="U29" i="1"/>
  <c r="W29" i="1" s="1"/>
  <c r="Y29" i="19"/>
  <c r="O31" i="7"/>
  <c r="J21" i="16"/>
  <c r="O19" i="16"/>
  <c r="O20" i="14"/>
  <c r="O67" i="14" s="1"/>
  <c r="O20" i="17"/>
  <c r="P19" i="17"/>
  <c r="U21" i="18"/>
  <c r="W21" i="18" s="1"/>
  <c r="K20" i="18"/>
  <c r="AD21" i="9"/>
  <c r="E21" i="9"/>
  <c r="E71" i="9" s="1"/>
  <c r="G71" i="9" s="1"/>
  <c r="J20" i="9"/>
  <c r="Z19" i="9"/>
  <c r="AB19" i="9" s="1"/>
  <c r="AE21" i="1"/>
  <c r="E21" i="1"/>
  <c r="E71" i="1" s="1"/>
  <c r="Y20" i="1"/>
  <c r="K20" i="1"/>
  <c r="AD19" i="1"/>
  <c r="E19" i="1"/>
  <c r="E62" i="1" s="1"/>
  <c r="U21" i="19"/>
  <c r="W21" i="19" s="1"/>
  <c r="J21" i="19"/>
  <c r="O20" i="19"/>
  <c r="T19" i="19"/>
  <c r="T62" i="19" s="1"/>
  <c r="V62" i="19" s="1"/>
  <c r="AE20" i="15"/>
  <c r="U20" i="15"/>
  <c r="J20" i="15"/>
  <c r="K21" i="7"/>
  <c r="M21" i="7" s="1"/>
  <c r="AD20" i="7"/>
  <c r="BE9" i="1"/>
  <c r="BG9" i="1" s="1"/>
  <c r="O19" i="18"/>
  <c r="O62" i="18" s="1"/>
  <c r="O20" i="1"/>
  <c r="O21" i="15"/>
  <c r="AD19" i="15"/>
  <c r="O21" i="7"/>
  <c r="E20" i="7"/>
  <c r="BS11" i="16"/>
  <c r="BS10" i="17"/>
  <c r="BT9" i="1"/>
  <c r="BV9" i="1" s="1"/>
  <c r="AD10" i="17"/>
  <c r="AD66" i="17" s="1"/>
  <c r="AE9" i="18"/>
  <c r="AD9" i="9"/>
  <c r="AD9" i="19"/>
  <c r="Y10" i="16"/>
  <c r="Z10" i="14"/>
  <c r="AB10" i="14" s="1"/>
  <c r="Z10" i="17"/>
  <c r="AB10" i="17" s="1"/>
  <c r="Z10" i="18"/>
  <c r="AB10" i="18" s="1"/>
  <c r="Z10" i="9"/>
  <c r="AB10" i="9" s="1"/>
  <c r="Y10" i="1"/>
  <c r="Y11" i="19"/>
  <c r="Y9" i="7"/>
  <c r="U9" i="16"/>
  <c r="W9" i="16" s="1"/>
  <c r="T10" i="14"/>
  <c r="U10" i="19"/>
  <c r="W10" i="19" s="1"/>
  <c r="T11" i="15"/>
  <c r="U11" i="7"/>
  <c r="P11" i="16"/>
  <c r="P9" i="18"/>
  <c r="P9" i="1"/>
  <c r="O11" i="15"/>
  <c r="O65" i="15" s="1"/>
  <c r="P10" i="7"/>
  <c r="K9" i="16"/>
  <c r="J9" i="14"/>
  <c r="J11" i="18"/>
  <c r="K10" i="9"/>
  <c r="K9" i="1"/>
  <c r="K61" i="1" s="1"/>
  <c r="J9" i="19"/>
  <c r="J9" i="15"/>
  <c r="J60" i="15" s="1"/>
  <c r="P31" i="14"/>
  <c r="Z21" i="17"/>
  <c r="AD20" i="18"/>
  <c r="AD67" i="18" s="1"/>
  <c r="AH67" i="18" s="1"/>
  <c r="U21" i="1"/>
  <c r="W21" i="1" s="1"/>
  <c r="F21" i="15"/>
  <c r="H21" i="15" s="1"/>
  <c r="Y19" i="7"/>
  <c r="BS9" i="1"/>
  <c r="BS9" i="7"/>
  <c r="AE11" i="14"/>
  <c r="AG11" i="14" s="1"/>
  <c r="AD9" i="17"/>
  <c r="AD9" i="18"/>
  <c r="AE11" i="1"/>
  <c r="AE11" i="19"/>
  <c r="AG11" i="19" s="1"/>
  <c r="AD11" i="15"/>
  <c r="AE10" i="7"/>
  <c r="Y10" i="14"/>
  <c r="Y66" i="14" s="1"/>
  <c r="AC66" i="14" s="1"/>
  <c r="Y10" i="17"/>
  <c r="Y66" i="17" s="1"/>
  <c r="AC66" i="17" s="1"/>
  <c r="Y10" i="18"/>
  <c r="Y10" i="9"/>
  <c r="Y66" i="9" s="1"/>
  <c r="Z9" i="15"/>
  <c r="U11" i="16"/>
  <c r="W11" i="16" s="1"/>
  <c r="T9" i="16"/>
  <c r="U10" i="17"/>
  <c r="W10" i="17" s="1"/>
  <c r="U10" i="18"/>
  <c r="W10" i="18" s="1"/>
  <c r="U11" i="9"/>
  <c r="W11" i="9" s="1"/>
  <c r="U9" i="9"/>
  <c r="W9" i="9" s="1"/>
  <c r="U9" i="1"/>
  <c r="W9" i="1" s="1"/>
  <c r="T10" i="19"/>
  <c r="T66" i="19" s="1"/>
  <c r="X66" i="19" s="1"/>
  <c r="T11" i="7"/>
  <c r="O11" i="16"/>
  <c r="P11" i="14"/>
  <c r="P11" i="17"/>
  <c r="P11" i="18"/>
  <c r="O9" i="18"/>
  <c r="P9" i="9"/>
  <c r="O9" i="1"/>
  <c r="O61" i="1" s="1"/>
  <c r="P10" i="19"/>
  <c r="O10" i="7"/>
  <c r="J9" i="16"/>
  <c r="K11" i="17"/>
  <c r="K10" i="18"/>
  <c r="J10" i="9"/>
  <c r="J9" i="1"/>
  <c r="J61" i="1" s="1"/>
  <c r="K11" i="7"/>
  <c r="Z31" i="9"/>
  <c r="AB31" i="9" s="1"/>
  <c r="Y31" i="7"/>
  <c r="Y21" i="17"/>
  <c r="Y71" i="17" s="1"/>
  <c r="AE21" i="9"/>
  <c r="K20" i="9"/>
  <c r="T21" i="1"/>
  <c r="AE19" i="1"/>
  <c r="AG19" i="1" s="1"/>
  <c r="K21" i="19"/>
  <c r="M21" i="19" s="1"/>
  <c r="U19" i="19"/>
  <c r="W19" i="19" s="1"/>
  <c r="E21" i="15"/>
  <c r="AE20" i="7"/>
  <c r="AG20" i="7" s="1"/>
  <c r="BT10" i="15"/>
  <c r="BV10" i="15" s="1"/>
  <c r="AE11" i="16"/>
  <c r="AD10" i="14"/>
  <c r="AD66" i="14" s="1"/>
  <c r="AH66" i="14" s="1"/>
  <c r="AE11" i="9"/>
  <c r="AD11" i="1"/>
  <c r="AD10" i="7"/>
  <c r="Z9" i="17"/>
  <c r="AB9" i="17" s="1"/>
  <c r="Z9" i="1"/>
  <c r="AB9" i="1" s="1"/>
  <c r="Z11" i="15"/>
  <c r="Y9" i="15"/>
  <c r="T11" i="16"/>
  <c r="T70" i="16" s="1"/>
  <c r="U9" i="14"/>
  <c r="T10" i="17"/>
  <c r="T10" i="18"/>
  <c r="T11" i="9"/>
  <c r="T9" i="9"/>
  <c r="T61" i="9" s="1"/>
  <c r="V61" i="9" s="1"/>
  <c r="T9" i="1"/>
  <c r="O11" i="14"/>
  <c r="O70" i="14" s="1"/>
  <c r="O11" i="17"/>
  <c r="O11" i="18"/>
  <c r="P11" i="9"/>
  <c r="O9" i="9"/>
  <c r="O60" i="9" s="1"/>
  <c r="O10" i="19"/>
  <c r="P10" i="15"/>
  <c r="P9" i="7"/>
  <c r="J11" i="17"/>
  <c r="J10" i="18"/>
  <c r="K9" i="9"/>
  <c r="K11" i="19"/>
  <c r="J11" i="7"/>
  <c r="AE29" i="9"/>
  <c r="T20" i="17"/>
  <c r="O20" i="18"/>
  <c r="T21" i="9"/>
  <c r="J21" i="1"/>
  <c r="J71" i="1" s="1"/>
  <c r="U19" i="1"/>
  <c r="W19" i="1" s="1"/>
  <c r="AD20" i="19"/>
  <c r="J19" i="19"/>
  <c r="J62" i="19" s="1"/>
  <c r="Y20" i="15"/>
  <c r="F19" i="15"/>
  <c r="U20" i="7"/>
  <c r="W20" i="7" s="1"/>
  <c r="BT9" i="9"/>
  <c r="BV9" i="9" s="1"/>
  <c r="BT10" i="19"/>
  <c r="BV10" i="19" s="1"/>
  <c r="BS9" i="15"/>
  <c r="AD11" i="16"/>
  <c r="AD9" i="14"/>
  <c r="AE11" i="18"/>
  <c r="AD11" i="9"/>
  <c r="AD10" i="1"/>
  <c r="AE10" i="15"/>
  <c r="AE9" i="7"/>
  <c r="Z9" i="16"/>
  <c r="AB9" i="16" s="1"/>
  <c r="Z9" i="14"/>
  <c r="AB9" i="14" s="1"/>
  <c r="Y9" i="17"/>
  <c r="Z9" i="18"/>
  <c r="AB9" i="18" s="1"/>
  <c r="Z9" i="9"/>
  <c r="AB9" i="9" s="1"/>
  <c r="Y9" i="1"/>
  <c r="Y11" i="15"/>
  <c r="Z11" i="7"/>
  <c r="Z70" i="7" s="1"/>
  <c r="T9" i="14"/>
  <c r="U9" i="17"/>
  <c r="W9" i="17" s="1"/>
  <c r="U11" i="1"/>
  <c r="W11" i="1" s="1"/>
  <c r="P10" i="16"/>
  <c r="P10" i="14"/>
  <c r="O11" i="9"/>
  <c r="P11" i="1"/>
  <c r="P9" i="19"/>
  <c r="O10" i="15"/>
  <c r="O9" i="7"/>
  <c r="K11" i="14"/>
  <c r="K70" i="14" s="1"/>
  <c r="K10" i="17"/>
  <c r="J9" i="9"/>
  <c r="J61" i="9" s="1"/>
  <c r="J11" i="19"/>
  <c r="K11" i="15"/>
  <c r="M11" i="15" s="1"/>
  <c r="K10" i="7"/>
  <c r="P31" i="1"/>
  <c r="U21" i="16"/>
  <c r="W21" i="16" s="1"/>
  <c r="F21" i="1"/>
  <c r="H21" i="1" s="1"/>
  <c r="T19" i="1"/>
  <c r="E19" i="15"/>
  <c r="E62" i="15" s="1"/>
  <c r="T20" i="7"/>
  <c r="BT11" i="14"/>
  <c r="BV11" i="14" s="1"/>
  <c r="BT10" i="18"/>
  <c r="BV10" i="18" s="1"/>
  <c r="BS9" i="9"/>
  <c r="BS10" i="19"/>
  <c r="AD11" i="18"/>
  <c r="AE10" i="9"/>
  <c r="AG10" i="9" s="1"/>
  <c r="AD10" i="15"/>
  <c r="AD66" i="15" s="1"/>
  <c r="AD9" i="7"/>
  <c r="Y9" i="16"/>
  <c r="Y61" i="16" s="1"/>
  <c r="Y9" i="14"/>
  <c r="Z11" i="18"/>
  <c r="AB11" i="18" s="1"/>
  <c r="Y9" i="18"/>
  <c r="Y9" i="9"/>
  <c r="Y61" i="9" s="1"/>
  <c r="AC61" i="9" s="1"/>
  <c r="Z10" i="19"/>
  <c r="AB10" i="19" s="1"/>
  <c r="Y11" i="7"/>
  <c r="U10" i="16"/>
  <c r="W10" i="16" s="1"/>
  <c r="U11" i="14"/>
  <c r="W11" i="14" s="1"/>
  <c r="T9" i="17"/>
  <c r="U10" i="9"/>
  <c r="W10" i="9" s="1"/>
  <c r="T11" i="1"/>
  <c r="U11" i="19"/>
  <c r="W11" i="19" s="1"/>
  <c r="U9" i="19"/>
  <c r="W9" i="19" s="1"/>
  <c r="U10" i="15"/>
  <c r="U10" i="7"/>
  <c r="O10" i="16"/>
  <c r="O10" i="14"/>
  <c r="O66" i="14" s="1"/>
  <c r="P10" i="17"/>
  <c r="O11" i="1"/>
  <c r="O65" i="1" s="1"/>
  <c r="P11" i="19"/>
  <c r="O9" i="19"/>
  <c r="P9" i="15"/>
  <c r="K11" i="16"/>
  <c r="J11" i="14"/>
  <c r="J65" i="14" s="1"/>
  <c r="J10" i="17"/>
  <c r="K9" i="18"/>
  <c r="K11" i="1"/>
  <c r="K65" i="1" s="1"/>
  <c r="J11" i="15"/>
  <c r="J70" i="15" s="1"/>
  <c r="L70" i="15" s="1"/>
  <c r="J10" i="7"/>
  <c r="Z19" i="16"/>
  <c r="AB19" i="16" s="1"/>
  <c r="U19" i="17"/>
  <c r="W19" i="17" s="1"/>
  <c r="AE19" i="18"/>
  <c r="AG19" i="18" s="1"/>
  <c r="O19" i="9"/>
  <c r="Z21" i="15"/>
  <c r="Z21" i="7"/>
  <c r="AB21" i="7" s="1"/>
  <c r="BT9" i="14"/>
  <c r="BV9" i="14" s="1"/>
  <c r="BS10" i="18"/>
  <c r="BT11" i="1"/>
  <c r="BV11" i="1" s="1"/>
  <c r="BT9" i="19"/>
  <c r="BV9" i="19" s="1"/>
  <c r="BT11" i="7"/>
  <c r="AE11" i="17"/>
  <c r="AE10" i="18"/>
  <c r="AG10" i="18" s="1"/>
  <c r="AD10" i="9"/>
  <c r="AD66" i="9" s="1"/>
  <c r="AE9" i="1"/>
  <c r="AG9" i="1" s="1"/>
  <c r="AE10" i="19"/>
  <c r="AG10" i="19" s="1"/>
  <c r="AE9" i="15"/>
  <c r="Z11" i="16"/>
  <c r="AB11" i="16" s="1"/>
  <c r="Z11" i="17"/>
  <c r="Y11" i="18"/>
  <c r="Z11" i="9"/>
  <c r="AB11" i="9" s="1"/>
  <c r="Z11" i="1"/>
  <c r="AB11" i="1" s="1"/>
  <c r="Y10" i="19"/>
  <c r="Y66" i="19" s="1"/>
  <c r="AC66" i="19" s="1"/>
  <c r="Z10" i="7"/>
  <c r="T10" i="16"/>
  <c r="T11" i="14"/>
  <c r="U9" i="18"/>
  <c r="W9" i="18" s="1"/>
  <c r="T10" i="9"/>
  <c r="U10" i="1"/>
  <c r="T11" i="19"/>
  <c r="T9" i="19"/>
  <c r="T10" i="15"/>
  <c r="T10" i="7"/>
  <c r="O10" i="17"/>
  <c r="O66" i="17" s="1"/>
  <c r="P10" i="18"/>
  <c r="R10" i="18" s="1"/>
  <c r="P10" i="1"/>
  <c r="O11" i="19"/>
  <c r="O9" i="15"/>
  <c r="J11" i="16"/>
  <c r="K10" i="14"/>
  <c r="K9" i="17"/>
  <c r="J9" i="18"/>
  <c r="J11" i="1"/>
  <c r="J65" i="1" s="1"/>
  <c r="K10" i="19"/>
  <c r="K10" i="15"/>
  <c r="K9" i="7"/>
  <c r="P31" i="19"/>
  <c r="Y19" i="16"/>
  <c r="F21" i="9"/>
  <c r="H21" i="9" s="1"/>
  <c r="Z20" i="1"/>
  <c r="AB20" i="1" s="1"/>
  <c r="F19" i="1"/>
  <c r="F62" i="1" s="1"/>
  <c r="P20" i="19"/>
  <c r="Y21" i="15"/>
  <c r="K20" i="15"/>
  <c r="K67" i="15" s="1"/>
  <c r="Y21" i="7"/>
  <c r="Y71" i="7" s="1"/>
  <c r="AC71" i="7" s="1"/>
  <c r="K19" i="7"/>
  <c r="K62" i="7" s="1"/>
  <c r="BS9" i="14"/>
  <c r="BS9" i="18"/>
  <c r="BT10" i="1"/>
  <c r="BV10" i="1" s="1"/>
  <c r="BT11" i="15"/>
  <c r="BV11" i="15" s="1"/>
  <c r="BS11" i="7"/>
  <c r="AE9" i="16"/>
  <c r="AG9" i="16" s="1"/>
  <c r="AD11" i="17"/>
  <c r="AD10" i="18"/>
  <c r="AD66" i="18" s="1"/>
  <c r="AH66" i="18" s="1"/>
  <c r="AD9" i="1"/>
  <c r="AD10" i="19"/>
  <c r="AD9" i="15"/>
  <c r="Y11" i="16"/>
  <c r="Y65" i="16" s="1"/>
  <c r="AC65" i="16" s="1"/>
  <c r="Z11" i="14"/>
  <c r="Y11" i="17"/>
  <c r="Y11" i="9"/>
  <c r="Y11" i="1"/>
  <c r="Z9" i="19"/>
  <c r="AB9" i="19" s="1"/>
  <c r="Z10" i="15"/>
  <c r="Y10" i="7"/>
  <c r="U11" i="17"/>
  <c r="W11" i="17" s="1"/>
  <c r="U11" i="18"/>
  <c r="W11" i="18" s="1"/>
  <c r="T9" i="18"/>
  <c r="T10" i="1"/>
  <c r="T66" i="1" s="1"/>
  <c r="X66" i="1" s="1"/>
  <c r="U9" i="15"/>
  <c r="U9" i="7"/>
  <c r="P9" i="16"/>
  <c r="P9" i="14"/>
  <c r="R9" i="14" s="1"/>
  <c r="P9" i="17"/>
  <c r="O10" i="18"/>
  <c r="P10" i="9"/>
  <c r="O10" i="1"/>
  <c r="P11" i="7"/>
  <c r="K10" i="16"/>
  <c r="J10" i="14"/>
  <c r="J66" i="14" s="1"/>
  <c r="J9" i="17"/>
  <c r="K11" i="9"/>
  <c r="K65" i="9" s="1"/>
  <c r="K10" i="1"/>
  <c r="K66" i="1" s="1"/>
  <c r="J10" i="19"/>
  <c r="J10" i="15"/>
  <c r="J9" i="7"/>
  <c r="J60" i="7" s="1"/>
  <c r="P19" i="18"/>
  <c r="E19" i="9"/>
  <c r="P20" i="1"/>
  <c r="Y21" i="19"/>
  <c r="Y71" i="19" s="1"/>
  <c r="P21" i="15"/>
  <c r="R21" i="15" s="1"/>
  <c r="AE19" i="15"/>
  <c r="P21" i="7"/>
  <c r="F20" i="7"/>
  <c r="F67" i="7" s="1"/>
  <c r="BT11" i="16"/>
  <c r="BV11" i="16" s="1"/>
  <c r="BS11" i="9"/>
  <c r="AD9" i="16"/>
  <c r="AE10" i="17"/>
  <c r="AE9" i="9"/>
  <c r="AE9" i="19"/>
  <c r="AG9" i="19" s="1"/>
  <c r="AE11" i="7"/>
  <c r="Z10" i="16"/>
  <c r="AB10" i="16" s="1"/>
  <c r="Y11" i="14"/>
  <c r="Z10" i="1"/>
  <c r="AB10" i="1" s="1"/>
  <c r="Z11" i="19"/>
  <c r="AB11" i="19" s="1"/>
  <c r="Y9" i="19"/>
  <c r="Y61" i="19" s="1"/>
  <c r="AC61" i="19" s="1"/>
  <c r="Y10" i="15"/>
  <c r="Z9" i="7"/>
  <c r="U10" i="14"/>
  <c r="W10" i="14" s="1"/>
  <c r="T11" i="17"/>
  <c r="T11" i="18"/>
  <c r="U11" i="15"/>
  <c r="T9" i="15"/>
  <c r="T9" i="7"/>
  <c r="T60" i="7" s="1"/>
  <c r="X60" i="7" s="1"/>
  <c r="O9" i="16"/>
  <c r="O9" i="14"/>
  <c r="O9" i="17"/>
  <c r="O10" i="9"/>
  <c r="P11" i="15"/>
  <c r="O11" i="7"/>
  <c r="J10" i="16"/>
  <c r="K9" i="14"/>
  <c r="K11" i="18"/>
  <c r="J11" i="9"/>
  <c r="J10" i="1"/>
  <c r="J66" i="1" s="1"/>
  <c r="K9" i="19"/>
  <c r="K60" i="19" s="1"/>
  <c r="K9" i="15"/>
  <c r="BO5" i="17"/>
  <c r="BO6" i="17" s="1"/>
  <c r="BR6" i="17" s="1"/>
  <c r="BO5" i="19"/>
  <c r="BO6" i="19" s="1"/>
  <c r="BR6" i="19" s="1"/>
  <c r="BJ5" i="14"/>
  <c r="BJ6" i="14" s="1"/>
  <c r="BM6" i="14" s="1"/>
  <c r="BJ5" i="1"/>
  <c r="BJ6" i="1" s="1"/>
  <c r="BM6" i="1" s="1"/>
  <c r="BE5" i="16"/>
  <c r="BE53" i="16" s="1"/>
  <c r="BE54" i="16" s="1"/>
  <c r="BE5" i="9"/>
  <c r="BG5" i="9" s="1"/>
  <c r="BG90" i="9" s="1"/>
  <c r="BE5" i="7"/>
  <c r="BG5" i="7" s="1"/>
  <c r="BG90" i="7" s="1"/>
  <c r="AZ5" i="18"/>
  <c r="AZ53" i="18" s="1"/>
  <c r="AZ54" i="18" s="1"/>
  <c r="AZ5" i="15"/>
  <c r="BB5" i="15" s="1"/>
  <c r="BB90" i="15" s="1"/>
  <c r="AU5" i="17"/>
  <c r="AW5" i="17" s="1"/>
  <c r="AW90" i="17" s="1"/>
  <c r="AU5" i="19"/>
  <c r="AU6" i="19" s="1"/>
  <c r="AX6" i="19" s="1"/>
  <c r="AP5" i="14"/>
  <c r="AP5" i="1"/>
  <c r="AP53" i="1" s="1"/>
  <c r="AE5" i="16"/>
  <c r="AE53" i="16" s="1"/>
  <c r="AE5" i="9"/>
  <c r="AE53" i="9" s="1"/>
  <c r="AE5" i="7"/>
  <c r="AE6" i="7" s="1"/>
  <c r="Z5" i="18"/>
  <c r="AB5" i="18" s="1"/>
  <c r="AB90" i="18" s="1"/>
  <c r="Z5" i="15"/>
  <c r="Z53" i="15" s="1"/>
  <c r="U5" i="17"/>
  <c r="U6" i="17" s="1"/>
  <c r="W6" i="17" s="1"/>
  <c r="U5" i="19"/>
  <c r="U53" i="19" s="1"/>
  <c r="U54" i="19" s="1"/>
  <c r="X54" i="19" s="1"/>
  <c r="P5" i="14"/>
  <c r="P6" i="14" s="1"/>
  <c r="P5" i="1"/>
  <c r="K5" i="16"/>
  <c r="K6" i="16" s="1"/>
  <c r="K5" i="9"/>
  <c r="K53" i="9" s="1"/>
  <c r="K54" i="9" s="1"/>
  <c r="K5" i="7"/>
  <c r="K53" i="7" s="1"/>
  <c r="K54" i="7" s="1"/>
  <c r="BN5" i="17"/>
  <c r="BN53" i="17" s="1"/>
  <c r="BR53" i="17" s="1"/>
  <c r="BN5" i="19"/>
  <c r="BR5" i="19" s="1"/>
  <c r="BI5" i="14"/>
  <c r="BM5" i="14" s="1"/>
  <c r="BI5" i="1"/>
  <c r="BM5" i="1" s="1"/>
  <c r="BD5" i="16"/>
  <c r="BD6" i="16" s="1"/>
  <c r="BF6" i="16" s="1"/>
  <c r="BD5" i="9"/>
  <c r="BF5" i="9" s="1"/>
  <c r="BD5" i="7"/>
  <c r="BD6" i="7" s="1"/>
  <c r="BF6" i="7" s="1"/>
  <c r="AY5" i="18"/>
  <c r="AY53" i="18" s="1"/>
  <c r="AY5" i="15"/>
  <c r="AY6" i="15" s="1"/>
  <c r="BA6" i="15" s="1"/>
  <c r="AT5" i="17"/>
  <c r="AT6" i="17" s="1"/>
  <c r="AV6" i="17" s="1"/>
  <c r="AT5" i="19"/>
  <c r="AT53" i="19" s="1"/>
  <c r="AX53" i="19" s="1"/>
  <c r="AO5" i="14"/>
  <c r="AO5" i="1"/>
  <c r="AD5" i="16"/>
  <c r="AD5" i="9"/>
  <c r="AD5" i="7"/>
  <c r="AD6" i="7" s="1"/>
  <c r="Y5" i="18"/>
  <c r="Y53" i="18" s="1"/>
  <c r="AC53" i="18" s="1"/>
  <c r="Y5" i="15"/>
  <c r="Y53" i="15" s="1"/>
  <c r="T5" i="17"/>
  <c r="X5" i="17" s="1"/>
  <c r="T5" i="19"/>
  <c r="T6" i="19" s="1"/>
  <c r="V6" i="19" s="1"/>
  <c r="O5" i="14"/>
  <c r="O53" i="14" s="1"/>
  <c r="O5" i="1"/>
  <c r="J5" i="16"/>
  <c r="J6" i="16" s="1"/>
  <c r="J5" i="9"/>
  <c r="J53" i="9" s="1"/>
  <c r="J5" i="7"/>
  <c r="J53" i="7" s="1"/>
  <c r="BO5" i="18"/>
  <c r="BO53" i="18" s="1"/>
  <c r="BQ53" i="18" s="1"/>
  <c r="BO5" i="15"/>
  <c r="BO53" i="15" s="1"/>
  <c r="BQ53" i="15" s="1"/>
  <c r="BJ5" i="17"/>
  <c r="BJ6" i="17" s="1"/>
  <c r="BL6" i="17" s="1"/>
  <c r="BJ5" i="19"/>
  <c r="BJ53" i="19" s="1"/>
  <c r="BJ54" i="19" s="1"/>
  <c r="BE5" i="14"/>
  <c r="BG5" i="14" s="1"/>
  <c r="BG90" i="14" s="1"/>
  <c r="BE5" i="1"/>
  <c r="BG5" i="1" s="1"/>
  <c r="BG90" i="1" s="1"/>
  <c r="AZ5" i="16"/>
  <c r="AZ6" i="16" s="1"/>
  <c r="BC6" i="16" s="1"/>
  <c r="AZ5" i="9"/>
  <c r="AZ6" i="9" s="1"/>
  <c r="BC6" i="9" s="1"/>
  <c r="AZ5" i="7"/>
  <c r="AZ6" i="7" s="1"/>
  <c r="BC6" i="7" s="1"/>
  <c r="AU5" i="18"/>
  <c r="AU6" i="18" s="1"/>
  <c r="AX6" i="18" s="1"/>
  <c r="AU5" i="15"/>
  <c r="AU53" i="15" s="1"/>
  <c r="AW53" i="15" s="1"/>
  <c r="AP5" i="17"/>
  <c r="AP5" i="19"/>
  <c r="AP6" i="19" s="1"/>
  <c r="AE5" i="14"/>
  <c r="AE53" i="14" s="1"/>
  <c r="AG53" i="14" s="1"/>
  <c r="AE5" i="1"/>
  <c r="AE53" i="1" s="1"/>
  <c r="AE54" i="1" s="1"/>
  <c r="Z5" i="16"/>
  <c r="Z6" i="16" s="1"/>
  <c r="AC6" i="16" s="1"/>
  <c r="Z5" i="9"/>
  <c r="Z6" i="9" s="1"/>
  <c r="AC6" i="9" s="1"/>
  <c r="Z5" i="7"/>
  <c r="Z53" i="7" s="1"/>
  <c r="Z54" i="7" s="1"/>
  <c r="AB54" i="7" s="1"/>
  <c r="U5" i="18"/>
  <c r="U6" i="18" s="1"/>
  <c r="X6" i="18" s="1"/>
  <c r="U5" i="15"/>
  <c r="U6" i="15" s="1"/>
  <c r="P5" i="17"/>
  <c r="P6" i="17" s="1"/>
  <c r="P5" i="19"/>
  <c r="K5" i="14"/>
  <c r="K53" i="14" s="1"/>
  <c r="K5" i="1"/>
  <c r="K53" i="1" s="1"/>
  <c r="K54" i="1" s="1"/>
  <c r="BN5" i="18"/>
  <c r="BP5" i="18" s="1"/>
  <c r="BN5" i="15"/>
  <c r="BP5" i="15" s="1"/>
  <c r="BI5" i="17"/>
  <c r="BI53" i="17" s="1"/>
  <c r="BM53" i="17" s="1"/>
  <c r="BI5" i="19"/>
  <c r="BI6" i="19" s="1"/>
  <c r="BK6" i="19" s="1"/>
  <c r="BD5" i="14"/>
  <c r="BH5" i="14" s="1"/>
  <c r="BD5" i="1"/>
  <c r="BF5" i="1" s="1"/>
  <c r="AY5" i="16"/>
  <c r="AY53" i="16" s="1"/>
  <c r="AY54" i="16" s="1"/>
  <c r="BA54" i="16" s="1"/>
  <c r="AY5" i="9"/>
  <c r="AY53" i="9" s="1"/>
  <c r="BA53" i="9" s="1"/>
  <c r="AY5" i="7"/>
  <c r="AY53" i="7" s="1"/>
  <c r="BC53" i="7" s="1"/>
  <c r="AT5" i="18"/>
  <c r="AT53" i="18" s="1"/>
  <c r="AX53" i="18" s="1"/>
  <c r="AT5" i="15"/>
  <c r="AX5" i="15" s="1"/>
  <c r="AO5" i="17"/>
  <c r="AO5" i="19"/>
  <c r="AO6" i="19" s="1"/>
  <c r="AD5" i="14"/>
  <c r="AD53" i="14" s="1"/>
  <c r="AH53" i="14" s="1"/>
  <c r="AD5" i="1"/>
  <c r="Y5" i="16"/>
  <c r="Y53" i="16" s="1"/>
  <c r="AC53" i="16" s="1"/>
  <c r="Y5" i="9"/>
  <c r="Y53" i="9" s="1"/>
  <c r="AC53" i="9" s="1"/>
  <c r="Y5" i="7"/>
  <c r="Y6" i="7" s="1"/>
  <c r="AA6" i="7" s="1"/>
  <c r="T5" i="18"/>
  <c r="T53" i="18" s="1"/>
  <c r="X53" i="18" s="1"/>
  <c r="T5" i="15"/>
  <c r="T6" i="15" s="1"/>
  <c r="O5" i="17"/>
  <c r="O6" i="17" s="1"/>
  <c r="O5" i="19"/>
  <c r="O6" i="19" s="1"/>
  <c r="J5" i="14"/>
  <c r="J53" i="14" s="1"/>
  <c r="J5" i="1"/>
  <c r="J53" i="1" s="1"/>
  <c r="BO5" i="16"/>
  <c r="BQ5" i="16" s="1"/>
  <c r="BQ90" i="16" s="1"/>
  <c r="BO5" i="9"/>
  <c r="BQ5" i="9" s="1"/>
  <c r="BQ90" i="9" s="1"/>
  <c r="BO5" i="7"/>
  <c r="BQ5" i="7" s="1"/>
  <c r="BQ90" i="7" s="1"/>
  <c r="BJ5" i="18"/>
  <c r="BL5" i="18" s="1"/>
  <c r="BL90" i="18" s="1"/>
  <c r="BJ5" i="15"/>
  <c r="BJ6" i="15" s="1"/>
  <c r="BM6" i="15" s="1"/>
  <c r="BE5" i="17"/>
  <c r="BE53" i="17" s="1"/>
  <c r="BG53" i="17" s="1"/>
  <c r="BE5" i="19"/>
  <c r="BE6" i="19" s="1"/>
  <c r="BH6" i="19" s="1"/>
  <c r="AZ5" i="14"/>
  <c r="AZ6" i="14" s="1"/>
  <c r="BC6" i="14" s="1"/>
  <c r="AZ5" i="1"/>
  <c r="BB5" i="1" s="1"/>
  <c r="BB90" i="1" s="1"/>
  <c r="AU5" i="16"/>
  <c r="AW5" i="16" s="1"/>
  <c r="AW90" i="16" s="1"/>
  <c r="AU5" i="9"/>
  <c r="AW5" i="9" s="1"/>
  <c r="AW90" i="9" s="1"/>
  <c r="AU5" i="7"/>
  <c r="AU53" i="7" s="1"/>
  <c r="AU54" i="7" s="1"/>
  <c r="AW54" i="7" s="1"/>
  <c r="AP5" i="18"/>
  <c r="AP6" i="18" s="1"/>
  <c r="AP5" i="15"/>
  <c r="AE5" i="17"/>
  <c r="AE5" i="19"/>
  <c r="AE53" i="19" s="1"/>
  <c r="AG53" i="19" s="1"/>
  <c r="Z5" i="14"/>
  <c r="Z53" i="14" s="1"/>
  <c r="Z54" i="14" s="1"/>
  <c r="AC54" i="14" s="1"/>
  <c r="Z5" i="1"/>
  <c r="Z6" i="1" s="1"/>
  <c r="U5" i="16"/>
  <c r="W5" i="16" s="1"/>
  <c r="W90" i="16" s="1"/>
  <c r="U5" i="9"/>
  <c r="U53" i="9" s="1"/>
  <c r="U5" i="7"/>
  <c r="W5" i="7" s="1"/>
  <c r="W90" i="7" s="1"/>
  <c r="P5" i="18"/>
  <c r="P5" i="15"/>
  <c r="P6" i="15" s="1"/>
  <c r="K5" i="17"/>
  <c r="K6" i="17" s="1"/>
  <c r="K5" i="19"/>
  <c r="K6" i="19" s="1"/>
  <c r="BN5" i="16"/>
  <c r="BR5" i="16" s="1"/>
  <c r="BN5" i="9"/>
  <c r="BN53" i="9" s="1"/>
  <c r="BR53" i="9" s="1"/>
  <c r="BN5" i="7"/>
  <c r="BP5" i="7" s="1"/>
  <c r="BI5" i="18"/>
  <c r="BM5" i="18" s="1"/>
  <c r="BI5" i="15"/>
  <c r="BM5" i="15" s="1"/>
  <c r="BD5" i="17"/>
  <c r="BD53" i="17" s="1"/>
  <c r="BH53" i="17" s="1"/>
  <c r="BD5" i="19"/>
  <c r="BF5" i="19" s="1"/>
  <c r="AY5" i="14"/>
  <c r="AY6" i="14" s="1"/>
  <c r="BA6" i="14" s="1"/>
  <c r="AY5" i="1"/>
  <c r="BC5" i="1" s="1"/>
  <c r="AT5" i="16"/>
  <c r="AT6" i="16" s="1"/>
  <c r="AV6" i="16" s="1"/>
  <c r="AT5" i="9"/>
  <c r="AT6" i="9" s="1"/>
  <c r="AV6" i="9" s="1"/>
  <c r="AT5" i="7"/>
  <c r="AT6" i="7" s="1"/>
  <c r="AV6" i="7" s="1"/>
  <c r="AO5" i="18"/>
  <c r="AO5" i="15"/>
  <c r="AO53" i="15" s="1"/>
  <c r="AD5" i="17"/>
  <c r="AD6" i="17" s="1"/>
  <c r="AD5" i="19"/>
  <c r="AF5" i="19" s="1"/>
  <c r="Y5" i="14"/>
  <c r="AC5" i="14" s="1"/>
  <c r="Y5" i="1"/>
  <c r="AC5" i="1" s="1"/>
  <c r="T5" i="16"/>
  <c r="T53" i="16" s="1"/>
  <c r="X53" i="16" s="1"/>
  <c r="T5" i="9"/>
  <c r="T53" i="9" s="1"/>
  <c r="X53" i="9" s="1"/>
  <c r="T5" i="7"/>
  <c r="X5" i="7" s="1"/>
  <c r="O5" i="18"/>
  <c r="O5" i="15"/>
  <c r="O6" i="15" s="1"/>
  <c r="J5" i="17"/>
  <c r="J6" i="17" s="1"/>
  <c r="J5" i="19"/>
  <c r="J6" i="19" s="1"/>
  <c r="BO5" i="14"/>
  <c r="BO5" i="1"/>
  <c r="BO53" i="1" s="1"/>
  <c r="BO54" i="1" s="1"/>
  <c r="BJ5" i="16"/>
  <c r="BJ53" i="16" s="1"/>
  <c r="BJ54" i="16" s="1"/>
  <c r="BJ5" i="9"/>
  <c r="BJ6" i="9" s="1"/>
  <c r="BM6" i="9" s="1"/>
  <c r="BJ5" i="7"/>
  <c r="BL5" i="7" s="1"/>
  <c r="BL90" i="7" s="1"/>
  <c r="BE5" i="18"/>
  <c r="BE53" i="18" s="1"/>
  <c r="BE54" i="18" s="1"/>
  <c r="BH54" i="18" s="1"/>
  <c r="BE5" i="15"/>
  <c r="BG5" i="15" s="1"/>
  <c r="BG90" i="15" s="1"/>
  <c r="AZ5" i="17"/>
  <c r="AZ6" i="17" s="1"/>
  <c r="AZ5" i="19"/>
  <c r="AZ6" i="19" s="1"/>
  <c r="BC6" i="19" s="1"/>
  <c r="AU5" i="14"/>
  <c r="AU53" i="14" s="1"/>
  <c r="AU54" i="14" s="1"/>
  <c r="AW54" i="14" s="1"/>
  <c r="AU5" i="1"/>
  <c r="AU53" i="1" s="1"/>
  <c r="AW53" i="1" s="1"/>
  <c r="AP5" i="16"/>
  <c r="AP53" i="16" s="1"/>
  <c r="AP54" i="16" s="1"/>
  <c r="AP5" i="9"/>
  <c r="AP53" i="9" s="1"/>
  <c r="AP5" i="7"/>
  <c r="AP53" i="7" s="1"/>
  <c r="AP54" i="7" s="1"/>
  <c r="AE5" i="18"/>
  <c r="AE53" i="18" s="1"/>
  <c r="AE5" i="15"/>
  <c r="AE53" i="15" s="1"/>
  <c r="AE54" i="15" s="1"/>
  <c r="Z5" i="17"/>
  <c r="Z6" i="17" s="1"/>
  <c r="Z5" i="19"/>
  <c r="Z53" i="19" s="1"/>
  <c r="U5" i="14"/>
  <c r="U53" i="14" s="1"/>
  <c r="W53" i="14" s="1"/>
  <c r="U5" i="1"/>
  <c r="U53" i="1" s="1"/>
  <c r="P5" i="16"/>
  <c r="P6" i="16" s="1"/>
  <c r="P5" i="9"/>
  <c r="P6" i="9" s="1"/>
  <c r="P5" i="7"/>
  <c r="P6" i="7" s="1"/>
  <c r="K5" i="18"/>
  <c r="K6" i="18" s="1"/>
  <c r="K5" i="15"/>
  <c r="K53" i="15" s="1"/>
  <c r="K54" i="15" s="1"/>
  <c r="BN5" i="14"/>
  <c r="BN6" i="14" s="1"/>
  <c r="BP6" i="14" s="1"/>
  <c r="BN5" i="1"/>
  <c r="BN53" i="1" s="1"/>
  <c r="BR53" i="1" s="1"/>
  <c r="BI5" i="16"/>
  <c r="BI53" i="16" s="1"/>
  <c r="BM53" i="16" s="1"/>
  <c r="BI5" i="9"/>
  <c r="BM5" i="9" s="1"/>
  <c r="BI5" i="7"/>
  <c r="BM5" i="7" s="1"/>
  <c r="BD5" i="18"/>
  <c r="BD6" i="18" s="1"/>
  <c r="BF6" i="18" s="1"/>
  <c r="BD5" i="15"/>
  <c r="BD6" i="15" s="1"/>
  <c r="BF6" i="15" s="1"/>
  <c r="AY5" i="17"/>
  <c r="BA5" i="17" s="1"/>
  <c r="AY5" i="19"/>
  <c r="BA5" i="19" s="1"/>
  <c r="AT5" i="14"/>
  <c r="AT53" i="14" s="1"/>
  <c r="AX53" i="14" s="1"/>
  <c r="AT5" i="1"/>
  <c r="AV5" i="1" s="1"/>
  <c r="AO5" i="16"/>
  <c r="AO6" i="16" s="1"/>
  <c r="AO5" i="9"/>
  <c r="AO5" i="7"/>
  <c r="AO6" i="7" s="1"/>
  <c r="AD5" i="18"/>
  <c r="AD5" i="15"/>
  <c r="Y5" i="17"/>
  <c r="Y5" i="19"/>
  <c r="AA5" i="19" s="1"/>
  <c r="T5" i="14"/>
  <c r="X5" i="14" s="1"/>
  <c r="T5" i="1"/>
  <c r="T53" i="1" s="1"/>
  <c r="O5" i="16"/>
  <c r="O5" i="9"/>
  <c r="O5" i="7"/>
  <c r="O53" i="7" s="1"/>
  <c r="J5" i="18"/>
  <c r="J6" i="18" s="1"/>
  <c r="J5" i="15"/>
  <c r="J53" i="15" s="1"/>
  <c r="F11" i="9"/>
  <c r="E11" i="18"/>
  <c r="E65" i="18" s="1"/>
  <c r="E9" i="19"/>
  <c r="E61" i="19" s="1"/>
  <c r="F11" i="1"/>
  <c r="E11" i="9"/>
  <c r="E70" i="9" s="1"/>
  <c r="E9" i="15"/>
  <c r="E61" i="15" s="1"/>
  <c r="F9" i="19"/>
  <c r="F61" i="19" s="1"/>
  <c r="E11" i="19"/>
  <c r="E9" i="16"/>
  <c r="E61" i="16" s="1"/>
  <c r="F9" i="16"/>
  <c r="F60" i="16" s="1"/>
  <c r="F9" i="1"/>
  <c r="F60" i="1" s="1"/>
  <c r="F11" i="19"/>
  <c r="E11" i="1"/>
  <c r="E65" i="1" s="1"/>
  <c r="E9" i="7"/>
  <c r="E9" i="17"/>
  <c r="F9" i="15"/>
  <c r="F9" i="17"/>
  <c r="E9" i="1"/>
  <c r="E61" i="1" s="1"/>
  <c r="F11" i="15"/>
  <c r="F70" i="15" s="1"/>
  <c r="F9" i="7"/>
  <c r="F11" i="7"/>
  <c r="F11" i="17"/>
  <c r="E11" i="15"/>
  <c r="E70" i="15" s="1"/>
  <c r="E9" i="14"/>
  <c r="F9" i="9"/>
  <c r="F61" i="9" s="1"/>
  <c r="F11" i="16"/>
  <c r="E11" i="7"/>
  <c r="E70" i="7" s="1"/>
  <c r="E11" i="17"/>
  <c r="I11" i="17" s="1"/>
  <c r="E9" i="18"/>
  <c r="E61" i="18" s="1"/>
  <c r="F9" i="14"/>
  <c r="F11" i="18"/>
  <c r="F65" i="18" s="1"/>
  <c r="F11" i="14"/>
  <c r="F70" i="14" s="1"/>
  <c r="E11" i="16"/>
  <c r="E65" i="16" s="1"/>
  <c r="E9" i="9"/>
  <c r="E60" i="9" s="1"/>
  <c r="F9" i="18"/>
  <c r="E11" i="14"/>
  <c r="E65" i="14" s="1"/>
  <c r="J14" i="7"/>
  <c r="O34" i="15"/>
  <c r="O86" i="15" s="1"/>
  <c r="AD28" i="7"/>
  <c r="F12" i="17"/>
  <c r="H12" i="17" s="1"/>
  <c r="K32" i="17"/>
  <c r="K77" i="17" s="1"/>
  <c r="M77" i="17" s="1"/>
  <c r="F14" i="16"/>
  <c r="H14" i="16" s="1"/>
  <c r="P22" i="16"/>
  <c r="P76" i="16" s="1"/>
  <c r="R76" i="16" s="1"/>
  <c r="E10" i="7"/>
  <c r="E66" i="7" s="1"/>
  <c r="AE33" i="9"/>
  <c r="AE81" i="9" s="1"/>
  <c r="AG81" i="9" s="1"/>
  <c r="F23" i="17"/>
  <c r="F80" i="17" s="1"/>
  <c r="H80" i="17" s="1"/>
  <c r="J12" i="1"/>
  <c r="N12" i="1" s="1"/>
  <c r="K33" i="17"/>
  <c r="O32" i="9"/>
  <c r="O77" i="9" s="1"/>
  <c r="P23" i="16"/>
  <c r="R23" i="16" s="1"/>
  <c r="F12" i="19"/>
  <c r="H12" i="19" s="1"/>
  <c r="F22" i="17"/>
  <c r="U14" i="9"/>
  <c r="U84" i="9" s="1"/>
  <c r="W84" i="9" s="1"/>
  <c r="K12" i="16"/>
  <c r="F33" i="15"/>
  <c r="H33" i="15" s="1"/>
  <c r="J24" i="15"/>
  <c r="L24" i="15" s="1"/>
  <c r="O14" i="1"/>
  <c r="S14" i="1" s="1"/>
  <c r="L25" i="17"/>
  <c r="F5" i="15"/>
  <c r="F5" i="9"/>
  <c r="F53" i="9" s="1"/>
  <c r="F54" i="9" s="1"/>
  <c r="E10" i="16"/>
  <c r="E66" i="16" s="1"/>
  <c r="E22" i="1"/>
  <c r="G22" i="1" s="1"/>
  <c r="J32" i="18"/>
  <c r="N32" i="18" s="1"/>
  <c r="O22" i="14"/>
  <c r="F32" i="18"/>
  <c r="H32" i="18" s="1"/>
  <c r="P22" i="7"/>
  <c r="R22" i="7" s="1"/>
  <c r="T28" i="17"/>
  <c r="T58" i="17" s="1"/>
  <c r="X58" i="17" s="1"/>
  <c r="F33" i="18"/>
  <c r="P23" i="7"/>
  <c r="P80" i="7" s="1"/>
  <c r="R80" i="7" s="1"/>
  <c r="T32" i="17"/>
  <c r="J34" i="19"/>
  <c r="L34" i="19" s="1"/>
  <c r="O24" i="9"/>
  <c r="O85" i="9" s="1"/>
  <c r="S15" i="16"/>
  <c r="O12" i="17"/>
  <c r="S12" i="17" s="1"/>
  <c r="K13" i="16"/>
  <c r="K79" i="16" s="1"/>
  <c r="E8" i="19"/>
  <c r="E56" i="19" s="1"/>
  <c r="F13" i="1"/>
  <c r="F79" i="1" s="1"/>
  <c r="E22" i="14"/>
  <c r="I22" i="14" s="1"/>
  <c r="J12" i="14"/>
  <c r="N12" i="14" s="1"/>
  <c r="O32" i="16"/>
  <c r="S32" i="16" s="1"/>
  <c r="K12" i="7"/>
  <c r="P32" i="15"/>
  <c r="P77" i="15" s="1"/>
  <c r="R77" i="15" s="1"/>
  <c r="Y18" i="17"/>
  <c r="AC18" i="17" s="1"/>
  <c r="K13" i="7"/>
  <c r="K74" i="7" s="1"/>
  <c r="M74" i="7" s="1"/>
  <c r="P33" i="15"/>
  <c r="P81" i="15" s="1"/>
  <c r="R81" i="15" s="1"/>
  <c r="Y28" i="17"/>
  <c r="Y58" i="17" s="1"/>
  <c r="J14" i="9"/>
  <c r="N14" i="9" s="1"/>
  <c r="O34" i="18"/>
  <c r="Q34" i="18" s="1"/>
  <c r="U22" i="18"/>
  <c r="W22" i="18" s="1"/>
  <c r="T32" i="15"/>
  <c r="V32" i="15" s="1"/>
  <c r="E5" i="9"/>
  <c r="E6" i="9" s="1"/>
  <c r="E32" i="19"/>
  <c r="E77" i="19" s="1"/>
  <c r="G77" i="19" s="1"/>
  <c r="K22" i="15"/>
  <c r="K76" i="15" s="1"/>
  <c r="M76" i="15" s="1"/>
  <c r="U24" i="7"/>
  <c r="E24" i="19"/>
  <c r="I24" i="19" s="1"/>
  <c r="J24" i="18"/>
  <c r="N24" i="18" s="1"/>
  <c r="O14" i="14"/>
  <c r="O84" i="14" s="1"/>
  <c r="Q84" i="14" s="1"/>
  <c r="Z12" i="14"/>
  <c r="Z75" i="14" s="1"/>
  <c r="AB75" i="14" s="1"/>
  <c r="J22" i="9"/>
  <c r="J76" i="9" s="1"/>
  <c r="N76" i="9" s="1"/>
  <c r="T28" i="19"/>
  <c r="T58" i="19" s="1"/>
  <c r="K23" i="15"/>
  <c r="K80" i="15" s="1"/>
  <c r="M80" i="15" s="1"/>
  <c r="E8" i="17"/>
  <c r="E56" i="17" s="1"/>
  <c r="Y28" i="9"/>
  <c r="AA28" i="9" s="1"/>
  <c r="I15" i="9"/>
  <c r="E32" i="17"/>
  <c r="O32" i="7"/>
  <c r="O77" i="7" s="1"/>
  <c r="S77" i="7" s="1"/>
  <c r="T33" i="14"/>
  <c r="V33" i="14" s="1"/>
  <c r="K32" i="19"/>
  <c r="K77" i="19" s="1"/>
  <c r="M77" i="19" s="1"/>
  <c r="P22" i="9"/>
  <c r="P76" i="9" s="1"/>
  <c r="R76" i="9" s="1"/>
  <c r="K33" i="19"/>
  <c r="K81" i="19" s="1"/>
  <c r="M81" i="19" s="1"/>
  <c r="P23" i="9"/>
  <c r="E24" i="17"/>
  <c r="E85" i="17" s="1"/>
  <c r="I85" i="17" s="1"/>
  <c r="J34" i="17"/>
  <c r="L34" i="17" s="1"/>
  <c r="T33" i="9"/>
  <c r="T81" i="9" s="1"/>
  <c r="X81" i="9" s="1"/>
  <c r="T12" i="18"/>
  <c r="V12" i="18" s="1"/>
  <c r="E10" i="9"/>
  <c r="E66" i="9" s="1"/>
  <c r="F32" i="15"/>
  <c r="F77" i="15" s="1"/>
  <c r="H77" i="15" s="1"/>
  <c r="E12" i="1"/>
  <c r="F13" i="14"/>
  <c r="F74" i="14" s="1"/>
  <c r="H74" i="14" s="1"/>
  <c r="J22" i="16"/>
  <c r="J76" i="16" s="1"/>
  <c r="N76" i="16" s="1"/>
  <c r="P12" i="1"/>
  <c r="P75" i="1" s="1"/>
  <c r="P13" i="1"/>
  <c r="R13" i="1" s="1"/>
  <c r="E5" i="15"/>
  <c r="E6" i="15" s="1"/>
  <c r="E12" i="14"/>
  <c r="F8" i="7"/>
  <c r="F14" i="7"/>
  <c r="J22" i="7"/>
  <c r="N22" i="7" s="1"/>
  <c r="O12" i="19"/>
  <c r="Q12" i="19" s="1"/>
  <c r="Y32" i="16"/>
  <c r="Y77" i="16" s="1"/>
  <c r="AC77" i="16" s="1"/>
  <c r="K12" i="9"/>
  <c r="P32" i="18"/>
  <c r="R32" i="18" s="1"/>
  <c r="Y22" i="19"/>
  <c r="AA22" i="19" s="1"/>
  <c r="K13" i="9"/>
  <c r="M13" i="9" s="1"/>
  <c r="P33" i="18"/>
  <c r="R33" i="18" s="1"/>
  <c r="E34" i="15"/>
  <c r="E86" i="15" s="1"/>
  <c r="G86" i="15" s="1"/>
  <c r="J14" i="16"/>
  <c r="N14" i="16" s="1"/>
  <c r="K24" i="7"/>
  <c r="F14" i="9"/>
  <c r="F84" i="9" s="1"/>
  <c r="J32" i="15"/>
  <c r="L32" i="15" s="1"/>
  <c r="O22" i="1"/>
  <c r="Q22" i="1" s="1"/>
  <c r="F22" i="19"/>
  <c r="F76" i="19" s="1"/>
  <c r="H76" i="19" s="1"/>
  <c r="K22" i="18"/>
  <c r="P12" i="14"/>
  <c r="K23" i="18"/>
  <c r="M23" i="18" s="1"/>
  <c r="P13" i="14"/>
  <c r="P79" i="14" s="1"/>
  <c r="E34" i="18"/>
  <c r="I34" i="18" s="1"/>
  <c r="O24" i="7"/>
  <c r="P14" i="19"/>
  <c r="Y18" i="1"/>
  <c r="AC18" i="1" s="1"/>
  <c r="E12" i="19"/>
  <c r="I12" i="19" s="1"/>
  <c r="E12" i="17"/>
  <c r="E5" i="1"/>
  <c r="E6" i="1" s="1"/>
  <c r="F8" i="1"/>
  <c r="F56" i="1" s="1"/>
  <c r="F8" i="14"/>
  <c r="F56" i="14" s="1"/>
  <c r="F5" i="1"/>
  <c r="F53" i="1" s="1"/>
  <c r="F54" i="1" s="1"/>
  <c r="E13" i="1"/>
  <c r="E13" i="14"/>
  <c r="I13" i="14" s="1"/>
  <c r="R35" i="18"/>
  <c r="E14" i="7"/>
  <c r="E14" i="9"/>
  <c r="E84" i="9" s="1"/>
  <c r="I84" i="9" s="1"/>
  <c r="E14" i="16"/>
  <c r="E84" i="16" s="1"/>
  <c r="I84" i="16" s="1"/>
  <c r="F10" i="15"/>
  <c r="F66" i="15" s="1"/>
  <c r="F10" i="18"/>
  <c r="F66" i="18" s="1"/>
  <c r="T32" i="1"/>
  <c r="T77" i="1" s="1"/>
  <c r="X77" i="1" s="1"/>
  <c r="T22" i="9"/>
  <c r="X22" i="9" s="1"/>
  <c r="E18" i="9"/>
  <c r="E57" i="9" s="1"/>
  <c r="E18" i="16"/>
  <c r="E57" i="16" s="1"/>
  <c r="E28" i="1"/>
  <c r="E28" i="14"/>
  <c r="E58" i="14" s="1"/>
  <c r="J28" i="7"/>
  <c r="J58" i="7" s="1"/>
  <c r="J8" i="19"/>
  <c r="J56" i="19" s="1"/>
  <c r="J18" i="1"/>
  <c r="J28" i="9"/>
  <c r="J58" i="9" s="1"/>
  <c r="J8" i="17"/>
  <c r="J18" i="14"/>
  <c r="J57" i="14" s="1"/>
  <c r="J28" i="16"/>
  <c r="O8" i="15"/>
  <c r="O18" i="19"/>
  <c r="O57" i="19" s="1"/>
  <c r="O28" i="1"/>
  <c r="O58" i="1" s="1"/>
  <c r="O8" i="18"/>
  <c r="O56" i="18" s="1"/>
  <c r="O18" i="17"/>
  <c r="O28" i="14"/>
  <c r="T8" i="7"/>
  <c r="T13" i="1"/>
  <c r="T23" i="16"/>
  <c r="AD12" i="15"/>
  <c r="AD75" i="15" s="1"/>
  <c r="F18" i="1"/>
  <c r="F57" i="1" s="1"/>
  <c r="F18" i="14"/>
  <c r="F57" i="14" s="1"/>
  <c r="F28" i="19"/>
  <c r="F58" i="19" s="1"/>
  <c r="F28" i="17"/>
  <c r="K18" i="7"/>
  <c r="K57" i="7" s="1"/>
  <c r="K28" i="15"/>
  <c r="K8" i="1"/>
  <c r="K56" i="1" s="1"/>
  <c r="K18" i="9"/>
  <c r="K57" i="9" s="1"/>
  <c r="K28" i="18"/>
  <c r="K58" i="18" s="1"/>
  <c r="K8" i="14"/>
  <c r="K56" i="14" s="1"/>
  <c r="K18" i="16"/>
  <c r="K57" i="16" s="1"/>
  <c r="P28" i="7"/>
  <c r="P58" i="7" s="1"/>
  <c r="P8" i="19"/>
  <c r="P18" i="1"/>
  <c r="P28" i="9"/>
  <c r="P8" i="17"/>
  <c r="P56" i="17" s="1"/>
  <c r="P18" i="14"/>
  <c r="P57" i="14" s="1"/>
  <c r="P28" i="16"/>
  <c r="P58" i="16" s="1"/>
  <c r="W15" i="19"/>
  <c r="T18" i="14"/>
  <c r="V18" i="14" s="1"/>
  <c r="Y28" i="14"/>
  <c r="AC28" i="14" s="1"/>
  <c r="E33" i="7"/>
  <c r="E33" i="9"/>
  <c r="E33" i="16"/>
  <c r="E81" i="16" s="1"/>
  <c r="I81" i="16" s="1"/>
  <c r="J13" i="15"/>
  <c r="J79" i="15" s="1"/>
  <c r="N79" i="15" s="1"/>
  <c r="J23" i="19"/>
  <c r="L23" i="19" s="1"/>
  <c r="J33" i="1"/>
  <c r="L33" i="1" s="1"/>
  <c r="J13" i="18"/>
  <c r="J79" i="18" s="1"/>
  <c r="N79" i="18" s="1"/>
  <c r="J23" i="17"/>
  <c r="L23" i="17" s="1"/>
  <c r="J33" i="14"/>
  <c r="O13" i="7"/>
  <c r="S13" i="7" s="1"/>
  <c r="O23" i="15"/>
  <c r="Q23" i="15" s="1"/>
  <c r="O33" i="19"/>
  <c r="O81" i="19" s="1"/>
  <c r="S81" i="19" s="1"/>
  <c r="O13" i="9"/>
  <c r="Q13" i="9" s="1"/>
  <c r="O23" i="18"/>
  <c r="O33" i="17"/>
  <c r="Q33" i="17" s="1"/>
  <c r="O13" i="16"/>
  <c r="O74" i="16" s="1"/>
  <c r="S74" i="16" s="1"/>
  <c r="T8" i="15"/>
  <c r="Y32" i="1"/>
  <c r="AA32" i="1" s="1"/>
  <c r="T22" i="14"/>
  <c r="X22" i="14" s="1"/>
  <c r="Y8" i="16"/>
  <c r="AC8" i="16" s="1"/>
  <c r="Y22" i="15"/>
  <c r="K34" i="15"/>
  <c r="M34" i="15" s="1"/>
  <c r="P24" i="1"/>
  <c r="P85" i="1" s="1"/>
  <c r="R85" i="1" s="1"/>
  <c r="T13" i="15"/>
  <c r="T79" i="15" s="1"/>
  <c r="X79" i="15" s="1"/>
  <c r="U32" i="17"/>
  <c r="U77" i="17" s="1"/>
  <c r="W77" i="17" s="1"/>
  <c r="Z22" i="16"/>
  <c r="Z76" i="16" s="1"/>
  <c r="AB76" i="16" s="1"/>
  <c r="BO23" i="15"/>
  <c r="BQ23" i="15" s="1"/>
  <c r="BI23" i="18"/>
  <c r="BO28" i="9"/>
  <c r="BO58" i="9" s="1"/>
  <c r="BQ58" i="9" s="1"/>
  <c r="BO28" i="15"/>
  <c r="BO58" i="15" s="1"/>
  <c r="BQ58" i="15" s="1"/>
  <c r="BJ28" i="14"/>
  <c r="BI8" i="14"/>
  <c r="BM8" i="14" s="1"/>
  <c r="BJ33" i="15"/>
  <c r="BJ81" i="15" s="1"/>
  <c r="BL81" i="15" s="1"/>
  <c r="BN12" i="1"/>
  <c r="BR12" i="1" s="1"/>
  <c r="BI13" i="1"/>
  <c r="BK13" i="1" s="1"/>
  <c r="BI13" i="15"/>
  <c r="BK13" i="15" s="1"/>
  <c r="BD23" i="16"/>
  <c r="BF23" i="16" s="1"/>
  <c r="BN18" i="7"/>
  <c r="BN57" i="7" s="1"/>
  <c r="BR57" i="7" s="1"/>
  <c r="BJ22" i="1"/>
  <c r="BJ76" i="1" s="1"/>
  <c r="BL76" i="1" s="1"/>
  <c r="BJ12" i="19"/>
  <c r="BJ75" i="19" s="1"/>
  <c r="BL75" i="19" s="1"/>
  <c r="BJ32" i="7"/>
  <c r="BJ77" i="7" s="1"/>
  <c r="BL77" i="7" s="1"/>
  <c r="BE22" i="16"/>
  <c r="BE12" i="14"/>
  <c r="BG12" i="14" s="1"/>
  <c r="BE32" i="18"/>
  <c r="BG32" i="18" s="1"/>
  <c r="BE22" i="9"/>
  <c r="BE12" i="1"/>
  <c r="BG12" i="1" s="1"/>
  <c r="BE32" i="15"/>
  <c r="BE77" i="15" s="1"/>
  <c r="BG77" i="15" s="1"/>
  <c r="BN32" i="17"/>
  <c r="BP32" i="17" s="1"/>
  <c r="BJ22" i="18"/>
  <c r="BI8" i="1"/>
  <c r="BM8" i="1" s="1"/>
  <c r="BI28" i="15"/>
  <c r="BI58" i="15" s="1"/>
  <c r="BM58" i="15" s="1"/>
  <c r="BI18" i="7"/>
  <c r="BK18" i="7" s="1"/>
  <c r="BD8" i="16"/>
  <c r="BF8" i="16" s="1"/>
  <c r="BD28" i="17"/>
  <c r="BD58" i="17" s="1"/>
  <c r="BF58" i="17" s="1"/>
  <c r="BD18" i="18"/>
  <c r="BH18" i="18" s="1"/>
  <c r="BD8" i="9"/>
  <c r="BF8" i="9" s="1"/>
  <c r="BN18" i="18"/>
  <c r="BR18" i="18" s="1"/>
  <c r="BI32" i="9"/>
  <c r="BK32" i="9" s="1"/>
  <c r="BN12" i="15"/>
  <c r="BN75" i="15" s="1"/>
  <c r="BM25" i="1"/>
  <c r="BK15" i="19"/>
  <c r="BK35" i="7"/>
  <c r="BF25" i="16"/>
  <c r="BF35" i="18"/>
  <c r="BH25" i="9"/>
  <c r="BH15" i="1"/>
  <c r="BE68" i="1"/>
  <c r="BG68" i="1" s="1"/>
  <c r="BD23" i="15"/>
  <c r="BD80" i="15" s="1"/>
  <c r="BH80" i="15" s="1"/>
  <c r="BD8" i="7"/>
  <c r="AY28" i="14"/>
  <c r="BC28" i="14" s="1"/>
  <c r="AY18" i="17"/>
  <c r="AY57" i="17" s="1"/>
  <c r="BA57" i="17" s="1"/>
  <c r="AY8" i="18"/>
  <c r="AY56" i="18" s="1"/>
  <c r="BC56" i="18" s="1"/>
  <c r="AY28" i="1"/>
  <c r="AY18" i="19"/>
  <c r="BC18" i="19" s="1"/>
  <c r="AY8" i="15"/>
  <c r="AY56" i="15" s="1"/>
  <c r="BC56" i="15" s="1"/>
  <c r="BD24" i="17"/>
  <c r="BF24" i="17" s="1"/>
  <c r="BE14" i="15"/>
  <c r="BG14" i="15" s="1"/>
  <c r="AZ72" i="9"/>
  <c r="BB72" i="9" s="1"/>
  <c r="BJ34" i="19"/>
  <c r="BJ12" i="18"/>
  <c r="BD14" i="16"/>
  <c r="BH14" i="16" s="1"/>
  <c r="BO13" i="7"/>
  <c r="BI23" i="9"/>
  <c r="BM23" i="9" s="1"/>
  <c r="BO18" i="9"/>
  <c r="BQ18" i="9" s="1"/>
  <c r="BO18" i="15"/>
  <c r="BJ8" i="14"/>
  <c r="BL8" i="14" s="1"/>
  <c r="BI32" i="18"/>
  <c r="BN32" i="15"/>
  <c r="BR32" i="15" s="1"/>
  <c r="BD13" i="16"/>
  <c r="BH13" i="16" s="1"/>
  <c r="BD33" i="9"/>
  <c r="BH33" i="9" s="1"/>
  <c r="BI8" i="16"/>
  <c r="BI56" i="16" s="1"/>
  <c r="BK56" i="16" s="1"/>
  <c r="BJ18" i="1"/>
  <c r="BJ57" i="1" s="1"/>
  <c r="BL57" i="1" s="1"/>
  <c r="BJ8" i="19"/>
  <c r="BJ28" i="7"/>
  <c r="BL28" i="7" s="1"/>
  <c r="BE18" i="16"/>
  <c r="BG18" i="16" s="1"/>
  <c r="BE8" i="14"/>
  <c r="BE56" i="14" s="1"/>
  <c r="BG56" i="14" s="1"/>
  <c r="BE28" i="18"/>
  <c r="BE18" i="9"/>
  <c r="BE57" i="9" s="1"/>
  <c r="BG57" i="9" s="1"/>
  <c r="BE8" i="1"/>
  <c r="BG8" i="1" s="1"/>
  <c r="BE28" i="15"/>
  <c r="BE58" i="15" s="1"/>
  <c r="BG58" i="15" s="1"/>
  <c r="BN22" i="18"/>
  <c r="BR22" i="18" s="1"/>
  <c r="BJ32" i="9"/>
  <c r="BJ77" i="9" s="1"/>
  <c r="BL77" i="9" s="1"/>
  <c r="BI32" i="19"/>
  <c r="BI77" i="19" s="1"/>
  <c r="BM77" i="19" s="1"/>
  <c r="BI22" i="15"/>
  <c r="BM22" i="15" s="1"/>
  <c r="BI12" i="7"/>
  <c r="BD32" i="14"/>
  <c r="BD22" i="17"/>
  <c r="BD12" i="18"/>
  <c r="BD75" i="18" s="1"/>
  <c r="BF75" i="18" s="1"/>
  <c r="BD32" i="1"/>
  <c r="BN8" i="9"/>
  <c r="BP8" i="9" s="1"/>
  <c r="BJ12" i="9"/>
  <c r="BL12" i="9" s="1"/>
  <c r="BL25" i="19"/>
  <c r="BL15" i="15"/>
  <c r="BG35" i="16"/>
  <c r="BG15" i="17"/>
  <c r="BG35" i="9"/>
  <c r="BG25" i="1"/>
  <c r="BG15" i="19"/>
  <c r="BG35" i="7"/>
  <c r="BI32" i="16"/>
  <c r="BI77" i="16" s="1"/>
  <c r="BM77" i="16" s="1"/>
  <c r="BI13" i="9"/>
  <c r="BM13" i="9" s="1"/>
  <c r="BO8" i="9"/>
  <c r="BO56" i="9" s="1"/>
  <c r="BO28" i="7"/>
  <c r="BJ32" i="17"/>
  <c r="BI12" i="18"/>
  <c r="BK12" i="18" s="1"/>
  <c r="BJ23" i="15"/>
  <c r="BJ80" i="15" s="1"/>
  <c r="BL80" i="15" s="1"/>
  <c r="BN22" i="7"/>
  <c r="BP22" i="7" s="1"/>
  <c r="BI23" i="19"/>
  <c r="BI80" i="19" s="1"/>
  <c r="BM80" i="19" s="1"/>
  <c r="BI33" i="7"/>
  <c r="BM33" i="7" s="1"/>
  <c r="BD13" i="17"/>
  <c r="BI28" i="17"/>
  <c r="BI58" i="17" s="1"/>
  <c r="BM58" i="17" s="1"/>
  <c r="BJ12" i="1"/>
  <c r="BJ32" i="15"/>
  <c r="BJ77" i="15" s="1"/>
  <c r="BL77" i="15" s="1"/>
  <c r="BJ22" i="7"/>
  <c r="BL22" i="7" s="1"/>
  <c r="BE12" i="16"/>
  <c r="BG12" i="16" s="1"/>
  <c r="BE32" i="17"/>
  <c r="BE77" i="17" s="1"/>
  <c r="BG77" i="17" s="1"/>
  <c r="BE22" i="18"/>
  <c r="BE76" i="18" s="1"/>
  <c r="BG76" i="18" s="1"/>
  <c r="BE12" i="9"/>
  <c r="BG12" i="9" s="1"/>
  <c r="BE32" i="19"/>
  <c r="BE77" i="19" s="1"/>
  <c r="BG77" i="19" s="1"/>
  <c r="BE22" i="15"/>
  <c r="BN12" i="9"/>
  <c r="BN75" i="9" s="1"/>
  <c r="BP75" i="9" s="1"/>
  <c r="BM15" i="9"/>
  <c r="BI28" i="19"/>
  <c r="BI18" i="15"/>
  <c r="BK18" i="15" s="1"/>
  <c r="BI8" i="7"/>
  <c r="BD28" i="14"/>
  <c r="BH28" i="14" s="1"/>
  <c r="BD18" i="17"/>
  <c r="BD57" i="17" s="1"/>
  <c r="BH57" i="17" s="1"/>
  <c r="BD8" i="18"/>
  <c r="BF8" i="18" s="1"/>
  <c r="BD28" i="1"/>
  <c r="BF28" i="1" s="1"/>
  <c r="BN28" i="19"/>
  <c r="BR28" i="19" s="1"/>
  <c r="BE71" i="14"/>
  <c r="BG71" i="14" s="1"/>
  <c r="BI22" i="14"/>
  <c r="BI76" i="14" s="1"/>
  <c r="BM76" i="14" s="1"/>
  <c r="BM15" i="1"/>
  <c r="BM35" i="15"/>
  <c r="BF15" i="16"/>
  <c r="BH35" i="17"/>
  <c r="BF25" i="18"/>
  <c r="BF15" i="9"/>
  <c r="BE13" i="17"/>
  <c r="AY28" i="16"/>
  <c r="AY58" i="16" s="1"/>
  <c r="BA58" i="16" s="1"/>
  <c r="AY18" i="14"/>
  <c r="AY57" i="14" s="1"/>
  <c r="BA57" i="14" s="1"/>
  <c r="AY8" i="17"/>
  <c r="AY56" i="17" s="1"/>
  <c r="AY28" i="9"/>
  <c r="BC28" i="9" s="1"/>
  <c r="AY18" i="1"/>
  <c r="BC18" i="1" s="1"/>
  <c r="AY8" i="19"/>
  <c r="BA8" i="19" s="1"/>
  <c r="BN22" i="14"/>
  <c r="BN76" i="14" s="1"/>
  <c r="BP76" i="14" s="1"/>
  <c r="BD32" i="19"/>
  <c r="BD32" i="7"/>
  <c r="BD77" i="7" s="1"/>
  <c r="BH77" i="7" s="1"/>
  <c r="BJ24" i="15"/>
  <c r="BL24" i="15" s="1"/>
  <c r="BE23" i="17"/>
  <c r="BE80" i="17" s="1"/>
  <c r="BG80" i="17" s="1"/>
  <c r="BD14" i="15"/>
  <c r="BF14" i="15" s="1"/>
  <c r="BI34" i="19"/>
  <c r="BO18" i="14"/>
  <c r="BO18" i="1"/>
  <c r="BO22" i="7"/>
  <c r="BQ22" i="7" s="1"/>
  <c r="BJ28" i="17"/>
  <c r="BL28" i="17" s="1"/>
  <c r="BI8" i="9"/>
  <c r="BK8" i="9" s="1"/>
  <c r="BJ13" i="15"/>
  <c r="BL13" i="15" s="1"/>
  <c r="BI32" i="17"/>
  <c r="BI23" i="7"/>
  <c r="BM23" i="7" s="1"/>
  <c r="BN18" i="16"/>
  <c r="BN57" i="16" s="1"/>
  <c r="BP57" i="16" s="1"/>
  <c r="BI28" i="18"/>
  <c r="BM28" i="18" s="1"/>
  <c r="BJ8" i="1"/>
  <c r="BL8" i="1" s="1"/>
  <c r="BJ28" i="15"/>
  <c r="BL28" i="15" s="1"/>
  <c r="BJ18" i="7"/>
  <c r="BJ57" i="7" s="1"/>
  <c r="BL57" i="7" s="1"/>
  <c r="BO14" i="18"/>
  <c r="BQ14" i="18" s="1"/>
  <c r="BO8" i="14"/>
  <c r="BQ8" i="14" s="1"/>
  <c r="BO12" i="1"/>
  <c r="BO75" i="1" s="1"/>
  <c r="BQ75" i="1" s="1"/>
  <c r="BO18" i="7"/>
  <c r="BN28" i="16"/>
  <c r="BR28" i="16" s="1"/>
  <c r="BJ13" i="1"/>
  <c r="BJ74" i="1" s="1"/>
  <c r="BL74" i="1" s="1"/>
  <c r="BJ23" i="7"/>
  <c r="BL23" i="7" s="1"/>
  <c r="BJ18" i="9"/>
  <c r="BJ57" i="9" s="1"/>
  <c r="BL57" i="9" s="1"/>
  <c r="BI13" i="19"/>
  <c r="BK13" i="19" s="1"/>
  <c r="BD23" i="14"/>
  <c r="BH23" i="14" s="1"/>
  <c r="BD33" i="18"/>
  <c r="BN28" i="18"/>
  <c r="BI8" i="18"/>
  <c r="BJ32" i="19"/>
  <c r="BL32" i="19" s="1"/>
  <c r="BJ22" i="15"/>
  <c r="BL22" i="15" s="1"/>
  <c r="BJ12" i="7"/>
  <c r="BE32" i="14"/>
  <c r="BE77" i="14" s="1"/>
  <c r="BG77" i="14" s="1"/>
  <c r="BE22" i="17"/>
  <c r="BE76" i="17" s="1"/>
  <c r="BG76" i="17" s="1"/>
  <c r="BE12" i="18"/>
  <c r="BE32" i="1"/>
  <c r="BE77" i="1" s="1"/>
  <c r="BG77" i="1" s="1"/>
  <c r="BE22" i="19"/>
  <c r="BE12" i="15"/>
  <c r="BG12" i="15" s="1"/>
  <c r="BN22" i="15"/>
  <c r="BI28" i="1"/>
  <c r="BK28" i="1" s="1"/>
  <c r="BI18" i="19"/>
  <c r="BI8" i="15"/>
  <c r="BK8" i="15" s="1"/>
  <c r="BD28" i="16"/>
  <c r="BF28" i="16" s="1"/>
  <c r="BD18" i="14"/>
  <c r="BD57" i="14" s="1"/>
  <c r="BH57" i="14" s="1"/>
  <c r="BD8" i="17"/>
  <c r="BD28" i="9"/>
  <c r="BH28" i="9" s="1"/>
  <c r="BD18" i="1"/>
  <c r="BF18" i="1" s="1"/>
  <c r="BN8" i="7"/>
  <c r="BN22" i="17"/>
  <c r="BO34" i="1"/>
  <c r="BQ34" i="1" s="1"/>
  <c r="BO28" i="17"/>
  <c r="BO8" i="1"/>
  <c r="BQ8" i="1" s="1"/>
  <c r="BJ18" i="16"/>
  <c r="BJ57" i="16" s="1"/>
  <c r="BL57" i="16" s="1"/>
  <c r="BN18" i="14"/>
  <c r="BR18" i="14" s="1"/>
  <c r="BK35" i="1"/>
  <c r="BI33" i="15"/>
  <c r="BI81" i="15" s="1"/>
  <c r="BM81" i="15" s="1"/>
  <c r="BD23" i="18"/>
  <c r="BH23" i="18" s="1"/>
  <c r="BN18" i="9"/>
  <c r="BN57" i="9" s="1"/>
  <c r="BP57" i="9" s="1"/>
  <c r="BI18" i="9"/>
  <c r="BK18" i="9" s="1"/>
  <c r="BJ28" i="19"/>
  <c r="BJ58" i="19" s="1"/>
  <c r="BL58" i="19" s="1"/>
  <c r="BJ18" i="15"/>
  <c r="BJ8" i="7"/>
  <c r="BE28" i="14"/>
  <c r="BE58" i="14" s="1"/>
  <c r="BG58" i="14" s="1"/>
  <c r="BE18" i="17"/>
  <c r="BE57" i="17" s="1"/>
  <c r="BG57" i="17" s="1"/>
  <c r="BE8" i="18"/>
  <c r="BG8" i="18" s="1"/>
  <c r="BE28" i="1"/>
  <c r="BG28" i="1" s="1"/>
  <c r="BE18" i="19"/>
  <c r="BG18" i="19" s="1"/>
  <c r="BE8" i="15"/>
  <c r="BN12" i="7"/>
  <c r="BI22" i="1"/>
  <c r="BI76" i="1" s="1"/>
  <c r="BI12" i="19"/>
  <c r="BI32" i="7"/>
  <c r="BI77" i="7" s="1"/>
  <c r="BM77" i="7" s="1"/>
  <c r="BD22" i="16"/>
  <c r="BD76" i="16" s="1"/>
  <c r="BH76" i="16" s="1"/>
  <c r="BD12" i="14"/>
  <c r="BD75" i="14" s="1"/>
  <c r="BD32" i="18"/>
  <c r="BD22" i="9"/>
  <c r="BF22" i="9" s="1"/>
  <c r="BD12" i="1"/>
  <c r="BI28" i="14"/>
  <c r="BK28" i="14" s="1"/>
  <c r="BL15" i="1"/>
  <c r="BL35" i="15"/>
  <c r="BL25" i="7"/>
  <c r="BG15" i="16"/>
  <c r="BG35" i="17"/>
  <c r="BG25" i="18"/>
  <c r="BG15" i="9"/>
  <c r="BG35" i="19"/>
  <c r="BN12" i="18"/>
  <c r="BP12" i="18" s="1"/>
  <c r="BJ28" i="9"/>
  <c r="BL28" i="9" s="1"/>
  <c r="BI8" i="17"/>
  <c r="BK8" i="17" s="1"/>
  <c r="BE33" i="9"/>
  <c r="BE81" i="9" s="1"/>
  <c r="BG81" i="9" s="1"/>
  <c r="BD18" i="19"/>
  <c r="BH18" i="19" s="1"/>
  <c r="BD22" i="7"/>
  <c r="BH22" i="7" s="1"/>
  <c r="AY12" i="16"/>
  <c r="BC12" i="16" s="1"/>
  <c r="AY32" i="17"/>
  <c r="BC32" i="17" s="1"/>
  <c r="AY22" i="18"/>
  <c r="BA22" i="18" s="1"/>
  <c r="AY12" i="9"/>
  <c r="AY75" i="9" s="1"/>
  <c r="AY32" i="19"/>
  <c r="AY77" i="19" s="1"/>
  <c r="BC77" i="19" s="1"/>
  <c r="AY22" i="15"/>
  <c r="BA22" i="15" s="1"/>
  <c r="BD34" i="14"/>
  <c r="BB35" i="14"/>
  <c r="BB25" i="17"/>
  <c r="BB15" i="18"/>
  <c r="BN8" i="15"/>
  <c r="BE13" i="18"/>
  <c r="BD23" i="19"/>
  <c r="BF23" i="19" s="1"/>
  <c r="BH25" i="7"/>
  <c r="BA35" i="17"/>
  <c r="BA25" i="18"/>
  <c r="BA15" i="9"/>
  <c r="BI34" i="7"/>
  <c r="BI86" i="7" s="1"/>
  <c r="BM86" i="7" s="1"/>
  <c r="BJ8" i="16"/>
  <c r="BL8" i="16" s="1"/>
  <c r="BI23" i="1"/>
  <c r="BD13" i="18"/>
  <c r="BH13" i="18" s="1"/>
  <c r="BJ8" i="15"/>
  <c r="BE8" i="17"/>
  <c r="BG8" i="17" s="1"/>
  <c r="BE12" i="19"/>
  <c r="BE75" i="19" s="1"/>
  <c r="BG75" i="19" s="1"/>
  <c r="BI32" i="1"/>
  <c r="BK32" i="1" s="1"/>
  <c r="BI22" i="7"/>
  <c r="BM22" i="7" s="1"/>
  <c r="BD28" i="18"/>
  <c r="BF28" i="18" s="1"/>
  <c r="BN18" i="15"/>
  <c r="BN57" i="15" s="1"/>
  <c r="BP57" i="15" s="1"/>
  <c r="BG15" i="1"/>
  <c r="BN22" i="19"/>
  <c r="BN76" i="19" s="1"/>
  <c r="BE33" i="16"/>
  <c r="BE81" i="16" s="1"/>
  <c r="BG81" i="16" s="1"/>
  <c r="BD18" i="7"/>
  <c r="BH18" i="7" s="1"/>
  <c r="AY12" i="14"/>
  <c r="AY12" i="18"/>
  <c r="BA12" i="18" s="1"/>
  <c r="AY8" i="1"/>
  <c r="BC8" i="1" s="1"/>
  <c r="AY32" i="7"/>
  <c r="BE23" i="19"/>
  <c r="BB35" i="16"/>
  <c r="BB25" i="9"/>
  <c r="BE14" i="16"/>
  <c r="BE84" i="16" s="1"/>
  <c r="BA35" i="9"/>
  <c r="BI14" i="19"/>
  <c r="BM14" i="19" s="1"/>
  <c r="BD22" i="19"/>
  <c r="BH22" i="19" s="1"/>
  <c r="BE14" i="1"/>
  <c r="BE84" i="1" s="1"/>
  <c r="BD13" i="15"/>
  <c r="BH13" i="15" s="1"/>
  <c r="BI14" i="15"/>
  <c r="BK14" i="15" s="1"/>
  <c r="BD14" i="17"/>
  <c r="BH14" i="17" s="1"/>
  <c r="BD13" i="1"/>
  <c r="BD79" i="1" s="1"/>
  <c r="BH79" i="1" s="1"/>
  <c r="AZ28" i="16"/>
  <c r="BB28" i="16" s="1"/>
  <c r="AZ18" i="14"/>
  <c r="AZ8" i="17"/>
  <c r="AZ56" i="17" s="1"/>
  <c r="BB56" i="17" s="1"/>
  <c r="AZ28" i="9"/>
  <c r="AZ58" i="9" s="1"/>
  <c r="BB58" i="9" s="1"/>
  <c r="AZ18" i="1"/>
  <c r="AZ57" i="1" s="1"/>
  <c r="BB57" i="1" s="1"/>
  <c r="AZ8" i="19"/>
  <c r="BB8" i="19" s="1"/>
  <c r="BE24" i="7"/>
  <c r="BG24" i="7" s="1"/>
  <c r="AY14" i="1"/>
  <c r="AY84" i="1" s="1"/>
  <c r="BC84" i="1" s="1"/>
  <c r="AY13" i="15"/>
  <c r="BE13" i="14"/>
  <c r="BE79" i="14" s="1"/>
  <c r="BG79" i="14" s="1"/>
  <c r="AZ14" i="14"/>
  <c r="AZ84" i="14" s="1"/>
  <c r="BB35" i="1"/>
  <c r="AY33" i="15"/>
  <c r="AZ13" i="7"/>
  <c r="AU33" i="14"/>
  <c r="AU23" i="17"/>
  <c r="BI13" i="16"/>
  <c r="BM13" i="16" s="1"/>
  <c r="BN8" i="17"/>
  <c r="BN8" i="1"/>
  <c r="BR8" i="1" s="1"/>
  <c r="BE32" i="16"/>
  <c r="BE77" i="16" s="1"/>
  <c r="BG77" i="16" s="1"/>
  <c r="BE18" i="18"/>
  <c r="BE57" i="18" s="1"/>
  <c r="BG57" i="18" s="1"/>
  <c r="BE8" i="19"/>
  <c r="BI18" i="1"/>
  <c r="BI57" i="1" s="1"/>
  <c r="BD32" i="16"/>
  <c r="BH32" i="16" s="1"/>
  <c r="BD22" i="18"/>
  <c r="BF22" i="18" s="1"/>
  <c r="BI18" i="17"/>
  <c r="BL35" i="7"/>
  <c r="BG25" i="17"/>
  <c r="BI12" i="17"/>
  <c r="BK12" i="17" s="1"/>
  <c r="BE34" i="14"/>
  <c r="BG34" i="14" s="1"/>
  <c r="BD33" i="19"/>
  <c r="BH33" i="19" s="1"/>
  <c r="BD12" i="7"/>
  <c r="AY8" i="14"/>
  <c r="AY56" i="14" s="1"/>
  <c r="BC56" i="14" s="1"/>
  <c r="AY32" i="9"/>
  <c r="AY77" i="9" s="1"/>
  <c r="BC77" i="9" s="1"/>
  <c r="AY28" i="19"/>
  <c r="AY58" i="19" s="1"/>
  <c r="BA58" i="19" s="1"/>
  <c r="BN12" i="19"/>
  <c r="BE14" i="19"/>
  <c r="BG14" i="19" s="1"/>
  <c r="BB25" i="16"/>
  <c r="BB15" i="9"/>
  <c r="BE33" i="14"/>
  <c r="BG33" i="14" s="1"/>
  <c r="BC25" i="9"/>
  <c r="BI24" i="15"/>
  <c r="BI85" i="15" s="1"/>
  <c r="BK85" i="15" s="1"/>
  <c r="BE13" i="19"/>
  <c r="BE74" i="19" s="1"/>
  <c r="BG74" i="19" s="1"/>
  <c r="BE34" i="18"/>
  <c r="BG34" i="18" s="1"/>
  <c r="BD8" i="1"/>
  <c r="BF8" i="1" s="1"/>
  <c r="BF35" i="7"/>
  <c r="AY24" i="16"/>
  <c r="AY14" i="14"/>
  <c r="AY34" i="18"/>
  <c r="AY24" i="9"/>
  <c r="BA24" i="9" s="1"/>
  <c r="BI24" i="7"/>
  <c r="BE33" i="19"/>
  <c r="BG33" i="19" s="1"/>
  <c r="BE33" i="7"/>
  <c r="BE81" i="7" s="1"/>
  <c r="BG81" i="7" s="1"/>
  <c r="AZ22" i="16"/>
  <c r="AZ76" i="16" s="1"/>
  <c r="BB76" i="16" s="1"/>
  <c r="AZ12" i="14"/>
  <c r="AZ32" i="18"/>
  <c r="AZ22" i="9"/>
  <c r="AZ76" i="9" s="1"/>
  <c r="BB76" i="9" s="1"/>
  <c r="AZ12" i="1"/>
  <c r="AZ75" i="1" s="1"/>
  <c r="BB75" i="1" s="1"/>
  <c r="AZ32" i="15"/>
  <c r="BB32" i="15" s="1"/>
  <c r="BD13" i="7"/>
  <c r="AZ24" i="18"/>
  <c r="BB35" i="19"/>
  <c r="BC35" i="7"/>
  <c r="AU24" i="16"/>
  <c r="AU85" i="16" s="1"/>
  <c r="AW85" i="16" s="1"/>
  <c r="AU14" i="14"/>
  <c r="AU84" i="14" s="1"/>
  <c r="AU34" i="18"/>
  <c r="AU86" i="18" s="1"/>
  <c r="AW86" i="18" s="1"/>
  <c r="AU24" i="9"/>
  <c r="AU85" i="9" s="1"/>
  <c r="AW85" i="9" s="1"/>
  <c r="AU14" i="1"/>
  <c r="AW14" i="1" s="1"/>
  <c r="AU34" i="15"/>
  <c r="AZ13" i="16"/>
  <c r="BB13" i="16" s="1"/>
  <c r="AY24" i="7"/>
  <c r="BA24" i="7" s="1"/>
  <c r="AT14" i="16"/>
  <c r="AV14" i="16" s="1"/>
  <c r="AT34" i="17"/>
  <c r="AT24" i="18"/>
  <c r="BE24" i="15"/>
  <c r="AY33" i="17"/>
  <c r="AY24" i="15"/>
  <c r="BI18" i="14"/>
  <c r="BK18" i="14" s="1"/>
  <c r="BN18" i="1"/>
  <c r="BN28" i="15"/>
  <c r="BR28" i="15" s="1"/>
  <c r="BE28" i="16"/>
  <c r="BE58" i="16" s="1"/>
  <c r="BG58" i="16" s="1"/>
  <c r="BE32" i="9"/>
  <c r="BE77" i="9" s="1"/>
  <c r="BG77" i="9" s="1"/>
  <c r="BE18" i="15"/>
  <c r="BE57" i="15" s="1"/>
  <c r="BG57" i="15" s="1"/>
  <c r="BI12" i="1"/>
  <c r="BM12" i="1" s="1"/>
  <c r="BD18" i="16"/>
  <c r="BD32" i="9"/>
  <c r="BF32" i="9" s="1"/>
  <c r="BI22" i="18"/>
  <c r="BG35" i="18"/>
  <c r="BJ18" i="18"/>
  <c r="BJ57" i="18" s="1"/>
  <c r="BL57" i="18" s="1"/>
  <c r="BM25" i="15"/>
  <c r="BF35" i="14"/>
  <c r="BF25" i="1"/>
  <c r="BN28" i="14"/>
  <c r="BR28" i="14" s="1"/>
  <c r="BE23" i="14"/>
  <c r="BE80" i="14" s="1"/>
  <c r="BG80" i="14" s="1"/>
  <c r="BD24" i="19"/>
  <c r="AY32" i="16"/>
  <c r="AY77" i="16" s="1"/>
  <c r="BC77" i="16" s="1"/>
  <c r="AY28" i="17"/>
  <c r="AY22" i="9"/>
  <c r="BC22" i="9" s="1"/>
  <c r="AY22" i="19"/>
  <c r="BA22" i="19" s="1"/>
  <c r="BJ32" i="18"/>
  <c r="BB15" i="17"/>
  <c r="BN18" i="17"/>
  <c r="BP18" i="17" s="1"/>
  <c r="BE34" i="17"/>
  <c r="BD14" i="19"/>
  <c r="BA25" i="17"/>
  <c r="BI14" i="7"/>
  <c r="BN8" i="18"/>
  <c r="BR8" i="18" s="1"/>
  <c r="BE23" i="18"/>
  <c r="BN22" i="1"/>
  <c r="BR22" i="1" s="1"/>
  <c r="BD34" i="16"/>
  <c r="BE24" i="19"/>
  <c r="BG24" i="19" s="1"/>
  <c r="BE28" i="7"/>
  <c r="AZ18" i="16"/>
  <c r="AZ8" i="14"/>
  <c r="BB8" i="14" s="1"/>
  <c r="AZ28" i="18"/>
  <c r="AZ58" i="18" s="1"/>
  <c r="BB58" i="18" s="1"/>
  <c r="AZ18" i="9"/>
  <c r="AZ8" i="1"/>
  <c r="AZ28" i="15"/>
  <c r="BD14" i="14"/>
  <c r="BD84" i="14" s="1"/>
  <c r="BF84" i="14" s="1"/>
  <c r="AY13" i="18"/>
  <c r="BE33" i="1"/>
  <c r="BE81" i="1" s="1"/>
  <c r="BG81" i="1" s="1"/>
  <c r="AZ14" i="9"/>
  <c r="AZ84" i="9" s="1"/>
  <c r="BI22" i="16"/>
  <c r="BM22" i="16" s="1"/>
  <c r="BD8" i="15"/>
  <c r="BD56" i="15" s="1"/>
  <c r="AU33" i="16"/>
  <c r="AU23" i="14"/>
  <c r="AW23" i="14" s="1"/>
  <c r="BJ34" i="15"/>
  <c r="BO32" i="18"/>
  <c r="BQ32" i="18" s="1"/>
  <c r="BJ33" i="19"/>
  <c r="BJ81" i="19" s="1"/>
  <c r="BL81" i="19" s="1"/>
  <c r="BD33" i="16"/>
  <c r="BH33" i="16" s="1"/>
  <c r="BJ32" i="1"/>
  <c r="BJ77" i="1" s="1"/>
  <c r="BL77" i="1" s="1"/>
  <c r="BE8" i="16"/>
  <c r="BG8" i="16" s="1"/>
  <c r="BE28" i="9"/>
  <c r="BE58" i="9" s="1"/>
  <c r="BG58" i="9" s="1"/>
  <c r="BE32" i="7"/>
  <c r="BE77" i="7" s="1"/>
  <c r="BG77" i="7" s="1"/>
  <c r="BI22" i="19"/>
  <c r="BK22" i="19" s="1"/>
  <c r="BD12" i="16"/>
  <c r="BF12" i="16" s="1"/>
  <c r="BD18" i="9"/>
  <c r="BF18" i="9" s="1"/>
  <c r="BL25" i="1"/>
  <c r="BI12" i="9"/>
  <c r="BM12" i="9" s="1"/>
  <c r="BK15" i="15"/>
  <c r="BF25" i="14"/>
  <c r="BN18" i="19"/>
  <c r="BE24" i="17"/>
  <c r="AY22" i="16"/>
  <c r="BA22" i="16" s="1"/>
  <c r="AY22" i="17"/>
  <c r="BA22" i="17" s="1"/>
  <c r="AY18" i="9"/>
  <c r="AY12" i="19"/>
  <c r="BC12" i="19" s="1"/>
  <c r="BD14" i="18"/>
  <c r="BF14" i="18" s="1"/>
  <c r="BD22" i="15"/>
  <c r="BH22" i="15" s="1"/>
  <c r="BB35" i="18"/>
  <c r="BI18" i="18"/>
  <c r="BI57" i="18" s="1"/>
  <c r="BM57" i="18" s="1"/>
  <c r="BD8" i="19"/>
  <c r="BH8" i="19" s="1"/>
  <c r="BA15" i="17"/>
  <c r="BC35" i="15"/>
  <c r="BI28" i="16"/>
  <c r="BE24" i="16"/>
  <c r="BE85" i="16" s="1"/>
  <c r="BG85" i="16" s="1"/>
  <c r="BD24" i="7"/>
  <c r="AY14" i="16"/>
  <c r="AY84" i="16" s="1"/>
  <c r="BC84" i="16" s="1"/>
  <c r="AY34" i="17"/>
  <c r="BA34" i="17" s="1"/>
  <c r="AY24" i="18"/>
  <c r="AY85" i="18" s="1"/>
  <c r="BC85" i="18" s="1"/>
  <c r="BI12" i="14"/>
  <c r="BM12" i="14" s="1"/>
  <c r="BD34" i="9"/>
  <c r="BD86" i="9" s="1"/>
  <c r="BH86" i="9" s="1"/>
  <c r="BE22" i="7"/>
  <c r="AZ12" i="16"/>
  <c r="AZ32" i="17"/>
  <c r="AZ77" i="17" s="1"/>
  <c r="BB77" i="17" s="1"/>
  <c r="AZ22" i="18"/>
  <c r="AZ12" i="9"/>
  <c r="AZ75" i="9" s="1"/>
  <c r="AZ32" i="19"/>
  <c r="BB32" i="19" s="1"/>
  <c r="AZ22" i="15"/>
  <c r="BB22" i="15" s="1"/>
  <c r="AZ14" i="16"/>
  <c r="AZ24" i="7"/>
  <c r="AU14" i="16"/>
  <c r="AU84" i="16" s="1"/>
  <c r="AU34" i="17"/>
  <c r="AU86" i="17" s="1"/>
  <c r="AW86" i="17" s="1"/>
  <c r="AU24" i="18"/>
  <c r="AU85" i="18" s="1"/>
  <c r="AW85" i="18" s="1"/>
  <c r="AU14" i="9"/>
  <c r="AU34" i="19"/>
  <c r="AW34" i="19" s="1"/>
  <c r="AU24" i="15"/>
  <c r="BD28" i="19"/>
  <c r="BD58" i="19" s="1"/>
  <c r="BF58" i="19" s="1"/>
  <c r="AZ33" i="15"/>
  <c r="BB33" i="15" s="1"/>
  <c r="AY14" i="7"/>
  <c r="AT34" i="14"/>
  <c r="AT24" i="17"/>
  <c r="AT85" i="17" s="1"/>
  <c r="AX85" i="17" s="1"/>
  <c r="BD23" i="7"/>
  <c r="BH23" i="7" s="1"/>
  <c r="AZ34" i="18"/>
  <c r="AZ86" i="18" s="1"/>
  <c r="BB86" i="18" s="1"/>
  <c r="AY13" i="1"/>
  <c r="BE23" i="16"/>
  <c r="BO8" i="19"/>
  <c r="BJ13" i="7"/>
  <c r="BD13" i="14"/>
  <c r="BH13" i="14" s="1"/>
  <c r="BJ22" i="19"/>
  <c r="BE18" i="14"/>
  <c r="BG18" i="14" s="1"/>
  <c r="BE22" i="1"/>
  <c r="BG22" i="1" s="1"/>
  <c r="BN32" i="19"/>
  <c r="BR32" i="19" s="1"/>
  <c r="BI32" i="15"/>
  <c r="BM32" i="15" s="1"/>
  <c r="BD8" i="14"/>
  <c r="BD22" i="1"/>
  <c r="BH22" i="1" s="1"/>
  <c r="BG25" i="9"/>
  <c r="BG15" i="15"/>
  <c r="BF35" i="9"/>
  <c r="BE14" i="18"/>
  <c r="BE84" i="18" s="1"/>
  <c r="BG84" i="18" s="1"/>
  <c r="AY8" i="16"/>
  <c r="AY56" i="16" s="1"/>
  <c r="AY32" i="18"/>
  <c r="AY32" i="1"/>
  <c r="BC32" i="1" s="1"/>
  <c r="AY28" i="15"/>
  <c r="BA28" i="15" s="1"/>
  <c r="BG25" i="7"/>
  <c r="BB25" i="14"/>
  <c r="BJ14" i="19"/>
  <c r="BC35" i="14"/>
  <c r="BC25" i="1"/>
  <c r="BN12" i="17"/>
  <c r="BP12" i="17" s="1"/>
  <c r="BD34" i="17"/>
  <c r="BE14" i="9"/>
  <c r="BG14" i="9" s="1"/>
  <c r="BD34" i="15"/>
  <c r="BF34" i="15" s="1"/>
  <c r="BD14" i="7"/>
  <c r="AY34" i="14"/>
  <c r="BA34" i="14" s="1"/>
  <c r="AY24" i="17"/>
  <c r="AY14" i="18"/>
  <c r="BA14" i="18" s="1"/>
  <c r="BI14" i="1"/>
  <c r="BI84" i="1" s="1"/>
  <c r="BM84" i="1" s="1"/>
  <c r="BD24" i="14"/>
  <c r="BH24" i="14" s="1"/>
  <c r="BD13" i="9"/>
  <c r="BH13" i="9" s="1"/>
  <c r="BD32" i="15"/>
  <c r="BD77" i="15" s="1"/>
  <c r="BF77" i="15" s="1"/>
  <c r="BE12" i="7"/>
  <c r="BG12" i="7" s="1"/>
  <c r="AZ32" i="14"/>
  <c r="AZ22" i="17"/>
  <c r="AZ12" i="18"/>
  <c r="AZ32" i="1"/>
  <c r="AZ77" i="1" s="1"/>
  <c r="BB77" i="1" s="1"/>
  <c r="AZ22" i="19"/>
  <c r="AZ12" i="15"/>
  <c r="AY34" i="15"/>
  <c r="BA34" i="15" s="1"/>
  <c r="AZ14" i="7"/>
  <c r="AU34" i="14"/>
  <c r="AW34" i="14" s="1"/>
  <c r="AU24" i="17"/>
  <c r="AU85" i="17" s="1"/>
  <c r="AW85" i="17" s="1"/>
  <c r="AU14" i="18"/>
  <c r="AW14" i="18" s="1"/>
  <c r="AU34" i="1"/>
  <c r="AU86" i="1" s="1"/>
  <c r="AU24" i="19"/>
  <c r="AU85" i="19" s="1"/>
  <c r="AW85" i="19" s="1"/>
  <c r="BN28" i="1"/>
  <c r="BP28" i="1" s="1"/>
  <c r="AT34" i="16"/>
  <c r="AV34" i="16" s="1"/>
  <c r="AT24" i="14"/>
  <c r="AT14" i="17"/>
  <c r="AT84" i="17" s="1"/>
  <c r="AX84" i="17" s="1"/>
  <c r="AZ24" i="16"/>
  <c r="AZ63" i="7"/>
  <c r="BB63" i="7" s="1"/>
  <c r="BE34" i="9"/>
  <c r="BE86" i="9" s="1"/>
  <c r="BG86" i="9" s="1"/>
  <c r="BO32" i="15"/>
  <c r="BN22" i="16"/>
  <c r="BD33" i="17"/>
  <c r="BH33" i="17" s="1"/>
  <c r="BJ18" i="19"/>
  <c r="BE28" i="17"/>
  <c r="BG28" i="17" s="1"/>
  <c r="BE18" i="1"/>
  <c r="BG18" i="1" s="1"/>
  <c r="BI32" i="14"/>
  <c r="BI12" i="15"/>
  <c r="BD32" i="17"/>
  <c r="BN8" i="16"/>
  <c r="BL15" i="19"/>
  <c r="BG35" i="14"/>
  <c r="BN32" i="14"/>
  <c r="BD33" i="7"/>
  <c r="BF33" i="7" s="1"/>
  <c r="AY32" i="14"/>
  <c r="AY28" i="18"/>
  <c r="BC28" i="18" s="1"/>
  <c r="AY22" i="1"/>
  <c r="AY76" i="1" s="1"/>
  <c r="BC76" i="1" s="1"/>
  <c r="AY18" i="15"/>
  <c r="BB15" i="14"/>
  <c r="BJ34" i="7"/>
  <c r="BJ86" i="7" s="1"/>
  <c r="BL86" i="7" s="1"/>
  <c r="BA15" i="1"/>
  <c r="BN32" i="7"/>
  <c r="BN77" i="7" s="1"/>
  <c r="BR77" i="7" s="1"/>
  <c r="BE14" i="14"/>
  <c r="BG14" i="14" s="1"/>
  <c r="BE34" i="1"/>
  <c r="BG34" i="1" s="1"/>
  <c r="BD28" i="15"/>
  <c r="BI24" i="19"/>
  <c r="BK24" i="19" s="1"/>
  <c r="BD33" i="1"/>
  <c r="BE23" i="15"/>
  <c r="BE8" i="7"/>
  <c r="AZ28" i="14"/>
  <c r="AZ18" i="17"/>
  <c r="AZ8" i="18"/>
  <c r="AZ28" i="1"/>
  <c r="BB28" i="1" s="1"/>
  <c r="AZ18" i="19"/>
  <c r="AZ8" i="15"/>
  <c r="BD33" i="15"/>
  <c r="AZ34" i="17"/>
  <c r="AZ86" i="17" s="1"/>
  <c r="BB86" i="17" s="1"/>
  <c r="BB25" i="15"/>
  <c r="BJ24" i="19"/>
  <c r="BE23" i="7"/>
  <c r="BG23" i="7" s="1"/>
  <c r="AZ13" i="1"/>
  <c r="AZ74" i="1" s="1"/>
  <c r="BB74" i="1" s="1"/>
  <c r="AY13" i="16"/>
  <c r="BA13" i="16" s="1"/>
  <c r="AZ24" i="9"/>
  <c r="AZ85" i="9" s="1"/>
  <c r="BB85" i="9" s="1"/>
  <c r="AZ23" i="7"/>
  <c r="AU13" i="16"/>
  <c r="AU79" i="16" s="1"/>
  <c r="AW79" i="16" s="1"/>
  <c r="AU33" i="17"/>
  <c r="AW33" i="17" s="1"/>
  <c r="BO28" i="18"/>
  <c r="BQ28" i="18" s="1"/>
  <c r="BE22" i="14"/>
  <c r="BE76" i="14" s="1"/>
  <c r="BG76" i="14" s="1"/>
  <c r="BD22" i="14"/>
  <c r="BF22" i="14" s="1"/>
  <c r="AY8" i="9"/>
  <c r="BC8" i="9" s="1"/>
  <c r="BE24" i="18"/>
  <c r="BG24" i="18" s="1"/>
  <c r="BC35" i="1"/>
  <c r="BI28" i="9"/>
  <c r="BK28" i="9" s="1"/>
  <c r="BJ8" i="9"/>
  <c r="BL8" i="9" s="1"/>
  <c r="BE18" i="7"/>
  <c r="AZ8" i="9"/>
  <c r="AZ56" i="9" s="1"/>
  <c r="AY33" i="14"/>
  <c r="BC33" i="14" s="1"/>
  <c r="AY34" i="19"/>
  <c r="BC34" i="19" s="1"/>
  <c r="AZ23" i="9"/>
  <c r="BB23" i="9" s="1"/>
  <c r="AY23" i="7"/>
  <c r="BC23" i="7" s="1"/>
  <c r="AT13" i="16"/>
  <c r="AT33" i="17"/>
  <c r="AT81" i="17" s="1"/>
  <c r="AX81" i="17" s="1"/>
  <c r="AT23" i="18"/>
  <c r="AT13" i="9"/>
  <c r="AT33" i="19"/>
  <c r="AX33" i="19" s="1"/>
  <c r="AT23" i="15"/>
  <c r="AZ24" i="1"/>
  <c r="AZ85" i="1" s="1"/>
  <c r="BB85" i="1" s="1"/>
  <c r="AY23" i="16"/>
  <c r="AY80" i="16" s="1"/>
  <c r="BC80" i="16" s="1"/>
  <c r="AY14" i="15"/>
  <c r="AU18" i="14"/>
  <c r="AU18" i="1"/>
  <c r="AU57" i="1" s="1"/>
  <c r="AW57" i="1" s="1"/>
  <c r="AT24" i="15"/>
  <c r="AT85" i="15" s="1"/>
  <c r="AX85" i="15" s="1"/>
  <c r="AT13" i="7"/>
  <c r="AO33" i="14"/>
  <c r="AO81" i="14" s="1"/>
  <c r="AS81" i="14" s="1"/>
  <c r="AO23" i="17"/>
  <c r="AO80" i="17" s="1"/>
  <c r="AS80" i="17" s="1"/>
  <c r="AO13" i="18"/>
  <c r="AZ13" i="15"/>
  <c r="AZ79" i="15" s="1"/>
  <c r="AT18" i="14"/>
  <c r="AX18" i="14" s="1"/>
  <c r="AT18" i="1"/>
  <c r="AT57" i="1" s="1"/>
  <c r="AV57" i="1" s="1"/>
  <c r="AU23" i="15"/>
  <c r="AU80" i="15" s="1"/>
  <c r="AW80" i="15" s="1"/>
  <c r="AU12" i="7"/>
  <c r="AP32" i="14"/>
  <c r="AP22" i="17"/>
  <c r="AP12" i="18"/>
  <c r="AP32" i="1"/>
  <c r="AP77" i="1" s="1"/>
  <c r="AY33" i="18"/>
  <c r="BC33" i="18" s="1"/>
  <c r="AW25" i="17"/>
  <c r="AW25" i="9"/>
  <c r="AU32" i="19"/>
  <c r="AW32" i="19" s="1"/>
  <c r="AT12" i="15"/>
  <c r="AX12" i="15" s="1"/>
  <c r="AO32" i="16"/>
  <c r="AO77" i="16" s="1"/>
  <c r="AO22" i="14"/>
  <c r="AO76" i="14" s="1"/>
  <c r="AO12" i="17"/>
  <c r="AO75" i="17" s="1"/>
  <c r="BD24" i="9"/>
  <c r="AX15" i="16"/>
  <c r="AT12" i="19"/>
  <c r="AW25" i="7"/>
  <c r="AR35" i="17"/>
  <c r="AR25" i="18"/>
  <c r="AZ34" i="14"/>
  <c r="AU12" i="14"/>
  <c r="AW12" i="14" s="1"/>
  <c r="AU8" i="18"/>
  <c r="AU56" i="18" s="1"/>
  <c r="AW56" i="18" s="1"/>
  <c r="AT14" i="1"/>
  <c r="AX14" i="1" s="1"/>
  <c r="BJ12" i="16"/>
  <c r="BL12" i="16" s="1"/>
  <c r="BE12" i="17"/>
  <c r="BD12" i="17"/>
  <c r="BH12" i="17" s="1"/>
  <c r="BG35" i="1"/>
  <c r="AY12" i="1"/>
  <c r="BA12" i="1" s="1"/>
  <c r="AY34" i="16"/>
  <c r="BI34" i="15"/>
  <c r="AZ32" i="16"/>
  <c r="AZ77" i="16" s="1"/>
  <c r="BB77" i="16" s="1"/>
  <c r="AZ22" i="1"/>
  <c r="BB22" i="1" s="1"/>
  <c r="AY23" i="17"/>
  <c r="AU24" i="14"/>
  <c r="AW24" i="14" s="1"/>
  <c r="AU14" i="19"/>
  <c r="AZ34" i="19"/>
  <c r="BB34" i="19" s="1"/>
  <c r="AT34" i="18"/>
  <c r="BE23" i="1"/>
  <c r="BG23" i="1" s="1"/>
  <c r="AZ13" i="9"/>
  <c r="BB13" i="9" s="1"/>
  <c r="AZ13" i="17"/>
  <c r="AZ14" i="15"/>
  <c r="BB14" i="15" s="1"/>
  <c r="AZ28" i="7"/>
  <c r="AZ58" i="7" s="1"/>
  <c r="BB58" i="7" s="1"/>
  <c r="AU8" i="14"/>
  <c r="AW8" i="14" s="1"/>
  <c r="AT34" i="9"/>
  <c r="AY13" i="14"/>
  <c r="AY28" i="7"/>
  <c r="AT8" i="14"/>
  <c r="AU33" i="9"/>
  <c r="AU18" i="15"/>
  <c r="AU8" i="7"/>
  <c r="AP28" i="14"/>
  <c r="AP18" i="17"/>
  <c r="AP57" i="17" s="1"/>
  <c r="AR57" i="17" s="1"/>
  <c r="AP8" i="18"/>
  <c r="AP56" i="18" s="1"/>
  <c r="AP28" i="1"/>
  <c r="AW35" i="16"/>
  <c r="AT18" i="17"/>
  <c r="AW25" i="19"/>
  <c r="AT8" i="15"/>
  <c r="AV8" i="15" s="1"/>
  <c r="AO28" i="16"/>
  <c r="AO18" i="14"/>
  <c r="AO8" i="17"/>
  <c r="BE33" i="15"/>
  <c r="BB15" i="19"/>
  <c r="AX35" i="14"/>
  <c r="AT22" i="18"/>
  <c r="AV22" i="18" s="1"/>
  <c r="AZ22" i="7"/>
  <c r="AZ76" i="7" s="1"/>
  <c r="BB76" i="7" s="1"/>
  <c r="AU32" i="17"/>
  <c r="AU8" i="1"/>
  <c r="AW8" i="1" s="1"/>
  <c r="AX15" i="15"/>
  <c r="BJ23" i="19"/>
  <c r="BE8" i="9"/>
  <c r="BG8" i="9" s="1"/>
  <c r="BD12" i="9"/>
  <c r="BD75" i="9" s="1"/>
  <c r="BH75" i="9" s="1"/>
  <c r="AY32" i="15"/>
  <c r="BE13" i="16"/>
  <c r="BG13" i="16" s="1"/>
  <c r="AZ8" i="16"/>
  <c r="AZ28" i="19"/>
  <c r="AZ24" i="15"/>
  <c r="BB24" i="15" s="1"/>
  <c r="BD24" i="16"/>
  <c r="BD85" i="16" s="1"/>
  <c r="BH85" i="16" s="1"/>
  <c r="AY34" i="7"/>
  <c r="AZ13" i="14"/>
  <c r="AZ34" i="1"/>
  <c r="AZ86" i="1" s="1"/>
  <c r="BB86" i="1" s="1"/>
  <c r="AY13" i="7"/>
  <c r="AT33" i="14"/>
  <c r="AX33" i="14" s="1"/>
  <c r="AT23" i="17"/>
  <c r="AT13" i="18"/>
  <c r="AT33" i="1"/>
  <c r="AV33" i="1" s="1"/>
  <c r="AT23" i="19"/>
  <c r="AV23" i="19" s="1"/>
  <c r="BJ14" i="15"/>
  <c r="BL14" i="15" s="1"/>
  <c r="AY13" i="17"/>
  <c r="AZ18" i="7"/>
  <c r="AU28" i="17"/>
  <c r="AU28" i="9"/>
  <c r="AU58" i="9" s="1"/>
  <c r="AW58" i="9" s="1"/>
  <c r="AT34" i="19"/>
  <c r="AT13" i="15"/>
  <c r="AX13" i="15" s="1"/>
  <c r="AO33" i="16"/>
  <c r="AS33" i="16" s="1"/>
  <c r="AO23" i="14"/>
  <c r="AQ23" i="14" s="1"/>
  <c r="AO13" i="17"/>
  <c r="AO33" i="9"/>
  <c r="AY18" i="7"/>
  <c r="AY57" i="7" s="1"/>
  <c r="BC57" i="7" s="1"/>
  <c r="AT28" i="17"/>
  <c r="AT28" i="9"/>
  <c r="AX28" i="9" s="1"/>
  <c r="AU33" i="19"/>
  <c r="AU12" i="15"/>
  <c r="AP32" i="16"/>
  <c r="AP22" i="14"/>
  <c r="AP76" i="14" s="1"/>
  <c r="AP12" i="17"/>
  <c r="AP32" i="9"/>
  <c r="AP77" i="9" s="1"/>
  <c r="AY33" i="1"/>
  <c r="BA33" i="1" s="1"/>
  <c r="AW25" i="16"/>
  <c r="AU12" i="9"/>
  <c r="AT32" i="7"/>
  <c r="AV32" i="7" s="1"/>
  <c r="AO22" i="16"/>
  <c r="AO12" i="14"/>
  <c r="AO32" i="18"/>
  <c r="BE14" i="7"/>
  <c r="BG14" i="7" s="1"/>
  <c r="AT22" i="1"/>
  <c r="AT76" i="1" s="1"/>
  <c r="AV76" i="1" s="1"/>
  <c r="AR35" i="14"/>
  <c r="AR25" i="17"/>
  <c r="AZ12" i="7"/>
  <c r="AU22" i="17"/>
  <c r="AT24" i="9"/>
  <c r="BE28" i="19"/>
  <c r="BN28" i="17"/>
  <c r="BN58" i="17" s="1"/>
  <c r="BR58" i="17" s="1"/>
  <c r="BN32" i="1"/>
  <c r="BN77" i="1" s="1"/>
  <c r="BD28" i="7"/>
  <c r="BF28" i="7" s="1"/>
  <c r="AY12" i="15"/>
  <c r="BI24" i="1"/>
  <c r="BI85" i="1" s="1"/>
  <c r="BK85" i="1" s="1"/>
  <c r="BE33" i="17"/>
  <c r="BE81" i="17" s="1"/>
  <c r="BG81" i="17" s="1"/>
  <c r="AY24" i="14"/>
  <c r="AZ22" i="14"/>
  <c r="AZ76" i="14" s="1"/>
  <c r="BB76" i="14" s="1"/>
  <c r="AZ12" i="19"/>
  <c r="BB12" i="19" s="1"/>
  <c r="AY23" i="1"/>
  <c r="AU14" i="17"/>
  <c r="AW14" i="17" s="1"/>
  <c r="BE34" i="16"/>
  <c r="AZ34" i="7"/>
  <c r="BB34" i="7" s="1"/>
  <c r="BD24" i="1"/>
  <c r="BD85" i="1" s="1"/>
  <c r="BH85" i="1" s="1"/>
  <c r="BD24" i="15"/>
  <c r="BH24" i="15" s="1"/>
  <c r="AZ68" i="17"/>
  <c r="BB68" i="17" s="1"/>
  <c r="AZ23" i="15"/>
  <c r="BB23" i="15" s="1"/>
  <c r="AZ33" i="16"/>
  <c r="AZ72" i="19"/>
  <c r="BB72" i="19" s="1"/>
  <c r="AZ32" i="7"/>
  <c r="AZ77" i="7" s="1"/>
  <c r="BB77" i="7" s="1"/>
  <c r="AZ34" i="9"/>
  <c r="AZ86" i="9" s="1"/>
  <c r="BB86" i="9" s="1"/>
  <c r="AZ8" i="7"/>
  <c r="BB8" i="7" s="1"/>
  <c r="AU28" i="19"/>
  <c r="AU58" i="19" s="1"/>
  <c r="AW58" i="19" s="1"/>
  <c r="AY33" i="9"/>
  <c r="AY81" i="9" s="1"/>
  <c r="BA81" i="9" s="1"/>
  <c r="AY8" i="7"/>
  <c r="AU18" i="17"/>
  <c r="AT28" i="19"/>
  <c r="AV28" i="19" s="1"/>
  <c r="AU8" i="15"/>
  <c r="AW8" i="15" s="1"/>
  <c r="AP28" i="16"/>
  <c r="AP58" i="16" s="1"/>
  <c r="AP18" i="14"/>
  <c r="AP8" i="17"/>
  <c r="AP28" i="9"/>
  <c r="BE33" i="18"/>
  <c r="AW15" i="16"/>
  <c r="AW35" i="1"/>
  <c r="AU12" i="19"/>
  <c r="AT28" i="7"/>
  <c r="AT58" i="7" s="1"/>
  <c r="AX58" i="7" s="1"/>
  <c r="AO18" i="16"/>
  <c r="AO8" i="14"/>
  <c r="AO56" i="14" s="1"/>
  <c r="AO28" i="18"/>
  <c r="AV15" i="1"/>
  <c r="AT22" i="15"/>
  <c r="AU32" i="16"/>
  <c r="AU77" i="16" s="1"/>
  <c r="AW77" i="16" s="1"/>
  <c r="AU18" i="9"/>
  <c r="AU57" i="9" s="1"/>
  <c r="AW57" i="9" s="1"/>
  <c r="AT24" i="19"/>
  <c r="AV24" i="19" s="1"/>
  <c r="AX35" i="7"/>
  <c r="BI22" i="17"/>
  <c r="BK22" i="17" s="1"/>
  <c r="BF15" i="19"/>
  <c r="AY22" i="14"/>
  <c r="BC15" i="14"/>
  <c r="BD24" i="18"/>
  <c r="BF24" i="18" s="1"/>
  <c r="BE24" i="1"/>
  <c r="BG24" i="1" s="1"/>
  <c r="AY14" i="17"/>
  <c r="BD23" i="1"/>
  <c r="BD80" i="1" s="1"/>
  <c r="BH80" i="1" s="1"/>
  <c r="AZ12" i="17"/>
  <c r="BN32" i="9"/>
  <c r="BR32" i="9" s="1"/>
  <c r="AU34" i="9"/>
  <c r="AW34" i="9" s="1"/>
  <c r="AT24" i="16"/>
  <c r="AZ33" i="18"/>
  <c r="BB33" i="18" s="1"/>
  <c r="BE23" i="9"/>
  <c r="AZ14" i="19"/>
  <c r="BB15" i="1"/>
  <c r="AU18" i="16"/>
  <c r="AU32" i="18"/>
  <c r="AW32" i="18" s="1"/>
  <c r="AU8" i="9"/>
  <c r="AT14" i="19"/>
  <c r="BD34" i="18"/>
  <c r="AZ14" i="1"/>
  <c r="BB14" i="1" s="1"/>
  <c r="AT18" i="16"/>
  <c r="AX18" i="16" s="1"/>
  <c r="AT32" i="18"/>
  <c r="AT8" i="9"/>
  <c r="AX8" i="9" s="1"/>
  <c r="AU13" i="19"/>
  <c r="AW13" i="19" s="1"/>
  <c r="AU28" i="7"/>
  <c r="AP18" i="16"/>
  <c r="AP57" i="16" s="1"/>
  <c r="AP8" i="14"/>
  <c r="AP28" i="18"/>
  <c r="AP18" i="9"/>
  <c r="AP57" i="9" s="1"/>
  <c r="AW25" i="14"/>
  <c r="AU22" i="1"/>
  <c r="AU76" i="1" s="1"/>
  <c r="AW76" i="1" s="1"/>
  <c r="AT18" i="7"/>
  <c r="AV18" i="7" s="1"/>
  <c r="AO8" i="16"/>
  <c r="AO28" i="17"/>
  <c r="AO58" i="17" s="1"/>
  <c r="AO18" i="18"/>
  <c r="AO57" i="18" s="1"/>
  <c r="AX25" i="17"/>
  <c r="AX25" i="9"/>
  <c r="AT32" i="19"/>
  <c r="AV32" i="19" s="1"/>
  <c r="BD14" i="9"/>
  <c r="AU12" i="16"/>
  <c r="AU75" i="16" s="1"/>
  <c r="AT34" i="1"/>
  <c r="AX25" i="7"/>
  <c r="AS35" i="17"/>
  <c r="BJ28" i="1"/>
  <c r="BJ58" i="1" s="1"/>
  <c r="BL58" i="1" s="1"/>
  <c r="BI8" i="19"/>
  <c r="BI56" i="19" s="1"/>
  <c r="BM56" i="19" s="1"/>
  <c r="AY12" i="17"/>
  <c r="BJ24" i="1"/>
  <c r="BL24" i="1" s="1"/>
  <c r="BD13" i="19"/>
  <c r="AZ18" i="18"/>
  <c r="BD34" i="1"/>
  <c r="AZ33" i="17"/>
  <c r="BB33" i="17" s="1"/>
  <c r="AY23" i="18"/>
  <c r="AU13" i="14"/>
  <c r="AU74" i="14" s="1"/>
  <c r="AW74" i="14" s="1"/>
  <c r="AZ33" i="19"/>
  <c r="AZ33" i="7"/>
  <c r="AT23" i="16"/>
  <c r="AX23" i="16" s="1"/>
  <c r="AT13" i="14"/>
  <c r="AT33" i="18"/>
  <c r="AT81" i="18" s="1"/>
  <c r="AX81" i="18" s="1"/>
  <c r="AT23" i="9"/>
  <c r="AX23" i="9" s="1"/>
  <c r="AT13" i="1"/>
  <c r="AX13" i="1" s="1"/>
  <c r="AT33" i="15"/>
  <c r="AV33" i="15" s="1"/>
  <c r="BE13" i="1"/>
  <c r="AZ23" i="14"/>
  <c r="BD34" i="19"/>
  <c r="AY24" i="19"/>
  <c r="BC24" i="19" s="1"/>
  <c r="AU8" i="16"/>
  <c r="AU56" i="16" s="1"/>
  <c r="AU8" i="19"/>
  <c r="AU56" i="19" s="1"/>
  <c r="AT23" i="7"/>
  <c r="AV23" i="7" s="1"/>
  <c r="AO13" i="16"/>
  <c r="AO33" i="17"/>
  <c r="AO23" i="18"/>
  <c r="AQ23" i="18" s="1"/>
  <c r="BD12" i="19"/>
  <c r="AY23" i="19"/>
  <c r="BC23" i="19" s="1"/>
  <c r="AT8" i="16"/>
  <c r="AX8" i="16" s="1"/>
  <c r="AU23" i="18"/>
  <c r="AU80" i="18" s="1"/>
  <c r="AW80" i="18" s="1"/>
  <c r="AT8" i="19"/>
  <c r="AX8" i="19" s="1"/>
  <c r="AU22" i="7"/>
  <c r="AU76" i="7" s="1"/>
  <c r="AW76" i="7" s="1"/>
  <c r="AP12" i="16"/>
  <c r="AP32" i="17"/>
  <c r="AP22" i="18"/>
  <c r="AP12" i="9"/>
  <c r="AP75" i="9" s="1"/>
  <c r="AW15" i="14"/>
  <c r="AW15" i="1"/>
  <c r="AU22" i="15"/>
  <c r="AT12" i="7"/>
  <c r="AO32" i="14"/>
  <c r="AO77" i="14" s="1"/>
  <c r="AO22" i="17"/>
  <c r="AO12" i="18"/>
  <c r="AO75" i="18" s="1"/>
  <c r="AY23" i="9"/>
  <c r="BC23" i="9" s="1"/>
  <c r="AV35" i="16"/>
  <c r="AW15" i="17"/>
  <c r="AV25" i="19"/>
  <c r="AW35" i="7"/>
  <c r="AR25" i="16"/>
  <c r="AR25" i="9"/>
  <c r="AY14" i="19"/>
  <c r="AU32" i="14"/>
  <c r="AU28" i="1"/>
  <c r="AW28" i="1" s="1"/>
  <c r="AT34" i="15"/>
  <c r="AV34" i="15" s="1"/>
  <c r="BD23" i="9"/>
  <c r="BF23" i="9" s="1"/>
  <c r="AU23" i="16"/>
  <c r="AW23" i="16" s="1"/>
  <c r="BB15" i="15"/>
  <c r="AT33" i="9"/>
  <c r="AT81" i="9" s="1"/>
  <c r="AX81" i="9" s="1"/>
  <c r="AO33" i="18"/>
  <c r="AP22" i="16"/>
  <c r="AP76" i="16" s="1"/>
  <c r="BE34" i="15"/>
  <c r="AO32" i="17"/>
  <c r="BJ24" i="7"/>
  <c r="BJ85" i="7" s="1"/>
  <c r="BL85" i="7" s="1"/>
  <c r="AS35" i="14"/>
  <c r="AZ34" i="16"/>
  <c r="AT22" i="14"/>
  <c r="AX22" i="14" s="1"/>
  <c r="AY13" i="9"/>
  <c r="AU12" i="17"/>
  <c r="AW12" i="17" s="1"/>
  <c r="AW15" i="9"/>
  <c r="AU22" i="19"/>
  <c r="AT34" i="7"/>
  <c r="AT86" i="7" s="1"/>
  <c r="AV86" i="7" s="1"/>
  <c r="AO24" i="16"/>
  <c r="AO14" i="14"/>
  <c r="AQ14" i="14" s="1"/>
  <c r="AO34" i="18"/>
  <c r="AO24" i="9"/>
  <c r="AO85" i="9" s="1"/>
  <c r="AU23" i="7"/>
  <c r="AW23" i="7" s="1"/>
  <c r="AO23" i="9"/>
  <c r="AO80" i="9" s="1"/>
  <c r="AS80" i="9" s="1"/>
  <c r="AO14" i="1"/>
  <c r="AO84" i="1" s="1"/>
  <c r="AO34" i="15"/>
  <c r="AO24" i="7"/>
  <c r="AD14" i="16"/>
  <c r="AF14" i="16" s="1"/>
  <c r="AD34" i="17"/>
  <c r="AD24" i="18"/>
  <c r="AD14" i="9"/>
  <c r="AD84" i="9" s="1"/>
  <c r="AH84" i="9" s="1"/>
  <c r="AD34" i="19"/>
  <c r="AU23" i="19"/>
  <c r="AP34" i="18"/>
  <c r="AO13" i="1"/>
  <c r="AO74" i="1" s="1"/>
  <c r="AS74" i="1" s="1"/>
  <c r="AO33" i="15"/>
  <c r="AQ33" i="15" s="1"/>
  <c r="AO23" i="7"/>
  <c r="AS23" i="7" s="1"/>
  <c r="AD13" i="16"/>
  <c r="AD74" i="16" s="1"/>
  <c r="AH74" i="16" s="1"/>
  <c r="AD33" i="17"/>
  <c r="AF33" i="17" s="1"/>
  <c r="AD23" i="18"/>
  <c r="AD80" i="18" s="1"/>
  <c r="AH80" i="18" s="1"/>
  <c r="AD13" i="9"/>
  <c r="AD74" i="9" s="1"/>
  <c r="AF74" i="9" s="1"/>
  <c r="AD33" i="19"/>
  <c r="AF33" i="19" s="1"/>
  <c r="AU13" i="7"/>
  <c r="AP28" i="19"/>
  <c r="AP18" i="15"/>
  <c r="AP57" i="15" s="1"/>
  <c r="AP8" i="7"/>
  <c r="AE28" i="14"/>
  <c r="AG28" i="14" s="1"/>
  <c r="AE18" i="17"/>
  <c r="AE8" i="18"/>
  <c r="AE28" i="1"/>
  <c r="AE18" i="19"/>
  <c r="AT18" i="19"/>
  <c r="AX18" i="19" s="1"/>
  <c r="BJ12" i="15"/>
  <c r="BJ75" i="15" s="1"/>
  <c r="BD18" i="15"/>
  <c r="AU24" i="1"/>
  <c r="AZ34" i="15"/>
  <c r="BB34" i="15" s="1"/>
  <c r="AT18" i="18"/>
  <c r="AX18" i="18" s="1"/>
  <c r="AP8" i="16"/>
  <c r="AO18" i="17"/>
  <c r="AS18" i="17" s="1"/>
  <c r="AU8" i="17"/>
  <c r="AU56" i="17" s="1"/>
  <c r="BE13" i="7"/>
  <c r="AQ25" i="18"/>
  <c r="AZ33" i="14"/>
  <c r="AY33" i="7"/>
  <c r="AY81" i="7" s="1"/>
  <c r="BC81" i="7" s="1"/>
  <c r="AZ23" i="1"/>
  <c r="AW15" i="19"/>
  <c r="AP33" i="16"/>
  <c r="AP81" i="16" s="1"/>
  <c r="AR81" i="16" s="1"/>
  <c r="AO13" i="9"/>
  <c r="AP24" i="19"/>
  <c r="AP14" i="15"/>
  <c r="AR14" i="15" s="1"/>
  <c r="AE34" i="16"/>
  <c r="AE24" i="14"/>
  <c r="BE24" i="14"/>
  <c r="AU33" i="15"/>
  <c r="AU81" i="15" s="1"/>
  <c r="AW81" i="15" s="1"/>
  <c r="AT71" i="17"/>
  <c r="AX71" i="17" s="1"/>
  <c r="AP23" i="19"/>
  <c r="AR23" i="19" s="1"/>
  <c r="AP13" i="15"/>
  <c r="AE33" i="16"/>
  <c r="AE81" i="16" s="1"/>
  <c r="AG81" i="16" s="1"/>
  <c r="BN12" i="16"/>
  <c r="AY18" i="16"/>
  <c r="AY57" i="16" s="1"/>
  <c r="BA57" i="16" s="1"/>
  <c r="AZ28" i="17"/>
  <c r="AZ58" i="17" s="1"/>
  <c r="BB58" i="17" s="1"/>
  <c r="BE34" i="7"/>
  <c r="BG34" i="7" s="1"/>
  <c r="AT33" i="16"/>
  <c r="AX33" i="16" s="1"/>
  <c r="AT23" i="1"/>
  <c r="AX23" i="1" s="1"/>
  <c r="AZ33" i="9"/>
  <c r="AU28" i="16"/>
  <c r="AU58" i="16" s="1"/>
  <c r="AW58" i="16" s="1"/>
  <c r="AT33" i="7"/>
  <c r="AV33" i="7" s="1"/>
  <c r="BJ14" i="1"/>
  <c r="BJ84" i="1" s="1"/>
  <c r="BL84" i="1" s="1"/>
  <c r="AU13" i="9"/>
  <c r="AU74" i="9" s="1"/>
  <c r="AW74" i="9" s="1"/>
  <c r="AP12" i="14"/>
  <c r="AW35" i="15"/>
  <c r="AO22" i="18"/>
  <c r="AT32" i="9"/>
  <c r="AT77" i="9" s="1"/>
  <c r="AV77" i="9" s="1"/>
  <c r="BB25" i="1"/>
  <c r="AU18" i="19"/>
  <c r="AW18" i="19" s="1"/>
  <c r="AZ24" i="17"/>
  <c r="BB24" i="17" s="1"/>
  <c r="AY22" i="7"/>
  <c r="BC22" i="7" s="1"/>
  <c r="BD14" i="1"/>
  <c r="BD84" i="1" s="1"/>
  <c r="AT28" i="18"/>
  <c r="AX28" i="18" s="1"/>
  <c r="AU32" i="1"/>
  <c r="AT24" i="7"/>
  <c r="AX24" i="7" s="1"/>
  <c r="AO14" i="16"/>
  <c r="AQ14" i="16" s="1"/>
  <c r="AO34" i="17"/>
  <c r="AO86" i="17" s="1"/>
  <c r="AS86" i="17" s="1"/>
  <c r="AO24" i="18"/>
  <c r="AO85" i="18" s="1"/>
  <c r="AO14" i="9"/>
  <c r="AQ14" i="9" s="1"/>
  <c r="AW25" i="18"/>
  <c r="AP13" i="16"/>
  <c r="AO33" i="1"/>
  <c r="AQ33" i="1" s="1"/>
  <c r="AP33" i="9"/>
  <c r="AO34" i="19"/>
  <c r="AS34" i="19" s="1"/>
  <c r="AO24" i="15"/>
  <c r="AO14" i="7"/>
  <c r="AD34" i="14"/>
  <c r="AH34" i="14" s="1"/>
  <c r="AD24" i="17"/>
  <c r="AH24" i="17" s="1"/>
  <c r="AD14" i="18"/>
  <c r="AF14" i="18" s="1"/>
  <c r="AD34" i="1"/>
  <c r="AD24" i="19"/>
  <c r="AF24" i="19" s="1"/>
  <c r="BB35" i="15"/>
  <c r="AU34" i="7"/>
  <c r="AW34" i="7" s="1"/>
  <c r="AO33" i="19"/>
  <c r="AQ33" i="19" s="1"/>
  <c r="AO23" i="15"/>
  <c r="AQ23" i="15" s="1"/>
  <c r="AO13" i="7"/>
  <c r="AD33" i="14"/>
  <c r="AH33" i="14" s="1"/>
  <c r="AD23" i="17"/>
  <c r="AF23" i="17" s="1"/>
  <c r="AD13" i="18"/>
  <c r="AD33" i="1"/>
  <c r="AD81" i="1" s="1"/>
  <c r="AD23" i="19"/>
  <c r="AT12" i="18"/>
  <c r="AV12" i="18" s="1"/>
  <c r="AP33" i="14"/>
  <c r="AP18" i="19"/>
  <c r="AP8" i="15"/>
  <c r="AE28" i="16"/>
  <c r="AE18" i="14"/>
  <c r="AE8" i="17"/>
  <c r="AE56" i="17" s="1"/>
  <c r="AE28" i="9"/>
  <c r="AE58" i="9" s="1"/>
  <c r="AE18" i="1"/>
  <c r="AE57" i="1" s="1"/>
  <c r="BI28" i="7"/>
  <c r="BM28" i="7" s="1"/>
  <c r="AY18" i="18"/>
  <c r="AZ32" i="9"/>
  <c r="AZ23" i="18"/>
  <c r="AZ23" i="16"/>
  <c r="BB23" i="16" s="1"/>
  <c r="AZ33" i="1"/>
  <c r="AZ81" i="1" s="1"/>
  <c r="BB81" i="1" s="1"/>
  <c r="AU28" i="14"/>
  <c r="AW28" i="14" s="1"/>
  <c r="AU23" i="1"/>
  <c r="AU80" i="1" s="1"/>
  <c r="AW80" i="1" s="1"/>
  <c r="AP28" i="17"/>
  <c r="AP58" i="17" s="1"/>
  <c r="BB25" i="7"/>
  <c r="AT18" i="15"/>
  <c r="AX18" i="15" s="1"/>
  <c r="AT12" i="9"/>
  <c r="AY23" i="15"/>
  <c r="AU28" i="15"/>
  <c r="AU58" i="15" s="1"/>
  <c r="AW58" i="15" s="1"/>
  <c r="AS35" i="1"/>
  <c r="AY12" i="7"/>
  <c r="BE13" i="15"/>
  <c r="AU72" i="14"/>
  <c r="AW72" i="14" s="1"/>
  <c r="AW25" i="1"/>
  <c r="AU32" i="15"/>
  <c r="AU77" i="15" s="1"/>
  <c r="AW77" i="15" s="1"/>
  <c r="AP23" i="14"/>
  <c r="AP24" i="1"/>
  <c r="AP85" i="1" s="1"/>
  <c r="AR85" i="1" s="1"/>
  <c r="AP14" i="19"/>
  <c r="AP34" i="7"/>
  <c r="AE24" i="16"/>
  <c r="AE85" i="16" s="1"/>
  <c r="AG85" i="16" s="1"/>
  <c r="AE14" i="14"/>
  <c r="AO22" i="9"/>
  <c r="AT22" i="9"/>
  <c r="AT76" i="9" s="1"/>
  <c r="AP23" i="1"/>
  <c r="AP13" i="19"/>
  <c r="AP79" i="19" s="1"/>
  <c r="AP33" i="7"/>
  <c r="AP81" i="7" s="1"/>
  <c r="AR81" i="7" s="1"/>
  <c r="AE23" i="16"/>
  <c r="AG23" i="16" s="1"/>
  <c r="AE13" i="14"/>
  <c r="AE79" i="14" s="1"/>
  <c r="AG79" i="14" s="1"/>
  <c r="AU14" i="7"/>
  <c r="BE24" i="9"/>
  <c r="BE85" i="9" s="1"/>
  <c r="BG85" i="9" s="1"/>
  <c r="AZ18" i="15"/>
  <c r="BB18" i="15" s="1"/>
  <c r="AT23" i="14"/>
  <c r="AT13" i="19"/>
  <c r="AZ23" i="19"/>
  <c r="AO23" i="16"/>
  <c r="AY34" i="1"/>
  <c r="BA34" i="1" s="1"/>
  <c r="AP32" i="18"/>
  <c r="AP77" i="18" s="1"/>
  <c r="AW35" i="14"/>
  <c r="AT22" i="7"/>
  <c r="AR15" i="17"/>
  <c r="AU22" i="16"/>
  <c r="AU76" i="16" s="1"/>
  <c r="AW76" i="16" s="1"/>
  <c r="AT32" i="16"/>
  <c r="AY33" i="16"/>
  <c r="AY81" i="16" s="1"/>
  <c r="BA81" i="16" s="1"/>
  <c r="AU12" i="18"/>
  <c r="AT14" i="7"/>
  <c r="AO34" i="14"/>
  <c r="AO24" i="17"/>
  <c r="AO85" i="17" s="1"/>
  <c r="AO14" i="18"/>
  <c r="AO34" i="1"/>
  <c r="AS34" i="1" s="1"/>
  <c r="BG15" i="14"/>
  <c r="BD12" i="15"/>
  <c r="AT14" i="14"/>
  <c r="AU18" i="18"/>
  <c r="AU57" i="18" s="1"/>
  <c r="AW57" i="18" s="1"/>
  <c r="AP18" i="18"/>
  <c r="AP57" i="18" s="1"/>
  <c r="AW35" i="17"/>
  <c r="AT8" i="7"/>
  <c r="AU22" i="14"/>
  <c r="AW22" i="14" s="1"/>
  <c r="AS15" i="17"/>
  <c r="AY24" i="1"/>
  <c r="BA24" i="1" s="1"/>
  <c r="AT22" i="16"/>
  <c r="AZ24" i="14"/>
  <c r="AZ85" i="14" s="1"/>
  <c r="BB85" i="14" s="1"/>
  <c r="AW35" i="9"/>
  <c r="AU12" i="1"/>
  <c r="AW12" i="1" s="1"/>
  <c r="AX35" i="19"/>
  <c r="AP13" i="17"/>
  <c r="AP79" i="17" s="1"/>
  <c r="AR79" i="17" s="1"/>
  <c r="AP14" i="1"/>
  <c r="AP34" i="15"/>
  <c r="AP86" i="15" s="1"/>
  <c r="AR86" i="15" s="1"/>
  <c r="AP24" i="7"/>
  <c r="AE14" i="16"/>
  <c r="AE84" i="16" s="1"/>
  <c r="AE34" i="17"/>
  <c r="AG34" i="17" s="1"/>
  <c r="AO32" i="1"/>
  <c r="AP13" i="1"/>
  <c r="AP79" i="1" s="1"/>
  <c r="AP33" i="15"/>
  <c r="AP23" i="7"/>
  <c r="AP80" i="7" s="1"/>
  <c r="AR80" i="7" s="1"/>
  <c r="AE13" i="16"/>
  <c r="AE33" i="17"/>
  <c r="AE81" i="17" s="1"/>
  <c r="AG81" i="17" s="1"/>
  <c r="AU13" i="18"/>
  <c r="AP34" i="14"/>
  <c r="AT22" i="19"/>
  <c r="AT76" i="19" s="1"/>
  <c r="AX76" i="19" s="1"/>
  <c r="AP33" i="18"/>
  <c r="AP12" i="1"/>
  <c r="AP75" i="1" s="1"/>
  <c r="AP32" i="15"/>
  <c r="AP22" i="7"/>
  <c r="AP76" i="7" s="1"/>
  <c r="AE12" i="16"/>
  <c r="AE32" i="17"/>
  <c r="AE22" i="18"/>
  <c r="AE12" i="9"/>
  <c r="AE32" i="19"/>
  <c r="AT8" i="18"/>
  <c r="AX8" i="18" s="1"/>
  <c r="AU32" i="7"/>
  <c r="AW32" i="7" s="1"/>
  <c r="AY33" i="19"/>
  <c r="BA33" i="19" s="1"/>
  <c r="AO34" i="16"/>
  <c r="AO86" i="16" s="1"/>
  <c r="AS86" i="16" s="1"/>
  <c r="BJ22" i="9"/>
  <c r="AP14" i="7"/>
  <c r="AR14" i="7" s="1"/>
  <c r="AU23" i="9"/>
  <c r="AU80" i="9" s="1"/>
  <c r="AW80" i="9" s="1"/>
  <c r="AO24" i="19"/>
  <c r="AD24" i="9"/>
  <c r="AX25" i="1"/>
  <c r="AP33" i="19"/>
  <c r="AT18" i="9"/>
  <c r="AX18" i="9" s="1"/>
  <c r="AO23" i="1"/>
  <c r="AQ23" i="1" s="1"/>
  <c r="AO13" i="15"/>
  <c r="AD33" i="18"/>
  <c r="BC15" i="15"/>
  <c r="AP23" i="17"/>
  <c r="AP22" i="19"/>
  <c r="AP18" i="7"/>
  <c r="AE12" i="14"/>
  <c r="AE12" i="18"/>
  <c r="AE8" i="1"/>
  <c r="AO8" i="9"/>
  <c r="AO22" i="19"/>
  <c r="AO12" i="15"/>
  <c r="AD32" i="16"/>
  <c r="AD22" i="14"/>
  <c r="AH22" i="14" s="1"/>
  <c r="AD12" i="17"/>
  <c r="AD32" i="9"/>
  <c r="AD22" i="1"/>
  <c r="AD12" i="19"/>
  <c r="AT8" i="1"/>
  <c r="AP14" i="17"/>
  <c r="AQ25" i="7"/>
  <c r="AH35" i="17"/>
  <c r="AE8" i="19"/>
  <c r="AG8" i="19" s="1"/>
  <c r="AB15" i="16"/>
  <c r="AB35" i="17"/>
  <c r="AB25" i="18"/>
  <c r="AB15" i="9"/>
  <c r="AB35" i="19"/>
  <c r="W25" i="17"/>
  <c r="W15" i="18"/>
  <c r="W35" i="1"/>
  <c r="AH25" i="7"/>
  <c r="AA35" i="17"/>
  <c r="AC25" i="18"/>
  <c r="AC25" i="15"/>
  <c r="X35" i="14"/>
  <c r="V15" i="18"/>
  <c r="V35" i="1"/>
  <c r="BF35" i="16"/>
  <c r="AY14" i="9"/>
  <c r="AY84" i="9" s="1"/>
  <c r="BC84" i="9" s="1"/>
  <c r="AU18" i="7"/>
  <c r="AX25" i="16"/>
  <c r="AZ13" i="19"/>
  <c r="BB13" i="19" s="1"/>
  <c r="AT28" i="1"/>
  <c r="AX28" i="1" s="1"/>
  <c r="AO14" i="19"/>
  <c r="AD24" i="14"/>
  <c r="AT32" i="15"/>
  <c r="AX32" i="15" s="1"/>
  <c r="AE33" i="14"/>
  <c r="AE81" i="14" s="1"/>
  <c r="AG81" i="14" s="1"/>
  <c r="AO33" i="7"/>
  <c r="AS33" i="7" s="1"/>
  <c r="AD23" i="1"/>
  <c r="AH23" i="1" s="1"/>
  <c r="AT12" i="17"/>
  <c r="AV12" i="17" s="1"/>
  <c r="AP13" i="18"/>
  <c r="AP74" i="18" s="1"/>
  <c r="AR74" i="18" s="1"/>
  <c r="AP12" i="19"/>
  <c r="AP12" i="7"/>
  <c r="AE8" i="14"/>
  <c r="AE32" i="9"/>
  <c r="AE28" i="19"/>
  <c r="AO28" i="1"/>
  <c r="AO18" i="19"/>
  <c r="AO8" i="15"/>
  <c r="AD28" i="16"/>
  <c r="AD18" i="14"/>
  <c r="AD8" i="17"/>
  <c r="AD28" i="9"/>
  <c r="AD18" i="1"/>
  <c r="AD57" i="1" s="1"/>
  <c r="AD8" i="19"/>
  <c r="AP24" i="18"/>
  <c r="AR24" i="18" s="1"/>
  <c r="AP24" i="9"/>
  <c r="AR24" i="9" s="1"/>
  <c r="AP14" i="9"/>
  <c r="AP34" i="1"/>
  <c r="AR34" i="1" s="1"/>
  <c r="AE34" i="9"/>
  <c r="AG34" i="9" s="1"/>
  <c r="AT14" i="9"/>
  <c r="AT84" i="9" s="1"/>
  <c r="AX84" i="9" s="1"/>
  <c r="AP22" i="9"/>
  <c r="AW15" i="15"/>
  <c r="AT12" i="16"/>
  <c r="AO24" i="14"/>
  <c r="AT32" i="1"/>
  <c r="AT77" i="1" s="1"/>
  <c r="AV77" i="1" s="1"/>
  <c r="AP34" i="19"/>
  <c r="AD14" i="14"/>
  <c r="AD24" i="1"/>
  <c r="AF24" i="1" s="1"/>
  <c r="AE23" i="14"/>
  <c r="AG23" i="14" s="1"/>
  <c r="AT28" i="15"/>
  <c r="AX28" i="15" s="1"/>
  <c r="AD23" i="14"/>
  <c r="AD80" i="14" s="1"/>
  <c r="AH80" i="14" s="1"/>
  <c r="AD13" i="1"/>
  <c r="AD79" i="1" s="1"/>
  <c r="AV15" i="9"/>
  <c r="AP8" i="19"/>
  <c r="AE32" i="16"/>
  <c r="AE28" i="17"/>
  <c r="AE22" i="9"/>
  <c r="AE22" i="19"/>
  <c r="AG22" i="19" s="1"/>
  <c r="AO22" i="1"/>
  <c r="AO12" i="19"/>
  <c r="AO32" i="7"/>
  <c r="AD22" i="16"/>
  <c r="AD12" i="14"/>
  <c r="AH12" i="14" s="1"/>
  <c r="AD32" i="18"/>
  <c r="AD22" i="9"/>
  <c r="AD12" i="1"/>
  <c r="AZ13" i="18"/>
  <c r="AU14" i="15"/>
  <c r="AO8" i="18"/>
  <c r="AO56" i="18" s="1"/>
  <c r="AF35" i="14"/>
  <c r="AF25" i="17"/>
  <c r="AE24" i="9"/>
  <c r="AB35" i="14"/>
  <c r="AB15" i="18"/>
  <c r="AB35" i="1"/>
  <c r="AB25" i="19"/>
  <c r="W25" i="14"/>
  <c r="W15" i="17"/>
  <c r="W25" i="1"/>
  <c r="AE23" i="9"/>
  <c r="AG23" i="9" s="1"/>
  <c r="AC35" i="1"/>
  <c r="AC15" i="15"/>
  <c r="V15" i="19"/>
  <c r="BJ14" i="7"/>
  <c r="AZ24" i="19"/>
  <c r="BB24" i="19" s="1"/>
  <c r="AT24" i="1"/>
  <c r="AX24" i="1" s="1"/>
  <c r="AP8" i="9"/>
  <c r="AP56" i="9" s="1"/>
  <c r="AT32" i="14"/>
  <c r="AX32" i="14" s="1"/>
  <c r="AU22" i="9"/>
  <c r="AU76" i="9" s="1"/>
  <c r="AW76" i="9" s="1"/>
  <c r="AE34" i="14"/>
  <c r="AO14" i="15"/>
  <c r="AO84" i="15" s="1"/>
  <c r="AD14" i="1"/>
  <c r="AF14" i="1" s="1"/>
  <c r="AP23" i="15"/>
  <c r="AP24" i="16"/>
  <c r="AO23" i="19"/>
  <c r="AD13" i="14"/>
  <c r="AP28" i="15"/>
  <c r="AE22" i="16"/>
  <c r="AE76" i="16" s="1"/>
  <c r="AE22" i="17"/>
  <c r="AE18" i="9"/>
  <c r="AY23" i="14"/>
  <c r="AO18" i="1"/>
  <c r="AO57" i="1" s="1"/>
  <c r="AO8" i="19"/>
  <c r="AO28" i="7"/>
  <c r="AO58" i="7" s="1"/>
  <c r="AD18" i="16"/>
  <c r="AD8" i="14"/>
  <c r="AD28" i="18"/>
  <c r="AD18" i="9"/>
  <c r="AD8" i="1"/>
  <c r="AU24" i="7"/>
  <c r="AP23" i="9"/>
  <c r="AP80" i="9" s="1"/>
  <c r="AR80" i="9" s="1"/>
  <c r="AT13" i="17"/>
  <c r="AV13" i="17" s="1"/>
  <c r="AO13" i="14"/>
  <c r="AU22" i="18"/>
  <c r="AZ23" i="17"/>
  <c r="AZ80" i="17" s="1"/>
  <c r="BB80" i="17" s="1"/>
  <c r="AO14" i="17"/>
  <c r="AU13" i="15"/>
  <c r="AY34" i="9"/>
  <c r="AU32" i="9"/>
  <c r="AU77" i="9" s="1"/>
  <c r="AW77" i="9" s="1"/>
  <c r="AZ14" i="18"/>
  <c r="AZ84" i="18" s="1"/>
  <c r="AP33" i="17"/>
  <c r="AP24" i="15"/>
  <c r="AP85" i="15" s="1"/>
  <c r="AR85" i="15" s="1"/>
  <c r="AO12" i="9"/>
  <c r="AD34" i="18"/>
  <c r="AD14" i="19"/>
  <c r="AH14" i="19" s="1"/>
  <c r="AO32" i="9"/>
  <c r="AE23" i="17"/>
  <c r="AG23" i="17" s="1"/>
  <c r="AP24" i="17"/>
  <c r="AD33" i="16"/>
  <c r="AD81" i="16" s="1"/>
  <c r="AF81" i="16" s="1"/>
  <c r="AY13" i="19"/>
  <c r="AY74" i="19" s="1"/>
  <c r="BA74" i="19" s="1"/>
  <c r="AT8" i="17"/>
  <c r="AO34" i="9"/>
  <c r="AQ34" i="9" s="1"/>
  <c r="AD34" i="9"/>
  <c r="AD86" i="9" s="1"/>
  <c r="AH86" i="9" s="1"/>
  <c r="AP13" i="7"/>
  <c r="AO13" i="19"/>
  <c r="AD13" i="17"/>
  <c r="AH13" i="17" s="1"/>
  <c r="AP32" i="19"/>
  <c r="AE22" i="14"/>
  <c r="AE12" i="1"/>
  <c r="AO18" i="9"/>
  <c r="AO57" i="9" s="1"/>
  <c r="AO18" i="15"/>
  <c r="AD28" i="14"/>
  <c r="AD8" i="18"/>
  <c r="AD18" i="19"/>
  <c r="AF18" i="19" s="1"/>
  <c r="AP34" i="17"/>
  <c r="AE34" i="18"/>
  <c r="AG15" i="19"/>
  <c r="Z14" i="16"/>
  <c r="Z34" i="17"/>
  <c r="Z86" i="17" s="1"/>
  <c r="AB86" i="17" s="1"/>
  <c r="Z24" i="18"/>
  <c r="Z14" i="9"/>
  <c r="Z84" i="9" s="1"/>
  <c r="Z34" i="19"/>
  <c r="Z24" i="15"/>
  <c r="AB24" i="15" s="1"/>
  <c r="Z14" i="7"/>
  <c r="U34" i="14"/>
  <c r="U24" i="17"/>
  <c r="U14" i="18"/>
  <c r="U34" i="1"/>
  <c r="W34" i="1" s="1"/>
  <c r="U24" i="19"/>
  <c r="U85" i="19" s="1"/>
  <c r="W85" i="19" s="1"/>
  <c r="U14" i="15"/>
  <c r="AE34" i="1"/>
  <c r="AG34" i="1" s="1"/>
  <c r="AU34" i="16"/>
  <c r="AT14" i="18"/>
  <c r="AT84" i="18" s="1"/>
  <c r="AX84" i="18" s="1"/>
  <c r="AO24" i="1"/>
  <c r="AO85" i="1" s="1"/>
  <c r="AD33" i="9"/>
  <c r="AD81" i="9" s="1"/>
  <c r="AF81" i="9" s="1"/>
  <c r="AP22" i="15"/>
  <c r="AE12" i="17"/>
  <c r="AT12" i="14"/>
  <c r="AO12" i="1"/>
  <c r="AO22" i="7"/>
  <c r="AD32" i="17"/>
  <c r="AD12" i="9"/>
  <c r="AT32" i="17"/>
  <c r="AP13" i="9"/>
  <c r="AP74" i="9" s="1"/>
  <c r="AR74" i="9" s="1"/>
  <c r="AH25" i="14"/>
  <c r="AB35" i="16"/>
  <c r="AB25" i="1"/>
  <c r="AB35" i="7"/>
  <c r="W25" i="9"/>
  <c r="AC25" i="14"/>
  <c r="V25" i="16"/>
  <c r="X15" i="1"/>
  <c r="X25" i="7"/>
  <c r="AE14" i="17"/>
  <c r="AE14" i="19"/>
  <c r="AE24" i="7"/>
  <c r="AE23" i="1"/>
  <c r="AE80" i="1" s="1"/>
  <c r="AG80" i="1" s="1"/>
  <c r="AD14" i="15"/>
  <c r="Y34" i="16"/>
  <c r="AA34" i="16" s="1"/>
  <c r="Y24" i="14"/>
  <c r="Y85" i="14" s="1"/>
  <c r="AC85" i="14" s="1"/>
  <c r="Y14" i="17"/>
  <c r="Y34" i="9"/>
  <c r="AA34" i="9" s="1"/>
  <c r="Y24" i="1"/>
  <c r="Y85" i="1" s="1"/>
  <c r="AA85" i="1" s="1"/>
  <c r="Y14" i="19"/>
  <c r="Y34" i="7"/>
  <c r="T24" i="16"/>
  <c r="T14" i="14"/>
  <c r="T84" i="14" s="1"/>
  <c r="X84" i="14" s="1"/>
  <c r="T34" i="18"/>
  <c r="T24" i="9"/>
  <c r="V24" i="9" s="1"/>
  <c r="T14" i="1"/>
  <c r="X14" i="1" s="1"/>
  <c r="T34" i="15"/>
  <c r="T86" i="15" s="1"/>
  <c r="X86" i="15" s="1"/>
  <c r="T24" i="7"/>
  <c r="X24" i="7" s="1"/>
  <c r="AE13" i="15"/>
  <c r="Z33" i="16"/>
  <c r="Z81" i="16" s="1"/>
  <c r="AB81" i="16" s="1"/>
  <c r="Z23" i="14"/>
  <c r="Z13" i="17"/>
  <c r="Z33" i="9"/>
  <c r="Z81" i="9" s="1"/>
  <c r="Z23" i="1"/>
  <c r="Z13" i="19"/>
  <c r="AB13" i="19" s="1"/>
  <c r="Z33" i="7"/>
  <c r="U23" i="16"/>
  <c r="U13" i="14"/>
  <c r="U33" i="18"/>
  <c r="U23" i="9"/>
  <c r="U80" i="9" s="1"/>
  <c r="W80" i="9" s="1"/>
  <c r="U13" i="1"/>
  <c r="U74" i="1" s="1"/>
  <c r="W74" i="1" s="1"/>
  <c r="U33" i="15"/>
  <c r="U23" i="7"/>
  <c r="U80" i="7" s="1"/>
  <c r="W80" i="7" s="1"/>
  <c r="BE14" i="17"/>
  <c r="BE13" i="9"/>
  <c r="AP23" i="18"/>
  <c r="BE34" i="19"/>
  <c r="BG34" i="19" s="1"/>
  <c r="AD23" i="9"/>
  <c r="AU33" i="7"/>
  <c r="AU81" i="7" s="1"/>
  <c r="AW81" i="7" s="1"/>
  <c r="AP12" i="15"/>
  <c r="AE32" i="18"/>
  <c r="AW35" i="18"/>
  <c r="AO8" i="1"/>
  <c r="AO18" i="7"/>
  <c r="AD28" i="17"/>
  <c r="AD8" i="9"/>
  <c r="AU28" i="18"/>
  <c r="AP33" i="1"/>
  <c r="AP81" i="1" s="1"/>
  <c r="AR81" i="1" s="1"/>
  <c r="AE14" i="1"/>
  <c r="AG14" i="1" s="1"/>
  <c r="AE34" i="15"/>
  <c r="AE14" i="7"/>
  <c r="Z34" i="14"/>
  <c r="Z24" i="17"/>
  <c r="Z85" i="17" s="1"/>
  <c r="AB85" i="17" s="1"/>
  <c r="Z14" i="18"/>
  <c r="Z84" i="18" s="1"/>
  <c r="Z34" i="1"/>
  <c r="AB34" i="1" s="1"/>
  <c r="Z24" i="19"/>
  <c r="Z14" i="15"/>
  <c r="AB14" i="15" s="1"/>
  <c r="U34" i="16"/>
  <c r="U24" i="14"/>
  <c r="U85" i="14" s="1"/>
  <c r="W85" i="14" s="1"/>
  <c r="U14" i="17"/>
  <c r="U34" i="9"/>
  <c r="U24" i="1"/>
  <c r="U85" i="1" s="1"/>
  <c r="U14" i="19"/>
  <c r="W14" i="19" s="1"/>
  <c r="U34" i="7"/>
  <c r="AG15" i="14"/>
  <c r="AP34" i="9"/>
  <c r="AO34" i="7"/>
  <c r="AO86" i="7" s="1"/>
  <c r="AS86" i="7" s="1"/>
  <c r="BD34" i="7"/>
  <c r="BF34" i="7" s="1"/>
  <c r="AP23" i="16"/>
  <c r="AP32" i="7"/>
  <c r="AE28" i="18"/>
  <c r="AO32" i="19"/>
  <c r="AO12" i="7"/>
  <c r="AD22" i="17"/>
  <c r="AD32" i="1"/>
  <c r="AF15" i="14"/>
  <c r="AB15" i="1"/>
  <c r="W35" i="17"/>
  <c r="W15" i="9"/>
  <c r="AG15" i="17"/>
  <c r="AH35" i="7"/>
  <c r="AC15" i="14"/>
  <c r="V25" i="18"/>
  <c r="AE24" i="15"/>
  <c r="AG24" i="15" s="1"/>
  <c r="AE13" i="17"/>
  <c r="AG25" i="19"/>
  <c r="AD34" i="7"/>
  <c r="Y24" i="16"/>
  <c r="Y14" i="14"/>
  <c r="Y34" i="18"/>
  <c r="Y24" i="9"/>
  <c r="Y14" i="1"/>
  <c r="AC14" i="1" s="1"/>
  <c r="Y34" i="15"/>
  <c r="Y24" i="7"/>
  <c r="Y85" i="7" s="1"/>
  <c r="T14" i="16"/>
  <c r="T34" i="17"/>
  <c r="T24" i="18"/>
  <c r="X24" i="18" s="1"/>
  <c r="T14" i="9"/>
  <c r="V14" i="9" s="1"/>
  <c r="T34" i="19"/>
  <c r="T24" i="15"/>
  <c r="T14" i="7"/>
  <c r="AE24" i="19"/>
  <c r="AE33" i="7"/>
  <c r="AE81" i="7" s="1"/>
  <c r="Z23" i="16"/>
  <c r="Z13" i="14"/>
  <c r="Z74" i="14" s="1"/>
  <c r="AB74" i="14" s="1"/>
  <c r="Z33" i="18"/>
  <c r="Z23" i="9"/>
  <c r="AB23" i="9" s="1"/>
  <c r="Z13" i="1"/>
  <c r="AB13" i="1" s="1"/>
  <c r="Z33" i="15"/>
  <c r="Z81" i="15" s="1"/>
  <c r="AB81" i="15" s="1"/>
  <c r="Z23" i="7"/>
  <c r="AB23" i="7" s="1"/>
  <c r="U13" i="16"/>
  <c r="U33" i="17"/>
  <c r="U23" i="18"/>
  <c r="W23" i="18" s="1"/>
  <c r="U13" i="9"/>
  <c r="U33" i="19"/>
  <c r="U23" i="15"/>
  <c r="U13" i="7"/>
  <c r="AT28" i="16"/>
  <c r="AD34" i="16"/>
  <c r="AU13" i="17"/>
  <c r="AU74" i="17" s="1"/>
  <c r="AW74" i="17" s="1"/>
  <c r="AD23" i="16"/>
  <c r="AP13" i="14"/>
  <c r="AP28" i="7"/>
  <c r="AE18" i="18"/>
  <c r="AE57" i="18" s="1"/>
  <c r="AU13" i="1"/>
  <c r="AU74" i="1" s="1"/>
  <c r="AW74" i="1" s="1"/>
  <c r="AO28" i="19"/>
  <c r="AO8" i="7"/>
  <c r="AD18" i="17"/>
  <c r="AD28" i="1"/>
  <c r="AU33" i="1"/>
  <c r="AU81" i="1" s="1"/>
  <c r="AW81" i="1" s="1"/>
  <c r="AE33" i="18"/>
  <c r="AU33" i="18"/>
  <c r="Z34" i="16"/>
  <c r="Z86" i="16" s="1"/>
  <c r="AB86" i="16" s="1"/>
  <c r="Z24" i="14"/>
  <c r="Z14" i="17"/>
  <c r="Z84" i="17" s="1"/>
  <c r="Z34" i="9"/>
  <c r="Z24" i="1"/>
  <c r="Z85" i="1" s="1"/>
  <c r="AB85" i="1" s="1"/>
  <c r="Z14" i="19"/>
  <c r="Z34" i="7"/>
  <c r="U24" i="16"/>
  <c r="W24" i="16" s="1"/>
  <c r="U14" i="14"/>
  <c r="W14" i="14" s="1"/>
  <c r="U34" i="18"/>
  <c r="U24" i="9"/>
  <c r="U85" i="9" s="1"/>
  <c r="W85" i="9" s="1"/>
  <c r="U14" i="1"/>
  <c r="U34" i="15"/>
  <c r="AE13" i="19"/>
  <c r="AE12" i="19"/>
  <c r="AT28" i="14"/>
  <c r="AD24" i="16"/>
  <c r="AF24" i="16" s="1"/>
  <c r="AP14" i="14"/>
  <c r="AP22" i="1"/>
  <c r="AP76" i="1" s="1"/>
  <c r="AE18" i="16"/>
  <c r="AE57" i="16" s="1"/>
  <c r="AE8" i="9"/>
  <c r="AO32" i="15"/>
  <c r="AD12" i="16"/>
  <c r="AD22" i="18"/>
  <c r="AD32" i="19"/>
  <c r="AP34" i="16"/>
  <c r="AR34" i="16" s="1"/>
  <c r="AH15" i="17"/>
  <c r="AB25" i="14"/>
  <c r="W35" i="18"/>
  <c r="AA25" i="1"/>
  <c r="X25" i="9"/>
  <c r="AE14" i="15"/>
  <c r="AP63" i="14"/>
  <c r="AD34" i="15"/>
  <c r="AD24" i="7"/>
  <c r="AF24" i="7" s="1"/>
  <c r="Y14" i="16"/>
  <c r="Y34" i="17"/>
  <c r="Y24" i="18"/>
  <c r="AA24" i="18" s="1"/>
  <c r="Y14" i="9"/>
  <c r="Y34" i="19"/>
  <c r="AA34" i="19" s="1"/>
  <c r="Y24" i="15"/>
  <c r="Y14" i="7"/>
  <c r="T34" i="14"/>
  <c r="T24" i="17"/>
  <c r="T14" i="18"/>
  <c r="T34" i="1"/>
  <c r="T86" i="1" s="1"/>
  <c r="X86" i="1" s="1"/>
  <c r="T24" i="19"/>
  <c r="T14" i="15"/>
  <c r="V14" i="15" s="1"/>
  <c r="AE14" i="18"/>
  <c r="AE33" i="15"/>
  <c r="AG33" i="15" s="1"/>
  <c r="AE23" i="7"/>
  <c r="AG23" i="7" s="1"/>
  <c r="Z13" i="16"/>
  <c r="Z74" i="16" s="1"/>
  <c r="AB74" i="16" s="1"/>
  <c r="Z33" i="17"/>
  <c r="AB33" i="17" s="1"/>
  <c r="Z23" i="18"/>
  <c r="Z13" i="9"/>
  <c r="Z33" i="19"/>
  <c r="Z23" i="15"/>
  <c r="Z80" i="15" s="1"/>
  <c r="AB80" i="15" s="1"/>
  <c r="Z13" i="7"/>
  <c r="U33" i="14"/>
  <c r="U23" i="17"/>
  <c r="U13" i="18"/>
  <c r="U79" i="18" s="1"/>
  <c r="W79" i="18" s="1"/>
  <c r="U33" i="1"/>
  <c r="U23" i="19"/>
  <c r="W23" i="19" s="1"/>
  <c r="U13" i="15"/>
  <c r="AE13" i="18"/>
  <c r="AO12" i="16"/>
  <c r="AO75" i="16" s="1"/>
  <c r="AT14" i="15"/>
  <c r="AE24" i="17"/>
  <c r="AD14" i="17"/>
  <c r="AH14" i="17" s="1"/>
  <c r="AP14" i="18"/>
  <c r="AP18" i="1"/>
  <c r="AE8" i="16"/>
  <c r="AE32" i="1"/>
  <c r="AE77" i="1" s="1"/>
  <c r="AO28" i="15"/>
  <c r="AD8" i="16"/>
  <c r="AD18" i="18"/>
  <c r="AD28" i="19"/>
  <c r="AP14" i="16"/>
  <c r="AR14" i="16" s="1"/>
  <c r="AE13" i="1"/>
  <c r="AE74" i="1" s="1"/>
  <c r="AG74" i="1" s="1"/>
  <c r="AE24" i="1"/>
  <c r="AE85" i="1" s="1"/>
  <c r="AG85" i="1" s="1"/>
  <c r="Z24" i="16"/>
  <c r="AB24" i="16" s="1"/>
  <c r="Z14" i="14"/>
  <c r="Z84" i="14" s="1"/>
  <c r="Z34" i="18"/>
  <c r="Z24" i="9"/>
  <c r="Z14" i="1"/>
  <c r="Z84" i="1" s="1"/>
  <c r="AB84" i="1" s="1"/>
  <c r="AO28" i="14"/>
  <c r="AP8" i="1"/>
  <c r="AP24" i="14"/>
  <c r="AP85" i="14" s="1"/>
  <c r="AR85" i="14" s="1"/>
  <c r="AB25" i="9"/>
  <c r="Y24" i="17"/>
  <c r="Y14" i="15"/>
  <c r="T34" i="9"/>
  <c r="V34" i="9" s="1"/>
  <c r="Z33" i="14"/>
  <c r="AB33" i="14" s="1"/>
  <c r="Z23" i="19"/>
  <c r="U13" i="17"/>
  <c r="U79" i="17" s="1"/>
  <c r="U13" i="19"/>
  <c r="AD13" i="15"/>
  <c r="Y33" i="16"/>
  <c r="Y23" i="14"/>
  <c r="AA23" i="14" s="1"/>
  <c r="Y13" i="17"/>
  <c r="AC13" i="17" s="1"/>
  <c r="Y33" i="9"/>
  <c r="AC33" i="9" s="1"/>
  <c r="Y23" i="1"/>
  <c r="Y80" i="1" s="1"/>
  <c r="Y13" i="19"/>
  <c r="Y33" i="7"/>
  <c r="AA33" i="7" s="1"/>
  <c r="AE24" i="18"/>
  <c r="AE28" i="7"/>
  <c r="Z18" i="16"/>
  <c r="Z57" i="16" s="1"/>
  <c r="AB57" i="16" s="1"/>
  <c r="Z8" i="14"/>
  <c r="Z28" i="18"/>
  <c r="Z18" i="9"/>
  <c r="Z8" i="1"/>
  <c r="Z56" i="1" s="1"/>
  <c r="Z28" i="15"/>
  <c r="Z18" i="7"/>
  <c r="Z57" i="7" s="1"/>
  <c r="AB57" i="7" s="1"/>
  <c r="U8" i="16"/>
  <c r="U28" i="17"/>
  <c r="W28" i="17" s="1"/>
  <c r="U18" i="18"/>
  <c r="U8" i="9"/>
  <c r="U56" i="9" s="1"/>
  <c r="W56" i="9" s="1"/>
  <c r="U28" i="19"/>
  <c r="U18" i="15"/>
  <c r="AZ14" i="17"/>
  <c r="Y12" i="1"/>
  <c r="AA12" i="1" s="1"/>
  <c r="Y18" i="16"/>
  <c r="T28" i="14"/>
  <c r="T22" i="19"/>
  <c r="X22" i="19" s="1"/>
  <c r="AD32" i="15"/>
  <c r="Y12" i="7"/>
  <c r="T23" i="1"/>
  <c r="T80" i="1" s="1"/>
  <c r="V80" i="1" s="1"/>
  <c r="AE32" i="14"/>
  <c r="AE77" i="14" s="1"/>
  <c r="AG77" i="14" s="1"/>
  <c r="AA25" i="7"/>
  <c r="U14" i="16"/>
  <c r="U34" i="19"/>
  <c r="AG35" i="19"/>
  <c r="AE32" i="15"/>
  <c r="AE22" i="7"/>
  <c r="Z12" i="16"/>
  <c r="Z75" i="16" s="1"/>
  <c r="Z32" i="17"/>
  <c r="Z22" i="18"/>
  <c r="Z76" i="18" s="1"/>
  <c r="AB76" i="18" s="1"/>
  <c r="Z12" i="9"/>
  <c r="Z75" i="9" s="1"/>
  <c r="AB75" i="9" s="1"/>
  <c r="Z32" i="19"/>
  <c r="Z22" i="15"/>
  <c r="Z12" i="7"/>
  <c r="U32" i="14"/>
  <c r="U22" i="17"/>
  <c r="U76" i="17" s="1"/>
  <c r="W76" i="17" s="1"/>
  <c r="U12" i="18"/>
  <c r="U32" i="1"/>
  <c r="W32" i="1" s="1"/>
  <c r="U22" i="19"/>
  <c r="U12" i="15"/>
  <c r="Y32" i="15"/>
  <c r="Q25" i="17"/>
  <c r="S15" i="18"/>
  <c r="Q35" i="1"/>
  <c r="Y8" i="14"/>
  <c r="AA8" i="14" s="1"/>
  <c r="T8" i="14"/>
  <c r="T56" i="14" s="1"/>
  <c r="P24" i="16"/>
  <c r="P14" i="14"/>
  <c r="P34" i="18"/>
  <c r="P24" i="9"/>
  <c r="P14" i="1"/>
  <c r="P84" i="1" s="1"/>
  <c r="P34" i="15"/>
  <c r="P24" i="7"/>
  <c r="R24" i="7" s="1"/>
  <c r="K14" i="16"/>
  <c r="K34" i="17"/>
  <c r="K24" i="18"/>
  <c r="K85" i="18" s="1"/>
  <c r="M85" i="18" s="1"/>
  <c r="K14" i="9"/>
  <c r="K34" i="19"/>
  <c r="K86" i="19" s="1"/>
  <c r="M86" i="19" s="1"/>
  <c r="K24" i="15"/>
  <c r="K14" i="7"/>
  <c r="F34" i="18"/>
  <c r="F34" i="15"/>
  <c r="F24" i="17"/>
  <c r="F24" i="19"/>
  <c r="AD22" i="7"/>
  <c r="T13" i="16"/>
  <c r="T33" i="19"/>
  <c r="O34" i="16"/>
  <c r="O24" i="14"/>
  <c r="AT22" i="17"/>
  <c r="AT76" i="17" s="1"/>
  <c r="AE22" i="1"/>
  <c r="AE76" i="1" s="1"/>
  <c r="X35" i="17"/>
  <c r="AD24" i="15"/>
  <c r="Y14" i="18"/>
  <c r="T34" i="16"/>
  <c r="T24" i="1"/>
  <c r="T85" i="1" s="1"/>
  <c r="V85" i="1" s="1"/>
  <c r="Z23" i="17"/>
  <c r="AB23" i="17" s="1"/>
  <c r="Z13" i="15"/>
  <c r="Z74" i="15" s="1"/>
  <c r="AB74" i="15" s="1"/>
  <c r="U33" i="9"/>
  <c r="U81" i="9" s="1"/>
  <c r="W81" i="9" s="1"/>
  <c r="AR25" i="7"/>
  <c r="AE23" i="19"/>
  <c r="AD33" i="7"/>
  <c r="Y23" i="16"/>
  <c r="Y13" i="14"/>
  <c r="AC13" i="14" s="1"/>
  <c r="Y33" i="18"/>
  <c r="Y23" i="9"/>
  <c r="Y80" i="9" s="1"/>
  <c r="Y13" i="1"/>
  <c r="Y79" i="1" s="1"/>
  <c r="Y33" i="15"/>
  <c r="Y23" i="7"/>
  <c r="Y80" i="7" s="1"/>
  <c r="AC80" i="7" s="1"/>
  <c r="AE28" i="15"/>
  <c r="AE18" i="7"/>
  <c r="AE57" i="7" s="1"/>
  <c r="Z8" i="16"/>
  <c r="Z28" i="17"/>
  <c r="Z18" i="18"/>
  <c r="Z8" i="9"/>
  <c r="Z28" i="19"/>
  <c r="Z18" i="15"/>
  <c r="Z8" i="7"/>
  <c r="U28" i="14"/>
  <c r="U58" i="14" s="1"/>
  <c r="W58" i="14" s="1"/>
  <c r="U18" i="17"/>
  <c r="W18" i="17" s="1"/>
  <c r="U8" i="18"/>
  <c r="U28" i="1"/>
  <c r="U18" i="19"/>
  <c r="U8" i="15"/>
  <c r="Y22" i="7"/>
  <c r="AC22" i="7" s="1"/>
  <c r="Y28" i="18"/>
  <c r="T18" i="17"/>
  <c r="Y12" i="16"/>
  <c r="T23" i="14"/>
  <c r="AO28" i="9"/>
  <c r="W25" i="18"/>
  <c r="U34" i="17"/>
  <c r="U86" i="17" s="1"/>
  <c r="W86" i="17" s="1"/>
  <c r="U24" i="15"/>
  <c r="AG35" i="17"/>
  <c r="AE14" i="9"/>
  <c r="AE22" i="15"/>
  <c r="AE12" i="7"/>
  <c r="Z32" i="14"/>
  <c r="Z22" i="17"/>
  <c r="Z12" i="18"/>
  <c r="Z75" i="18" s="1"/>
  <c r="AB75" i="18" s="1"/>
  <c r="Z32" i="1"/>
  <c r="Z77" i="1" s="1"/>
  <c r="AB77" i="1" s="1"/>
  <c r="Z22" i="19"/>
  <c r="Z12" i="15"/>
  <c r="U32" i="16"/>
  <c r="U22" i="14"/>
  <c r="W22" i="14" s="1"/>
  <c r="U12" i="17"/>
  <c r="U32" i="9"/>
  <c r="W32" i="9" s="1"/>
  <c r="U22" i="1"/>
  <c r="U76" i="1" s="1"/>
  <c r="W76" i="1" s="1"/>
  <c r="U12" i="19"/>
  <c r="U32" i="7"/>
  <c r="U77" i="7" s="1"/>
  <c r="W77" i="7" s="1"/>
  <c r="AD32" i="7"/>
  <c r="S35" i="9"/>
  <c r="S15" i="19"/>
  <c r="Y18" i="9"/>
  <c r="T28" i="18"/>
  <c r="T12" i="15"/>
  <c r="P14" i="16"/>
  <c r="P34" i="17"/>
  <c r="P24" i="18"/>
  <c r="P14" i="9"/>
  <c r="P84" i="9" s="1"/>
  <c r="R84" i="9" s="1"/>
  <c r="P34" i="19"/>
  <c r="P24" i="15"/>
  <c r="P14" i="7"/>
  <c r="K34" i="14"/>
  <c r="K24" i="17"/>
  <c r="K14" i="18"/>
  <c r="K34" i="1"/>
  <c r="K24" i="19"/>
  <c r="K85" i="19" s="1"/>
  <c r="M85" i="19" s="1"/>
  <c r="K14" i="15"/>
  <c r="K84" i="15" s="1"/>
  <c r="F34" i="16"/>
  <c r="F34" i="9"/>
  <c r="F34" i="7"/>
  <c r="F24" i="18"/>
  <c r="F24" i="15"/>
  <c r="Y32" i="17"/>
  <c r="T33" i="17"/>
  <c r="T81" i="17" s="1"/>
  <c r="T8" i="19"/>
  <c r="O24" i="16"/>
  <c r="AO22" i="15"/>
  <c r="W35" i="19"/>
  <c r="AD14" i="7"/>
  <c r="Y34" i="1"/>
  <c r="T24" i="14"/>
  <c r="T14" i="19"/>
  <c r="X14" i="19" s="1"/>
  <c r="AE23" i="15"/>
  <c r="Z13" i="18"/>
  <c r="U33" i="16"/>
  <c r="U23" i="1"/>
  <c r="U80" i="1" s="1"/>
  <c r="W80" i="1" s="1"/>
  <c r="U33" i="7"/>
  <c r="AD33" i="15"/>
  <c r="AF33" i="15" s="1"/>
  <c r="AD23" i="7"/>
  <c r="Y13" i="16"/>
  <c r="AC13" i="16" s="1"/>
  <c r="Y33" i="17"/>
  <c r="AC33" i="17" s="1"/>
  <c r="Y23" i="18"/>
  <c r="Y13" i="9"/>
  <c r="Y74" i="9" s="1"/>
  <c r="AC74" i="9" s="1"/>
  <c r="Y33" i="19"/>
  <c r="Y23" i="15"/>
  <c r="Y13" i="7"/>
  <c r="AE18" i="15"/>
  <c r="AE8" i="7"/>
  <c r="Z28" i="14"/>
  <c r="Z18" i="17"/>
  <c r="Z8" i="18"/>
  <c r="Z28" i="1"/>
  <c r="Z58" i="1" s="1"/>
  <c r="AB58" i="1" s="1"/>
  <c r="Z18" i="19"/>
  <c r="Z8" i="15"/>
  <c r="U28" i="16"/>
  <c r="U58" i="16" s="1"/>
  <c r="W58" i="16" s="1"/>
  <c r="U18" i="14"/>
  <c r="U8" i="17"/>
  <c r="U28" i="9"/>
  <c r="U58" i="9" s="1"/>
  <c r="W58" i="9" s="1"/>
  <c r="U18" i="1"/>
  <c r="U57" i="1" s="1"/>
  <c r="U8" i="19"/>
  <c r="U28" i="7"/>
  <c r="U58" i="7" s="1"/>
  <c r="W58" i="7" s="1"/>
  <c r="Y22" i="16"/>
  <c r="T23" i="19"/>
  <c r="Y8" i="1"/>
  <c r="Y56" i="1" s="1"/>
  <c r="AC56" i="1" s="1"/>
  <c r="T8" i="18"/>
  <c r="Y22" i="18"/>
  <c r="T13" i="17"/>
  <c r="T23" i="15"/>
  <c r="AD32" i="14"/>
  <c r="Z34" i="15"/>
  <c r="U24" i="18"/>
  <c r="AR25" i="1"/>
  <c r="AE12" i="15"/>
  <c r="AE75" i="15" s="1"/>
  <c r="Z32" i="16"/>
  <c r="Z22" i="14"/>
  <c r="Z12" i="17"/>
  <c r="Z32" i="9"/>
  <c r="AB32" i="9" s="1"/>
  <c r="Z22" i="1"/>
  <c r="Z76" i="1" s="1"/>
  <c r="AB76" i="1" s="1"/>
  <c r="Z12" i="19"/>
  <c r="Z32" i="7"/>
  <c r="AB32" i="7" s="1"/>
  <c r="U22" i="16"/>
  <c r="U12" i="14"/>
  <c r="U32" i="18"/>
  <c r="W32" i="18" s="1"/>
  <c r="U22" i="9"/>
  <c r="U12" i="1"/>
  <c r="U75" i="1" s="1"/>
  <c r="W75" i="1" s="1"/>
  <c r="U32" i="15"/>
  <c r="U77" i="15" s="1"/>
  <c r="W77" i="15" s="1"/>
  <c r="U22" i="7"/>
  <c r="Y12" i="14"/>
  <c r="AA12" i="14" s="1"/>
  <c r="S25" i="16"/>
  <c r="S15" i="14"/>
  <c r="S35" i="15"/>
  <c r="AE23" i="18"/>
  <c r="AE80" i="18" s="1"/>
  <c r="AG80" i="18" s="1"/>
  <c r="Y28" i="15"/>
  <c r="T18" i="9"/>
  <c r="P34" i="14"/>
  <c r="P24" i="17"/>
  <c r="R24" i="17" s="1"/>
  <c r="P14" i="18"/>
  <c r="P34" i="1"/>
  <c r="P24" i="19"/>
  <c r="P85" i="19" s="1"/>
  <c r="R85" i="19" s="1"/>
  <c r="P14" i="15"/>
  <c r="K34" i="16"/>
  <c r="K24" i="14"/>
  <c r="K14" i="17"/>
  <c r="K34" i="9"/>
  <c r="K24" i="1"/>
  <c r="K14" i="19"/>
  <c r="K34" i="7"/>
  <c r="F34" i="14"/>
  <c r="F34" i="1"/>
  <c r="H34" i="1" s="1"/>
  <c r="F24" i="16"/>
  <c r="F24" i="9"/>
  <c r="F24" i="7"/>
  <c r="F85" i="7" s="1"/>
  <c r="H85" i="7" s="1"/>
  <c r="Y12" i="9"/>
  <c r="T23" i="18"/>
  <c r="X23" i="18" s="1"/>
  <c r="O14" i="16"/>
  <c r="AD12" i="18"/>
  <c r="Y34" i="14"/>
  <c r="Y24" i="19"/>
  <c r="T14" i="17"/>
  <c r="T84" i="17" s="1"/>
  <c r="V84" i="17" s="1"/>
  <c r="T34" i="7"/>
  <c r="AE13" i="7"/>
  <c r="Z33" i="1"/>
  <c r="AB33" i="1" s="1"/>
  <c r="U23" i="14"/>
  <c r="AD23" i="15"/>
  <c r="AD13" i="7"/>
  <c r="Y33" i="14"/>
  <c r="Y23" i="17"/>
  <c r="Y13" i="18"/>
  <c r="Y74" i="18" s="1"/>
  <c r="AC74" i="18" s="1"/>
  <c r="Y33" i="1"/>
  <c r="Y23" i="19"/>
  <c r="Y13" i="15"/>
  <c r="AA13" i="15" s="1"/>
  <c r="T33" i="16"/>
  <c r="AE34" i="19"/>
  <c r="AE8" i="15"/>
  <c r="Z28" i="16"/>
  <c r="AB28" i="16" s="1"/>
  <c r="Z18" i="14"/>
  <c r="Z57" i="14" s="1"/>
  <c r="AB57" i="14" s="1"/>
  <c r="Z8" i="17"/>
  <c r="Z28" i="9"/>
  <c r="Z58" i="9" s="1"/>
  <c r="AB58" i="9" s="1"/>
  <c r="Z18" i="1"/>
  <c r="Z8" i="19"/>
  <c r="AB8" i="19" s="1"/>
  <c r="Z28" i="7"/>
  <c r="AB28" i="7" s="1"/>
  <c r="U18" i="16"/>
  <c r="U8" i="14"/>
  <c r="U28" i="18"/>
  <c r="U18" i="9"/>
  <c r="U8" i="1"/>
  <c r="W8" i="1" s="1"/>
  <c r="U28" i="15"/>
  <c r="U18" i="7"/>
  <c r="U57" i="7" s="1"/>
  <c r="W57" i="7" s="1"/>
  <c r="Y32" i="18"/>
  <c r="Y77" i="18" s="1"/>
  <c r="AC77" i="18" s="1"/>
  <c r="T28" i="15"/>
  <c r="Y18" i="7"/>
  <c r="T28" i="1"/>
  <c r="T58" i="1" s="1"/>
  <c r="X58" i="1" s="1"/>
  <c r="E5" i="19"/>
  <c r="E8" i="1"/>
  <c r="E56" i="1" s="1"/>
  <c r="E8" i="14"/>
  <c r="E56" i="14" s="1"/>
  <c r="F5" i="19"/>
  <c r="F53" i="19" s="1"/>
  <c r="F12" i="1"/>
  <c r="F12" i="14"/>
  <c r="E23" i="9"/>
  <c r="F13" i="7"/>
  <c r="F13" i="9"/>
  <c r="F13" i="16"/>
  <c r="E23" i="14"/>
  <c r="E10" i="15"/>
  <c r="E10" i="18"/>
  <c r="T12" i="1"/>
  <c r="F14" i="15"/>
  <c r="H14" i="15" s="1"/>
  <c r="F14" i="18"/>
  <c r="Y28" i="7"/>
  <c r="E18" i="15"/>
  <c r="E57" i="15" s="1"/>
  <c r="Y8" i="19"/>
  <c r="E22" i="9"/>
  <c r="E22" i="16"/>
  <c r="E32" i="1"/>
  <c r="E77" i="1" s="1"/>
  <c r="E32" i="14"/>
  <c r="I32" i="14" s="1"/>
  <c r="J32" i="7"/>
  <c r="J12" i="19"/>
  <c r="J75" i="19" s="1"/>
  <c r="N75" i="19" s="1"/>
  <c r="J22" i="1"/>
  <c r="J32" i="9"/>
  <c r="J12" i="17"/>
  <c r="J22" i="14"/>
  <c r="J32" i="16"/>
  <c r="N32" i="16" s="1"/>
  <c r="O12" i="15"/>
  <c r="O22" i="19"/>
  <c r="O32" i="1"/>
  <c r="Q32" i="1" s="1"/>
  <c r="O12" i="18"/>
  <c r="O22" i="17"/>
  <c r="Q22" i="17" s="1"/>
  <c r="O32" i="14"/>
  <c r="O77" i="14" s="1"/>
  <c r="S77" i="14" s="1"/>
  <c r="T12" i="7"/>
  <c r="T33" i="1"/>
  <c r="V33" i="1" s="1"/>
  <c r="Y32" i="7"/>
  <c r="AC32" i="7" s="1"/>
  <c r="F22" i="1"/>
  <c r="H22" i="1" s="1"/>
  <c r="F22" i="14"/>
  <c r="F32" i="19"/>
  <c r="F32" i="17"/>
  <c r="K22" i="7"/>
  <c r="K76" i="7" s="1"/>
  <c r="M76" i="7" s="1"/>
  <c r="K32" i="15"/>
  <c r="M32" i="15" s="1"/>
  <c r="K12" i="1"/>
  <c r="K22" i="9"/>
  <c r="M22" i="9" s="1"/>
  <c r="K32" i="18"/>
  <c r="K77" i="18" s="1"/>
  <c r="M77" i="18" s="1"/>
  <c r="K12" i="14"/>
  <c r="M12" i="14" s="1"/>
  <c r="K22" i="16"/>
  <c r="P32" i="7"/>
  <c r="P77" i="7" s="1"/>
  <c r="R77" i="7" s="1"/>
  <c r="P12" i="19"/>
  <c r="P22" i="1"/>
  <c r="P76" i="1" s="1"/>
  <c r="R76" i="1" s="1"/>
  <c r="P32" i="9"/>
  <c r="P12" i="17"/>
  <c r="P22" i="14"/>
  <c r="P32" i="16"/>
  <c r="T8" i="16"/>
  <c r="X8" i="16" s="1"/>
  <c r="AD8" i="7"/>
  <c r="Y12" i="18"/>
  <c r="F23" i="1"/>
  <c r="F80" i="1" s="1"/>
  <c r="H80" i="1" s="1"/>
  <c r="F23" i="14"/>
  <c r="H23" i="14" s="1"/>
  <c r="F33" i="19"/>
  <c r="H33" i="19" s="1"/>
  <c r="F33" i="17"/>
  <c r="F81" i="17" s="1"/>
  <c r="H81" i="17" s="1"/>
  <c r="K23" i="7"/>
  <c r="K33" i="15"/>
  <c r="K13" i="1"/>
  <c r="M13" i="1" s="1"/>
  <c r="K23" i="9"/>
  <c r="M23" i="9" s="1"/>
  <c r="K33" i="18"/>
  <c r="M33" i="18" s="1"/>
  <c r="K13" i="14"/>
  <c r="K23" i="16"/>
  <c r="K80" i="16" s="1"/>
  <c r="M80" i="16" s="1"/>
  <c r="P33" i="7"/>
  <c r="P81" i="7" s="1"/>
  <c r="R81" i="7" s="1"/>
  <c r="P13" i="19"/>
  <c r="P23" i="1"/>
  <c r="P33" i="9"/>
  <c r="P81" i="9" s="1"/>
  <c r="R81" i="9" s="1"/>
  <c r="P13" i="17"/>
  <c r="P74" i="17" s="1"/>
  <c r="R74" i="17" s="1"/>
  <c r="P23" i="14"/>
  <c r="P33" i="16"/>
  <c r="T32" i="19"/>
  <c r="V32" i="19" s="1"/>
  <c r="T12" i="16"/>
  <c r="V12" i="16" s="1"/>
  <c r="AD18" i="7"/>
  <c r="E24" i="1"/>
  <c r="E24" i="14"/>
  <c r="I24" i="14" s="1"/>
  <c r="E34" i="19"/>
  <c r="I34" i="19" s="1"/>
  <c r="E34" i="17"/>
  <c r="J24" i="7"/>
  <c r="J34" i="15"/>
  <c r="J86" i="15" s="1"/>
  <c r="N86" i="15" s="1"/>
  <c r="J14" i="1"/>
  <c r="J84" i="1" s="1"/>
  <c r="N84" i="1" s="1"/>
  <c r="J24" i="9"/>
  <c r="J34" i="18"/>
  <c r="J14" i="14"/>
  <c r="J24" i="16"/>
  <c r="N24" i="16" s="1"/>
  <c r="O34" i="7"/>
  <c r="O14" i="19"/>
  <c r="O24" i="1"/>
  <c r="Q24" i="1" s="1"/>
  <c r="O34" i="9"/>
  <c r="O86" i="9" s="1"/>
  <c r="S86" i="9" s="1"/>
  <c r="O14" i="17"/>
  <c r="Q14" i="17" s="1"/>
  <c r="Y32" i="19"/>
  <c r="K14" i="1"/>
  <c r="M14" i="1" s="1"/>
  <c r="P34" i="9"/>
  <c r="U12" i="16"/>
  <c r="AE32" i="7"/>
  <c r="Z24" i="7"/>
  <c r="Z85" i="7" s="1"/>
  <c r="AB85" i="7" s="1"/>
  <c r="E13" i="9"/>
  <c r="F10" i="17"/>
  <c r="F66" i="17" s="1"/>
  <c r="AE33" i="19"/>
  <c r="E28" i="9"/>
  <c r="E58" i="9" s="1"/>
  <c r="E28" i="16"/>
  <c r="J8" i="15"/>
  <c r="J56" i="15" s="1"/>
  <c r="J18" i="19"/>
  <c r="J57" i="19" s="1"/>
  <c r="J28" i="1"/>
  <c r="J58" i="1" s="1"/>
  <c r="J8" i="18"/>
  <c r="J18" i="17"/>
  <c r="J57" i="17" s="1"/>
  <c r="J28" i="14"/>
  <c r="O8" i="7"/>
  <c r="O18" i="15"/>
  <c r="O28" i="19"/>
  <c r="O58" i="19" s="1"/>
  <c r="Q58" i="19" s="1"/>
  <c r="O8" i="9"/>
  <c r="O18" i="18"/>
  <c r="O28" i="17"/>
  <c r="O8" i="16"/>
  <c r="T22" i="7"/>
  <c r="X22" i="7" s="1"/>
  <c r="T23" i="9"/>
  <c r="V23" i="9" s="1"/>
  <c r="Y12" i="19"/>
  <c r="AA12" i="19" s="1"/>
  <c r="AG35" i="14"/>
  <c r="F18" i="9"/>
  <c r="F18" i="16"/>
  <c r="F28" i="1"/>
  <c r="F58" i="1" s="1"/>
  <c r="F28" i="14"/>
  <c r="K28" i="7"/>
  <c r="K8" i="19"/>
  <c r="K18" i="1"/>
  <c r="K28" i="9"/>
  <c r="K8" i="17"/>
  <c r="K56" i="17" s="1"/>
  <c r="K18" i="14"/>
  <c r="K28" i="16"/>
  <c r="P8" i="15"/>
  <c r="P18" i="19"/>
  <c r="P28" i="1"/>
  <c r="P58" i="1" s="1"/>
  <c r="P8" i="18"/>
  <c r="P18" i="17"/>
  <c r="P28" i="14"/>
  <c r="U8" i="7"/>
  <c r="T18" i="1"/>
  <c r="T57" i="1" s="1"/>
  <c r="V57" i="1" s="1"/>
  <c r="T28" i="16"/>
  <c r="AD18" i="15"/>
  <c r="E33" i="15"/>
  <c r="E33" i="18"/>
  <c r="J13" i="7"/>
  <c r="J23" i="15"/>
  <c r="J80" i="15" s="1"/>
  <c r="N80" i="15" s="1"/>
  <c r="J33" i="19"/>
  <c r="J13" i="9"/>
  <c r="J23" i="18"/>
  <c r="J33" i="17"/>
  <c r="J13" i="16"/>
  <c r="O23" i="7"/>
  <c r="O33" i="15"/>
  <c r="Q33" i="15" s="1"/>
  <c r="O13" i="1"/>
  <c r="O74" i="1" s="1"/>
  <c r="O23" i="9"/>
  <c r="O33" i="18"/>
  <c r="S33" i="18" s="1"/>
  <c r="O13" i="14"/>
  <c r="O74" i="14" s="1"/>
  <c r="Q74" i="14" s="1"/>
  <c r="O23" i="16"/>
  <c r="T33" i="15"/>
  <c r="T81" i="15" s="1"/>
  <c r="X81" i="15" s="1"/>
  <c r="Y22" i="17"/>
  <c r="Y76" i="17" s="1"/>
  <c r="AA76" i="17" s="1"/>
  <c r="T22" i="1"/>
  <c r="T76" i="1" s="1"/>
  <c r="V76" i="1" s="1"/>
  <c r="Y8" i="7"/>
  <c r="AD28" i="15"/>
  <c r="O34" i="14"/>
  <c r="S34" i="14" s="1"/>
  <c r="K24" i="9"/>
  <c r="M24" i="9" s="1"/>
  <c r="P14" i="17"/>
  <c r="Y22" i="9"/>
  <c r="Z22" i="7"/>
  <c r="Z76" i="7" s="1"/>
  <c r="AB76" i="7" s="1"/>
  <c r="AE34" i="7"/>
  <c r="E13" i="16"/>
  <c r="E14" i="15"/>
  <c r="G14" i="15" s="1"/>
  <c r="F10" i="19"/>
  <c r="E28" i="7"/>
  <c r="F5" i="7"/>
  <c r="F53" i="7" s="1"/>
  <c r="F54" i="7" s="1"/>
  <c r="E8" i="7"/>
  <c r="E8" i="9"/>
  <c r="E56" i="9" s="1"/>
  <c r="E8" i="16"/>
  <c r="E56" i="16" s="1"/>
  <c r="F12" i="7"/>
  <c r="F12" i="9"/>
  <c r="F12" i="16"/>
  <c r="T12" i="19"/>
  <c r="F13" i="15"/>
  <c r="F13" i="18"/>
  <c r="E24" i="7"/>
  <c r="E85" i="7" s="1"/>
  <c r="T32" i="14"/>
  <c r="T77" i="14" s="1"/>
  <c r="X77" i="14" s="1"/>
  <c r="E10" i="19"/>
  <c r="E10" i="17"/>
  <c r="E23" i="15"/>
  <c r="AD8" i="15"/>
  <c r="F14" i="19"/>
  <c r="H14" i="19" s="1"/>
  <c r="F14" i="17"/>
  <c r="F84" i="17" s="1"/>
  <c r="F23" i="19"/>
  <c r="E5" i="7"/>
  <c r="E22" i="15"/>
  <c r="E22" i="18"/>
  <c r="E32" i="7"/>
  <c r="E32" i="9"/>
  <c r="I32" i="9" s="1"/>
  <c r="E32" i="16"/>
  <c r="I32" i="16" s="1"/>
  <c r="J12" i="15"/>
  <c r="J22" i="19"/>
  <c r="J32" i="1"/>
  <c r="N32" i="1" s="1"/>
  <c r="J12" i="18"/>
  <c r="J22" i="17"/>
  <c r="J32" i="14"/>
  <c r="O12" i="7"/>
  <c r="O22" i="15"/>
  <c r="S22" i="15" s="1"/>
  <c r="O32" i="19"/>
  <c r="O12" i="9"/>
  <c r="O22" i="18"/>
  <c r="O32" i="17"/>
  <c r="O12" i="16"/>
  <c r="Q12" i="16" s="1"/>
  <c r="T33" i="7"/>
  <c r="T13" i="18"/>
  <c r="Y22" i="1"/>
  <c r="Y76" i="1" s="1"/>
  <c r="AA76" i="1" s="1"/>
  <c r="F22" i="7"/>
  <c r="F76" i="7" s="1"/>
  <c r="H76" i="7" s="1"/>
  <c r="F22" i="9"/>
  <c r="H22" i="9" s="1"/>
  <c r="F22" i="16"/>
  <c r="F76" i="16" s="1"/>
  <c r="H76" i="16" s="1"/>
  <c r="F32" i="1"/>
  <c r="F77" i="1" s="1"/>
  <c r="F32" i="14"/>
  <c r="K32" i="7"/>
  <c r="M32" i="7" s="1"/>
  <c r="K12" i="19"/>
  <c r="K22" i="1"/>
  <c r="M22" i="1" s="1"/>
  <c r="K32" i="9"/>
  <c r="K12" i="17"/>
  <c r="K22" i="14"/>
  <c r="M22" i="14" s="1"/>
  <c r="K32" i="16"/>
  <c r="P12" i="15"/>
  <c r="R12" i="15" s="1"/>
  <c r="P22" i="19"/>
  <c r="P32" i="1"/>
  <c r="P12" i="18"/>
  <c r="P22" i="17"/>
  <c r="P32" i="14"/>
  <c r="P77" i="14" s="1"/>
  <c r="R77" i="14" s="1"/>
  <c r="T13" i="7"/>
  <c r="T8" i="9"/>
  <c r="V8" i="9" s="1"/>
  <c r="Y8" i="15"/>
  <c r="T18" i="19"/>
  <c r="Y32" i="14"/>
  <c r="F23" i="9"/>
  <c r="F23" i="16"/>
  <c r="F33" i="1"/>
  <c r="H33" i="1" s="1"/>
  <c r="F33" i="14"/>
  <c r="H33" i="14" s="1"/>
  <c r="K33" i="7"/>
  <c r="M33" i="7" s="1"/>
  <c r="K13" i="19"/>
  <c r="K23" i="1"/>
  <c r="K80" i="1" s="1"/>
  <c r="M80" i="1" s="1"/>
  <c r="K33" i="9"/>
  <c r="M33" i="9" s="1"/>
  <c r="K13" i="17"/>
  <c r="K79" i="17" s="1"/>
  <c r="K23" i="14"/>
  <c r="K80" i="14" s="1"/>
  <c r="M80" i="14" s="1"/>
  <c r="K33" i="16"/>
  <c r="P13" i="15"/>
  <c r="R13" i="15" s="1"/>
  <c r="P23" i="19"/>
  <c r="P33" i="1"/>
  <c r="P81" i="1" s="1"/>
  <c r="R81" i="1" s="1"/>
  <c r="P13" i="18"/>
  <c r="P23" i="17"/>
  <c r="P33" i="14"/>
  <c r="T12" i="9"/>
  <c r="V12" i="9" s="1"/>
  <c r="Y18" i="15"/>
  <c r="E24" i="9"/>
  <c r="E24" i="16"/>
  <c r="E34" i="1"/>
  <c r="E86" i="1" s="1"/>
  <c r="E34" i="14"/>
  <c r="J34" i="7"/>
  <c r="N34" i="7" s="1"/>
  <c r="J14" i="19"/>
  <c r="J24" i="1"/>
  <c r="N24" i="1" s="1"/>
  <c r="J34" i="9"/>
  <c r="J86" i="9" s="1"/>
  <c r="N86" i="9" s="1"/>
  <c r="J14" i="17"/>
  <c r="L14" i="17" s="1"/>
  <c r="J24" i="14"/>
  <c r="J34" i="16"/>
  <c r="O14" i="15"/>
  <c r="S14" i="15" s="1"/>
  <c r="O24" i="19"/>
  <c r="O34" i="1"/>
  <c r="S34" i="1" s="1"/>
  <c r="O14" i="18"/>
  <c r="O24" i="17"/>
  <c r="F24" i="1"/>
  <c r="F85" i="1" s="1"/>
  <c r="H85" i="1" s="1"/>
  <c r="K34" i="18"/>
  <c r="M34" i="18" s="1"/>
  <c r="P24" i="14"/>
  <c r="P85" i="14" s="1"/>
  <c r="R85" i="14" s="1"/>
  <c r="U12" i="7"/>
  <c r="Z32" i="15"/>
  <c r="F8" i="9"/>
  <c r="F56" i="9" s="1"/>
  <c r="E14" i="18"/>
  <c r="T22" i="16"/>
  <c r="F23" i="15"/>
  <c r="E18" i="18"/>
  <c r="F5" i="16"/>
  <c r="E23" i="18"/>
  <c r="E12" i="7"/>
  <c r="E12" i="9"/>
  <c r="E12" i="16"/>
  <c r="M25" i="17"/>
  <c r="F8" i="15"/>
  <c r="F8" i="18"/>
  <c r="F18" i="7"/>
  <c r="F57" i="7" s="1"/>
  <c r="E13" i="15"/>
  <c r="E13" i="18"/>
  <c r="E79" i="18" s="1"/>
  <c r="F23" i="7"/>
  <c r="F80" i="7" s="1"/>
  <c r="H80" i="7" s="1"/>
  <c r="T12" i="14"/>
  <c r="T75" i="14" s="1"/>
  <c r="X75" i="14" s="1"/>
  <c r="Y28" i="16"/>
  <c r="E14" i="19"/>
  <c r="E14" i="17"/>
  <c r="E84" i="17" s="1"/>
  <c r="I84" i="17" s="1"/>
  <c r="E23" i="19"/>
  <c r="G23" i="19" s="1"/>
  <c r="E5" i="14"/>
  <c r="F10" i="1"/>
  <c r="F66" i="1" s="1"/>
  <c r="F10" i="14"/>
  <c r="F66" i="14" s="1"/>
  <c r="E5" i="16"/>
  <c r="E6" i="16" s="1"/>
  <c r="E18" i="19"/>
  <c r="E18" i="17"/>
  <c r="E57" i="17" s="1"/>
  <c r="E28" i="15"/>
  <c r="E28" i="18"/>
  <c r="E58" i="18" s="1"/>
  <c r="J8" i="7"/>
  <c r="J18" i="15"/>
  <c r="J28" i="19"/>
  <c r="J8" i="9"/>
  <c r="J18" i="18"/>
  <c r="J28" i="17"/>
  <c r="J8" i="16"/>
  <c r="O18" i="7"/>
  <c r="O28" i="15"/>
  <c r="O8" i="1"/>
  <c r="O18" i="9"/>
  <c r="O28" i="18"/>
  <c r="O8" i="14"/>
  <c r="O18" i="16"/>
  <c r="T18" i="15"/>
  <c r="T33" i="18"/>
  <c r="X33" i="18" s="1"/>
  <c r="Y32" i="9"/>
  <c r="AA32" i="9" s="1"/>
  <c r="F18" i="15"/>
  <c r="F18" i="18"/>
  <c r="F28" i="7"/>
  <c r="F28" i="9"/>
  <c r="F28" i="16"/>
  <c r="F58" i="16" s="1"/>
  <c r="K8" i="15"/>
  <c r="K18" i="19"/>
  <c r="K28" i="1"/>
  <c r="K58" i="1" s="1"/>
  <c r="K8" i="18"/>
  <c r="K18" i="17"/>
  <c r="K28" i="14"/>
  <c r="P8" i="7"/>
  <c r="P18" i="15"/>
  <c r="P28" i="19"/>
  <c r="P8" i="9"/>
  <c r="P18" i="18"/>
  <c r="P57" i="18" s="1"/>
  <c r="P28" i="17"/>
  <c r="P8" i="16"/>
  <c r="T23" i="7"/>
  <c r="X23" i="7" s="1"/>
  <c r="T28" i="9"/>
  <c r="T58" i="9" s="1"/>
  <c r="Y18" i="19"/>
  <c r="E33" i="19"/>
  <c r="E33" i="17"/>
  <c r="G33" i="17" s="1"/>
  <c r="J23" i="7"/>
  <c r="J80" i="7" s="1"/>
  <c r="J33" i="15"/>
  <c r="J13" i="1"/>
  <c r="J79" i="1" s="1"/>
  <c r="L79" i="1" s="1"/>
  <c r="J23" i="9"/>
  <c r="J33" i="18"/>
  <c r="J13" i="14"/>
  <c r="J79" i="14" s="1"/>
  <c r="N79" i="14" s="1"/>
  <c r="J23" i="16"/>
  <c r="O33" i="7"/>
  <c r="S33" i="7" s="1"/>
  <c r="O13" i="19"/>
  <c r="O23" i="1"/>
  <c r="Q23" i="1" s="1"/>
  <c r="O33" i="9"/>
  <c r="O13" i="17"/>
  <c r="O23" i="14"/>
  <c r="O80" i="14" s="1"/>
  <c r="Q80" i="14" s="1"/>
  <c r="O33" i="16"/>
  <c r="AD12" i="7"/>
  <c r="W25" i="7"/>
  <c r="T32" i="9"/>
  <c r="T77" i="9" s="1"/>
  <c r="X77" i="9" s="1"/>
  <c r="Y28" i="19"/>
  <c r="Y58" i="19" s="1"/>
  <c r="AC58" i="19" s="1"/>
  <c r="T18" i="7"/>
  <c r="F24" i="14"/>
  <c r="K14" i="14"/>
  <c r="M14" i="14" s="1"/>
  <c r="P34" i="16"/>
  <c r="U22" i="15"/>
  <c r="W22" i="15" s="1"/>
  <c r="Z12" i="1"/>
  <c r="Z75" i="1" s="1"/>
  <c r="AB75" i="1" s="1"/>
  <c r="AB15" i="14"/>
  <c r="E13" i="7"/>
  <c r="E8" i="18"/>
  <c r="E56" i="18" s="1"/>
  <c r="F12" i="15"/>
  <c r="E23" i="7"/>
  <c r="T22" i="17"/>
  <c r="Y18" i="14"/>
  <c r="F13" i="19"/>
  <c r="F13" i="17"/>
  <c r="H13" i="17" s="1"/>
  <c r="E5" i="17"/>
  <c r="E10" i="1"/>
  <c r="E66" i="1" s="1"/>
  <c r="E10" i="14"/>
  <c r="E66" i="14" s="1"/>
  <c r="R35" i="9"/>
  <c r="F5" i="17"/>
  <c r="F14" i="1"/>
  <c r="F84" i="1" s="1"/>
  <c r="H84" i="1" s="1"/>
  <c r="F14" i="14"/>
  <c r="F5" i="14"/>
  <c r="F53" i="14" s="1"/>
  <c r="E22" i="19"/>
  <c r="I22" i="19" s="1"/>
  <c r="E22" i="17"/>
  <c r="G22" i="17" s="1"/>
  <c r="E32" i="15"/>
  <c r="E77" i="15" s="1"/>
  <c r="I77" i="15" s="1"/>
  <c r="E32" i="18"/>
  <c r="J12" i="7"/>
  <c r="J22" i="15"/>
  <c r="N22" i="15" s="1"/>
  <c r="J32" i="19"/>
  <c r="J77" i="19" s="1"/>
  <c r="N77" i="19" s="1"/>
  <c r="J12" i="9"/>
  <c r="J22" i="18"/>
  <c r="J32" i="17"/>
  <c r="J12" i="16"/>
  <c r="N12" i="16" s="1"/>
  <c r="O22" i="7"/>
  <c r="Q22" i="7" s="1"/>
  <c r="O32" i="15"/>
  <c r="O12" i="1"/>
  <c r="S12" i="1" s="1"/>
  <c r="O22" i="9"/>
  <c r="Q22" i="9" s="1"/>
  <c r="O32" i="18"/>
  <c r="O12" i="14"/>
  <c r="O22" i="16"/>
  <c r="T23" i="17"/>
  <c r="X23" i="17" s="1"/>
  <c r="Y12" i="17"/>
  <c r="F22" i="15"/>
  <c r="H22" i="15" s="1"/>
  <c r="F22" i="18"/>
  <c r="F76" i="18" s="1"/>
  <c r="H76" i="18" s="1"/>
  <c r="F32" i="7"/>
  <c r="F32" i="9"/>
  <c r="H32" i="9" s="1"/>
  <c r="F32" i="16"/>
  <c r="K12" i="15"/>
  <c r="K22" i="19"/>
  <c r="K32" i="1"/>
  <c r="K77" i="1" s="1"/>
  <c r="M77" i="1" s="1"/>
  <c r="K12" i="18"/>
  <c r="K75" i="18" s="1"/>
  <c r="M75" i="18" s="1"/>
  <c r="K22" i="17"/>
  <c r="K32" i="14"/>
  <c r="P12" i="7"/>
  <c r="P22" i="15"/>
  <c r="P32" i="19"/>
  <c r="P12" i="9"/>
  <c r="P75" i="9" s="1"/>
  <c r="P22" i="18"/>
  <c r="P32" i="17"/>
  <c r="P12" i="16"/>
  <c r="R12" i="16" s="1"/>
  <c r="T18" i="18"/>
  <c r="Y28" i="1"/>
  <c r="AC28" i="1" s="1"/>
  <c r="T32" i="16"/>
  <c r="V32" i="16" s="1"/>
  <c r="AD22" i="15"/>
  <c r="F23" i="18"/>
  <c r="F33" i="7"/>
  <c r="F33" i="9"/>
  <c r="F81" i="9" s="1"/>
  <c r="H81" i="9" s="1"/>
  <c r="F33" i="16"/>
  <c r="K13" i="15"/>
  <c r="K23" i="19"/>
  <c r="K80" i="19" s="1"/>
  <c r="M80" i="19" s="1"/>
  <c r="K33" i="1"/>
  <c r="K81" i="1" s="1"/>
  <c r="M81" i="1" s="1"/>
  <c r="K13" i="18"/>
  <c r="K23" i="17"/>
  <c r="K33" i="14"/>
  <c r="P13" i="7"/>
  <c r="P23" i="15"/>
  <c r="P33" i="19"/>
  <c r="P13" i="9"/>
  <c r="P74" i="9" s="1"/>
  <c r="R74" i="9" s="1"/>
  <c r="P23" i="18"/>
  <c r="P33" i="17"/>
  <c r="R33" i="17" s="1"/>
  <c r="P13" i="16"/>
  <c r="T22" i="18"/>
  <c r="Y8" i="9"/>
  <c r="Y56" i="9" s="1"/>
  <c r="AC56" i="9" s="1"/>
  <c r="E24" i="15"/>
  <c r="G24" i="15" s="1"/>
  <c r="E24" i="18"/>
  <c r="E85" i="18" s="1"/>
  <c r="I85" i="18" s="1"/>
  <c r="E34" i="7"/>
  <c r="E86" i="7" s="1"/>
  <c r="G86" i="7" s="1"/>
  <c r="E34" i="9"/>
  <c r="E34" i="16"/>
  <c r="G34" i="16" s="1"/>
  <c r="J14" i="15"/>
  <c r="J24" i="19"/>
  <c r="N24" i="19" s="1"/>
  <c r="J34" i="1"/>
  <c r="J14" i="18"/>
  <c r="L14" i="18" s="1"/>
  <c r="J24" i="17"/>
  <c r="J85" i="17" s="1"/>
  <c r="N85" i="17" s="1"/>
  <c r="J34" i="14"/>
  <c r="N34" i="14" s="1"/>
  <c r="O14" i="7"/>
  <c r="O24" i="15"/>
  <c r="O34" i="19"/>
  <c r="O14" i="9"/>
  <c r="Q14" i="9" s="1"/>
  <c r="O24" i="18"/>
  <c r="O34" i="17"/>
  <c r="T28" i="7"/>
  <c r="F34" i="19"/>
  <c r="K24" i="16"/>
  <c r="K85" i="16" s="1"/>
  <c r="M85" i="16" s="1"/>
  <c r="T8" i="1"/>
  <c r="U32" i="19"/>
  <c r="Z22" i="9"/>
  <c r="Z76" i="9" s="1"/>
  <c r="AB76" i="9" s="1"/>
  <c r="AE33" i="1"/>
  <c r="AE81" i="1" s="1"/>
  <c r="AG81" i="1" s="1"/>
  <c r="AD22" i="19"/>
  <c r="AF22" i="19" s="1"/>
  <c r="F8" i="16"/>
  <c r="F56" i="16" s="1"/>
  <c r="M35" i="17"/>
  <c r="E8" i="15"/>
  <c r="E56" i="15" s="1"/>
  <c r="E18" i="7"/>
  <c r="E57" i="7" s="1"/>
  <c r="F12" i="18"/>
  <c r="H12" i="18" s="1"/>
  <c r="T32" i="7"/>
  <c r="V32" i="7" s="1"/>
  <c r="E12" i="15"/>
  <c r="E75" i="15" s="1"/>
  <c r="E12" i="18"/>
  <c r="I12" i="18" s="1"/>
  <c r="E22" i="7"/>
  <c r="T32" i="18"/>
  <c r="F8" i="19"/>
  <c r="F56" i="19" s="1"/>
  <c r="F8" i="17"/>
  <c r="Y8" i="17"/>
  <c r="E13" i="19"/>
  <c r="E13" i="17"/>
  <c r="E74" i="17" s="1"/>
  <c r="I74" i="17" s="1"/>
  <c r="E5" i="18"/>
  <c r="E6" i="18" s="1"/>
  <c r="E23" i="1"/>
  <c r="F5" i="18"/>
  <c r="E14" i="1"/>
  <c r="E84" i="1" s="1"/>
  <c r="E14" i="14"/>
  <c r="I14" i="14" s="1"/>
  <c r="F10" i="7"/>
  <c r="F10" i="9"/>
  <c r="F66" i="9" s="1"/>
  <c r="F10" i="16"/>
  <c r="E23" i="17"/>
  <c r="I25" i="17"/>
  <c r="R35" i="14"/>
  <c r="E18" i="1"/>
  <c r="E18" i="14"/>
  <c r="E28" i="19"/>
  <c r="E58" i="19" s="1"/>
  <c r="E28" i="17"/>
  <c r="J18" i="7"/>
  <c r="J28" i="15"/>
  <c r="J8" i="1"/>
  <c r="J56" i="1" s="1"/>
  <c r="J18" i="9"/>
  <c r="J57" i="9" s="1"/>
  <c r="J28" i="18"/>
  <c r="J8" i="14"/>
  <c r="J18" i="16"/>
  <c r="O28" i="7"/>
  <c r="O8" i="19"/>
  <c r="O18" i="1"/>
  <c r="O57" i="1" s="1"/>
  <c r="O28" i="9"/>
  <c r="O8" i="17"/>
  <c r="O18" i="14"/>
  <c r="O28" i="16"/>
  <c r="T13" i="19"/>
  <c r="X13" i="19" s="1"/>
  <c r="T13" i="14"/>
  <c r="Y22" i="14"/>
  <c r="AC22" i="14" s="1"/>
  <c r="F18" i="19"/>
  <c r="F57" i="19" s="1"/>
  <c r="F18" i="17"/>
  <c r="F28" i="15"/>
  <c r="F58" i="15" s="1"/>
  <c r="F28" i="18"/>
  <c r="K8" i="7"/>
  <c r="K18" i="15"/>
  <c r="K28" i="19"/>
  <c r="K8" i="9"/>
  <c r="K18" i="18"/>
  <c r="K28" i="17"/>
  <c r="K8" i="16"/>
  <c r="K56" i="16" s="1"/>
  <c r="P18" i="7"/>
  <c r="P57" i="7" s="1"/>
  <c r="P28" i="15"/>
  <c r="P8" i="1"/>
  <c r="P56" i="1" s="1"/>
  <c r="P18" i="9"/>
  <c r="P28" i="18"/>
  <c r="P8" i="14"/>
  <c r="P18" i="16"/>
  <c r="T8" i="17"/>
  <c r="X8" i="17" s="1"/>
  <c r="Y8" i="18"/>
  <c r="E23" i="16"/>
  <c r="E33" i="1"/>
  <c r="E33" i="14"/>
  <c r="J33" i="7"/>
  <c r="J13" i="19"/>
  <c r="J23" i="1"/>
  <c r="J80" i="1" s="1"/>
  <c r="N80" i="1" s="1"/>
  <c r="J33" i="9"/>
  <c r="N33" i="9" s="1"/>
  <c r="J13" i="17"/>
  <c r="J23" i="14"/>
  <c r="J80" i="14" s="1"/>
  <c r="N80" i="14" s="1"/>
  <c r="J33" i="16"/>
  <c r="O13" i="15"/>
  <c r="O23" i="19"/>
  <c r="O33" i="1"/>
  <c r="O81" i="1" s="1"/>
  <c r="S81" i="1" s="1"/>
  <c r="O13" i="18"/>
  <c r="O23" i="17"/>
  <c r="S23" i="17" s="1"/>
  <c r="O33" i="14"/>
  <c r="U14" i="7"/>
  <c r="Y12" i="15"/>
  <c r="AE13" i="9"/>
  <c r="T22" i="15"/>
  <c r="T12" i="17"/>
  <c r="X12" i="17" s="1"/>
  <c r="Y18" i="18"/>
  <c r="T13" i="9"/>
  <c r="F34" i="17"/>
  <c r="F86" i="17" s="1"/>
  <c r="H86" i="17" s="1"/>
  <c r="P34" i="7"/>
  <c r="P86" i="7" s="1"/>
  <c r="R86" i="7" s="1"/>
  <c r="T18" i="16"/>
  <c r="U12" i="9"/>
  <c r="Z32" i="18"/>
  <c r="AT12" i="1"/>
  <c r="AD13" i="19"/>
  <c r="BQ25" i="17"/>
  <c r="BQ35" i="1"/>
  <c r="BQ25" i="19"/>
  <c r="BL25" i="14"/>
  <c r="BL35" i="9"/>
  <c r="BN24" i="16"/>
  <c r="BN14" i="14"/>
  <c r="BN34" i="18"/>
  <c r="BP34" i="18" s="1"/>
  <c r="BN24" i="9"/>
  <c r="BN14" i="1"/>
  <c r="BP14" i="1" s="1"/>
  <c r="BN34" i="15"/>
  <c r="BN24" i="7"/>
  <c r="BP24" i="7" s="1"/>
  <c r="BI14" i="16"/>
  <c r="BI34" i="17"/>
  <c r="BI24" i="18"/>
  <c r="BI14" i="9"/>
  <c r="BI84" i="9" s="1"/>
  <c r="BN33" i="16"/>
  <c r="BR33" i="16" s="1"/>
  <c r="BN23" i="14"/>
  <c r="BN80" i="14" s="1"/>
  <c r="BR80" i="14" s="1"/>
  <c r="BN13" i="17"/>
  <c r="BN33" i="9"/>
  <c r="BN23" i="1"/>
  <c r="BN80" i="1" s="1"/>
  <c r="BN13" i="19"/>
  <c r="BN74" i="19" s="1"/>
  <c r="BP74" i="19" s="1"/>
  <c r="BN33" i="7"/>
  <c r="BP33" i="7" s="1"/>
  <c r="BJ71" i="14"/>
  <c r="BL71" i="14" s="1"/>
  <c r="BP15" i="1"/>
  <c r="BR35" i="15"/>
  <c r="BP25" i="7"/>
  <c r="BO34" i="16"/>
  <c r="BO24" i="14"/>
  <c r="BQ24" i="14" s="1"/>
  <c r="BO14" i="17"/>
  <c r="BO84" i="17" s="1"/>
  <c r="BO34" i="9"/>
  <c r="BQ34" i="9" s="1"/>
  <c r="BO24" i="1"/>
  <c r="BO14" i="19"/>
  <c r="BO34" i="7"/>
  <c r="BJ24" i="16"/>
  <c r="BL24" i="16" s="1"/>
  <c r="BJ14" i="14"/>
  <c r="BJ34" i="18"/>
  <c r="BJ24" i="9"/>
  <c r="BJ85" i="9" s="1"/>
  <c r="BL85" i="9" s="1"/>
  <c r="BO33" i="14"/>
  <c r="BQ33" i="14" s="1"/>
  <c r="BO23" i="17"/>
  <c r="BO13" i="18"/>
  <c r="BO74" i="18" s="1"/>
  <c r="BQ74" i="18" s="1"/>
  <c r="BO33" i="1"/>
  <c r="BO81" i="1" s="1"/>
  <c r="BO23" i="19"/>
  <c r="BQ23" i="19" s="1"/>
  <c r="BO13" i="15"/>
  <c r="BO74" i="15" s="1"/>
  <c r="BQ74" i="15" s="1"/>
  <c r="BJ33" i="16"/>
  <c r="BJ23" i="14"/>
  <c r="BJ13" i="17"/>
  <c r="BJ79" i="17" s="1"/>
  <c r="BL79" i="17" s="1"/>
  <c r="BJ33" i="9"/>
  <c r="BO12" i="16"/>
  <c r="BO75" i="16" s="1"/>
  <c r="BO32" i="17"/>
  <c r="BQ32" i="17" s="1"/>
  <c r="BO22" i="18"/>
  <c r="BO12" i="9"/>
  <c r="BO32" i="19"/>
  <c r="BO22" i="15"/>
  <c r="BO12" i="7"/>
  <c r="BJ32" i="14"/>
  <c r="BJ22" i="17"/>
  <c r="BL22" i="17" s="1"/>
  <c r="BN28" i="9"/>
  <c r="BI22" i="9"/>
  <c r="BI12" i="16"/>
  <c r="BN8" i="14"/>
  <c r="BQ15" i="17"/>
  <c r="BQ35" i="9"/>
  <c r="BL15" i="14"/>
  <c r="BL25" i="9"/>
  <c r="BJ68" i="18"/>
  <c r="BL68" i="18" s="1"/>
  <c r="BN14" i="16"/>
  <c r="BN34" i="17"/>
  <c r="BP34" i="17" s="1"/>
  <c r="BN24" i="18"/>
  <c r="BN14" i="9"/>
  <c r="BP14" i="9" s="1"/>
  <c r="BN34" i="19"/>
  <c r="BN86" i="19" s="1"/>
  <c r="BN24" i="15"/>
  <c r="BN14" i="7"/>
  <c r="BI34" i="14"/>
  <c r="BI24" i="17"/>
  <c r="BK24" i="17" s="1"/>
  <c r="BI14" i="18"/>
  <c r="BI34" i="1"/>
  <c r="BN23" i="16"/>
  <c r="BR23" i="16" s="1"/>
  <c r="BN13" i="14"/>
  <c r="BN33" i="18"/>
  <c r="BN23" i="9"/>
  <c r="BN13" i="1"/>
  <c r="BN79" i="1" s="1"/>
  <c r="BP25" i="18"/>
  <c r="BP35" i="19"/>
  <c r="BK35" i="14"/>
  <c r="BM25" i="17"/>
  <c r="BO24" i="16"/>
  <c r="BO14" i="14"/>
  <c r="BO34" i="18"/>
  <c r="BO24" i="9"/>
  <c r="BO14" i="1"/>
  <c r="BO84" i="1" s="1"/>
  <c r="BO34" i="15"/>
  <c r="BO24" i="7"/>
  <c r="BO85" i="7" s="1"/>
  <c r="BQ85" i="7" s="1"/>
  <c r="BJ14" i="16"/>
  <c r="BJ34" i="17"/>
  <c r="BJ24" i="18"/>
  <c r="BJ14" i="9"/>
  <c r="BJ84" i="9" s="1"/>
  <c r="BL84" i="9" s="1"/>
  <c r="BO33" i="16"/>
  <c r="BO81" i="16" s="1"/>
  <c r="BQ81" i="16" s="1"/>
  <c r="BO23" i="14"/>
  <c r="BO80" i="14" s="1"/>
  <c r="BQ80" i="14" s="1"/>
  <c r="BO13" i="17"/>
  <c r="BO33" i="9"/>
  <c r="BO23" i="1"/>
  <c r="BO80" i="1" s="1"/>
  <c r="BQ80" i="1" s="1"/>
  <c r="BO13" i="19"/>
  <c r="BO33" i="7"/>
  <c r="BO81" i="7" s="1"/>
  <c r="BQ81" i="7" s="1"/>
  <c r="BJ23" i="16"/>
  <c r="BL23" i="16" s="1"/>
  <c r="BJ13" i="14"/>
  <c r="BJ33" i="18"/>
  <c r="BJ81" i="18" s="1"/>
  <c r="BL81" i="18" s="1"/>
  <c r="BJ23" i="9"/>
  <c r="BN62" i="16"/>
  <c r="BP62" i="16" s="1"/>
  <c r="BO32" i="14"/>
  <c r="BO22" i="17"/>
  <c r="BQ22" i="17" s="1"/>
  <c r="BO12" i="18"/>
  <c r="BO32" i="1"/>
  <c r="BO77" i="1" s="1"/>
  <c r="BO22" i="19"/>
  <c r="BO12" i="15"/>
  <c r="BQ12" i="15" s="1"/>
  <c r="BJ32" i="16"/>
  <c r="BJ22" i="14"/>
  <c r="BL22" i="14" s="1"/>
  <c r="BJ12" i="17"/>
  <c r="BN8" i="19"/>
  <c r="BR8" i="19" s="1"/>
  <c r="BN12" i="14"/>
  <c r="BJ28" i="18"/>
  <c r="BQ25" i="14"/>
  <c r="BQ35" i="18"/>
  <c r="BQ25" i="9"/>
  <c r="BQ35" i="15"/>
  <c r="BQ25" i="7"/>
  <c r="BL15" i="16"/>
  <c r="BL35" i="17"/>
  <c r="BJ67" i="18"/>
  <c r="BL67" i="18" s="1"/>
  <c r="BN34" i="14"/>
  <c r="BN24" i="17"/>
  <c r="BN14" i="18"/>
  <c r="BR14" i="18" s="1"/>
  <c r="BN34" i="1"/>
  <c r="BN86" i="1" s="1"/>
  <c r="BN24" i="19"/>
  <c r="BN14" i="15"/>
  <c r="BI34" i="16"/>
  <c r="BI24" i="14"/>
  <c r="BM24" i="14" s="1"/>
  <c r="BI14" i="17"/>
  <c r="BI34" i="9"/>
  <c r="BK34" i="9" s="1"/>
  <c r="BN13" i="16"/>
  <c r="BN74" i="16" s="1"/>
  <c r="BR74" i="16" s="1"/>
  <c r="BN33" i="17"/>
  <c r="BN81" i="17" s="1"/>
  <c r="BR81" i="17" s="1"/>
  <c r="BN23" i="18"/>
  <c r="BN13" i="9"/>
  <c r="BN33" i="19"/>
  <c r="BN23" i="15"/>
  <c r="BR23" i="15" s="1"/>
  <c r="BN13" i="7"/>
  <c r="BI33" i="14"/>
  <c r="BK33" i="14" s="1"/>
  <c r="BI23" i="17"/>
  <c r="BI13" i="18"/>
  <c r="BK13" i="18" s="1"/>
  <c r="BI33" i="1"/>
  <c r="BM33" i="1" s="1"/>
  <c r="BO28" i="14"/>
  <c r="BO18" i="17"/>
  <c r="BQ18" i="17" s="1"/>
  <c r="BO8" i="18"/>
  <c r="BO28" i="1"/>
  <c r="BO58" i="1" s="1"/>
  <c r="BQ58" i="1" s="1"/>
  <c r="BO18" i="19"/>
  <c r="BQ18" i="19" s="1"/>
  <c r="BO8" i="15"/>
  <c r="BJ28" i="16"/>
  <c r="BJ18" i="14"/>
  <c r="BJ8" i="17"/>
  <c r="BN28" i="7"/>
  <c r="BJ23" i="1"/>
  <c r="BJ80" i="1" s="1"/>
  <c r="BL80" i="1" s="1"/>
  <c r="BJ13" i="19"/>
  <c r="BJ33" i="7"/>
  <c r="BN32" i="18"/>
  <c r="BJ8" i="18"/>
  <c r="BI33" i="19"/>
  <c r="BI23" i="15"/>
  <c r="BK23" i="15" s="1"/>
  <c r="BI13" i="7"/>
  <c r="BD33" i="14"/>
  <c r="BD81" i="14" s="1"/>
  <c r="BD23" i="17"/>
  <c r="BP25" i="17"/>
  <c r="BP35" i="1"/>
  <c r="BP15" i="15"/>
  <c r="BM35" i="16"/>
  <c r="BM15" i="17"/>
  <c r="BO14" i="16"/>
  <c r="BO34" i="17"/>
  <c r="BO24" i="18"/>
  <c r="BO14" i="9"/>
  <c r="BO34" i="19"/>
  <c r="BQ34" i="19" s="1"/>
  <c r="BO24" i="15"/>
  <c r="BO14" i="7"/>
  <c r="BJ34" i="14"/>
  <c r="BJ24" i="17"/>
  <c r="BJ14" i="18"/>
  <c r="BJ34" i="1"/>
  <c r="BL34" i="1" s="1"/>
  <c r="BI67" i="14"/>
  <c r="BK67" i="14" s="1"/>
  <c r="BO23" i="16"/>
  <c r="BO13" i="14"/>
  <c r="BO33" i="18"/>
  <c r="BO23" i="9"/>
  <c r="BO13" i="1"/>
  <c r="BO79" i="1" s="1"/>
  <c r="BQ79" i="1" s="1"/>
  <c r="BO33" i="15"/>
  <c r="BQ33" i="15" s="1"/>
  <c r="BO23" i="7"/>
  <c r="BO80" i="7" s="1"/>
  <c r="BQ80" i="7" s="1"/>
  <c r="BJ13" i="16"/>
  <c r="BJ79" i="16" s="1"/>
  <c r="BJ33" i="17"/>
  <c r="BJ23" i="18"/>
  <c r="BJ13" i="9"/>
  <c r="BO32" i="16"/>
  <c r="BQ32" i="16" s="1"/>
  <c r="BO22" i="14"/>
  <c r="BO12" i="17"/>
  <c r="BO75" i="17" s="1"/>
  <c r="BQ75" i="17" s="1"/>
  <c r="BO32" i="9"/>
  <c r="BO22" i="1"/>
  <c r="BO76" i="1" s="1"/>
  <c r="BQ76" i="1" s="1"/>
  <c r="BO12" i="19"/>
  <c r="BO32" i="7"/>
  <c r="BJ22" i="16"/>
  <c r="BJ12" i="14"/>
  <c r="BL12" i="14" s="1"/>
  <c r="BN32" i="16"/>
  <c r="BP32" i="16" s="1"/>
  <c r="BI18" i="16"/>
  <c r="BN22" i="9"/>
  <c r="BQ25" i="18"/>
  <c r="BQ35" i="19"/>
  <c r="BQ25" i="15"/>
  <c r="BJ68" i="14"/>
  <c r="BL68" i="14" s="1"/>
  <c r="BN34" i="16"/>
  <c r="BN24" i="14"/>
  <c r="BN14" i="17"/>
  <c r="BN34" i="9"/>
  <c r="BN86" i="9" s="1"/>
  <c r="BN24" i="1"/>
  <c r="BP24" i="1" s="1"/>
  <c r="BN14" i="19"/>
  <c r="BR14" i="19" s="1"/>
  <c r="BN34" i="7"/>
  <c r="BN86" i="7" s="1"/>
  <c r="BI24" i="16"/>
  <c r="BI85" i="16" s="1"/>
  <c r="BK85" i="16" s="1"/>
  <c r="BI14" i="14"/>
  <c r="BI34" i="18"/>
  <c r="BI24" i="9"/>
  <c r="BN33" i="14"/>
  <c r="BN23" i="17"/>
  <c r="BN80" i="17" s="1"/>
  <c r="BP80" i="17" s="1"/>
  <c r="BN13" i="18"/>
  <c r="BN33" i="1"/>
  <c r="BN23" i="19"/>
  <c r="BN13" i="15"/>
  <c r="BI33" i="16"/>
  <c r="BK33" i="16" s="1"/>
  <c r="BI23" i="14"/>
  <c r="BM23" i="14" s="1"/>
  <c r="BI13" i="17"/>
  <c r="BI33" i="9"/>
  <c r="BK33" i="9" s="1"/>
  <c r="BO22" i="9"/>
  <c r="BQ22" i="9" s="1"/>
  <c r="BO12" i="14"/>
  <c r="BO75" i="14" s="1"/>
  <c r="BI23" i="16"/>
  <c r="BK23" i="16" s="1"/>
  <c r="BO33" i="19"/>
  <c r="BJ34" i="9"/>
  <c r="BO24" i="17"/>
  <c r="BO13" i="9"/>
  <c r="BO79" i="9" s="1"/>
  <c r="BQ79" i="9" s="1"/>
  <c r="BJ14" i="17"/>
  <c r="BL14" i="17" s="1"/>
  <c r="BO34" i="14"/>
  <c r="BO86" i="14" s="1"/>
  <c r="BQ86" i="14" s="1"/>
  <c r="BP35" i="9"/>
  <c r="BJ18" i="17"/>
  <c r="BO8" i="7"/>
  <c r="BO28" i="19"/>
  <c r="BO18" i="18"/>
  <c r="BO8" i="16"/>
  <c r="BQ8" i="16" s="1"/>
  <c r="BI33" i="18"/>
  <c r="BN23" i="7"/>
  <c r="BR23" i="7" s="1"/>
  <c r="BJ33" i="1"/>
  <c r="BO23" i="18"/>
  <c r="BJ24" i="14"/>
  <c r="BJ85" i="14" s="1"/>
  <c r="BL85" i="14" s="1"/>
  <c r="BM25" i="9"/>
  <c r="BP15" i="17"/>
  <c r="BO18" i="16"/>
  <c r="BJ13" i="18"/>
  <c r="BJ79" i="18" s="1"/>
  <c r="BL79" i="18" s="1"/>
  <c r="BO33" i="17"/>
  <c r="BJ34" i="16"/>
  <c r="BL34" i="16" s="1"/>
  <c r="BO22" i="16"/>
  <c r="BI33" i="17"/>
  <c r="BI81" i="17" s="1"/>
  <c r="BM81" i="17" s="1"/>
  <c r="BN33" i="15"/>
  <c r="BR33" i="15" s="1"/>
  <c r="BJ23" i="17"/>
  <c r="BO13" i="16"/>
  <c r="BQ13" i="16" s="1"/>
  <c r="BO14" i="15"/>
  <c r="BM15" i="14"/>
  <c r="BO8" i="17"/>
  <c r="BO28" i="16"/>
  <c r="BI13" i="14"/>
  <c r="BI79" i="14" s="1"/>
  <c r="BK79" i="14" s="1"/>
  <c r="BJ33" i="14"/>
  <c r="BO24" i="19"/>
  <c r="BQ24" i="19" s="1"/>
  <c r="BM25" i="16"/>
  <c r="BQ15" i="14"/>
  <c r="BQ25" i="16"/>
  <c r="BQ35" i="16"/>
  <c r="AZ84" i="12"/>
  <c r="BN83" i="12"/>
  <c r="BP83" i="12" s="1"/>
  <c r="BM83" i="12"/>
  <c r="BO83" i="12" s="1"/>
  <c r="BJ83" i="12"/>
  <c r="BI83" i="12"/>
  <c r="BK83" i="12" s="1"/>
  <c r="BH83" i="12"/>
  <c r="BD83" i="12"/>
  <c r="BF83" i="12" s="1"/>
  <c r="BC83" i="12"/>
  <c r="BE83" i="12" s="1"/>
  <c r="AY83" i="12"/>
  <c r="BA83" i="12" s="1"/>
  <c r="AX83" i="12"/>
  <c r="AZ83" i="12" s="1"/>
  <c r="AT83" i="12"/>
  <c r="AV83" i="12" s="1"/>
  <c r="AS83" i="12"/>
  <c r="AU83" i="12" s="1"/>
  <c r="AO83" i="12"/>
  <c r="AQ83" i="12" s="1"/>
  <c r="AN83" i="12"/>
  <c r="AP83" i="12" s="1"/>
  <c r="AE83" i="12"/>
  <c r="AD83" i="12"/>
  <c r="AF83" i="12" s="1"/>
  <c r="AC83" i="12"/>
  <c r="Y83" i="12"/>
  <c r="AA83" i="12" s="1"/>
  <c r="X83" i="12"/>
  <c r="Z83" i="12" s="1"/>
  <c r="T83" i="12"/>
  <c r="V83" i="12" s="1"/>
  <c r="S83" i="12"/>
  <c r="U83" i="12" s="1"/>
  <c r="O83" i="12"/>
  <c r="Q83" i="12" s="1"/>
  <c r="N83" i="12"/>
  <c r="P83" i="12" s="1"/>
  <c r="J83" i="12"/>
  <c r="L83" i="12" s="1"/>
  <c r="I83" i="12"/>
  <c r="K83" i="12" s="1"/>
  <c r="F83" i="12"/>
  <c r="E83" i="12"/>
  <c r="G83" i="12" s="1"/>
  <c r="D83" i="12"/>
  <c r="BE79" i="12"/>
  <c r="BN78" i="12"/>
  <c r="BP78" i="12" s="1"/>
  <c r="BM78" i="12"/>
  <c r="BO78" i="12" s="1"/>
  <c r="BI78" i="12"/>
  <c r="BK78" i="12" s="1"/>
  <c r="BH78" i="12"/>
  <c r="BJ78" i="12" s="1"/>
  <c r="BD78" i="12"/>
  <c r="BF78" i="12" s="1"/>
  <c r="BC78" i="12"/>
  <c r="BE78" i="12" s="1"/>
  <c r="AY78" i="12"/>
  <c r="BA78" i="12" s="1"/>
  <c r="AX78" i="12"/>
  <c r="AZ78" i="12" s="1"/>
  <c r="AU78" i="12"/>
  <c r="AT78" i="12"/>
  <c r="AV78" i="12" s="1"/>
  <c r="AS78" i="12"/>
  <c r="AP78" i="12"/>
  <c r="AO78" i="12"/>
  <c r="AQ78" i="12" s="1"/>
  <c r="AN78" i="12"/>
  <c r="AD78" i="12"/>
  <c r="AF78" i="12" s="1"/>
  <c r="AC78" i="12"/>
  <c r="AE78" i="12" s="1"/>
  <c r="Y78" i="12"/>
  <c r="AA78" i="12" s="1"/>
  <c r="X78" i="12"/>
  <c r="Z78" i="12" s="1"/>
  <c r="T78" i="12"/>
  <c r="V78" i="12" s="1"/>
  <c r="S78" i="12"/>
  <c r="U78" i="12" s="1"/>
  <c r="O78" i="12"/>
  <c r="Q78" i="12" s="1"/>
  <c r="N78" i="12"/>
  <c r="P78" i="12" s="1"/>
  <c r="J78" i="12"/>
  <c r="L78" i="12" s="1"/>
  <c r="I78" i="12"/>
  <c r="K78" i="12" s="1"/>
  <c r="E78" i="12"/>
  <c r="G78" i="12" s="1"/>
  <c r="D78" i="12"/>
  <c r="F78" i="12" s="1"/>
  <c r="BN76" i="12"/>
  <c r="BP76" i="12" s="1"/>
  <c r="BM76" i="12"/>
  <c r="BI76" i="12"/>
  <c r="BH76" i="12"/>
  <c r="BD76" i="12"/>
  <c r="BC76" i="12"/>
  <c r="AY76" i="12"/>
  <c r="AX76" i="12"/>
  <c r="AT76" i="12"/>
  <c r="AV76" i="12" s="1"/>
  <c r="AS76" i="12"/>
  <c r="AO76" i="12"/>
  <c r="AN76" i="12"/>
  <c r="AD76" i="12"/>
  <c r="AC76" i="12"/>
  <c r="Y76" i="12"/>
  <c r="X76" i="12"/>
  <c r="T76" i="12"/>
  <c r="S76" i="12"/>
  <c r="O76" i="12"/>
  <c r="N76" i="12"/>
  <c r="J76" i="12"/>
  <c r="I76" i="12"/>
  <c r="E76" i="12"/>
  <c r="D76" i="12"/>
  <c r="BN75" i="12"/>
  <c r="BP75" i="12" s="1"/>
  <c r="BM75" i="12"/>
  <c r="BI75" i="12"/>
  <c r="BH75" i="12"/>
  <c r="BD75" i="12"/>
  <c r="BC75" i="12"/>
  <c r="AY75" i="12"/>
  <c r="AX75" i="12"/>
  <c r="AT75" i="12"/>
  <c r="AV75" i="12" s="1"/>
  <c r="AS75" i="12"/>
  <c r="AO75" i="12"/>
  <c r="AN75" i="12"/>
  <c r="AD75" i="12"/>
  <c r="AF75" i="12" s="1"/>
  <c r="AC75" i="12"/>
  <c r="Y75" i="12"/>
  <c r="X75" i="12"/>
  <c r="T75" i="12"/>
  <c r="V75" i="12" s="1"/>
  <c r="S75" i="12"/>
  <c r="U75" i="12" s="1"/>
  <c r="O75" i="12"/>
  <c r="N75" i="12"/>
  <c r="J75" i="12"/>
  <c r="I75" i="12"/>
  <c r="E75" i="12"/>
  <c r="D75" i="12"/>
  <c r="BN74" i="12"/>
  <c r="BM74" i="12"/>
  <c r="BI74" i="12"/>
  <c r="BH74" i="12"/>
  <c r="BD74" i="12"/>
  <c r="BC74" i="12"/>
  <c r="AY74" i="12"/>
  <c r="AX74" i="12"/>
  <c r="AT74" i="12"/>
  <c r="AS74" i="12"/>
  <c r="AO74" i="12"/>
  <c r="AN74" i="12"/>
  <c r="AD74" i="12"/>
  <c r="AC74" i="12"/>
  <c r="Y74" i="12"/>
  <c r="X74" i="12"/>
  <c r="T74" i="12"/>
  <c r="S74" i="12"/>
  <c r="O74" i="12"/>
  <c r="N74" i="12"/>
  <c r="J74" i="12"/>
  <c r="I74" i="12"/>
  <c r="E74" i="12"/>
  <c r="D74" i="12"/>
  <c r="BN73" i="12"/>
  <c r="BM73" i="12"/>
  <c r="BI73" i="12"/>
  <c r="BH73" i="12"/>
  <c r="BD73" i="12"/>
  <c r="BC73" i="12"/>
  <c r="AY73" i="12"/>
  <c r="AX73" i="12"/>
  <c r="AT73" i="12"/>
  <c r="AS73" i="12"/>
  <c r="AO73" i="12"/>
  <c r="AN73" i="12"/>
  <c r="AD73" i="12"/>
  <c r="AC73" i="12"/>
  <c r="Y73" i="12"/>
  <c r="X73" i="12"/>
  <c r="T73" i="12"/>
  <c r="S73" i="12"/>
  <c r="O73" i="12"/>
  <c r="N73" i="12"/>
  <c r="J73" i="12"/>
  <c r="I73" i="12"/>
  <c r="E73" i="12"/>
  <c r="D73" i="12"/>
  <c r="BQ71" i="12"/>
  <c r="BN69" i="12"/>
  <c r="BM69" i="12"/>
  <c r="BI69" i="12"/>
  <c r="BH69" i="12"/>
  <c r="BD69" i="12"/>
  <c r="BC69" i="12"/>
  <c r="AY69" i="12"/>
  <c r="AX69" i="12"/>
  <c r="AT69" i="12"/>
  <c r="AS69" i="12"/>
  <c r="AO69" i="12"/>
  <c r="AN69" i="12"/>
  <c r="AD69" i="12"/>
  <c r="AC69" i="12"/>
  <c r="Y69" i="12"/>
  <c r="X69" i="12"/>
  <c r="AB69" i="12" s="1"/>
  <c r="T69" i="12"/>
  <c r="S69" i="12"/>
  <c r="O69" i="12"/>
  <c r="N69" i="12"/>
  <c r="J69" i="12"/>
  <c r="I69" i="12"/>
  <c r="E69" i="12"/>
  <c r="D69" i="12"/>
  <c r="BN66" i="12"/>
  <c r="BM66" i="12"/>
  <c r="BI66" i="12"/>
  <c r="BH66" i="12"/>
  <c r="BD66" i="12"/>
  <c r="BC66" i="12"/>
  <c r="AY66" i="12"/>
  <c r="AX66" i="12"/>
  <c r="AT66" i="12"/>
  <c r="AS66" i="12"/>
  <c r="AO66" i="12"/>
  <c r="AN66" i="12"/>
  <c r="AD66" i="12"/>
  <c r="AC66" i="12"/>
  <c r="Y66" i="12"/>
  <c r="X66" i="12"/>
  <c r="T66" i="12"/>
  <c r="S66" i="12"/>
  <c r="O66" i="12"/>
  <c r="N66" i="12"/>
  <c r="J66" i="12"/>
  <c r="I66" i="12"/>
  <c r="E66" i="12"/>
  <c r="D66" i="12"/>
  <c r="BN64" i="12"/>
  <c r="BP64" i="12" s="1"/>
  <c r="BM64" i="12"/>
  <c r="BO64" i="12" s="1"/>
  <c r="BI64" i="12"/>
  <c r="BK64" i="12" s="1"/>
  <c r="BH64" i="12"/>
  <c r="BJ64" i="12" s="1"/>
  <c r="BD64" i="12"/>
  <c r="BF64" i="12" s="1"/>
  <c r="BC64" i="12"/>
  <c r="BE64" i="12" s="1"/>
  <c r="AY64" i="12"/>
  <c r="BA64" i="12" s="1"/>
  <c r="AX64" i="12"/>
  <c r="AZ64" i="12" s="1"/>
  <c r="AT64" i="12"/>
  <c r="AV64" i="12" s="1"/>
  <c r="AS64" i="12"/>
  <c r="AU64" i="12" s="1"/>
  <c r="AO64" i="12"/>
  <c r="AQ64" i="12" s="1"/>
  <c r="AN64" i="12"/>
  <c r="AP64" i="12" s="1"/>
  <c r="AD64" i="12"/>
  <c r="AF64" i="12" s="1"/>
  <c r="AC64" i="12"/>
  <c r="AE64" i="12" s="1"/>
  <c r="Y64" i="12"/>
  <c r="AA64" i="12" s="1"/>
  <c r="X64" i="12"/>
  <c r="Z64" i="12" s="1"/>
  <c r="U64" i="12"/>
  <c r="T64" i="12"/>
  <c r="V64" i="12" s="1"/>
  <c r="S64" i="12"/>
  <c r="P64" i="12"/>
  <c r="O64" i="12"/>
  <c r="Q64" i="12" s="1"/>
  <c r="N64" i="12"/>
  <c r="J64" i="12"/>
  <c r="L64" i="12" s="1"/>
  <c r="I64" i="12"/>
  <c r="K64" i="12" s="1"/>
  <c r="E64" i="12"/>
  <c r="G64" i="12" s="1"/>
  <c r="D64" i="12"/>
  <c r="F64" i="12" s="1"/>
  <c r="BN61" i="12"/>
  <c r="BP61" i="12" s="1"/>
  <c r="BM61" i="12"/>
  <c r="BJ61" i="12"/>
  <c r="BI61" i="12"/>
  <c r="BK61" i="12" s="1"/>
  <c r="BH61" i="12"/>
  <c r="BL61" i="12" s="1"/>
  <c r="BF61" i="12"/>
  <c r="BE61" i="12"/>
  <c r="BD61" i="12"/>
  <c r="BC61" i="12"/>
  <c r="BG61" i="12" s="1"/>
  <c r="AY61" i="12"/>
  <c r="BA61" i="12" s="1"/>
  <c r="AX61" i="12"/>
  <c r="AT61" i="12"/>
  <c r="AV61" i="12" s="1"/>
  <c r="AS61" i="12"/>
  <c r="AU61" i="12" s="1"/>
  <c r="AP61" i="12"/>
  <c r="AO61" i="12"/>
  <c r="AQ61" i="12" s="1"/>
  <c r="AN61" i="12"/>
  <c r="AR61" i="12" s="1"/>
  <c r="AD61" i="12"/>
  <c r="AF61" i="12" s="1"/>
  <c r="AC61" i="12"/>
  <c r="Y61" i="12"/>
  <c r="AA61" i="12" s="1"/>
  <c r="X61" i="12"/>
  <c r="Z61" i="12" s="1"/>
  <c r="U61" i="12"/>
  <c r="T61" i="12"/>
  <c r="V61" i="12" s="1"/>
  <c r="S61" i="12"/>
  <c r="W61" i="12" s="1"/>
  <c r="Q61" i="12"/>
  <c r="P61" i="12"/>
  <c r="O61" i="12"/>
  <c r="N61" i="12"/>
  <c r="R61" i="12" s="1"/>
  <c r="J61" i="12"/>
  <c r="L61" i="12" s="1"/>
  <c r="I61" i="12"/>
  <c r="K61" i="12" s="1"/>
  <c r="E61" i="12"/>
  <c r="G61" i="12" s="1"/>
  <c r="D61" i="12"/>
  <c r="F61" i="12" s="1"/>
  <c r="BN56" i="12"/>
  <c r="BM56" i="12"/>
  <c r="BI56" i="12"/>
  <c r="BH56" i="12"/>
  <c r="BD56" i="12"/>
  <c r="BC56" i="12"/>
  <c r="AY56" i="12"/>
  <c r="AX56" i="12"/>
  <c r="AT56" i="12"/>
  <c r="AS56" i="12"/>
  <c r="AO56" i="12"/>
  <c r="AN56" i="12"/>
  <c r="AD56" i="12"/>
  <c r="AC56" i="12"/>
  <c r="Y56" i="12"/>
  <c r="X56" i="12"/>
  <c r="T56" i="12"/>
  <c r="S56" i="12"/>
  <c r="O56" i="12"/>
  <c r="N56" i="12"/>
  <c r="J56" i="12"/>
  <c r="I56" i="12"/>
  <c r="E56" i="12"/>
  <c r="D56" i="12"/>
  <c r="BN46" i="12"/>
  <c r="BM46" i="12"/>
  <c r="BI46" i="12"/>
  <c r="BH46" i="12"/>
  <c r="BD46" i="12"/>
  <c r="BC46" i="12"/>
  <c r="AY46" i="12"/>
  <c r="AX46" i="12"/>
  <c r="AT46" i="12"/>
  <c r="AS46" i="12"/>
  <c r="AO46" i="12"/>
  <c r="AN46" i="12"/>
  <c r="AD46" i="12"/>
  <c r="AC46" i="12"/>
  <c r="Y46" i="12"/>
  <c r="X46" i="12"/>
  <c r="T46" i="12"/>
  <c r="S46" i="12"/>
  <c r="O46" i="12"/>
  <c r="N46" i="12"/>
  <c r="J46" i="12"/>
  <c r="I46" i="12"/>
  <c r="E46" i="12"/>
  <c r="D46" i="12"/>
  <c r="BN45" i="12"/>
  <c r="BM45" i="12"/>
  <c r="BI45" i="12"/>
  <c r="BH45" i="12"/>
  <c r="BD45" i="12"/>
  <c r="BC45" i="12"/>
  <c r="AY45" i="12"/>
  <c r="AX45" i="12"/>
  <c r="AT45" i="12"/>
  <c r="AS45" i="12"/>
  <c r="AO45" i="12"/>
  <c r="AN45" i="12"/>
  <c r="AD45" i="12"/>
  <c r="AC45" i="12"/>
  <c r="Y45" i="12"/>
  <c r="X45" i="12"/>
  <c r="T45" i="12"/>
  <c r="S45" i="12"/>
  <c r="O45" i="12"/>
  <c r="N45" i="12"/>
  <c r="J45" i="12"/>
  <c r="I45" i="12"/>
  <c r="E45" i="12"/>
  <c r="D45" i="12"/>
  <c r="BN44" i="12"/>
  <c r="BM44" i="12"/>
  <c r="BI44" i="12"/>
  <c r="BH44" i="12"/>
  <c r="BD44" i="12"/>
  <c r="BC44" i="12"/>
  <c r="AY44" i="12"/>
  <c r="AX44" i="12"/>
  <c r="AT44" i="12"/>
  <c r="AS44" i="12"/>
  <c r="AO44" i="12"/>
  <c r="AN44" i="12"/>
  <c r="AD44" i="12"/>
  <c r="AC44" i="12"/>
  <c r="Y44" i="12"/>
  <c r="X44" i="12"/>
  <c r="T44" i="12"/>
  <c r="S44" i="12"/>
  <c r="O44" i="12"/>
  <c r="N44" i="12"/>
  <c r="J44" i="12"/>
  <c r="I44" i="12"/>
  <c r="E44" i="12"/>
  <c r="D44" i="12"/>
  <c r="BN43" i="12"/>
  <c r="BM43" i="12"/>
  <c r="BI43" i="12"/>
  <c r="BH43" i="12"/>
  <c r="BD43" i="12"/>
  <c r="BC43" i="12"/>
  <c r="AY43" i="12"/>
  <c r="AX43" i="12"/>
  <c r="AT43" i="12"/>
  <c r="AS43" i="12"/>
  <c r="AO43" i="12"/>
  <c r="AN43" i="12"/>
  <c r="AD43" i="12"/>
  <c r="AC43" i="12"/>
  <c r="Y43" i="12"/>
  <c r="X43" i="12"/>
  <c r="T43" i="12"/>
  <c r="S43" i="12"/>
  <c r="O43" i="12"/>
  <c r="N43" i="12"/>
  <c r="J43" i="12"/>
  <c r="I43" i="12"/>
  <c r="E43" i="12"/>
  <c r="D43" i="12"/>
  <c r="BN42" i="12"/>
  <c r="BM42" i="12"/>
  <c r="BI42" i="12"/>
  <c r="BH42" i="12"/>
  <c r="BD42" i="12"/>
  <c r="BC42" i="12"/>
  <c r="AY42" i="12"/>
  <c r="AX42" i="12"/>
  <c r="AT42" i="12"/>
  <c r="AS42" i="12"/>
  <c r="AO42" i="12"/>
  <c r="AN42" i="12"/>
  <c r="AD42" i="12"/>
  <c r="AC42" i="12"/>
  <c r="Y42" i="12"/>
  <c r="X42" i="12"/>
  <c r="T42" i="12"/>
  <c r="S42" i="12"/>
  <c r="O42" i="12"/>
  <c r="N42" i="12"/>
  <c r="J42" i="12"/>
  <c r="I42" i="12"/>
  <c r="E42" i="12"/>
  <c r="D42" i="12"/>
  <c r="BS41" i="12"/>
  <c r="BU41" i="12" s="1"/>
  <c r="BN41" i="12"/>
  <c r="BP41" i="12" s="1"/>
  <c r="BM41" i="12"/>
  <c r="BK41" i="12"/>
  <c r="BI41" i="12"/>
  <c r="BH41" i="12"/>
  <c r="BJ41" i="12" s="1"/>
  <c r="BG41" i="12"/>
  <c r="BD41" i="12"/>
  <c r="BF41" i="12" s="1"/>
  <c r="BC41" i="12"/>
  <c r="BE41" i="12" s="1"/>
  <c r="AY41" i="12"/>
  <c r="BA41" i="12" s="1"/>
  <c r="AX41" i="12"/>
  <c r="AU41" i="12"/>
  <c r="AT41" i="12"/>
  <c r="AV41" i="12" s="1"/>
  <c r="AS41" i="12"/>
  <c r="AW41" i="12" s="1"/>
  <c r="AO41" i="12"/>
  <c r="AQ41" i="12" s="1"/>
  <c r="AN41" i="12"/>
  <c r="AP41" i="12" s="1"/>
  <c r="AD41" i="12"/>
  <c r="AF41" i="12" s="1"/>
  <c r="AC41" i="12"/>
  <c r="Y41" i="12"/>
  <c r="AA41" i="12" s="1"/>
  <c r="X41" i="12"/>
  <c r="T41" i="12"/>
  <c r="V41" i="12" s="1"/>
  <c r="S41" i="12"/>
  <c r="U41" i="12" s="1"/>
  <c r="O41" i="12"/>
  <c r="Q41" i="12" s="1"/>
  <c r="N41" i="12"/>
  <c r="J41" i="12"/>
  <c r="L41" i="12" s="1"/>
  <c r="I41" i="12"/>
  <c r="M41" i="12" s="1"/>
  <c r="G41" i="12"/>
  <c r="E41" i="12"/>
  <c r="D41" i="12"/>
  <c r="H41" i="12" s="1"/>
  <c r="BN40" i="12"/>
  <c r="BP40" i="12" s="1"/>
  <c r="BM40" i="12"/>
  <c r="BO40" i="12" s="1"/>
  <c r="BI40" i="12"/>
  <c r="BH40" i="12"/>
  <c r="BD40" i="12"/>
  <c r="BF40" i="12" s="1"/>
  <c r="BC40" i="12"/>
  <c r="BE40" i="12" s="1"/>
  <c r="AY40" i="12"/>
  <c r="AX40" i="12"/>
  <c r="AT40" i="12"/>
  <c r="AV40" i="12" s="1"/>
  <c r="AS40" i="12"/>
  <c r="AW40" i="12" s="1"/>
  <c r="AO40" i="12"/>
  <c r="AN40" i="12"/>
  <c r="AD40" i="12"/>
  <c r="AF40" i="12" s="1"/>
  <c r="AC40" i="12"/>
  <c r="Y40" i="12"/>
  <c r="X40" i="12"/>
  <c r="T40" i="12"/>
  <c r="V40" i="12" s="1"/>
  <c r="S40" i="12"/>
  <c r="O40" i="12"/>
  <c r="N40" i="12"/>
  <c r="J40" i="12"/>
  <c r="L40" i="12" s="1"/>
  <c r="I40" i="12"/>
  <c r="E40" i="12"/>
  <c r="D40" i="12"/>
  <c r="BN39" i="12"/>
  <c r="BM39" i="12"/>
  <c r="BI39" i="12"/>
  <c r="BH39" i="12"/>
  <c r="BD39" i="12"/>
  <c r="BC39" i="12"/>
  <c r="AY39" i="12"/>
  <c r="AX39" i="12"/>
  <c r="AT39" i="12"/>
  <c r="AS39" i="12"/>
  <c r="AO39" i="12"/>
  <c r="AN39" i="12"/>
  <c r="AD39" i="12"/>
  <c r="AC39" i="12"/>
  <c r="Y39" i="12"/>
  <c r="X39" i="12"/>
  <c r="T39" i="12"/>
  <c r="S39" i="12"/>
  <c r="O39" i="12"/>
  <c r="N39" i="12"/>
  <c r="J39" i="12"/>
  <c r="I39" i="12"/>
  <c r="E39" i="12"/>
  <c r="D39" i="12"/>
  <c r="BS31" i="12"/>
  <c r="BS76" i="12" s="1"/>
  <c r="BR31" i="12"/>
  <c r="BR76" i="12" s="1"/>
  <c r="BQ31" i="12"/>
  <c r="BP31" i="12"/>
  <c r="BO31" i="12"/>
  <c r="BL31" i="12"/>
  <c r="BK31" i="12"/>
  <c r="BJ31" i="12"/>
  <c r="BG31" i="12"/>
  <c r="BF31" i="12"/>
  <c r="BE31" i="12"/>
  <c r="BB31" i="12"/>
  <c r="BA31" i="12"/>
  <c r="AZ31" i="12"/>
  <c r="AW31" i="12"/>
  <c r="AV31" i="12"/>
  <c r="AU31" i="12"/>
  <c r="AR31" i="12"/>
  <c r="AQ31" i="12"/>
  <c r="AP31" i="12"/>
  <c r="AI31" i="12"/>
  <c r="AH31" i="12"/>
  <c r="AL31" i="12" s="1"/>
  <c r="AG31" i="12"/>
  <c r="AF31" i="12"/>
  <c r="AE31" i="12"/>
  <c r="AB31" i="12"/>
  <c r="AA31" i="12"/>
  <c r="Z31" i="12"/>
  <c r="W31" i="12"/>
  <c r="V31" i="12"/>
  <c r="U31" i="12"/>
  <c r="R31" i="12"/>
  <c r="Q31" i="12"/>
  <c r="P31" i="12"/>
  <c r="M31" i="12"/>
  <c r="L31" i="12"/>
  <c r="K31" i="12"/>
  <c r="H31" i="12"/>
  <c r="G31" i="12"/>
  <c r="F31" i="12"/>
  <c r="BN25" i="12"/>
  <c r="BM25" i="12"/>
  <c r="BI25" i="12"/>
  <c r="BH25" i="12"/>
  <c r="BD25" i="12"/>
  <c r="BC25" i="12"/>
  <c r="AY25" i="12"/>
  <c r="AX25" i="12"/>
  <c r="AT25" i="12"/>
  <c r="AS25" i="12"/>
  <c r="AO25" i="12"/>
  <c r="AN25" i="12"/>
  <c r="AD25" i="12"/>
  <c r="AC25" i="12"/>
  <c r="Y25" i="12"/>
  <c r="X25" i="12"/>
  <c r="T25" i="12"/>
  <c r="S25" i="12"/>
  <c r="O25" i="12"/>
  <c r="N25" i="12"/>
  <c r="J25" i="12"/>
  <c r="I25" i="12"/>
  <c r="E25" i="12"/>
  <c r="D25" i="12"/>
  <c r="BS21" i="12"/>
  <c r="BR21" i="12"/>
  <c r="BT21" i="12" s="1"/>
  <c r="BQ21" i="12"/>
  <c r="BP21" i="12"/>
  <c r="BO21" i="12"/>
  <c r="BL21" i="12"/>
  <c r="BK21" i="12"/>
  <c r="BJ21" i="12"/>
  <c r="BG21" i="12"/>
  <c r="BF21" i="12"/>
  <c r="BE21" i="12"/>
  <c r="BB21" i="12"/>
  <c r="BA21" i="12"/>
  <c r="AZ21" i="12"/>
  <c r="AW21" i="12"/>
  <c r="AV21" i="12"/>
  <c r="AU21" i="12"/>
  <c r="AR21" i="12"/>
  <c r="AQ21" i="12"/>
  <c r="AP21" i="12"/>
  <c r="AI21" i="12"/>
  <c r="AI75" i="12" s="1"/>
  <c r="AH21" i="12"/>
  <c r="AG21" i="12"/>
  <c r="AF21" i="12"/>
  <c r="AE21" i="12"/>
  <c r="AB21" i="12"/>
  <c r="AA21" i="12"/>
  <c r="Z21" i="12"/>
  <c r="W21" i="12"/>
  <c r="V21" i="12"/>
  <c r="U21" i="12"/>
  <c r="R21" i="12"/>
  <c r="Q21" i="12"/>
  <c r="P21" i="12"/>
  <c r="M21" i="12"/>
  <c r="L21" i="12"/>
  <c r="K21" i="12"/>
  <c r="H21" i="12"/>
  <c r="G21" i="12"/>
  <c r="F21" i="12"/>
  <c r="BS19" i="12"/>
  <c r="BR19" i="12"/>
  <c r="BQ19" i="12"/>
  <c r="BP19" i="12"/>
  <c r="BO19" i="12"/>
  <c r="BL19" i="12"/>
  <c r="BK19" i="12"/>
  <c r="BJ19" i="12"/>
  <c r="BG19" i="12"/>
  <c r="BF19" i="12"/>
  <c r="BE19" i="12"/>
  <c r="BB19" i="12"/>
  <c r="BA19" i="12"/>
  <c r="AZ19" i="12"/>
  <c r="AW19" i="12"/>
  <c r="AV19" i="12"/>
  <c r="AU19" i="12"/>
  <c r="AR19" i="12"/>
  <c r="AQ19" i="12"/>
  <c r="AP19" i="12"/>
  <c r="AI19" i="12"/>
  <c r="AH19" i="12"/>
  <c r="AH66" i="12" s="1"/>
  <c r="AG19" i="12"/>
  <c r="AF19" i="12"/>
  <c r="AE19" i="12"/>
  <c r="AB19" i="12"/>
  <c r="AA19" i="12"/>
  <c r="Z19" i="12"/>
  <c r="W19" i="12"/>
  <c r="V19" i="12"/>
  <c r="U19" i="12"/>
  <c r="R19" i="12"/>
  <c r="Q19" i="12"/>
  <c r="P19" i="12"/>
  <c r="M19" i="12"/>
  <c r="L19" i="12"/>
  <c r="K19" i="12"/>
  <c r="H19" i="12"/>
  <c r="G19" i="12"/>
  <c r="F19" i="12"/>
  <c r="BS18" i="12"/>
  <c r="BR18" i="12"/>
  <c r="BV18" i="12" s="1"/>
  <c r="BQ18" i="12"/>
  <c r="BP18" i="12"/>
  <c r="BO18" i="12"/>
  <c r="BL18" i="12"/>
  <c r="BK18" i="12"/>
  <c r="BJ18" i="12"/>
  <c r="BG18" i="12"/>
  <c r="BF18" i="12"/>
  <c r="BE18" i="12"/>
  <c r="BB18" i="12"/>
  <c r="BA18" i="12"/>
  <c r="AZ18" i="12"/>
  <c r="AW18" i="12"/>
  <c r="AV18" i="12"/>
  <c r="AU18" i="12"/>
  <c r="AR18" i="12"/>
  <c r="AQ18" i="12"/>
  <c r="AP18" i="12"/>
  <c r="AI18" i="12"/>
  <c r="AH18" i="12"/>
  <c r="AL18" i="12" s="1"/>
  <c r="AG18" i="12"/>
  <c r="AF18" i="12"/>
  <c r="AE18" i="12"/>
  <c r="AB18" i="12"/>
  <c r="AA18" i="12"/>
  <c r="Z18" i="12"/>
  <c r="W18" i="12"/>
  <c r="V18" i="12"/>
  <c r="U18" i="12"/>
  <c r="R18" i="12"/>
  <c r="Q18" i="12"/>
  <c r="P18" i="12"/>
  <c r="M18" i="12"/>
  <c r="L18" i="12"/>
  <c r="K18" i="12"/>
  <c r="H18" i="12"/>
  <c r="G18" i="12"/>
  <c r="F18" i="12"/>
  <c r="BV17" i="12"/>
  <c r="BS17" i="12"/>
  <c r="BS56" i="12" s="1"/>
  <c r="BR17" i="12"/>
  <c r="BQ17" i="12"/>
  <c r="BP17" i="12"/>
  <c r="BO17" i="12"/>
  <c r="BL17" i="12"/>
  <c r="BK17" i="12"/>
  <c r="BJ17" i="12"/>
  <c r="BG17" i="12"/>
  <c r="BF17" i="12"/>
  <c r="BE17" i="12"/>
  <c r="BB17" i="12"/>
  <c r="BA17" i="12"/>
  <c r="AZ17" i="12"/>
  <c r="AW17" i="12"/>
  <c r="AV17" i="12"/>
  <c r="AU17" i="12"/>
  <c r="AR17" i="12"/>
  <c r="AQ17" i="12"/>
  <c r="AP17" i="12"/>
  <c r="AI17" i="12"/>
  <c r="AH17" i="12"/>
  <c r="AH56" i="12" s="1"/>
  <c r="AG17" i="12"/>
  <c r="AF17" i="12"/>
  <c r="AE17" i="12"/>
  <c r="AB17" i="12"/>
  <c r="AA17" i="12"/>
  <c r="Z17" i="12"/>
  <c r="W17" i="12"/>
  <c r="V17" i="12"/>
  <c r="U17" i="12"/>
  <c r="R17" i="12"/>
  <c r="Q17" i="12"/>
  <c r="P17" i="12"/>
  <c r="M17" i="12"/>
  <c r="L17" i="12"/>
  <c r="K17" i="12"/>
  <c r="H17" i="12"/>
  <c r="G17" i="12"/>
  <c r="F17" i="12"/>
  <c r="BN15" i="12"/>
  <c r="BP15" i="12" s="1"/>
  <c r="BP91" i="12" s="1"/>
  <c r="BM15" i="12"/>
  <c r="BI15" i="12"/>
  <c r="BK15" i="12" s="1"/>
  <c r="BK91" i="12" s="1"/>
  <c r="BH15" i="12"/>
  <c r="BL15" i="12" s="1"/>
  <c r="BG15" i="12"/>
  <c r="BE15" i="12"/>
  <c r="BD15" i="12"/>
  <c r="BF15" i="12" s="1"/>
  <c r="BF91" i="12" s="1"/>
  <c r="BC15" i="12"/>
  <c r="AY15" i="12"/>
  <c r="BA15" i="12" s="1"/>
  <c r="BA91" i="12" s="1"/>
  <c r="AX15" i="12"/>
  <c r="AZ15" i="12" s="1"/>
  <c r="AT15" i="12"/>
  <c r="AV15" i="12" s="1"/>
  <c r="AV91" i="12" s="1"/>
  <c r="AS15" i="12"/>
  <c r="AW15" i="12" s="1"/>
  <c r="AO15" i="12"/>
  <c r="AQ15" i="12" s="1"/>
  <c r="AQ91" i="12" s="1"/>
  <c r="AN15" i="12"/>
  <c r="AR15" i="12" s="1"/>
  <c r="AD15" i="12"/>
  <c r="AF15" i="12" s="1"/>
  <c r="AF91" i="12" s="1"/>
  <c r="AC15" i="12"/>
  <c r="AE15" i="12" s="1"/>
  <c r="Y15" i="12"/>
  <c r="AA15" i="12" s="1"/>
  <c r="AA91" i="12" s="1"/>
  <c r="X15" i="12"/>
  <c r="AB15" i="12" s="1"/>
  <c r="T15" i="12"/>
  <c r="V15" i="12" s="1"/>
  <c r="V91" i="12" s="1"/>
  <c r="S15" i="12"/>
  <c r="W15" i="12" s="1"/>
  <c r="O15" i="12"/>
  <c r="Q15" i="12" s="1"/>
  <c r="Q91" i="12" s="1"/>
  <c r="N15" i="12"/>
  <c r="R15" i="12" s="1"/>
  <c r="J15" i="12"/>
  <c r="L15" i="12" s="1"/>
  <c r="L91" i="12" s="1"/>
  <c r="I15" i="12"/>
  <c r="K15" i="12" s="1"/>
  <c r="E15" i="12"/>
  <c r="G15" i="12" s="1"/>
  <c r="G91" i="12" s="1"/>
  <c r="D15" i="12"/>
  <c r="F15" i="12" s="1"/>
  <c r="BS14" i="12"/>
  <c r="BR14" i="12"/>
  <c r="BT14" i="12" s="1"/>
  <c r="BQ14" i="12"/>
  <c r="BP14" i="12"/>
  <c r="BO14" i="12"/>
  <c r="BL14" i="12"/>
  <c r="BK14" i="12"/>
  <c r="BJ14" i="12"/>
  <c r="BG14" i="12"/>
  <c r="BF14" i="12"/>
  <c r="BE14" i="12"/>
  <c r="BB14" i="12"/>
  <c r="BA14" i="12"/>
  <c r="AZ14" i="12"/>
  <c r="AW14" i="12"/>
  <c r="AV14" i="12"/>
  <c r="AU14" i="12"/>
  <c r="AR14" i="12"/>
  <c r="AQ14" i="12"/>
  <c r="AP14" i="12"/>
  <c r="AJ14" i="12"/>
  <c r="AI14" i="12"/>
  <c r="AH14" i="12"/>
  <c r="AG14" i="12"/>
  <c r="AF14" i="12"/>
  <c r="AE14" i="12"/>
  <c r="AB14" i="12"/>
  <c r="AA14" i="12"/>
  <c r="Z14" i="12"/>
  <c r="W14" i="12"/>
  <c r="V14" i="12"/>
  <c r="U14" i="12"/>
  <c r="R14" i="12"/>
  <c r="Q14" i="12"/>
  <c r="P14" i="12"/>
  <c r="M14" i="12"/>
  <c r="L14" i="12"/>
  <c r="K14" i="12"/>
  <c r="H14" i="12"/>
  <c r="G14" i="12"/>
  <c r="F14" i="12"/>
  <c r="BS13" i="12"/>
  <c r="BR13" i="12"/>
  <c r="BT13" i="12" s="1"/>
  <c r="BQ13" i="12"/>
  <c r="BP13" i="12"/>
  <c r="BO13" i="12"/>
  <c r="BL13" i="12"/>
  <c r="BK13" i="12"/>
  <c r="BJ13" i="12"/>
  <c r="BG13" i="12"/>
  <c r="BF13" i="12"/>
  <c r="BE13" i="12"/>
  <c r="BB13" i="12"/>
  <c r="BA13" i="12"/>
  <c r="AZ13" i="12"/>
  <c r="AW13" i="12"/>
  <c r="AV13" i="12"/>
  <c r="AU13" i="12"/>
  <c r="AR13" i="12"/>
  <c r="AQ13" i="12"/>
  <c r="AP13" i="12"/>
  <c r="AI13" i="12"/>
  <c r="AI83" i="12" s="1"/>
  <c r="AK83" i="12" s="1"/>
  <c r="AH13" i="12"/>
  <c r="AG13" i="12"/>
  <c r="AF13" i="12"/>
  <c r="AE13" i="12"/>
  <c r="AB13" i="12"/>
  <c r="AA13" i="12"/>
  <c r="Z13" i="12"/>
  <c r="W13" i="12"/>
  <c r="V13" i="12"/>
  <c r="U13" i="12"/>
  <c r="R13" i="12"/>
  <c r="Q13" i="12"/>
  <c r="P13" i="12"/>
  <c r="M13" i="12"/>
  <c r="L13" i="12"/>
  <c r="K13" i="12"/>
  <c r="H13" i="12"/>
  <c r="G13" i="12"/>
  <c r="F13" i="12"/>
  <c r="BS12" i="12"/>
  <c r="BR12" i="12"/>
  <c r="BQ12" i="12"/>
  <c r="BP12" i="12"/>
  <c r="BO12" i="12"/>
  <c r="BL12" i="12"/>
  <c r="BK12" i="12"/>
  <c r="BJ12" i="12"/>
  <c r="BG12" i="12"/>
  <c r="BF12" i="12"/>
  <c r="BE12" i="12"/>
  <c r="BB12" i="12"/>
  <c r="BA12" i="12"/>
  <c r="AZ12" i="12"/>
  <c r="AW12" i="12"/>
  <c r="AV12" i="12"/>
  <c r="AU12" i="12"/>
  <c r="AR12" i="12"/>
  <c r="AQ12" i="12"/>
  <c r="AP12" i="12"/>
  <c r="AI12" i="12"/>
  <c r="AK12" i="12" s="1"/>
  <c r="AH12" i="12"/>
  <c r="AG12" i="12"/>
  <c r="AF12" i="12"/>
  <c r="AE12" i="12"/>
  <c r="AB12" i="12"/>
  <c r="AA12" i="12"/>
  <c r="Z12" i="12"/>
  <c r="W12" i="12"/>
  <c r="V12" i="12"/>
  <c r="U12" i="12"/>
  <c r="R12" i="12"/>
  <c r="Q12" i="12"/>
  <c r="P12" i="12"/>
  <c r="M12" i="12"/>
  <c r="L12" i="12"/>
  <c r="K12" i="12"/>
  <c r="H12" i="12"/>
  <c r="G12" i="12"/>
  <c r="F12" i="12"/>
  <c r="BS11" i="12"/>
  <c r="BU11" i="12" s="1"/>
  <c r="BR11" i="12"/>
  <c r="BQ11" i="12"/>
  <c r="BP11" i="12"/>
  <c r="BO11" i="12"/>
  <c r="BL11" i="12"/>
  <c r="BK11" i="12"/>
  <c r="BJ11" i="12"/>
  <c r="BG11" i="12"/>
  <c r="BF11" i="12"/>
  <c r="BE11" i="12"/>
  <c r="BB11" i="12"/>
  <c r="BA11" i="12"/>
  <c r="AZ11" i="12"/>
  <c r="AW11" i="12"/>
  <c r="AV11" i="12"/>
  <c r="AU11" i="12"/>
  <c r="AR11" i="12"/>
  <c r="AQ11" i="12"/>
  <c r="AP11" i="12"/>
  <c r="AK11" i="12"/>
  <c r="AI11" i="12"/>
  <c r="AI74" i="12" s="1"/>
  <c r="AH11" i="12"/>
  <c r="AJ11" i="12" s="1"/>
  <c r="AG11" i="12"/>
  <c r="AF11" i="12"/>
  <c r="AE11" i="12"/>
  <c r="AB11" i="12"/>
  <c r="AA11" i="12"/>
  <c r="Z11" i="12"/>
  <c r="W11" i="12"/>
  <c r="V11" i="12"/>
  <c r="U11" i="12"/>
  <c r="R11" i="12"/>
  <c r="Q11" i="12"/>
  <c r="P11" i="12"/>
  <c r="M11" i="12"/>
  <c r="L11" i="12"/>
  <c r="K11" i="12"/>
  <c r="H11" i="12"/>
  <c r="G11" i="12"/>
  <c r="F11" i="12"/>
  <c r="BS10" i="12"/>
  <c r="BR10" i="12"/>
  <c r="BT10" i="12" s="1"/>
  <c r="BQ10" i="12"/>
  <c r="BP10" i="12"/>
  <c r="BO10" i="12"/>
  <c r="BL10" i="12"/>
  <c r="BK10" i="12"/>
  <c r="BJ10" i="12"/>
  <c r="BG10" i="12"/>
  <c r="BF10" i="12"/>
  <c r="BE10" i="12"/>
  <c r="BB10" i="12"/>
  <c r="BA10" i="12"/>
  <c r="AZ10" i="12"/>
  <c r="AW10" i="12"/>
  <c r="AV10" i="12"/>
  <c r="AU10" i="12"/>
  <c r="AR10" i="12"/>
  <c r="AQ10" i="12"/>
  <c r="AP10" i="12"/>
  <c r="AI10" i="12"/>
  <c r="BY10" i="12" s="1"/>
  <c r="AH10" i="12"/>
  <c r="AJ10" i="12" s="1"/>
  <c r="AG10" i="12"/>
  <c r="AF10" i="12"/>
  <c r="AE10" i="12"/>
  <c r="AB10" i="12"/>
  <c r="AA10" i="12"/>
  <c r="Z10" i="12"/>
  <c r="W10" i="12"/>
  <c r="V10" i="12"/>
  <c r="U10" i="12"/>
  <c r="R10" i="12"/>
  <c r="Q10" i="12"/>
  <c r="P10" i="12"/>
  <c r="M10" i="12"/>
  <c r="L10" i="12"/>
  <c r="K10" i="12"/>
  <c r="H10" i="12"/>
  <c r="G10" i="12"/>
  <c r="F10" i="12"/>
  <c r="BP9" i="12"/>
  <c r="BO9" i="12"/>
  <c r="BK9" i="12"/>
  <c r="BJ9" i="12"/>
  <c r="BF9" i="12"/>
  <c r="BE9" i="12"/>
  <c r="BA9" i="12"/>
  <c r="AZ9" i="12"/>
  <c r="AV9" i="12"/>
  <c r="AU9" i="12"/>
  <c r="AQ9" i="12"/>
  <c r="AP9" i="12"/>
  <c r="AF9" i="12"/>
  <c r="AE9" i="12"/>
  <c r="AA9" i="12"/>
  <c r="Z9" i="12"/>
  <c r="V9" i="12"/>
  <c r="U9" i="12"/>
  <c r="Q9" i="12"/>
  <c r="P9" i="12"/>
  <c r="L9" i="12"/>
  <c r="K9" i="12"/>
  <c r="G9" i="12"/>
  <c r="F9" i="12"/>
  <c r="BP8" i="12"/>
  <c r="BO8" i="12"/>
  <c r="BK8" i="12"/>
  <c r="BJ8" i="12"/>
  <c r="BF8" i="12"/>
  <c r="BE8" i="12"/>
  <c r="BA8" i="12"/>
  <c r="AZ8" i="12"/>
  <c r="AV8" i="12"/>
  <c r="AU8" i="12"/>
  <c r="AQ8" i="12"/>
  <c r="AP8" i="12"/>
  <c r="AF8" i="12"/>
  <c r="AE8" i="12"/>
  <c r="AA8" i="12"/>
  <c r="Z8" i="12"/>
  <c r="V8" i="12"/>
  <c r="U8" i="12"/>
  <c r="Q8" i="12"/>
  <c r="P8" i="12"/>
  <c r="L8" i="12"/>
  <c r="K8" i="12"/>
  <c r="G8" i="12"/>
  <c r="F8" i="12"/>
  <c r="BP7" i="12"/>
  <c r="BO7" i="12"/>
  <c r="BK7" i="12"/>
  <c r="BJ7" i="12"/>
  <c r="BF7" i="12"/>
  <c r="BE7" i="12"/>
  <c r="BA7" i="12"/>
  <c r="AZ7" i="12"/>
  <c r="AV7" i="12"/>
  <c r="AU7" i="12"/>
  <c r="AQ7" i="12"/>
  <c r="AP7" i="12"/>
  <c r="AF7" i="12"/>
  <c r="AE7" i="12"/>
  <c r="AA7" i="12"/>
  <c r="Z7" i="12"/>
  <c r="V7" i="12"/>
  <c r="U7" i="12"/>
  <c r="Q7" i="12"/>
  <c r="P7" i="12"/>
  <c r="L7" i="12"/>
  <c r="K7" i="12"/>
  <c r="G7" i="12"/>
  <c r="F7" i="12"/>
  <c r="B87" i="6"/>
  <c r="B82" i="6"/>
  <c r="B78" i="6"/>
  <c r="B73" i="6"/>
  <c r="B69" i="6"/>
  <c r="B64" i="6"/>
  <c r="C87" i="19"/>
  <c r="C82" i="19"/>
  <c r="C78" i="19"/>
  <c r="C73" i="19"/>
  <c r="AY70" i="19"/>
  <c r="C69" i="19"/>
  <c r="C64" i="19"/>
  <c r="C87" i="18"/>
  <c r="C82" i="18"/>
  <c r="C78" i="18"/>
  <c r="C73" i="18"/>
  <c r="K72" i="18"/>
  <c r="C69" i="18"/>
  <c r="C64" i="18"/>
  <c r="C87" i="17"/>
  <c r="C82" i="17"/>
  <c r="C78" i="17"/>
  <c r="C73" i="17"/>
  <c r="BE71" i="17"/>
  <c r="BG71" i="17" s="1"/>
  <c r="C69" i="17"/>
  <c r="C64" i="17"/>
  <c r="C87" i="15"/>
  <c r="C82" i="15"/>
  <c r="C78" i="15"/>
  <c r="C73" i="15"/>
  <c r="C69" i="15"/>
  <c r="C64" i="15"/>
  <c r="C87" i="14"/>
  <c r="C82" i="14"/>
  <c r="C78" i="14"/>
  <c r="C73" i="14"/>
  <c r="P71" i="14"/>
  <c r="C69" i="14"/>
  <c r="C64" i="14"/>
  <c r="C87" i="16"/>
  <c r="C82" i="16"/>
  <c r="C78" i="16"/>
  <c r="C73" i="16"/>
  <c r="BD72" i="16"/>
  <c r="BH72" i="16" s="1"/>
  <c r="AZ71" i="16"/>
  <c r="BB71" i="16" s="1"/>
  <c r="C69" i="16"/>
  <c r="C64" i="16"/>
  <c r="AT63" i="16"/>
  <c r="AX63" i="16" s="1"/>
  <c r="B86" i="13"/>
  <c r="BN85" i="13"/>
  <c r="BP85" i="13" s="1"/>
  <c r="BM85" i="13"/>
  <c r="BI85" i="13"/>
  <c r="BK85" i="13" s="1"/>
  <c r="BH85" i="13"/>
  <c r="BL85" i="13" s="1"/>
  <c r="BE85" i="13"/>
  <c r="BD85" i="13"/>
  <c r="BF85" i="13" s="1"/>
  <c r="BC85" i="13"/>
  <c r="BG85" i="13" s="1"/>
  <c r="AZ85" i="13"/>
  <c r="AY85" i="13"/>
  <c r="BA85" i="13" s="1"/>
  <c r="AX85" i="13"/>
  <c r="BB85" i="13" s="1"/>
  <c r="AT85" i="13"/>
  <c r="AV85" i="13" s="1"/>
  <c r="AS85" i="13"/>
  <c r="AU85" i="13" s="1"/>
  <c r="AO85" i="13"/>
  <c r="AQ85" i="13" s="1"/>
  <c r="AN85" i="13"/>
  <c r="AR85" i="13" s="1"/>
  <c r="AE85" i="13"/>
  <c r="AD85" i="13"/>
  <c r="AF85" i="13" s="1"/>
  <c r="AC85" i="13"/>
  <c r="AG85" i="13" s="1"/>
  <c r="Y85" i="13"/>
  <c r="AA85" i="13" s="1"/>
  <c r="X85" i="13"/>
  <c r="T85" i="13"/>
  <c r="V85" i="13" s="1"/>
  <c r="S85" i="13"/>
  <c r="W85" i="13" s="1"/>
  <c r="O85" i="13"/>
  <c r="Q85" i="13" s="1"/>
  <c r="N85" i="13"/>
  <c r="J85" i="13"/>
  <c r="L85" i="13" s="1"/>
  <c r="I85" i="13"/>
  <c r="E85" i="13"/>
  <c r="G85" i="13" s="1"/>
  <c r="D85" i="13"/>
  <c r="F85" i="13" s="1"/>
  <c r="BO84" i="13"/>
  <c r="BN84" i="13"/>
  <c r="BP84" i="13" s="1"/>
  <c r="BM84" i="13"/>
  <c r="BQ84" i="13" s="1"/>
  <c r="BI84" i="13"/>
  <c r="BK84" i="13" s="1"/>
  <c r="BH84" i="13"/>
  <c r="BD84" i="13"/>
  <c r="BF84" i="13" s="1"/>
  <c r="BC84" i="13"/>
  <c r="BG84" i="13" s="1"/>
  <c r="AZ84" i="13"/>
  <c r="AY84" i="13"/>
  <c r="BA84" i="13" s="1"/>
  <c r="AX84" i="13"/>
  <c r="BB84" i="13" s="1"/>
  <c r="AU84" i="13"/>
  <c r="AT84" i="13"/>
  <c r="AV84" i="13" s="1"/>
  <c r="AS84" i="13"/>
  <c r="AW84" i="13" s="1"/>
  <c r="AO84" i="13"/>
  <c r="AQ84" i="13" s="1"/>
  <c r="AN84" i="13"/>
  <c r="AD84" i="13"/>
  <c r="AF84" i="13" s="1"/>
  <c r="AC84" i="13"/>
  <c r="Y84" i="13"/>
  <c r="AA84" i="13" s="1"/>
  <c r="X84" i="13"/>
  <c r="T84" i="13"/>
  <c r="V84" i="13" s="1"/>
  <c r="S84" i="13"/>
  <c r="O84" i="13"/>
  <c r="Q84" i="13" s="1"/>
  <c r="N84" i="13"/>
  <c r="R84" i="13" s="1"/>
  <c r="J84" i="13"/>
  <c r="L84" i="13" s="1"/>
  <c r="I84" i="13"/>
  <c r="E84" i="13"/>
  <c r="G84" i="13" s="1"/>
  <c r="D84" i="13"/>
  <c r="BN83" i="13"/>
  <c r="BM83" i="13"/>
  <c r="BK83" i="13"/>
  <c r="BI83" i="13"/>
  <c r="BH83" i="13"/>
  <c r="BD83" i="13"/>
  <c r="BF83" i="13" s="1"/>
  <c r="BC83" i="13"/>
  <c r="BG83" i="13" s="1"/>
  <c r="BB83" i="13"/>
  <c r="AY83" i="13"/>
  <c r="AX83" i="13"/>
  <c r="AT83" i="13"/>
  <c r="AS83" i="13"/>
  <c r="AO83" i="13"/>
  <c r="AN83" i="13"/>
  <c r="AP83" i="13" s="1"/>
  <c r="AD83" i="13"/>
  <c r="AC83" i="13"/>
  <c r="AG83" i="13" s="1"/>
  <c r="Y83" i="13"/>
  <c r="X83" i="13"/>
  <c r="V83" i="13"/>
  <c r="T83" i="13"/>
  <c r="S83" i="13"/>
  <c r="U83" i="13" s="1"/>
  <c r="O83" i="13"/>
  <c r="Q83" i="13" s="1"/>
  <c r="N83" i="13"/>
  <c r="R83" i="13" s="1"/>
  <c r="J83" i="13"/>
  <c r="I83" i="13"/>
  <c r="M83" i="13" s="1"/>
  <c r="E83" i="13"/>
  <c r="D83" i="13"/>
  <c r="B81" i="13"/>
  <c r="BN80" i="13"/>
  <c r="BP80" i="13" s="1"/>
  <c r="BM80" i="13"/>
  <c r="BI80" i="13"/>
  <c r="BK80" i="13" s="1"/>
  <c r="BH80" i="13"/>
  <c r="BD80" i="13"/>
  <c r="BF80" i="13" s="1"/>
  <c r="BC80" i="13"/>
  <c r="BE80" i="13" s="1"/>
  <c r="AY80" i="13"/>
  <c r="BA80" i="13" s="1"/>
  <c r="AX80" i="13"/>
  <c r="BB80" i="13" s="1"/>
  <c r="AT80" i="13"/>
  <c r="AV80" i="13" s="1"/>
  <c r="AS80" i="13"/>
  <c r="AO80" i="13"/>
  <c r="AQ80" i="13" s="1"/>
  <c r="AN80" i="13"/>
  <c r="AD80" i="13"/>
  <c r="AC80" i="13"/>
  <c r="AE80" i="13" s="1"/>
  <c r="Y80" i="13"/>
  <c r="AA80" i="13" s="1"/>
  <c r="X80" i="13"/>
  <c r="AB80" i="13" s="1"/>
  <c r="U80" i="13"/>
  <c r="T80" i="13"/>
  <c r="V80" i="13" s="1"/>
  <c r="S80" i="13"/>
  <c r="W80" i="13" s="1"/>
  <c r="O80" i="13"/>
  <c r="Q80" i="13" s="1"/>
  <c r="N80" i="13"/>
  <c r="J80" i="13"/>
  <c r="L80" i="13" s="1"/>
  <c r="I80" i="13"/>
  <c r="F80" i="13"/>
  <c r="E80" i="13"/>
  <c r="G80" i="13" s="1"/>
  <c r="D80" i="13"/>
  <c r="H80" i="13" s="1"/>
  <c r="BN79" i="13"/>
  <c r="BP79" i="13" s="1"/>
  <c r="BM79" i="13"/>
  <c r="BI79" i="13"/>
  <c r="BK79" i="13" s="1"/>
  <c r="BH79" i="13"/>
  <c r="BD79" i="13"/>
  <c r="BF79" i="13" s="1"/>
  <c r="BC79" i="13"/>
  <c r="AY79" i="13"/>
  <c r="BA79" i="13" s="1"/>
  <c r="AX79" i="13"/>
  <c r="AZ79" i="13" s="1"/>
  <c r="AT79" i="13"/>
  <c r="AV79" i="13" s="1"/>
  <c r="AS79" i="13"/>
  <c r="AO79" i="13"/>
  <c r="AQ79" i="13" s="1"/>
  <c r="AN79" i="13"/>
  <c r="AF79" i="13"/>
  <c r="AD79" i="13"/>
  <c r="AC79" i="13"/>
  <c r="AE79" i="13" s="1"/>
  <c r="Y79" i="13"/>
  <c r="AA79" i="13" s="1"/>
  <c r="X79" i="13"/>
  <c r="T79" i="13"/>
  <c r="V79" i="13" s="1"/>
  <c r="S79" i="13"/>
  <c r="O79" i="13"/>
  <c r="Q79" i="13" s="1"/>
  <c r="N79" i="13"/>
  <c r="J79" i="13"/>
  <c r="L79" i="13" s="1"/>
  <c r="I79" i="13"/>
  <c r="E79" i="13"/>
  <c r="G79" i="13" s="1"/>
  <c r="D79" i="13"/>
  <c r="BN78" i="13"/>
  <c r="BP78" i="13" s="1"/>
  <c r="BM78" i="13"/>
  <c r="BQ78" i="13" s="1"/>
  <c r="BI78" i="13"/>
  <c r="BH78" i="13"/>
  <c r="BL78" i="13" s="1"/>
  <c r="BD78" i="13"/>
  <c r="BC78" i="13"/>
  <c r="BA78" i="13"/>
  <c r="AY78" i="13"/>
  <c r="AX78" i="13"/>
  <c r="AT78" i="13"/>
  <c r="AV78" i="13" s="1"/>
  <c r="AS78" i="13"/>
  <c r="AO78" i="13"/>
  <c r="AN78" i="13"/>
  <c r="AR78" i="13" s="1"/>
  <c r="AD78" i="13"/>
  <c r="AF78" i="13" s="1"/>
  <c r="AC78" i="13"/>
  <c r="AE78" i="13" s="1"/>
  <c r="Y78" i="13"/>
  <c r="X78" i="13"/>
  <c r="AB78" i="13" s="1"/>
  <c r="T78" i="13"/>
  <c r="S78" i="13"/>
  <c r="P78" i="13"/>
  <c r="O78" i="13"/>
  <c r="N78" i="13"/>
  <c r="R78" i="13" s="1"/>
  <c r="K78" i="13"/>
  <c r="J78" i="13"/>
  <c r="L78" i="13" s="1"/>
  <c r="I78" i="13"/>
  <c r="G78" i="13"/>
  <c r="E78" i="13"/>
  <c r="D78" i="13"/>
  <c r="H78" i="13" s="1"/>
  <c r="B77" i="13"/>
  <c r="BN76" i="13"/>
  <c r="BP76" i="13" s="1"/>
  <c r="BM76" i="13"/>
  <c r="BI76" i="13"/>
  <c r="BK76" i="13" s="1"/>
  <c r="BH76" i="13"/>
  <c r="BL76" i="13" s="1"/>
  <c r="BD76" i="13"/>
  <c r="BF76" i="13" s="1"/>
  <c r="BC76" i="13"/>
  <c r="AY76" i="13"/>
  <c r="BA76" i="13" s="1"/>
  <c r="AX76" i="13"/>
  <c r="BB76" i="13" s="1"/>
  <c r="AU76" i="13"/>
  <c r="AT76" i="13"/>
  <c r="AV76" i="13" s="1"/>
  <c r="AS76" i="13"/>
  <c r="AW76" i="13" s="1"/>
  <c r="AP76" i="13"/>
  <c r="AO76" i="13"/>
  <c r="AQ76" i="13" s="1"/>
  <c r="AN76" i="13"/>
  <c r="AR76" i="13" s="1"/>
  <c r="AD76" i="13"/>
  <c r="AF76" i="13" s="1"/>
  <c r="AC76" i="13"/>
  <c r="AG76" i="13" s="1"/>
  <c r="Z76" i="13"/>
  <c r="Y76" i="13"/>
  <c r="AA76" i="13" s="1"/>
  <c r="X76" i="13"/>
  <c r="AB76" i="13" s="1"/>
  <c r="V76" i="13"/>
  <c r="U76" i="13"/>
  <c r="T76" i="13"/>
  <c r="S76" i="13"/>
  <c r="W76" i="13" s="1"/>
  <c r="O76" i="13"/>
  <c r="Q76" i="13" s="1"/>
  <c r="N76" i="13"/>
  <c r="J76" i="13"/>
  <c r="L76" i="13" s="1"/>
  <c r="I76" i="13"/>
  <c r="M76" i="13" s="1"/>
  <c r="F76" i="13"/>
  <c r="E76" i="13"/>
  <c r="G76" i="13" s="1"/>
  <c r="D76" i="13"/>
  <c r="H76" i="13" s="1"/>
  <c r="BN75" i="13"/>
  <c r="BP75" i="13" s="1"/>
  <c r="BM75" i="13"/>
  <c r="BQ75" i="13" s="1"/>
  <c r="BI75" i="13"/>
  <c r="BK75" i="13" s="1"/>
  <c r="BH75" i="13"/>
  <c r="BD75" i="13"/>
  <c r="BF75" i="13" s="1"/>
  <c r="BC75" i="13"/>
  <c r="BA75" i="13"/>
  <c r="AY75" i="13"/>
  <c r="AX75" i="13"/>
  <c r="AZ75" i="13" s="1"/>
  <c r="AT75" i="13"/>
  <c r="AV75" i="13" s="1"/>
  <c r="AS75" i="13"/>
  <c r="AW75" i="13" s="1"/>
  <c r="AO75" i="13"/>
  <c r="AQ75" i="13" s="1"/>
  <c r="AN75" i="13"/>
  <c r="AD75" i="13"/>
  <c r="AF75" i="13" s="1"/>
  <c r="AC75" i="13"/>
  <c r="AE75" i="13" s="1"/>
  <c r="Y75" i="13"/>
  <c r="AA75" i="13" s="1"/>
  <c r="X75" i="13"/>
  <c r="AB75" i="13" s="1"/>
  <c r="T75" i="13"/>
  <c r="V75" i="13" s="1"/>
  <c r="S75" i="13"/>
  <c r="O75" i="13"/>
  <c r="Q75" i="13" s="1"/>
  <c r="N75" i="13"/>
  <c r="J75" i="13"/>
  <c r="L75" i="13" s="1"/>
  <c r="I75" i="13"/>
  <c r="E75" i="13"/>
  <c r="G75" i="13" s="1"/>
  <c r="D75" i="13"/>
  <c r="H75" i="13" s="1"/>
  <c r="BN74" i="13"/>
  <c r="BP74" i="13" s="1"/>
  <c r="BM74" i="13"/>
  <c r="BI74" i="13"/>
  <c r="BH74" i="13"/>
  <c r="BL74" i="13" s="1"/>
  <c r="BD74" i="13"/>
  <c r="BC74" i="13"/>
  <c r="BE74" i="13" s="1"/>
  <c r="AY74" i="13"/>
  <c r="BA74" i="13" s="1"/>
  <c r="AX74" i="13"/>
  <c r="AZ74" i="13" s="1"/>
  <c r="AT74" i="13"/>
  <c r="AS74" i="13"/>
  <c r="AU74" i="13" s="1"/>
  <c r="AO74" i="13"/>
  <c r="AN74" i="13"/>
  <c r="AR74" i="13" s="1"/>
  <c r="AF74" i="13"/>
  <c r="AD74" i="13"/>
  <c r="AC74" i="13"/>
  <c r="Y74" i="13"/>
  <c r="AA74" i="13" s="1"/>
  <c r="X74" i="13"/>
  <c r="T74" i="13"/>
  <c r="S74" i="13"/>
  <c r="W74" i="13" s="1"/>
  <c r="O74" i="13"/>
  <c r="N74" i="13"/>
  <c r="P74" i="13" s="1"/>
  <c r="L74" i="13"/>
  <c r="J74" i="13"/>
  <c r="I74" i="13"/>
  <c r="K74" i="13" s="1"/>
  <c r="E74" i="13"/>
  <c r="G74" i="13" s="1"/>
  <c r="D74" i="13"/>
  <c r="H74" i="13" s="1"/>
  <c r="BP73" i="13"/>
  <c r="BN73" i="13"/>
  <c r="BM73" i="13"/>
  <c r="BQ73" i="13" s="1"/>
  <c r="BL73" i="13"/>
  <c r="BI73" i="13"/>
  <c r="BK73" i="13" s="1"/>
  <c r="BH73" i="13"/>
  <c r="BJ73" i="13" s="1"/>
  <c r="BD73" i="13"/>
  <c r="BF73" i="13" s="1"/>
  <c r="BC73" i="13"/>
  <c r="BG73" i="13" s="1"/>
  <c r="AY73" i="13"/>
  <c r="BA73" i="13" s="1"/>
  <c r="AX73" i="13"/>
  <c r="AV73" i="13"/>
  <c r="AT73" i="13"/>
  <c r="AS73" i="13"/>
  <c r="AO73" i="13"/>
  <c r="AQ73" i="13" s="1"/>
  <c r="AN73" i="13"/>
  <c r="AD73" i="13"/>
  <c r="AF73" i="13" s="1"/>
  <c r="AC73" i="13"/>
  <c r="Y73" i="13"/>
  <c r="AA73" i="13" s="1"/>
  <c r="X73" i="13"/>
  <c r="AB73" i="13" s="1"/>
  <c r="T73" i="13"/>
  <c r="V73" i="13" s="1"/>
  <c r="S73" i="13"/>
  <c r="O73" i="13"/>
  <c r="Q73" i="13" s="1"/>
  <c r="N73" i="13"/>
  <c r="R73" i="13" s="1"/>
  <c r="K73" i="13"/>
  <c r="J73" i="13"/>
  <c r="L73" i="13" s="1"/>
  <c r="I73" i="13"/>
  <c r="M73" i="13" s="1"/>
  <c r="F73" i="13"/>
  <c r="E73" i="13"/>
  <c r="G73" i="13" s="1"/>
  <c r="D73" i="13"/>
  <c r="H73" i="13" s="1"/>
  <c r="B72" i="13"/>
  <c r="BP71" i="13"/>
  <c r="BO71" i="13"/>
  <c r="BN71" i="13"/>
  <c r="BM71" i="13"/>
  <c r="BQ71" i="13" s="1"/>
  <c r="BK71" i="13"/>
  <c r="BI71" i="13"/>
  <c r="BH71" i="13"/>
  <c r="BJ71" i="13" s="1"/>
  <c r="BD71" i="13"/>
  <c r="BF71" i="13" s="1"/>
  <c r="BC71" i="13"/>
  <c r="BG71" i="13" s="1"/>
  <c r="AY71" i="13"/>
  <c r="BA71" i="13" s="1"/>
  <c r="AX71" i="13"/>
  <c r="AT71" i="13"/>
  <c r="AV71" i="13" s="1"/>
  <c r="AS71" i="13"/>
  <c r="AQ71" i="13"/>
  <c r="AO71" i="13"/>
  <c r="AN71" i="13"/>
  <c r="AD71" i="13"/>
  <c r="AF71" i="13" s="1"/>
  <c r="AC71" i="13"/>
  <c r="AG71" i="13" s="1"/>
  <c r="Z71" i="13"/>
  <c r="Y71" i="13"/>
  <c r="AA71" i="13" s="1"/>
  <c r="X71" i="13"/>
  <c r="AB71" i="13" s="1"/>
  <c r="T71" i="13"/>
  <c r="V71" i="13" s="1"/>
  <c r="S71" i="13"/>
  <c r="U71" i="13" s="1"/>
  <c r="O71" i="13"/>
  <c r="Q71" i="13" s="1"/>
  <c r="N71" i="13"/>
  <c r="P71" i="13" s="1"/>
  <c r="K71" i="13"/>
  <c r="J71" i="13"/>
  <c r="L71" i="13" s="1"/>
  <c r="I71" i="13"/>
  <c r="M71" i="13" s="1"/>
  <c r="E71" i="13"/>
  <c r="G71" i="13" s="1"/>
  <c r="D71" i="13"/>
  <c r="BN70" i="13"/>
  <c r="BP70" i="13" s="1"/>
  <c r="BM70" i="13"/>
  <c r="BI70" i="13"/>
  <c r="BK70" i="13" s="1"/>
  <c r="BH70" i="13"/>
  <c r="BD70" i="13"/>
  <c r="BF70" i="13" s="1"/>
  <c r="BC70" i="13"/>
  <c r="BE70" i="13" s="1"/>
  <c r="AY70" i="13"/>
  <c r="BA70" i="13" s="1"/>
  <c r="AX70" i="13"/>
  <c r="AT70" i="13"/>
  <c r="AV70" i="13" s="1"/>
  <c r="AS70" i="13"/>
  <c r="AO70" i="13"/>
  <c r="AQ70" i="13" s="1"/>
  <c r="AN70" i="13"/>
  <c r="AD70" i="13"/>
  <c r="AF70" i="13" s="1"/>
  <c r="AC70" i="13"/>
  <c r="AE70" i="13" s="1"/>
  <c r="Z70" i="13"/>
  <c r="Y70" i="13"/>
  <c r="AA70" i="13" s="1"/>
  <c r="X70" i="13"/>
  <c r="AB70" i="13" s="1"/>
  <c r="U70" i="13"/>
  <c r="T70" i="13"/>
  <c r="V70" i="13" s="1"/>
  <c r="S70" i="13"/>
  <c r="W70" i="13" s="1"/>
  <c r="O70" i="13"/>
  <c r="Q70" i="13" s="1"/>
  <c r="N70" i="13"/>
  <c r="J70" i="13"/>
  <c r="L70" i="13" s="1"/>
  <c r="I70" i="13"/>
  <c r="E70" i="13"/>
  <c r="G70" i="13" s="1"/>
  <c r="D70" i="13"/>
  <c r="BN69" i="13"/>
  <c r="BM69" i="13"/>
  <c r="BQ69" i="13" s="1"/>
  <c r="BI69" i="13"/>
  <c r="BH69" i="13"/>
  <c r="BD69" i="13"/>
  <c r="BF69" i="13" s="1"/>
  <c r="BC69" i="13"/>
  <c r="AY69" i="13"/>
  <c r="AX69" i="13"/>
  <c r="BB69" i="13" s="1"/>
  <c r="AT69" i="13"/>
  <c r="AS69" i="13"/>
  <c r="AO69" i="13"/>
  <c r="AN69" i="13"/>
  <c r="AD69" i="13"/>
  <c r="AF69" i="13" s="1"/>
  <c r="AC69" i="13"/>
  <c r="AG69" i="13" s="1"/>
  <c r="Y69" i="13"/>
  <c r="X69" i="13"/>
  <c r="T69" i="13"/>
  <c r="S69" i="13"/>
  <c r="O69" i="13"/>
  <c r="Q69" i="13" s="1"/>
  <c r="N69" i="13"/>
  <c r="P69" i="13" s="1"/>
  <c r="J69" i="13"/>
  <c r="I69" i="13"/>
  <c r="M69" i="13" s="1"/>
  <c r="E69" i="13"/>
  <c r="D69" i="13"/>
  <c r="H69" i="13" s="1"/>
  <c r="X68" i="13"/>
  <c r="Z68" i="13" s="1"/>
  <c r="B68" i="13"/>
  <c r="BN67" i="13"/>
  <c r="BP67" i="13" s="1"/>
  <c r="BM67" i="13"/>
  <c r="BO67" i="13" s="1"/>
  <c r="BI67" i="13"/>
  <c r="BK67" i="13" s="1"/>
  <c r="BH67" i="13"/>
  <c r="BD67" i="13"/>
  <c r="BF67" i="13" s="1"/>
  <c r="BC67" i="13"/>
  <c r="BA67" i="13"/>
  <c r="AY67" i="13"/>
  <c r="AX67" i="13"/>
  <c r="AW67" i="13"/>
  <c r="AT67" i="13"/>
  <c r="AV67" i="13" s="1"/>
  <c r="AS67" i="13"/>
  <c r="AU67" i="13" s="1"/>
  <c r="AO67" i="13"/>
  <c r="AQ67" i="13" s="1"/>
  <c r="AN67" i="13"/>
  <c r="AF67" i="13"/>
  <c r="AD67" i="13"/>
  <c r="AC67" i="13"/>
  <c r="AB67" i="13"/>
  <c r="Y67" i="13"/>
  <c r="AA67" i="13" s="1"/>
  <c r="X67" i="13"/>
  <c r="Z67" i="13" s="1"/>
  <c r="T67" i="13"/>
  <c r="V67" i="13" s="1"/>
  <c r="S67" i="13"/>
  <c r="O67" i="13"/>
  <c r="Q67" i="13" s="1"/>
  <c r="N67" i="13"/>
  <c r="R67" i="13" s="1"/>
  <c r="J67" i="13"/>
  <c r="L67" i="13" s="1"/>
  <c r="I67" i="13"/>
  <c r="K67" i="13" s="1"/>
  <c r="E67" i="13"/>
  <c r="G67" i="13" s="1"/>
  <c r="D67" i="13"/>
  <c r="F67" i="13" s="1"/>
  <c r="BP66" i="13"/>
  <c r="BN66" i="13"/>
  <c r="BM66" i="13"/>
  <c r="BO66" i="13" s="1"/>
  <c r="BI66" i="13"/>
  <c r="BK66" i="13" s="1"/>
  <c r="BH66" i="13"/>
  <c r="BD66" i="13"/>
  <c r="BF66" i="13" s="1"/>
  <c r="BC66" i="13"/>
  <c r="BC68" i="13" s="1"/>
  <c r="BE68" i="13" s="1"/>
  <c r="AY66" i="13"/>
  <c r="BA66" i="13" s="1"/>
  <c r="AX66" i="13"/>
  <c r="AT66" i="13"/>
  <c r="AV66" i="13" s="1"/>
  <c r="AS66" i="13"/>
  <c r="AW66" i="13" s="1"/>
  <c r="AO66" i="13"/>
  <c r="AQ66" i="13" s="1"/>
  <c r="AN66" i="13"/>
  <c r="AD66" i="13"/>
  <c r="AF66" i="13" s="1"/>
  <c r="AC66" i="13"/>
  <c r="Y66" i="13"/>
  <c r="AA66" i="13" s="1"/>
  <c r="X66" i="13"/>
  <c r="AB66" i="13" s="1"/>
  <c r="T66" i="13"/>
  <c r="V66" i="13" s="1"/>
  <c r="S66" i="13"/>
  <c r="O66" i="13"/>
  <c r="Q66" i="13" s="1"/>
  <c r="N66" i="13"/>
  <c r="J66" i="13"/>
  <c r="L66" i="13" s="1"/>
  <c r="I66" i="13"/>
  <c r="E66" i="13"/>
  <c r="G66" i="13" s="1"/>
  <c r="D66" i="13"/>
  <c r="H66" i="13" s="1"/>
  <c r="BQ65" i="13"/>
  <c r="BN65" i="13"/>
  <c r="BP65" i="13" s="1"/>
  <c r="BM65" i="13"/>
  <c r="BO65" i="13" s="1"/>
  <c r="BI65" i="13"/>
  <c r="BH65" i="13"/>
  <c r="BL65" i="13" s="1"/>
  <c r="BD65" i="13"/>
  <c r="BD68" i="13" s="1"/>
  <c r="BF68" i="13" s="1"/>
  <c r="BC65" i="13"/>
  <c r="BA65" i="13"/>
  <c r="AY65" i="13"/>
  <c r="AX65" i="13"/>
  <c r="AT65" i="13"/>
  <c r="AV65" i="13" s="1"/>
  <c r="AS65" i="13"/>
  <c r="AO65" i="13"/>
  <c r="AN65" i="13"/>
  <c r="AR65" i="13" s="1"/>
  <c r="AD65" i="13"/>
  <c r="AC65" i="13"/>
  <c r="Y65" i="13"/>
  <c r="X65" i="13"/>
  <c r="T65" i="13"/>
  <c r="S65" i="13"/>
  <c r="W65" i="13" s="1"/>
  <c r="P65" i="13"/>
  <c r="O65" i="13"/>
  <c r="N65" i="13"/>
  <c r="R65" i="13" s="1"/>
  <c r="K65" i="13"/>
  <c r="J65" i="13"/>
  <c r="I65" i="13"/>
  <c r="E65" i="13"/>
  <c r="G65" i="13" s="1"/>
  <c r="D65" i="13"/>
  <c r="BN64" i="13"/>
  <c r="BP64" i="13" s="1"/>
  <c r="BM64" i="13"/>
  <c r="BI64" i="13"/>
  <c r="BK64" i="13" s="1"/>
  <c r="BH64" i="13"/>
  <c r="BD64" i="13"/>
  <c r="BF64" i="13" s="1"/>
  <c r="BC64" i="13"/>
  <c r="BG64" i="13" s="1"/>
  <c r="AY64" i="13"/>
  <c r="BA64" i="13" s="1"/>
  <c r="AX64" i="13"/>
  <c r="AT64" i="13"/>
  <c r="AV64" i="13" s="1"/>
  <c r="AS64" i="13"/>
  <c r="AW64" i="13" s="1"/>
  <c r="AQ64" i="13"/>
  <c r="AO64" i="13"/>
  <c r="AN64" i="13"/>
  <c r="AP64" i="13" s="1"/>
  <c r="AD64" i="13"/>
  <c r="AF64" i="13" s="1"/>
  <c r="AC64" i="13"/>
  <c r="Y64" i="13"/>
  <c r="AA64" i="13" s="1"/>
  <c r="X64" i="13"/>
  <c r="T64" i="13"/>
  <c r="V64" i="13" s="1"/>
  <c r="S64" i="13"/>
  <c r="U64" i="13" s="1"/>
  <c r="O64" i="13"/>
  <c r="Q64" i="13" s="1"/>
  <c r="N64" i="13"/>
  <c r="J64" i="13"/>
  <c r="L64" i="13" s="1"/>
  <c r="I64" i="13"/>
  <c r="E64" i="13"/>
  <c r="G64" i="13" s="1"/>
  <c r="D64" i="13"/>
  <c r="B63" i="13"/>
  <c r="BN62" i="13"/>
  <c r="BP62" i="13" s="1"/>
  <c r="BM62" i="13"/>
  <c r="BI62" i="13"/>
  <c r="BK62" i="13" s="1"/>
  <c r="BH62" i="13"/>
  <c r="BD62" i="13"/>
  <c r="BF62" i="13" s="1"/>
  <c r="BC62" i="13"/>
  <c r="AY62" i="13"/>
  <c r="BA62" i="13" s="1"/>
  <c r="AX62" i="13"/>
  <c r="BB62" i="13" s="1"/>
  <c r="AU62" i="13"/>
  <c r="AT62" i="13"/>
  <c r="AV62" i="13" s="1"/>
  <c r="AS62" i="13"/>
  <c r="AW62" i="13" s="1"/>
  <c r="AO62" i="13"/>
  <c r="AQ62" i="13" s="1"/>
  <c r="AN62" i="13"/>
  <c r="AP62" i="13" s="1"/>
  <c r="AD62" i="13"/>
  <c r="AF62" i="13" s="1"/>
  <c r="AC62" i="13"/>
  <c r="Y62" i="13"/>
  <c r="AA62" i="13" s="1"/>
  <c r="X62" i="13"/>
  <c r="T62" i="13"/>
  <c r="V62" i="13" s="1"/>
  <c r="S62" i="13"/>
  <c r="O62" i="13"/>
  <c r="Q62" i="13" s="1"/>
  <c r="N62" i="13"/>
  <c r="P62" i="13" s="1"/>
  <c r="K62" i="13"/>
  <c r="J62" i="13"/>
  <c r="L62" i="13" s="1"/>
  <c r="I62" i="13"/>
  <c r="M62" i="13" s="1"/>
  <c r="F62" i="13"/>
  <c r="E62" i="13"/>
  <c r="G62" i="13" s="1"/>
  <c r="D62" i="13"/>
  <c r="H62" i="13" s="1"/>
  <c r="BN61" i="13"/>
  <c r="BP61" i="13" s="1"/>
  <c r="BM61" i="13"/>
  <c r="BI61" i="13"/>
  <c r="BK61" i="13" s="1"/>
  <c r="BH61" i="13"/>
  <c r="BD61" i="13"/>
  <c r="BF61" i="13" s="1"/>
  <c r="BC61" i="13"/>
  <c r="AY61" i="13"/>
  <c r="BA61" i="13" s="1"/>
  <c r="AX61" i="13"/>
  <c r="AT61" i="13"/>
  <c r="AV61" i="13" s="1"/>
  <c r="AS61" i="13"/>
  <c r="AO61" i="13"/>
  <c r="AQ61" i="13" s="1"/>
  <c r="AN61" i="13"/>
  <c r="AD61" i="13"/>
  <c r="AF61" i="13" s="1"/>
  <c r="AC61" i="13"/>
  <c r="AE61" i="13" s="1"/>
  <c r="Y61" i="13"/>
  <c r="AA61" i="13" s="1"/>
  <c r="X61" i="13"/>
  <c r="T61" i="13"/>
  <c r="V61" i="13" s="1"/>
  <c r="S61" i="13"/>
  <c r="O61" i="13"/>
  <c r="Q61" i="13" s="1"/>
  <c r="N61" i="13"/>
  <c r="P61" i="13" s="1"/>
  <c r="J61" i="13"/>
  <c r="L61" i="13" s="1"/>
  <c r="I61" i="13"/>
  <c r="E61" i="13"/>
  <c r="G61" i="13" s="1"/>
  <c r="D61" i="13"/>
  <c r="BN60" i="13"/>
  <c r="BM60" i="13"/>
  <c r="BJ60" i="13"/>
  <c r="BI60" i="13"/>
  <c r="BH60" i="13"/>
  <c r="BL60" i="13" s="1"/>
  <c r="BF60" i="13"/>
  <c r="BE60" i="13"/>
  <c r="BD60" i="13"/>
  <c r="BC60" i="13"/>
  <c r="BA60" i="13"/>
  <c r="AY60" i="13"/>
  <c r="AX60" i="13"/>
  <c r="BB60" i="13" s="1"/>
  <c r="AW60" i="13"/>
  <c r="AT60" i="13"/>
  <c r="AS60" i="13"/>
  <c r="AO60" i="13"/>
  <c r="AN60" i="13"/>
  <c r="AD60" i="13"/>
  <c r="AC60" i="13"/>
  <c r="AG60" i="13" s="1"/>
  <c r="Y60" i="13"/>
  <c r="X60" i="13"/>
  <c r="AB60" i="13" s="1"/>
  <c r="U60" i="13"/>
  <c r="T60" i="13"/>
  <c r="S60" i="13"/>
  <c r="W60" i="13" s="1"/>
  <c r="Q60" i="13"/>
  <c r="P60" i="13"/>
  <c r="O60" i="13"/>
  <c r="N60" i="13"/>
  <c r="J60" i="13"/>
  <c r="L60" i="13" s="1"/>
  <c r="I60" i="13"/>
  <c r="E60" i="13"/>
  <c r="D60" i="13"/>
  <c r="BN59" i="13"/>
  <c r="BP59" i="13" s="1"/>
  <c r="BM59" i="13"/>
  <c r="BI59" i="13"/>
  <c r="BK59" i="13" s="1"/>
  <c r="BH59" i="13"/>
  <c r="BD59" i="13"/>
  <c r="BF59" i="13" s="1"/>
  <c r="BC59" i="13"/>
  <c r="BG59" i="13" s="1"/>
  <c r="AZ59" i="13"/>
  <c r="AY59" i="13"/>
  <c r="BA59" i="13" s="1"/>
  <c r="AX59" i="13"/>
  <c r="BB59" i="13" s="1"/>
  <c r="AT59" i="13"/>
  <c r="AV59" i="13" s="1"/>
  <c r="AS59" i="13"/>
  <c r="AU59" i="13" s="1"/>
  <c r="AO59" i="13"/>
  <c r="AQ59" i="13" s="1"/>
  <c r="AN59" i="13"/>
  <c r="AF59" i="13"/>
  <c r="AE59" i="13"/>
  <c r="AD59" i="13"/>
  <c r="AC59" i="13"/>
  <c r="AG59" i="13" s="1"/>
  <c r="AA59" i="13"/>
  <c r="Y59" i="13"/>
  <c r="X59" i="13"/>
  <c r="Z59" i="13" s="1"/>
  <c r="T59" i="13"/>
  <c r="V59" i="13" s="1"/>
  <c r="S59" i="13"/>
  <c r="U59" i="13" s="1"/>
  <c r="O59" i="13"/>
  <c r="Q59" i="13" s="1"/>
  <c r="N59" i="13"/>
  <c r="J59" i="13"/>
  <c r="L59" i="13" s="1"/>
  <c r="I59" i="13"/>
  <c r="G59" i="13"/>
  <c r="E59" i="13"/>
  <c r="D59" i="13"/>
  <c r="BN57" i="13"/>
  <c r="BP57" i="13" s="1"/>
  <c r="BM57" i="13"/>
  <c r="BI57" i="13"/>
  <c r="BK57" i="13" s="1"/>
  <c r="BH57" i="13"/>
  <c r="BD57" i="13"/>
  <c r="BF57" i="13" s="1"/>
  <c r="BC57" i="13"/>
  <c r="AY57" i="13"/>
  <c r="BA57" i="13" s="1"/>
  <c r="AX57" i="13"/>
  <c r="AZ57" i="13" s="1"/>
  <c r="AT57" i="13"/>
  <c r="AV57" i="13" s="1"/>
  <c r="AS57" i="13"/>
  <c r="AW57" i="13" s="1"/>
  <c r="AP57" i="13"/>
  <c r="AO57" i="13"/>
  <c r="AQ57" i="13" s="1"/>
  <c r="AN57" i="13"/>
  <c r="AR57" i="13" s="1"/>
  <c r="AD57" i="13"/>
  <c r="AF57" i="13" s="1"/>
  <c r="AC57" i="13"/>
  <c r="Y57" i="13"/>
  <c r="AA57" i="13" s="1"/>
  <c r="X57" i="13"/>
  <c r="T57" i="13"/>
  <c r="V57" i="13" s="1"/>
  <c r="S57" i="13"/>
  <c r="Q57" i="13"/>
  <c r="O57" i="13"/>
  <c r="N57" i="13"/>
  <c r="P57" i="13" s="1"/>
  <c r="J57" i="13"/>
  <c r="L57" i="13" s="1"/>
  <c r="I57" i="13"/>
  <c r="E57" i="13"/>
  <c r="G57" i="13" s="1"/>
  <c r="D57" i="13"/>
  <c r="BN56" i="13"/>
  <c r="BP56" i="13" s="1"/>
  <c r="BM56" i="13"/>
  <c r="BI56" i="13"/>
  <c r="BK56" i="13" s="1"/>
  <c r="BH56" i="13"/>
  <c r="BJ56" i="13" s="1"/>
  <c r="BD56" i="13"/>
  <c r="BF56" i="13" s="1"/>
  <c r="BC56" i="13"/>
  <c r="BG56" i="13" s="1"/>
  <c r="AY56" i="13"/>
  <c r="BA56" i="13" s="1"/>
  <c r="AX56" i="13"/>
  <c r="AT56" i="13"/>
  <c r="AV56" i="13" s="1"/>
  <c r="AS56" i="13"/>
  <c r="AO56" i="13"/>
  <c r="AQ56" i="13" s="1"/>
  <c r="AN56" i="13"/>
  <c r="AP56" i="13" s="1"/>
  <c r="AD56" i="13"/>
  <c r="AF56" i="13" s="1"/>
  <c r="AC56" i="13"/>
  <c r="AG56" i="13" s="1"/>
  <c r="AA56" i="13"/>
  <c r="Z56" i="13"/>
  <c r="Y56" i="13"/>
  <c r="X56" i="13"/>
  <c r="AB56" i="13" s="1"/>
  <c r="T56" i="13"/>
  <c r="V56" i="13" s="1"/>
  <c r="S56" i="13"/>
  <c r="U56" i="13" s="1"/>
  <c r="O56" i="13"/>
  <c r="Q56" i="13" s="1"/>
  <c r="N56" i="13"/>
  <c r="R56" i="13" s="1"/>
  <c r="K56" i="13"/>
  <c r="J56" i="13"/>
  <c r="L56" i="13" s="1"/>
  <c r="I56" i="13"/>
  <c r="M56" i="13" s="1"/>
  <c r="F56" i="13"/>
  <c r="E56" i="13"/>
  <c r="G56" i="13" s="1"/>
  <c r="D56" i="13"/>
  <c r="H56" i="13" s="1"/>
  <c r="BN55" i="13"/>
  <c r="BN58" i="13" s="1"/>
  <c r="BP58" i="13" s="1"/>
  <c r="BM55" i="13"/>
  <c r="BO55" i="13" s="1"/>
  <c r="BI55" i="13"/>
  <c r="BK55" i="13" s="1"/>
  <c r="BH55" i="13"/>
  <c r="BJ55" i="13" s="1"/>
  <c r="BD55" i="13"/>
  <c r="BF55" i="13" s="1"/>
  <c r="BC55" i="13"/>
  <c r="AY55" i="13"/>
  <c r="AX55" i="13"/>
  <c r="AU55" i="13"/>
  <c r="AT55" i="13"/>
  <c r="AS55" i="13"/>
  <c r="AP55" i="13"/>
  <c r="AO55" i="13"/>
  <c r="AQ55" i="13" s="1"/>
  <c r="AN55" i="13"/>
  <c r="AR55" i="13" s="1"/>
  <c r="AD55" i="13"/>
  <c r="AC55" i="13"/>
  <c r="AC58" i="13" s="1"/>
  <c r="Z55" i="13"/>
  <c r="Y55" i="13"/>
  <c r="AA55" i="13" s="1"/>
  <c r="X55" i="13"/>
  <c r="V55" i="13"/>
  <c r="U55" i="13"/>
  <c r="T55" i="13"/>
  <c r="S55" i="13"/>
  <c r="Q55" i="13"/>
  <c r="O55" i="13"/>
  <c r="N55" i="13"/>
  <c r="J55" i="13"/>
  <c r="I55" i="13"/>
  <c r="K55" i="13" s="1"/>
  <c r="F55" i="13"/>
  <c r="E55" i="13"/>
  <c r="E58" i="13" s="1"/>
  <c r="G58" i="13" s="1"/>
  <c r="D55" i="13"/>
  <c r="BR53" i="13"/>
  <c r="BT53" i="13" s="1"/>
  <c r="E53" i="13"/>
  <c r="BY52" i="13"/>
  <c r="BY53" i="13" s="1"/>
  <c r="CB53" i="13" s="1"/>
  <c r="BX52" i="13"/>
  <c r="BS52" i="13"/>
  <c r="BR52" i="13"/>
  <c r="BN52" i="13"/>
  <c r="BP52" i="13" s="1"/>
  <c r="BM52" i="13"/>
  <c r="BQ52" i="13" s="1"/>
  <c r="BI52" i="13"/>
  <c r="BH52" i="13"/>
  <c r="BL52" i="13" s="1"/>
  <c r="BD52" i="13"/>
  <c r="BD53" i="13" s="1"/>
  <c r="BG53" i="13" s="1"/>
  <c r="BC52" i="13"/>
  <c r="AY52" i="13"/>
  <c r="AX52" i="13"/>
  <c r="AT52" i="13"/>
  <c r="AV52" i="13" s="1"/>
  <c r="AS52" i="13"/>
  <c r="AO52" i="13"/>
  <c r="AN52" i="13"/>
  <c r="AD52" i="13"/>
  <c r="AC52" i="13"/>
  <c r="AG52" i="13" s="1"/>
  <c r="Y52" i="13"/>
  <c r="X52" i="13"/>
  <c r="T52" i="13"/>
  <c r="S52" i="13"/>
  <c r="W52" i="13" s="1"/>
  <c r="O52" i="13"/>
  <c r="N52" i="13"/>
  <c r="L52" i="13"/>
  <c r="J52" i="13"/>
  <c r="J53" i="13" s="1"/>
  <c r="L53" i="13" s="1"/>
  <c r="I52" i="13"/>
  <c r="E52" i="13"/>
  <c r="G52" i="13" s="1"/>
  <c r="D52" i="13"/>
  <c r="H52" i="13" s="1"/>
  <c r="BN46" i="13"/>
  <c r="BP46" i="13" s="1"/>
  <c r="BM46" i="13"/>
  <c r="BQ46" i="13" s="1"/>
  <c r="BI46" i="13"/>
  <c r="BK46" i="13" s="1"/>
  <c r="BH46" i="13"/>
  <c r="BL46" i="13" s="1"/>
  <c r="BE46" i="13"/>
  <c r="BD46" i="13"/>
  <c r="BF46" i="13" s="1"/>
  <c r="BC46" i="13"/>
  <c r="BG46" i="13" s="1"/>
  <c r="BA46" i="13"/>
  <c r="AZ46" i="13"/>
  <c r="AY46" i="13"/>
  <c r="AX46" i="13"/>
  <c r="BB46" i="13" s="1"/>
  <c r="AT46" i="13"/>
  <c r="AV46" i="13" s="1"/>
  <c r="AS46" i="13"/>
  <c r="AU46" i="13" s="1"/>
  <c r="AO46" i="13"/>
  <c r="AQ46" i="13" s="1"/>
  <c r="AN46" i="13"/>
  <c r="AR46" i="13" s="1"/>
  <c r="AF46" i="13"/>
  <c r="AD46" i="13"/>
  <c r="AC46" i="13"/>
  <c r="Y46" i="13"/>
  <c r="AA46" i="13" s="1"/>
  <c r="X46" i="13"/>
  <c r="Z46" i="13" s="1"/>
  <c r="T46" i="13"/>
  <c r="V46" i="13" s="1"/>
  <c r="S46" i="13"/>
  <c r="W46" i="13" s="1"/>
  <c r="O46" i="13"/>
  <c r="Q46" i="13" s="1"/>
  <c r="N46" i="13"/>
  <c r="L46" i="13"/>
  <c r="J46" i="13"/>
  <c r="I46" i="13"/>
  <c r="E46" i="13"/>
  <c r="G46" i="13" s="1"/>
  <c r="D46" i="13"/>
  <c r="F46" i="13" s="1"/>
  <c r="BP45" i="13"/>
  <c r="BO45" i="13"/>
  <c r="BN45" i="13"/>
  <c r="BM45" i="13"/>
  <c r="BQ45" i="13" s="1"/>
  <c r="BK45" i="13"/>
  <c r="BI45" i="13"/>
  <c r="BH45" i="13"/>
  <c r="BJ45" i="13" s="1"/>
  <c r="BD45" i="13"/>
  <c r="BF45" i="13" s="1"/>
  <c r="BC45" i="13"/>
  <c r="BG45" i="13" s="1"/>
  <c r="AY45" i="13"/>
  <c r="BA45" i="13" s="1"/>
  <c r="AX45" i="13"/>
  <c r="BB45" i="13" s="1"/>
  <c r="AV45" i="13"/>
  <c r="AT45" i="13"/>
  <c r="AS45" i="13"/>
  <c r="AW45" i="13" s="1"/>
  <c r="AQ45" i="13"/>
  <c r="AO45" i="13"/>
  <c r="AN45" i="13"/>
  <c r="AP45" i="13" s="1"/>
  <c r="AD45" i="13"/>
  <c r="AF45" i="13" s="1"/>
  <c r="AC45" i="13"/>
  <c r="Y45" i="13"/>
  <c r="AA45" i="13" s="1"/>
  <c r="X45" i="13"/>
  <c r="T45" i="13"/>
  <c r="V45" i="13" s="1"/>
  <c r="S45" i="13"/>
  <c r="U45" i="13" s="1"/>
  <c r="O45" i="13"/>
  <c r="Q45" i="13" s="1"/>
  <c r="N45" i="13"/>
  <c r="R45" i="13" s="1"/>
  <c r="J45" i="13"/>
  <c r="L45" i="13" s="1"/>
  <c r="I45" i="13"/>
  <c r="E45" i="13"/>
  <c r="G45" i="13" s="1"/>
  <c r="D45" i="13"/>
  <c r="BN44" i="13"/>
  <c r="BP44" i="13" s="1"/>
  <c r="BM44" i="13"/>
  <c r="BI44" i="13"/>
  <c r="BK44" i="13" s="1"/>
  <c r="BH44" i="13"/>
  <c r="BF44" i="13"/>
  <c r="BD44" i="13"/>
  <c r="BC44" i="13"/>
  <c r="BE44" i="13" s="1"/>
  <c r="AY44" i="13"/>
  <c r="BA44" i="13" s="1"/>
  <c r="AX44" i="13"/>
  <c r="BB44" i="13" s="1"/>
  <c r="AT44" i="13"/>
  <c r="AV44" i="13" s="1"/>
  <c r="AS44" i="13"/>
  <c r="AO44" i="13"/>
  <c r="AQ44" i="13" s="1"/>
  <c r="AN44" i="13"/>
  <c r="AD44" i="13"/>
  <c r="AF44" i="13" s="1"/>
  <c r="AC44" i="13"/>
  <c r="AG44" i="13" s="1"/>
  <c r="Y44" i="13"/>
  <c r="AA44" i="13" s="1"/>
  <c r="X44" i="13"/>
  <c r="T44" i="13"/>
  <c r="V44" i="13" s="1"/>
  <c r="S44" i="13"/>
  <c r="O44" i="13"/>
  <c r="Q44" i="13" s="1"/>
  <c r="N44" i="13"/>
  <c r="P44" i="13" s="1"/>
  <c r="J44" i="13"/>
  <c r="L44" i="13" s="1"/>
  <c r="I44" i="13"/>
  <c r="M44" i="13" s="1"/>
  <c r="E44" i="13"/>
  <c r="G44" i="13" s="1"/>
  <c r="D44" i="13"/>
  <c r="BN43" i="13"/>
  <c r="BP43" i="13" s="1"/>
  <c r="BM43" i="13"/>
  <c r="BQ43" i="13" s="1"/>
  <c r="BJ43" i="13"/>
  <c r="BI43" i="13"/>
  <c r="BK43" i="13" s="1"/>
  <c r="BH43" i="13"/>
  <c r="BL43" i="13" s="1"/>
  <c r="BE43" i="13"/>
  <c r="BD43" i="13"/>
  <c r="BF43" i="13" s="1"/>
  <c r="BC43" i="13"/>
  <c r="BG43" i="13" s="1"/>
  <c r="AY43" i="13"/>
  <c r="BA43" i="13" s="1"/>
  <c r="AX43" i="13"/>
  <c r="AZ43" i="13" s="1"/>
  <c r="AT43" i="13"/>
  <c r="AV43" i="13" s="1"/>
  <c r="AS43" i="13"/>
  <c r="AW43" i="13" s="1"/>
  <c r="AO43" i="13"/>
  <c r="AQ43" i="13" s="1"/>
  <c r="AN43" i="13"/>
  <c r="AD43" i="13"/>
  <c r="AF43" i="13" s="1"/>
  <c r="AC43" i="13"/>
  <c r="AE43" i="13" s="1"/>
  <c r="Y43" i="13"/>
  <c r="AA43" i="13" s="1"/>
  <c r="X43" i="13"/>
  <c r="AB43" i="13" s="1"/>
  <c r="T43" i="13"/>
  <c r="V43" i="13" s="1"/>
  <c r="S43" i="13"/>
  <c r="W43" i="13" s="1"/>
  <c r="P43" i="13"/>
  <c r="O43" i="13"/>
  <c r="Q43" i="13" s="1"/>
  <c r="N43" i="13"/>
  <c r="R43" i="13" s="1"/>
  <c r="J43" i="13"/>
  <c r="L43" i="13" s="1"/>
  <c r="I43" i="13"/>
  <c r="K43" i="13" s="1"/>
  <c r="E43" i="13"/>
  <c r="G43" i="13" s="1"/>
  <c r="D43" i="13"/>
  <c r="H43" i="13" s="1"/>
  <c r="BN42" i="13"/>
  <c r="BP42" i="13" s="1"/>
  <c r="BM42" i="13"/>
  <c r="BO42" i="13" s="1"/>
  <c r="BI42" i="13"/>
  <c r="BK42" i="13" s="1"/>
  <c r="BH42" i="13"/>
  <c r="BL42" i="13" s="1"/>
  <c r="BE42" i="13"/>
  <c r="BD42" i="13"/>
  <c r="BF42" i="13" s="1"/>
  <c r="BC42" i="13"/>
  <c r="BG42" i="13" s="1"/>
  <c r="AZ42" i="13"/>
  <c r="AY42" i="13"/>
  <c r="BA42" i="13" s="1"/>
  <c r="AX42" i="13"/>
  <c r="BB42" i="13" s="1"/>
  <c r="AT42" i="13"/>
  <c r="AV42" i="13" s="1"/>
  <c r="AS42" i="13"/>
  <c r="AU42" i="13" s="1"/>
  <c r="AO42" i="13"/>
  <c r="AQ42" i="13" s="1"/>
  <c r="AN42" i="13"/>
  <c r="AR42" i="13" s="1"/>
  <c r="AF42" i="13"/>
  <c r="AD42" i="13"/>
  <c r="AC42" i="13"/>
  <c r="Y42" i="13"/>
  <c r="AA42" i="13" s="1"/>
  <c r="X42" i="13"/>
  <c r="Z42" i="13" s="1"/>
  <c r="T42" i="13"/>
  <c r="V42" i="13" s="1"/>
  <c r="S42" i="13"/>
  <c r="W42" i="13" s="1"/>
  <c r="O42" i="13"/>
  <c r="Q42" i="13" s="1"/>
  <c r="N42" i="13"/>
  <c r="L42" i="13"/>
  <c r="J42" i="13"/>
  <c r="I42" i="13"/>
  <c r="E42" i="13"/>
  <c r="G42" i="13" s="1"/>
  <c r="D42" i="13"/>
  <c r="F42" i="13" s="1"/>
  <c r="BN41" i="13"/>
  <c r="BP41" i="13" s="1"/>
  <c r="BM41" i="13"/>
  <c r="BQ41" i="13" s="1"/>
  <c r="BK41" i="13"/>
  <c r="BI41" i="13"/>
  <c r="BH41" i="13"/>
  <c r="BJ41" i="13" s="1"/>
  <c r="BD41" i="13"/>
  <c r="BF41" i="13" s="1"/>
  <c r="BC41" i="13"/>
  <c r="BG41" i="13" s="1"/>
  <c r="AY41" i="13"/>
  <c r="BA41" i="13" s="1"/>
  <c r="AX41" i="13"/>
  <c r="BB41" i="13" s="1"/>
  <c r="AT41" i="13"/>
  <c r="AV41" i="13" s="1"/>
  <c r="AS41" i="13"/>
  <c r="AW41" i="13" s="1"/>
  <c r="AQ41" i="13"/>
  <c r="AO41" i="13"/>
  <c r="AN41" i="13"/>
  <c r="AP41" i="13" s="1"/>
  <c r="AD41" i="13"/>
  <c r="AF41" i="13" s="1"/>
  <c r="AC41" i="13"/>
  <c r="Y41" i="13"/>
  <c r="AA41" i="13" s="1"/>
  <c r="X41" i="13"/>
  <c r="T41" i="13"/>
  <c r="V41" i="13" s="1"/>
  <c r="S41" i="13"/>
  <c r="U41" i="13" s="1"/>
  <c r="O41" i="13"/>
  <c r="Q41" i="13" s="1"/>
  <c r="N41" i="13"/>
  <c r="R41" i="13" s="1"/>
  <c r="J41" i="13"/>
  <c r="L41" i="13" s="1"/>
  <c r="I41" i="13"/>
  <c r="E41" i="13"/>
  <c r="G41" i="13" s="1"/>
  <c r="D41" i="13"/>
  <c r="BN40" i="13"/>
  <c r="BP40" i="13" s="1"/>
  <c r="BM40" i="13"/>
  <c r="BI40" i="13"/>
  <c r="BK40" i="13" s="1"/>
  <c r="BH40" i="13"/>
  <c r="BF40" i="13"/>
  <c r="BD40" i="13"/>
  <c r="BC40" i="13"/>
  <c r="BE40" i="13" s="1"/>
  <c r="AY40" i="13"/>
  <c r="BA40" i="13" s="1"/>
  <c r="AX40" i="13"/>
  <c r="BB40" i="13" s="1"/>
  <c r="AT40" i="13"/>
  <c r="AV40" i="13" s="1"/>
  <c r="AS40" i="13"/>
  <c r="AO40" i="13"/>
  <c r="AQ40" i="13" s="1"/>
  <c r="AN40" i="13"/>
  <c r="AD40" i="13"/>
  <c r="AF40" i="13" s="1"/>
  <c r="AC40" i="13"/>
  <c r="AG40" i="13" s="1"/>
  <c r="Y40" i="13"/>
  <c r="AA40" i="13" s="1"/>
  <c r="X40" i="13"/>
  <c r="T40" i="13"/>
  <c r="V40" i="13" s="1"/>
  <c r="S40" i="13"/>
  <c r="O40" i="13"/>
  <c r="Q40" i="13" s="1"/>
  <c r="N40" i="13"/>
  <c r="P40" i="13" s="1"/>
  <c r="J40" i="13"/>
  <c r="L40" i="13" s="1"/>
  <c r="I40" i="13"/>
  <c r="M40" i="13" s="1"/>
  <c r="E40" i="13"/>
  <c r="G40" i="13" s="1"/>
  <c r="D40" i="13"/>
  <c r="BN39" i="13"/>
  <c r="BM39" i="13"/>
  <c r="BO39" i="13" s="1"/>
  <c r="BI39" i="13"/>
  <c r="BK39" i="13" s="1"/>
  <c r="BH39" i="13"/>
  <c r="BE39" i="13"/>
  <c r="BD39" i="13"/>
  <c r="BC39" i="13"/>
  <c r="AY39" i="13"/>
  <c r="AX39" i="13"/>
  <c r="AT39" i="13"/>
  <c r="AS39" i="13"/>
  <c r="AU39" i="13" s="1"/>
  <c r="AP39" i="13"/>
  <c r="AO39" i="13"/>
  <c r="AQ39" i="13" s="1"/>
  <c r="AN39" i="13"/>
  <c r="AD39" i="13"/>
  <c r="AC39" i="13"/>
  <c r="Y39" i="13"/>
  <c r="X39" i="13"/>
  <c r="Z39" i="13" s="1"/>
  <c r="T39" i="13"/>
  <c r="V39" i="13" s="1"/>
  <c r="S39" i="13"/>
  <c r="W39" i="13" s="1"/>
  <c r="O39" i="13"/>
  <c r="N39" i="13"/>
  <c r="P39" i="13" s="1"/>
  <c r="J39" i="13"/>
  <c r="I39" i="13"/>
  <c r="E39" i="13"/>
  <c r="D39" i="13"/>
  <c r="F39" i="13" s="1"/>
  <c r="BN35" i="13"/>
  <c r="BM35" i="13"/>
  <c r="BQ35" i="13" s="1"/>
  <c r="BI35" i="13"/>
  <c r="BK35" i="13" s="1"/>
  <c r="BK93" i="13" s="1"/>
  <c r="BH35" i="13"/>
  <c r="BD35" i="13"/>
  <c r="BF35" i="13" s="1"/>
  <c r="BF93" i="13" s="1"/>
  <c r="BC35" i="13"/>
  <c r="BA35" i="13"/>
  <c r="BA93" i="13" s="1"/>
  <c r="AY35" i="13"/>
  <c r="AX35" i="13"/>
  <c r="AZ35" i="13" s="1"/>
  <c r="AT35" i="13"/>
  <c r="AS35" i="13"/>
  <c r="AW35" i="13" s="1"/>
  <c r="AO35" i="13"/>
  <c r="AQ35" i="13" s="1"/>
  <c r="AQ93" i="13" s="1"/>
  <c r="AN35" i="13"/>
  <c r="AD35" i="13"/>
  <c r="AF35" i="13" s="1"/>
  <c r="AF93" i="13" s="1"/>
  <c r="AC35" i="13"/>
  <c r="AE35" i="13" s="1"/>
  <c r="Y35" i="13"/>
  <c r="X35" i="13"/>
  <c r="AB35" i="13" s="1"/>
  <c r="T35" i="13"/>
  <c r="V35" i="13" s="1"/>
  <c r="V93" i="13" s="1"/>
  <c r="S35" i="13"/>
  <c r="Q35" i="13"/>
  <c r="Q93" i="13" s="1"/>
  <c r="O35" i="13"/>
  <c r="N35" i="13"/>
  <c r="J35" i="13"/>
  <c r="L35" i="13" s="1"/>
  <c r="L93" i="13" s="1"/>
  <c r="I35" i="13"/>
  <c r="K35" i="13" s="1"/>
  <c r="E35" i="13"/>
  <c r="D35" i="13"/>
  <c r="H35" i="13" s="1"/>
  <c r="BS34" i="13"/>
  <c r="BU34" i="13" s="1"/>
  <c r="BR34" i="13"/>
  <c r="BQ34" i="13"/>
  <c r="BP34" i="13"/>
  <c r="BO34" i="13"/>
  <c r="BL34" i="13"/>
  <c r="BK34" i="13"/>
  <c r="BJ34" i="13"/>
  <c r="BG34" i="13"/>
  <c r="BF34" i="13"/>
  <c r="BE34" i="13"/>
  <c r="BB34" i="13"/>
  <c r="BA34" i="13"/>
  <c r="AZ34" i="13"/>
  <c r="AW34" i="13"/>
  <c r="AV34" i="13"/>
  <c r="AU34" i="13"/>
  <c r="AR34" i="13"/>
  <c r="AQ34" i="13"/>
  <c r="AP34" i="13"/>
  <c r="AI34" i="13"/>
  <c r="AH34" i="13"/>
  <c r="AG34" i="13"/>
  <c r="AF34" i="13"/>
  <c r="AE34" i="13"/>
  <c r="AB34" i="13"/>
  <c r="AA34" i="13"/>
  <c r="Z34" i="13"/>
  <c r="W34" i="13"/>
  <c r="V34" i="13"/>
  <c r="U34" i="13"/>
  <c r="R34" i="13"/>
  <c r="Q34" i="13"/>
  <c r="P34" i="13"/>
  <c r="M34" i="13"/>
  <c r="L34" i="13"/>
  <c r="K34" i="13"/>
  <c r="H34" i="13"/>
  <c r="G34" i="13"/>
  <c r="F34" i="13"/>
  <c r="BS33" i="13"/>
  <c r="BS85" i="13" s="1"/>
  <c r="BU85" i="13" s="1"/>
  <c r="BR33" i="13"/>
  <c r="BR85" i="13" s="1"/>
  <c r="BQ33" i="13"/>
  <c r="BP33" i="13"/>
  <c r="BO33" i="13"/>
  <c r="BL33" i="13"/>
  <c r="BK33" i="13"/>
  <c r="BJ33" i="13"/>
  <c r="BG33" i="13"/>
  <c r="BF33" i="13"/>
  <c r="BE33" i="13"/>
  <c r="BB33" i="13"/>
  <c r="BA33" i="13"/>
  <c r="AZ33" i="13"/>
  <c r="AW33" i="13"/>
  <c r="AV33" i="13"/>
  <c r="AU33" i="13"/>
  <c r="AR33" i="13"/>
  <c r="AQ33" i="13"/>
  <c r="AP33" i="13"/>
  <c r="AI33" i="13"/>
  <c r="AI85" i="13" s="1"/>
  <c r="AK85" i="13" s="1"/>
  <c r="AH33" i="13"/>
  <c r="AH85" i="13" s="1"/>
  <c r="AG33" i="13"/>
  <c r="AF33" i="13"/>
  <c r="AE33" i="13"/>
  <c r="AB33" i="13"/>
  <c r="AA33" i="13"/>
  <c r="Z33" i="13"/>
  <c r="W33" i="13"/>
  <c r="V33" i="13"/>
  <c r="U33" i="13"/>
  <c r="R33" i="13"/>
  <c r="Q33" i="13"/>
  <c r="P33" i="13"/>
  <c r="M33" i="13"/>
  <c r="L33" i="13"/>
  <c r="K33" i="13"/>
  <c r="H33" i="13"/>
  <c r="G33" i="13"/>
  <c r="F33" i="13"/>
  <c r="BS32" i="13"/>
  <c r="BS80" i="13" s="1"/>
  <c r="BU80" i="13" s="1"/>
  <c r="BR32" i="13"/>
  <c r="BR80" i="13" s="1"/>
  <c r="BQ32" i="13"/>
  <c r="BP32" i="13"/>
  <c r="BO32" i="13"/>
  <c r="BL32" i="13"/>
  <c r="BK32" i="13"/>
  <c r="BJ32" i="13"/>
  <c r="BG32" i="13"/>
  <c r="BF32" i="13"/>
  <c r="BE32" i="13"/>
  <c r="BB32" i="13"/>
  <c r="BA32" i="13"/>
  <c r="AZ32" i="13"/>
  <c r="AW32" i="13"/>
  <c r="AV32" i="13"/>
  <c r="AU32" i="13"/>
  <c r="AR32" i="13"/>
  <c r="AQ32" i="13"/>
  <c r="AP32" i="13"/>
  <c r="AI32" i="13"/>
  <c r="AH32" i="13"/>
  <c r="AL32" i="13" s="1"/>
  <c r="AG32" i="13"/>
  <c r="AF32" i="13"/>
  <c r="AE32" i="13"/>
  <c r="AB32" i="13"/>
  <c r="AA32" i="13"/>
  <c r="Z32" i="13"/>
  <c r="W32" i="13"/>
  <c r="V32" i="13"/>
  <c r="U32" i="13"/>
  <c r="R32" i="13"/>
  <c r="Q32" i="13"/>
  <c r="P32" i="13"/>
  <c r="M32" i="13"/>
  <c r="L32" i="13"/>
  <c r="K32" i="13"/>
  <c r="H32" i="13"/>
  <c r="G32" i="13"/>
  <c r="F32" i="13"/>
  <c r="BS31" i="13"/>
  <c r="BR31" i="13"/>
  <c r="BQ31" i="13"/>
  <c r="BP31" i="13"/>
  <c r="BO31" i="13"/>
  <c r="BL31" i="13"/>
  <c r="BK31" i="13"/>
  <c r="BJ31" i="13"/>
  <c r="BG31" i="13"/>
  <c r="BF31" i="13"/>
  <c r="BE31" i="13"/>
  <c r="BB31" i="13"/>
  <c r="BA31" i="13"/>
  <c r="AZ31" i="13"/>
  <c r="AW31" i="13"/>
  <c r="AV31" i="13"/>
  <c r="AU31" i="13"/>
  <c r="AR31" i="13"/>
  <c r="AQ31" i="13"/>
  <c r="AP31" i="13"/>
  <c r="AK31" i="13"/>
  <c r="AI31" i="13"/>
  <c r="AI76" i="13" s="1"/>
  <c r="AK76" i="13" s="1"/>
  <c r="AH31" i="13"/>
  <c r="AG31" i="13"/>
  <c r="AF31" i="13"/>
  <c r="AE31" i="13"/>
  <c r="AB31" i="13"/>
  <c r="AA31" i="13"/>
  <c r="Z31" i="13"/>
  <c r="W31" i="13"/>
  <c r="V31" i="13"/>
  <c r="U31" i="13"/>
  <c r="R31" i="13"/>
  <c r="Q31" i="13"/>
  <c r="P31" i="13"/>
  <c r="M31" i="13"/>
  <c r="L31" i="13"/>
  <c r="K31" i="13"/>
  <c r="H31" i="13"/>
  <c r="G31" i="13"/>
  <c r="F31" i="13"/>
  <c r="BT30" i="13"/>
  <c r="BS30" i="13"/>
  <c r="BR30" i="13"/>
  <c r="BR71" i="13" s="1"/>
  <c r="BQ30" i="13"/>
  <c r="BP30" i="13"/>
  <c r="BO30" i="13"/>
  <c r="BL30" i="13"/>
  <c r="BK30" i="13"/>
  <c r="BJ30" i="13"/>
  <c r="BG30" i="13"/>
  <c r="BF30" i="13"/>
  <c r="BE30" i="13"/>
  <c r="BB30" i="13"/>
  <c r="BA30" i="13"/>
  <c r="AZ30" i="13"/>
  <c r="AW30" i="13"/>
  <c r="AV30" i="13"/>
  <c r="AU30" i="13"/>
  <c r="AR30" i="13"/>
  <c r="AQ30" i="13"/>
  <c r="AP30" i="13"/>
  <c r="AI30" i="13"/>
  <c r="AI71" i="13" s="1"/>
  <c r="AK71" i="13" s="1"/>
  <c r="AH30" i="13"/>
  <c r="AG30" i="13"/>
  <c r="AF30" i="13"/>
  <c r="AE30" i="13"/>
  <c r="AB30" i="13"/>
  <c r="AA30" i="13"/>
  <c r="Z30" i="13"/>
  <c r="W30" i="13"/>
  <c r="V30" i="13"/>
  <c r="U30" i="13"/>
  <c r="R30" i="13"/>
  <c r="Q30" i="13"/>
  <c r="P30" i="13"/>
  <c r="M30" i="13"/>
  <c r="L30" i="13"/>
  <c r="K30" i="13"/>
  <c r="H30" i="13"/>
  <c r="G30" i="13"/>
  <c r="F30" i="13"/>
  <c r="BS29" i="13"/>
  <c r="BS67" i="13" s="1"/>
  <c r="BU67" i="13" s="1"/>
  <c r="BR29" i="13"/>
  <c r="BQ29" i="13"/>
  <c r="BP29" i="13"/>
  <c r="BO29" i="13"/>
  <c r="BL29" i="13"/>
  <c r="BK29" i="13"/>
  <c r="BJ29" i="13"/>
  <c r="BG29" i="13"/>
  <c r="BF29" i="13"/>
  <c r="BE29" i="13"/>
  <c r="BB29" i="13"/>
  <c r="BA29" i="13"/>
  <c r="AZ29" i="13"/>
  <c r="AW29" i="13"/>
  <c r="AV29" i="13"/>
  <c r="AU29" i="13"/>
  <c r="AR29" i="13"/>
  <c r="AQ29" i="13"/>
  <c r="AP29" i="13"/>
  <c r="AI29" i="13"/>
  <c r="AH29" i="13"/>
  <c r="AH67" i="13" s="1"/>
  <c r="AL67" i="13" s="1"/>
  <c r="AG29" i="13"/>
  <c r="AF29" i="13"/>
  <c r="AE29" i="13"/>
  <c r="AB29" i="13"/>
  <c r="AA29" i="13"/>
  <c r="Z29" i="13"/>
  <c r="W29" i="13"/>
  <c r="V29" i="13"/>
  <c r="U29" i="13"/>
  <c r="R29" i="13"/>
  <c r="Q29" i="13"/>
  <c r="P29" i="13"/>
  <c r="M29" i="13"/>
  <c r="L29" i="13"/>
  <c r="K29" i="13"/>
  <c r="H29" i="13"/>
  <c r="G29" i="13"/>
  <c r="F29" i="13"/>
  <c r="BS28" i="13"/>
  <c r="BR28" i="13"/>
  <c r="BR62" i="13" s="1"/>
  <c r="BQ28" i="13"/>
  <c r="BP28" i="13"/>
  <c r="BO28" i="13"/>
  <c r="BL28" i="13"/>
  <c r="BK28" i="13"/>
  <c r="BJ28" i="13"/>
  <c r="BG28" i="13"/>
  <c r="BF28" i="13"/>
  <c r="BE28" i="13"/>
  <c r="BB28" i="13"/>
  <c r="BA28" i="13"/>
  <c r="AZ28" i="13"/>
  <c r="AW28" i="13"/>
  <c r="AV28" i="13"/>
  <c r="AU28" i="13"/>
  <c r="AR28" i="13"/>
  <c r="AQ28" i="13"/>
  <c r="AP28" i="13"/>
  <c r="AI28" i="13"/>
  <c r="AH28" i="13"/>
  <c r="BX28" i="13" s="1"/>
  <c r="AG28" i="13"/>
  <c r="AF28" i="13"/>
  <c r="AE28" i="13"/>
  <c r="AB28" i="13"/>
  <c r="AA28" i="13"/>
  <c r="Z28" i="13"/>
  <c r="W28" i="13"/>
  <c r="V28" i="13"/>
  <c r="U28" i="13"/>
  <c r="R28" i="13"/>
  <c r="Q28" i="13"/>
  <c r="P28" i="13"/>
  <c r="M28" i="13"/>
  <c r="L28" i="13"/>
  <c r="K28" i="13"/>
  <c r="H28" i="13"/>
  <c r="G28" i="13"/>
  <c r="F28" i="13"/>
  <c r="BU27" i="13"/>
  <c r="BS27" i="13"/>
  <c r="BS57" i="13" s="1"/>
  <c r="BU57" i="13" s="1"/>
  <c r="BR27" i="13"/>
  <c r="BV27" i="13" s="1"/>
  <c r="BQ27" i="13"/>
  <c r="BP27" i="13"/>
  <c r="BO27" i="13"/>
  <c r="BL27" i="13"/>
  <c r="BK27" i="13"/>
  <c r="BJ27" i="13"/>
  <c r="BG27" i="13"/>
  <c r="BF27" i="13"/>
  <c r="BE27" i="13"/>
  <c r="BB27" i="13"/>
  <c r="BA27" i="13"/>
  <c r="AZ27" i="13"/>
  <c r="AW27" i="13"/>
  <c r="AV27" i="13"/>
  <c r="AU27" i="13"/>
  <c r="AR27" i="13"/>
  <c r="AQ27" i="13"/>
  <c r="AP27" i="13"/>
  <c r="AI27" i="13"/>
  <c r="AH27" i="13"/>
  <c r="AG27" i="13"/>
  <c r="AF27" i="13"/>
  <c r="AE27" i="13"/>
  <c r="AB27" i="13"/>
  <c r="AA27" i="13"/>
  <c r="Z27" i="13"/>
  <c r="W27" i="13"/>
  <c r="V27" i="13"/>
  <c r="U27" i="13"/>
  <c r="R27" i="13"/>
  <c r="Q27" i="13"/>
  <c r="P27" i="13"/>
  <c r="M27" i="13"/>
  <c r="L27" i="13"/>
  <c r="K27" i="13"/>
  <c r="H27" i="13"/>
  <c r="G27" i="13"/>
  <c r="F27" i="13"/>
  <c r="BP25" i="13"/>
  <c r="BP92" i="13" s="1"/>
  <c r="BN25" i="13"/>
  <c r="BM25" i="13"/>
  <c r="BI25" i="13"/>
  <c r="BH25" i="13"/>
  <c r="BD25" i="13"/>
  <c r="BF25" i="13" s="1"/>
  <c r="BF92" i="13" s="1"/>
  <c r="BC25" i="13"/>
  <c r="AY25" i="13"/>
  <c r="BA25" i="13" s="1"/>
  <c r="BA92" i="13" s="1"/>
  <c r="AX25" i="13"/>
  <c r="AW25" i="13"/>
  <c r="AT25" i="13"/>
  <c r="AV25" i="13" s="1"/>
  <c r="AV92" i="13" s="1"/>
  <c r="AS25" i="13"/>
  <c r="AU25" i="13" s="1"/>
  <c r="AO25" i="13"/>
  <c r="AN25" i="13"/>
  <c r="AE25" i="13"/>
  <c r="AD25" i="13"/>
  <c r="AF25" i="13" s="1"/>
  <c r="AF92" i="13" s="1"/>
  <c r="AC25" i="13"/>
  <c r="AG25" i="13" s="1"/>
  <c r="AA25" i="13"/>
  <c r="AA92" i="13" s="1"/>
  <c r="Y25" i="13"/>
  <c r="X25" i="13"/>
  <c r="Z25" i="13" s="1"/>
  <c r="T25" i="13"/>
  <c r="S25" i="13"/>
  <c r="P25" i="13"/>
  <c r="O25" i="13"/>
  <c r="Q25" i="13" s="1"/>
  <c r="Q92" i="13" s="1"/>
  <c r="N25" i="13"/>
  <c r="R25" i="13" s="1"/>
  <c r="L25" i="13"/>
  <c r="L92" i="13" s="1"/>
  <c r="K25" i="13"/>
  <c r="J25" i="13"/>
  <c r="I25" i="13"/>
  <c r="M25" i="13" s="1"/>
  <c r="H25" i="13"/>
  <c r="E25" i="13"/>
  <c r="G25" i="13" s="1"/>
  <c r="G92" i="13" s="1"/>
  <c r="D25" i="13"/>
  <c r="F25" i="13" s="1"/>
  <c r="BY24" i="13"/>
  <c r="CA24" i="13" s="1"/>
  <c r="BT24" i="13"/>
  <c r="BS24" i="13"/>
  <c r="BU24" i="13" s="1"/>
  <c r="BR24" i="13"/>
  <c r="BV24" i="13" s="1"/>
  <c r="BQ24" i="13"/>
  <c r="BP24" i="13"/>
  <c r="BO24" i="13"/>
  <c r="BL24" i="13"/>
  <c r="BK24" i="13"/>
  <c r="BJ24" i="13"/>
  <c r="BG24" i="13"/>
  <c r="BF24" i="13"/>
  <c r="BE24" i="13"/>
  <c r="BB24" i="13"/>
  <c r="BA24" i="13"/>
  <c r="AZ24" i="13"/>
  <c r="AW24" i="13"/>
  <c r="AV24" i="13"/>
  <c r="AU24" i="13"/>
  <c r="AR24" i="13"/>
  <c r="AQ24" i="13"/>
  <c r="AP24" i="13"/>
  <c r="AI24" i="13"/>
  <c r="AK24" i="13" s="1"/>
  <c r="AH24" i="13"/>
  <c r="BX24" i="13" s="1"/>
  <c r="AG24" i="13"/>
  <c r="AF24" i="13"/>
  <c r="AE24" i="13"/>
  <c r="AB24" i="13"/>
  <c r="AA24" i="13"/>
  <c r="Z24" i="13"/>
  <c r="W24" i="13"/>
  <c r="V24" i="13"/>
  <c r="U24" i="13"/>
  <c r="R24" i="13"/>
  <c r="Q24" i="13"/>
  <c r="P24" i="13"/>
  <c r="M24" i="13"/>
  <c r="L24" i="13"/>
  <c r="K24" i="13"/>
  <c r="H24" i="13"/>
  <c r="G24" i="13"/>
  <c r="F24" i="13"/>
  <c r="BS23" i="13"/>
  <c r="BR23" i="13"/>
  <c r="BR84" i="13" s="1"/>
  <c r="BQ23" i="13"/>
  <c r="BP23" i="13"/>
  <c r="BO23" i="13"/>
  <c r="BL23" i="13"/>
  <c r="BK23" i="13"/>
  <c r="BJ23" i="13"/>
  <c r="BG23" i="13"/>
  <c r="BF23" i="13"/>
  <c r="BE23" i="13"/>
  <c r="BB23" i="13"/>
  <c r="BA23" i="13"/>
  <c r="AZ23" i="13"/>
  <c r="AW23" i="13"/>
  <c r="AV23" i="13"/>
  <c r="AU23" i="13"/>
  <c r="AR23" i="13"/>
  <c r="AQ23" i="13"/>
  <c r="AP23" i="13"/>
  <c r="AI23" i="13"/>
  <c r="AH23" i="13"/>
  <c r="AL23" i="13" s="1"/>
  <c r="AG23" i="13"/>
  <c r="AF23" i="13"/>
  <c r="AE23" i="13"/>
  <c r="AB23" i="13"/>
  <c r="AA23" i="13"/>
  <c r="Z23" i="13"/>
  <c r="W23" i="13"/>
  <c r="V23" i="13"/>
  <c r="U23" i="13"/>
  <c r="R23" i="13"/>
  <c r="Q23" i="13"/>
  <c r="P23" i="13"/>
  <c r="M23" i="13"/>
  <c r="L23" i="13"/>
  <c r="K23" i="13"/>
  <c r="H23" i="13"/>
  <c r="G23" i="13"/>
  <c r="F23" i="13"/>
  <c r="BV22" i="13"/>
  <c r="BS22" i="13"/>
  <c r="BR22" i="13"/>
  <c r="BQ22" i="13"/>
  <c r="BP22" i="13"/>
  <c r="BO22" i="13"/>
  <c r="BL22" i="13"/>
  <c r="BK22" i="13"/>
  <c r="BJ22" i="13"/>
  <c r="BG22" i="13"/>
  <c r="BF22" i="13"/>
  <c r="BE22" i="13"/>
  <c r="BB22" i="13"/>
  <c r="BA22" i="13"/>
  <c r="AZ22" i="13"/>
  <c r="AW22" i="13"/>
  <c r="AV22" i="13"/>
  <c r="AU22" i="13"/>
  <c r="AR22" i="13"/>
  <c r="AQ22" i="13"/>
  <c r="AP22" i="13"/>
  <c r="AI22" i="13"/>
  <c r="AH22" i="13"/>
  <c r="AG22" i="13"/>
  <c r="AF22" i="13"/>
  <c r="AE22" i="13"/>
  <c r="AB22" i="13"/>
  <c r="AA22" i="13"/>
  <c r="Z22" i="13"/>
  <c r="W22" i="13"/>
  <c r="V22" i="13"/>
  <c r="U22" i="13"/>
  <c r="R22" i="13"/>
  <c r="Q22" i="13"/>
  <c r="P22" i="13"/>
  <c r="M22" i="13"/>
  <c r="L22" i="13"/>
  <c r="K22" i="13"/>
  <c r="H22" i="13"/>
  <c r="G22" i="13"/>
  <c r="F22" i="13"/>
  <c r="BU21" i="13"/>
  <c r="BT21" i="13"/>
  <c r="BS21" i="13"/>
  <c r="BS75" i="13" s="1"/>
  <c r="BU75" i="13" s="1"/>
  <c r="BR21" i="13"/>
  <c r="BR75" i="13" s="1"/>
  <c r="BQ21" i="13"/>
  <c r="BP21" i="13"/>
  <c r="BO21" i="13"/>
  <c r="BL21" i="13"/>
  <c r="BK21" i="13"/>
  <c r="BJ21" i="13"/>
  <c r="BG21" i="13"/>
  <c r="BF21" i="13"/>
  <c r="BE21" i="13"/>
  <c r="BB21" i="13"/>
  <c r="BA21" i="13"/>
  <c r="AZ21" i="13"/>
  <c r="AW21" i="13"/>
  <c r="AV21" i="13"/>
  <c r="AU21" i="13"/>
  <c r="AR21" i="13"/>
  <c r="AQ21" i="13"/>
  <c r="AP21" i="13"/>
  <c r="AI21" i="13"/>
  <c r="AI75" i="13" s="1"/>
  <c r="AK75" i="13" s="1"/>
  <c r="AH21" i="13"/>
  <c r="AG21" i="13"/>
  <c r="AF21" i="13"/>
  <c r="AE21" i="13"/>
  <c r="AB21" i="13"/>
  <c r="AA21" i="13"/>
  <c r="Z21" i="13"/>
  <c r="W21" i="13"/>
  <c r="V21" i="13"/>
  <c r="U21" i="13"/>
  <c r="R21" i="13"/>
  <c r="Q21" i="13"/>
  <c r="P21" i="13"/>
  <c r="M21" i="13"/>
  <c r="L21" i="13"/>
  <c r="K21" i="13"/>
  <c r="H21" i="13"/>
  <c r="G21" i="13"/>
  <c r="F21" i="13"/>
  <c r="BS20" i="13"/>
  <c r="BS70" i="13" s="1"/>
  <c r="BU70" i="13" s="1"/>
  <c r="BR20" i="13"/>
  <c r="BQ20" i="13"/>
  <c r="BP20" i="13"/>
  <c r="BO20" i="13"/>
  <c r="BL20" i="13"/>
  <c r="BK20" i="13"/>
  <c r="BJ20" i="13"/>
  <c r="BG20" i="13"/>
  <c r="BF20" i="13"/>
  <c r="BE20" i="13"/>
  <c r="BB20" i="13"/>
  <c r="BA20" i="13"/>
  <c r="AZ20" i="13"/>
  <c r="AW20" i="13"/>
  <c r="AV20" i="13"/>
  <c r="AU20" i="13"/>
  <c r="AR20" i="13"/>
  <c r="AQ20" i="13"/>
  <c r="AP20" i="13"/>
  <c r="AI20" i="13"/>
  <c r="BY20" i="13" s="1"/>
  <c r="AH20" i="13"/>
  <c r="AH70" i="13" s="1"/>
  <c r="AG20" i="13"/>
  <c r="AF20" i="13"/>
  <c r="AE20" i="13"/>
  <c r="AB20" i="13"/>
  <c r="AA20" i="13"/>
  <c r="Z20" i="13"/>
  <c r="W20" i="13"/>
  <c r="V20" i="13"/>
  <c r="U20" i="13"/>
  <c r="R20" i="13"/>
  <c r="Q20" i="13"/>
  <c r="P20" i="13"/>
  <c r="M20" i="13"/>
  <c r="L20" i="13"/>
  <c r="K20" i="13"/>
  <c r="H20" i="13"/>
  <c r="G20" i="13"/>
  <c r="F20" i="13"/>
  <c r="BS19" i="13"/>
  <c r="BR19" i="13"/>
  <c r="BR66" i="13" s="1"/>
  <c r="BQ19" i="13"/>
  <c r="BP19" i="13"/>
  <c r="BO19" i="13"/>
  <c r="BL19" i="13"/>
  <c r="BK19" i="13"/>
  <c r="BJ19" i="13"/>
  <c r="BG19" i="13"/>
  <c r="BF19" i="13"/>
  <c r="BE19" i="13"/>
  <c r="BB19" i="13"/>
  <c r="BA19" i="13"/>
  <c r="AZ19" i="13"/>
  <c r="AW19" i="13"/>
  <c r="AV19" i="13"/>
  <c r="AU19" i="13"/>
  <c r="AR19" i="13"/>
  <c r="AQ19" i="13"/>
  <c r="AP19" i="13"/>
  <c r="AL19" i="13"/>
  <c r="AI19" i="13"/>
  <c r="AH19" i="13"/>
  <c r="AG19" i="13"/>
  <c r="AF19" i="13"/>
  <c r="AE19" i="13"/>
  <c r="AB19" i="13"/>
  <c r="AA19" i="13"/>
  <c r="Z19" i="13"/>
  <c r="W19" i="13"/>
  <c r="V19" i="13"/>
  <c r="U19" i="13"/>
  <c r="R19" i="13"/>
  <c r="Q19" i="13"/>
  <c r="P19" i="13"/>
  <c r="M19" i="13"/>
  <c r="L19" i="13"/>
  <c r="K19" i="13"/>
  <c r="H19" i="13"/>
  <c r="G19" i="13"/>
  <c r="F19" i="13"/>
  <c r="BU18" i="13"/>
  <c r="BS18" i="13"/>
  <c r="BS61" i="13" s="1"/>
  <c r="BU61" i="13" s="1"/>
  <c r="BR18" i="13"/>
  <c r="BQ18" i="13"/>
  <c r="BP18" i="13"/>
  <c r="BO18" i="13"/>
  <c r="BL18" i="13"/>
  <c r="BK18" i="13"/>
  <c r="BJ18" i="13"/>
  <c r="BG18" i="13"/>
  <c r="BF18" i="13"/>
  <c r="BE18" i="13"/>
  <c r="BB18" i="13"/>
  <c r="BA18" i="13"/>
  <c r="AZ18" i="13"/>
  <c r="AW18" i="13"/>
  <c r="AV18" i="13"/>
  <c r="AU18" i="13"/>
  <c r="AR18" i="13"/>
  <c r="AQ18" i="13"/>
  <c r="AP18" i="13"/>
  <c r="AJ18" i="13"/>
  <c r="AI18" i="13"/>
  <c r="AH18" i="13"/>
  <c r="AH61" i="13" s="1"/>
  <c r="AG18" i="13"/>
  <c r="AF18" i="13"/>
  <c r="AE18" i="13"/>
  <c r="AB18" i="13"/>
  <c r="AA18" i="13"/>
  <c r="Z18" i="13"/>
  <c r="W18" i="13"/>
  <c r="V18" i="13"/>
  <c r="U18" i="13"/>
  <c r="R18" i="13"/>
  <c r="Q18" i="13"/>
  <c r="P18" i="13"/>
  <c r="M18" i="13"/>
  <c r="L18" i="13"/>
  <c r="K18" i="13"/>
  <c r="H18" i="13"/>
  <c r="G18" i="13"/>
  <c r="F18" i="13"/>
  <c r="BU17" i="13"/>
  <c r="BS17" i="13"/>
  <c r="BS56" i="13" s="1"/>
  <c r="BU56" i="13" s="1"/>
  <c r="BR17" i="13"/>
  <c r="BQ17" i="13"/>
  <c r="BP17" i="13"/>
  <c r="BO17" i="13"/>
  <c r="BL17" i="13"/>
  <c r="BK17" i="13"/>
  <c r="BJ17" i="13"/>
  <c r="BG17" i="13"/>
  <c r="BF17" i="13"/>
  <c r="BE17" i="13"/>
  <c r="BB17" i="13"/>
  <c r="BA17" i="13"/>
  <c r="AZ17" i="13"/>
  <c r="AW17" i="13"/>
  <c r="AV17" i="13"/>
  <c r="AU17" i="13"/>
  <c r="AR17" i="13"/>
  <c r="AQ17" i="13"/>
  <c r="AP17" i="13"/>
  <c r="AI17" i="13"/>
  <c r="AH17" i="13"/>
  <c r="AG17" i="13"/>
  <c r="AF17" i="13"/>
  <c r="AE17" i="13"/>
  <c r="AB17" i="13"/>
  <c r="AA17" i="13"/>
  <c r="Z17" i="13"/>
  <c r="W17" i="13"/>
  <c r="V17" i="13"/>
  <c r="U17" i="13"/>
  <c r="R17" i="13"/>
  <c r="Q17" i="13"/>
  <c r="P17" i="13"/>
  <c r="M17" i="13"/>
  <c r="L17" i="13"/>
  <c r="K17" i="13"/>
  <c r="H17" i="13"/>
  <c r="G17" i="13"/>
  <c r="F17" i="13"/>
  <c r="BP15" i="13"/>
  <c r="BP91" i="13" s="1"/>
  <c r="BO15" i="13"/>
  <c r="BN15" i="13"/>
  <c r="BM15" i="13"/>
  <c r="BQ15" i="13" s="1"/>
  <c r="BK15" i="13"/>
  <c r="BK91" i="13" s="1"/>
  <c r="BI15" i="13"/>
  <c r="BH15" i="13"/>
  <c r="BJ15" i="13" s="1"/>
  <c r="BD15" i="13"/>
  <c r="BF15" i="13" s="1"/>
  <c r="BF91" i="13" s="1"/>
  <c r="BC15" i="13"/>
  <c r="BG15" i="13" s="1"/>
  <c r="AY15" i="13"/>
  <c r="BA15" i="13" s="1"/>
  <c r="BA91" i="13" s="1"/>
  <c r="AX15" i="13"/>
  <c r="AT15" i="13"/>
  <c r="AV15" i="13" s="1"/>
  <c r="AV91" i="13" s="1"/>
  <c r="AS15" i="13"/>
  <c r="AO15" i="13"/>
  <c r="AQ15" i="13" s="1"/>
  <c r="AQ91" i="13" s="1"/>
  <c r="AN15" i="13"/>
  <c r="AE15" i="13"/>
  <c r="AD15" i="13"/>
  <c r="AF15" i="13" s="1"/>
  <c r="AF91" i="13" s="1"/>
  <c r="AC15" i="13"/>
  <c r="AG15" i="13" s="1"/>
  <c r="Z15" i="13"/>
  <c r="Y15" i="13"/>
  <c r="AA15" i="13" s="1"/>
  <c r="AA91" i="13" s="1"/>
  <c r="X15" i="13"/>
  <c r="AB15" i="13" s="1"/>
  <c r="V15" i="13"/>
  <c r="V91" i="13" s="1"/>
  <c r="T15" i="13"/>
  <c r="S15" i="13"/>
  <c r="U15" i="13" s="1"/>
  <c r="O15" i="13"/>
  <c r="Q15" i="13" s="1"/>
  <c r="Q91" i="13" s="1"/>
  <c r="N15" i="13"/>
  <c r="R15" i="13" s="1"/>
  <c r="J15" i="13"/>
  <c r="L15" i="13" s="1"/>
  <c r="L91" i="13" s="1"/>
  <c r="I15" i="13"/>
  <c r="E15" i="13"/>
  <c r="G15" i="13" s="1"/>
  <c r="G91" i="13" s="1"/>
  <c r="D15" i="13"/>
  <c r="BS14" i="13"/>
  <c r="BR14" i="13"/>
  <c r="BQ14" i="13"/>
  <c r="BP14" i="13"/>
  <c r="BO14" i="13"/>
  <c r="BL14" i="13"/>
  <c r="BK14" i="13"/>
  <c r="BJ14" i="13"/>
  <c r="BG14" i="13"/>
  <c r="BF14" i="13"/>
  <c r="BE14" i="13"/>
  <c r="BB14" i="13"/>
  <c r="BA14" i="13"/>
  <c r="AZ14" i="13"/>
  <c r="AW14" i="13"/>
  <c r="AV14" i="13"/>
  <c r="AU14" i="13"/>
  <c r="AR14" i="13"/>
  <c r="AQ14" i="13"/>
  <c r="AP14" i="13"/>
  <c r="AI14" i="13"/>
  <c r="AH14" i="13"/>
  <c r="AL14" i="13" s="1"/>
  <c r="AG14" i="13"/>
  <c r="AF14" i="13"/>
  <c r="AE14" i="13"/>
  <c r="AB14" i="13"/>
  <c r="AA14" i="13"/>
  <c r="Z14" i="13"/>
  <c r="W14" i="13"/>
  <c r="V14" i="13"/>
  <c r="U14" i="13"/>
  <c r="R14" i="13"/>
  <c r="Q14" i="13"/>
  <c r="P14" i="13"/>
  <c r="M14" i="13"/>
  <c r="L14" i="13"/>
  <c r="K14" i="13"/>
  <c r="H14" i="13"/>
  <c r="G14" i="13"/>
  <c r="F14" i="13"/>
  <c r="BV13" i="13"/>
  <c r="BS13" i="13"/>
  <c r="BR13" i="13"/>
  <c r="BQ13" i="13"/>
  <c r="BP13" i="13"/>
  <c r="BO13" i="13"/>
  <c r="BL13" i="13"/>
  <c r="BK13" i="13"/>
  <c r="BJ13" i="13"/>
  <c r="BG13" i="13"/>
  <c r="BF13" i="13"/>
  <c r="BE13" i="13"/>
  <c r="BB13" i="13"/>
  <c r="BA13" i="13"/>
  <c r="AZ13" i="13"/>
  <c r="AW13" i="13"/>
  <c r="AV13" i="13"/>
  <c r="AU13" i="13"/>
  <c r="AR13" i="13"/>
  <c r="AQ13" i="13"/>
  <c r="AP13" i="13"/>
  <c r="AK13" i="13"/>
  <c r="AI13" i="13"/>
  <c r="AI83" i="13" s="1"/>
  <c r="AH13" i="13"/>
  <c r="AG13" i="13"/>
  <c r="AF13" i="13"/>
  <c r="AE13" i="13"/>
  <c r="AB13" i="13"/>
  <c r="AA13" i="13"/>
  <c r="Z13" i="13"/>
  <c r="W13" i="13"/>
  <c r="V13" i="13"/>
  <c r="U13" i="13"/>
  <c r="R13" i="13"/>
  <c r="Q13" i="13"/>
  <c r="P13" i="13"/>
  <c r="M13" i="13"/>
  <c r="L13" i="13"/>
  <c r="K13" i="13"/>
  <c r="H13" i="13"/>
  <c r="G13" i="13"/>
  <c r="F13" i="13"/>
  <c r="BT12" i="13"/>
  <c r="BS12" i="13"/>
  <c r="BU12" i="13" s="1"/>
  <c r="BR12" i="13"/>
  <c r="BQ12" i="13"/>
  <c r="BP12" i="13"/>
  <c r="BO12" i="13"/>
  <c r="BL12" i="13"/>
  <c r="BK12" i="13"/>
  <c r="BJ12" i="13"/>
  <c r="BG12" i="13"/>
  <c r="BF12" i="13"/>
  <c r="BE12" i="13"/>
  <c r="BB12" i="13"/>
  <c r="BA12" i="13"/>
  <c r="AZ12" i="13"/>
  <c r="AW12" i="13"/>
  <c r="AV12" i="13"/>
  <c r="AU12" i="13"/>
  <c r="AR12" i="13"/>
  <c r="AQ12" i="13"/>
  <c r="AP12" i="13"/>
  <c r="AI12" i="13"/>
  <c r="AH12" i="13"/>
  <c r="AJ12" i="13" s="1"/>
  <c r="AG12" i="13"/>
  <c r="AF12" i="13"/>
  <c r="AE12" i="13"/>
  <c r="AB12" i="13"/>
  <c r="AA12" i="13"/>
  <c r="Z12" i="13"/>
  <c r="W12" i="13"/>
  <c r="V12" i="13"/>
  <c r="U12" i="13"/>
  <c r="R12" i="13"/>
  <c r="Q12" i="13"/>
  <c r="P12" i="13"/>
  <c r="M12" i="13"/>
  <c r="L12" i="13"/>
  <c r="K12" i="13"/>
  <c r="H12" i="13"/>
  <c r="G12" i="13"/>
  <c r="F12" i="13"/>
  <c r="BS11" i="13"/>
  <c r="BS74" i="13" s="1"/>
  <c r="BR11" i="13"/>
  <c r="BQ11" i="13"/>
  <c r="BP11" i="13"/>
  <c r="BO11" i="13"/>
  <c r="BL11" i="13"/>
  <c r="BK11" i="13"/>
  <c r="BJ11" i="13"/>
  <c r="BG11" i="13"/>
  <c r="BF11" i="13"/>
  <c r="BE11" i="13"/>
  <c r="BB11" i="13"/>
  <c r="BA11" i="13"/>
  <c r="AZ11" i="13"/>
  <c r="AW11" i="13"/>
  <c r="AV11" i="13"/>
  <c r="AU11" i="13"/>
  <c r="AR11" i="13"/>
  <c r="AQ11" i="13"/>
  <c r="AP11" i="13"/>
  <c r="AI11" i="13"/>
  <c r="AH11" i="13"/>
  <c r="AH74" i="13" s="1"/>
  <c r="AJ74" i="13" s="1"/>
  <c r="AG11" i="13"/>
  <c r="AF11" i="13"/>
  <c r="AE11" i="13"/>
  <c r="AB11" i="13"/>
  <c r="AA11" i="13"/>
  <c r="Z11" i="13"/>
  <c r="W11" i="13"/>
  <c r="V11" i="13"/>
  <c r="U11" i="13"/>
  <c r="R11" i="13"/>
  <c r="Q11" i="13"/>
  <c r="P11" i="13"/>
  <c r="M11" i="13"/>
  <c r="L11" i="13"/>
  <c r="K11" i="13"/>
  <c r="H11" i="13"/>
  <c r="G11" i="13"/>
  <c r="F11" i="13"/>
  <c r="BS10" i="13"/>
  <c r="BR10" i="13"/>
  <c r="BR42" i="13" s="1"/>
  <c r="BQ10" i="13"/>
  <c r="BP10" i="13"/>
  <c r="BO10" i="13"/>
  <c r="BL10" i="13"/>
  <c r="BK10" i="13"/>
  <c r="BJ10" i="13"/>
  <c r="BG10" i="13"/>
  <c r="BF10" i="13"/>
  <c r="BE10" i="13"/>
  <c r="BB10" i="13"/>
  <c r="BA10" i="13"/>
  <c r="AZ10" i="13"/>
  <c r="AW10" i="13"/>
  <c r="AV10" i="13"/>
  <c r="AU10" i="13"/>
  <c r="AR10" i="13"/>
  <c r="AQ10" i="13"/>
  <c r="AP10" i="13"/>
  <c r="AK10" i="13"/>
  <c r="AI10" i="13"/>
  <c r="AH10" i="13"/>
  <c r="AL10" i="13" s="1"/>
  <c r="AG10" i="13"/>
  <c r="AF10" i="13"/>
  <c r="AE10" i="13"/>
  <c r="AB10" i="13"/>
  <c r="AA10" i="13"/>
  <c r="Z10" i="13"/>
  <c r="W10" i="13"/>
  <c r="V10" i="13"/>
  <c r="U10" i="13"/>
  <c r="R10" i="13"/>
  <c r="Q10" i="13"/>
  <c r="P10" i="13"/>
  <c r="M10" i="13"/>
  <c r="L10" i="13"/>
  <c r="K10" i="13"/>
  <c r="H10" i="13"/>
  <c r="G10" i="13"/>
  <c r="F10" i="13"/>
  <c r="BS9" i="13"/>
  <c r="BR9" i="13"/>
  <c r="BQ9" i="13"/>
  <c r="BP9" i="13"/>
  <c r="BO9" i="13"/>
  <c r="BL9" i="13"/>
  <c r="BK9" i="13"/>
  <c r="BJ9" i="13"/>
  <c r="BG9" i="13"/>
  <c r="BF9" i="13"/>
  <c r="BE9" i="13"/>
  <c r="BB9" i="13"/>
  <c r="BA9" i="13"/>
  <c r="AZ9" i="13"/>
  <c r="AW9" i="13"/>
  <c r="AV9" i="13"/>
  <c r="AU9" i="13"/>
  <c r="AR9" i="13"/>
  <c r="AQ9" i="13"/>
  <c r="AP9" i="13"/>
  <c r="AI9" i="13"/>
  <c r="AH9" i="13"/>
  <c r="AG9" i="13"/>
  <c r="AF9" i="13"/>
  <c r="AE9" i="13"/>
  <c r="AB9" i="13"/>
  <c r="AA9" i="13"/>
  <c r="Z9" i="13"/>
  <c r="W9" i="13"/>
  <c r="V9" i="13"/>
  <c r="U9" i="13"/>
  <c r="R9" i="13"/>
  <c r="Q9" i="13"/>
  <c r="P9" i="13"/>
  <c r="M9" i="13"/>
  <c r="L9" i="13"/>
  <c r="K9" i="13"/>
  <c r="H9" i="13"/>
  <c r="G9" i="13"/>
  <c r="F9" i="13"/>
  <c r="BU8" i="13"/>
  <c r="BS8" i="13"/>
  <c r="BR8" i="13"/>
  <c r="BR59" i="13" s="1"/>
  <c r="BQ8" i="13"/>
  <c r="BP8" i="13"/>
  <c r="BO8" i="13"/>
  <c r="BL8" i="13"/>
  <c r="BK8" i="13"/>
  <c r="BJ8" i="13"/>
  <c r="BG8" i="13"/>
  <c r="BF8" i="13"/>
  <c r="BE8" i="13"/>
  <c r="BB8" i="13"/>
  <c r="BA8" i="13"/>
  <c r="AZ8" i="13"/>
  <c r="AW8" i="13"/>
  <c r="AV8" i="13"/>
  <c r="AU8" i="13"/>
  <c r="AR8" i="13"/>
  <c r="AQ8" i="13"/>
  <c r="AP8" i="13"/>
  <c r="AI8" i="13"/>
  <c r="AH8" i="13"/>
  <c r="AJ8" i="13" s="1"/>
  <c r="AG8" i="13"/>
  <c r="AF8" i="13"/>
  <c r="AE8" i="13"/>
  <c r="AB8" i="13"/>
  <c r="AA8" i="13"/>
  <c r="Z8" i="13"/>
  <c r="W8" i="13"/>
  <c r="V8" i="13"/>
  <c r="U8" i="13"/>
  <c r="R8" i="13"/>
  <c r="Q8" i="13"/>
  <c r="P8" i="13"/>
  <c r="M8" i="13"/>
  <c r="L8" i="13"/>
  <c r="K8" i="13"/>
  <c r="H8" i="13"/>
  <c r="G8" i="13"/>
  <c r="F8" i="13"/>
  <c r="BS7" i="13"/>
  <c r="BS55" i="13" s="1"/>
  <c r="BR7" i="13"/>
  <c r="BQ7" i="13"/>
  <c r="BP7" i="13"/>
  <c r="BO7" i="13"/>
  <c r="BL7" i="13"/>
  <c r="BK7" i="13"/>
  <c r="BJ7" i="13"/>
  <c r="BG7" i="13"/>
  <c r="BF7" i="13"/>
  <c r="BE7" i="13"/>
  <c r="BB7" i="13"/>
  <c r="BA7" i="13"/>
  <c r="AZ7" i="13"/>
  <c r="AW7" i="13"/>
  <c r="AV7" i="13"/>
  <c r="AU7" i="13"/>
  <c r="AR7" i="13"/>
  <c r="AQ7" i="13"/>
  <c r="AP7" i="13"/>
  <c r="AI7" i="13"/>
  <c r="AH7" i="13"/>
  <c r="AG7" i="13"/>
  <c r="AF7" i="13"/>
  <c r="AE7" i="13"/>
  <c r="AB7" i="13"/>
  <c r="AA7" i="13"/>
  <c r="Z7" i="13"/>
  <c r="W7" i="13"/>
  <c r="V7" i="13"/>
  <c r="U7" i="13"/>
  <c r="R7" i="13"/>
  <c r="Q7" i="13"/>
  <c r="P7" i="13"/>
  <c r="M7" i="13"/>
  <c r="L7" i="13"/>
  <c r="K7" i="13"/>
  <c r="H7" i="13"/>
  <c r="G7" i="13"/>
  <c r="F7" i="13"/>
  <c r="BY5" i="13"/>
  <c r="CA5" i="13" s="1"/>
  <c r="BX5" i="13"/>
  <c r="BZ5" i="13" s="1"/>
  <c r="BS5" i="13"/>
  <c r="BR5" i="13"/>
  <c r="BT5" i="13" s="1"/>
  <c r="BN5" i="13"/>
  <c r="BQ5" i="13" s="1"/>
  <c r="BM5" i="13"/>
  <c r="BO5" i="13" s="1"/>
  <c r="BK5" i="13"/>
  <c r="BI5" i="13"/>
  <c r="BL5" i="13" s="1"/>
  <c r="BH5" i="13"/>
  <c r="BJ5" i="13" s="1"/>
  <c r="BF5" i="13"/>
  <c r="BD5" i="13"/>
  <c r="BG5" i="13" s="1"/>
  <c r="BC5" i="13"/>
  <c r="AY5" i="13"/>
  <c r="AX5" i="13"/>
  <c r="AZ5" i="13" s="1"/>
  <c r="AT5" i="13"/>
  <c r="AW5" i="13" s="1"/>
  <c r="AS5" i="13"/>
  <c r="AU5" i="13" s="1"/>
  <c r="AO5" i="13"/>
  <c r="AN5" i="13"/>
  <c r="AP5" i="13" s="1"/>
  <c r="AD5" i="13"/>
  <c r="AC5" i="13"/>
  <c r="AE5" i="13" s="1"/>
  <c r="Y5" i="13"/>
  <c r="AB5" i="13" s="1"/>
  <c r="X5" i="13"/>
  <c r="Z5" i="13" s="1"/>
  <c r="T5" i="13"/>
  <c r="W5" i="13" s="1"/>
  <c r="S5" i="13"/>
  <c r="U5" i="13" s="1"/>
  <c r="O5" i="13"/>
  <c r="Q5" i="13" s="1"/>
  <c r="N5" i="13"/>
  <c r="J5" i="13"/>
  <c r="I5" i="13"/>
  <c r="K5" i="13" s="1"/>
  <c r="E5" i="13"/>
  <c r="H5" i="13" s="1"/>
  <c r="D5" i="13"/>
  <c r="F5" i="13" s="1"/>
  <c r="CB4" i="13"/>
  <c r="CA4" i="13"/>
  <c r="CA89" i="13" s="1"/>
  <c r="BZ4" i="13"/>
  <c r="BV4" i="13"/>
  <c r="BU4" i="13"/>
  <c r="BU89" i="13" s="1"/>
  <c r="BT4" i="13"/>
  <c r="BQ4" i="13"/>
  <c r="BP4" i="13"/>
  <c r="BP89" i="13" s="1"/>
  <c r="BO4" i="13"/>
  <c r="BL4" i="13"/>
  <c r="BK4" i="13"/>
  <c r="BK89" i="13" s="1"/>
  <c r="BJ4" i="13"/>
  <c r="BG4" i="13"/>
  <c r="BF4" i="13"/>
  <c r="BF89" i="13" s="1"/>
  <c r="BE4" i="13"/>
  <c r="BB4" i="13"/>
  <c r="BA4" i="13"/>
  <c r="BA89" i="13" s="1"/>
  <c r="AZ4" i="13"/>
  <c r="AW4" i="13"/>
  <c r="AV4" i="13"/>
  <c r="AV89" i="13" s="1"/>
  <c r="AU4" i="13"/>
  <c r="AR4" i="13"/>
  <c r="AQ4" i="13"/>
  <c r="AQ89" i="13" s="1"/>
  <c r="AP4" i="13"/>
  <c r="AK4" i="13"/>
  <c r="AK89" i="13" s="1"/>
  <c r="AI4" i="13"/>
  <c r="AH4" i="13"/>
  <c r="AG4" i="13"/>
  <c r="AF4" i="13"/>
  <c r="AF89" i="13" s="1"/>
  <c r="AE4" i="13"/>
  <c r="AB4" i="13"/>
  <c r="AA4" i="13"/>
  <c r="AA89" i="13" s="1"/>
  <c r="Z4" i="13"/>
  <c r="W4" i="13"/>
  <c r="V4" i="13"/>
  <c r="V89" i="13" s="1"/>
  <c r="U4" i="13"/>
  <c r="R4" i="13"/>
  <c r="Q4" i="13"/>
  <c r="Q89" i="13" s="1"/>
  <c r="P4" i="13"/>
  <c r="M4" i="13"/>
  <c r="L4" i="13"/>
  <c r="L89" i="13" s="1"/>
  <c r="K4" i="13"/>
  <c r="H4" i="13"/>
  <c r="G4" i="13"/>
  <c r="G89" i="13" s="1"/>
  <c r="F4" i="13"/>
  <c r="B86" i="12"/>
  <c r="BN85" i="12"/>
  <c r="BP85" i="12" s="1"/>
  <c r="BM85" i="12"/>
  <c r="BO85" i="12" s="1"/>
  <c r="BI85" i="12"/>
  <c r="BK85" i="12" s="1"/>
  <c r="BH85" i="12"/>
  <c r="BD85" i="12"/>
  <c r="BF85" i="12" s="1"/>
  <c r="BC85" i="12"/>
  <c r="AY85" i="12"/>
  <c r="BA85" i="12" s="1"/>
  <c r="AX85" i="12"/>
  <c r="AT85" i="12"/>
  <c r="AV85" i="12" s="1"/>
  <c r="AS85" i="12"/>
  <c r="AU85" i="12" s="1"/>
  <c r="AO85" i="12"/>
  <c r="AQ85" i="12" s="1"/>
  <c r="AN85" i="12"/>
  <c r="AD85" i="12"/>
  <c r="AF85" i="12" s="1"/>
  <c r="AC85" i="12"/>
  <c r="AE85" i="12" s="1"/>
  <c r="Y85" i="12"/>
  <c r="AA85" i="12" s="1"/>
  <c r="X85" i="12"/>
  <c r="Z85" i="12" s="1"/>
  <c r="T85" i="12"/>
  <c r="V85" i="12" s="1"/>
  <c r="S85" i="12"/>
  <c r="O85" i="12"/>
  <c r="Q85" i="12" s="1"/>
  <c r="N85" i="12"/>
  <c r="P85" i="12" s="1"/>
  <c r="J85" i="12"/>
  <c r="L85" i="12" s="1"/>
  <c r="I85" i="12"/>
  <c r="K85" i="12" s="1"/>
  <c r="E85" i="12"/>
  <c r="G85" i="12" s="1"/>
  <c r="D85" i="12"/>
  <c r="F85" i="12" s="1"/>
  <c r="BN84" i="12"/>
  <c r="BP84" i="12" s="1"/>
  <c r="BM84" i="12"/>
  <c r="BI84" i="12"/>
  <c r="BK84" i="12" s="1"/>
  <c r="BH84" i="12"/>
  <c r="BJ84" i="12" s="1"/>
  <c r="BD84" i="12"/>
  <c r="BF84" i="12" s="1"/>
  <c r="BC84" i="12"/>
  <c r="AY84" i="12"/>
  <c r="BA84" i="12" s="1"/>
  <c r="AX84" i="12"/>
  <c r="BB84" i="12" s="1"/>
  <c r="AT84" i="12"/>
  <c r="AV84" i="12" s="1"/>
  <c r="AS84" i="12"/>
  <c r="AO84" i="12"/>
  <c r="AQ84" i="12" s="1"/>
  <c r="AN84" i="12"/>
  <c r="AP84" i="12" s="1"/>
  <c r="AD84" i="12"/>
  <c r="AF84" i="12" s="1"/>
  <c r="AC84" i="12"/>
  <c r="Y84" i="12"/>
  <c r="AA84" i="12" s="1"/>
  <c r="X84" i="12"/>
  <c r="AB84" i="12" s="1"/>
  <c r="T84" i="12"/>
  <c r="V84" i="12" s="1"/>
  <c r="S84" i="12"/>
  <c r="U84" i="12" s="1"/>
  <c r="O84" i="12"/>
  <c r="Q84" i="12" s="1"/>
  <c r="N84" i="12"/>
  <c r="J84" i="12"/>
  <c r="L84" i="12" s="1"/>
  <c r="I84" i="12"/>
  <c r="E84" i="12"/>
  <c r="G84" i="12" s="1"/>
  <c r="D84" i="12"/>
  <c r="B81" i="12"/>
  <c r="BN80" i="12"/>
  <c r="BP80" i="12" s="1"/>
  <c r="BM80" i="12"/>
  <c r="BO80" i="12" s="1"/>
  <c r="BI80" i="12"/>
  <c r="BK80" i="12" s="1"/>
  <c r="BH80" i="12"/>
  <c r="BJ80" i="12" s="1"/>
  <c r="BD80" i="12"/>
  <c r="BF80" i="12" s="1"/>
  <c r="BC80" i="12"/>
  <c r="BE80" i="12" s="1"/>
  <c r="AY80" i="12"/>
  <c r="BA80" i="12" s="1"/>
  <c r="AX80" i="12"/>
  <c r="AT80" i="12"/>
  <c r="AV80" i="12" s="1"/>
  <c r="AS80" i="12"/>
  <c r="AO80" i="12"/>
  <c r="AQ80" i="12" s="1"/>
  <c r="AN80" i="12"/>
  <c r="AP80" i="12" s="1"/>
  <c r="AD80" i="12"/>
  <c r="AF80" i="12" s="1"/>
  <c r="AC80" i="12"/>
  <c r="AE80" i="12" s="1"/>
  <c r="Y80" i="12"/>
  <c r="AA80" i="12" s="1"/>
  <c r="X80" i="12"/>
  <c r="Z80" i="12" s="1"/>
  <c r="T80" i="12"/>
  <c r="V80" i="12" s="1"/>
  <c r="S80" i="12"/>
  <c r="U80" i="12" s="1"/>
  <c r="O80" i="12"/>
  <c r="Q80" i="12" s="1"/>
  <c r="N80" i="12"/>
  <c r="P80" i="12" s="1"/>
  <c r="J80" i="12"/>
  <c r="L80" i="12" s="1"/>
  <c r="I80" i="12"/>
  <c r="M80" i="12" s="1"/>
  <c r="E80" i="12"/>
  <c r="G80" i="12" s="1"/>
  <c r="D80" i="12"/>
  <c r="BN79" i="12"/>
  <c r="BP79" i="12" s="1"/>
  <c r="BM79" i="12"/>
  <c r="BI79" i="12"/>
  <c r="BK79" i="12" s="1"/>
  <c r="BH79" i="12"/>
  <c r="BG79" i="12"/>
  <c r="BD79" i="12"/>
  <c r="BF79" i="12" s="1"/>
  <c r="BC79" i="12"/>
  <c r="AY79" i="12"/>
  <c r="BA79" i="12" s="1"/>
  <c r="AX79" i="12"/>
  <c r="AZ79" i="12" s="1"/>
  <c r="AT79" i="12"/>
  <c r="AV79" i="12" s="1"/>
  <c r="AS79" i="12"/>
  <c r="AO79" i="12"/>
  <c r="AQ79" i="12" s="1"/>
  <c r="AN79" i="12"/>
  <c r="AD79" i="12"/>
  <c r="AF79" i="12" s="1"/>
  <c r="AC79" i="12"/>
  <c r="AE79" i="12" s="1"/>
  <c r="Y79" i="12"/>
  <c r="AA79" i="12" s="1"/>
  <c r="X79" i="12"/>
  <c r="Z79" i="12" s="1"/>
  <c r="T79" i="12"/>
  <c r="V79" i="12" s="1"/>
  <c r="S79" i="12"/>
  <c r="U79" i="12" s="1"/>
  <c r="O79" i="12"/>
  <c r="Q79" i="12" s="1"/>
  <c r="N79" i="12"/>
  <c r="P79" i="12" s="1"/>
  <c r="J79" i="12"/>
  <c r="L79" i="12" s="1"/>
  <c r="I79" i="12"/>
  <c r="K79" i="12" s="1"/>
  <c r="E79" i="12"/>
  <c r="G79" i="12" s="1"/>
  <c r="D79" i="12"/>
  <c r="F79" i="12" s="1"/>
  <c r="B77" i="12"/>
  <c r="BQ76" i="12"/>
  <c r="BK76" i="12"/>
  <c r="BF76" i="12"/>
  <c r="BA76" i="12"/>
  <c r="BB76" i="12"/>
  <c r="AW76" i="12"/>
  <c r="AR76" i="12"/>
  <c r="AQ76" i="12"/>
  <c r="AP76" i="12"/>
  <c r="AF76" i="12"/>
  <c r="AG76" i="12"/>
  <c r="AA76" i="12"/>
  <c r="AB76" i="12"/>
  <c r="V76" i="12"/>
  <c r="Q76" i="12"/>
  <c r="L76" i="12"/>
  <c r="M76" i="12"/>
  <c r="G76" i="12"/>
  <c r="H76" i="12"/>
  <c r="BO75" i="12"/>
  <c r="BQ75" i="12"/>
  <c r="BK75" i="12"/>
  <c r="BJ75" i="12"/>
  <c r="BL75" i="12"/>
  <c r="BF75" i="12"/>
  <c r="BE75" i="12"/>
  <c r="BB75" i="12"/>
  <c r="BA75" i="12"/>
  <c r="AZ75" i="12"/>
  <c r="AQ75" i="12"/>
  <c r="Z75" i="12"/>
  <c r="AA75" i="12"/>
  <c r="AB75" i="12"/>
  <c r="W75" i="12"/>
  <c r="R75" i="12"/>
  <c r="Q75" i="12"/>
  <c r="P75" i="12"/>
  <c r="L75" i="12"/>
  <c r="G75" i="12"/>
  <c r="H75" i="12"/>
  <c r="B72" i="12"/>
  <c r="BN71" i="12"/>
  <c r="BP71" i="12" s="1"/>
  <c r="BM71" i="12"/>
  <c r="BO71" i="12" s="1"/>
  <c r="BI71" i="12"/>
  <c r="BK71" i="12" s="1"/>
  <c r="BH71" i="12"/>
  <c r="BD71" i="12"/>
  <c r="BF71" i="12" s="1"/>
  <c r="BC71" i="12"/>
  <c r="AY71" i="12"/>
  <c r="BA71" i="12" s="1"/>
  <c r="AX71" i="12"/>
  <c r="AT71" i="12"/>
  <c r="AV71" i="12" s="1"/>
  <c r="AS71" i="12"/>
  <c r="AU71" i="12" s="1"/>
  <c r="AO71" i="12"/>
  <c r="AQ71" i="12" s="1"/>
  <c r="AN71" i="12"/>
  <c r="AD71" i="12"/>
  <c r="AF71" i="12" s="1"/>
  <c r="AC71" i="12"/>
  <c r="AG71" i="12" s="1"/>
  <c r="Y71" i="12"/>
  <c r="AA71" i="12" s="1"/>
  <c r="X71" i="12"/>
  <c r="T71" i="12"/>
  <c r="V71" i="12" s="1"/>
  <c r="S71" i="12"/>
  <c r="O71" i="12"/>
  <c r="Q71" i="12" s="1"/>
  <c r="N71" i="12"/>
  <c r="J71" i="12"/>
  <c r="L71" i="12" s="1"/>
  <c r="I71" i="12"/>
  <c r="E71" i="12"/>
  <c r="G71" i="12" s="1"/>
  <c r="D71" i="12"/>
  <c r="BN70" i="12"/>
  <c r="BP70" i="12" s="1"/>
  <c r="BM70" i="12"/>
  <c r="BK70" i="12"/>
  <c r="BI70" i="12"/>
  <c r="BH70" i="12"/>
  <c r="BL70" i="12" s="1"/>
  <c r="BD70" i="12"/>
  <c r="BF70" i="12" s="1"/>
  <c r="BC70" i="12"/>
  <c r="BE70" i="12" s="1"/>
  <c r="AY70" i="12"/>
  <c r="BA70" i="12" s="1"/>
  <c r="AX70" i="12"/>
  <c r="BB70" i="12" s="1"/>
  <c r="AT70" i="12"/>
  <c r="AV70" i="12" s="1"/>
  <c r="AS70" i="12"/>
  <c r="AW70" i="12" s="1"/>
  <c r="AO70" i="12"/>
  <c r="AQ70" i="12" s="1"/>
  <c r="AN70" i="12"/>
  <c r="AD70" i="12"/>
  <c r="AF70" i="12" s="1"/>
  <c r="AC70" i="12"/>
  <c r="Y70" i="12"/>
  <c r="AA70" i="12" s="1"/>
  <c r="X70" i="12"/>
  <c r="V70" i="12"/>
  <c r="T70" i="12"/>
  <c r="S70" i="12"/>
  <c r="W70" i="12" s="1"/>
  <c r="O70" i="12"/>
  <c r="Q70" i="12" s="1"/>
  <c r="N70" i="12"/>
  <c r="P70" i="12" s="1"/>
  <c r="J70" i="12"/>
  <c r="L70" i="12" s="1"/>
  <c r="I70" i="12"/>
  <c r="E70" i="12"/>
  <c r="G70" i="12" s="1"/>
  <c r="D70" i="12"/>
  <c r="BO69" i="12"/>
  <c r="BQ69" i="12"/>
  <c r="BJ69" i="12"/>
  <c r="BL69" i="12"/>
  <c r="BG69" i="12"/>
  <c r="BE69" i="12"/>
  <c r="AU69" i="12"/>
  <c r="AW69" i="12"/>
  <c r="AP69" i="12"/>
  <c r="AQ69" i="12"/>
  <c r="AR69" i="12"/>
  <c r="AG69" i="12"/>
  <c r="AE69" i="12"/>
  <c r="W69" i="12"/>
  <c r="B68" i="12"/>
  <c r="BN67" i="12"/>
  <c r="BP67" i="12" s="1"/>
  <c r="BM67" i="12"/>
  <c r="BI67" i="12"/>
  <c r="BK67" i="12" s="1"/>
  <c r="BH67" i="12"/>
  <c r="BL67" i="12" s="1"/>
  <c r="BD67" i="12"/>
  <c r="BF67" i="12" s="1"/>
  <c r="BC67" i="12"/>
  <c r="BE67" i="12" s="1"/>
  <c r="AY67" i="12"/>
  <c r="BA67" i="12" s="1"/>
  <c r="AX67" i="12"/>
  <c r="AZ67" i="12" s="1"/>
  <c r="AT67" i="12"/>
  <c r="AV67" i="12" s="1"/>
  <c r="AS67" i="12"/>
  <c r="AO67" i="12"/>
  <c r="AQ67" i="12" s="1"/>
  <c r="AN67" i="12"/>
  <c r="AD67" i="12"/>
  <c r="AF67" i="12" s="1"/>
  <c r="AC67" i="12"/>
  <c r="AE67" i="12" s="1"/>
  <c r="Y67" i="12"/>
  <c r="X67" i="12"/>
  <c r="T67" i="12"/>
  <c r="V67" i="12" s="1"/>
  <c r="S67" i="12"/>
  <c r="Q67" i="12"/>
  <c r="O67" i="12"/>
  <c r="N67" i="12"/>
  <c r="P67" i="12" s="1"/>
  <c r="J67" i="12"/>
  <c r="L67" i="12" s="1"/>
  <c r="I67" i="12"/>
  <c r="E67" i="12"/>
  <c r="G67" i="12" s="1"/>
  <c r="D67" i="12"/>
  <c r="H67" i="12" s="1"/>
  <c r="BO66" i="12"/>
  <c r="BP66" i="12"/>
  <c r="BQ66" i="12"/>
  <c r="BK66" i="12"/>
  <c r="BL66" i="12"/>
  <c r="BF66" i="12"/>
  <c r="BG66" i="12"/>
  <c r="BB66" i="12"/>
  <c r="BA66" i="12"/>
  <c r="AZ66" i="12"/>
  <c r="AW66" i="12"/>
  <c r="AV66" i="12"/>
  <c r="AU66" i="12"/>
  <c r="AQ66" i="12"/>
  <c r="AR66" i="12"/>
  <c r="AF66" i="12"/>
  <c r="AE66" i="12"/>
  <c r="Z66" i="12"/>
  <c r="AA66" i="12"/>
  <c r="AB66" i="12"/>
  <c r="U66" i="12"/>
  <c r="V66" i="12"/>
  <c r="W66" i="12"/>
  <c r="Q66" i="12"/>
  <c r="P66" i="12"/>
  <c r="L66" i="12"/>
  <c r="G66" i="12"/>
  <c r="F66" i="12"/>
  <c r="BN65" i="12"/>
  <c r="BP65" i="12" s="1"/>
  <c r="BM65" i="12"/>
  <c r="BQ65" i="12" s="1"/>
  <c r="BI65" i="12"/>
  <c r="BK65" i="12" s="1"/>
  <c r="BH65" i="12"/>
  <c r="BD65" i="12"/>
  <c r="BC65" i="12"/>
  <c r="BE65" i="12" s="1"/>
  <c r="AY65" i="12"/>
  <c r="BA65" i="12" s="1"/>
  <c r="AX65" i="12"/>
  <c r="BB65" i="12" s="1"/>
  <c r="AT65" i="12"/>
  <c r="AT68" i="12" s="1"/>
  <c r="AV68" i="12" s="1"/>
  <c r="AS65" i="12"/>
  <c r="AW65" i="12" s="1"/>
  <c r="AO65" i="12"/>
  <c r="AQ65" i="12" s="1"/>
  <c r="AN65" i="12"/>
  <c r="AD65" i="12"/>
  <c r="AF65" i="12" s="1"/>
  <c r="AC65" i="12"/>
  <c r="AG65" i="12" s="1"/>
  <c r="Y65" i="12"/>
  <c r="AA65" i="12" s="1"/>
  <c r="X65" i="12"/>
  <c r="T65" i="12"/>
  <c r="V65" i="12" s="1"/>
  <c r="S65" i="12"/>
  <c r="O65" i="12"/>
  <c r="N65" i="12"/>
  <c r="P65" i="12" s="1"/>
  <c r="J65" i="12"/>
  <c r="L65" i="12" s="1"/>
  <c r="I65" i="12"/>
  <c r="M65" i="12" s="1"/>
  <c r="E65" i="12"/>
  <c r="D65" i="12"/>
  <c r="B63" i="12"/>
  <c r="BN62" i="12"/>
  <c r="BP62" i="12" s="1"/>
  <c r="BM62" i="12"/>
  <c r="BQ62" i="12" s="1"/>
  <c r="BI62" i="12"/>
  <c r="BK62" i="12" s="1"/>
  <c r="BH62" i="12"/>
  <c r="BJ62" i="12" s="1"/>
  <c r="BD62" i="12"/>
  <c r="BF62" i="12" s="1"/>
  <c r="BC62" i="12"/>
  <c r="AY62" i="12"/>
  <c r="BA62" i="12" s="1"/>
  <c r="AX62" i="12"/>
  <c r="BB62" i="12" s="1"/>
  <c r="AT62" i="12"/>
  <c r="AV62" i="12" s="1"/>
  <c r="AS62" i="12"/>
  <c r="AW62" i="12" s="1"/>
  <c r="AO62" i="12"/>
  <c r="AQ62" i="12" s="1"/>
  <c r="AN62" i="12"/>
  <c r="AD62" i="12"/>
  <c r="AF62" i="12" s="1"/>
  <c r="AC62" i="12"/>
  <c r="AG62" i="12" s="1"/>
  <c r="AA62" i="12"/>
  <c r="Y62" i="12"/>
  <c r="X62" i="12"/>
  <c r="Z62" i="12" s="1"/>
  <c r="T62" i="12"/>
  <c r="V62" i="12" s="1"/>
  <c r="S62" i="12"/>
  <c r="O62" i="12"/>
  <c r="Q62" i="12" s="1"/>
  <c r="N62" i="12"/>
  <c r="P62" i="12" s="1"/>
  <c r="J62" i="12"/>
  <c r="L62" i="12" s="1"/>
  <c r="I62" i="12"/>
  <c r="E62" i="12"/>
  <c r="G62" i="12" s="1"/>
  <c r="D62" i="12"/>
  <c r="F62" i="12" s="1"/>
  <c r="BN60" i="12"/>
  <c r="BM60" i="12"/>
  <c r="BO60" i="12" s="1"/>
  <c r="BI60" i="12"/>
  <c r="BK60" i="12" s="1"/>
  <c r="BH60" i="12"/>
  <c r="BL60" i="12" s="1"/>
  <c r="BD60" i="12"/>
  <c r="BF60" i="12" s="1"/>
  <c r="BC60" i="12"/>
  <c r="BG60" i="12" s="1"/>
  <c r="AY60" i="12"/>
  <c r="AX60" i="12"/>
  <c r="AT60" i="12"/>
  <c r="AS60" i="12"/>
  <c r="AO60" i="12"/>
  <c r="AN60" i="12"/>
  <c r="AD60" i="12"/>
  <c r="AC60" i="12"/>
  <c r="Y60" i="12"/>
  <c r="X60" i="12"/>
  <c r="T60" i="12"/>
  <c r="S60" i="12"/>
  <c r="O60" i="12"/>
  <c r="Q60" i="12" s="1"/>
  <c r="N60" i="12"/>
  <c r="R60" i="12" s="1"/>
  <c r="J60" i="12"/>
  <c r="I60" i="12"/>
  <c r="K60" i="12" s="1"/>
  <c r="E60" i="12"/>
  <c r="D60" i="12"/>
  <c r="H60" i="12" s="1"/>
  <c r="BN59" i="12"/>
  <c r="BP59" i="12" s="1"/>
  <c r="BM59" i="12"/>
  <c r="BI59" i="12"/>
  <c r="BK59" i="12" s="1"/>
  <c r="BH59" i="12"/>
  <c r="BE59" i="12"/>
  <c r="BD59" i="12"/>
  <c r="BF59" i="12" s="1"/>
  <c r="BC59" i="12"/>
  <c r="BG59" i="12" s="1"/>
  <c r="AY59" i="12"/>
  <c r="BA59" i="12" s="1"/>
  <c r="AX59" i="12"/>
  <c r="BB59" i="12" s="1"/>
  <c r="AT59" i="12"/>
  <c r="AV59" i="12" s="1"/>
  <c r="AS59" i="12"/>
  <c r="AU59" i="12" s="1"/>
  <c r="AO59" i="12"/>
  <c r="AQ59" i="12" s="1"/>
  <c r="AN59" i="12"/>
  <c r="AR59" i="12" s="1"/>
  <c r="AD59" i="12"/>
  <c r="AF59" i="12" s="1"/>
  <c r="AC59" i="12"/>
  <c r="AG59" i="12" s="1"/>
  <c r="Y59" i="12"/>
  <c r="AA59" i="12" s="1"/>
  <c r="X59" i="12"/>
  <c r="Z59" i="12" s="1"/>
  <c r="T59" i="12"/>
  <c r="V59" i="12" s="1"/>
  <c r="S59" i="12"/>
  <c r="W59" i="12" s="1"/>
  <c r="O59" i="12"/>
  <c r="Q59" i="12" s="1"/>
  <c r="N59" i="12"/>
  <c r="R59" i="12" s="1"/>
  <c r="J59" i="12"/>
  <c r="L59" i="12" s="1"/>
  <c r="I59" i="12"/>
  <c r="M59" i="12" s="1"/>
  <c r="E59" i="12"/>
  <c r="G59" i="12" s="1"/>
  <c r="D59" i="12"/>
  <c r="BN57" i="12"/>
  <c r="BP57" i="12" s="1"/>
  <c r="BM57" i="12"/>
  <c r="BO57" i="12" s="1"/>
  <c r="BJ57" i="12"/>
  <c r="BI57" i="12"/>
  <c r="BK57" i="12" s="1"/>
  <c r="BH57" i="12"/>
  <c r="BL57" i="12" s="1"/>
  <c r="BE57" i="12"/>
  <c r="BD57" i="12"/>
  <c r="BF57" i="12" s="1"/>
  <c r="BC57" i="12"/>
  <c r="BG57" i="12" s="1"/>
  <c r="AY57" i="12"/>
  <c r="BA57" i="12" s="1"/>
  <c r="AX57" i="12"/>
  <c r="AT57" i="12"/>
  <c r="AV57" i="12" s="1"/>
  <c r="AS57" i="12"/>
  <c r="AU57" i="12" s="1"/>
  <c r="AO57" i="12"/>
  <c r="AQ57" i="12" s="1"/>
  <c r="AN57" i="12"/>
  <c r="AR57" i="12" s="1"/>
  <c r="AD57" i="12"/>
  <c r="AF57" i="12" s="1"/>
  <c r="AC57" i="12"/>
  <c r="Y57" i="12"/>
  <c r="AA57" i="12" s="1"/>
  <c r="X57" i="12"/>
  <c r="Z57" i="12" s="1"/>
  <c r="T57" i="12"/>
  <c r="V57" i="12" s="1"/>
  <c r="S57" i="12"/>
  <c r="O57" i="12"/>
  <c r="Q57" i="12" s="1"/>
  <c r="N57" i="12"/>
  <c r="R57" i="12" s="1"/>
  <c r="J57" i="12"/>
  <c r="L57" i="12" s="1"/>
  <c r="I57" i="12"/>
  <c r="K57" i="12" s="1"/>
  <c r="E57" i="12"/>
  <c r="G57" i="12" s="1"/>
  <c r="D57" i="12"/>
  <c r="F57" i="12" s="1"/>
  <c r="BN55" i="12"/>
  <c r="BP55" i="12" s="1"/>
  <c r="BM55" i="12"/>
  <c r="BQ55" i="12" s="1"/>
  <c r="BI55" i="12"/>
  <c r="BK55" i="12" s="1"/>
  <c r="BH55" i="12"/>
  <c r="BG55" i="12"/>
  <c r="BD55" i="12"/>
  <c r="BC55" i="12"/>
  <c r="BE55" i="12" s="1"/>
  <c r="AY55" i="12"/>
  <c r="BA55" i="12" s="1"/>
  <c r="AX55" i="12"/>
  <c r="AZ55" i="12" s="1"/>
  <c r="AT55" i="12"/>
  <c r="AS55" i="12"/>
  <c r="AO55" i="12"/>
  <c r="AQ55" i="12" s="1"/>
  <c r="AN55" i="12"/>
  <c r="AD55" i="12"/>
  <c r="AF55" i="12" s="1"/>
  <c r="AC55" i="12"/>
  <c r="Y55" i="12"/>
  <c r="AA55" i="12" s="1"/>
  <c r="X55" i="12"/>
  <c r="AB55" i="12" s="1"/>
  <c r="T55" i="12"/>
  <c r="V55" i="12" s="1"/>
  <c r="S55" i="12"/>
  <c r="O55" i="12"/>
  <c r="N55" i="12"/>
  <c r="P55" i="12" s="1"/>
  <c r="M55" i="12"/>
  <c r="J55" i="12"/>
  <c r="I55" i="12"/>
  <c r="K55" i="12" s="1"/>
  <c r="E55" i="12"/>
  <c r="D55" i="12"/>
  <c r="H55" i="12" s="1"/>
  <c r="BY52" i="12"/>
  <c r="BX52" i="12"/>
  <c r="BU52" i="12"/>
  <c r="BS52" i="12"/>
  <c r="BS53" i="12" s="1"/>
  <c r="BR52" i="12"/>
  <c r="BR53" i="12" s="1"/>
  <c r="BT53" i="12" s="1"/>
  <c r="BN52" i="12"/>
  <c r="BP52" i="12" s="1"/>
  <c r="BM52" i="12"/>
  <c r="BO52" i="12" s="1"/>
  <c r="BI52" i="12"/>
  <c r="BK52" i="12" s="1"/>
  <c r="BH52" i="12"/>
  <c r="BH53" i="12" s="1"/>
  <c r="BJ53" i="12" s="1"/>
  <c r="BD52" i="12"/>
  <c r="BD53" i="12" s="1"/>
  <c r="BG53" i="12" s="1"/>
  <c r="BC52" i="12"/>
  <c r="BG52" i="12" s="1"/>
  <c r="BA52" i="12"/>
  <c r="AY52" i="12"/>
  <c r="AY53" i="12" s="1"/>
  <c r="BB53" i="12" s="1"/>
  <c r="AX52" i="12"/>
  <c r="AZ52" i="12" s="1"/>
  <c r="AT52" i="12"/>
  <c r="AV52" i="12" s="1"/>
  <c r="AS52" i="12"/>
  <c r="AS53" i="12" s="1"/>
  <c r="AU53" i="12" s="1"/>
  <c r="AO52" i="12"/>
  <c r="AQ52" i="12" s="1"/>
  <c r="AN52" i="12"/>
  <c r="AD52" i="12"/>
  <c r="AC52" i="12"/>
  <c r="Y52" i="12"/>
  <c r="Y53" i="12" s="1"/>
  <c r="AA53" i="12" s="1"/>
  <c r="X52" i="12"/>
  <c r="T52" i="12"/>
  <c r="V52" i="12" s="1"/>
  <c r="S52" i="12"/>
  <c r="O52" i="12"/>
  <c r="O53" i="12" s="1"/>
  <c r="R53" i="12" s="1"/>
  <c r="N52" i="12"/>
  <c r="R52" i="12" s="1"/>
  <c r="J52" i="12"/>
  <c r="I52" i="12"/>
  <c r="M52" i="12" s="1"/>
  <c r="E52" i="12"/>
  <c r="D52" i="12"/>
  <c r="F52" i="12" s="1"/>
  <c r="BJ40" i="12"/>
  <c r="BK40" i="12"/>
  <c r="BL40" i="12"/>
  <c r="BA40" i="12"/>
  <c r="AZ40" i="12"/>
  <c r="AQ40" i="12"/>
  <c r="AE40" i="12"/>
  <c r="AA40" i="12"/>
  <c r="Z40" i="12"/>
  <c r="U40" i="12"/>
  <c r="P40" i="12"/>
  <c r="Q40" i="12"/>
  <c r="R40" i="12"/>
  <c r="K40" i="12"/>
  <c r="G40" i="12"/>
  <c r="BP35" i="12"/>
  <c r="BP93" i="12" s="1"/>
  <c r="BN35" i="12"/>
  <c r="BM35" i="12"/>
  <c r="BQ35" i="12" s="1"/>
  <c r="BL35" i="12"/>
  <c r="BI35" i="12"/>
  <c r="BH35" i="12"/>
  <c r="BJ35" i="12" s="1"/>
  <c r="BG35" i="12"/>
  <c r="BE35" i="12"/>
  <c r="BD35" i="12"/>
  <c r="BC35" i="12"/>
  <c r="AY35" i="12"/>
  <c r="BA35" i="12" s="1"/>
  <c r="BA93" i="12" s="1"/>
  <c r="AX35" i="12"/>
  <c r="BB35" i="12" s="1"/>
  <c r="AT35" i="12"/>
  <c r="AV35" i="12" s="1"/>
  <c r="AV93" i="12" s="1"/>
  <c r="AS35" i="12"/>
  <c r="AO35" i="12"/>
  <c r="AQ35" i="12" s="1"/>
  <c r="AQ93" i="12" s="1"/>
  <c r="AN35" i="12"/>
  <c r="AP35" i="12" s="1"/>
  <c r="AE35" i="12"/>
  <c r="AD35" i="12"/>
  <c r="AF35" i="12" s="1"/>
  <c r="AF93" i="12" s="1"/>
  <c r="AC35" i="12"/>
  <c r="AG35" i="12" s="1"/>
  <c r="Y35" i="12"/>
  <c r="AA35" i="12" s="1"/>
  <c r="AA93" i="12" s="1"/>
  <c r="X35" i="12"/>
  <c r="Z35" i="12" s="1"/>
  <c r="T35" i="12"/>
  <c r="S35" i="12"/>
  <c r="W35" i="12" s="1"/>
  <c r="O35" i="12"/>
  <c r="Q35" i="12" s="1"/>
  <c r="Q93" i="12" s="1"/>
  <c r="N35" i="12"/>
  <c r="J35" i="12"/>
  <c r="L35" i="12" s="1"/>
  <c r="L93" i="12" s="1"/>
  <c r="I35" i="12"/>
  <c r="E35" i="12"/>
  <c r="G35" i="12" s="1"/>
  <c r="G93" i="12" s="1"/>
  <c r="D35" i="12"/>
  <c r="BS34" i="12"/>
  <c r="BU34" i="12" s="1"/>
  <c r="BR34" i="12"/>
  <c r="BQ34" i="12"/>
  <c r="BP34" i="12"/>
  <c r="BO34" i="12"/>
  <c r="BL34" i="12"/>
  <c r="BK34" i="12"/>
  <c r="BJ34" i="12"/>
  <c r="BG34" i="12"/>
  <c r="BF34" i="12"/>
  <c r="BE34" i="12"/>
  <c r="BB34" i="12"/>
  <c r="BA34" i="12"/>
  <c r="AZ34" i="12"/>
  <c r="AW34" i="12"/>
  <c r="AV34" i="12"/>
  <c r="AU34" i="12"/>
  <c r="AR34" i="12"/>
  <c r="AQ34" i="12"/>
  <c r="AP34" i="12"/>
  <c r="AI34" i="12"/>
  <c r="AK34" i="12" s="1"/>
  <c r="AH34" i="12"/>
  <c r="AG34" i="12"/>
  <c r="AF34" i="12"/>
  <c r="AE34" i="12"/>
  <c r="AB34" i="12"/>
  <c r="AA34" i="12"/>
  <c r="Z34" i="12"/>
  <c r="W34" i="12"/>
  <c r="V34" i="12"/>
  <c r="U34" i="12"/>
  <c r="R34" i="12"/>
  <c r="Q34" i="12"/>
  <c r="P34" i="12"/>
  <c r="M34" i="12"/>
  <c r="L34" i="12"/>
  <c r="K34" i="12"/>
  <c r="H34" i="12"/>
  <c r="G34" i="12"/>
  <c r="F34" i="12"/>
  <c r="BS33" i="12"/>
  <c r="BR33" i="12"/>
  <c r="BQ33" i="12"/>
  <c r="BP33" i="12"/>
  <c r="BO33" i="12"/>
  <c r="BL33" i="12"/>
  <c r="BK33" i="12"/>
  <c r="BJ33" i="12"/>
  <c r="BG33" i="12"/>
  <c r="BF33" i="12"/>
  <c r="BE33" i="12"/>
  <c r="BB33" i="12"/>
  <c r="BA33" i="12"/>
  <c r="AZ33" i="12"/>
  <c r="AW33" i="12"/>
  <c r="AV33" i="12"/>
  <c r="AU33" i="12"/>
  <c r="AR33" i="12"/>
  <c r="AQ33" i="12"/>
  <c r="AP33" i="12"/>
  <c r="AL33" i="12"/>
  <c r="AI33" i="12"/>
  <c r="AI85" i="12" s="1"/>
  <c r="AK85" i="12" s="1"/>
  <c r="AH33" i="12"/>
  <c r="AG33" i="12"/>
  <c r="AF33" i="12"/>
  <c r="AE33" i="12"/>
  <c r="AB33" i="12"/>
  <c r="AA33" i="12"/>
  <c r="Z33" i="12"/>
  <c r="W33" i="12"/>
  <c r="V33" i="12"/>
  <c r="U33" i="12"/>
  <c r="R33" i="12"/>
  <c r="Q33" i="12"/>
  <c r="P33" i="12"/>
  <c r="M33" i="12"/>
  <c r="L33" i="12"/>
  <c r="K33" i="12"/>
  <c r="H33" i="12"/>
  <c r="G33" i="12"/>
  <c r="F33" i="12"/>
  <c r="BS32" i="12"/>
  <c r="BS80" i="12" s="1"/>
  <c r="BU80" i="12" s="1"/>
  <c r="BR32" i="12"/>
  <c r="BT32" i="12" s="1"/>
  <c r="BQ32" i="12"/>
  <c r="BP32" i="12"/>
  <c r="BO32" i="12"/>
  <c r="BL32" i="12"/>
  <c r="BK32" i="12"/>
  <c r="BJ32" i="12"/>
  <c r="BG32" i="12"/>
  <c r="BF32" i="12"/>
  <c r="BE32" i="12"/>
  <c r="BB32" i="12"/>
  <c r="BA32" i="12"/>
  <c r="AZ32" i="12"/>
  <c r="AW32" i="12"/>
  <c r="AV32" i="12"/>
  <c r="AU32" i="12"/>
  <c r="AR32" i="12"/>
  <c r="AQ32" i="12"/>
  <c r="AP32" i="12"/>
  <c r="AI32" i="12"/>
  <c r="AH32" i="12"/>
  <c r="AH80" i="12" s="1"/>
  <c r="AJ80" i="12" s="1"/>
  <c r="AG32" i="12"/>
  <c r="AF32" i="12"/>
  <c r="AE32" i="12"/>
  <c r="AB32" i="12"/>
  <c r="AA32" i="12"/>
  <c r="Z32" i="12"/>
  <c r="W32" i="12"/>
  <c r="V32" i="12"/>
  <c r="U32" i="12"/>
  <c r="R32" i="12"/>
  <c r="Q32" i="12"/>
  <c r="P32" i="12"/>
  <c r="M32" i="12"/>
  <c r="L32" i="12"/>
  <c r="K32" i="12"/>
  <c r="H32" i="12"/>
  <c r="G32" i="12"/>
  <c r="F32" i="12"/>
  <c r="BV76" i="12"/>
  <c r="BS30" i="12"/>
  <c r="BR30" i="12"/>
  <c r="BR71" i="12" s="1"/>
  <c r="BQ30" i="12"/>
  <c r="BP30" i="12"/>
  <c r="BO30" i="12"/>
  <c r="BL30" i="12"/>
  <c r="BK30" i="12"/>
  <c r="BJ30" i="12"/>
  <c r="BG30" i="12"/>
  <c r="BF30" i="12"/>
  <c r="BE30" i="12"/>
  <c r="BB30" i="12"/>
  <c r="BA30" i="12"/>
  <c r="AZ30" i="12"/>
  <c r="AW30" i="12"/>
  <c r="AV30" i="12"/>
  <c r="AU30" i="12"/>
  <c r="AR30" i="12"/>
  <c r="AQ30" i="12"/>
  <c r="AP30" i="12"/>
  <c r="AI30" i="12"/>
  <c r="AK30" i="12" s="1"/>
  <c r="AH30" i="12"/>
  <c r="AL30" i="12" s="1"/>
  <c r="AG30" i="12"/>
  <c r="AF30" i="12"/>
  <c r="AE30" i="12"/>
  <c r="AB30" i="12"/>
  <c r="AA30" i="12"/>
  <c r="Z30" i="12"/>
  <c r="W30" i="12"/>
  <c r="V30" i="12"/>
  <c r="U30" i="12"/>
  <c r="R30" i="12"/>
  <c r="Q30" i="12"/>
  <c r="P30" i="12"/>
  <c r="M30" i="12"/>
  <c r="L30" i="12"/>
  <c r="K30" i="12"/>
  <c r="H30" i="12"/>
  <c r="G30" i="12"/>
  <c r="F30" i="12"/>
  <c r="BS29" i="12"/>
  <c r="BR29" i="12"/>
  <c r="BX29" i="12" s="1"/>
  <c r="CB29" i="12" s="1"/>
  <c r="BQ29" i="12"/>
  <c r="BP29" i="12"/>
  <c r="BO29" i="12"/>
  <c r="BL29" i="12"/>
  <c r="BK29" i="12"/>
  <c r="BJ29" i="12"/>
  <c r="BG29" i="12"/>
  <c r="BF29" i="12"/>
  <c r="BE29" i="12"/>
  <c r="BB29" i="12"/>
  <c r="BA29" i="12"/>
  <c r="AZ29" i="12"/>
  <c r="AW29" i="12"/>
  <c r="AV29" i="12"/>
  <c r="AU29" i="12"/>
  <c r="AR29" i="12"/>
  <c r="AQ29" i="12"/>
  <c r="AP29" i="12"/>
  <c r="AI29" i="12"/>
  <c r="AH29" i="12"/>
  <c r="AL29" i="12" s="1"/>
  <c r="AG29" i="12"/>
  <c r="AF29" i="12"/>
  <c r="AE29" i="12"/>
  <c r="AB29" i="12"/>
  <c r="AA29" i="12"/>
  <c r="Z29" i="12"/>
  <c r="W29" i="12"/>
  <c r="V29" i="12"/>
  <c r="U29" i="12"/>
  <c r="R29" i="12"/>
  <c r="Q29" i="12"/>
  <c r="P29" i="12"/>
  <c r="M29" i="12"/>
  <c r="L29" i="12"/>
  <c r="K29" i="12"/>
  <c r="H29" i="12"/>
  <c r="G29" i="12"/>
  <c r="F29" i="12"/>
  <c r="BU28" i="12"/>
  <c r="BS28" i="12"/>
  <c r="BR28" i="12"/>
  <c r="BV28" i="12" s="1"/>
  <c r="BQ28" i="12"/>
  <c r="BP28" i="12"/>
  <c r="BO28" i="12"/>
  <c r="BL28" i="12"/>
  <c r="BK28" i="12"/>
  <c r="BJ28" i="12"/>
  <c r="BG28" i="12"/>
  <c r="BF28" i="12"/>
  <c r="BE28" i="12"/>
  <c r="BB28" i="12"/>
  <c r="BA28" i="12"/>
  <c r="AZ28" i="12"/>
  <c r="AW28" i="12"/>
  <c r="AV28" i="12"/>
  <c r="AU28" i="12"/>
  <c r="AR28" i="12"/>
  <c r="AQ28" i="12"/>
  <c r="AP28" i="12"/>
  <c r="AI28" i="12"/>
  <c r="AI62" i="12" s="1"/>
  <c r="AK62" i="12" s="1"/>
  <c r="AH28" i="12"/>
  <c r="AG28" i="12"/>
  <c r="AF28" i="12"/>
  <c r="AE28" i="12"/>
  <c r="AB28" i="12"/>
  <c r="AA28" i="12"/>
  <c r="Z28" i="12"/>
  <c r="W28" i="12"/>
  <c r="V28" i="12"/>
  <c r="U28" i="12"/>
  <c r="R28" i="12"/>
  <c r="Q28" i="12"/>
  <c r="P28" i="12"/>
  <c r="M28" i="12"/>
  <c r="L28" i="12"/>
  <c r="K28" i="12"/>
  <c r="H28" i="12"/>
  <c r="G28" i="12"/>
  <c r="F28" i="12"/>
  <c r="BS27" i="12"/>
  <c r="BS57" i="12" s="1"/>
  <c r="BU57" i="12" s="1"/>
  <c r="BR27" i="12"/>
  <c r="BT27" i="12" s="1"/>
  <c r="BQ27" i="12"/>
  <c r="BP27" i="12"/>
  <c r="BO27" i="12"/>
  <c r="BL27" i="12"/>
  <c r="BK27" i="12"/>
  <c r="BJ27" i="12"/>
  <c r="BG27" i="12"/>
  <c r="BF27" i="12"/>
  <c r="BE27" i="12"/>
  <c r="BB27" i="12"/>
  <c r="BA27" i="12"/>
  <c r="AZ27" i="12"/>
  <c r="AW27" i="12"/>
  <c r="AV27" i="12"/>
  <c r="AU27" i="12"/>
  <c r="AR27" i="12"/>
  <c r="AQ27" i="12"/>
  <c r="AP27" i="12"/>
  <c r="AI27" i="12"/>
  <c r="AH27" i="12"/>
  <c r="AH57" i="12" s="1"/>
  <c r="AL57" i="12" s="1"/>
  <c r="AG27" i="12"/>
  <c r="AF27" i="12"/>
  <c r="AE27" i="12"/>
  <c r="AB27" i="12"/>
  <c r="AA27" i="12"/>
  <c r="Z27" i="12"/>
  <c r="W27" i="12"/>
  <c r="V27" i="12"/>
  <c r="U27" i="12"/>
  <c r="R27" i="12"/>
  <c r="Q27" i="12"/>
  <c r="P27" i="12"/>
  <c r="M27" i="12"/>
  <c r="L27" i="12"/>
  <c r="K27" i="12"/>
  <c r="H27" i="12"/>
  <c r="G27" i="12"/>
  <c r="F27" i="12"/>
  <c r="BS24" i="12"/>
  <c r="BR24" i="12"/>
  <c r="BT24" i="12" s="1"/>
  <c r="BQ24" i="12"/>
  <c r="BP24" i="12"/>
  <c r="BO24" i="12"/>
  <c r="BL24" i="12"/>
  <c r="BK24" i="12"/>
  <c r="BJ24" i="12"/>
  <c r="BG24" i="12"/>
  <c r="BF24" i="12"/>
  <c r="BE24" i="12"/>
  <c r="BB24" i="12"/>
  <c r="BA24" i="12"/>
  <c r="AZ24" i="12"/>
  <c r="AW24" i="12"/>
  <c r="AV24" i="12"/>
  <c r="AU24" i="12"/>
  <c r="AR24" i="12"/>
  <c r="AQ24" i="12"/>
  <c r="AP24" i="12"/>
  <c r="AI24" i="12"/>
  <c r="AK24" i="12" s="1"/>
  <c r="AH24" i="12"/>
  <c r="AL24" i="12" s="1"/>
  <c r="AG24" i="12"/>
  <c r="AF24" i="12"/>
  <c r="AE24" i="12"/>
  <c r="AB24" i="12"/>
  <c r="AA24" i="12"/>
  <c r="Z24" i="12"/>
  <c r="W24" i="12"/>
  <c r="V24" i="12"/>
  <c r="U24" i="12"/>
  <c r="R24" i="12"/>
  <c r="Q24" i="12"/>
  <c r="P24" i="12"/>
  <c r="M24" i="12"/>
  <c r="L24" i="12"/>
  <c r="K24" i="12"/>
  <c r="H24" i="12"/>
  <c r="G24" i="12"/>
  <c r="F24" i="12"/>
  <c r="BS23" i="12"/>
  <c r="BS84" i="12" s="1"/>
  <c r="BU84" i="12" s="1"/>
  <c r="BR23" i="12"/>
  <c r="BV23" i="12" s="1"/>
  <c r="BQ23" i="12"/>
  <c r="BP23" i="12"/>
  <c r="BO23" i="12"/>
  <c r="BL23" i="12"/>
  <c r="BK23" i="12"/>
  <c r="BJ23" i="12"/>
  <c r="BG23" i="12"/>
  <c r="BF23" i="12"/>
  <c r="BE23" i="12"/>
  <c r="BB23" i="12"/>
  <c r="BA23" i="12"/>
  <c r="AZ23" i="12"/>
  <c r="AW23" i="12"/>
  <c r="AV23" i="12"/>
  <c r="AU23" i="12"/>
  <c r="AR23" i="12"/>
  <c r="AQ23" i="12"/>
  <c r="AP23" i="12"/>
  <c r="AI23" i="12"/>
  <c r="AI84" i="12" s="1"/>
  <c r="AK84" i="12" s="1"/>
  <c r="AH23" i="12"/>
  <c r="AH84" i="12" s="1"/>
  <c r="AJ84" i="12" s="1"/>
  <c r="AG23" i="12"/>
  <c r="AF23" i="12"/>
  <c r="AE23" i="12"/>
  <c r="AB23" i="12"/>
  <c r="AA23" i="12"/>
  <c r="Z23" i="12"/>
  <c r="W23" i="12"/>
  <c r="V23" i="12"/>
  <c r="U23" i="12"/>
  <c r="R23" i="12"/>
  <c r="Q23" i="12"/>
  <c r="P23" i="12"/>
  <c r="M23" i="12"/>
  <c r="L23" i="12"/>
  <c r="K23" i="12"/>
  <c r="H23" i="12"/>
  <c r="G23" i="12"/>
  <c r="F23" i="12"/>
  <c r="BU22" i="12"/>
  <c r="BT22" i="12"/>
  <c r="BS22" i="12"/>
  <c r="BS79" i="12" s="1"/>
  <c r="BU79" i="12" s="1"/>
  <c r="BR22" i="12"/>
  <c r="BR79" i="12" s="1"/>
  <c r="BT79" i="12" s="1"/>
  <c r="BQ22" i="12"/>
  <c r="BP22" i="12"/>
  <c r="BO22" i="12"/>
  <c r="BL22" i="12"/>
  <c r="BK22" i="12"/>
  <c r="BJ22" i="12"/>
  <c r="BG22" i="12"/>
  <c r="BF22" i="12"/>
  <c r="BE22" i="12"/>
  <c r="BB22" i="12"/>
  <c r="BA22" i="12"/>
  <c r="AZ22" i="12"/>
  <c r="AW22" i="12"/>
  <c r="AV22" i="12"/>
  <c r="AU22" i="12"/>
  <c r="AR22" i="12"/>
  <c r="AQ22" i="12"/>
  <c r="AP22" i="12"/>
  <c r="AI22" i="12"/>
  <c r="AH22" i="12"/>
  <c r="AH79" i="12" s="1"/>
  <c r="AJ79" i="12" s="1"/>
  <c r="AG22" i="12"/>
  <c r="AF22" i="12"/>
  <c r="AE22" i="12"/>
  <c r="AB22" i="12"/>
  <c r="AA22" i="12"/>
  <c r="Z22" i="12"/>
  <c r="W22" i="12"/>
  <c r="V22" i="12"/>
  <c r="U22" i="12"/>
  <c r="R22" i="12"/>
  <c r="Q22" i="12"/>
  <c r="P22" i="12"/>
  <c r="M22" i="12"/>
  <c r="L22" i="12"/>
  <c r="K22" i="12"/>
  <c r="H22" i="12"/>
  <c r="G22" i="12"/>
  <c r="F22" i="12"/>
  <c r="BS20" i="12"/>
  <c r="BR20" i="12"/>
  <c r="BQ20" i="12"/>
  <c r="BP20" i="12"/>
  <c r="BO20" i="12"/>
  <c r="BL20" i="12"/>
  <c r="BK20" i="12"/>
  <c r="BJ20" i="12"/>
  <c r="BG20" i="12"/>
  <c r="BF20" i="12"/>
  <c r="BE20" i="12"/>
  <c r="BB20" i="12"/>
  <c r="BA20" i="12"/>
  <c r="AZ20" i="12"/>
  <c r="AW20" i="12"/>
  <c r="AV20" i="12"/>
  <c r="AU20" i="12"/>
  <c r="AR20" i="12"/>
  <c r="AQ20" i="12"/>
  <c r="AP20" i="12"/>
  <c r="AK20" i="12"/>
  <c r="AI20" i="12"/>
  <c r="AI70" i="12" s="1"/>
  <c r="AK70" i="12" s="1"/>
  <c r="AH20" i="12"/>
  <c r="AL20" i="12" s="1"/>
  <c r="AG20" i="12"/>
  <c r="AF20" i="12"/>
  <c r="AE20" i="12"/>
  <c r="AB20" i="12"/>
  <c r="AA20" i="12"/>
  <c r="Z20" i="12"/>
  <c r="W20" i="12"/>
  <c r="V20" i="12"/>
  <c r="U20" i="12"/>
  <c r="R20" i="12"/>
  <c r="Q20" i="12"/>
  <c r="P20" i="12"/>
  <c r="M20" i="12"/>
  <c r="L20" i="12"/>
  <c r="K20" i="12"/>
  <c r="H20" i="12"/>
  <c r="G20" i="12"/>
  <c r="F20" i="12"/>
  <c r="BS9" i="12"/>
  <c r="BR9" i="12"/>
  <c r="BQ9" i="12"/>
  <c r="BL9" i="12"/>
  <c r="BG9" i="12"/>
  <c r="BB9" i="12"/>
  <c r="AW9" i="12"/>
  <c r="AR9" i="12"/>
  <c r="AI9" i="12"/>
  <c r="AK9" i="12" s="1"/>
  <c r="AH9" i="12"/>
  <c r="AJ9" i="12" s="1"/>
  <c r="AG9" i="12"/>
  <c r="AB9" i="12"/>
  <c r="W9" i="12"/>
  <c r="R9" i="12"/>
  <c r="M9" i="12"/>
  <c r="H9" i="12"/>
  <c r="BS8" i="12"/>
  <c r="BU8" i="12" s="1"/>
  <c r="BR8" i="12"/>
  <c r="BT8" i="12" s="1"/>
  <c r="BQ8" i="12"/>
  <c r="BL8" i="12"/>
  <c r="BG8" i="12"/>
  <c r="BB8" i="12"/>
  <c r="AW8" i="12"/>
  <c r="AR8" i="12"/>
  <c r="AI8" i="12"/>
  <c r="AH8" i="12"/>
  <c r="AG8" i="12"/>
  <c r="AB8" i="12"/>
  <c r="W8" i="12"/>
  <c r="R8" i="12"/>
  <c r="M8" i="12"/>
  <c r="H8" i="12"/>
  <c r="BV7" i="12"/>
  <c r="BS7" i="12"/>
  <c r="BU7" i="12" s="1"/>
  <c r="BR7" i="12"/>
  <c r="BT7" i="12" s="1"/>
  <c r="BQ7" i="12"/>
  <c r="BL7" i="12"/>
  <c r="BG7" i="12"/>
  <c r="BB7" i="12"/>
  <c r="AW7" i="12"/>
  <c r="AR7" i="12"/>
  <c r="AI7" i="12"/>
  <c r="AH7" i="12"/>
  <c r="AL7" i="12" s="1"/>
  <c r="AG7" i="12"/>
  <c r="AB7" i="12"/>
  <c r="W7" i="12"/>
  <c r="R7" i="12"/>
  <c r="M7" i="12"/>
  <c r="H7" i="12"/>
  <c r="BY5" i="12"/>
  <c r="BX5" i="12"/>
  <c r="BZ5" i="12" s="1"/>
  <c r="BU5" i="12"/>
  <c r="BS5" i="12"/>
  <c r="BV5" i="12" s="1"/>
  <c r="BR5" i="12"/>
  <c r="BT5" i="12" s="1"/>
  <c r="BN5" i="12"/>
  <c r="BP5" i="12" s="1"/>
  <c r="BM5" i="12"/>
  <c r="BI5" i="12"/>
  <c r="BH5" i="12"/>
  <c r="BJ5" i="12" s="1"/>
  <c r="BD5" i="12"/>
  <c r="BF5" i="12" s="1"/>
  <c r="BC5" i="12"/>
  <c r="BE5" i="12" s="1"/>
  <c r="AY5" i="12"/>
  <c r="AX5" i="12"/>
  <c r="AZ5" i="12" s="1"/>
  <c r="AT5" i="12"/>
  <c r="AV5" i="12" s="1"/>
  <c r="AS5" i="12"/>
  <c r="AU5" i="12" s="1"/>
  <c r="AO5" i="12"/>
  <c r="AN5" i="12"/>
  <c r="AP5" i="12" s="1"/>
  <c r="AF5" i="12"/>
  <c r="AD5" i="12"/>
  <c r="AG5" i="12" s="1"/>
  <c r="AC5" i="12"/>
  <c r="Y5" i="12"/>
  <c r="AA5" i="12" s="1"/>
  <c r="X5" i="12"/>
  <c r="T5" i="12"/>
  <c r="S5" i="12"/>
  <c r="U5" i="12" s="1"/>
  <c r="O5" i="12"/>
  <c r="N5" i="12"/>
  <c r="P5" i="12" s="1"/>
  <c r="J5" i="12"/>
  <c r="I5" i="12"/>
  <c r="K5" i="12" s="1"/>
  <c r="E5" i="12"/>
  <c r="G5" i="12" s="1"/>
  <c r="D5" i="12"/>
  <c r="F5" i="12" s="1"/>
  <c r="CB4" i="12"/>
  <c r="CA4" i="12"/>
  <c r="CA89" i="12" s="1"/>
  <c r="BZ4" i="12"/>
  <c r="BV4" i="12"/>
  <c r="BU4" i="12"/>
  <c r="BU89" i="12" s="1"/>
  <c r="BT4" i="12"/>
  <c r="BQ4" i="12"/>
  <c r="BP4" i="12"/>
  <c r="BP89" i="12" s="1"/>
  <c r="BO4" i="12"/>
  <c r="BL4" i="12"/>
  <c r="BK4" i="12"/>
  <c r="BK89" i="12" s="1"/>
  <c r="BJ4" i="12"/>
  <c r="BG4" i="12"/>
  <c r="BF4" i="12"/>
  <c r="BF89" i="12" s="1"/>
  <c r="BE4" i="12"/>
  <c r="BB4" i="12"/>
  <c r="BA4" i="12"/>
  <c r="BA89" i="12" s="1"/>
  <c r="AZ4" i="12"/>
  <c r="AW4" i="12"/>
  <c r="AV4" i="12"/>
  <c r="AV89" i="12" s="1"/>
  <c r="AU4" i="12"/>
  <c r="AR4" i="12"/>
  <c r="AQ4" i="12"/>
  <c r="AQ89" i="12" s="1"/>
  <c r="AP4" i="12"/>
  <c r="AI4" i="12"/>
  <c r="AH4" i="12"/>
  <c r="AH52" i="12" s="1"/>
  <c r="AL52" i="12" s="1"/>
  <c r="AG4" i="12"/>
  <c r="AF4" i="12"/>
  <c r="AF89" i="12" s="1"/>
  <c r="AE4" i="12"/>
  <c r="AB4" i="12"/>
  <c r="AA4" i="12"/>
  <c r="AA89" i="12" s="1"/>
  <c r="Z4" i="12"/>
  <c r="W4" i="12"/>
  <c r="V4" i="12"/>
  <c r="V89" i="12" s="1"/>
  <c r="U4" i="12"/>
  <c r="R4" i="12"/>
  <c r="Q4" i="12"/>
  <c r="Q89" i="12" s="1"/>
  <c r="P4" i="12"/>
  <c r="M4" i="12"/>
  <c r="L4" i="12"/>
  <c r="L89" i="12" s="1"/>
  <c r="K4" i="12"/>
  <c r="H4" i="12"/>
  <c r="G4" i="12"/>
  <c r="G89" i="12" s="1"/>
  <c r="F4" i="12"/>
  <c r="C87" i="9"/>
  <c r="C82" i="9"/>
  <c r="C78" i="9"/>
  <c r="C73" i="9"/>
  <c r="C69" i="9"/>
  <c r="BD68" i="9"/>
  <c r="AZ67" i="9"/>
  <c r="BB67" i="9" s="1"/>
  <c r="C64" i="9"/>
  <c r="C87" i="7"/>
  <c r="C82" i="7"/>
  <c r="C78" i="7"/>
  <c r="C73" i="7"/>
  <c r="C69" i="7"/>
  <c r="BJ67" i="7"/>
  <c r="BL67" i="7" s="1"/>
  <c r="C64" i="7"/>
  <c r="BR35" i="7"/>
  <c r="BP35" i="7"/>
  <c r="C87" i="1"/>
  <c r="C82" i="1"/>
  <c r="C78" i="1"/>
  <c r="C73" i="1"/>
  <c r="BJ72" i="1"/>
  <c r="BL72" i="1" s="1"/>
  <c r="C69" i="1"/>
  <c r="C64" i="1"/>
  <c r="Y63" i="1"/>
  <c r="AZ60" i="1"/>
  <c r="BB60" i="1" s="1"/>
  <c r="BR56" i="4"/>
  <c r="BS34" i="4"/>
  <c r="BR34" i="4"/>
  <c r="BS33" i="4"/>
  <c r="BY33" i="4" s="1"/>
  <c r="CA33" i="4" s="1"/>
  <c r="BR33" i="4"/>
  <c r="BS32" i="4"/>
  <c r="BY32" i="4" s="1"/>
  <c r="BR32" i="4"/>
  <c r="BS31" i="4"/>
  <c r="BS76" i="4" s="1"/>
  <c r="BU76" i="4" s="1"/>
  <c r="BR31" i="4"/>
  <c r="BS30" i="4"/>
  <c r="BY30" i="4" s="1"/>
  <c r="BR30" i="4"/>
  <c r="BR71" i="4" s="1"/>
  <c r="BS29" i="4"/>
  <c r="BU29" i="4" s="1"/>
  <c r="BR29" i="4"/>
  <c r="BS28" i="4"/>
  <c r="BR28" i="4"/>
  <c r="BV28" i="4" s="1"/>
  <c r="BS27" i="4"/>
  <c r="BU27" i="4" s="1"/>
  <c r="BR27" i="4"/>
  <c r="BS24" i="4"/>
  <c r="BR24" i="4"/>
  <c r="BV24" i="4" s="1"/>
  <c r="BS23" i="4"/>
  <c r="BY23" i="4" s="1"/>
  <c r="BY84" i="4" s="1"/>
  <c r="CA84" i="4" s="1"/>
  <c r="BR23" i="4"/>
  <c r="BR84" i="4" s="1"/>
  <c r="BV84" i="4" s="1"/>
  <c r="BS22" i="4"/>
  <c r="BR22" i="4"/>
  <c r="BS21" i="4"/>
  <c r="BR21" i="4"/>
  <c r="BR75" i="4" s="1"/>
  <c r="BS20" i="4"/>
  <c r="BU20" i="4" s="1"/>
  <c r="BR20" i="4"/>
  <c r="BS19" i="4"/>
  <c r="BU19" i="4" s="1"/>
  <c r="BR19" i="4"/>
  <c r="BS18" i="4"/>
  <c r="BR18" i="4"/>
  <c r="BS17" i="4"/>
  <c r="BS56" i="4" s="1"/>
  <c r="BU56" i="4" s="1"/>
  <c r="BR17" i="4"/>
  <c r="BS14" i="4"/>
  <c r="BR14" i="4"/>
  <c r="BS13" i="4"/>
  <c r="BS83" i="4" s="1"/>
  <c r="BR13" i="4"/>
  <c r="BS12" i="4"/>
  <c r="BR12" i="4"/>
  <c r="BS11" i="4"/>
  <c r="BU11" i="4" s="1"/>
  <c r="BR11" i="4"/>
  <c r="BS10" i="4"/>
  <c r="BY10" i="4" s="1"/>
  <c r="BR10" i="4"/>
  <c r="BS9" i="4"/>
  <c r="BS41" i="4" s="1"/>
  <c r="BU41" i="4" s="1"/>
  <c r="BR9" i="4"/>
  <c r="BS8" i="4"/>
  <c r="BR8" i="4"/>
  <c r="BS7" i="4"/>
  <c r="BR7" i="4"/>
  <c r="AI15" i="4"/>
  <c r="AK15" i="4" s="1"/>
  <c r="AK91" i="4" s="1"/>
  <c r="AI34" i="4"/>
  <c r="AH34" i="4"/>
  <c r="AL34" i="4" s="1"/>
  <c r="AI33" i="4"/>
  <c r="AH33" i="4"/>
  <c r="AH85" i="4" s="1"/>
  <c r="AJ85" i="4" s="1"/>
  <c r="AI32" i="4"/>
  <c r="AH32" i="4"/>
  <c r="AH80" i="4" s="1"/>
  <c r="AJ80" i="4" s="1"/>
  <c r="AI31" i="4"/>
  <c r="AH31" i="4"/>
  <c r="AH76" i="4" s="1"/>
  <c r="AI30" i="4"/>
  <c r="AH30" i="4"/>
  <c r="AJ30" i="4" s="1"/>
  <c r="AI29" i="4"/>
  <c r="AI67" i="4" s="1"/>
  <c r="AK67" i="4" s="1"/>
  <c r="AH29" i="4"/>
  <c r="AH67" i="4" s="1"/>
  <c r="AI28" i="4"/>
  <c r="AH28" i="4"/>
  <c r="AJ28" i="4" s="1"/>
  <c r="AI27" i="4"/>
  <c r="AH27" i="4"/>
  <c r="AH57" i="4" s="1"/>
  <c r="AI24" i="4"/>
  <c r="AK24" i="4" s="1"/>
  <c r="AH24" i="4"/>
  <c r="AL24" i="4" s="1"/>
  <c r="AI23" i="4"/>
  <c r="AK23" i="4" s="1"/>
  <c r="AH23" i="4"/>
  <c r="AJ23" i="4" s="1"/>
  <c r="AI22" i="4"/>
  <c r="AH22" i="4"/>
  <c r="AL22" i="4" s="1"/>
  <c r="AI21" i="4"/>
  <c r="AH21" i="4"/>
  <c r="AH75" i="4" s="1"/>
  <c r="AJ75" i="4" s="1"/>
  <c r="AI20" i="4"/>
  <c r="AI70" i="4" s="1"/>
  <c r="AK70" i="4" s="1"/>
  <c r="AH20" i="4"/>
  <c r="AH70" i="4" s="1"/>
  <c r="AJ70" i="4" s="1"/>
  <c r="AI19" i="4"/>
  <c r="AI66" i="4" s="1"/>
  <c r="AK66" i="4" s="1"/>
  <c r="AH19" i="4"/>
  <c r="AH66" i="4" s="1"/>
  <c r="AL66" i="4" s="1"/>
  <c r="AI18" i="4"/>
  <c r="AH18" i="4"/>
  <c r="AH61" i="4" s="1"/>
  <c r="AL61" i="4" s="1"/>
  <c r="AI17" i="4"/>
  <c r="AH17" i="4"/>
  <c r="AI14" i="4"/>
  <c r="AH14" i="4"/>
  <c r="AH46" i="4" s="1"/>
  <c r="AL46" i="4" s="1"/>
  <c r="AI13" i="4"/>
  <c r="AI83" i="4" s="1"/>
  <c r="AH13" i="4"/>
  <c r="AL13" i="4" s="1"/>
  <c r="AI12" i="4"/>
  <c r="AH12" i="4"/>
  <c r="AH44" i="4" s="1"/>
  <c r="AL44" i="4" s="1"/>
  <c r="AI11" i="4"/>
  <c r="AI74" i="4" s="1"/>
  <c r="AH11" i="4"/>
  <c r="AJ11" i="4" s="1"/>
  <c r="AI10" i="4"/>
  <c r="AH10" i="4"/>
  <c r="AH64" i="4" s="1"/>
  <c r="AL64" i="4" s="1"/>
  <c r="AI9" i="4"/>
  <c r="AI65" i="4" s="1"/>
  <c r="AH9" i="4"/>
  <c r="AL9" i="4" s="1"/>
  <c r="AI8" i="4"/>
  <c r="AH8" i="4"/>
  <c r="AH40" i="4" s="1"/>
  <c r="AL40" i="4" s="1"/>
  <c r="AI7" i="4"/>
  <c r="AI55" i="4" s="1"/>
  <c r="AH7" i="4"/>
  <c r="AI4" i="4"/>
  <c r="AH4" i="4"/>
  <c r="AH5" i="4" s="1"/>
  <c r="AJ5" i="4" s="1"/>
  <c r="BY52" i="4"/>
  <c r="BX52" i="4"/>
  <c r="BY5" i="4"/>
  <c r="BX5" i="4"/>
  <c r="BZ5" i="4" s="1"/>
  <c r="CB4" i="4"/>
  <c r="CA4" i="4"/>
  <c r="CA89" i="4" s="1"/>
  <c r="BZ4" i="4"/>
  <c r="BR85" i="4"/>
  <c r="BT85" i="4" s="1"/>
  <c r="BS84" i="4"/>
  <c r="BU84" i="4" s="1"/>
  <c r="BR83" i="4"/>
  <c r="BV83" i="4" s="1"/>
  <c r="BS80" i="4"/>
  <c r="BU80" i="4" s="1"/>
  <c r="BR76" i="4"/>
  <c r="BV76" i="4" s="1"/>
  <c r="BS75" i="4"/>
  <c r="BU75" i="4" s="1"/>
  <c r="BR74" i="4"/>
  <c r="BV74" i="4" s="1"/>
  <c r="BT67" i="4"/>
  <c r="BR67" i="4"/>
  <c r="BV67" i="4" s="1"/>
  <c r="BS65" i="4"/>
  <c r="BU65" i="4" s="1"/>
  <c r="BR65" i="4"/>
  <c r="BV65" i="4" s="1"/>
  <c r="BR61" i="4"/>
  <c r="BV61" i="4" s="1"/>
  <c r="BT57" i="4"/>
  <c r="BS57" i="4"/>
  <c r="BU57" i="4" s="1"/>
  <c r="BR57" i="4"/>
  <c r="BV57" i="4" s="1"/>
  <c r="BS55" i="4"/>
  <c r="BR55" i="4"/>
  <c r="BV55" i="4" s="1"/>
  <c r="BS52" i="4"/>
  <c r="BR52" i="4"/>
  <c r="BV52" i="4" s="1"/>
  <c r="BR45" i="4"/>
  <c r="BV45" i="4" s="1"/>
  <c r="BS43" i="4"/>
  <c r="BU43" i="4" s="1"/>
  <c r="BR43" i="4"/>
  <c r="BT43" i="4" s="1"/>
  <c r="BS42" i="4"/>
  <c r="BU42" i="4" s="1"/>
  <c r="BS39" i="4"/>
  <c r="BU39" i="4" s="1"/>
  <c r="BR39" i="4"/>
  <c r="BT39" i="4" s="1"/>
  <c r="BV33" i="4"/>
  <c r="BT33" i="4"/>
  <c r="BV31" i="4"/>
  <c r="BT31" i="4"/>
  <c r="BV29" i="4"/>
  <c r="BT29" i="4"/>
  <c r="BV27" i="4"/>
  <c r="BT27" i="4"/>
  <c r="BU23" i="4"/>
  <c r="BT23" i="4"/>
  <c r="BU22" i="4"/>
  <c r="BV21" i="4"/>
  <c r="BU21" i="4"/>
  <c r="BT19" i="4"/>
  <c r="BV17" i="4"/>
  <c r="BV13" i="4"/>
  <c r="BT13" i="4"/>
  <c r="BV11" i="4"/>
  <c r="BT11" i="4"/>
  <c r="BV9" i="4"/>
  <c r="BT9" i="4"/>
  <c r="BV7" i="4"/>
  <c r="BU7" i="4"/>
  <c r="BT7" i="4"/>
  <c r="BS5" i="4"/>
  <c r="BR5" i="4"/>
  <c r="BT5" i="4" s="1"/>
  <c r="BV4" i="4"/>
  <c r="BU4" i="4"/>
  <c r="BU89" i="4" s="1"/>
  <c r="BT4" i="4"/>
  <c r="BN85" i="4"/>
  <c r="BP85" i="4" s="1"/>
  <c r="BM85" i="4"/>
  <c r="BN84" i="4"/>
  <c r="BP84" i="4" s="1"/>
  <c r="BM84" i="4"/>
  <c r="BN83" i="4"/>
  <c r="BP83" i="4" s="1"/>
  <c r="BM83" i="4"/>
  <c r="BN80" i="4"/>
  <c r="BM80" i="4"/>
  <c r="BN79" i="4"/>
  <c r="BP79" i="4" s="1"/>
  <c r="BM79" i="4"/>
  <c r="BN78" i="4"/>
  <c r="BP78" i="4" s="1"/>
  <c r="BM78" i="4"/>
  <c r="BN76" i="4"/>
  <c r="BP76" i="4" s="1"/>
  <c r="BM76" i="4"/>
  <c r="BO76" i="4" s="1"/>
  <c r="BN75" i="4"/>
  <c r="BP75" i="4" s="1"/>
  <c r="BM75" i="4"/>
  <c r="BQ75" i="4" s="1"/>
  <c r="BP74" i="4"/>
  <c r="BN74" i="4"/>
  <c r="BN77" i="4" s="1"/>
  <c r="BP77" i="4" s="1"/>
  <c r="BM74" i="4"/>
  <c r="BQ74" i="4" s="1"/>
  <c r="BQ73" i="4"/>
  <c r="BN73" i="4"/>
  <c r="BP73" i="4" s="1"/>
  <c r="BM73" i="4"/>
  <c r="BO73" i="4" s="1"/>
  <c r="BN71" i="4"/>
  <c r="BP71" i="4" s="1"/>
  <c r="BM71" i="4"/>
  <c r="BO71" i="4" s="1"/>
  <c r="BN70" i="4"/>
  <c r="BM70" i="4"/>
  <c r="BP69" i="4"/>
  <c r="BN69" i="4"/>
  <c r="BM69" i="4"/>
  <c r="BP67" i="4"/>
  <c r="BN67" i="4"/>
  <c r="BM67" i="4"/>
  <c r="BO67" i="4" s="1"/>
  <c r="BN66" i="4"/>
  <c r="BP66" i="4" s="1"/>
  <c r="BM66" i="4"/>
  <c r="BO66" i="4" s="1"/>
  <c r="BN65" i="4"/>
  <c r="BM65" i="4"/>
  <c r="BN64" i="4"/>
  <c r="BP64" i="4" s="1"/>
  <c r="BM64" i="4"/>
  <c r="BN62" i="4"/>
  <c r="BP62" i="4" s="1"/>
  <c r="BM62" i="4"/>
  <c r="BN61" i="4"/>
  <c r="BP61" i="4" s="1"/>
  <c r="BM61" i="4"/>
  <c r="BO61" i="4" s="1"/>
  <c r="BN60" i="4"/>
  <c r="BM60" i="4"/>
  <c r="BQ60" i="4" s="1"/>
  <c r="BO59" i="4"/>
  <c r="BN59" i="4"/>
  <c r="BP59" i="4" s="1"/>
  <c r="BM59" i="4"/>
  <c r="BQ59" i="4" s="1"/>
  <c r="BN57" i="4"/>
  <c r="BP57" i="4" s="1"/>
  <c r="BM57" i="4"/>
  <c r="BM58" i="4" s="1"/>
  <c r="BN56" i="4"/>
  <c r="BP56" i="4" s="1"/>
  <c r="BM56" i="4"/>
  <c r="BQ56" i="4" s="1"/>
  <c r="BP55" i="4"/>
  <c r="BN55" i="4"/>
  <c r="BM55" i="4"/>
  <c r="BQ55" i="4" s="1"/>
  <c r="BN52" i="4"/>
  <c r="BM52" i="4"/>
  <c r="BQ52" i="4" s="1"/>
  <c r="BN46" i="4"/>
  <c r="BP46" i="4" s="1"/>
  <c r="BM46" i="4"/>
  <c r="BN45" i="4"/>
  <c r="BP45" i="4" s="1"/>
  <c r="BM45" i="4"/>
  <c r="BN44" i="4"/>
  <c r="BP44" i="4" s="1"/>
  <c r="BM44" i="4"/>
  <c r="BO43" i="4"/>
  <c r="BN43" i="4"/>
  <c r="BP43" i="4" s="1"/>
  <c r="BM43" i="4"/>
  <c r="BQ43" i="4" s="1"/>
  <c r="BP42" i="4"/>
  <c r="BO42" i="4"/>
  <c r="BN42" i="4"/>
  <c r="BM42" i="4"/>
  <c r="BQ42" i="4" s="1"/>
  <c r="BN41" i="4"/>
  <c r="BP41" i="4" s="1"/>
  <c r="BM41" i="4"/>
  <c r="BN40" i="4"/>
  <c r="BP40" i="4" s="1"/>
  <c r="BM40" i="4"/>
  <c r="BO39" i="4"/>
  <c r="BN39" i="4"/>
  <c r="BP39" i="4" s="1"/>
  <c r="BM39" i="4"/>
  <c r="BO35" i="4"/>
  <c r="BN35" i="4"/>
  <c r="BP35" i="4" s="1"/>
  <c r="BP93" i="4" s="1"/>
  <c r="BM35" i="4"/>
  <c r="BQ35" i="4" s="1"/>
  <c r="BQ34" i="4"/>
  <c r="BP34" i="4"/>
  <c r="BO34" i="4"/>
  <c r="BQ33" i="4"/>
  <c r="BP33" i="4"/>
  <c r="BO33" i="4"/>
  <c r="BQ32" i="4"/>
  <c r="BP32" i="4"/>
  <c r="BO32" i="4"/>
  <c r="BQ31" i="4"/>
  <c r="BP31" i="4"/>
  <c r="BO31" i="4"/>
  <c r="BQ30" i="4"/>
  <c r="BP30" i="4"/>
  <c r="BO30" i="4"/>
  <c r="BQ29" i="4"/>
  <c r="BP29" i="4"/>
  <c r="BO29" i="4"/>
  <c r="BQ28" i="4"/>
  <c r="BP28" i="4"/>
  <c r="BO28" i="4"/>
  <c r="BQ27" i="4"/>
  <c r="BP27" i="4"/>
  <c r="BO27" i="4"/>
  <c r="BP25" i="4"/>
  <c r="BP92" i="4" s="1"/>
  <c r="BO25" i="4"/>
  <c r="BN25" i="4"/>
  <c r="BN37" i="4" s="1"/>
  <c r="BM25" i="4"/>
  <c r="BQ25" i="4" s="1"/>
  <c r="BQ24" i="4"/>
  <c r="BP24" i="4"/>
  <c r="BO24" i="4"/>
  <c r="BQ23" i="4"/>
  <c r="BP23" i="4"/>
  <c r="BO23" i="4"/>
  <c r="BQ22" i="4"/>
  <c r="BP22" i="4"/>
  <c r="BO22" i="4"/>
  <c r="BQ21" i="4"/>
  <c r="BP21" i="4"/>
  <c r="BO21" i="4"/>
  <c r="BQ20" i="4"/>
  <c r="BP20" i="4"/>
  <c r="BO20" i="4"/>
  <c r="BQ19" i="4"/>
  <c r="BP19" i="4"/>
  <c r="BO19" i="4"/>
  <c r="BQ18" i="4"/>
  <c r="BP18" i="4"/>
  <c r="BO18" i="4"/>
  <c r="BQ17" i="4"/>
  <c r="BP17" i="4"/>
  <c r="BO17" i="4"/>
  <c r="BN15" i="4"/>
  <c r="BP15" i="4" s="1"/>
  <c r="BP91" i="4" s="1"/>
  <c r="BM15" i="4"/>
  <c r="BO15" i="4" s="1"/>
  <c r="BQ14" i="4"/>
  <c r="BP14" i="4"/>
  <c r="BO14" i="4"/>
  <c r="BQ13" i="4"/>
  <c r="BP13" i="4"/>
  <c r="BO13" i="4"/>
  <c r="BQ12" i="4"/>
  <c r="BP12" i="4"/>
  <c r="BO12" i="4"/>
  <c r="BQ11" i="4"/>
  <c r="BP11" i="4"/>
  <c r="BO11" i="4"/>
  <c r="BQ10" i="4"/>
  <c r="BP10" i="4"/>
  <c r="BO10" i="4"/>
  <c r="BQ9" i="4"/>
  <c r="BP9" i="4"/>
  <c r="BO9" i="4"/>
  <c r="BQ8" i="4"/>
  <c r="BP8" i="4"/>
  <c r="BO8" i="4"/>
  <c r="BQ7" i="4"/>
  <c r="BP7" i="4"/>
  <c r="BO7" i="4"/>
  <c r="BN5" i="4"/>
  <c r="BM5" i="4"/>
  <c r="BO5" i="4" s="1"/>
  <c r="BQ4" i="4"/>
  <c r="BP4" i="4"/>
  <c r="BP89" i="4" s="1"/>
  <c r="BO4" i="4"/>
  <c r="BI85" i="4"/>
  <c r="BK85" i="4" s="1"/>
  <c r="BH85" i="4"/>
  <c r="BL85" i="4" s="1"/>
  <c r="BI84" i="4"/>
  <c r="BK84" i="4" s="1"/>
  <c r="BH84" i="4"/>
  <c r="BI83" i="4"/>
  <c r="BK83" i="4" s="1"/>
  <c r="BH83" i="4"/>
  <c r="BI80" i="4"/>
  <c r="BK80" i="4" s="1"/>
  <c r="BH80" i="4"/>
  <c r="BJ80" i="4" s="1"/>
  <c r="BI79" i="4"/>
  <c r="BK79" i="4" s="1"/>
  <c r="BH79" i="4"/>
  <c r="BI78" i="4"/>
  <c r="BK78" i="4" s="1"/>
  <c r="BH78" i="4"/>
  <c r="BK76" i="4"/>
  <c r="BI76" i="4"/>
  <c r="BH76" i="4"/>
  <c r="BJ76" i="4" s="1"/>
  <c r="BL75" i="4"/>
  <c r="BI75" i="4"/>
  <c r="BK75" i="4" s="1"/>
  <c r="BH75" i="4"/>
  <c r="BJ75" i="4" s="1"/>
  <c r="BI74" i="4"/>
  <c r="BH74" i="4"/>
  <c r="BL74" i="4" s="1"/>
  <c r="BI73" i="4"/>
  <c r="BK73" i="4" s="1"/>
  <c r="BH73" i="4"/>
  <c r="BL73" i="4" s="1"/>
  <c r="BK71" i="4"/>
  <c r="BI71" i="4"/>
  <c r="BH71" i="4"/>
  <c r="BJ71" i="4" s="1"/>
  <c r="BI70" i="4"/>
  <c r="BK70" i="4" s="1"/>
  <c r="BH70" i="4"/>
  <c r="BI69" i="4"/>
  <c r="BH69" i="4"/>
  <c r="BI67" i="4"/>
  <c r="BK67" i="4" s="1"/>
  <c r="BH67" i="4"/>
  <c r="BL66" i="4"/>
  <c r="BI66" i="4"/>
  <c r="BK66" i="4" s="1"/>
  <c r="BH66" i="4"/>
  <c r="BJ66" i="4" s="1"/>
  <c r="BI65" i="4"/>
  <c r="BK65" i="4" s="1"/>
  <c r="BH65" i="4"/>
  <c r="BL65" i="4" s="1"/>
  <c r="BI64" i="4"/>
  <c r="BK64" i="4" s="1"/>
  <c r="BH64" i="4"/>
  <c r="BL64" i="4" s="1"/>
  <c r="BJ62" i="4"/>
  <c r="BI62" i="4"/>
  <c r="BK62" i="4" s="1"/>
  <c r="BH62" i="4"/>
  <c r="BL62" i="4" s="1"/>
  <c r="BI61" i="4"/>
  <c r="BK61" i="4" s="1"/>
  <c r="BH61" i="4"/>
  <c r="BJ61" i="4" s="1"/>
  <c r="BI60" i="4"/>
  <c r="BK60" i="4" s="1"/>
  <c r="BH60" i="4"/>
  <c r="BL60" i="4" s="1"/>
  <c r="BI59" i="4"/>
  <c r="BK59" i="4" s="1"/>
  <c r="BH59" i="4"/>
  <c r="BK57" i="4"/>
  <c r="BI57" i="4"/>
  <c r="BH57" i="4"/>
  <c r="BJ57" i="4" s="1"/>
  <c r="BI56" i="4"/>
  <c r="BK56" i="4" s="1"/>
  <c r="BH56" i="4"/>
  <c r="BJ56" i="4" s="1"/>
  <c r="BI55" i="4"/>
  <c r="BH55" i="4"/>
  <c r="BI52" i="4"/>
  <c r="BH52" i="4"/>
  <c r="BL52" i="4" s="1"/>
  <c r="BI46" i="4"/>
  <c r="BK46" i="4" s="1"/>
  <c r="BH46" i="4"/>
  <c r="BK45" i="4"/>
  <c r="BI45" i="4"/>
  <c r="BH45" i="4"/>
  <c r="BI44" i="4"/>
  <c r="BK44" i="4" s="1"/>
  <c r="BH44" i="4"/>
  <c r="BI43" i="4"/>
  <c r="BK43" i="4" s="1"/>
  <c r="BH43" i="4"/>
  <c r="BI42" i="4"/>
  <c r="BK42" i="4" s="1"/>
  <c r="BH42" i="4"/>
  <c r="BL42" i="4" s="1"/>
  <c r="BK41" i="4"/>
  <c r="BI41" i="4"/>
  <c r="BH41" i="4"/>
  <c r="BL41" i="4" s="1"/>
  <c r="BI40" i="4"/>
  <c r="BK40" i="4" s="1"/>
  <c r="BH40" i="4"/>
  <c r="BJ40" i="4" s="1"/>
  <c r="BI39" i="4"/>
  <c r="BK39" i="4" s="1"/>
  <c r="BH39" i="4"/>
  <c r="BL35" i="4"/>
  <c r="BI35" i="4"/>
  <c r="BH35" i="4"/>
  <c r="BL34" i="4"/>
  <c r="BK34" i="4"/>
  <c r="BJ34" i="4"/>
  <c r="BL33" i="4"/>
  <c r="BK33" i="4"/>
  <c r="BJ33" i="4"/>
  <c r="BL32" i="4"/>
  <c r="BK32" i="4"/>
  <c r="BJ32" i="4"/>
  <c r="BL31" i="4"/>
  <c r="BK31" i="4"/>
  <c r="BJ31" i="4"/>
  <c r="BL30" i="4"/>
  <c r="BK30" i="4"/>
  <c r="BJ30" i="4"/>
  <c r="BL29" i="4"/>
  <c r="BK29" i="4"/>
  <c r="BJ29" i="4"/>
  <c r="BL28" i="4"/>
  <c r="BK28" i="4"/>
  <c r="BJ28" i="4"/>
  <c r="BL27" i="4"/>
  <c r="BK27" i="4"/>
  <c r="BJ27" i="4"/>
  <c r="BI25" i="4"/>
  <c r="BK25" i="4" s="1"/>
  <c r="BK92" i="4" s="1"/>
  <c r="BH25" i="4"/>
  <c r="BL24" i="4"/>
  <c r="BK24" i="4"/>
  <c r="BJ24" i="4"/>
  <c r="BL23" i="4"/>
  <c r="BK23" i="4"/>
  <c r="BJ23" i="4"/>
  <c r="BL22" i="4"/>
  <c r="BK22" i="4"/>
  <c r="BJ22" i="4"/>
  <c r="BL21" i="4"/>
  <c r="BK21" i="4"/>
  <c r="BJ21" i="4"/>
  <c r="BL20" i="4"/>
  <c r="BK20" i="4"/>
  <c r="BJ20" i="4"/>
  <c r="BL19" i="4"/>
  <c r="BK19" i="4"/>
  <c r="BJ19" i="4"/>
  <c r="BL18" i="4"/>
  <c r="BK18" i="4"/>
  <c r="BJ18" i="4"/>
  <c r="BL17" i="4"/>
  <c r="BK17" i="4"/>
  <c r="BJ17" i="4"/>
  <c r="BI15" i="4"/>
  <c r="BK15" i="4" s="1"/>
  <c r="BK91" i="4" s="1"/>
  <c r="BH15" i="4"/>
  <c r="BL14" i="4"/>
  <c r="BK14" i="4"/>
  <c r="BJ14" i="4"/>
  <c r="BL13" i="4"/>
  <c r="BK13" i="4"/>
  <c r="BJ13" i="4"/>
  <c r="BL12" i="4"/>
  <c r="BK12" i="4"/>
  <c r="BJ12" i="4"/>
  <c r="BL11" i="4"/>
  <c r="BK11" i="4"/>
  <c r="BJ11" i="4"/>
  <c r="BL10" i="4"/>
  <c r="BK10" i="4"/>
  <c r="BJ10" i="4"/>
  <c r="BL9" i="4"/>
  <c r="BK9" i="4"/>
  <c r="BJ9" i="4"/>
  <c r="BL8" i="4"/>
  <c r="BK8" i="4"/>
  <c r="BJ8" i="4"/>
  <c r="BL7" i="4"/>
  <c r="BK7" i="4"/>
  <c r="BJ7" i="4"/>
  <c r="BL5" i="4"/>
  <c r="BI5" i="4"/>
  <c r="BK5" i="4" s="1"/>
  <c r="BH5" i="4"/>
  <c r="BJ5" i="4" s="1"/>
  <c r="BL4" i="4"/>
  <c r="BK4" i="4"/>
  <c r="BK89" i="4" s="1"/>
  <c r="BJ4" i="4"/>
  <c r="BD85" i="4"/>
  <c r="BF85" i="4" s="1"/>
  <c r="BC85" i="4"/>
  <c r="BE85" i="4" s="1"/>
  <c r="BD84" i="4"/>
  <c r="BF84" i="4" s="1"/>
  <c r="BC84" i="4"/>
  <c r="BE84" i="4" s="1"/>
  <c r="BD83" i="4"/>
  <c r="BC83" i="4"/>
  <c r="BG83" i="4" s="1"/>
  <c r="BD80" i="4"/>
  <c r="BF80" i="4" s="1"/>
  <c r="BC80" i="4"/>
  <c r="BE80" i="4" s="1"/>
  <c r="BE79" i="4"/>
  <c r="BD79" i="4"/>
  <c r="BC79" i="4"/>
  <c r="BG79" i="4" s="1"/>
  <c r="BD78" i="4"/>
  <c r="BF78" i="4" s="1"/>
  <c r="BC78" i="4"/>
  <c r="BD76" i="4"/>
  <c r="BF76" i="4" s="1"/>
  <c r="BC76" i="4"/>
  <c r="BD75" i="4"/>
  <c r="BF75" i="4" s="1"/>
  <c r="BC75" i="4"/>
  <c r="BF74" i="4"/>
  <c r="BD74" i="4"/>
  <c r="BC74" i="4"/>
  <c r="BD73" i="4"/>
  <c r="BF73" i="4" s="1"/>
  <c r="BC73" i="4"/>
  <c r="BG73" i="4" s="1"/>
  <c r="BG71" i="4"/>
  <c r="BD71" i="4"/>
  <c r="BF71" i="4" s="1"/>
  <c r="BC71" i="4"/>
  <c r="BE71" i="4" s="1"/>
  <c r="BD70" i="4"/>
  <c r="BF70" i="4" s="1"/>
  <c r="BC70" i="4"/>
  <c r="BD69" i="4"/>
  <c r="BC69" i="4"/>
  <c r="BD67" i="4"/>
  <c r="BF67" i="4" s="1"/>
  <c r="BC67" i="4"/>
  <c r="BE67" i="4" s="1"/>
  <c r="BD66" i="4"/>
  <c r="BF66" i="4" s="1"/>
  <c r="BC66" i="4"/>
  <c r="BE66" i="4" s="1"/>
  <c r="BD65" i="4"/>
  <c r="BF65" i="4" s="1"/>
  <c r="BC65" i="4"/>
  <c r="BG65" i="4" s="1"/>
  <c r="BE64" i="4"/>
  <c r="BD64" i="4"/>
  <c r="BF64" i="4" s="1"/>
  <c r="BC64" i="4"/>
  <c r="BG64" i="4" s="1"/>
  <c r="BD62" i="4"/>
  <c r="BF62" i="4" s="1"/>
  <c r="BC62" i="4"/>
  <c r="BE62" i="4" s="1"/>
  <c r="BD61" i="4"/>
  <c r="BF61" i="4" s="1"/>
  <c r="BC61" i="4"/>
  <c r="BG60" i="4"/>
  <c r="BD60" i="4"/>
  <c r="BF60" i="4" s="1"/>
  <c r="BC60" i="4"/>
  <c r="BE59" i="4"/>
  <c r="BD59" i="4"/>
  <c r="BF59" i="4" s="1"/>
  <c r="BC59" i="4"/>
  <c r="BG59" i="4" s="1"/>
  <c r="BD57" i="4"/>
  <c r="BF57" i="4" s="1"/>
  <c r="BC57" i="4"/>
  <c r="BE57" i="4" s="1"/>
  <c r="BD56" i="4"/>
  <c r="BF56" i="4" s="1"/>
  <c r="BC56" i="4"/>
  <c r="BD55" i="4"/>
  <c r="BC55" i="4"/>
  <c r="BD52" i="4"/>
  <c r="BD53" i="4" s="1"/>
  <c r="BC52" i="4"/>
  <c r="BD46" i="4"/>
  <c r="BF46" i="4" s="1"/>
  <c r="BC46" i="4"/>
  <c r="BD45" i="4"/>
  <c r="BF45" i="4" s="1"/>
  <c r="BC45" i="4"/>
  <c r="BG45" i="4" s="1"/>
  <c r="BD44" i="4"/>
  <c r="BF44" i="4" s="1"/>
  <c r="BC44" i="4"/>
  <c r="BE44" i="4" s="1"/>
  <c r="BD43" i="4"/>
  <c r="BF43" i="4" s="1"/>
  <c r="BC43" i="4"/>
  <c r="BG43" i="4" s="1"/>
  <c r="BE42" i="4"/>
  <c r="BD42" i="4"/>
  <c r="BF42" i="4" s="1"/>
  <c r="BC42" i="4"/>
  <c r="BG42" i="4" s="1"/>
  <c r="BE41" i="4"/>
  <c r="BD41" i="4"/>
  <c r="BF41" i="4" s="1"/>
  <c r="BC41" i="4"/>
  <c r="BG41" i="4" s="1"/>
  <c r="BD40" i="4"/>
  <c r="BF40" i="4" s="1"/>
  <c r="BC40" i="4"/>
  <c r="BE40" i="4" s="1"/>
  <c r="BD39" i="4"/>
  <c r="BF39" i="4" s="1"/>
  <c r="BC39" i="4"/>
  <c r="BG39" i="4" s="1"/>
  <c r="BD35" i="4"/>
  <c r="BF35" i="4" s="1"/>
  <c r="BF93" i="4" s="1"/>
  <c r="BC35" i="4"/>
  <c r="BG34" i="4"/>
  <c r="BF34" i="4"/>
  <c r="BE34" i="4"/>
  <c r="BG33" i="4"/>
  <c r="BF33" i="4"/>
  <c r="BE33" i="4"/>
  <c r="BG32" i="4"/>
  <c r="BF32" i="4"/>
  <c r="BE32" i="4"/>
  <c r="BG31" i="4"/>
  <c r="BF31" i="4"/>
  <c r="BE31" i="4"/>
  <c r="BG30" i="4"/>
  <c r="BF30" i="4"/>
  <c r="BE30" i="4"/>
  <c r="BG29" i="4"/>
  <c r="BF29" i="4"/>
  <c r="BE29" i="4"/>
  <c r="BG28" i="4"/>
  <c r="BF28" i="4"/>
  <c r="BE28" i="4"/>
  <c r="BG27" i="4"/>
  <c r="BF27" i="4"/>
  <c r="BE27" i="4"/>
  <c r="BD25" i="4"/>
  <c r="BF25" i="4" s="1"/>
  <c r="BF92" i="4" s="1"/>
  <c r="BC25" i="4"/>
  <c r="BG24" i="4"/>
  <c r="BF24" i="4"/>
  <c r="BE24" i="4"/>
  <c r="BG23" i="4"/>
  <c r="BF23" i="4"/>
  <c r="BE23" i="4"/>
  <c r="BG22" i="4"/>
  <c r="BF22" i="4"/>
  <c r="BE22" i="4"/>
  <c r="BG21" i="4"/>
  <c r="BF21" i="4"/>
  <c r="BE21" i="4"/>
  <c r="BG20" i="4"/>
  <c r="BF20" i="4"/>
  <c r="BE20" i="4"/>
  <c r="BG19" i="4"/>
  <c r="BF19" i="4"/>
  <c r="BE19" i="4"/>
  <c r="BG18" i="4"/>
  <c r="BF18" i="4"/>
  <c r="BE18" i="4"/>
  <c r="BG17" i="4"/>
  <c r="BF17" i="4"/>
  <c r="BE17" i="4"/>
  <c r="BD15" i="4"/>
  <c r="BF15" i="4" s="1"/>
  <c r="BF91" i="4" s="1"/>
  <c r="BC15" i="4"/>
  <c r="BG15" i="4" s="1"/>
  <c r="BG14" i="4"/>
  <c r="BF14" i="4"/>
  <c r="BE14" i="4"/>
  <c r="BG13" i="4"/>
  <c r="BF13" i="4"/>
  <c r="BE13" i="4"/>
  <c r="BG12" i="4"/>
  <c r="BF12" i="4"/>
  <c r="BE12" i="4"/>
  <c r="BG11" i="4"/>
  <c r="BF11" i="4"/>
  <c r="BE11" i="4"/>
  <c r="BG10" i="4"/>
  <c r="BF10" i="4"/>
  <c r="BE10" i="4"/>
  <c r="BG9" i="4"/>
  <c r="BF9" i="4"/>
  <c r="BE9" i="4"/>
  <c r="BG8" i="4"/>
  <c r="BF8" i="4"/>
  <c r="BE8" i="4"/>
  <c r="BG7" i="4"/>
  <c r="BF7" i="4"/>
  <c r="BE7" i="4"/>
  <c r="BD5" i="4"/>
  <c r="BG5" i="4" s="1"/>
  <c r="BC5" i="4"/>
  <c r="BE5" i="4" s="1"/>
  <c r="BG4" i="4"/>
  <c r="BF4" i="4"/>
  <c r="BF89" i="4" s="1"/>
  <c r="BE4" i="4"/>
  <c r="AY85" i="4"/>
  <c r="BA85" i="4" s="1"/>
  <c r="AX85" i="4"/>
  <c r="AY84" i="4"/>
  <c r="BA84" i="4" s="1"/>
  <c r="AX84" i="4"/>
  <c r="AY83" i="4"/>
  <c r="AY86" i="4" s="1"/>
  <c r="BA86" i="4" s="1"/>
  <c r="AX83" i="4"/>
  <c r="BB83" i="4" s="1"/>
  <c r="BB80" i="4"/>
  <c r="AY80" i="4"/>
  <c r="BA80" i="4" s="1"/>
  <c r="AX80" i="4"/>
  <c r="AZ80" i="4" s="1"/>
  <c r="AY79" i="4"/>
  <c r="BA79" i="4" s="1"/>
  <c r="AX79" i="4"/>
  <c r="BB79" i="4" s="1"/>
  <c r="AY78" i="4"/>
  <c r="AX78" i="4"/>
  <c r="AZ76" i="4"/>
  <c r="AY76" i="4"/>
  <c r="BA76" i="4" s="1"/>
  <c r="AX76" i="4"/>
  <c r="BB76" i="4" s="1"/>
  <c r="AY75" i="4"/>
  <c r="BA75" i="4" s="1"/>
  <c r="AX75" i="4"/>
  <c r="AY74" i="4"/>
  <c r="BA74" i="4" s="1"/>
  <c r="AX74" i="4"/>
  <c r="AY73" i="4"/>
  <c r="BA73" i="4" s="1"/>
  <c r="AX73" i="4"/>
  <c r="AY71" i="4"/>
  <c r="BA71" i="4" s="1"/>
  <c r="AX71" i="4"/>
  <c r="AY70" i="4"/>
  <c r="BA70" i="4" s="1"/>
  <c r="AX70" i="4"/>
  <c r="AY69" i="4"/>
  <c r="BA69" i="4" s="1"/>
  <c r="AX69" i="4"/>
  <c r="BB69" i="4" s="1"/>
  <c r="AY67" i="4"/>
  <c r="BA67" i="4" s="1"/>
  <c r="AX67" i="4"/>
  <c r="AY66" i="4"/>
  <c r="BA66" i="4" s="1"/>
  <c r="AX66" i="4"/>
  <c r="BB65" i="4"/>
  <c r="AY65" i="4"/>
  <c r="AX65" i="4"/>
  <c r="AZ65" i="4" s="1"/>
  <c r="AZ64" i="4"/>
  <c r="AY64" i="4"/>
  <c r="BA64" i="4" s="1"/>
  <c r="AX64" i="4"/>
  <c r="BB64" i="4" s="1"/>
  <c r="AZ62" i="4"/>
  <c r="AY62" i="4"/>
  <c r="BA62" i="4" s="1"/>
  <c r="AX62" i="4"/>
  <c r="BB62" i="4" s="1"/>
  <c r="AZ61" i="4"/>
  <c r="AY61" i="4"/>
  <c r="BA61" i="4" s="1"/>
  <c r="AX61" i="4"/>
  <c r="BB61" i="4" s="1"/>
  <c r="AY60" i="4"/>
  <c r="AY63" i="4" s="1"/>
  <c r="BA63" i="4" s="1"/>
  <c r="AX60" i="4"/>
  <c r="AZ60" i="4" s="1"/>
  <c r="AY59" i="4"/>
  <c r="BA59" i="4" s="1"/>
  <c r="AX59" i="4"/>
  <c r="BB59" i="4" s="1"/>
  <c r="BA57" i="4"/>
  <c r="AY57" i="4"/>
  <c r="AX57" i="4"/>
  <c r="BB57" i="4" s="1"/>
  <c r="BB56" i="4"/>
  <c r="AY56" i="4"/>
  <c r="BA56" i="4" s="1"/>
  <c r="AX56" i="4"/>
  <c r="AZ56" i="4" s="1"/>
  <c r="AZ55" i="4"/>
  <c r="AY55" i="4"/>
  <c r="BA55" i="4" s="1"/>
  <c r="AX55" i="4"/>
  <c r="AY52" i="4"/>
  <c r="AX52" i="4"/>
  <c r="AZ52" i="4" s="1"/>
  <c r="AY46" i="4"/>
  <c r="BA46" i="4" s="1"/>
  <c r="AX46" i="4"/>
  <c r="AY45" i="4"/>
  <c r="BA45" i="4" s="1"/>
  <c r="AX45" i="4"/>
  <c r="BA44" i="4"/>
  <c r="AY44" i="4"/>
  <c r="AX44" i="4"/>
  <c r="AZ44" i="4" s="1"/>
  <c r="AY43" i="4"/>
  <c r="BA43" i="4" s="1"/>
  <c r="AX43" i="4"/>
  <c r="AZ43" i="4" s="1"/>
  <c r="AY42" i="4"/>
  <c r="BA42" i="4" s="1"/>
  <c r="AX42" i="4"/>
  <c r="AY41" i="4"/>
  <c r="BA41" i="4" s="1"/>
  <c r="AX41" i="4"/>
  <c r="BA40" i="4"/>
  <c r="AY40" i="4"/>
  <c r="AX40" i="4"/>
  <c r="AZ40" i="4" s="1"/>
  <c r="AY39" i="4"/>
  <c r="BA39" i="4" s="1"/>
  <c r="AX39" i="4"/>
  <c r="AZ39" i="4" s="1"/>
  <c r="AY35" i="4"/>
  <c r="BA35" i="4" s="1"/>
  <c r="BA93" i="4" s="1"/>
  <c r="AX35" i="4"/>
  <c r="BB34" i="4"/>
  <c r="BA34" i="4"/>
  <c r="AZ34" i="4"/>
  <c r="BB33" i="4"/>
  <c r="BA33" i="4"/>
  <c r="AZ33" i="4"/>
  <c r="BB32" i="4"/>
  <c r="BA32" i="4"/>
  <c r="AZ32" i="4"/>
  <c r="BB31" i="4"/>
  <c r="BA31" i="4"/>
  <c r="AZ31" i="4"/>
  <c r="BB30" i="4"/>
  <c r="BA30" i="4"/>
  <c r="AZ30" i="4"/>
  <c r="BB29" i="4"/>
  <c r="BA29" i="4"/>
  <c r="AZ29" i="4"/>
  <c r="BB28" i="4"/>
  <c r="BA28" i="4"/>
  <c r="AZ28" i="4"/>
  <c r="BB27" i="4"/>
  <c r="BA27" i="4"/>
  <c r="AZ27" i="4"/>
  <c r="AY25" i="4"/>
  <c r="BA25" i="4" s="1"/>
  <c r="BA92" i="4" s="1"/>
  <c r="AX25" i="4"/>
  <c r="BB25" i="4" s="1"/>
  <c r="BB24" i="4"/>
  <c r="BA24" i="4"/>
  <c r="AZ24" i="4"/>
  <c r="BB23" i="4"/>
  <c r="BA23" i="4"/>
  <c r="AZ23" i="4"/>
  <c r="BB22" i="4"/>
  <c r="BA22" i="4"/>
  <c r="AZ22" i="4"/>
  <c r="BB21" i="4"/>
  <c r="BA21" i="4"/>
  <c r="AZ21" i="4"/>
  <c r="BB20" i="4"/>
  <c r="BA20" i="4"/>
  <c r="AZ20" i="4"/>
  <c r="BB19" i="4"/>
  <c r="BA19" i="4"/>
  <c r="AZ19" i="4"/>
  <c r="BB18" i="4"/>
  <c r="BA18" i="4"/>
  <c r="AZ18" i="4"/>
  <c r="BB17" i="4"/>
  <c r="BA17" i="4"/>
  <c r="AZ17" i="4"/>
  <c r="AY15" i="4"/>
  <c r="BA15" i="4" s="1"/>
  <c r="BA91" i="4" s="1"/>
  <c r="AX15" i="4"/>
  <c r="BB15" i="4" s="1"/>
  <c r="BB14" i="4"/>
  <c r="BA14" i="4"/>
  <c r="AZ14" i="4"/>
  <c r="BB13" i="4"/>
  <c r="BA13" i="4"/>
  <c r="AZ13" i="4"/>
  <c r="BB12" i="4"/>
  <c r="BA12" i="4"/>
  <c r="AZ12" i="4"/>
  <c r="BB11" i="4"/>
  <c r="BA11" i="4"/>
  <c r="AZ11" i="4"/>
  <c r="BB10" i="4"/>
  <c r="BA10" i="4"/>
  <c r="AZ10" i="4"/>
  <c r="BB9" i="4"/>
  <c r="BA9" i="4"/>
  <c r="AZ9" i="4"/>
  <c r="BB8" i="4"/>
  <c r="BA8" i="4"/>
  <c r="AZ8" i="4"/>
  <c r="BB7" i="4"/>
  <c r="BA7" i="4"/>
  <c r="AZ7" i="4"/>
  <c r="AY5" i="4"/>
  <c r="BB5" i="4" s="1"/>
  <c r="AX5" i="4"/>
  <c r="AZ5" i="4" s="1"/>
  <c r="BB4" i="4"/>
  <c r="BA4" i="4"/>
  <c r="BA89" i="4" s="1"/>
  <c r="AZ4" i="4"/>
  <c r="AT85" i="4"/>
  <c r="AV85" i="4" s="1"/>
  <c r="AS85" i="4"/>
  <c r="AU85" i="4" s="1"/>
  <c r="AT84" i="4"/>
  <c r="AV84" i="4" s="1"/>
  <c r="AS84" i="4"/>
  <c r="AW84" i="4" s="1"/>
  <c r="AT83" i="4"/>
  <c r="AS83" i="4"/>
  <c r="AW83" i="4" s="1"/>
  <c r="AT80" i="4"/>
  <c r="AV80" i="4" s="1"/>
  <c r="AS80" i="4"/>
  <c r="AU80" i="4" s="1"/>
  <c r="AT79" i="4"/>
  <c r="AV79" i="4" s="1"/>
  <c r="AS79" i="4"/>
  <c r="AU78" i="4"/>
  <c r="AT78" i="4"/>
  <c r="AS78" i="4"/>
  <c r="AW78" i="4" s="1"/>
  <c r="AV76" i="4"/>
  <c r="AU76" i="4"/>
  <c r="AT76" i="4"/>
  <c r="AS76" i="4"/>
  <c r="AW76" i="4" s="1"/>
  <c r="AT75" i="4"/>
  <c r="AV75" i="4" s="1"/>
  <c r="AS75" i="4"/>
  <c r="AU75" i="4" s="1"/>
  <c r="AT74" i="4"/>
  <c r="AS74" i="4"/>
  <c r="AW74" i="4" s="1"/>
  <c r="AT73" i="4"/>
  <c r="AV73" i="4" s="1"/>
  <c r="AS73" i="4"/>
  <c r="AT71" i="4"/>
  <c r="AV71" i="4" s="1"/>
  <c r="AS71" i="4"/>
  <c r="AV70" i="4"/>
  <c r="AT70" i="4"/>
  <c r="AS70" i="4"/>
  <c r="AU70" i="4" s="1"/>
  <c r="AT69" i="4"/>
  <c r="AV69" i="4" s="1"/>
  <c r="AS69" i="4"/>
  <c r="AT67" i="4"/>
  <c r="AS67" i="4"/>
  <c r="AW67" i="4" s="1"/>
  <c r="AU66" i="4"/>
  <c r="AT66" i="4"/>
  <c r="AV66" i="4" s="1"/>
  <c r="AS66" i="4"/>
  <c r="AW66" i="4" s="1"/>
  <c r="AT65" i="4"/>
  <c r="AV65" i="4" s="1"/>
  <c r="AS65" i="4"/>
  <c r="AT64" i="4"/>
  <c r="AV64" i="4" s="1"/>
  <c r="AS64" i="4"/>
  <c r="AT62" i="4"/>
  <c r="AS62" i="4"/>
  <c r="AT61" i="4"/>
  <c r="AV61" i="4" s="1"/>
  <c r="AS61" i="4"/>
  <c r="AV60" i="4"/>
  <c r="AT60" i="4"/>
  <c r="AS60" i="4"/>
  <c r="AU60" i="4" s="1"/>
  <c r="AT59" i="4"/>
  <c r="AV59" i="4" s="1"/>
  <c r="AS59" i="4"/>
  <c r="AU59" i="4" s="1"/>
  <c r="AT57" i="4"/>
  <c r="AV57" i="4" s="1"/>
  <c r="AS57" i="4"/>
  <c r="AW57" i="4" s="1"/>
  <c r="AT56" i="4"/>
  <c r="AS56" i="4"/>
  <c r="AU56" i="4" s="1"/>
  <c r="AT55" i="4"/>
  <c r="AV55" i="4" s="1"/>
  <c r="AS55" i="4"/>
  <c r="AW55" i="4" s="1"/>
  <c r="AT52" i="4"/>
  <c r="AV52" i="4" s="1"/>
  <c r="AS52" i="4"/>
  <c r="AT46" i="4"/>
  <c r="AV46" i="4" s="1"/>
  <c r="AS46" i="4"/>
  <c r="AU46" i="4" s="1"/>
  <c r="AU45" i="4"/>
  <c r="AT45" i="4"/>
  <c r="AV45" i="4" s="1"/>
  <c r="AS45" i="4"/>
  <c r="AW45" i="4" s="1"/>
  <c r="AU44" i="4"/>
  <c r="AT44" i="4"/>
  <c r="AV44" i="4" s="1"/>
  <c r="AS44" i="4"/>
  <c r="AW44" i="4" s="1"/>
  <c r="AT43" i="4"/>
  <c r="AV43" i="4" s="1"/>
  <c r="AS43" i="4"/>
  <c r="AU43" i="4" s="1"/>
  <c r="AT42" i="4"/>
  <c r="AV42" i="4" s="1"/>
  <c r="AS42" i="4"/>
  <c r="AU42" i="4" s="1"/>
  <c r="AT41" i="4"/>
  <c r="AV41" i="4" s="1"/>
  <c r="AS41" i="4"/>
  <c r="AW41" i="4" s="1"/>
  <c r="AT40" i="4"/>
  <c r="AV40" i="4" s="1"/>
  <c r="AS40" i="4"/>
  <c r="AW40" i="4" s="1"/>
  <c r="AT39" i="4"/>
  <c r="AV39" i="4" s="1"/>
  <c r="AS39" i="4"/>
  <c r="AU39" i="4" s="1"/>
  <c r="AV35" i="4"/>
  <c r="AV93" i="4" s="1"/>
  <c r="AT35" i="4"/>
  <c r="AS35" i="4"/>
  <c r="AU35" i="4" s="1"/>
  <c r="AW34" i="4"/>
  <c r="AV34" i="4"/>
  <c r="AU34" i="4"/>
  <c r="AW33" i="4"/>
  <c r="AV33" i="4"/>
  <c r="AU33" i="4"/>
  <c r="AW32" i="4"/>
  <c r="AV32" i="4"/>
  <c r="AU32" i="4"/>
  <c r="AW31" i="4"/>
  <c r="AV31" i="4"/>
  <c r="AU31" i="4"/>
  <c r="AW30" i="4"/>
  <c r="AV30" i="4"/>
  <c r="AU30" i="4"/>
  <c r="AW29" i="4"/>
  <c r="AV29" i="4"/>
  <c r="AU29" i="4"/>
  <c r="AW28" i="4"/>
  <c r="AV28" i="4"/>
  <c r="AU28" i="4"/>
  <c r="AW27" i="4"/>
  <c r="AV27" i="4"/>
  <c r="AU27" i="4"/>
  <c r="AT25" i="4"/>
  <c r="AV25" i="4" s="1"/>
  <c r="AV92" i="4" s="1"/>
  <c r="AS25" i="4"/>
  <c r="AU25" i="4" s="1"/>
  <c r="AW24" i="4"/>
  <c r="AV24" i="4"/>
  <c r="AU24" i="4"/>
  <c r="AW23" i="4"/>
  <c r="AV23" i="4"/>
  <c r="AU23" i="4"/>
  <c r="AW22" i="4"/>
  <c r="AV22" i="4"/>
  <c r="AU22" i="4"/>
  <c r="AW21" i="4"/>
  <c r="AV21" i="4"/>
  <c r="AU21" i="4"/>
  <c r="AW20" i="4"/>
  <c r="AV20" i="4"/>
  <c r="AU20" i="4"/>
  <c r="AW19" i="4"/>
  <c r="AV19" i="4"/>
  <c r="AU19" i="4"/>
  <c r="AW18" i="4"/>
  <c r="AV18" i="4"/>
  <c r="AU18" i="4"/>
  <c r="AW17" i="4"/>
  <c r="AV17" i="4"/>
  <c r="AU17" i="4"/>
  <c r="AU15" i="4"/>
  <c r="AT15" i="4"/>
  <c r="AV15" i="4" s="1"/>
  <c r="AV91" i="4" s="1"/>
  <c r="AS15" i="4"/>
  <c r="AW15" i="4" s="1"/>
  <c r="AW14" i="4"/>
  <c r="AV14" i="4"/>
  <c r="AU14" i="4"/>
  <c r="AW13" i="4"/>
  <c r="AV13" i="4"/>
  <c r="AU13" i="4"/>
  <c r="AW12" i="4"/>
  <c r="AV12" i="4"/>
  <c r="AU12" i="4"/>
  <c r="AW11" i="4"/>
  <c r="AV11" i="4"/>
  <c r="AU11" i="4"/>
  <c r="AW10" i="4"/>
  <c r="AV10" i="4"/>
  <c r="AU10" i="4"/>
  <c r="AW9" i="4"/>
  <c r="AV9" i="4"/>
  <c r="AU9" i="4"/>
  <c r="AW8" i="4"/>
  <c r="AV8" i="4"/>
  <c r="AU8" i="4"/>
  <c r="AW7" i="4"/>
  <c r="AV7" i="4"/>
  <c r="AU7" i="4"/>
  <c r="AV5" i="4"/>
  <c r="AU5" i="4"/>
  <c r="AT5" i="4"/>
  <c r="AW5" i="4" s="1"/>
  <c r="AS5" i="4"/>
  <c r="AW4" i="4"/>
  <c r="AV4" i="4"/>
  <c r="AV89" i="4" s="1"/>
  <c r="AU4" i="4"/>
  <c r="AO85" i="4"/>
  <c r="AQ85" i="4" s="1"/>
  <c r="AN85" i="4"/>
  <c r="AR85" i="4" s="1"/>
  <c r="AP84" i="4"/>
  <c r="AO84" i="4"/>
  <c r="AQ84" i="4" s="1"/>
  <c r="AN84" i="4"/>
  <c r="AR84" i="4" s="1"/>
  <c r="AQ83" i="4"/>
  <c r="AP83" i="4"/>
  <c r="AO83" i="4"/>
  <c r="AN83" i="4"/>
  <c r="AR83" i="4" s="1"/>
  <c r="AO80" i="4"/>
  <c r="AQ80" i="4" s="1"/>
  <c r="AN80" i="4"/>
  <c r="AR80" i="4" s="1"/>
  <c r="AO79" i="4"/>
  <c r="AQ79" i="4" s="1"/>
  <c r="AN79" i="4"/>
  <c r="AO78" i="4"/>
  <c r="AN78" i="4"/>
  <c r="AO76" i="4"/>
  <c r="AQ76" i="4" s="1"/>
  <c r="AN76" i="4"/>
  <c r="AP76" i="4" s="1"/>
  <c r="AO75" i="4"/>
  <c r="AQ75" i="4" s="1"/>
  <c r="AN75" i="4"/>
  <c r="AR75" i="4" s="1"/>
  <c r="AO74" i="4"/>
  <c r="AN74" i="4"/>
  <c r="AO73" i="4"/>
  <c r="AQ73" i="4" s="1"/>
  <c r="AN73" i="4"/>
  <c r="AQ71" i="4"/>
  <c r="AO71" i="4"/>
  <c r="AN71" i="4"/>
  <c r="AP71" i="4" s="1"/>
  <c r="AO70" i="4"/>
  <c r="AQ70" i="4" s="1"/>
  <c r="AN70" i="4"/>
  <c r="AR70" i="4" s="1"/>
  <c r="AO69" i="4"/>
  <c r="AN69" i="4"/>
  <c r="AO67" i="4"/>
  <c r="AQ67" i="4" s="1"/>
  <c r="AN67" i="4"/>
  <c r="AO66" i="4"/>
  <c r="AQ66" i="4" s="1"/>
  <c r="AN66" i="4"/>
  <c r="AP66" i="4" s="1"/>
  <c r="AO65" i="4"/>
  <c r="AN65" i="4"/>
  <c r="AR65" i="4" s="1"/>
  <c r="AO64" i="4"/>
  <c r="AQ64" i="4" s="1"/>
  <c r="AN64" i="4"/>
  <c r="AO62" i="4"/>
  <c r="AQ62" i="4" s="1"/>
  <c r="AN62" i="4"/>
  <c r="AQ61" i="4"/>
  <c r="AO61" i="4"/>
  <c r="AN61" i="4"/>
  <c r="AP61" i="4" s="1"/>
  <c r="AO60" i="4"/>
  <c r="AN60" i="4"/>
  <c r="AR60" i="4" s="1"/>
  <c r="AO59" i="4"/>
  <c r="AQ59" i="4" s="1"/>
  <c r="AN59" i="4"/>
  <c r="AO57" i="4"/>
  <c r="AQ57" i="4" s="1"/>
  <c r="AN57" i="4"/>
  <c r="AP57" i="4" s="1"/>
  <c r="AO56" i="4"/>
  <c r="AQ56" i="4" s="1"/>
  <c r="AN56" i="4"/>
  <c r="AR56" i="4" s="1"/>
  <c r="AO55" i="4"/>
  <c r="AO58" i="4" s="1"/>
  <c r="AQ58" i="4" s="1"/>
  <c r="AN55" i="4"/>
  <c r="AQ52" i="4"/>
  <c r="AO52" i="4"/>
  <c r="AO53" i="4" s="1"/>
  <c r="AN52" i="4"/>
  <c r="AP52" i="4" s="1"/>
  <c r="AO46" i="4"/>
  <c r="AQ46" i="4" s="1"/>
  <c r="AN46" i="4"/>
  <c r="AR46" i="4" s="1"/>
  <c r="AQ45" i="4"/>
  <c r="AO45" i="4"/>
  <c r="AN45" i="4"/>
  <c r="AR45" i="4" s="1"/>
  <c r="AO44" i="4"/>
  <c r="AQ44" i="4" s="1"/>
  <c r="AN44" i="4"/>
  <c r="AP44" i="4" s="1"/>
  <c r="AO43" i="4"/>
  <c r="AQ43" i="4" s="1"/>
  <c r="AN43" i="4"/>
  <c r="AR43" i="4" s="1"/>
  <c r="AP42" i="4"/>
  <c r="AO42" i="4"/>
  <c r="AQ42" i="4" s="1"/>
  <c r="AN42" i="4"/>
  <c r="AR42" i="4" s="1"/>
  <c r="AQ41" i="4"/>
  <c r="AP41" i="4"/>
  <c r="AO41" i="4"/>
  <c r="AN41" i="4"/>
  <c r="AR41" i="4" s="1"/>
  <c r="AO40" i="4"/>
  <c r="AQ40" i="4" s="1"/>
  <c r="AN40" i="4"/>
  <c r="AP40" i="4" s="1"/>
  <c r="AO39" i="4"/>
  <c r="AQ39" i="4" s="1"/>
  <c r="AN39" i="4"/>
  <c r="AO35" i="4"/>
  <c r="AQ35" i="4" s="1"/>
  <c r="AQ93" i="4" s="1"/>
  <c r="AN35" i="4"/>
  <c r="AR35" i="4" s="1"/>
  <c r="AR34" i="4"/>
  <c r="AQ34" i="4"/>
  <c r="AP34" i="4"/>
  <c r="AR33" i="4"/>
  <c r="AQ33" i="4"/>
  <c r="AP33" i="4"/>
  <c r="AR32" i="4"/>
  <c r="AQ32" i="4"/>
  <c r="AP32" i="4"/>
  <c r="AR31" i="4"/>
  <c r="AQ31" i="4"/>
  <c r="AP31" i="4"/>
  <c r="AR30" i="4"/>
  <c r="AQ30" i="4"/>
  <c r="AP30" i="4"/>
  <c r="AR29" i="4"/>
  <c r="AQ29" i="4"/>
  <c r="AP29" i="4"/>
  <c r="AR28" i="4"/>
  <c r="AQ28" i="4"/>
  <c r="AP28" i="4"/>
  <c r="AR27" i="4"/>
  <c r="AQ27" i="4"/>
  <c r="AP27" i="4"/>
  <c r="AO25" i="4"/>
  <c r="AQ25" i="4" s="1"/>
  <c r="AQ92" i="4" s="1"/>
  <c r="AN25" i="4"/>
  <c r="AR24" i="4"/>
  <c r="AQ24" i="4"/>
  <c r="AP24" i="4"/>
  <c r="AR23" i="4"/>
  <c r="AQ23" i="4"/>
  <c r="AP23" i="4"/>
  <c r="AR22" i="4"/>
  <c r="AQ22" i="4"/>
  <c r="AP22" i="4"/>
  <c r="AR21" i="4"/>
  <c r="AQ21" i="4"/>
  <c r="AP21" i="4"/>
  <c r="AR20" i="4"/>
  <c r="AQ20" i="4"/>
  <c r="AP20" i="4"/>
  <c r="AR19" i="4"/>
  <c r="AQ19" i="4"/>
  <c r="AP19" i="4"/>
  <c r="AR18" i="4"/>
  <c r="AQ18" i="4"/>
  <c r="AP18" i="4"/>
  <c r="AR17" i="4"/>
  <c r="AQ17" i="4"/>
  <c r="AP17" i="4"/>
  <c r="AO15" i="4"/>
  <c r="AQ15" i="4" s="1"/>
  <c r="AQ91" i="4" s="1"/>
  <c r="AN15" i="4"/>
  <c r="AR15" i="4" s="1"/>
  <c r="AR14" i="4"/>
  <c r="AQ14" i="4"/>
  <c r="AP14" i="4"/>
  <c r="AR13" i="4"/>
  <c r="AQ13" i="4"/>
  <c r="AP13" i="4"/>
  <c r="AR12" i="4"/>
  <c r="AQ12" i="4"/>
  <c r="AP12" i="4"/>
  <c r="AR11" i="4"/>
  <c r="AQ11" i="4"/>
  <c r="AP11" i="4"/>
  <c r="AR10" i="4"/>
  <c r="AQ10" i="4"/>
  <c r="AP10" i="4"/>
  <c r="AR9" i="4"/>
  <c r="AQ9" i="4"/>
  <c r="AP9" i="4"/>
  <c r="AR8" i="4"/>
  <c r="AQ8" i="4"/>
  <c r="AP8" i="4"/>
  <c r="AR7" i="4"/>
  <c r="AQ7" i="4"/>
  <c r="AP7" i="4"/>
  <c r="AR5" i="4"/>
  <c r="AO5" i="4"/>
  <c r="AQ5" i="4" s="1"/>
  <c r="AN5" i="4"/>
  <c r="AP5" i="4" s="1"/>
  <c r="AR4" i="4"/>
  <c r="AQ4" i="4"/>
  <c r="AQ89" i="4" s="1"/>
  <c r="AP4" i="4"/>
  <c r="AI85" i="4"/>
  <c r="AK85" i="4" s="1"/>
  <c r="AI80" i="4"/>
  <c r="AK80" i="4" s="1"/>
  <c r="AI79" i="4"/>
  <c r="AK79" i="4" s="1"/>
  <c r="AH79" i="4"/>
  <c r="AL79" i="4" s="1"/>
  <c r="AI78" i="4"/>
  <c r="AI76" i="4"/>
  <c r="AK76" i="4" s="1"/>
  <c r="AI73" i="4"/>
  <c r="AK73" i="4" s="1"/>
  <c r="AI71" i="4"/>
  <c r="AK71" i="4" s="1"/>
  <c r="AI69" i="4"/>
  <c r="AH69" i="4"/>
  <c r="AL69" i="4" s="1"/>
  <c r="AI64" i="4"/>
  <c r="AK64" i="4" s="1"/>
  <c r="AI62" i="4"/>
  <c r="AK62" i="4" s="1"/>
  <c r="AH62" i="4"/>
  <c r="AL62" i="4" s="1"/>
  <c r="AI61" i="4"/>
  <c r="AI60" i="4"/>
  <c r="AK60" i="4" s="1"/>
  <c r="AI59" i="4"/>
  <c r="AK59" i="4" s="1"/>
  <c r="AI56" i="4"/>
  <c r="AK56" i="4" s="1"/>
  <c r="AH56" i="4"/>
  <c r="AJ56" i="4" s="1"/>
  <c r="AK52" i="4"/>
  <c r="AI52" i="4"/>
  <c r="AI53" i="4" s="1"/>
  <c r="AL53" i="4" s="1"/>
  <c r="AH52" i="4"/>
  <c r="AH53" i="4" s="1"/>
  <c r="AJ53" i="4" s="1"/>
  <c r="AI46" i="4"/>
  <c r="AK46" i="4" s="1"/>
  <c r="AI45" i="4"/>
  <c r="AK45" i="4" s="1"/>
  <c r="AH45" i="4"/>
  <c r="AL45" i="4" s="1"/>
  <c r="AI44" i="4"/>
  <c r="AK44" i="4" s="1"/>
  <c r="AI42" i="4"/>
  <c r="AK42" i="4" s="1"/>
  <c r="AH42" i="4"/>
  <c r="AL42" i="4" s="1"/>
  <c r="AI40" i="4"/>
  <c r="AK40" i="4" s="1"/>
  <c r="AK34" i="4"/>
  <c r="AK33" i="4"/>
  <c r="AJ33" i="4"/>
  <c r="AL32" i="4"/>
  <c r="AK32" i="4"/>
  <c r="AL31" i="4"/>
  <c r="AL30" i="4"/>
  <c r="AK30" i="4"/>
  <c r="AK29" i="4"/>
  <c r="AJ29" i="4"/>
  <c r="AK28" i="4"/>
  <c r="AL27" i="4"/>
  <c r="AI25" i="4"/>
  <c r="AK25" i="4" s="1"/>
  <c r="AK92" i="4" s="1"/>
  <c r="AJ24" i="4"/>
  <c r="AL23" i="4"/>
  <c r="AK22" i="4"/>
  <c r="AJ22" i="4"/>
  <c r="AK21" i="4"/>
  <c r="AJ21" i="4"/>
  <c r="AJ20" i="4"/>
  <c r="AL19" i="4"/>
  <c r="AK18" i="4"/>
  <c r="AJ18" i="4"/>
  <c r="AK17" i="4"/>
  <c r="AJ17" i="4"/>
  <c r="AK14" i="4"/>
  <c r="AK12" i="4"/>
  <c r="AJ12" i="4"/>
  <c r="AK11" i="4"/>
  <c r="AK10" i="4"/>
  <c r="AJ10" i="4"/>
  <c r="AK8" i="4"/>
  <c r="AK7" i="4"/>
  <c r="AI5" i="4"/>
  <c r="AL5" i="4" s="1"/>
  <c r="AK4" i="4"/>
  <c r="AK89" i="4" s="1"/>
  <c r="AE85" i="4"/>
  <c r="AD85" i="4"/>
  <c r="AF85" i="4" s="1"/>
  <c r="AC85" i="4"/>
  <c r="AG85" i="4" s="1"/>
  <c r="AF84" i="4"/>
  <c r="AD84" i="4"/>
  <c r="AC84" i="4"/>
  <c r="AE84" i="4" s="1"/>
  <c r="AD83" i="4"/>
  <c r="AF83" i="4" s="1"/>
  <c r="AC83" i="4"/>
  <c r="AG83" i="4" s="1"/>
  <c r="AF80" i="4"/>
  <c r="AD80" i="4"/>
  <c r="AC80" i="4"/>
  <c r="AG80" i="4" s="1"/>
  <c r="AD79" i="4"/>
  <c r="AC79" i="4"/>
  <c r="AG79" i="4" s="1"/>
  <c r="AD78" i="4"/>
  <c r="AF78" i="4" s="1"/>
  <c r="AC78" i="4"/>
  <c r="AG78" i="4" s="1"/>
  <c r="AE76" i="4"/>
  <c r="AD76" i="4"/>
  <c r="AF76" i="4" s="1"/>
  <c r="AC76" i="4"/>
  <c r="AG76" i="4" s="1"/>
  <c r="AD75" i="4"/>
  <c r="AF75" i="4" s="1"/>
  <c r="AC75" i="4"/>
  <c r="AD74" i="4"/>
  <c r="AC74" i="4"/>
  <c r="AG74" i="4" s="1"/>
  <c r="AE73" i="4"/>
  <c r="AD73" i="4"/>
  <c r="AF73" i="4" s="1"/>
  <c r="AC73" i="4"/>
  <c r="AG73" i="4" s="1"/>
  <c r="AE71" i="4"/>
  <c r="AD71" i="4"/>
  <c r="AF71" i="4" s="1"/>
  <c r="AC71" i="4"/>
  <c r="AG71" i="4" s="1"/>
  <c r="AF70" i="4"/>
  <c r="AD70" i="4"/>
  <c r="AC70" i="4"/>
  <c r="AG70" i="4" s="1"/>
  <c r="AD69" i="4"/>
  <c r="AC69" i="4"/>
  <c r="AG69" i="4" s="1"/>
  <c r="AE67" i="4"/>
  <c r="AD67" i="4"/>
  <c r="AF67" i="4" s="1"/>
  <c r="AC67" i="4"/>
  <c r="AG67" i="4" s="1"/>
  <c r="AE66" i="4"/>
  <c r="AD66" i="4"/>
  <c r="AF66" i="4" s="1"/>
  <c r="AC66" i="4"/>
  <c r="AG66" i="4" s="1"/>
  <c r="AD65" i="4"/>
  <c r="AC65" i="4"/>
  <c r="AD64" i="4"/>
  <c r="AF64" i="4" s="1"/>
  <c r="AC64" i="4"/>
  <c r="AG64" i="4" s="1"/>
  <c r="AD62" i="4"/>
  <c r="AF62" i="4" s="1"/>
  <c r="AC62" i="4"/>
  <c r="AG62" i="4" s="1"/>
  <c r="AD61" i="4"/>
  <c r="AD63" i="4" s="1"/>
  <c r="AF63" i="4" s="1"/>
  <c r="AC61" i="4"/>
  <c r="AG61" i="4" s="1"/>
  <c r="AF60" i="4"/>
  <c r="AD60" i="4"/>
  <c r="AC60" i="4"/>
  <c r="AD59" i="4"/>
  <c r="AF59" i="4" s="1"/>
  <c r="AC59" i="4"/>
  <c r="AG59" i="4" s="1"/>
  <c r="AD57" i="4"/>
  <c r="AF57" i="4" s="1"/>
  <c r="AC57" i="4"/>
  <c r="AG57" i="4" s="1"/>
  <c r="AD56" i="4"/>
  <c r="AF56" i="4" s="1"/>
  <c r="AC56" i="4"/>
  <c r="AG56" i="4" s="1"/>
  <c r="AD55" i="4"/>
  <c r="AC55" i="4"/>
  <c r="AG55" i="4" s="1"/>
  <c r="AD52" i="4"/>
  <c r="AD53" i="4" s="1"/>
  <c r="AC52" i="4"/>
  <c r="AG52" i="4" s="1"/>
  <c r="AD46" i="4"/>
  <c r="AF46" i="4" s="1"/>
  <c r="AC46" i="4"/>
  <c r="AG46" i="4" s="1"/>
  <c r="AD45" i="4"/>
  <c r="AF45" i="4" s="1"/>
  <c r="AC45" i="4"/>
  <c r="AG45" i="4" s="1"/>
  <c r="AD44" i="4"/>
  <c r="AF44" i="4" s="1"/>
  <c r="AC44" i="4"/>
  <c r="AG44" i="4" s="1"/>
  <c r="AD43" i="4"/>
  <c r="AF43" i="4" s="1"/>
  <c r="AC43" i="4"/>
  <c r="AG43" i="4" s="1"/>
  <c r="AD42" i="4"/>
  <c r="AF42" i="4" s="1"/>
  <c r="AC42" i="4"/>
  <c r="AG42" i="4" s="1"/>
  <c r="AD41" i="4"/>
  <c r="AF41" i="4" s="1"/>
  <c r="AC41" i="4"/>
  <c r="AG41" i="4" s="1"/>
  <c r="AD40" i="4"/>
  <c r="AF40" i="4" s="1"/>
  <c r="AC40" i="4"/>
  <c r="AG40" i="4" s="1"/>
  <c r="AD39" i="4"/>
  <c r="AC39" i="4"/>
  <c r="AE39" i="4" s="1"/>
  <c r="AF35" i="4"/>
  <c r="AF93" i="4" s="1"/>
  <c r="AD35" i="4"/>
  <c r="AC35" i="4"/>
  <c r="AG35" i="4" s="1"/>
  <c r="AG34" i="4"/>
  <c r="AF34" i="4"/>
  <c r="AE34" i="4"/>
  <c r="AG33" i="4"/>
  <c r="AF33" i="4"/>
  <c r="AE33" i="4"/>
  <c r="AG32" i="4"/>
  <c r="AF32" i="4"/>
  <c r="AE32" i="4"/>
  <c r="AG31" i="4"/>
  <c r="AF31" i="4"/>
  <c r="AE31" i="4"/>
  <c r="AG30" i="4"/>
  <c r="AF30" i="4"/>
  <c r="AE30" i="4"/>
  <c r="AG29" i="4"/>
  <c r="AF29" i="4"/>
  <c r="AE29" i="4"/>
  <c r="AG28" i="4"/>
  <c r="AF28" i="4"/>
  <c r="AE28" i="4"/>
  <c r="AG27" i="4"/>
  <c r="AF27" i="4"/>
  <c r="AE27" i="4"/>
  <c r="AD25" i="4"/>
  <c r="AC25" i="4"/>
  <c r="AG25" i="4" s="1"/>
  <c r="AG24" i="4"/>
  <c r="AF24" i="4"/>
  <c r="AE24" i="4"/>
  <c r="AG23" i="4"/>
  <c r="AF23" i="4"/>
  <c r="AE23" i="4"/>
  <c r="AG22" i="4"/>
  <c r="AF22" i="4"/>
  <c r="AE22" i="4"/>
  <c r="AG21" i="4"/>
  <c r="AF21" i="4"/>
  <c r="AE21" i="4"/>
  <c r="AG20" i="4"/>
  <c r="AF20" i="4"/>
  <c r="AE20" i="4"/>
  <c r="AG19" i="4"/>
  <c r="AF19" i="4"/>
  <c r="AE19" i="4"/>
  <c r="AG18" i="4"/>
  <c r="AF18" i="4"/>
  <c r="AE18" i="4"/>
  <c r="AG17" i="4"/>
  <c r="AF17" i="4"/>
  <c r="AE17" i="4"/>
  <c r="AD15" i="4"/>
  <c r="AF15" i="4" s="1"/>
  <c r="AF91" i="4" s="1"/>
  <c r="AC15" i="4"/>
  <c r="AG15" i="4" s="1"/>
  <c r="AG14" i="4"/>
  <c r="AF14" i="4"/>
  <c r="AE14" i="4"/>
  <c r="AG13" i="4"/>
  <c r="AF13" i="4"/>
  <c r="AE13" i="4"/>
  <c r="AG12" i="4"/>
  <c r="AF12" i="4"/>
  <c r="AE12" i="4"/>
  <c r="AG11" i="4"/>
  <c r="AF11" i="4"/>
  <c r="AE11" i="4"/>
  <c r="AG10" i="4"/>
  <c r="AF10" i="4"/>
  <c r="AE10" i="4"/>
  <c r="AG9" i="4"/>
  <c r="AF9" i="4"/>
  <c r="AE9" i="4"/>
  <c r="AG8" i="4"/>
  <c r="AF8" i="4"/>
  <c r="AE8" i="4"/>
  <c r="AG7" i="4"/>
  <c r="AF7" i="4"/>
  <c r="AE7" i="4"/>
  <c r="AD5" i="4"/>
  <c r="AG5" i="4" s="1"/>
  <c r="AC5" i="4"/>
  <c r="AE5" i="4" s="1"/>
  <c r="AG4" i="4"/>
  <c r="AF4" i="4"/>
  <c r="AF89" i="4" s="1"/>
  <c r="AE4" i="4"/>
  <c r="Z85" i="4"/>
  <c r="Y85" i="4"/>
  <c r="X85" i="4"/>
  <c r="AB85" i="4" s="1"/>
  <c r="Z84" i="4"/>
  <c r="Y84" i="4"/>
  <c r="AA84" i="4" s="1"/>
  <c r="X84" i="4"/>
  <c r="AB84" i="4" s="1"/>
  <c r="Y83" i="4"/>
  <c r="AA83" i="4" s="1"/>
  <c r="X83" i="4"/>
  <c r="Z83" i="4" s="1"/>
  <c r="Z80" i="4"/>
  <c r="Y80" i="4"/>
  <c r="X80" i="4"/>
  <c r="AB80" i="4" s="1"/>
  <c r="Z79" i="4"/>
  <c r="Y79" i="4"/>
  <c r="AA79" i="4" s="1"/>
  <c r="X79" i="4"/>
  <c r="AB79" i="4" s="1"/>
  <c r="Y78" i="4"/>
  <c r="AA78" i="4" s="1"/>
  <c r="X78" i="4"/>
  <c r="Z78" i="4" s="1"/>
  <c r="Y76" i="4"/>
  <c r="AA76" i="4" s="1"/>
  <c r="X76" i="4"/>
  <c r="Z75" i="4"/>
  <c r="Y75" i="4"/>
  <c r="AA75" i="4" s="1"/>
  <c r="X75" i="4"/>
  <c r="AB75" i="4" s="1"/>
  <c r="Y74" i="4"/>
  <c r="X74" i="4"/>
  <c r="AB74" i="4" s="1"/>
  <c r="AA73" i="4"/>
  <c r="Y73" i="4"/>
  <c r="X73" i="4"/>
  <c r="Z73" i="4" s="1"/>
  <c r="Y71" i="4"/>
  <c r="AA71" i="4" s="1"/>
  <c r="X71" i="4"/>
  <c r="Y70" i="4"/>
  <c r="X70" i="4"/>
  <c r="AB70" i="4" s="1"/>
  <c r="Y69" i="4"/>
  <c r="AA69" i="4" s="1"/>
  <c r="X69" i="4"/>
  <c r="AB69" i="4" s="1"/>
  <c r="AA67" i="4"/>
  <c r="Y67" i="4"/>
  <c r="X67" i="4"/>
  <c r="Z67" i="4" s="1"/>
  <c r="Y66" i="4"/>
  <c r="AA66" i="4" s="1"/>
  <c r="X66" i="4"/>
  <c r="AB66" i="4" s="1"/>
  <c r="Y65" i="4"/>
  <c r="X65" i="4"/>
  <c r="AB65" i="4" s="1"/>
  <c r="Z64" i="4"/>
  <c r="Y64" i="4"/>
  <c r="AA64" i="4" s="1"/>
  <c r="X64" i="4"/>
  <c r="AB64" i="4" s="1"/>
  <c r="Y62" i="4"/>
  <c r="AA62" i="4" s="1"/>
  <c r="X62" i="4"/>
  <c r="Z62" i="4" s="1"/>
  <c r="Y61" i="4"/>
  <c r="AA61" i="4" s="1"/>
  <c r="X61" i="4"/>
  <c r="AB61" i="4" s="1"/>
  <c r="Z60" i="4"/>
  <c r="Y60" i="4"/>
  <c r="X60" i="4"/>
  <c r="AB60" i="4" s="1"/>
  <c r="Z59" i="4"/>
  <c r="Y59" i="4"/>
  <c r="AA59" i="4" s="1"/>
  <c r="X59" i="4"/>
  <c r="AB59" i="4" s="1"/>
  <c r="Y57" i="4"/>
  <c r="AA57" i="4" s="1"/>
  <c r="X57" i="4"/>
  <c r="Z56" i="4"/>
  <c r="Y56" i="4"/>
  <c r="X56" i="4"/>
  <c r="AB56" i="4" s="1"/>
  <c r="AA55" i="4"/>
  <c r="Z55" i="4"/>
  <c r="Y55" i="4"/>
  <c r="X55" i="4"/>
  <c r="AB55" i="4" s="1"/>
  <c r="Y52" i="4"/>
  <c r="AA52" i="4" s="1"/>
  <c r="X52" i="4"/>
  <c r="X53" i="4" s="1"/>
  <c r="Z53" i="4" s="1"/>
  <c r="Y46" i="4"/>
  <c r="AA46" i="4" s="1"/>
  <c r="X46" i="4"/>
  <c r="AB46" i="4" s="1"/>
  <c r="Y45" i="4"/>
  <c r="AA45" i="4" s="1"/>
  <c r="X45" i="4"/>
  <c r="Z45" i="4" s="1"/>
  <c r="Y44" i="4"/>
  <c r="AA44" i="4" s="1"/>
  <c r="X44" i="4"/>
  <c r="AB44" i="4" s="1"/>
  <c r="Y43" i="4"/>
  <c r="AA43" i="4" s="1"/>
  <c r="X43" i="4"/>
  <c r="AB43" i="4" s="1"/>
  <c r="Y42" i="4"/>
  <c r="AA42" i="4" s="1"/>
  <c r="X42" i="4"/>
  <c r="AB42" i="4" s="1"/>
  <c r="Y41" i="4"/>
  <c r="AA41" i="4" s="1"/>
  <c r="X41" i="4"/>
  <c r="Z41" i="4" s="1"/>
  <c r="Y40" i="4"/>
  <c r="AA40" i="4" s="1"/>
  <c r="X40" i="4"/>
  <c r="AB40" i="4" s="1"/>
  <c r="Y39" i="4"/>
  <c r="X39" i="4"/>
  <c r="X47" i="4" s="1"/>
  <c r="Y35" i="4"/>
  <c r="X35" i="4"/>
  <c r="AB35" i="4" s="1"/>
  <c r="AB34" i="4"/>
  <c r="AA34" i="4"/>
  <c r="Z34" i="4"/>
  <c r="AB33" i="4"/>
  <c r="AA33" i="4"/>
  <c r="Z33" i="4"/>
  <c r="AB32" i="4"/>
  <c r="AA32" i="4"/>
  <c r="Z32" i="4"/>
  <c r="AB31" i="4"/>
  <c r="AA31" i="4"/>
  <c r="Z31" i="4"/>
  <c r="AB30" i="4"/>
  <c r="AA30" i="4"/>
  <c r="Z30" i="4"/>
  <c r="AB29" i="4"/>
  <c r="AA29" i="4"/>
  <c r="Z29" i="4"/>
  <c r="AB28" i="4"/>
  <c r="AA28" i="4"/>
  <c r="Z28" i="4"/>
  <c r="AB27" i="4"/>
  <c r="AA27" i="4"/>
  <c r="Z27" i="4"/>
  <c r="Y25" i="4"/>
  <c r="AA25" i="4" s="1"/>
  <c r="AA92" i="4" s="1"/>
  <c r="X25" i="4"/>
  <c r="AB25" i="4" s="1"/>
  <c r="AB24" i="4"/>
  <c r="AA24" i="4"/>
  <c r="Z24" i="4"/>
  <c r="AB23" i="4"/>
  <c r="AA23" i="4"/>
  <c r="Z23" i="4"/>
  <c r="AB22" i="4"/>
  <c r="AA22" i="4"/>
  <c r="Z22" i="4"/>
  <c r="AB21" i="4"/>
  <c r="AA21" i="4"/>
  <c r="Z21" i="4"/>
  <c r="AB20" i="4"/>
  <c r="AA20" i="4"/>
  <c r="Z20" i="4"/>
  <c r="AB19" i="4"/>
  <c r="AA19" i="4"/>
  <c r="Z19" i="4"/>
  <c r="AB18" i="4"/>
  <c r="AA18" i="4"/>
  <c r="Z18" i="4"/>
  <c r="AB17" i="4"/>
  <c r="AA17" i="4"/>
  <c r="Z17" i="4"/>
  <c r="Y15" i="4"/>
  <c r="AA15" i="4" s="1"/>
  <c r="AA91" i="4" s="1"/>
  <c r="X15" i="4"/>
  <c r="Z15" i="4" s="1"/>
  <c r="AB14" i="4"/>
  <c r="AA14" i="4"/>
  <c r="Z14" i="4"/>
  <c r="AB13" i="4"/>
  <c r="AA13" i="4"/>
  <c r="Z13" i="4"/>
  <c r="AB12" i="4"/>
  <c r="AA12" i="4"/>
  <c r="Z12" i="4"/>
  <c r="AB11" i="4"/>
  <c r="AA11" i="4"/>
  <c r="Z11" i="4"/>
  <c r="AB10" i="4"/>
  <c r="AA10" i="4"/>
  <c r="Z10" i="4"/>
  <c r="AB9" i="4"/>
  <c r="AA9" i="4"/>
  <c r="Z9" i="4"/>
  <c r="AB8" i="4"/>
  <c r="AA8" i="4"/>
  <c r="Z8" i="4"/>
  <c r="AB7" i="4"/>
  <c r="AA7" i="4"/>
  <c r="Z7" i="4"/>
  <c r="Y5" i="4"/>
  <c r="AA5" i="4" s="1"/>
  <c r="X5" i="4"/>
  <c r="AB4" i="4"/>
  <c r="AA4" i="4"/>
  <c r="AA89" i="4" s="1"/>
  <c r="Z4" i="4"/>
  <c r="T85" i="4"/>
  <c r="V85" i="4" s="1"/>
  <c r="S85" i="4"/>
  <c r="W85" i="4" s="1"/>
  <c r="U84" i="4"/>
  <c r="T84" i="4"/>
  <c r="V84" i="4" s="1"/>
  <c r="S84" i="4"/>
  <c r="W84" i="4" s="1"/>
  <c r="U83" i="4"/>
  <c r="T83" i="4"/>
  <c r="T86" i="4" s="1"/>
  <c r="V86" i="4" s="1"/>
  <c r="S83" i="4"/>
  <c r="W83" i="4" s="1"/>
  <c r="T80" i="4"/>
  <c r="V80" i="4" s="1"/>
  <c r="S80" i="4"/>
  <c r="W80" i="4" s="1"/>
  <c r="U79" i="4"/>
  <c r="T79" i="4"/>
  <c r="V79" i="4" s="1"/>
  <c r="S79" i="4"/>
  <c r="W79" i="4" s="1"/>
  <c r="V78" i="4"/>
  <c r="U78" i="4"/>
  <c r="T78" i="4"/>
  <c r="S78" i="4"/>
  <c r="W78" i="4" s="1"/>
  <c r="T76" i="4"/>
  <c r="V76" i="4" s="1"/>
  <c r="S76" i="4"/>
  <c r="U76" i="4" s="1"/>
  <c r="T75" i="4"/>
  <c r="V75" i="4" s="1"/>
  <c r="S75" i="4"/>
  <c r="W75" i="4" s="1"/>
  <c r="U74" i="4"/>
  <c r="T74" i="4"/>
  <c r="S74" i="4"/>
  <c r="W74" i="4" s="1"/>
  <c r="U73" i="4"/>
  <c r="T73" i="4"/>
  <c r="V73" i="4" s="1"/>
  <c r="S73" i="4"/>
  <c r="W73" i="4" s="1"/>
  <c r="T71" i="4"/>
  <c r="V71" i="4" s="1"/>
  <c r="S71" i="4"/>
  <c r="U71" i="4" s="1"/>
  <c r="T70" i="4"/>
  <c r="V70" i="4" s="1"/>
  <c r="S70" i="4"/>
  <c r="W70" i="4" s="1"/>
  <c r="T69" i="4"/>
  <c r="S69" i="4"/>
  <c r="W69" i="4" s="1"/>
  <c r="T67" i="4"/>
  <c r="V67" i="4" s="1"/>
  <c r="S67" i="4"/>
  <c r="W67" i="4" s="1"/>
  <c r="V66" i="4"/>
  <c r="T66" i="4"/>
  <c r="S66" i="4"/>
  <c r="U66" i="4" s="1"/>
  <c r="T65" i="4"/>
  <c r="V65" i="4" s="1"/>
  <c r="S65" i="4"/>
  <c r="S68" i="4" s="1"/>
  <c r="U68" i="4" s="1"/>
  <c r="T64" i="4"/>
  <c r="V64" i="4" s="1"/>
  <c r="S64" i="4"/>
  <c r="W64" i="4" s="1"/>
  <c r="T62" i="4"/>
  <c r="V62" i="4" s="1"/>
  <c r="S62" i="4"/>
  <c r="W62" i="4" s="1"/>
  <c r="T61" i="4"/>
  <c r="V61" i="4" s="1"/>
  <c r="S61" i="4"/>
  <c r="U61" i="4" s="1"/>
  <c r="T60" i="4"/>
  <c r="V60" i="4" s="1"/>
  <c r="S60" i="4"/>
  <c r="T59" i="4"/>
  <c r="V59" i="4" s="1"/>
  <c r="S59" i="4"/>
  <c r="W59" i="4" s="1"/>
  <c r="T57" i="4"/>
  <c r="V57" i="4" s="1"/>
  <c r="S57" i="4"/>
  <c r="U57" i="4" s="1"/>
  <c r="T56" i="4"/>
  <c r="V56" i="4" s="1"/>
  <c r="S56" i="4"/>
  <c r="U56" i="4" s="1"/>
  <c r="T55" i="4"/>
  <c r="S55" i="4"/>
  <c r="W55" i="4" s="1"/>
  <c r="T52" i="4"/>
  <c r="T53" i="4" s="1"/>
  <c r="S52" i="4"/>
  <c r="U52" i="4" s="1"/>
  <c r="U46" i="4"/>
  <c r="T46" i="4"/>
  <c r="V46" i="4" s="1"/>
  <c r="S46" i="4"/>
  <c r="W46" i="4" s="1"/>
  <c r="U45" i="4"/>
  <c r="T45" i="4"/>
  <c r="V45" i="4" s="1"/>
  <c r="S45" i="4"/>
  <c r="W45" i="4" s="1"/>
  <c r="T44" i="4"/>
  <c r="V44" i="4" s="1"/>
  <c r="S44" i="4"/>
  <c r="U44" i="4" s="1"/>
  <c r="T43" i="4"/>
  <c r="V43" i="4" s="1"/>
  <c r="S43" i="4"/>
  <c r="W43" i="4" s="1"/>
  <c r="T42" i="4"/>
  <c r="V42" i="4" s="1"/>
  <c r="S42" i="4"/>
  <c r="W42" i="4" s="1"/>
  <c r="T41" i="4"/>
  <c r="V41" i="4" s="1"/>
  <c r="S41" i="4"/>
  <c r="W41" i="4" s="1"/>
  <c r="T40" i="4"/>
  <c r="V40" i="4" s="1"/>
  <c r="S40" i="4"/>
  <c r="U40" i="4" s="1"/>
  <c r="T39" i="4"/>
  <c r="V39" i="4" s="1"/>
  <c r="S39" i="4"/>
  <c r="U39" i="4" s="1"/>
  <c r="T35" i="4"/>
  <c r="V35" i="4" s="1"/>
  <c r="V93" i="4" s="1"/>
  <c r="S35" i="4"/>
  <c r="U35" i="4" s="1"/>
  <c r="W34" i="4"/>
  <c r="V34" i="4"/>
  <c r="U34" i="4"/>
  <c r="W33" i="4"/>
  <c r="V33" i="4"/>
  <c r="U33" i="4"/>
  <c r="W32" i="4"/>
  <c r="V32" i="4"/>
  <c r="U32" i="4"/>
  <c r="W31" i="4"/>
  <c r="V31" i="4"/>
  <c r="U31" i="4"/>
  <c r="W30" i="4"/>
  <c r="V30" i="4"/>
  <c r="U30" i="4"/>
  <c r="W29" i="4"/>
  <c r="V29" i="4"/>
  <c r="U29" i="4"/>
  <c r="W28" i="4"/>
  <c r="V28" i="4"/>
  <c r="U28" i="4"/>
  <c r="W27" i="4"/>
  <c r="V27" i="4"/>
  <c r="U27" i="4"/>
  <c r="T25" i="4"/>
  <c r="V25" i="4" s="1"/>
  <c r="V92" i="4" s="1"/>
  <c r="S25" i="4"/>
  <c r="W25" i="4" s="1"/>
  <c r="W24" i="4"/>
  <c r="V24" i="4"/>
  <c r="U24" i="4"/>
  <c r="W23" i="4"/>
  <c r="V23" i="4"/>
  <c r="U23" i="4"/>
  <c r="W22" i="4"/>
  <c r="V22" i="4"/>
  <c r="U22" i="4"/>
  <c r="W21" i="4"/>
  <c r="V21" i="4"/>
  <c r="U21" i="4"/>
  <c r="W20" i="4"/>
  <c r="V20" i="4"/>
  <c r="U20" i="4"/>
  <c r="W19" i="4"/>
  <c r="V19" i="4"/>
  <c r="U19" i="4"/>
  <c r="W18" i="4"/>
  <c r="V18" i="4"/>
  <c r="U18" i="4"/>
  <c r="W17" i="4"/>
  <c r="V17" i="4"/>
  <c r="U17" i="4"/>
  <c r="T15" i="4"/>
  <c r="V15" i="4" s="1"/>
  <c r="V91" i="4" s="1"/>
  <c r="S15" i="4"/>
  <c r="W15" i="4" s="1"/>
  <c r="W14" i="4"/>
  <c r="V14" i="4"/>
  <c r="U14" i="4"/>
  <c r="W13" i="4"/>
  <c r="V13" i="4"/>
  <c r="U13" i="4"/>
  <c r="W12" i="4"/>
  <c r="V12" i="4"/>
  <c r="U12" i="4"/>
  <c r="W11" i="4"/>
  <c r="V11" i="4"/>
  <c r="U11" i="4"/>
  <c r="W10" i="4"/>
  <c r="V10" i="4"/>
  <c r="U10" i="4"/>
  <c r="W9" i="4"/>
  <c r="V9" i="4"/>
  <c r="U9" i="4"/>
  <c r="W8" i="4"/>
  <c r="V8" i="4"/>
  <c r="U8" i="4"/>
  <c r="W7" i="4"/>
  <c r="V7" i="4"/>
  <c r="U7" i="4"/>
  <c r="U5" i="4"/>
  <c r="T5" i="4"/>
  <c r="W5" i="4" s="1"/>
  <c r="S5" i="4"/>
  <c r="W4" i="4"/>
  <c r="V4" i="4"/>
  <c r="V89" i="4" s="1"/>
  <c r="U4" i="4"/>
  <c r="O85" i="4"/>
  <c r="Q85" i="4" s="1"/>
  <c r="N85" i="4"/>
  <c r="R85" i="4" s="1"/>
  <c r="P84" i="4"/>
  <c r="O84" i="4"/>
  <c r="Q84" i="4" s="1"/>
  <c r="N84" i="4"/>
  <c r="R84" i="4" s="1"/>
  <c r="P83" i="4"/>
  <c r="O83" i="4"/>
  <c r="Q83" i="4" s="1"/>
  <c r="N83" i="4"/>
  <c r="R83" i="4" s="1"/>
  <c r="O80" i="4"/>
  <c r="Q80" i="4" s="1"/>
  <c r="N80" i="4"/>
  <c r="R80" i="4" s="1"/>
  <c r="O79" i="4"/>
  <c r="Q79" i="4" s="1"/>
  <c r="N79" i="4"/>
  <c r="R79" i="4" s="1"/>
  <c r="O78" i="4"/>
  <c r="N78" i="4"/>
  <c r="R78" i="4" s="1"/>
  <c r="O76" i="4"/>
  <c r="Q76" i="4" s="1"/>
  <c r="N76" i="4"/>
  <c r="P76" i="4" s="1"/>
  <c r="O75" i="4"/>
  <c r="Q75" i="4" s="1"/>
  <c r="N75" i="4"/>
  <c r="R75" i="4" s="1"/>
  <c r="O74" i="4"/>
  <c r="N74" i="4"/>
  <c r="R74" i="4" s="1"/>
  <c r="O73" i="4"/>
  <c r="Q73" i="4" s="1"/>
  <c r="N73" i="4"/>
  <c r="R73" i="4" s="1"/>
  <c r="O71" i="4"/>
  <c r="Q71" i="4" s="1"/>
  <c r="N71" i="4"/>
  <c r="P71" i="4" s="1"/>
  <c r="O70" i="4"/>
  <c r="Q70" i="4" s="1"/>
  <c r="N70" i="4"/>
  <c r="R70" i="4" s="1"/>
  <c r="O69" i="4"/>
  <c r="N69" i="4"/>
  <c r="R69" i="4" s="1"/>
  <c r="O67" i="4"/>
  <c r="Q67" i="4" s="1"/>
  <c r="N67" i="4"/>
  <c r="R67" i="4" s="1"/>
  <c r="O66" i="4"/>
  <c r="Q66" i="4" s="1"/>
  <c r="N66" i="4"/>
  <c r="P66" i="4" s="1"/>
  <c r="O65" i="4"/>
  <c r="N65" i="4"/>
  <c r="R65" i="4" s="1"/>
  <c r="O64" i="4"/>
  <c r="Q64" i="4" s="1"/>
  <c r="N64" i="4"/>
  <c r="R64" i="4" s="1"/>
  <c r="O62" i="4"/>
  <c r="Q62" i="4" s="1"/>
  <c r="N62" i="4"/>
  <c r="R62" i="4" s="1"/>
  <c r="O61" i="4"/>
  <c r="Q61" i="4" s="1"/>
  <c r="N61" i="4"/>
  <c r="P61" i="4" s="1"/>
  <c r="O60" i="4"/>
  <c r="N60" i="4"/>
  <c r="R60" i="4" s="1"/>
  <c r="O59" i="4"/>
  <c r="Q59" i="4" s="1"/>
  <c r="N59" i="4"/>
  <c r="R59" i="4" s="1"/>
  <c r="O57" i="4"/>
  <c r="Q57" i="4" s="1"/>
  <c r="N57" i="4"/>
  <c r="P57" i="4" s="1"/>
  <c r="O56" i="4"/>
  <c r="Q56" i="4" s="1"/>
  <c r="N56" i="4"/>
  <c r="R56" i="4" s="1"/>
  <c r="O55" i="4"/>
  <c r="N55" i="4"/>
  <c r="R55" i="4" s="1"/>
  <c r="O52" i="4"/>
  <c r="O53" i="4" s="1"/>
  <c r="N52" i="4"/>
  <c r="P52" i="4" s="1"/>
  <c r="O46" i="4"/>
  <c r="Q46" i="4" s="1"/>
  <c r="N46" i="4"/>
  <c r="R46" i="4" s="1"/>
  <c r="O45" i="4"/>
  <c r="Q45" i="4" s="1"/>
  <c r="N45" i="4"/>
  <c r="R45" i="4" s="1"/>
  <c r="O44" i="4"/>
  <c r="Q44" i="4" s="1"/>
  <c r="N44" i="4"/>
  <c r="P44" i="4" s="1"/>
  <c r="O43" i="4"/>
  <c r="Q43" i="4" s="1"/>
  <c r="N43" i="4"/>
  <c r="R43" i="4" s="1"/>
  <c r="O42" i="4"/>
  <c r="Q42" i="4" s="1"/>
  <c r="N42" i="4"/>
  <c r="R42" i="4" s="1"/>
  <c r="Q41" i="4"/>
  <c r="O41" i="4"/>
  <c r="N41" i="4"/>
  <c r="R41" i="4" s="1"/>
  <c r="O40" i="4"/>
  <c r="Q40" i="4" s="1"/>
  <c r="N40" i="4"/>
  <c r="P40" i="4" s="1"/>
  <c r="O39" i="4"/>
  <c r="Q39" i="4" s="1"/>
  <c r="N39" i="4"/>
  <c r="O35" i="4"/>
  <c r="Q35" i="4" s="1"/>
  <c r="Q93" i="4" s="1"/>
  <c r="N35" i="4"/>
  <c r="R35" i="4" s="1"/>
  <c r="R34" i="4"/>
  <c r="Q34" i="4"/>
  <c r="P34" i="4"/>
  <c r="R33" i="4"/>
  <c r="Q33" i="4"/>
  <c r="P33" i="4"/>
  <c r="R32" i="4"/>
  <c r="Q32" i="4"/>
  <c r="P32" i="4"/>
  <c r="R31" i="4"/>
  <c r="Q31" i="4"/>
  <c r="P31" i="4"/>
  <c r="R30" i="4"/>
  <c r="Q30" i="4"/>
  <c r="P30" i="4"/>
  <c r="R29" i="4"/>
  <c r="Q29" i="4"/>
  <c r="P29" i="4"/>
  <c r="R28" i="4"/>
  <c r="Q28" i="4"/>
  <c r="P28" i="4"/>
  <c r="R27" i="4"/>
  <c r="Q27" i="4"/>
  <c r="P27" i="4"/>
  <c r="O25" i="4"/>
  <c r="Q25" i="4" s="1"/>
  <c r="Q92" i="4" s="1"/>
  <c r="N25" i="4"/>
  <c r="R25" i="4" s="1"/>
  <c r="R24" i="4"/>
  <c r="Q24" i="4"/>
  <c r="P24" i="4"/>
  <c r="R23" i="4"/>
  <c r="Q23" i="4"/>
  <c r="P23" i="4"/>
  <c r="R22" i="4"/>
  <c r="Q22" i="4"/>
  <c r="P22" i="4"/>
  <c r="R21" i="4"/>
  <c r="Q21" i="4"/>
  <c r="P21" i="4"/>
  <c r="R20" i="4"/>
  <c r="Q20" i="4"/>
  <c r="P20" i="4"/>
  <c r="R19" i="4"/>
  <c r="Q19" i="4"/>
  <c r="P19" i="4"/>
  <c r="R18" i="4"/>
  <c r="Q18" i="4"/>
  <c r="P18" i="4"/>
  <c r="R17" i="4"/>
  <c r="Q17" i="4"/>
  <c r="P17" i="4"/>
  <c r="O15" i="4"/>
  <c r="Q15" i="4" s="1"/>
  <c r="Q91" i="4" s="1"/>
  <c r="N15" i="4"/>
  <c r="R15" i="4" s="1"/>
  <c r="R14" i="4"/>
  <c r="Q14" i="4"/>
  <c r="P14" i="4"/>
  <c r="R13" i="4"/>
  <c r="Q13" i="4"/>
  <c r="P13" i="4"/>
  <c r="R12" i="4"/>
  <c r="Q12" i="4"/>
  <c r="P12" i="4"/>
  <c r="R11" i="4"/>
  <c r="Q11" i="4"/>
  <c r="P11" i="4"/>
  <c r="R10" i="4"/>
  <c r="Q10" i="4"/>
  <c r="P10" i="4"/>
  <c r="R9" i="4"/>
  <c r="Q9" i="4"/>
  <c r="P9" i="4"/>
  <c r="R8" i="4"/>
  <c r="Q8" i="4"/>
  <c r="P8" i="4"/>
  <c r="R7" i="4"/>
  <c r="Q7" i="4"/>
  <c r="P7" i="4"/>
  <c r="O5" i="4"/>
  <c r="R5" i="4" s="1"/>
  <c r="N5" i="4"/>
  <c r="P5" i="4" s="1"/>
  <c r="R4" i="4"/>
  <c r="Q4" i="4"/>
  <c r="Q89" i="4" s="1"/>
  <c r="P4" i="4"/>
  <c r="J85" i="4"/>
  <c r="I85" i="4"/>
  <c r="M85" i="4" s="1"/>
  <c r="J84" i="4"/>
  <c r="L84" i="4" s="1"/>
  <c r="I84" i="4"/>
  <c r="M84" i="4" s="1"/>
  <c r="J83" i="4"/>
  <c r="L83" i="4" s="1"/>
  <c r="I83" i="4"/>
  <c r="K83" i="4" s="1"/>
  <c r="J80" i="4"/>
  <c r="L80" i="4" s="1"/>
  <c r="I80" i="4"/>
  <c r="M80" i="4" s="1"/>
  <c r="L79" i="4"/>
  <c r="J79" i="4"/>
  <c r="I79" i="4"/>
  <c r="M79" i="4" s="1"/>
  <c r="J78" i="4"/>
  <c r="L78" i="4" s="1"/>
  <c r="I78" i="4"/>
  <c r="K78" i="4" s="1"/>
  <c r="J76" i="4"/>
  <c r="L76" i="4" s="1"/>
  <c r="I76" i="4"/>
  <c r="K76" i="4" s="1"/>
  <c r="K75" i="4"/>
  <c r="J75" i="4"/>
  <c r="L75" i="4" s="1"/>
  <c r="I75" i="4"/>
  <c r="M75" i="4" s="1"/>
  <c r="L74" i="4"/>
  <c r="K74" i="4"/>
  <c r="J74" i="4"/>
  <c r="I74" i="4"/>
  <c r="M74" i="4" s="1"/>
  <c r="J73" i="4"/>
  <c r="L73" i="4" s="1"/>
  <c r="I73" i="4"/>
  <c r="K73" i="4" s="1"/>
  <c r="J71" i="4"/>
  <c r="L71" i="4" s="1"/>
  <c r="I71" i="4"/>
  <c r="M71" i="4" s="1"/>
  <c r="K70" i="4"/>
  <c r="J70" i="4"/>
  <c r="I70" i="4"/>
  <c r="M70" i="4" s="1"/>
  <c r="K69" i="4"/>
  <c r="J69" i="4"/>
  <c r="L69" i="4" s="1"/>
  <c r="I69" i="4"/>
  <c r="M69" i="4" s="1"/>
  <c r="J67" i="4"/>
  <c r="L67" i="4" s="1"/>
  <c r="I67" i="4"/>
  <c r="K67" i="4" s="1"/>
  <c r="J66" i="4"/>
  <c r="L66" i="4" s="1"/>
  <c r="I66" i="4"/>
  <c r="M66" i="4" s="1"/>
  <c r="J65" i="4"/>
  <c r="I65" i="4"/>
  <c r="M65" i="4" s="1"/>
  <c r="J64" i="4"/>
  <c r="L64" i="4" s="1"/>
  <c r="I64" i="4"/>
  <c r="M64" i="4" s="1"/>
  <c r="J62" i="4"/>
  <c r="L62" i="4" s="1"/>
  <c r="I62" i="4"/>
  <c r="K62" i="4" s="1"/>
  <c r="J61" i="4"/>
  <c r="L61" i="4" s="1"/>
  <c r="I61" i="4"/>
  <c r="K61" i="4" s="1"/>
  <c r="J60" i="4"/>
  <c r="I60" i="4"/>
  <c r="M60" i="4" s="1"/>
  <c r="L59" i="4"/>
  <c r="J59" i="4"/>
  <c r="I59" i="4"/>
  <c r="M59" i="4" s="1"/>
  <c r="J57" i="4"/>
  <c r="L57" i="4" s="1"/>
  <c r="I57" i="4"/>
  <c r="M57" i="4" s="1"/>
  <c r="J56" i="4"/>
  <c r="L56" i="4" s="1"/>
  <c r="I56" i="4"/>
  <c r="M56" i="4" s="1"/>
  <c r="L55" i="4"/>
  <c r="J55" i="4"/>
  <c r="I55" i="4"/>
  <c r="M55" i="4" s="1"/>
  <c r="J52" i="4"/>
  <c r="L52" i="4" s="1"/>
  <c r="I52" i="4"/>
  <c r="K52" i="4" s="1"/>
  <c r="J46" i="4"/>
  <c r="L46" i="4" s="1"/>
  <c r="I46" i="4"/>
  <c r="M46" i="4" s="1"/>
  <c r="L45" i="4"/>
  <c r="J45" i="4"/>
  <c r="I45" i="4"/>
  <c r="K45" i="4" s="1"/>
  <c r="J44" i="4"/>
  <c r="L44" i="4" s="1"/>
  <c r="I44" i="4"/>
  <c r="K44" i="4" s="1"/>
  <c r="J43" i="4"/>
  <c r="L43" i="4" s="1"/>
  <c r="I43" i="4"/>
  <c r="M43" i="4" s="1"/>
  <c r="L42" i="4"/>
  <c r="J42" i="4"/>
  <c r="I42" i="4"/>
  <c r="M42" i="4" s="1"/>
  <c r="J41" i="4"/>
  <c r="L41" i="4" s="1"/>
  <c r="I41" i="4"/>
  <c r="K41" i="4" s="1"/>
  <c r="J40" i="4"/>
  <c r="L40" i="4" s="1"/>
  <c r="I40" i="4"/>
  <c r="K40" i="4" s="1"/>
  <c r="J39" i="4"/>
  <c r="L39" i="4" s="1"/>
  <c r="I39" i="4"/>
  <c r="K39" i="4" s="1"/>
  <c r="J35" i="4"/>
  <c r="I35" i="4"/>
  <c r="M35" i="4" s="1"/>
  <c r="M34" i="4"/>
  <c r="L34" i="4"/>
  <c r="K34" i="4"/>
  <c r="M33" i="4"/>
  <c r="L33" i="4"/>
  <c r="K33" i="4"/>
  <c r="M32" i="4"/>
  <c r="L32" i="4"/>
  <c r="K32" i="4"/>
  <c r="M31" i="4"/>
  <c r="L31" i="4"/>
  <c r="K31" i="4"/>
  <c r="M30" i="4"/>
  <c r="L30" i="4"/>
  <c r="K30" i="4"/>
  <c r="M29" i="4"/>
  <c r="L29" i="4"/>
  <c r="K29" i="4"/>
  <c r="M28" i="4"/>
  <c r="L28" i="4"/>
  <c r="K28" i="4"/>
  <c r="M27" i="4"/>
  <c r="L27" i="4"/>
  <c r="K27" i="4"/>
  <c r="J25" i="4"/>
  <c r="L25" i="4" s="1"/>
  <c r="L92" i="4" s="1"/>
  <c r="I25" i="4"/>
  <c r="M25" i="4" s="1"/>
  <c r="M24" i="4"/>
  <c r="L24" i="4"/>
  <c r="K24" i="4"/>
  <c r="M23" i="4"/>
  <c r="L23" i="4"/>
  <c r="K23" i="4"/>
  <c r="M22" i="4"/>
  <c r="L22" i="4"/>
  <c r="K22" i="4"/>
  <c r="M21" i="4"/>
  <c r="L21" i="4"/>
  <c r="K21" i="4"/>
  <c r="M20" i="4"/>
  <c r="L20" i="4"/>
  <c r="K20" i="4"/>
  <c r="M19" i="4"/>
  <c r="L19" i="4"/>
  <c r="K19" i="4"/>
  <c r="M18" i="4"/>
  <c r="L18" i="4"/>
  <c r="K18" i="4"/>
  <c r="M17" i="4"/>
  <c r="L17" i="4"/>
  <c r="K17" i="4"/>
  <c r="J15" i="4"/>
  <c r="L15" i="4" s="1"/>
  <c r="L91" i="4" s="1"/>
  <c r="I15" i="4"/>
  <c r="K15" i="4" s="1"/>
  <c r="M14" i="4"/>
  <c r="L14" i="4"/>
  <c r="K14" i="4"/>
  <c r="M13" i="4"/>
  <c r="L13" i="4"/>
  <c r="K13" i="4"/>
  <c r="M12" i="4"/>
  <c r="L12" i="4"/>
  <c r="K12" i="4"/>
  <c r="M11" i="4"/>
  <c r="L11" i="4"/>
  <c r="K11" i="4"/>
  <c r="M10" i="4"/>
  <c r="L10" i="4"/>
  <c r="K10" i="4"/>
  <c r="M9" i="4"/>
  <c r="L9" i="4"/>
  <c r="K9" i="4"/>
  <c r="M8" i="4"/>
  <c r="L8" i="4"/>
  <c r="K8" i="4"/>
  <c r="M7" i="4"/>
  <c r="L7" i="4"/>
  <c r="K7" i="4"/>
  <c r="J5" i="4"/>
  <c r="L5" i="4" s="1"/>
  <c r="I5" i="4"/>
  <c r="K5" i="4" s="1"/>
  <c r="M4" i="4"/>
  <c r="L4" i="4"/>
  <c r="L89" i="4" s="1"/>
  <c r="K4" i="4"/>
  <c r="E85" i="4"/>
  <c r="E84" i="4"/>
  <c r="E83" i="4"/>
  <c r="E80" i="4"/>
  <c r="E79" i="4"/>
  <c r="E78" i="4"/>
  <c r="E76" i="4"/>
  <c r="G76" i="4" s="1"/>
  <c r="E75" i="4"/>
  <c r="G75" i="4" s="1"/>
  <c r="E74" i="4"/>
  <c r="E73" i="4"/>
  <c r="E71" i="4"/>
  <c r="E70" i="4"/>
  <c r="E69" i="4"/>
  <c r="E67" i="4"/>
  <c r="G67" i="4" s="1"/>
  <c r="E66" i="4"/>
  <c r="G66" i="4" s="1"/>
  <c r="E65" i="4"/>
  <c r="E68" i="4" s="1"/>
  <c r="E64" i="4"/>
  <c r="E62" i="4"/>
  <c r="E61" i="4"/>
  <c r="E60" i="4"/>
  <c r="E63" i="4" s="1"/>
  <c r="E59" i="4"/>
  <c r="E57" i="4"/>
  <c r="E56" i="4"/>
  <c r="E55" i="4"/>
  <c r="D85" i="4"/>
  <c r="F85" i="4" s="1"/>
  <c r="D84" i="4"/>
  <c r="H84" i="4" s="1"/>
  <c r="D83" i="4"/>
  <c r="F83" i="4" s="1"/>
  <c r="D78" i="4"/>
  <c r="D76" i="4"/>
  <c r="F76" i="4" s="1"/>
  <c r="D75" i="4"/>
  <c r="H75" i="4" s="1"/>
  <c r="D74" i="4"/>
  <c r="D69" i="4"/>
  <c r="D67" i="4"/>
  <c r="D65" i="4"/>
  <c r="H65" i="4" s="1"/>
  <c r="D66" i="4"/>
  <c r="F66" i="4" s="1"/>
  <c r="D60" i="4"/>
  <c r="D55" i="4"/>
  <c r="B86" i="4"/>
  <c r="B81" i="4"/>
  <c r="B77" i="4"/>
  <c r="B72" i="4"/>
  <c r="B68" i="4"/>
  <c r="B63" i="4"/>
  <c r="G85" i="4"/>
  <c r="G84" i="4"/>
  <c r="H76" i="4"/>
  <c r="F75" i="4"/>
  <c r="G74" i="4"/>
  <c r="F67" i="4"/>
  <c r="H67" i="4"/>
  <c r="D40" i="4"/>
  <c r="F40" i="4" s="1"/>
  <c r="E46" i="4"/>
  <c r="G46" i="4" s="1"/>
  <c r="D46" i="4"/>
  <c r="H46" i="4" s="1"/>
  <c r="E45" i="4"/>
  <c r="G45" i="4" s="1"/>
  <c r="D45" i="4"/>
  <c r="H45" i="4" s="1"/>
  <c r="E44" i="4"/>
  <c r="G44" i="4" s="1"/>
  <c r="D44" i="4"/>
  <c r="H44" i="4" s="1"/>
  <c r="E43" i="4"/>
  <c r="G43" i="4" s="1"/>
  <c r="D43" i="4"/>
  <c r="F43" i="4" s="1"/>
  <c r="E42" i="4"/>
  <c r="G42" i="4" s="1"/>
  <c r="D42" i="4"/>
  <c r="H42" i="4" s="1"/>
  <c r="E41" i="4"/>
  <c r="G41" i="4" s="1"/>
  <c r="D41" i="4"/>
  <c r="H41" i="4" s="1"/>
  <c r="E40" i="4"/>
  <c r="G40" i="4" s="1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4" i="4"/>
  <c r="H13" i="4"/>
  <c r="H12" i="4"/>
  <c r="H11" i="4"/>
  <c r="H10" i="4"/>
  <c r="H9" i="4"/>
  <c r="H8" i="4"/>
  <c r="G14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F7" i="4"/>
  <c r="BY29" i="4" l="1"/>
  <c r="H40" i="4"/>
  <c r="K42" i="4"/>
  <c r="K43" i="4"/>
  <c r="K46" i="4"/>
  <c r="J58" i="4"/>
  <c r="L58" i="4" s="1"/>
  <c r="K59" i="4"/>
  <c r="K60" i="4"/>
  <c r="K79" i="4"/>
  <c r="K80" i="4"/>
  <c r="P41" i="4"/>
  <c r="P42" i="4"/>
  <c r="Y63" i="4"/>
  <c r="AA63" i="4" s="1"/>
  <c r="Z65" i="4"/>
  <c r="Z69" i="4"/>
  <c r="X72" i="4"/>
  <c r="Z72" i="4" s="1"/>
  <c r="Y81" i="4"/>
  <c r="AF5" i="4"/>
  <c r="AD58" i="4"/>
  <c r="AF58" i="4" s="1"/>
  <c r="AF61" i="4"/>
  <c r="AC77" i="4"/>
  <c r="AE77" i="4" s="1"/>
  <c r="AE78" i="4"/>
  <c r="AJ4" i="4"/>
  <c r="AL8" i="4"/>
  <c r="AJ14" i="4"/>
  <c r="AL28" i="4"/>
  <c r="AJ34" i="4"/>
  <c r="AH60" i="4"/>
  <c r="AL60" i="4" s="1"/>
  <c r="AI63" i="4"/>
  <c r="AK63" i="4" s="1"/>
  <c r="AH71" i="4"/>
  <c r="AL71" i="4" s="1"/>
  <c r="AP45" i="4"/>
  <c r="AP46" i="4"/>
  <c r="AO86" i="4"/>
  <c r="AQ86" i="4" s="1"/>
  <c r="AW25" i="4"/>
  <c r="AU40" i="4"/>
  <c r="AU57" i="4"/>
  <c r="AU67" i="4"/>
  <c r="AU83" i="4"/>
  <c r="BA5" i="4"/>
  <c r="AY68" i="4"/>
  <c r="BA68" i="4" s="1"/>
  <c r="AZ83" i="4"/>
  <c r="BC81" i="4"/>
  <c r="BG80" i="4"/>
  <c r="BJ41" i="4"/>
  <c r="BJ42" i="4"/>
  <c r="BL56" i="4"/>
  <c r="BJ64" i="4"/>
  <c r="BJ73" i="4"/>
  <c r="BL80" i="4"/>
  <c r="BO55" i="4"/>
  <c r="BO56" i="4"/>
  <c r="BO60" i="4"/>
  <c r="BO74" i="4"/>
  <c r="BO75" i="4"/>
  <c r="BU9" i="4"/>
  <c r="BU17" i="4"/>
  <c r="BU30" i="4"/>
  <c r="BU32" i="4"/>
  <c r="BS45" i="4"/>
  <c r="BU45" i="4" s="1"/>
  <c r="BS67" i="4"/>
  <c r="BU67" i="4" s="1"/>
  <c r="BS74" i="4"/>
  <c r="CB5" i="4"/>
  <c r="CA5" i="4"/>
  <c r="BY19" i="4"/>
  <c r="BY66" i="4" s="1"/>
  <c r="CA66" i="4" s="1"/>
  <c r="AZ35" i="12"/>
  <c r="H57" i="12"/>
  <c r="R5" i="13"/>
  <c r="AI66" i="13"/>
  <c r="AK66" i="13" s="1"/>
  <c r="AK19" i="13"/>
  <c r="BO25" i="13"/>
  <c r="BQ25" i="13"/>
  <c r="AL34" i="13"/>
  <c r="AJ34" i="13"/>
  <c r="BJ59" i="13"/>
  <c r="BL59" i="13"/>
  <c r="AR61" i="13"/>
  <c r="AP61" i="13"/>
  <c r="U62" i="13"/>
  <c r="W62" i="13"/>
  <c r="W67" i="13"/>
  <c r="U67" i="13"/>
  <c r="H70" i="13"/>
  <c r="F70" i="13"/>
  <c r="M85" i="13"/>
  <c r="K85" i="13"/>
  <c r="BR39" i="12"/>
  <c r="I86" i="4"/>
  <c r="K86" i="4" s="1"/>
  <c r="CA5" i="12"/>
  <c r="CB5" i="12"/>
  <c r="BE62" i="13"/>
  <c r="BG62" i="13"/>
  <c r="BS53" i="13"/>
  <c r="BU53" i="13" s="1"/>
  <c r="BU52" i="13"/>
  <c r="AG73" i="13"/>
  <c r="AE73" i="13"/>
  <c r="BQ76" i="13"/>
  <c r="BO76" i="13"/>
  <c r="BJ84" i="13"/>
  <c r="BL84" i="13"/>
  <c r="E58" i="4"/>
  <c r="M5" i="4"/>
  <c r="Y77" i="4"/>
  <c r="AA77" i="4" s="1"/>
  <c r="AF52" i="4"/>
  <c r="AL4" i="4"/>
  <c r="AJ8" i="4"/>
  <c r="AL14" i="4"/>
  <c r="AL20" i="4"/>
  <c r="AH59" i="4"/>
  <c r="AL59" i="4" s="1"/>
  <c r="AH73" i="4"/>
  <c r="AH78" i="4"/>
  <c r="AO63" i="4"/>
  <c r="AQ63" i="4" s="1"/>
  <c r="AS63" i="4"/>
  <c r="AU63" i="4" s="1"/>
  <c r="AZ25" i="4"/>
  <c r="BB60" i="4"/>
  <c r="AX63" i="4"/>
  <c r="AZ63" i="4" s="1"/>
  <c r="AZ79" i="4"/>
  <c r="BG40" i="4"/>
  <c r="BQ67" i="4"/>
  <c r="BU13" i="4"/>
  <c r="BU31" i="4"/>
  <c r="BU33" i="4"/>
  <c r="BS66" i="4"/>
  <c r="BS71" i="4"/>
  <c r="BU71" i="4" s="1"/>
  <c r="AI67" i="12"/>
  <c r="AK67" i="12" s="1"/>
  <c r="AK29" i="12"/>
  <c r="CB5" i="13"/>
  <c r="BS83" i="13"/>
  <c r="BU13" i="13"/>
  <c r="AH71" i="13"/>
  <c r="AJ30" i="13"/>
  <c r="BL39" i="13"/>
  <c r="BJ39" i="13"/>
  <c r="AR43" i="13"/>
  <c r="AP43" i="13"/>
  <c r="AW61" i="13"/>
  <c r="AU61" i="13"/>
  <c r="H71" i="13"/>
  <c r="F71" i="13"/>
  <c r="R85" i="13"/>
  <c r="P85" i="13"/>
  <c r="AH75" i="12"/>
  <c r="AJ21" i="12"/>
  <c r="BN72" i="12"/>
  <c r="BB64" i="13"/>
  <c r="AZ64" i="13"/>
  <c r="H66" i="4"/>
  <c r="D68" i="4"/>
  <c r="F68" i="4" s="1"/>
  <c r="K25" i="4"/>
  <c r="K35" i="4"/>
  <c r="K64" i="4"/>
  <c r="K65" i="4"/>
  <c r="Q5" i="4"/>
  <c r="P45" i="4"/>
  <c r="P46" i="4"/>
  <c r="O63" i="4"/>
  <c r="Q63" i="4" s="1"/>
  <c r="O68" i="4"/>
  <c r="Q68" i="4" s="1"/>
  <c r="U41" i="4"/>
  <c r="U42" i="4"/>
  <c r="U69" i="4"/>
  <c r="Y68" i="4"/>
  <c r="AA68" i="4" s="1"/>
  <c r="Z70" i="4"/>
  <c r="Z74" i="4"/>
  <c r="X77" i="4"/>
  <c r="Z77" i="4" s="1"/>
  <c r="AC63" i="4"/>
  <c r="AE63" i="4" s="1"/>
  <c r="AD68" i="4"/>
  <c r="AF68" i="4" s="1"/>
  <c r="AL10" i="4"/>
  <c r="AL12" i="4"/>
  <c r="AL18" i="4"/>
  <c r="AH25" i="4"/>
  <c r="AJ25" i="4" s="1"/>
  <c r="AJ32" i="4"/>
  <c r="AN47" i="4"/>
  <c r="AU41" i="4"/>
  <c r="AZ15" i="4"/>
  <c r="AX58" i="4"/>
  <c r="BB58" i="4" s="1"/>
  <c r="AZ57" i="4"/>
  <c r="AZ59" i="4"/>
  <c r="BE39" i="4"/>
  <c r="BG57" i="4"/>
  <c r="BG66" i="4"/>
  <c r="BJ74" i="4"/>
  <c r="BT52" i="4"/>
  <c r="BS85" i="4"/>
  <c r="BU85" i="4" s="1"/>
  <c r="AH15" i="4"/>
  <c r="BY80" i="4"/>
  <c r="CA80" i="4" s="1"/>
  <c r="CA32" i="4"/>
  <c r="M5" i="12"/>
  <c r="L5" i="12"/>
  <c r="AZ59" i="12"/>
  <c r="BL62" i="12"/>
  <c r="BJ67" i="12"/>
  <c r="V5" i="13"/>
  <c r="BS65" i="13"/>
  <c r="BU9" i="13"/>
  <c r="BS79" i="13"/>
  <c r="BU79" i="13" s="1"/>
  <c r="BU22" i="13"/>
  <c r="AD53" i="13"/>
  <c r="AF52" i="13"/>
  <c r="BO79" i="13"/>
  <c r="BQ79" i="13"/>
  <c r="AW83" i="13"/>
  <c r="AU83" i="13"/>
  <c r="BS66" i="12"/>
  <c r="BU66" i="12" s="1"/>
  <c r="BY19" i="12"/>
  <c r="BX9" i="4"/>
  <c r="BX11" i="4"/>
  <c r="BZ11" i="4" s="1"/>
  <c r="BX13" i="4"/>
  <c r="BV24" i="12"/>
  <c r="BQ52" i="12"/>
  <c r="AU70" i="12"/>
  <c r="AZ70" i="12"/>
  <c r="BN37" i="13"/>
  <c r="U43" i="13"/>
  <c r="AU45" i="13"/>
  <c r="AZ45" i="13"/>
  <c r="BN53" i="13"/>
  <c r="AE56" i="13"/>
  <c r="AU57" i="13"/>
  <c r="BE59" i="13"/>
  <c r="O63" i="13"/>
  <c r="Q63" i="13" s="1"/>
  <c r="AG61" i="13"/>
  <c r="R62" i="13"/>
  <c r="AZ62" i="13"/>
  <c r="AU64" i="13"/>
  <c r="P67" i="13"/>
  <c r="AE71" i="13"/>
  <c r="Z73" i="13"/>
  <c r="BO73" i="13"/>
  <c r="AG75" i="13"/>
  <c r="BJ76" i="13"/>
  <c r="Z80" i="13"/>
  <c r="BU17" i="12"/>
  <c r="BT31" i="12"/>
  <c r="F41" i="12"/>
  <c r="K41" i="12"/>
  <c r="AW71" i="12"/>
  <c r="AS32" i="15"/>
  <c r="BX14" i="4"/>
  <c r="BX34" i="4"/>
  <c r="BB55" i="12"/>
  <c r="U59" i="12"/>
  <c r="AE62" i="12"/>
  <c r="BT8" i="13"/>
  <c r="W15" i="13"/>
  <c r="BL15" i="13"/>
  <c r="BT33" i="13"/>
  <c r="U39" i="13"/>
  <c r="AU41" i="13"/>
  <c r="AZ41" i="13"/>
  <c r="BO41" i="13"/>
  <c r="AE52" i="13"/>
  <c r="AB59" i="13"/>
  <c r="AY68" i="13"/>
  <c r="BA68" i="13" s="1"/>
  <c r="BL71" i="13"/>
  <c r="J77" i="13"/>
  <c r="L77" i="13" s="1"/>
  <c r="AX77" i="13"/>
  <c r="AZ77" i="13" s="1"/>
  <c r="BD77" i="13"/>
  <c r="BF77" i="13" s="1"/>
  <c r="Y37" i="13"/>
  <c r="I47" i="13"/>
  <c r="M47" i="13" s="1"/>
  <c r="AT53" i="13"/>
  <c r="AS12" i="9"/>
  <c r="BZ14" i="4"/>
  <c r="CB14" i="4"/>
  <c r="BZ34" i="4"/>
  <c r="CB34" i="4"/>
  <c r="P41" i="12"/>
  <c r="R41" i="12"/>
  <c r="AR55" i="4"/>
  <c r="AP55" i="4"/>
  <c r="BF53" i="4"/>
  <c r="BG53" i="4"/>
  <c r="BR78" i="4"/>
  <c r="BV12" i="4"/>
  <c r="BX12" i="4"/>
  <c r="BV22" i="4"/>
  <c r="BX22" i="4"/>
  <c r="BR79" i="4"/>
  <c r="BV79" i="4" s="1"/>
  <c r="BT32" i="4"/>
  <c r="BR80" i="4"/>
  <c r="BT80" i="4" s="1"/>
  <c r="BV32" i="4"/>
  <c r="BX32" i="4"/>
  <c r="E86" i="4"/>
  <c r="I81" i="4"/>
  <c r="K81" i="4" s="1"/>
  <c r="N47" i="4"/>
  <c r="O58" i="4"/>
  <c r="Q58" i="4" s="1"/>
  <c r="O72" i="4"/>
  <c r="Q72" i="4" s="1"/>
  <c r="O77" i="4"/>
  <c r="Q77" i="4" s="1"/>
  <c r="O81" i="4"/>
  <c r="N81" i="4"/>
  <c r="P81" i="4" s="1"/>
  <c r="T58" i="4"/>
  <c r="V58" i="4" s="1"/>
  <c r="T68" i="4"/>
  <c r="V68" i="4" s="1"/>
  <c r="AB5" i="4"/>
  <c r="Y47" i="4"/>
  <c r="AA47" i="4" s="1"/>
  <c r="X58" i="4"/>
  <c r="X86" i="4"/>
  <c r="AB86" i="4" s="1"/>
  <c r="AD37" i="4"/>
  <c r="AC53" i="4"/>
  <c r="AE53" i="4" s="1"/>
  <c r="AF65" i="4"/>
  <c r="AG84" i="4"/>
  <c r="AR25" i="4"/>
  <c r="AP25" i="4"/>
  <c r="AR69" i="4"/>
  <c r="AP69" i="4"/>
  <c r="AR78" i="4"/>
  <c r="AP78" i="4"/>
  <c r="AS53" i="4"/>
  <c r="AU53" i="4" s="1"/>
  <c r="AU52" i="4"/>
  <c r="AW71" i="4"/>
  <c r="AU71" i="4"/>
  <c r="BB42" i="4"/>
  <c r="AZ42" i="4"/>
  <c r="BB67" i="4"/>
  <c r="AZ67" i="4"/>
  <c r="BB71" i="4"/>
  <c r="AZ71" i="4"/>
  <c r="BB78" i="4"/>
  <c r="AZ78" i="4"/>
  <c r="BG25" i="4"/>
  <c r="BE25" i="4"/>
  <c r="BG46" i="4"/>
  <c r="BE46" i="4"/>
  <c r="BG55" i="4"/>
  <c r="BE55" i="4"/>
  <c r="BE70" i="4"/>
  <c r="BG70" i="4"/>
  <c r="BG74" i="4"/>
  <c r="BE74" i="4"/>
  <c r="BL25" i="4"/>
  <c r="BJ25" i="4"/>
  <c r="CA19" i="4"/>
  <c r="BY85" i="4"/>
  <c r="CA85" i="4" s="1"/>
  <c r="AI39" i="4"/>
  <c r="AK39" i="4" s="1"/>
  <c r="BY17" i="4"/>
  <c r="AI75" i="4"/>
  <c r="AK75" i="4" s="1"/>
  <c r="BY21" i="4"/>
  <c r="AI57" i="4"/>
  <c r="AK57" i="4" s="1"/>
  <c r="BY27" i="4"/>
  <c r="AK31" i="4"/>
  <c r="BY31" i="4"/>
  <c r="BS60" i="4"/>
  <c r="BU60" i="4" s="1"/>
  <c r="BS40" i="4"/>
  <c r="BU40" i="4" s="1"/>
  <c r="BU8" i="4"/>
  <c r="BY8" i="4"/>
  <c r="BS59" i="4"/>
  <c r="BU59" i="4" s="1"/>
  <c r="BS69" i="4"/>
  <c r="BU10" i="4"/>
  <c r="BS64" i="4"/>
  <c r="BU64" i="4" s="1"/>
  <c r="BS73" i="4"/>
  <c r="BU73" i="4" s="1"/>
  <c r="BS44" i="4"/>
  <c r="BU44" i="4" s="1"/>
  <c r="BY12" i="4"/>
  <c r="BU12" i="4"/>
  <c r="BS78" i="4"/>
  <c r="BU14" i="4"/>
  <c r="BS46" i="4"/>
  <c r="BU46" i="4" s="1"/>
  <c r="BU18" i="4"/>
  <c r="BY18" i="4"/>
  <c r="BS61" i="4"/>
  <c r="BY20" i="4"/>
  <c r="BS70" i="4"/>
  <c r="BU70" i="4" s="1"/>
  <c r="BY22" i="4"/>
  <c r="BS79" i="4"/>
  <c r="BU79" i="4" s="1"/>
  <c r="BY24" i="4"/>
  <c r="CA24" i="4" s="1"/>
  <c r="BU24" i="4"/>
  <c r="BS62" i="4"/>
  <c r="BU62" i="4" s="1"/>
  <c r="BU28" i="4"/>
  <c r="BY28" i="4"/>
  <c r="BY71" i="4"/>
  <c r="CA71" i="4" s="1"/>
  <c r="CA30" i="4"/>
  <c r="BU34" i="4"/>
  <c r="BY34" i="4"/>
  <c r="CA34" i="4" s="1"/>
  <c r="BY14" i="4"/>
  <c r="BX24" i="4"/>
  <c r="BX46" i="4" s="1"/>
  <c r="Y72" i="4"/>
  <c r="AA72" i="4" s="1"/>
  <c r="AR73" i="4"/>
  <c r="AP73" i="4"/>
  <c r="AW61" i="4"/>
  <c r="AU61" i="4"/>
  <c r="AU65" i="4"/>
  <c r="AS68" i="4"/>
  <c r="AU68" i="4" s="1"/>
  <c r="AW73" i="4"/>
  <c r="AU73" i="4"/>
  <c r="AZ75" i="4"/>
  <c r="BB75" i="4"/>
  <c r="AX86" i="4"/>
  <c r="AZ84" i="4"/>
  <c r="BD72" i="4"/>
  <c r="BF72" i="4" s="1"/>
  <c r="BF69" i="4"/>
  <c r="BR64" i="4"/>
  <c r="BV64" i="4" s="1"/>
  <c r="BT10" i="4"/>
  <c r="BT18" i="4"/>
  <c r="BX18" i="4"/>
  <c r="BR70" i="4"/>
  <c r="BT70" i="4" s="1"/>
  <c r="BT20" i="4"/>
  <c r="Y53" i="13"/>
  <c r="AA52" i="13"/>
  <c r="AI61" i="12"/>
  <c r="AK61" i="12" s="1"/>
  <c r="AI25" i="12"/>
  <c r="AK18" i="12"/>
  <c r="F41" i="4"/>
  <c r="F44" i="4"/>
  <c r="M40" i="4"/>
  <c r="P15" i="4"/>
  <c r="P25" i="4"/>
  <c r="P55" i="4"/>
  <c r="P59" i="4"/>
  <c r="P62" i="4"/>
  <c r="P64" i="4"/>
  <c r="P67" i="4"/>
  <c r="P69" i="4"/>
  <c r="P73" i="4"/>
  <c r="P74" i="4"/>
  <c r="P78" i="4"/>
  <c r="P79" i="4"/>
  <c r="V5" i="4"/>
  <c r="U15" i="4"/>
  <c r="U25" i="4"/>
  <c r="U55" i="4"/>
  <c r="U59" i="4"/>
  <c r="U62" i="4"/>
  <c r="V83" i="4"/>
  <c r="Y37" i="4"/>
  <c r="Z39" i="4"/>
  <c r="Z42" i="4"/>
  <c r="Z43" i="4"/>
  <c r="Z46" i="4"/>
  <c r="AA74" i="4"/>
  <c r="X81" i="4"/>
  <c r="AD47" i="4"/>
  <c r="AF47" i="4" s="1"/>
  <c r="AE40" i="4"/>
  <c r="AE41" i="4"/>
  <c r="AE44" i="4"/>
  <c r="AE45" i="4"/>
  <c r="AE57" i="4"/>
  <c r="AR62" i="4"/>
  <c r="AP62" i="4"/>
  <c r="AO72" i="4"/>
  <c r="AQ72" i="4" s="1"/>
  <c r="AR74" i="4"/>
  <c r="AP74" i="4"/>
  <c r="AO81" i="4"/>
  <c r="AQ78" i="4"/>
  <c r="AU64" i="4"/>
  <c r="AW64" i="4"/>
  <c r="BB41" i="4"/>
  <c r="AZ41" i="4"/>
  <c r="AY53" i="4"/>
  <c r="BA52" i="4"/>
  <c r="BB66" i="4"/>
  <c r="AZ66" i="4"/>
  <c r="AX77" i="4"/>
  <c r="AZ77" i="4" s="1"/>
  <c r="BB74" i="4"/>
  <c r="AZ74" i="4"/>
  <c r="AY81" i="4"/>
  <c r="BB84" i="4"/>
  <c r="BD58" i="4"/>
  <c r="BF58" i="4" s="1"/>
  <c r="BF55" i="4"/>
  <c r="BL15" i="4"/>
  <c r="BJ15" i="4"/>
  <c r="BJ39" i="4"/>
  <c r="BL39" i="4"/>
  <c r="BL78" i="4"/>
  <c r="BH81" i="4"/>
  <c r="BL81" i="4" s="1"/>
  <c r="BJ78" i="4"/>
  <c r="BO44" i="4"/>
  <c r="BQ44" i="4"/>
  <c r="BQ46" i="4"/>
  <c r="BO46" i="4"/>
  <c r="BQ70" i="4"/>
  <c r="BO70" i="4"/>
  <c r="BT22" i="4"/>
  <c r="BT24" i="4"/>
  <c r="BT30" i="4"/>
  <c r="BR44" i="4"/>
  <c r="BV44" i="4" s="1"/>
  <c r="BU52" i="4"/>
  <c r="BS53" i="4"/>
  <c r="BV53" i="4" s="1"/>
  <c r="BX10" i="4"/>
  <c r="CA29" i="4"/>
  <c r="BY67" i="4"/>
  <c r="CA67" i="4" s="1"/>
  <c r="Q5" i="12"/>
  <c r="R5" i="12"/>
  <c r="AI59" i="12"/>
  <c r="AK59" i="12" s="1"/>
  <c r="AK8" i="12"/>
  <c r="BS65" i="12"/>
  <c r="BU65" i="12" s="1"/>
  <c r="BU9" i="12"/>
  <c r="BY53" i="12"/>
  <c r="CB53" i="12" s="1"/>
  <c r="CA52" i="12"/>
  <c r="J63" i="12"/>
  <c r="L63" i="12" s="1"/>
  <c r="L60" i="12"/>
  <c r="J72" i="13"/>
  <c r="L72" i="13" s="1"/>
  <c r="L69" i="13"/>
  <c r="BQ70" i="13"/>
  <c r="BO70" i="13"/>
  <c r="BB71" i="13"/>
  <c r="AZ71" i="13"/>
  <c r="AW73" i="13"/>
  <c r="AU73" i="13"/>
  <c r="AC77" i="13"/>
  <c r="AE77" i="13" s="1"/>
  <c r="AE74" i="13"/>
  <c r="BL75" i="13"/>
  <c r="BJ75" i="13"/>
  <c r="AX81" i="13"/>
  <c r="AZ78" i="13"/>
  <c r="K79" i="13"/>
  <c r="M79" i="13"/>
  <c r="W79" i="13"/>
  <c r="U79" i="13"/>
  <c r="BL79" i="13"/>
  <c r="BJ79" i="13"/>
  <c r="K80" i="13"/>
  <c r="M80" i="13"/>
  <c r="AR80" i="13"/>
  <c r="AP80" i="13"/>
  <c r="BL80" i="13"/>
  <c r="BJ80" i="13"/>
  <c r="T63" i="4"/>
  <c r="V63" i="4" s="1"/>
  <c r="AR64" i="4"/>
  <c r="AP64" i="4"/>
  <c r="BB45" i="4"/>
  <c r="AZ45" i="4"/>
  <c r="AX72" i="4"/>
  <c r="AZ72" i="4" s="1"/>
  <c r="AZ69" i="4"/>
  <c r="BB73" i="4"/>
  <c r="AZ73" i="4"/>
  <c r="BE75" i="4"/>
  <c r="BG75" i="4"/>
  <c r="BD81" i="4"/>
  <c r="BF79" i="4"/>
  <c r="BR40" i="4"/>
  <c r="BR60" i="4"/>
  <c r="BX8" i="4"/>
  <c r="BV8" i="4"/>
  <c r="BR46" i="4"/>
  <c r="BV46" i="4" s="1"/>
  <c r="BT14" i="4"/>
  <c r="BR62" i="4"/>
  <c r="BX28" i="4"/>
  <c r="BV34" i="4"/>
  <c r="BT34" i="4"/>
  <c r="AW35" i="12"/>
  <c r="AU35" i="12"/>
  <c r="AA67" i="12"/>
  <c r="Y68" i="12"/>
  <c r="AA68" i="12" s="1"/>
  <c r="M52" i="13"/>
  <c r="K52" i="13"/>
  <c r="AB41" i="12"/>
  <c r="Z41" i="12"/>
  <c r="F45" i="4"/>
  <c r="G65" i="4"/>
  <c r="E81" i="4"/>
  <c r="J86" i="4"/>
  <c r="L86" i="4" s="1"/>
  <c r="G83" i="4"/>
  <c r="E72" i="4"/>
  <c r="E77" i="4"/>
  <c r="M44" i="4"/>
  <c r="K55" i="4"/>
  <c r="K56" i="4"/>
  <c r="J63" i="4"/>
  <c r="L63" i="4" s="1"/>
  <c r="J68" i="4"/>
  <c r="L68" i="4" s="1"/>
  <c r="J72" i="4"/>
  <c r="L72" i="4" s="1"/>
  <c r="J77" i="4"/>
  <c r="L77" i="4" s="1"/>
  <c r="K84" i="4"/>
  <c r="K85" i="4"/>
  <c r="Q52" i="4"/>
  <c r="Q78" i="4"/>
  <c r="O86" i="4"/>
  <c r="Q86" i="4" s="1"/>
  <c r="N86" i="4"/>
  <c r="P86" i="4" s="1"/>
  <c r="V52" i="4"/>
  <c r="S63" i="4"/>
  <c r="U63" i="4" s="1"/>
  <c r="U64" i="4"/>
  <c r="U67" i="4"/>
  <c r="T72" i="4"/>
  <c r="V72" i="4" s="1"/>
  <c r="T77" i="4"/>
  <c r="V77" i="4" s="1"/>
  <c r="T81" i="4"/>
  <c r="X37" i="4"/>
  <c r="AB37" i="4" s="1"/>
  <c r="Z25" i="4"/>
  <c r="Z35" i="4"/>
  <c r="Y58" i="4"/>
  <c r="AA58" i="4" s="1"/>
  <c r="Y86" i="4"/>
  <c r="AA86" i="4" s="1"/>
  <c r="AE15" i="4"/>
  <c r="AF39" i="4"/>
  <c r="AE52" i="4"/>
  <c r="AE61" i="4"/>
  <c r="AE62" i="4"/>
  <c r="AC68" i="4"/>
  <c r="AE68" i="4" s="1"/>
  <c r="AD72" i="4"/>
  <c r="AF72" i="4" s="1"/>
  <c r="AD77" i="4"/>
  <c r="AF77" i="4" s="1"/>
  <c r="AD81" i="4"/>
  <c r="AP15" i="4"/>
  <c r="AR59" i="4"/>
  <c r="AP59" i="4"/>
  <c r="AO68" i="4"/>
  <c r="AQ68" i="4" s="1"/>
  <c r="AR67" i="4"/>
  <c r="AP67" i="4"/>
  <c r="AO77" i="4"/>
  <c r="AQ77" i="4" s="1"/>
  <c r="AR79" i="4"/>
  <c r="AP79" i="4"/>
  <c r="AN81" i="4"/>
  <c r="AP81" i="4" s="1"/>
  <c r="AT53" i="4"/>
  <c r="AT58" i="4"/>
  <c r="AV58" i="4" s="1"/>
  <c r="AV56" i="4"/>
  <c r="AW62" i="4"/>
  <c r="AU62" i="4"/>
  <c r="AT72" i="4"/>
  <c r="AV72" i="4" s="1"/>
  <c r="AV74" i="4"/>
  <c r="AT77" i="4"/>
  <c r="AV77" i="4" s="1"/>
  <c r="BB46" i="4"/>
  <c r="AZ46" i="4"/>
  <c r="AX68" i="4"/>
  <c r="AZ68" i="4" s="1"/>
  <c r="AZ70" i="4"/>
  <c r="BB70" i="4"/>
  <c r="AZ85" i="4"/>
  <c r="BB85" i="4"/>
  <c r="BE35" i="4"/>
  <c r="BG35" i="4"/>
  <c r="BE52" i="4"/>
  <c r="BG52" i="4"/>
  <c r="BE56" i="4"/>
  <c r="BG56" i="4"/>
  <c r="BE61" i="4"/>
  <c r="BG61" i="4"/>
  <c r="BG69" i="4"/>
  <c r="BE69" i="4"/>
  <c r="BI53" i="4"/>
  <c r="BL53" i="4" s="1"/>
  <c r="BK52" i="4"/>
  <c r="BL69" i="4"/>
  <c r="BJ69" i="4"/>
  <c r="BL84" i="4"/>
  <c r="BJ84" i="4"/>
  <c r="BP5" i="4"/>
  <c r="BQ5" i="4"/>
  <c r="BO62" i="4"/>
  <c r="BQ62" i="4"/>
  <c r="BQ65" i="4"/>
  <c r="BO65" i="4"/>
  <c r="BQ69" i="4"/>
  <c r="BO69" i="4"/>
  <c r="BO78" i="4"/>
  <c r="BM81" i="4"/>
  <c r="BQ78" i="4"/>
  <c r="BQ80" i="4"/>
  <c r="BO80" i="4"/>
  <c r="BQ84" i="4"/>
  <c r="BO84" i="4"/>
  <c r="BN86" i="4"/>
  <c r="BP86" i="4" s="1"/>
  <c r="BV18" i="4"/>
  <c r="BV20" i="4"/>
  <c r="BS68" i="4"/>
  <c r="BU68" i="4" s="1"/>
  <c r="BU66" i="4"/>
  <c r="CA23" i="4"/>
  <c r="BY53" i="4"/>
  <c r="CA52" i="4"/>
  <c r="BY69" i="4"/>
  <c r="CA10" i="4"/>
  <c r="BX20" i="4"/>
  <c r="BX30" i="4"/>
  <c r="BG5" i="12"/>
  <c r="J53" i="12"/>
  <c r="L52" i="12"/>
  <c r="AR5" i="13"/>
  <c r="AQ5" i="13"/>
  <c r="AH65" i="13"/>
  <c r="AJ9" i="13"/>
  <c r="AP15" i="13"/>
  <c r="AR15" i="13"/>
  <c r="BG52" i="13"/>
  <c r="BE52" i="13"/>
  <c r="I53" i="13"/>
  <c r="K53" i="13" s="1"/>
  <c r="AG58" i="13"/>
  <c r="AE58" i="13"/>
  <c r="M59" i="13"/>
  <c r="K59" i="13"/>
  <c r="BO59" i="13"/>
  <c r="BQ59" i="13"/>
  <c r="H61" i="13"/>
  <c r="F61" i="13"/>
  <c r="AB61" i="13"/>
  <c r="Z61" i="13"/>
  <c r="AZ61" i="13"/>
  <c r="BB61" i="13"/>
  <c r="BL61" i="13"/>
  <c r="BJ61" i="13"/>
  <c r="AB62" i="13"/>
  <c r="Z62" i="13"/>
  <c r="BJ62" i="13"/>
  <c r="BL62" i="13"/>
  <c r="AH62" i="12"/>
  <c r="AJ28" i="12"/>
  <c r="AI80" i="12"/>
  <c r="AK80" i="12" s="1"/>
  <c r="AK32" i="12"/>
  <c r="AD53" i="12"/>
  <c r="AF52" i="12"/>
  <c r="AW55" i="12"/>
  <c r="AU55" i="12"/>
  <c r="W57" i="12"/>
  <c r="U57" i="12"/>
  <c r="F59" i="12"/>
  <c r="H59" i="12"/>
  <c r="W60" i="12"/>
  <c r="U60" i="12"/>
  <c r="BG62" i="12"/>
  <c r="BE62" i="12"/>
  <c r="BH68" i="12"/>
  <c r="BJ68" i="12" s="1"/>
  <c r="BJ65" i="12"/>
  <c r="W67" i="12"/>
  <c r="U67" i="12"/>
  <c r="H70" i="12"/>
  <c r="F70" i="12"/>
  <c r="AI65" i="13"/>
  <c r="AK9" i="13"/>
  <c r="AH83" i="13"/>
  <c r="AJ13" i="13"/>
  <c r="AR35" i="13"/>
  <c r="AP35" i="13"/>
  <c r="BD47" i="13"/>
  <c r="BF47" i="13" s="1"/>
  <c r="BF39" i="13"/>
  <c r="BQ40" i="13"/>
  <c r="BO40" i="13"/>
  <c r="M41" i="13"/>
  <c r="K41" i="13"/>
  <c r="AG41" i="13"/>
  <c r="AE41" i="13"/>
  <c r="M42" i="13"/>
  <c r="K42" i="13"/>
  <c r="BQ44" i="13"/>
  <c r="BO44" i="13"/>
  <c r="M45" i="13"/>
  <c r="K45" i="13"/>
  <c r="AG45" i="13"/>
  <c r="AE45" i="13"/>
  <c r="M46" i="13"/>
  <c r="K46" i="13"/>
  <c r="AR69" i="13"/>
  <c r="AP69" i="13"/>
  <c r="BL69" i="13"/>
  <c r="BJ69" i="13"/>
  <c r="K70" i="13"/>
  <c r="M70" i="13"/>
  <c r="AR70" i="13"/>
  <c r="AP70" i="13"/>
  <c r="AW71" i="13"/>
  <c r="AU71" i="13"/>
  <c r="Y72" i="12"/>
  <c r="BB55" i="4"/>
  <c r="AZ58" i="4"/>
  <c r="BC63" i="4"/>
  <c r="BE63" i="4" s="1"/>
  <c r="BJ35" i="4"/>
  <c r="BH37" i="4"/>
  <c r="BL37" i="4" s="1"/>
  <c r="BL46" i="4"/>
  <c r="BJ46" i="4"/>
  <c r="BL55" i="4"/>
  <c r="BJ55" i="4"/>
  <c r="BL59" i="4"/>
  <c r="BJ59" i="4"/>
  <c r="BL67" i="4"/>
  <c r="BJ67" i="4"/>
  <c r="BL79" i="4"/>
  <c r="BJ79" i="4"/>
  <c r="BO45" i="4"/>
  <c r="BQ45" i="4"/>
  <c r="BV5" i="4"/>
  <c r="BU5" i="4"/>
  <c r="BB5" i="12"/>
  <c r="BA5" i="12"/>
  <c r="BU27" i="12"/>
  <c r="BY32" i="12"/>
  <c r="AJ34" i="12"/>
  <c r="AL34" i="12"/>
  <c r="M35" i="12"/>
  <c r="K35" i="12"/>
  <c r="H71" i="12"/>
  <c r="F71" i="12"/>
  <c r="R71" i="12"/>
  <c r="P71" i="12"/>
  <c r="AB71" i="12"/>
  <c r="Z71" i="12"/>
  <c r="AP71" i="12"/>
  <c r="AR71" i="12"/>
  <c r="BB71" i="12"/>
  <c r="AZ71" i="12"/>
  <c r="BJ71" i="12"/>
  <c r="BL71" i="12"/>
  <c r="AR79" i="12"/>
  <c r="AP79" i="12"/>
  <c r="M84" i="12"/>
  <c r="K84" i="12"/>
  <c r="AG84" i="12"/>
  <c r="AE84" i="12"/>
  <c r="AW84" i="12"/>
  <c r="AU84" i="12"/>
  <c r="BG84" i="12"/>
  <c r="BE84" i="12"/>
  <c r="BQ84" i="12"/>
  <c r="BO84" i="12"/>
  <c r="W85" i="12"/>
  <c r="U85" i="12"/>
  <c r="BG85" i="12"/>
  <c r="BE85" i="12"/>
  <c r="AW15" i="13"/>
  <c r="AU15" i="13"/>
  <c r="AH79" i="13"/>
  <c r="AJ22" i="13"/>
  <c r="AI57" i="13"/>
  <c r="AK57" i="13" s="1"/>
  <c r="AK27" i="13"/>
  <c r="W35" i="13"/>
  <c r="U35" i="13"/>
  <c r="J47" i="13"/>
  <c r="L47" i="13" s="1"/>
  <c r="L39" i="13"/>
  <c r="AX47" i="13"/>
  <c r="BB47" i="13" s="1"/>
  <c r="W40" i="13"/>
  <c r="U40" i="13"/>
  <c r="BL40" i="13"/>
  <c r="BJ40" i="13"/>
  <c r="W44" i="13"/>
  <c r="U44" i="13"/>
  <c r="BL44" i="13"/>
  <c r="BJ44" i="13"/>
  <c r="AW56" i="13"/>
  <c r="AU56" i="13"/>
  <c r="BQ56" i="13"/>
  <c r="BO56" i="13"/>
  <c r="AB57" i="13"/>
  <c r="Z57" i="13"/>
  <c r="BE57" i="13"/>
  <c r="BG57" i="13"/>
  <c r="BQ57" i="13"/>
  <c r="BO57" i="13"/>
  <c r="BQ62" i="13"/>
  <c r="BO62" i="13"/>
  <c r="H64" i="13"/>
  <c r="F64" i="13"/>
  <c r="BJ64" i="13"/>
  <c r="BL64" i="13"/>
  <c r="AC68" i="13"/>
  <c r="AE68" i="13" s="1"/>
  <c r="AE65" i="13"/>
  <c r="K66" i="13"/>
  <c r="M66" i="13"/>
  <c r="W66" i="13"/>
  <c r="U66" i="13"/>
  <c r="AE66" i="13"/>
  <c r="AG66" i="13"/>
  <c r="BL67" i="13"/>
  <c r="BJ67" i="13"/>
  <c r="BH86" i="13"/>
  <c r="BJ83" i="13"/>
  <c r="AX81" i="4"/>
  <c r="BC68" i="4"/>
  <c r="BE68" i="4" s="1"/>
  <c r="BE76" i="4"/>
  <c r="BG76" i="4"/>
  <c r="BL45" i="4"/>
  <c r="BJ45" i="4"/>
  <c r="BJ70" i="4"/>
  <c r="BL70" i="4"/>
  <c r="BL83" i="4"/>
  <c r="BJ83" i="4"/>
  <c r="BQ64" i="4"/>
  <c r="BO64" i="4"/>
  <c r="BQ79" i="4"/>
  <c r="BO79" i="4"/>
  <c r="BO83" i="4"/>
  <c r="BM86" i="4"/>
  <c r="BO86" i="4" s="1"/>
  <c r="BQ83" i="4"/>
  <c r="BQ85" i="4"/>
  <c r="BO85" i="4"/>
  <c r="BY9" i="4"/>
  <c r="BY11" i="4"/>
  <c r="BY13" i="4"/>
  <c r="AI55" i="12"/>
  <c r="AK7" i="12"/>
  <c r="AH60" i="12"/>
  <c r="AJ8" i="12"/>
  <c r="AH65" i="12"/>
  <c r="AH41" i="12"/>
  <c r="BR65" i="12"/>
  <c r="BT9" i="12"/>
  <c r="CB52" i="12"/>
  <c r="BX53" i="12"/>
  <c r="BZ53" i="12" s="1"/>
  <c r="M62" i="12"/>
  <c r="K62" i="12"/>
  <c r="AP62" i="12"/>
  <c r="AR62" i="12"/>
  <c r="O68" i="12"/>
  <c r="Q68" i="12" s="1"/>
  <c r="Q65" i="12"/>
  <c r="AB67" i="12"/>
  <c r="Z67" i="12"/>
  <c r="BQ67" i="12"/>
  <c r="BO67" i="12"/>
  <c r="M70" i="12"/>
  <c r="K70" i="12"/>
  <c r="BL79" i="12"/>
  <c r="BJ79" i="12"/>
  <c r="H80" i="12"/>
  <c r="F80" i="12"/>
  <c r="BB80" i="12"/>
  <c r="AZ80" i="12"/>
  <c r="AH52" i="13"/>
  <c r="AH5" i="13"/>
  <c r="AJ5" i="13" s="1"/>
  <c r="AJ4" i="13"/>
  <c r="AH56" i="13"/>
  <c r="AJ17" i="13"/>
  <c r="BR56" i="13"/>
  <c r="BT17" i="13"/>
  <c r="AI79" i="13"/>
  <c r="AK79" i="13" s="1"/>
  <c r="AK22" i="13"/>
  <c r="BG25" i="13"/>
  <c r="BE25" i="13"/>
  <c r="BR67" i="13"/>
  <c r="BT29" i="13"/>
  <c r="BS76" i="13"/>
  <c r="BU76" i="13" s="1"/>
  <c r="BU31" i="13"/>
  <c r="AG62" i="13"/>
  <c r="AE62" i="13"/>
  <c r="AB64" i="13"/>
  <c r="Z64" i="13"/>
  <c r="AF65" i="13"/>
  <c r="AD68" i="13"/>
  <c r="AF68" i="13" s="1"/>
  <c r="AB83" i="13"/>
  <c r="Z83" i="13"/>
  <c r="H84" i="13"/>
  <c r="F84" i="13"/>
  <c r="AB84" i="13"/>
  <c r="Z84" i="13"/>
  <c r="BD77" i="4"/>
  <c r="BF77" i="4" s="1"/>
  <c r="BL61" i="4"/>
  <c r="BL71" i="4"/>
  <c r="BR15" i="4"/>
  <c r="BR41" i="4"/>
  <c r="BR35" i="4"/>
  <c r="BX7" i="4"/>
  <c r="BD68" i="12"/>
  <c r="BF68" i="12" s="1"/>
  <c r="M71" i="12"/>
  <c r="K71" i="12"/>
  <c r="U71" i="12"/>
  <c r="W71" i="12"/>
  <c r="BE71" i="12"/>
  <c r="BG71" i="12"/>
  <c r="AW79" i="12"/>
  <c r="AU79" i="12"/>
  <c r="H84" i="12"/>
  <c r="F84" i="12"/>
  <c r="R84" i="12"/>
  <c r="P84" i="12"/>
  <c r="AR85" i="12"/>
  <c r="AP85" i="12"/>
  <c r="BB85" i="12"/>
  <c r="AZ85" i="12"/>
  <c r="BL85" i="12"/>
  <c r="BJ85" i="12"/>
  <c r="AI5" i="13"/>
  <c r="AK5" i="13" s="1"/>
  <c r="AI52" i="13"/>
  <c r="AH15" i="13"/>
  <c r="BR55" i="13"/>
  <c r="BT7" i="13"/>
  <c r="M15" i="13"/>
  <c r="K15" i="13"/>
  <c r="BR70" i="13"/>
  <c r="BT20" i="13"/>
  <c r="AH75" i="13"/>
  <c r="AJ21" i="13"/>
  <c r="BB25" i="13"/>
  <c r="AZ25" i="13"/>
  <c r="AI62" i="13"/>
  <c r="AK62" i="13" s="1"/>
  <c r="AK28" i="13"/>
  <c r="AI80" i="13"/>
  <c r="AK80" i="13" s="1"/>
  <c r="AK32" i="13"/>
  <c r="E37" i="13"/>
  <c r="R35" i="13"/>
  <c r="P35" i="13"/>
  <c r="BL35" i="13"/>
  <c r="BJ35" i="13"/>
  <c r="AC47" i="13"/>
  <c r="AG47" i="13" s="1"/>
  <c r="AY47" i="13"/>
  <c r="BA47" i="13" s="1"/>
  <c r="BA39" i="13"/>
  <c r="AW40" i="13"/>
  <c r="AU40" i="13"/>
  <c r="H41" i="13"/>
  <c r="F41" i="13"/>
  <c r="AB41" i="13"/>
  <c r="Z41" i="13"/>
  <c r="AG42" i="13"/>
  <c r="AE42" i="13"/>
  <c r="AW44" i="13"/>
  <c r="AU44" i="13"/>
  <c r="H45" i="13"/>
  <c r="F45" i="13"/>
  <c r="AB45" i="13"/>
  <c r="Z45" i="13"/>
  <c r="AG46" i="13"/>
  <c r="AE46" i="13"/>
  <c r="BB52" i="13"/>
  <c r="AX53" i="13"/>
  <c r="AZ53" i="13" s="1"/>
  <c r="AZ52" i="13"/>
  <c r="CB52" i="13"/>
  <c r="BZ52" i="13"/>
  <c r="BB56" i="13"/>
  <c r="AZ56" i="13"/>
  <c r="W57" i="13"/>
  <c r="U57" i="13"/>
  <c r="AD63" i="13"/>
  <c r="AF63" i="13" s="1"/>
  <c r="AF60" i="13"/>
  <c r="M64" i="13"/>
  <c r="K64" i="13"/>
  <c r="BQ64" i="13"/>
  <c r="BO64" i="13"/>
  <c r="O68" i="13"/>
  <c r="Q68" i="13" s="1"/>
  <c r="Z65" i="13"/>
  <c r="AB65" i="13"/>
  <c r="BG65" i="13"/>
  <c r="BE65" i="13"/>
  <c r="R66" i="13"/>
  <c r="P66" i="13"/>
  <c r="BG66" i="13"/>
  <c r="BE66" i="13"/>
  <c r="AR67" i="13"/>
  <c r="AP67" i="13"/>
  <c r="BG67" i="13"/>
  <c r="BE67" i="13"/>
  <c r="N68" i="13"/>
  <c r="P68" i="13" s="1"/>
  <c r="BL70" i="13"/>
  <c r="BJ70" i="13"/>
  <c r="R75" i="13"/>
  <c r="P75" i="13"/>
  <c r="BG75" i="13"/>
  <c r="BE75" i="13"/>
  <c r="AY81" i="13"/>
  <c r="AQ83" i="13"/>
  <c r="AO86" i="13"/>
  <c r="AQ86" i="13" s="1"/>
  <c r="AS72" i="12"/>
  <c r="BR53" i="4"/>
  <c r="BT53" i="4" s="1"/>
  <c r="AH39" i="4"/>
  <c r="AJ39" i="4" s="1"/>
  <c r="BS15" i="4"/>
  <c r="BU15" i="4" s="1"/>
  <c r="BU91" i="4" s="1"/>
  <c r="BS25" i="4"/>
  <c r="BS35" i="4"/>
  <c r="BU35" i="4" s="1"/>
  <c r="BU93" i="4" s="1"/>
  <c r="BY7" i="4"/>
  <c r="BX17" i="4"/>
  <c r="BX19" i="4"/>
  <c r="BX21" i="4"/>
  <c r="BZ21" i="4" s="1"/>
  <c r="BX23" i="4"/>
  <c r="CB23" i="4" s="1"/>
  <c r="BX27" i="4"/>
  <c r="BX57" i="4" s="1"/>
  <c r="BX29" i="4"/>
  <c r="BX31" i="4"/>
  <c r="BZ31" i="4" s="1"/>
  <c r="BX33" i="4"/>
  <c r="BV71" i="12"/>
  <c r="BT71" i="12"/>
  <c r="O63" i="12"/>
  <c r="Q63" i="12" s="1"/>
  <c r="BQ79" i="12"/>
  <c r="BO79" i="12"/>
  <c r="AW80" i="12"/>
  <c r="AU80" i="12"/>
  <c r="BR74" i="13"/>
  <c r="BT11" i="13"/>
  <c r="H15" i="13"/>
  <c r="F15" i="13"/>
  <c r="BB15" i="13"/>
  <c r="AZ15" i="13"/>
  <c r="AI61" i="13"/>
  <c r="AK61" i="13" s="1"/>
  <c r="AK18" i="13"/>
  <c r="AI84" i="13"/>
  <c r="AK84" i="13" s="1"/>
  <c r="AK23" i="13"/>
  <c r="BH37" i="13"/>
  <c r="BL37" i="13" s="1"/>
  <c r="AH57" i="13"/>
  <c r="AJ27" i="13"/>
  <c r="BS71" i="13"/>
  <c r="BU71" i="13" s="1"/>
  <c r="BU30" i="13"/>
  <c r="AH76" i="13"/>
  <c r="AJ31" i="13"/>
  <c r="BY34" i="13"/>
  <c r="CA34" i="13" s="1"/>
  <c r="BX34" i="13"/>
  <c r="BT34" i="13"/>
  <c r="AT37" i="13"/>
  <c r="BG35" i="13"/>
  <c r="BE35" i="13"/>
  <c r="O47" i="13"/>
  <c r="Q47" i="13" s="1"/>
  <c r="Q39" i="13"/>
  <c r="AD47" i="13"/>
  <c r="AF47" i="13" s="1"/>
  <c r="AF39" i="13"/>
  <c r="H40" i="13"/>
  <c r="F40" i="13"/>
  <c r="AB40" i="13"/>
  <c r="Z40" i="13"/>
  <c r="AR40" i="13"/>
  <c r="AP40" i="13"/>
  <c r="R42" i="13"/>
  <c r="P42" i="13"/>
  <c r="H44" i="13"/>
  <c r="F44" i="13"/>
  <c r="AB44" i="13"/>
  <c r="Z44" i="13"/>
  <c r="AR44" i="13"/>
  <c r="AP44" i="13"/>
  <c r="R46" i="13"/>
  <c r="P46" i="13"/>
  <c r="R52" i="13"/>
  <c r="P52" i="13"/>
  <c r="AY53" i="13"/>
  <c r="BA52" i="13"/>
  <c r="BV52" i="13"/>
  <c r="BT52" i="13"/>
  <c r="AT58" i="13"/>
  <c r="AV58" i="13" s="1"/>
  <c r="AE57" i="13"/>
  <c r="AG57" i="13"/>
  <c r="BL57" i="13"/>
  <c r="BJ57" i="13"/>
  <c r="R59" i="13"/>
  <c r="P59" i="13"/>
  <c r="AR60" i="13"/>
  <c r="AP60" i="13"/>
  <c r="W61" i="13"/>
  <c r="U61" i="13"/>
  <c r="BE61" i="13"/>
  <c r="BG61" i="13"/>
  <c r="BQ61" i="13"/>
  <c r="BO61" i="13"/>
  <c r="AG64" i="13"/>
  <c r="AE64" i="13"/>
  <c r="J68" i="13"/>
  <c r="L68" i="13" s="1"/>
  <c r="L65" i="13"/>
  <c r="Y68" i="13"/>
  <c r="AA68" i="13" s="1"/>
  <c r="AA65" i="13"/>
  <c r="AX68" i="13"/>
  <c r="AZ68" i="13" s="1"/>
  <c r="AZ65" i="13"/>
  <c r="AR66" i="13"/>
  <c r="AP66" i="13"/>
  <c r="W69" i="13"/>
  <c r="U69" i="13"/>
  <c r="BC72" i="13"/>
  <c r="BE72" i="13" s="1"/>
  <c r="BE69" i="13"/>
  <c r="AW70" i="13"/>
  <c r="AU70" i="13"/>
  <c r="BB73" i="13"/>
  <c r="AZ73" i="13"/>
  <c r="AT77" i="13"/>
  <c r="AV77" i="13" s="1"/>
  <c r="AV74" i="13"/>
  <c r="BR41" i="12"/>
  <c r="BT19" i="12"/>
  <c r="BM72" i="12"/>
  <c r="AE71" i="12"/>
  <c r="K80" i="12"/>
  <c r="Z84" i="12"/>
  <c r="AI40" i="13"/>
  <c r="AK40" i="13" s="1"/>
  <c r="AI15" i="13"/>
  <c r="AK15" i="13" s="1"/>
  <c r="AK91" i="13" s="1"/>
  <c r="AI46" i="13"/>
  <c r="AK46" i="13" s="1"/>
  <c r="AB25" i="13"/>
  <c r="S58" i="13"/>
  <c r="U58" i="13" s="1"/>
  <c r="AX58" i="13"/>
  <c r="BB58" i="13" s="1"/>
  <c r="N63" i="13"/>
  <c r="P63" i="13" s="1"/>
  <c r="BC63" i="13"/>
  <c r="BE63" i="13" s="1"/>
  <c r="AR64" i="13"/>
  <c r="M67" i="13"/>
  <c r="AY72" i="13"/>
  <c r="BA72" i="13" s="1"/>
  <c r="O77" i="13"/>
  <c r="Q77" i="13" s="1"/>
  <c r="AR75" i="13"/>
  <c r="AP75" i="13"/>
  <c r="Y81" i="13"/>
  <c r="AA78" i="13"/>
  <c r="F79" i="13"/>
  <c r="H79" i="13"/>
  <c r="R79" i="13"/>
  <c r="P79" i="13"/>
  <c r="BG79" i="13"/>
  <c r="BE79" i="13"/>
  <c r="AW80" i="13"/>
  <c r="AU80" i="13"/>
  <c r="BQ80" i="13"/>
  <c r="BO80" i="13"/>
  <c r="H83" i="13"/>
  <c r="F83" i="13"/>
  <c r="BS46" i="12"/>
  <c r="BU14" i="12"/>
  <c r="BM37" i="12"/>
  <c r="BO15" i="12"/>
  <c r="I37" i="12"/>
  <c r="S37" i="12"/>
  <c r="AC37" i="12"/>
  <c r="BB41" i="12"/>
  <c r="AZ41" i="12"/>
  <c r="BO61" i="12"/>
  <c r="BQ61" i="12"/>
  <c r="D72" i="12"/>
  <c r="N72" i="12"/>
  <c r="AH69" i="12"/>
  <c r="AT72" i="12"/>
  <c r="BD72" i="12"/>
  <c r="AI44" i="13"/>
  <c r="AK44" i="13" s="1"/>
  <c r="AK14" i="13"/>
  <c r="BR46" i="13"/>
  <c r="AN37" i="13"/>
  <c r="AR37" i="13" s="1"/>
  <c r="E47" i="13"/>
  <c r="G47" i="13" s="1"/>
  <c r="N47" i="13"/>
  <c r="Y47" i="13"/>
  <c r="AA47" i="13" s="1"/>
  <c r="AN47" i="13"/>
  <c r="AT47" i="13"/>
  <c r="AV47" i="13" s="1"/>
  <c r="BC47" i="13"/>
  <c r="BN47" i="13"/>
  <c r="BP47" i="13" s="1"/>
  <c r="AC53" i="13"/>
  <c r="AE53" i="13" s="1"/>
  <c r="T58" i="13"/>
  <c r="V58" i="13" s="1"/>
  <c r="BH58" i="13"/>
  <c r="BJ58" i="13" s="1"/>
  <c r="BD63" i="13"/>
  <c r="BF63" i="13" s="1"/>
  <c r="BR60" i="13"/>
  <c r="I68" i="13"/>
  <c r="K68" i="13" s="1"/>
  <c r="AT68" i="13"/>
  <c r="AV68" i="13" s="1"/>
  <c r="BN68" i="13"/>
  <c r="BP68" i="13" s="1"/>
  <c r="BA69" i="13"/>
  <c r="E77" i="13"/>
  <c r="G77" i="13" s="1"/>
  <c r="W75" i="13"/>
  <c r="U75" i="13"/>
  <c r="BG78" i="13"/>
  <c r="BE78" i="13"/>
  <c r="AR79" i="13"/>
  <c r="AP79" i="13"/>
  <c r="BQ83" i="13"/>
  <c r="BO83" i="13"/>
  <c r="M84" i="13"/>
  <c r="K84" i="13"/>
  <c r="AG84" i="13"/>
  <c r="AE84" i="13"/>
  <c r="BS75" i="12"/>
  <c r="BU21" i="12"/>
  <c r="AG41" i="12"/>
  <c r="AE41" i="12"/>
  <c r="E72" i="12"/>
  <c r="O72" i="12"/>
  <c r="AN72" i="12"/>
  <c r="AX72" i="12"/>
  <c r="BH72" i="12"/>
  <c r="BS15" i="12"/>
  <c r="BU15" i="12" s="1"/>
  <c r="BU91" i="12" s="1"/>
  <c r="BU10" i="12"/>
  <c r="AT37" i="12"/>
  <c r="BD37" i="12"/>
  <c r="BN37" i="12"/>
  <c r="BQ41" i="12"/>
  <c r="BO41" i="12"/>
  <c r="BS42" i="12"/>
  <c r="I81" i="13"/>
  <c r="AC81" i="13"/>
  <c r="AT81" i="13"/>
  <c r="AV81" i="13" s="1"/>
  <c r="BN81" i="13"/>
  <c r="O86" i="13"/>
  <c r="Q86" i="13" s="1"/>
  <c r="AI46" i="12"/>
  <c r="BR46" i="12"/>
  <c r="X37" i="12"/>
  <c r="Z15" i="12"/>
  <c r="BC37" i="12"/>
  <c r="AI39" i="12"/>
  <c r="AK17" i="12"/>
  <c r="O37" i="12"/>
  <c r="Y37" i="12"/>
  <c r="AN37" i="12"/>
  <c r="AX37" i="12"/>
  <c r="BH37" i="12"/>
  <c r="AI56" i="12"/>
  <c r="J72" i="12"/>
  <c r="T72" i="12"/>
  <c r="AD72" i="12"/>
  <c r="BC72" i="12"/>
  <c r="BY13" i="12"/>
  <c r="AH46" i="12"/>
  <c r="AI45" i="12"/>
  <c r="I72" i="12"/>
  <c r="S72" i="12"/>
  <c r="AC72" i="12"/>
  <c r="AO72" i="12"/>
  <c r="AY72" i="12"/>
  <c r="BI72" i="12"/>
  <c r="AH76" i="12"/>
  <c r="AS22" i="1"/>
  <c r="AS22" i="7"/>
  <c r="AS76" i="14"/>
  <c r="AS32" i="7"/>
  <c r="AS5" i="1"/>
  <c r="AS5" i="14"/>
  <c r="AS32" i="17"/>
  <c r="AS12" i="19"/>
  <c r="AS5" i="18"/>
  <c r="AS58" i="17"/>
  <c r="AS6" i="19"/>
  <c r="AS5" i="9"/>
  <c r="AS28" i="15"/>
  <c r="AD53" i="7"/>
  <c r="AT65" i="16"/>
  <c r="AX65" i="16" s="1"/>
  <c r="AH6" i="7"/>
  <c r="AO53" i="1"/>
  <c r="Z53" i="18"/>
  <c r="AB53" i="18" s="1"/>
  <c r="S8" i="17"/>
  <c r="AC12" i="15"/>
  <c r="AZ63" i="9"/>
  <c r="BB63" i="9" s="1"/>
  <c r="AH28" i="9"/>
  <c r="AH12" i="16"/>
  <c r="AH57" i="1"/>
  <c r="AH22" i="1"/>
  <c r="X6" i="15"/>
  <c r="AH18" i="7"/>
  <c r="X12" i="15"/>
  <c r="AH32" i="1"/>
  <c r="AH28" i="7"/>
  <c r="AH18" i="17"/>
  <c r="AH22" i="17"/>
  <c r="AH5" i="18"/>
  <c r="X28" i="15"/>
  <c r="V28" i="19"/>
  <c r="X28" i="19"/>
  <c r="AU68" i="16"/>
  <c r="AW68" i="16" s="1"/>
  <c r="AP67" i="1"/>
  <c r="AR67" i="1" s="1"/>
  <c r="AH5" i="7"/>
  <c r="Y53" i="17"/>
  <c r="J76" i="7"/>
  <c r="I18" i="9"/>
  <c r="BO76" i="7"/>
  <c r="BQ76" i="7" s="1"/>
  <c r="X18" i="14"/>
  <c r="BL5" i="19"/>
  <c r="BL90" i="19" s="1"/>
  <c r="AE68" i="17"/>
  <c r="AG68" i="17" s="1"/>
  <c r="BO68" i="17"/>
  <c r="BQ68" i="17" s="1"/>
  <c r="S12" i="19"/>
  <c r="BF34" i="9"/>
  <c r="S6" i="15"/>
  <c r="Q60" i="9"/>
  <c r="S5" i="9"/>
  <c r="S8" i="1"/>
  <c r="S8" i="16"/>
  <c r="S6" i="17"/>
  <c r="S58" i="1"/>
  <c r="AU53" i="19"/>
  <c r="AU54" i="19" s="1"/>
  <c r="K6" i="7"/>
  <c r="BO72" i="9"/>
  <c r="BQ72" i="9" s="1"/>
  <c r="P72" i="17"/>
  <c r="AP68" i="16"/>
  <c r="AR68" i="16" s="1"/>
  <c r="S28" i="14"/>
  <c r="S8" i="19"/>
  <c r="S5" i="16"/>
  <c r="G13" i="14"/>
  <c r="BG14" i="16"/>
  <c r="S32" i="7"/>
  <c r="AO84" i="9"/>
  <c r="AQ84" i="9" s="1"/>
  <c r="BE62" i="1"/>
  <c r="BG62" i="1" s="1"/>
  <c r="BA5" i="15"/>
  <c r="AE6" i="17"/>
  <c r="AH6" i="17" s="1"/>
  <c r="U65" i="15"/>
  <c r="AZ53" i="15"/>
  <c r="AZ54" i="15" s="1"/>
  <c r="L22" i="7"/>
  <c r="AZ53" i="16"/>
  <c r="BB53" i="16" s="1"/>
  <c r="BA5" i="9"/>
  <c r="AE53" i="17"/>
  <c r="AE54" i="17" s="1"/>
  <c r="AG53" i="17" s="1"/>
  <c r="Z65" i="16"/>
  <c r="AB65" i="16" s="1"/>
  <c r="BL34" i="7"/>
  <c r="AY6" i="9"/>
  <c r="BA6" i="9" s="1"/>
  <c r="Z6" i="18"/>
  <c r="AC6" i="18" s="1"/>
  <c r="BI6" i="7"/>
  <c r="BK6" i="7" s="1"/>
  <c r="AS14" i="9"/>
  <c r="BE6" i="18"/>
  <c r="BG6" i="18" s="1"/>
  <c r="E60" i="1"/>
  <c r="I60" i="1" s="1"/>
  <c r="F77" i="18"/>
  <c r="H77" i="18" s="1"/>
  <c r="Q32" i="7"/>
  <c r="F71" i="18"/>
  <c r="H71" i="18" s="1"/>
  <c r="G22" i="14"/>
  <c r="E76" i="14"/>
  <c r="G76" i="14" s="1"/>
  <c r="H23" i="17"/>
  <c r="BE53" i="7"/>
  <c r="BE54" i="7" s="1"/>
  <c r="Z72" i="9"/>
  <c r="AB72" i="9" s="1"/>
  <c r="BG34" i="9"/>
  <c r="AZ62" i="1"/>
  <c r="BB62" i="1" s="1"/>
  <c r="BF5" i="16"/>
  <c r="BL24" i="7"/>
  <c r="BO65" i="17"/>
  <c r="BQ65" i="17" s="1"/>
  <c r="AZ61" i="1"/>
  <c r="BB61" i="1" s="1"/>
  <c r="BJ6" i="18"/>
  <c r="BM6" i="18" s="1"/>
  <c r="BO72" i="17"/>
  <c r="BQ72" i="17" s="1"/>
  <c r="P6" i="1"/>
  <c r="AU6" i="14"/>
  <c r="AW6" i="14" s="1"/>
  <c r="BE70" i="14"/>
  <c r="Z6" i="19"/>
  <c r="AC6" i="19" s="1"/>
  <c r="BN75" i="1"/>
  <c r="BR75" i="1" s="1"/>
  <c r="BJ76" i="7"/>
  <c r="BL76" i="7" s="1"/>
  <c r="BP28" i="19"/>
  <c r="BA28" i="9"/>
  <c r="BK5" i="1"/>
  <c r="AZ6" i="1"/>
  <c r="BB6" i="1" s="1"/>
  <c r="BK15" i="9"/>
  <c r="AY58" i="9"/>
  <c r="BC58" i="9" s="1"/>
  <c r="AT60" i="1"/>
  <c r="AX60" i="1" s="1"/>
  <c r="BG14" i="18"/>
  <c r="BO63" i="18"/>
  <c r="BQ63" i="18" s="1"/>
  <c r="BI6" i="1"/>
  <c r="BK6" i="1" s="1"/>
  <c r="BE57" i="16"/>
  <c r="BG57" i="16" s="1"/>
  <c r="BA8" i="1"/>
  <c r="BL13" i="1"/>
  <c r="BJ60" i="1"/>
  <c r="BL60" i="1" s="1"/>
  <c r="BJ79" i="1"/>
  <c r="BL79" i="1" s="1"/>
  <c r="AZ63" i="17"/>
  <c r="BB63" i="17" s="1"/>
  <c r="BI53" i="1"/>
  <c r="BM53" i="1" s="1"/>
  <c r="O75" i="17"/>
  <c r="AD6" i="19"/>
  <c r="AF6" i="19" s="1"/>
  <c r="AP63" i="1"/>
  <c r="BP12" i="1"/>
  <c r="BE63" i="9"/>
  <c r="BG63" i="9" s="1"/>
  <c r="AD79" i="9"/>
  <c r="AH79" i="9" s="1"/>
  <c r="AX5" i="17"/>
  <c r="BH25" i="18"/>
  <c r="BD60" i="17"/>
  <c r="AU68" i="1"/>
  <c r="AW68" i="1" s="1"/>
  <c r="AT70" i="7"/>
  <c r="AX70" i="7" s="1"/>
  <c r="K80" i="18"/>
  <c r="M80" i="18" s="1"/>
  <c r="BO63" i="16"/>
  <c r="BQ63" i="16" s="1"/>
  <c r="BF22" i="7"/>
  <c r="BD56" i="19"/>
  <c r="BH56" i="19" s="1"/>
  <c r="Q12" i="17"/>
  <c r="BB5" i="7"/>
  <c r="BB90" i="7" s="1"/>
  <c r="AC5" i="9"/>
  <c r="BF5" i="18"/>
  <c r="AP67" i="7"/>
  <c r="AR67" i="7" s="1"/>
  <c r="AZ60" i="14"/>
  <c r="BB60" i="14" s="1"/>
  <c r="BE62" i="16"/>
  <c r="BG62" i="16" s="1"/>
  <c r="AZ53" i="1"/>
  <c r="AZ54" i="1" s="1"/>
  <c r="BC54" i="1" s="1"/>
  <c r="BE66" i="1"/>
  <c r="BG66" i="1" s="1"/>
  <c r="AZ53" i="7"/>
  <c r="AZ54" i="7" s="1"/>
  <c r="BC54" i="7" s="1"/>
  <c r="AT77" i="7"/>
  <c r="AX77" i="7" s="1"/>
  <c r="O53" i="9"/>
  <c r="AQ33" i="16"/>
  <c r="AY53" i="14"/>
  <c r="AY54" i="14" s="1"/>
  <c r="BA54" i="14" s="1"/>
  <c r="W5" i="17"/>
  <c r="W90" i="17" s="1"/>
  <c r="AU67" i="1"/>
  <c r="AW67" i="1" s="1"/>
  <c r="BA5" i="7"/>
  <c r="AB5" i="9"/>
  <c r="AB90" i="9" s="1"/>
  <c r="Z53" i="9"/>
  <c r="AB53" i="9" s="1"/>
  <c r="BJ53" i="14"/>
  <c r="BJ54" i="14" s="1"/>
  <c r="BM54" i="14" s="1"/>
  <c r="AV5" i="17"/>
  <c r="U53" i="17"/>
  <c r="U54" i="17" s="1"/>
  <c r="W54" i="17" s="1"/>
  <c r="BO6" i="18"/>
  <c r="BR6" i="18" s="1"/>
  <c r="AD53" i="19"/>
  <c r="AH53" i="19" s="1"/>
  <c r="P68" i="14"/>
  <c r="BE68" i="15"/>
  <c r="BG68" i="15" s="1"/>
  <c r="AZ72" i="18"/>
  <c r="BB72" i="18" s="1"/>
  <c r="BC5" i="7"/>
  <c r="BJ62" i="7"/>
  <c r="BL62" i="7" s="1"/>
  <c r="AP84" i="7"/>
  <c r="AR84" i="7" s="1"/>
  <c r="BE60" i="9"/>
  <c r="BG60" i="9" s="1"/>
  <c r="BO53" i="16"/>
  <c r="BO54" i="16" s="1"/>
  <c r="BR54" i="16" s="1"/>
  <c r="BQ5" i="18"/>
  <c r="BQ90" i="18" s="1"/>
  <c r="AH5" i="19"/>
  <c r="BN6" i="19"/>
  <c r="BP6" i="19" s="1"/>
  <c r="BN53" i="19"/>
  <c r="BN54" i="19" s="1"/>
  <c r="BP54" i="19" s="1"/>
  <c r="O6" i="9"/>
  <c r="S6" i="9" s="1"/>
  <c r="BE61" i="9"/>
  <c r="BG61" i="9" s="1"/>
  <c r="BO6" i="16"/>
  <c r="BR6" i="16" s="1"/>
  <c r="AB5" i="14"/>
  <c r="AB90" i="14" s="1"/>
  <c r="AT53" i="17"/>
  <c r="AX53" i="17" s="1"/>
  <c r="BO67" i="7"/>
  <c r="BQ67" i="7" s="1"/>
  <c r="AP62" i="16"/>
  <c r="AR62" i="16" s="1"/>
  <c r="Z62" i="9"/>
  <c r="AB62" i="9" s="1"/>
  <c r="AU63" i="16"/>
  <c r="AW63" i="16" s="1"/>
  <c r="AZ67" i="19"/>
  <c r="BB67" i="19" s="1"/>
  <c r="BE71" i="16"/>
  <c r="BG71" i="16" s="1"/>
  <c r="BR5" i="18"/>
  <c r="BE60" i="1"/>
  <c r="BG60" i="1" s="1"/>
  <c r="AY70" i="1"/>
  <c r="BA70" i="1" s="1"/>
  <c r="AY6" i="7"/>
  <c r="BA6" i="7" s="1"/>
  <c r="P53" i="7"/>
  <c r="S53" i="7" s="1"/>
  <c r="Y6" i="9"/>
  <c r="AA6" i="9" s="1"/>
  <c r="BC5" i="14"/>
  <c r="BF24" i="15"/>
  <c r="BN53" i="18"/>
  <c r="BR53" i="18" s="1"/>
  <c r="AW5" i="19"/>
  <c r="AW90" i="19" s="1"/>
  <c r="Z63" i="14"/>
  <c r="AB63" i="14" s="1"/>
  <c r="AE66" i="1"/>
  <c r="AZ72" i="1"/>
  <c r="BB72" i="1" s="1"/>
  <c r="BJ72" i="15"/>
  <c r="BL72" i="15" s="1"/>
  <c r="AZ71" i="1"/>
  <c r="BB71" i="1" s="1"/>
  <c r="BL5" i="14"/>
  <c r="BL90" i="14" s="1"/>
  <c r="P61" i="17"/>
  <c r="P77" i="18"/>
  <c r="R77" i="18" s="1"/>
  <c r="AO81" i="16"/>
  <c r="AS81" i="16" s="1"/>
  <c r="Z6" i="14"/>
  <c r="AC6" i="14" s="1"/>
  <c r="BP5" i="19"/>
  <c r="Z71" i="17"/>
  <c r="AC71" i="17" s="1"/>
  <c r="AS5" i="7"/>
  <c r="AA5" i="9"/>
  <c r="BE53" i="15"/>
  <c r="BE54" i="15" s="1"/>
  <c r="BG54" i="15" s="1"/>
  <c r="BN6" i="18"/>
  <c r="BP6" i="18" s="1"/>
  <c r="BE65" i="18"/>
  <c r="BG65" i="18" s="1"/>
  <c r="BI76" i="7"/>
  <c r="BM76" i="7" s="1"/>
  <c r="BE57" i="19"/>
  <c r="BG57" i="19" s="1"/>
  <c r="BM18" i="9"/>
  <c r="BK12" i="1"/>
  <c r="BE86" i="14"/>
  <c r="BG86" i="14" s="1"/>
  <c r="BI57" i="9"/>
  <c r="BK57" i="9" s="1"/>
  <c r="AB5" i="1"/>
  <c r="AB90" i="1" s="1"/>
  <c r="BO53" i="9"/>
  <c r="BQ53" i="9" s="1"/>
  <c r="BM8" i="16"/>
  <c r="AW5" i="18"/>
  <c r="AW90" i="18" s="1"/>
  <c r="U70" i="16"/>
  <c r="BE70" i="18"/>
  <c r="BG70" i="18" s="1"/>
  <c r="U6" i="19"/>
  <c r="X6" i="19" s="1"/>
  <c r="BA35" i="7"/>
  <c r="BN53" i="15"/>
  <c r="BR53" i="15" s="1"/>
  <c r="AH13" i="9"/>
  <c r="BQ5" i="1"/>
  <c r="BQ90" i="1" s="1"/>
  <c r="T6" i="16"/>
  <c r="V6" i="16" s="1"/>
  <c r="BD81" i="16"/>
  <c r="AC5" i="17"/>
  <c r="BI53" i="19"/>
  <c r="BM53" i="19" s="1"/>
  <c r="AE60" i="1"/>
  <c r="U63" i="16"/>
  <c r="W63" i="16" s="1"/>
  <c r="AB5" i="7"/>
  <c r="AB90" i="7" s="1"/>
  <c r="AV33" i="14"/>
  <c r="AY75" i="19"/>
  <c r="BC75" i="19" s="1"/>
  <c r="BA12" i="19"/>
  <c r="AT53" i="9"/>
  <c r="AT54" i="9" s="1"/>
  <c r="AV54" i="9" s="1"/>
  <c r="V5" i="16"/>
  <c r="BR5" i="14"/>
  <c r="BJ85" i="15"/>
  <c r="BL85" i="15" s="1"/>
  <c r="K53" i="17"/>
  <c r="BI53" i="7"/>
  <c r="BM53" i="7" s="1"/>
  <c r="AX5" i="9"/>
  <c r="BB28" i="9"/>
  <c r="BE53" i="9"/>
  <c r="BE54" i="9" s="1"/>
  <c r="BG54" i="9" s="1"/>
  <c r="X5" i="16"/>
  <c r="BG32" i="14"/>
  <c r="BE61" i="14"/>
  <c r="BG61" i="14" s="1"/>
  <c r="Y6" i="17"/>
  <c r="BO53" i="19"/>
  <c r="K72" i="9"/>
  <c r="M72" i="9" s="1"/>
  <c r="P72" i="7"/>
  <c r="Z68" i="7"/>
  <c r="AB68" i="7" s="1"/>
  <c r="AO6" i="1"/>
  <c r="U6" i="9"/>
  <c r="W6" i="9" s="1"/>
  <c r="Y6" i="16"/>
  <c r="AA6" i="16" s="1"/>
  <c r="BA32" i="16"/>
  <c r="T53" i="15"/>
  <c r="AO53" i="17"/>
  <c r="AO54" i="17" s="1"/>
  <c r="BJ42" i="16"/>
  <c r="BL42" i="16" s="1"/>
  <c r="BE85" i="1"/>
  <c r="BG85" i="1" s="1"/>
  <c r="W5" i="9"/>
  <c r="W90" i="9" s="1"/>
  <c r="AW5" i="14"/>
  <c r="AW90" i="14" s="1"/>
  <c r="U53" i="15"/>
  <c r="U54" i="15" s="1"/>
  <c r="AS5" i="17"/>
  <c r="AP53" i="17"/>
  <c r="AP54" i="17" s="1"/>
  <c r="BC5" i="19"/>
  <c r="BD6" i="19"/>
  <c r="BF6" i="19" s="1"/>
  <c r="BO63" i="14"/>
  <c r="BQ63" i="14" s="1"/>
  <c r="P53" i="1"/>
  <c r="P54" i="1" s="1"/>
  <c r="BR5" i="7"/>
  <c r="BK23" i="9"/>
  <c r="AY53" i="15"/>
  <c r="BA53" i="15" s="1"/>
  <c r="BG5" i="18"/>
  <c r="BG90" i="18" s="1"/>
  <c r="BK5" i="19"/>
  <c r="Z62" i="14"/>
  <c r="AB62" i="14" s="1"/>
  <c r="BH8" i="1"/>
  <c r="BN53" i="14"/>
  <c r="BR53" i="14" s="1"/>
  <c r="Z6" i="15"/>
  <c r="AU56" i="1"/>
  <c r="AW56" i="1" s="1"/>
  <c r="BD53" i="9"/>
  <c r="BH53" i="9" s="1"/>
  <c r="AH24" i="1"/>
  <c r="BE6" i="7"/>
  <c r="BH6" i="7" s="1"/>
  <c r="P66" i="16"/>
  <c r="AT85" i="7"/>
  <c r="AX85" i="7" s="1"/>
  <c r="BJ53" i="15"/>
  <c r="BL53" i="15" s="1"/>
  <c r="G24" i="17"/>
  <c r="AZ62" i="19"/>
  <c r="BB62" i="19" s="1"/>
  <c r="AD85" i="1"/>
  <c r="AH85" i="1" s="1"/>
  <c r="AE63" i="16"/>
  <c r="AG63" i="16" s="1"/>
  <c r="N34" i="19"/>
  <c r="AE6" i="9"/>
  <c r="I24" i="17"/>
  <c r="F60" i="19"/>
  <c r="O6" i="1"/>
  <c r="BE74" i="16"/>
  <c r="BG74" i="16" s="1"/>
  <c r="P81" i="18"/>
  <c r="R81" i="18" s="1"/>
  <c r="AO53" i="19"/>
  <c r="S5" i="1"/>
  <c r="BO60" i="9"/>
  <c r="BQ60" i="9" s="1"/>
  <c r="P71" i="18"/>
  <c r="U6" i="7"/>
  <c r="W6" i="7" s="1"/>
  <c r="BE6" i="15"/>
  <c r="BG6" i="15" s="1"/>
  <c r="U71" i="15"/>
  <c r="AZ85" i="15"/>
  <c r="BB85" i="15" s="1"/>
  <c r="AC5" i="15"/>
  <c r="BD85" i="15"/>
  <c r="BH85" i="15" s="1"/>
  <c r="BC10" i="6"/>
  <c r="AZ86" i="15"/>
  <c r="BB86" i="15" s="1"/>
  <c r="Y6" i="15"/>
  <c r="Q34" i="15"/>
  <c r="BF8" i="15"/>
  <c r="S34" i="15"/>
  <c r="BJ58" i="15"/>
  <c r="BL58" i="15" s="1"/>
  <c r="I11" i="15"/>
  <c r="BM9" i="6"/>
  <c r="AZ81" i="15"/>
  <c r="BB81" i="15" s="1"/>
  <c r="AX15" i="1"/>
  <c r="BB32" i="16"/>
  <c r="BJ75" i="9"/>
  <c r="BL75" i="9" s="1"/>
  <c r="AV33" i="17"/>
  <c r="J53" i="17"/>
  <c r="BN43" i="16"/>
  <c r="BR43" i="16" s="1"/>
  <c r="BA32" i="19"/>
  <c r="Z63" i="7"/>
  <c r="AB63" i="7" s="1"/>
  <c r="AX12" i="6"/>
  <c r="AX75" i="6" s="1"/>
  <c r="AE63" i="14"/>
  <c r="AG63" i="14" s="1"/>
  <c r="U65" i="17"/>
  <c r="W65" i="17" s="1"/>
  <c r="AU60" i="15"/>
  <c r="AW60" i="15" s="1"/>
  <c r="BP18" i="16"/>
  <c r="BC32" i="19"/>
  <c r="BG24" i="16"/>
  <c r="BM22" i="17"/>
  <c r="BM32" i="19"/>
  <c r="O12" i="6"/>
  <c r="Z72" i="1"/>
  <c r="AB72" i="1" s="1"/>
  <c r="AZ60" i="18"/>
  <c r="BB60" i="18" s="1"/>
  <c r="BR11" i="6"/>
  <c r="AO10" i="6"/>
  <c r="AO66" i="6" s="1"/>
  <c r="AX10" i="6"/>
  <c r="AO15" i="6"/>
  <c r="Z71" i="1"/>
  <c r="AB71" i="1" s="1"/>
  <c r="BN12" i="6"/>
  <c r="Y14" i="6"/>
  <c r="AS15" i="6"/>
  <c r="AU15" i="6" s="1"/>
  <c r="BE56" i="7"/>
  <c r="BG56" i="7" s="1"/>
  <c r="BD8" i="6"/>
  <c r="BL15" i="7"/>
  <c r="BI15" i="6"/>
  <c r="BP8" i="7"/>
  <c r="BM8" i="6"/>
  <c r="BI12" i="6"/>
  <c r="BI56" i="7"/>
  <c r="BM56" i="7" s="1"/>
  <c r="BH8" i="6"/>
  <c r="BH8" i="7"/>
  <c r="BC8" i="6"/>
  <c r="X8" i="7"/>
  <c r="S8" i="6"/>
  <c r="F56" i="7"/>
  <c r="E8" i="6"/>
  <c r="E11" i="6"/>
  <c r="E70" i="6" s="1"/>
  <c r="W9" i="7"/>
  <c r="T9" i="6"/>
  <c r="S10" i="6"/>
  <c r="X11" i="6"/>
  <c r="X70" i="6" s="1"/>
  <c r="AG10" i="7"/>
  <c r="AD10" i="6"/>
  <c r="AD66" i="6" s="1"/>
  <c r="X9" i="6"/>
  <c r="BV10" i="7"/>
  <c r="BS10" i="6"/>
  <c r="BB11" i="7"/>
  <c r="AY11" i="6"/>
  <c r="AT66" i="7"/>
  <c r="AX66" i="7" s="1"/>
  <c r="AS10" i="6"/>
  <c r="BL10" i="7"/>
  <c r="BI10" i="6"/>
  <c r="Z74" i="7"/>
  <c r="AB74" i="7" s="1"/>
  <c r="Y13" i="6"/>
  <c r="AO56" i="7"/>
  <c r="AN8" i="6"/>
  <c r="W14" i="7"/>
  <c r="T14" i="6"/>
  <c r="T84" i="6" s="1"/>
  <c r="V84" i="6" s="1"/>
  <c r="J8" i="6"/>
  <c r="J56" i="6" s="1"/>
  <c r="E10" i="6"/>
  <c r="O15" i="6"/>
  <c r="E15" i="6"/>
  <c r="O8" i="6"/>
  <c r="U75" i="7"/>
  <c r="W75" i="7" s="1"/>
  <c r="T12" i="6"/>
  <c r="S13" i="6"/>
  <c r="AF13" i="7"/>
  <c r="AC13" i="6"/>
  <c r="AB15" i="7"/>
  <c r="Y15" i="6"/>
  <c r="AQ13" i="7"/>
  <c r="AN13" i="6"/>
  <c r="AR13" i="6" s="1"/>
  <c r="AW12" i="7"/>
  <c r="AT12" i="6"/>
  <c r="AT75" i="6" s="1"/>
  <c r="AV75" i="6" s="1"/>
  <c r="BJ56" i="7"/>
  <c r="BL56" i="7" s="1"/>
  <c r="BI8" i="6"/>
  <c r="F61" i="7"/>
  <c r="E9" i="6"/>
  <c r="I9" i="6"/>
  <c r="I61" i="6" s="1"/>
  <c r="O11" i="6"/>
  <c r="AB10" i="7"/>
  <c r="Y10" i="6"/>
  <c r="I10" i="6"/>
  <c r="N10" i="6"/>
  <c r="BV9" i="7"/>
  <c r="BS9" i="6"/>
  <c r="AO9" i="6"/>
  <c r="AX9" i="6"/>
  <c r="BL11" i="7"/>
  <c r="BI11" i="6"/>
  <c r="BQ9" i="7"/>
  <c r="BN9" i="6"/>
  <c r="BQ11" i="7"/>
  <c r="BN11" i="6"/>
  <c r="AU84" i="7"/>
  <c r="AW84" i="7" s="1"/>
  <c r="AT14" i="6"/>
  <c r="BN15" i="6"/>
  <c r="W15" i="7"/>
  <c r="T15" i="6"/>
  <c r="F75" i="7"/>
  <c r="E12" i="6"/>
  <c r="X8" i="6"/>
  <c r="W8" i="7"/>
  <c r="T8" i="6"/>
  <c r="V12" i="7"/>
  <c r="S12" i="6"/>
  <c r="I15" i="6"/>
  <c r="W13" i="7"/>
  <c r="T13" i="6"/>
  <c r="V14" i="7"/>
  <c r="S14" i="6"/>
  <c r="AS12" i="7"/>
  <c r="AN12" i="6"/>
  <c r="AD15" i="6"/>
  <c r="AN15" i="6"/>
  <c r="BA15" i="7"/>
  <c r="AX15" i="6"/>
  <c r="AZ15" i="6" s="1"/>
  <c r="AZ56" i="7"/>
  <c r="BB56" i="7" s="1"/>
  <c r="AY8" i="6"/>
  <c r="BA8" i="6" s="1"/>
  <c r="AW15" i="7"/>
  <c r="AT15" i="6"/>
  <c r="AV15" i="6" s="1"/>
  <c r="AU56" i="7"/>
  <c r="AW56" i="7" s="1"/>
  <c r="AT8" i="6"/>
  <c r="AV13" i="7"/>
  <c r="AS13" i="6"/>
  <c r="BK15" i="7"/>
  <c r="BH15" i="6"/>
  <c r="BM14" i="7"/>
  <c r="BH14" i="6"/>
  <c r="BH84" i="6" s="1"/>
  <c r="BL84" i="6" s="1"/>
  <c r="BC12" i="6"/>
  <c r="BG12" i="6" s="1"/>
  <c r="BG15" i="7"/>
  <c r="BD15" i="6"/>
  <c r="BF15" i="6" s="1"/>
  <c r="BP12" i="7"/>
  <c r="BM12" i="6"/>
  <c r="BM75" i="6" s="1"/>
  <c r="BO79" i="7"/>
  <c r="BQ79" i="7" s="1"/>
  <c r="BN13" i="6"/>
  <c r="J12" i="6"/>
  <c r="E65" i="7"/>
  <c r="G65" i="7" s="1"/>
  <c r="D11" i="6"/>
  <c r="AD11" i="6"/>
  <c r="I11" i="6"/>
  <c r="AD66" i="7"/>
  <c r="AC10" i="6"/>
  <c r="S11" i="6"/>
  <c r="AD65" i="7"/>
  <c r="AC11" i="6"/>
  <c r="AN11" i="6"/>
  <c r="AW10" i="7"/>
  <c r="AT10" i="6"/>
  <c r="BI66" i="7"/>
  <c r="BM66" i="7" s="1"/>
  <c r="BH10" i="6"/>
  <c r="AT60" i="7"/>
  <c r="AS9" i="6"/>
  <c r="AS61" i="6" s="1"/>
  <c r="AW61" i="6" s="1"/>
  <c r="AC14" i="7"/>
  <c r="X14" i="6"/>
  <c r="P74" i="7"/>
  <c r="R74" i="7" s="1"/>
  <c r="O13" i="6"/>
  <c r="O74" i="6" s="1"/>
  <c r="Q74" i="6" s="1"/>
  <c r="AH8" i="7"/>
  <c r="AC8" i="6"/>
  <c r="AE56" i="7"/>
  <c r="AD8" i="6"/>
  <c r="O14" i="6"/>
  <c r="AC15" i="6"/>
  <c r="AS8" i="6"/>
  <c r="AW8" i="6" s="1"/>
  <c r="AO84" i="7"/>
  <c r="AQ84" i="7" s="1"/>
  <c r="AN14" i="6"/>
  <c r="BD13" i="6"/>
  <c r="BD79" i="6" s="1"/>
  <c r="BF79" i="6" s="1"/>
  <c r="BB15" i="7"/>
  <c r="AY15" i="6"/>
  <c r="BA15" i="6" s="1"/>
  <c r="BJ79" i="7"/>
  <c r="BI13" i="6"/>
  <c r="BF15" i="7"/>
  <c r="BC15" i="6"/>
  <c r="BH12" i="6"/>
  <c r="AB9" i="7"/>
  <c r="Y9" i="6"/>
  <c r="J9" i="6"/>
  <c r="O61" i="7"/>
  <c r="N9" i="6"/>
  <c r="K70" i="7"/>
  <c r="J11" i="6"/>
  <c r="J65" i="6" s="1"/>
  <c r="W11" i="7"/>
  <c r="T11" i="6"/>
  <c r="BG10" i="7"/>
  <c r="BD10" i="6"/>
  <c r="BF10" i="6" s="1"/>
  <c r="AO61" i="7"/>
  <c r="AN9" i="6"/>
  <c r="AN61" i="6" s="1"/>
  <c r="BI60" i="7"/>
  <c r="BM60" i="7" s="1"/>
  <c r="BH9" i="6"/>
  <c r="BH60" i="6" s="1"/>
  <c r="BL60" i="6" s="1"/>
  <c r="BM11" i="6"/>
  <c r="BG9" i="7"/>
  <c r="BD9" i="6"/>
  <c r="BP15" i="7"/>
  <c r="BM15" i="6"/>
  <c r="G12" i="7"/>
  <c r="D12" i="6"/>
  <c r="N13" i="7"/>
  <c r="I13" i="6"/>
  <c r="AE75" i="7"/>
  <c r="AD12" i="6"/>
  <c r="Y8" i="6"/>
  <c r="M14" i="7"/>
  <c r="J14" i="6"/>
  <c r="Y12" i="6"/>
  <c r="X15" i="7"/>
  <c r="S15" i="6"/>
  <c r="AG14" i="7"/>
  <c r="AD14" i="6"/>
  <c r="AA15" i="7"/>
  <c r="X15" i="6"/>
  <c r="AO8" i="6"/>
  <c r="AS12" i="6"/>
  <c r="BC14" i="7"/>
  <c r="AX14" i="6"/>
  <c r="BH13" i="7"/>
  <c r="BC13" i="6"/>
  <c r="BL9" i="7"/>
  <c r="BI9" i="6"/>
  <c r="BC9" i="6"/>
  <c r="AU61" i="7"/>
  <c r="AT9" i="6"/>
  <c r="AV9" i="6" s="1"/>
  <c r="BI79" i="7"/>
  <c r="BM79" i="7" s="1"/>
  <c r="BH13" i="6"/>
  <c r="BL13" i="6" s="1"/>
  <c r="E56" i="7"/>
  <c r="D8" i="6"/>
  <c r="D56" i="6" s="1"/>
  <c r="BQ14" i="7"/>
  <c r="BN14" i="6"/>
  <c r="J56" i="7"/>
  <c r="I8" i="6"/>
  <c r="Q12" i="7"/>
  <c r="N12" i="6"/>
  <c r="N15" i="6"/>
  <c r="AC13" i="7"/>
  <c r="X13" i="6"/>
  <c r="AO13" i="6"/>
  <c r="BL14" i="7"/>
  <c r="BI14" i="6"/>
  <c r="AP75" i="7"/>
  <c r="AO12" i="6"/>
  <c r="AO14" i="6"/>
  <c r="BB12" i="7"/>
  <c r="AY12" i="6"/>
  <c r="AY75" i="6" s="1"/>
  <c r="BA75" i="6" s="1"/>
  <c r="BB13" i="7"/>
  <c r="AY13" i="6"/>
  <c r="D14" i="6"/>
  <c r="D15" i="6"/>
  <c r="S9" i="6"/>
  <c r="J10" i="6"/>
  <c r="AB11" i="7"/>
  <c r="Y11" i="6"/>
  <c r="AD9" i="6"/>
  <c r="AD61" i="6" s="1"/>
  <c r="AX11" i="6"/>
  <c r="BQ10" i="7"/>
  <c r="BN10" i="6"/>
  <c r="AS11" i="6"/>
  <c r="AW11" i="7"/>
  <c r="AT11" i="6"/>
  <c r="AN10" i="6"/>
  <c r="BN74" i="7"/>
  <c r="BR74" i="7" s="1"/>
  <c r="BM13" i="6"/>
  <c r="AC12" i="6"/>
  <c r="N8" i="6"/>
  <c r="F79" i="7"/>
  <c r="H79" i="7" s="1"/>
  <c r="E13" i="6"/>
  <c r="AD13" i="6"/>
  <c r="AT84" i="7"/>
  <c r="AX84" i="7" s="1"/>
  <c r="AS14" i="6"/>
  <c r="AX8" i="6"/>
  <c r="AX56" i="6" s="1"/>
  <c r="BE84" i="7"/>
  <c r="BG84" i="7" s="1"/>
  <c r="BD14" i="6"/>
  <c r="O74" i="7"/>
  <c r="Q74" i="7" s="1"/>
  <c r="N13" i="6"/>
  <c r="Y66" i="7"/>
  <c r="AA66" i="7" s="1"/>
  <c r="X10" i="6"/>
  <c r="BV11" i="7"/>
  <c r="BS11" i="6"/>
  <c r="O10" i="6"/>
  <c r="BB9" i="7"/>
  <c r="AY9" i="6"/>
  <c r="BI70" i="7"/>
  <c r="BM70" i="7" s="1"/>
  <c r="BH11" i="6"/>
  <c r="BL11" i="6" s="1"/>
  <c r="BD65" i="7"/>
  <c r="BH65" i="7" s="1"/>
  <c r="BC11" i="6"/>
  <c r="BG11" i="7"/>
  <c r="BD11" i="6"/>
  <c r="BB10" i="7"/>
  <c r="AY10" i="6"/>
  <c r="BQ8" i="7"/>
  <c r="BN8" i="6"/>
  <c r="BM14" i="6"/>
  <c r="N14" i="6"/>
  <c r="N84" i="6" s="1"/>
  <c r="R84" i="6" s="1"/>
  <c r="J75" i="7"/>
  <c r="L75" i="7" s="1"/>
  <c r="I12" i="6"/>
  <c r="J15" i="6"/>
  <c r="E74" i="7"/>
  <c r="I74" i="7" s="1"/>
  <c r="D13" i="6"/>
  <c r="AD84" i="7"/>
  <c r="AH84" i="7" s="1"/>
  <c r="AC14" i="6"/>
  <c r="AC84" i="6" s="1"/>
  <c r="AG84" i="6" s="1"/>
  <c r="X12" i="6"/>
  <c r="AW13" i="7"/>
  <c r="AT13" i="6"/>
  <c r="BA13" i="7"/>
  <c r="AX13" i="6"/>
  <c r="BB14" i="7"/>
  <c r="AY14" i="6"/>
  <c r="AY84" i="6" s="1"/>
  <c r="BE75" i="7"/>
  <c r="BD12" i="6"/>
  <c r="BH14" i="7"/>
  <c r="BC14" i="6"/>
  <c r="F84" i="7"/>
  <c r="E14" i="6"/>
  <c r="M13" i="7"/>
  <c r="J13" i="6"/>
  <c r="L13" i="6" s="1"/>
  <c r="D10" i="6"/>
  <c r="I14" i="6"/>
  <c r="E60" i="7"/>
  <c r="G60" i="7" s="1"/>
  <c r="D9" i="6"/>
  <c r="N11" i="6"/>
  <c r="W10" i="7"/>
  <c r="T10" i="6"/>
  <c r="AC9" i="6"/>
  <c r="O9" i="6"/>
  <c r="O60" i="6" s="1"/>
  <c r="BR9" i="6"/>
  <c r="BR10" i="6"/>
  <c r="AO11" i="6"/>
  <c r="BM10" i="6"/>
  <c r="AD6" i="9"/>
  <c r="I22" i="1"/>
  <c r="AT84" i="16"/>
  <c r="AX84" i="16" s="1"/>
  <c r="BA25" i="9"/>
  <c r="BP8" i="1"/>
  <c r="BB24" i="1"/>
  <c r="BG28" i="14"/>
  <c r="J77" i="15"/>
  <c r="BN56" i="1"/>
  <c r="BR56" i="1" s="1"/>
  <c r="BF22" i="19"/>
  <c r="AE67" i="18"/>
  <c r="AG67" i="18" s="1"/>
  <c r="BL28" i="1"/>
  <c r="BJ47" i="1"/>
  <c r="BL47" i="1" s="1"/>
  <c r="BH5" i="7"/>
  <c r="AH5" i="9"/>
  <c r="E60" i="15"/>
  <c r="N22" i="9"/>
  <c r="J53" i="16"/>
  <c r="J54" i="16" s="1"/>
  <c r="AW23" i="15"/>
  <c r="AT79" i="7"/>
  <c r="AX79" i="7" s="1"/>
  <c r="AY75" i="16"/>
  <c r="BC75" i="16" s="1"/>
  <c r="AZ6" i="18"/>
  <c r="BB6" i="18" s="1"/>
  <c r="U66" i="15"/>
  <c r="AY77" i="1"/>
  <c r="BO57" i="9"/>
  <c r="BQ57" i="9" s="1"/>
  <c r="BD6" i="1"/>
  <c r="BF6" i="1" s="1"/>
  <c r="BI74" i="9"/>
  <c r="BM74" i="9" s="1"/>
  <c r="BA12" i="16"/>
  <c r="BC35" i="17"/>
  <c r="P6" i="19"/>
  <c r="S6" i="19" s="1"/>
  <c r="AU72" i="9"/>
  <c r="AW72" i="9" s="1"/>
  <c r="T56" i="7"/>
  <c r="BB5" i="18"/>
  <c r="BB90" i="18" s="1"/>
  <c r="BH5" i="1"/>
  <c r="BA32" i="1"/>
  <c r="AY56" i="1"/>
  <c r="BA56" i="1" s="1"/>
  <c r="BM15" i="7"/>
  <c r="AZ56" i="14"/>
  <c r="BB56" i="14" s="1"/>
  <c r="N32" i="15"/>
  <c r="BE72" i="15"/>
  <c r="BG72" i="15" s="1"/>
  <c r="S13" i="16"/>
  <c r="X28" i="1"/>
  <c r="BE6" i="1"/>
  <c r="BH6" i="1" s="1"/>
  <c r="BA22" i="1"/>
  <c r="AU63" i="14"/>
  <c r="AW63" i="14" s="1"/>
  <c r="P53" i="18"/>
  <c r="AP61" i="18"/>
  <c r="BD53" i="1"/>
  <c r="BH53" i="1" s="1"/>
  <c r="BE80" i="1"/>
  <c r="BG80" i="1" s="1"/>
  <c r="BE75" i="14"/>
  <c r="BG75" i="14" s="1"/>
  <c r="BC22" i="1"/>
  <c r="BE53" i="1"/>
  <c r="BE54" i="1" s="1"/>
  <c r="BH54" i="1" s="1"/>
  <c r="AE67" i="7"/>
  <c r="AG67" i="7" s="1"/>
  <c r="F71" i="7"/>
  <c r="BD84" i="7"/>
  <c r="BG28" i="9"/>
  <c r="BI80" i="9"/>
  <c r="BM80" i="9" s="1"/>
  <c r="AF5" i="14"/>
  <c r="AQ33" i="14"/>
  <c r="AP6" i="15"/>
  <c r="O53" i="19"/>
  <c r="BO67" i="1"/>
  <c r="BQ67" i="1" s="1"/>
  <c r="AZ67" i="15"/>
  <c r="BB67" i="15" s="1"/>
  <c r="AU67" i="7"/>
  <c r="AW67" i="7" s="1"/>
  <c r="AP72" i="1"/>
  <c r="BE68" i="18"/>
  <c r="BG68" i="18" s="1"/>
  <c r="F6" i="1"/>
  <c r="I6" i="1" s="1"/>
  <c r="BM13" i="1"/>
  <c r="BD61" i="1"/>
  <c r="BF61" i="1" s="1"/>
  <c r="AD6" i="14"/>
  <c r="AF6" i="14" s="1"/>
  <c r="P53" i="19"/>
  <c r="P60" i="1"/>
  <c r="BO68" i="1"/>
  <c r="BQ68" i="1" s="1"/>
  <c r="AE53" i="7"/>
  <c r="AE54" i="7" s="1"/>
  <c r="AE71" i="7"/>
  <c r="AP53" i="15"/>
  <c r="AS53" i="15" s="1"/>
  <c r="AE60" i="14"/>
  <c r="AG60" i="14" s="1"/>
  <c r="AP65" i="16"/>
  <c r="AS14" i="1"/>
  <c r="BE85" i="7"/>
  <c r="BG85" i="7" s="1"/>
  <c r="AD53" i="9"/>
  <c r="AH5" i="14"/>
  <c r="AE6" i="14"/>
  <c r="AH6" i="14" s="1"/>
  <c r="AU56" i="14"/>
  <c r="AW56" i="14" s="1"/>
  <c r="BI61" i="15"/>
  <c r="BM61" i="15" s="1"/>
  <c r="U62" i="7"/>
  <c r="W62" i="7" s="1"/>
  <c r="P67" i="9"/>
  <c r="AU68" i="19"/>
  <c r="AW68" i="19" s="1"/>
  <c r="AZ60" i="9"/>
  <c r="BB60" i="9" s="1"/>
  <c r="AG5" i="14"/>
  <c r="AG90" i="14" s="1"/>
  <c r="BB22" i="14"/>
  <c r="AU79" i="14"/>
  <c r="AW79" i="14" s="1"/>
  <c r="BJ67" i="19"/>
  <c r="BL67" i="19" s="1"/>
  <c r="K6" i="9"/>
  <c r="BE6" i="17"/>
  <c r="BH6" i="17" s="1"/>
  <c r="P66" i="15"/>
  <c r="Z61" i="9"/>
  <c r="AB61" i="9" s="1"/>
  <c r="BK24" i="1"/>
  <c r="I34" i="15"/>
  <c r="BG5" i="17"/>
  <c r="BG90" i="17" s="1"/>
  <c r="BH25" i="1"/>
  <c r="BE56" i="1"/>
  <c r="BF14" i="7"/>
  <c r="BD53" i="7"/>
  <c r="BH53" i="7" s="1"/>
  <c r="AU75" i="7"/>
  <c r="AW75" i="7" s="1"/>
  <c r="BC35" i="9"/>
  <c r="AP66" i="9"/>
  <c r="AR66" i="9" s="1"/>
  <c r="G14" i="16"/>
  <c r="E60" i="16"/>
  <c r="AP70" i="16"/>
  <c r="AP58" i="14"/>
  <c r="AZ63" i="15"/>
  <c r="BB63" i="15" s="1"/>
  <c r="BK5" i="17"/>
  <c r="W5" i="18"/>
  <c r="W90" i="18" s="1"/>
  <c r="P6" i="18"/>
  <c r="S5" i="19"/>
  <c r="U72" i="14"/>
  <c r="W72" i="14" s="1"/>
  <c r="N10" i="16"/>
  <c r="N9" i="17"/>
  <c r="AA18" i="1"/>
  <c r="BF5" i="7"/>
  <c r="AZ61" i="9"/>
  <c r="BB61" i="9" s="1"/>
  <c r="BK8" i="16"/>
  <c r="I14" i="16"/>
  <c r="P70" i="15"/>
  <c r="AP66" i="16"/>
  <c r="AH5" i="1"/>
  <c r="BM24" i="1"/>
  <c r="AZ58" i="1"/>
  <c r="BB58" i="1" s="1"/>
  <c r="E43" i="7"/>
  <c r="N5" i="9"/>
  <c r="BJ56" i="9"/>
  <c r="BL56" i="9" s="1"/>
  <c r="BA5" i="16"/>
  <c r="N5" i="14"/>
  <c r="K6" i="15"/>
  <c r="BQ5" i="17"/>
  <c r="BQ90" i="17" s="1"/>
  <c r="U62" i="17"/>
  <c r="W62" i="17" s="1"/>
  <c r="S34" i="18"/>
  <c r="AU61" i="18"/>
  <c r="BE53" i="19"/>
  <c r="BJ72" i="16"/>
  <c r="BL72" i="16" s="1"/>
  <c r="K71" i="7"/>
  <c r="M71" i="7" s="1"/>
  <c r="Z71" i="7"/>
  <c r="AB71" i="7" s="1"/>
  <c r="U68" i="7"/>
  <c r="W68" i="7" s="1"/>
  <c r="Z72" i="14"/>
  <c r="AB72" i="14" s="1"/>
  <c r="BE68" i="7"/>
  <c r="BG68" i="7" s="1"/>
  <c r="BE67" i="9"/>
  <c r="BG67" i="9" s="1"/>
  <c r="F72" i="7"/>
  <c r="H72" i="7" s="1"/>
  <c r="AW14" i="7"/>
  <c r="AT80" i="9"/>
  <c r="AV80" i="9" s="1"/>
  <c r="BB5" i="16"/>
  <c r="BB90" i="16" s="1"/>
  <c r="AY6" i="16"/>
  <c r="BA6" i="16" s="1"/>
  <c r="G33" i="16"/>
  <c r="BE72" i="16"/>
  <c r="BG72" i="16" s="1"/>
  <c r="AO6" i="14"/>
  <c r="BO56" i="14"/>
  <c r="AT53" i="15"/>
  <c r="AT54" i="15" s="1"/>
  <c r="AV54" i="15" s="1"/>
  <c r="T75" i="18"/>
  <c r="X75" i="18" s="1"/>
  <c r="O86" i="18"/>
  <c r="S86" i="18" s="1"/>
  <c r="BI41" i="7"/>
  <c r="BK41" i="7" s="1"/>
  <c r="BO63" i="17"/>
  <c r="BQ63" i="17" s="1"/>
  <c r="AP63" i="7"/>
  <c r="AZ62" i="9"/>
  <c r="U71" i="7"/>
  <c r="W71" i="7" s="1"/>
  <c r="AX22" i="1"/>
  <c r="BI84" i="7"/>
  <c r="BK84" i="7" s="1"/>
  <c r="F72" i="9"/>
  <c r="H72" i="9" s="1"/>
  <c r="BC5" i="16"/>
  <c r="AO53" i="14"/>
  <c r="T57" i="14"/>
  <c r="X57" i="14" s="1"/>
  <c r="BA5" i="18"/>
  <c r="X12" i="18"/>
  <c r="U53" i="18"/>
  <c r="U54" i="18" s="1"/>
  <c r="BG5" i="19"/>
  <c r="BG90" i="19" s="1"/>
  <c r="AE60" i="17"/>
  <c r="BJ68" i="1"/>
  <c r="BL68" i="1" s="1"/>
  <c r="BE62" i="19"/>
  <c r="BG62" i="19" s="1"/>
  <c r="AU61" i="14"/>
  <c r="AW61" i="14" s="1"/>
  <c r="AZ63" i="1"/>
  <c r="BB63" i="1" s="1"/>
  <c r="N11" i="16"/>
  <c r="Y6" i="1"/>
  <c r="AA6" i="1" s="1"/>
  <c r="Y53" i="1"/>
  <c r="BO6" i="7"/>
  <c r="BR6" i="7" s="1"/>
  <c r="BK14" i="7"/>
  <c r="F60" i="7"/>
  <c r="J6" i="9"/>
  <c r="AU53" i="9"/>
  <c r="AW53" i="9" s="1"/>
  <c r="BG5" i="16"/>
  <c r="BG90" i="16" s="1"/>
  <c r="J6" i="14"/>
  <c r="AW5" i="15"/>
  <c r="AW90" i="15" s="1"/>
  <c r="AU6" i="15"/>
  <c r="AX6" i="15" s="1"/>
  <c r="AR34" i="15"/>
  <c r="BJ53" i="17"/>
  <c r="BC5" i="18"/>
  <c r="AY6" i="18"/>
  <c r="BA6" i="18" s="1"/>
  <c r="BO67" i="14"/>
  <c r="BQ67" i="14" s="1"/>
  <c r="Z66" i="1"/>
  <c r="AB66" i="1" s="1"/>
  <c r="AE71" i="9"/>
  <c r="AP71" i="14"/>
  <c r="AZ71" i="15"/>
  <c r="BB71" i="15" s="1"/>
  <c r="AD6" i="1"/>
  <c r="AD53" i="1"/>
  <c r="BJ61" i="1"/>
  <c r="BL61" i="1" s="1"/>
  <c r="K79" i="7"/>
  <c r="M79" i="7" s="1"/>
  <c r="AQ23" i="9"/>
  <c r="BA28" i="16"/>
  <c r="K6" i="14"/>
  <c r="AZ6" i="15"/>
  <c r="BB6" i="15" s="1"/>
  <c r="BO53" i="17"/>
  <c r="AZ65" i="17"/>
  <c r="BB65" i="17" s="1"/>
  <c r="BJ62" i="1"/>
  <c r="BL62" i="1" s="1"/>
  <c r="BJ65" i="16"/>
  <c r="BL65" i="16" s="1"/>
  <c r="AE71" i="17"/>
  <c r="AH71" i="17" s="1"/>
  <c r="AE72" i="18"/>
  <c r="AU67" i="19"/>
  <c r="AW67" i="19" s="1"/>
  <c r="BJ68" i="7"/>
  <c r="BL68" i="7" s="1"/>
  <c r="AZ70" i="17"/>
  <c r="BB70" i="17" s="1"/>
  <c r="AE6" i="1"/>
  <c r="P79" i="1"/>
  <c r="R79" i="1" s="1"/>
  <c r="BI61" i="7"/>
  <c r="BM61" i="7" s="1"/>
  <c r="BE66" i="7"/>
  <c r="BG66" i="7" s="1"/>
  <c r="AX14" i="16"/>
  <c r="BC28" i="16"/>
  <c r="H13" i="14"/>
  <c r="F72" i="18"/>
  <c r="AZ77" i="19"/>
  <c r="BB77" i="19" s="1"/>
  <c r="BO70" i="19"/>
  <c r="BQ70" i="19" s="1"/>
  <c r="AP70" i="7"/>
  <c r="AZ68" i="14"/>
  <c r="BB68" i="14" s="1"/>
  <c r="BJ71" i="7"/>
  <c r="BL71" i="7" s="1"/>
  <c r="BH5" i="9"/>
  <c r="BF25" i="9"/>
  <c r="AH5" i="16"/>
  <c r="BD58" i="14"/>
  <c r="BF58" i="14" s="1"/>
  <c r="K71" i="9"/>
  <c r="M71" i="9" s="1"/>
  <c r="K6" i="1"/>
  <c r="AQ14" i="1"/>
  <c r="AV22" i="1"/>
  <c r="BC24" i="1"/>
  <c r="AU61" i="1"/>
  <c r="AW61" i="1" s="1"/>
  <c r="P74" i="1"/>
  <c r="R74" i="1" s="1"/>
  <c r="BE67" i="7"/>
  <c r="BG67" i="7" s="1"/>
  <c r="AV5" i="9"/>
  <c r="W14" i="9"/>
  <c r="BH18" i="9"/>
  <c r="BG33" i="9"/>
  <c r="P53" i="9"/>
  <c r="AZ53" i="9"/>
  <c r="BB53" i="9" s="1"/>
  <c r="BD57" i="9"/>
  <c r="BH57" i="9" s="1"/>
  <c r="N5" i="16"/>
  <c r="O6" i="16"/>
  <c r="S6" i="16" s="1"/>
  <c r="BC32" i="16"/>
  <c r="AD53" i="16"/>
  <c r="AD54" i="16" s="1"/>
  <c r="BP5" i="14"/>
  <c r="BE60" i="14"/>
  <c r="BG60" i="14" s="1"/>
  <c r="E70" i="14"/>
  <c r="I70" i="14" s="1"/>
  <c r="S23" i="15"/>
  <c r="S33" i="15"/>
  <c r="O53" i="15"/>
  <c r="BE70" i="15"/>
  <c r="BG70" i="15" s="1"/>
  <c r="K86" i="15"/>
  <c r="M86" i="15" s="1"/>
  <c r="AY60" i="17"/>
  <c r="BA60" i="17" s="1"/>
  <c r="BF18" i="18"/>
  <c r="BD57" i="18"/>
  <c r="BH57" i="18" s="1"/>
  <c r="BH5" i="19"/>
  <c r="AY6" i="19"/>
  <c r="BA6" i="19" s="1"/>
  <c r="U62" i="19"/>
  <c r="W62" i="19" s="1"/>
  <c r="BE81" i="19"/>
  <c r="BG81" i="19" s="1"/>
  <c r="P66" i="7"/>
  <c r="Z61" i="17"/>
  <c r="AB61" i="17" s="1"/>
  <c r="AU63" i="15"/>
  <c r="AW63" i="15" s="1"/>
  <c r="BD56" i="1"/>
  <c r="I33" i="16"/>
  <c r="BD6" i="14"/>
  <c r="BF6" i="14" s="1"/>
  <c r="O80" i="15"/>
  <c r="S80" i="15" s="1"/>
  <c r="U60" i="15"/>
  <c r="AE66" i="19"/>
  <c r="AP61" i="7"/>
  <c r="BE67" i="1"/>
  <c r="BG67" i="1" s="1"/>
  <c r="BO6" i="1"/>
  <c r="BR6" i="1" s="1"/>
  <c r="BK15" i="1"/>
  <c r="BA25" i="1"/>
  <c r="V32" i="1"/>
  <c r="AT41" i="1"/>
  <c r="AX41" i="1" s="1"/>
  <c r="BJ67" i="1"/>
  <c r="BE71" i="1"/>
  <c r="BG71" i="1" s="1"/>
  <c r="BN6" i="7"/>
  <c r="BP6" i="7" s="1"/>
  <c r="BB28" i="7"/>
  <c r="BN53" i="7"/>
  <c r="BR53" i="7" s="1"/>
  <c r="AU68" i="7"/>
  <c r="AW68" i="7" s="1"/>
  <c r="BC5" i="9"/>
  <c r="BE6" i="9"/>
  <c r="AH22" i="9"/>
  <c r="AW24" i="9"/>
  <c r="AD58" i="9"/>
  <c r="AH58" i="9" s="1"/>
  <c r="AZ68" i="9"/>
  <c r="BB68" i="9" s="1"/>
  <c r="BE75" i="9"/>
  <c r="BG75" i="9" s="1"/>
  <c r="AC5" i="16"/>
  <c r="AD6" i="16"/>
  <c r="AU70" i="16"/>
  <c r="AW70" i="16" s="1"/>
  <c r="BE6" i="14"/>
  <c r="BG6" i="14" s="1"/>
  <c r="BF28" i="14"/>
  <c r="BD53" i="14"/>
  <c r="BF53" i="14" s="1"/>
  <c r="AP57" i="14"/>
  <c r="F79" i="14"/>
  <c r="H79" i="14" s="1"/>
  <c r="X5" i="15"/>
  <c r="AH12" i="15"/>
  <c r="E65" i="15"/>
  <c r="BP5" i="17"/>
  <c r="AO6" i="17"/>
  <c r="O53" i="17"/>
  <c r="AS5" i="19"/>
  <c r="BM5" i="19"/>
  <c r="AW24" i="19"/>
  <c r="BL33" i="19"/>
  <c r="BO71" i="16"/>
  <c r="BQ71" i="16" s="1"/>
  <c r="BO70" i="9"/>
  <c r="BQ70" i="9" s="1"/>
  <c r="BJ60" i="19"/>
  <c r="BL60" i="19" s="1"/>
  <c r="BO72" i="14"/>
  <c r="BQ72" i="14" s="1"/>
  <c r="AE63" i="15"/>
  <c r="N25" i="14"/>
  <c r="Z62" i="17"/>
  <c r="AP63" i="17"/>
  <c r="AR63" i="17" s="1"/>
  <c r="AP68" i="19"/>
  <c r="AR68" i="19" s="1"/>
  <c r="AP65" i="9"/>
  <c r="N10" i="19"/>
  <c r="U53" i="7"/>
  <c r="U54" i="7" s="1"/>
  <c r="X54" i="7" s="1"/>
  <c r="BD6" i="9"/>
  <c r="BF6" i="9" s="1"/>
  <c r="AP53" i="18"/>
  <c r="AP54" i="18" s="1"/>
  <c r="AP53" i="19"/>
  <c r="AP54" i="19" s="1"/>
  <c r="K72" i="1"/>
  <c r="AU62" i="18"/>
  <c r="AU70" i="9"/>
  <c r="AW70" i="9" s="1"/>
  <c r="BL22" i="1"/>
  <c r="X32" i="1"/>
  <c r="BJ71" i="1"/>
  <c r="BL71" i="1" s="1"/>
  <c r="N5" i="7"/>
  <c r="BK5" i="7"/>
  <c r="AP6" i="7"/>
  <c r="BK22" i="7"/>
  <c r="AZ68" i="7"/>
  <c r="BB68" i="7" s="1"/>
  <c r="BE72" i="7"/>
  <c r="BG72" i="7" s="1"/>
  <c r="AV8" i="9"/>
  <c r="AV22" i="9"/>
  <c r="BB24" i="9"/>
  <c r="AT56" i="9"/>
  <c r="AV56" i="9" s="1"/>
  <c r="BH5" i="16"/>
  <c r="AE6" i="16"/>
  <c r="BD53" i="16"/>
  <c r="BF53" i="16" s="1"/>
  <c r="S5" i="14"/>
  <c r="BF5" i="14"/>
  <c r="O6" i="14"/>
  <c r="S6" i="14" s="1"/>
  <c r="BE53" i="14"/>
  <c r="BE54" i="14" s="1"/>
  <c r="BG54" i="14" s="1"/>
  <c r="BE57" i="14"/>
  <c r="BG57" i="14" s="1"/>
  <c r="BL5" i="15"/>
  <c r="BL90" i="15" s="1"/>
  <c r="AP6" i="17"/>
  <c r="AV14" i="17"/>
  <c r="P53" i="17"/>
  <c r="P54" i="17" s="1"/>
  <c r="Y6" i="18"/>
  <c r="AA6" i="18" s="1"/>
  <c r="AE6" i="19"/>
  <c r="AG6" i="19" s="1"/>
  <c r="BJ6" i="19"/>
  <c r="BM6" i="19" s="1"/>
  <c r="AY53" i="19"/>
  <c r="BC53" i="19" s="1"/>
  <c r="BO72" i="19"/>
  <c r="BQ72" i="19" s="1"/>
  <c r="BO67" i="17"/>
  <c r="BQ67" i="17" s="1"/>
  <c r="AP71" i="1"/>
  <c r="P68" i="15"/>
  <c r="AE67" i="19"/>
  <c r="AG67" i="19" s="1"/>
  <c r="AE67" i="14"/>
  <c r="AG67" i="14" s="1"/>
  <c r="AP68" i="18"/>
  <c r="AR68" i="18" s="1"/>
  <c r="BE63" i="17"/>
  <c r="BG63" i="17" s="1"/>
  <c r="AZ71" i="18"/>
  <c r="BB71" i="18" s="1"/>
  <c r="AZ60" i="17"/>
  <c r="BB60" i="17" s="1"/>
  <c r="BE67" i="14"/>
  <c r="BG67" i="14" s="1"/>
  <c r="N10" i="15"/>
  <c r="BJ70" i="7"/>
  <c r="BL70" i="7" s="1"/>
  <c r="R24" i="1"/>
  <c r="AC32" i="1"/>
  <c r="O53" i="1"/>
  <c r="O54" i="1" s="1"/>
  <c r="Q53" i="1" s="1"/>
  <c r="AW5" i="7"/>
  <c r="AW90" i="7" s="1"/>
  <c r="AU6" i="7"/>
  <c r="AX6" i="7" s="1"/>
  <c r="AY84" i="7"/>
  <c r="BC84" i="7" s="1"/>
  <c r="BE66" i="9"/>
  <c r="BG66" i="9" s="1"/>
  <c r="BD76" i="9"/>
  <c r="BH76" i="9" s="1"/>
  <c r="BH28" i="16"/>
  <c r="K53" i="16"/>
  <c r="P74" i="14"/>
  <c r="R74" i="14" s="1"/>
  <c r="J6" i="15"/>
  <c r="BR5" i="17"/>
  <c r="BJ53" i="18"/>
  <c r="BJ54" i="18" s="1"/>
  <c r="BQ5" i="19"/>
  <c r="BQ90" i="19" s="1"/>
  <c r="BO70" i="7"/>
  <c r="BQ70" i="7" s="1"/>
  <c r="BO60" i="7"/>
  <c r="BQ60" i="7" s="1"/>
  <c r="N28" i="7"/>
  <c r="P72" i="19"/>
  <c r="Z66" i="16"/>
  <c r="AB66" i="16" s="1"/>
  <c r="AE66" i="9"/>
  <c r="AU62" i="1"/>
  <c r="AW62" i="1" s="1"/>
  <c r="BE71" i="7"/>
  <c r="BG71" i="7" s="1"/>
  <c r="AU67" i="9"/>
  <c r="AW67" i="9" s="1"/>
  <c r="AV23" i="9"/>
  <c r="BQ28" i="9"/>
  <c r="S5" i="17"/>
  <c r="N35" i="19"/>
  <c r="AZ67" i="1"/>
  <c r="BB67" i="1" s="1"/>
  <c r="AZ66" i="1"/>
  <c r="BB66" i="1" s="1"/>
  <c r="Y77" i="1"/>
  <c r="AA77" i="1" s="1"/>
  <c r="AY85" i="1"/>
  <c r="BC85" i="1" s="1"/>
  <c r="J6" i="7"/>
  <c r="BC33" i="7"/>
  <c r="AU77" i="7"/>
  <c r="AW77" i="7" s="1"/>
  <c r="AO6" i="9"/>
  <c r="AV33" i="9"/>
  <c r="Z53" i="16"/>
  <c r="Z54" i="16" s="1"/>
  <c r="AC54" i="16" s="1"/>
  <c r="R32" i="15"/>
  <c r="BN6" i="17"/>
  <c r="BP6" i="17" s="1"/>
  <c r="AW34" i="17"/>
  <c r="AD53" i="17"/>
  <c r="AB5" i="19"/>
  <c r="AB90" i="19" s="1"/>
  <c r="G32" i="19"/>
  <c r="BJ72" i="18"/>
  <c r="BL72" i="18" s="1"/>
  <c r="P63" i="1"/>
  <c r="BE63" i="7"/>
  <c r="BG63" i="7" s="1"/>
  <c r="AP70" i="14"/>
  <c r="AU65" i="16"/>
  <c r="AW65" i="16" s="1"/>
  <c r="AU70" i="19"/>
  <c r="AW70" i="19" s="1"/>
  <c r="BE62" i="7"/>
  <c r="BG62" i="7" s="1"/>
  <c r="AZ61" i="16"/>
  <c r="BB61" i="16" s="1"/>
  <c r="AZ72" i="14"/>
  <c r="BB72" i="14" s="1"/>
  <c r="BE61" i="1"/>
  <c r="BG61" i="1" s="1"/>
  <c r="BE65" i="14"/>
  <c r="BG65" i="14" s="1"/>
  <c r="AZ70" i="14"/>
  <c r="BB70" i="14" s="1"/>
  <c r="P60" i="19"/>
  <c r="BB18" i="1"/>
  <c r="Z66" i="9"/>
  <c r="AB66" i="9" s="1"/>
  <c r="P63" i="16"/>
  <c r="BK14" i="1"/>
  <c r="BB32" i="1"/>
  <c r="BH35" i="7"/>
  <c r="BF12" i="9"/>
  <c r="AZ53" i="14"/>
  <c r="BB53" i="14" s="1"/>
  <c r="BC12" i="18"/>
  <c r="V5" i="19"/>
  <c r="Z60" i="14"/>
  <c r="AB60" i="14" s="1"/>
  <c r="N9" i="19"/>
  <c r="BM14" i="1"/>
  <c r="BK18" i="1"/>
  <c r="O84" i="1"/>
  <c r="Q84" i="1" s="1"/>
  <c r="O60" i="7"/>
  <c r="AA5" i="16"/>
  <c r="BE79" i="16"/>
  <c r="BG79" i="16" s="1"/>
  <c r="BB5" i="14"/>
  <c r="BB90" i="14" s="1"/>
  <c r="T53" i="19"/>
  <c r="X53" i="19" s="1"/>
  <c r="BD53" i="19"/>
  <c r="BF53" i="19" s="1"/>
  <c r="J86" i="19"/>
  <c r="N86" i="19" s="1"/>
  <c r="J6" i="1"/>
  <c r="AP6" i="1"/>
  <c r="BM18" i="1"/>
  <c r="BG33" i="1"/>
  <c r="Y57" i="1"/>
  <c r="AC57" i="1" s="1"/>
  <c r="AE75" i="1"/>
  <c r="BA33" i="7"/>
  <c r="BO53" i="7"/>
  <c r="BO54" i="7" s="1"/>
  <c r="BQ54" i="7" s="1"/>
  <c r="BB5" i="9"/>
  <c r="BB90" i="9" s="1"/>
  <c r="AU6" i="9"/>
  <c r="BH12" i="9"/>
  <c r="AB5" i="16"/>
  <c r="AB90" i="16" s="1"/>
  <c r="U6" i="16"/>
  <c r="W6" i="16" s="1"/>
  <c r="BE6" i="16"/>
  <c r="BH6" i="16" s="1"/>
  <c r="O53" i="16"/>
  <c r="P53" i="14"/>
  <c r="P54" i="14" s="1"/>
  <c r="K71" i="14"/>
  <c r="M71" i="14" s="1"/>
  <c r="N5" i="15"/>
  <c r="BC5" i="15"/>
  <c r="BG18" i="15"/>
  <c r="AH5" i="17"/>
  <c r="AU6" i="17"/>
  <c r="AX6" i="17" s="1"/>
  <c r="V5" i="18"/>
  <c r="X5" i="19"/>
  <c r="BK32" i="19"/>
  <c r="U62" i="15"/>
  <c r="U72" i="7"/>
  <c r="W72" i="7" s="1"/>
  <c r="U71" i="16"/>
  <c r="W71" i="16" s="1"/>
  <c r="U70" i="14"/>
  <c r="W70" i="14" s="1"/>
  <c r="AZ70" i="9"/>
  <c r="BB70" i="9" s="1"/>
  <c r="BE65" i="9"/>
  <c r="BG65" i="9" s="1"/>
  <c r="N11" i="7"/>
  <c r="N10" i="9"/>
  <c r="Q14" i="1"/>
  <c r="AR24" i="1"/>
  <c r="BG33" i="7"/>
  <c r="AO53" i="9"/>
  <c r="AS53" i="9" s="1"/>
  <c r="U53" i="16"/>
  <c r="U54" i="16" s="1"/>
  <c r="X54" i="16" s="1"/>
  <c r="F71" i="16"/>
  <c r="H71" i="16" s="1"/>
  <c r="AE58" i="14"/>
  <c r="AG58" i="14" s="1"/>
  <c r="S5" i="15"/>
  <c r="BH8" i="15"/>
  <c r="BL5" i="17"/>
  <c r="BL90" i="17" s="1"/>
  <c r="BI6" i="17"/>
  <c r="BK6" i="17" s="1"/>
  <c r="X5" i="18"/>
  <c r="T6" i="18"/>
  <c r="V6" i="18" s="1"/>
  <c r="AY75" i="18"/>
  <c r="BA75" i="18" s="1"/>
  <c r="AG5" i="19"/>
  <c r="AG90" i="19" s="1"/>
  <c r="AE68" i="1"/>
  <c r="AG68" i="1" s="1"/>
  <c r="P67" i="1"/>
  <c r="Z67" i="14"/>
  <c r="AB67" i="14" s="1"/>
  <c r="BE61" i="7"/>
  <c r="BG61" i="7" s="1"/>
  <c r="BE63" i="16"/>
  <c r="BG63" i="16" s="1"/>
  <c r="AU66" i="1"/>
  <c r="AW66" i="1" s="1"/>
  <c r="BE63" i="19"/>
  <c r="BG63" i="19" s="1"/>
  <c r="F72" i="1"/>
  <c r="H72" i="1" s="1"/>
  <c r="N9" i="14"/>
  <c r="BH28" i="7"/>
  <c r="BE75" i="16"/>
  <c r="BG75" i="16" s="1"/>
  <c r="AV5" i="15"/>
  <c r="AT6" i="15"/>
  <c r="AV6" i="15" s="1"/>
  <c r="BM5" i="17"/>
  <c r="AU53" i="17"/>
  <c r="AU54" i="17" s="1"/>
  <c r="AX54" i="17" s="1"/>
  <c r="AA5" i="18"/>
  <c r="BL18" i="18"/>
  <c r="BI46" i="1"/>
  <c r="BM46" i="1" s="1"/>
  <c r="AE65" i="16"/>
  <c r="Z60" i="7"/>
  <c r="AB60" i="7" s="1"/>
  <c r="U60" i="18"/>
  <c r="W60" i="18" s="1"/>
  <c r="U62" i="9"/>
  <c r="W62" i="9" s="1"/>
  <c r="AE61" i="16"/>
  <c r="AE62" i="17"/>
  <c r="AG62" i="17" s="1"/>
  <c r="AU71" i="7"/>
  <c r="AW71" i="7" s="1"/>
  <c r="AU66" i="19"/>
  <c r="BE65" i="1"/>
  <c r="BG65" i="1" s="1"/>
  <c r="N10" i="17"/>
  <c r="N10" i="18"/>
  <c r="P71" i="9"/>
  <c r="S71" i="9" s="1"/>
  <c r="N5" i="1"/>
  <c r="V28" i="1"/>
  <c r="BD58" i="7"/>
  <c r="BH58" i="7" s="1"/>
  <c r="L22" i="9"/>
  <c r="F84" i="16"/>
  <c r="BC8" i="14"/>
  <c r="BG32" i="15"/>
  <c r="N23" i="17"/>
  <c r="AX33" i="17"/>
  <c r="AC5" i="18"/>
  <c r="BO70" i="1"/>
  <c r="BQ70" i="1" s="1"/>
  <c r="BJ61" i="14"/>
  <c r="BL61" i="14" s="1"/>
  <c r="J66" i="16"/>
  <c r="J69" i="16" s="1"/>
  <c r="Z62" i="7"/>
  <c r="AB62" i="7" s="1"/>
  <c r="Z62" i="1"/>
  <c r="AB62" i="1" s="1"/>
  <c r="U68" i="1"/>
  <c r="W68" i="1" s="1"/>
  <c r="BE60" i="17"/>
  <c r="BG60" i="17" s="1"/>
  <c r="K71" i="19"/>
  <c r="M71" i="19" s="1"/>
  <c r="F72" i="17"/>
  <c r="H72" i="17" s="1"/>
  <c r="N10" i="14"/>
  <c r="N9" i="15"/>
  <c r="AC10" i="15"/>
  <c r="AC21" i="15"/>
  <c r="BK11" i="9"/>
  <c r="BM11" i="9"/>
  <c r="BI65" i="9"/>
  <c r="BM65" i="9" s="1"/>
  <c r="AX9" i="9"/>
  <c r="AV9" i="9"/>
  <c r="BL5" i="1"/>
  <c r="BL90" i="1" s="1"/>
  <c r="Z53" i="1"/>
  <c r="Z54" i="1" s="1"/>
  <c r="BQ5" i="15"/>
  <c r="BQ90" i="15" s="1"/>
  <c r="BN6" i="15"/>
  <c r="BP6" i="15" s="1"/>
  <c r="BF35" i="17"/>
  <c r="AU53" i="18"/>
  <c r="AW53" i="18" s="1"/>
  <c r="X19" i="15"/>
  <c r="AG20" i="1"/>
  <c r="AE67" i="1"/>
  <c r="AG67" i="1" s="1"/>
  <c r="S21" i="1"/>
  <c r="X29" i="16"/>
  <c r="V29" i="16"/>
  <c r="BJ53" i="1"/>
  <c r="BL53" i="1" s="1"/>
  <c r="S5" i="7"/>
  <c r="AT60" i="9"/>
  <c r="AX60" i="9" s="1"/>
  <c r="BR5" i="15"/>
  <c r="BO6" i="15"/>
  <c r="BR6" i="15" s="1"/>
  <c r="BL33" i="15"/>
  <c r="V5" i="17"/>
  <c r="T6" i="17"/>
  <c r="V6" i="17" s="1"/>
  <c r="F81" i="18"/>
  <c r="H81" i="18" s="1"/>
  <c r="H33" i="18"/>
  <c r="S32" i="9"/>
  <c r="Q32" i="9"/>
  <c r="S9" i="16"/>
  <c r="S19" i="18"/>
  <c r="N21" i="7"/>
  <c r="L21" i="7"/>
  <c r="J71" i="7"/>
  <c r="L71" i="7" s="1"/>
  <c r="AC29" i="17"/>
  <c r="AA29" i="17"/>
  <c r="AT6" i="19"/>
  <c r="AV6" i="19" s="1"/>
  <c r="P72" i="15"/>
  <c r="R72" i="15" s="1"/>
  <c r="U66" i="9"/>
  <c r="W66" i="9" s="1"/>
  <c r="P72" i="1"/>
  <c r="W9" i="14"/>
  <c r="U61" i="14"/>
  <c r="W61" i="14" s="1"/>
  <c r="AC10" i="9"/>
  <c r="AA10" i="9"/>
  <c r="X19" i="18"/>
  <c r="V19" i="18"/>
  <c r="BW9" i="17"/>
  <c r="BU9" i="17"/>
  <c r="AX19" i="19"/>
  <c r="AV19" i="19"/>
  <c r="Z6" i="7"/>
  <c r="AC6" i="7" s="1"/>
  <c r="AA5" i="7"/>
  <c r="AT61" i="9"/>
  <c r="AX61" i="9" s="1"/>
  <c r="AU6" i="16"/>
  <c r="AX6" i="16" s="1"/>
  <c r="AV5" i="18"/>
  <c r="W5" i="19"/>
  <c r="W90" i="19" s="1"/>
  <c r="AV5" i="19"/>
  <c r="S10" i="18"/>
  <c r="Q10" i="18"/>
  <c r="BW9" i="9"/>
  <c r="BU9" i="9"/>
  <c r="S11" i="18"/>
  <c r="AH9" i="18"/>
  <c r="W29" i="9"/>
  <c r="U63" i="9"/>
  <c r="W63" i="9" s="1"/>
  <c r="S20" i="9"/>
  <c r="BW10" i="14"/>
  <c r="BU10" i="14"/>
  <c r="AG29" i="7"/>
  <c r="AE63" i="7"/>
  <c r="AG63" i="7" s="1"/>
  <c r="N29" i="19"/>
  <c r="BB11" i="19"/>
  <c r="AZ65" i="19"/>
  <c r="BB65" i="19" s="1"/>
  <c r="AC31" i="15"/>
  <c r="AA31" i="15"/>
  <c r="BL10" i="18"/>
  <c r="BJ66" i="18"/>
  <c r="BJ69" i="18" s="1"/>
  <c r="BL69" i="18" s="1"/>
  <c r="I29" i="14"/>
  <c r="N29" i="14"/>
  <c r="BC11" i="15"/>
  <c r="BA11" i="15"/>
  <c r="AF30" i="18"/>
  <c r="AH30" i="18"/>
  <c r="BF9" i="7"/>
  <c r="BH9" i="7"/>
  <c r="AV10" i="1"/>
  <c r="AX10" i="1"/>
  <c r="AF29" i="14"/>
  <c r="AH29" i="14"/>
  <c r="BC10" i="7"/>
  <c r="BA10" i="7"/>
  <c r="AY66" i="7"/>
  <c r="BQ10" i="1"/>
  <c r="BO42" i="1"/>
  <c r="BQ42" i="1" s="1"/>
  <c r="AW9" i="7"/>
  <c r="AU60" i="7"/>
  <c r="AW60" i="7" s="1"/>
  <c r="BH11" i="15"/>
  <c r="BF11" i="15"/>
  <c r="AV10" i="17"/>
  <c r="AX10" i="17"/>
  <c r="AT66" i="17"/>
  <c r="AX66" i="17" s="1"/>
  <c r="BR20" i="7"/>
  <c r="BP20" i="7"/>
  <c r="BH19" i="19"/>
  <c r="BF19" i="19"/>
  <c r="BH19" i="9"/>
  <c r="BF19" i="9"/>
  <c r="BD62" i="9"/>
  <c r="BH62" i="9" s="1"/>
  <c r="AX21" i="18"/>
  <c r="AV21" i="18"/>
  <c r="BC11" i="17"/>
  <c r="BA11" i="17"/>
  <c r="BC10" i="16"/>
  <c r="BA10" i="16"/>
  <c r="BB21" i="9"/>
  <c r="AZ71" i="9"/>
  <c r="BB71" i="9" s="1"/>
  <c r="AX31" i="17"/>
  <c r="AV31" i="17"/>
  <c r="BR21" i="15"/>
  <c r="BP21" i="15"/>
  <c r="BH20" i="1"/>
  <c r="BF20" i="1"/>
  <c r="BH20" i="18"/>
  <c r="BF20" i="18"/>
  <c r="BM31" i="17"/>
  <c r="BK31" i="17"/>
  <c r="AS11" i="14"/>
  <c r="AP71" i="7"/>
  <c r="BK20" i="19"/>
  <c r="BM20" i="19"/>
  <c r="BL19" i="9"/>
  <c r="BJ62" i="9"/>
  <c r="BL62" i="9" s="1"/>
  <c r="AQ20" i="14"/>
  <c r="AS20" i="14"/>
  <c r="AO67" i="14"/>
  <c r="AS67" i="14" s="1"/>
  <c r="AV9" i="18"/>
  <c r="AX9" i="18"/>
  <c r="BF11" i="17"/>
  <c r="BH11" i="17"/>
  <c r="BH10" i="16"/>
  <c r="BF10" i="16"/>
  <c r="BK20" i="15"/>
  <c r="BM20" i="15"/>
  <c r="BC19" i="1"/>
  <c r="BA19" i="1"/>
  <c r="BA19" i="18"/>
  <c r="BC19" i="18"/>
  <c r="BC10" i="18"/>
  <c r="BA10" i="18"/>
  <c r="AR9" i="14"/>
  <c r="AP61" i="14"/>
  <c r="AR61" i="14" s="1"/>
  <c r="BH11" i="16"/>
  <c r="BF11" i="16"/>
  <c r="BC20" i="1"/>
  <c r="BA20" i="1"/>
  <c r="AS20" i="7"/>
  <c r="AQ20" i="7"/>
  <c r="AO67" i="7"/>
  <c r="AS67" i="7" s="1"/>
  <c r="BM21" i="1"/>
  <c r="BK21" i="1"/>
  <c r="BM19" i="14"/>
  <c r="BK19" i="14"/>
  <c r="BI62" i="14"/>
  <c r="BM62" i="14" s="1"/>
  <c r="AX31" i="7"/>
  <c r="AV31" i="7"/>
  <c r="AW30" i="9"/>
  <c r="AU68" i="9"/>
  <c r="AW68" i="9" s="1"/>
  <c r="AX21" i="16"/>
  <c r="AV21" i="16"/>
  <c r="BH29" i="15"/>
  <c r="BF29" i="15"/>
  <c r="AS29" i="1"/>
  <c r="BM30" i="9"/>
  <c r="BK30" i="9"/>
  <c r="BR29" i="16"/>
  <c r="BP29" i="16"/>
  <c r="BB19" i="14"/>
  <c r="AZ62" i="14"/>
  <c r="BB62" i="14" s="1"/>
  <c r="BM31" i="9"/>
  <c r="BK31" i="9"/>
  <c r="BH31" i="14"/>
  <c r="BF31" i="14"/>
  <c r="BK19" i="16"/>
  <c r="BM19" i="16"/>
  <c r="BA31" i="15"/>
  <c r="BC31" i="15"/>
  <c r="AX30" i="18"/>
  <c r="AV30" i="18"/>
  <c r="AT68" i="18"/>
  <c r="AX68" i="18" s="1"/>
  <c r="BH29" i="14"/>
  <c r="BF29" i="14"/>
  <c r="BD63" i="14"/>
  <c r="BF63" i="14" s="1"/>
  <c r="AS21" i="17"/>
  <c r="AS29" i="7"/>
  <c r="BB31" i="15"/>
  <c r="AZ72" i="15"/>
  <c r="BB72" i="15" s="1"/>
  <c r="BG29" i="1"/>
  <c r="BE63" i="1"/>
  <c r="BG63" i="1" s="1"/>
  <c r="BC30" i="17"/>
  <c r="BA30" i="17"/>
  <c r="BK31" i="14"/>
  <c r="BM31" i="14"/>
  <c r="BG20" i="16"/>
  <c r="BE67" i="16"/>
  <c r="BG67" i="16" s="1"/>
  <c r="AP53" i="14"/>
  <c r="AP6" i="14"/>
  <c r="AS6" i="14" s="1"/>
  <c r="BU11" i="7"/>
  <c r="BW11" i="7"/>
  <c r="W10" i="1"/>
  <c r="U66" i="1"/>
  <c r="W66" i="1" s="1"/>
  <c r="S10" i="15"/>
  <c r="S20" i="17"/>
  <c r="X21" i="15"/>
  <c r="L21" i="15"/>
  <c r="N21" i="15"/>
  <c r="S19" i="15"/>
  <c r="AB30" i="19"/>
  <c r="Z68" i="19"/>
  <c r="AB68" i="19" s="1"/>
  <c r="BH9" i="19"/>
  <c r="BF9" i="19"/>
  <c r="BD61" i="19"/>
  <c r="BF61" i="19" s="1"/>
  <c r="S31" i="1"/>
  <c r="AH19" i="16"/>
  <c r="AF19" i="16"/>
  <c r="BH11" i="1"/>
  <c r="BF11" i="1"/>
  <c r="BD65" i="1"/>
  <c r="BH65" i="1" s="1"/>
  <c r="AC20" i="17"/>
  <c r="AA20" i="17"/>
  <c r="Q30" i="9"/>
  <c r="S30" i="9"/>
  <c r="O68" i="9"/>
  <c r="Q68" i="9" s="1"/>
  <c r="I30" i="7"/>
  <c r="AH30" i="1"/>
  <c r="AF30" i="1"/>
  <c r="X20" i="16"/>
  <c r="V20" i="16"/>
  <c r="BC9" i="9"/>
  <c r="BA9" i="9"/>
  <c r="AR10" i="7"/>
  <c r="AP66" i="7"/>
  <c r="AR66" i="7" s="1"/>
  <c r="BP11" i="18"/>
  <c r="BR11" i="18"/>
  <c r="BH10" i="1"/>
  <c r="BF10" i="1"/>
  <c r="AC5" i="7"/>
  <c r="BM35" i="7"/>
  <c r="Y53" i="7"/>
  <c r="AC53" i="7" s="1"/>
  <c r="BK5" i="14"/>
  <c r="AX5" i="18"/>
  <c r="AT6" i="18"/>
  <c r="AV6" i="18" s="1"/>
  <c r="AZ66" i="18"/>
  <c r="BB66" i="18" s="1"/>
  <c r="AX5" i="19"/>
  <c r="U67" i="17"/>
  <c r="W67" i="17" s="1"/>
  <c r="AG9" i="9"/>
  <c r="AE61" i="9"/>
  <c r="AG61" i="9" s="1"/>
  <c r="S11" i="19"/>
  <c r="BW9" i="15"/>
  <c r="BU9" i="15"/>
  <c r="N9" i="1"/>
  <c r="J60" i="1"/>
  <c r="L60" i="1" s="1"/>
  <c r="AH20" i="18"/>
  <c r="AF20" i="18"/>
  <c r="S20" i="19"/>
  <c r="I30" i="19"/>
  <c r="X30" i="7"/>
  <c r="V30" i="7"/>
  <c r="T68" i="7"/>
  <c r="AA20" i="19"/>
  <c r="AC20" i="19"/>
  <c r="K62" i="18"/>
  <c r="L21" i="14"/>
  <c r="N21" i="14"/>
  <c r="I31" i="18"/>
  <c r="G31" i="18"/>
  <c r="BL11" i="17"/>
  <c r="BJ65" i="17"/>
  <c r="BL65" i="17" s="1"/>
  <c r="W20" i="14"/>
  <c r="U67" i="14"/>
  <c r="W67" i="14" s="1"/>
  <c r="S30" i="15"/>
  <c r="AH29" i="17"/>
  <c r="AF29" i="17"/>
  <c r="I30" i="18"/>
  <c r="I29" i="18"/>
  <c r="AU53" i="16"/>
  <c r="AU54" i="16" s="1"/>
  <c r="AX54" i="16" s="1"/>
  <c r="BI6" i="14"/>
  <c r="BK6" i="14" s="1"/>
  <c r="BI53" i="14"/>
  <c r="BM53" i="14" s="1"/>
  <c r="T53" i="17"/>
  <c r="X53" i="17" s="1"/>
  <c r="BO61" i="1"/>
  <c r="BI43" i="17"/>
  <c r="BK43" i="17" s="1"/>
  <c r="BM12" i="15"/>
  <c r="BI75" i="15"/>
  <c r="BK12" i="15"/>
  <c r="BI57" i="19"/>
  <c r="BM57" i="19" s="1"/>
  <c r="BM18" i="19"/>
  <c r="BK18" i="19"/>
  <c r="AB11" i="14"/>
  <c r="Z70" i="14"/>
  <c r="AB70" i="14" s="1"/>
  <c r="X9" i="14"/>
  <c r="V9" i="14"/>
  <c r="X11" i="15"/>
  <c r="N19" i="1"/>
  <c r="F63" i="15"/>
  <c r="AH11" i="19"/>
  <c r="AF11" i="19"/>
  <c r="AH29" i="7"/>
  <c r="AF29" i="7"/>
  <c r="BH10" i="7"/>
  <c r="BF10" i="7"/>
  <c r="AG19" i="16"/>
  <c r="AE62" i="16"/>
  <c r="AG62" i="16" s="1"/>
  <c r="X21" i="14"/>
  <c r="V21" i="14"/>
  <c r="F68" i="1"/>
  <c r="F69" i="1" s="1"/>
  <c r="BP10" i="9"/>
  <c r="BR10" i="9"/>
  <c r="N30" i="1"/>
  <c r="K68" i="1"/>
  <c r="N68" i="1" s="1"/>
  <c r="S29" i="16"/>
  <c r="S29" i="14"/>
  <c r="P63" i="7"/>
  <c r="BO6" i="9"/>
  <c r="BR6" i="9" s="1"/>
  <c r="K62" i="9"/>
  <c r="AY70" i="15"/>
  <c r="BA70" i="15" s="1"/>
  <c r="BN77" i="17"/>
  <c r="BR77" i="17" s="1"/>
  <c r="BO47" i="1"/>
  <c r="BQ47" i="1" s="1"/>
  <c r="AD76" i="9"/>
  <c r="P60" i="17"/>
  <c r="P65" i="1"/>
  <c r="X11" i="18"/>
  <c r="V11" i="18"/>
  <c r="AA11" i="14"/>
  <c r="AC11" i="14"/>
  <c r="AH9" i="1"/>
  <c r="AF9" i="1"/>
  <c r="BW9" i="14"/>
  <c r="BU9" i="14"/>
  <c r="X10" i="7"/>
  <c r="V10" i="7"/>
  <c r="X10" i="16"/>
  <c r="V10" i="16"/>
  <c r="AC11" i="7"/>
  <c r="AA11" i="7"/>
  <c r="AH10" i="15"/>
  <c r="I19" i="15"/>
  <c r="N9" i="9"/>
  <c r="AH11" i="9"/>
  <c r="X20" i="17"/>
  <c r="V20" i="17"/>
  <c r="V9" i="9"/>
  <c r="X9" i="9"/>
  <c r="AC21" i="17"/>
  <c r="N9" i="16"/>
  <c r="BW9" i="1"/>
  <c r="BU9" i="1"/>
  <c r="AC9" i="7"/>
  <c r="AA9" i="7"/>
  <c r="AH9" i="19"/>
  <c r="AF9" i="19"/>
  <c r="S21" i="7"/>
  <c r="N20" i="15"/>
  <c r="AF19" i="1"/>
  <c r="AH19" i="1"/>
  <c r="AH21" i="9"/>
  <c r="S31" i="7"/>
  <c r="AC21" i="16"/>
  <c r="AA21" i="16"/>
  <c r="AC19" i="19"/>
  <c r="AA19" i="19"/>
  <c r="AC21" i="1"/>
  <c r="AA21" i="1"/>
  <c r="AH21" i="18"/>
  <c r="V29" i="18"/>
  <c r="X29" i="18"/>
  <c r="S19" i="14"/>
  <c r="S30" i="1"/>
  <c r="Q30" i="1"/>
  <c r="AH20" i="9"/>
  <c r="AF20" i="9"/>
  <c r="AC30" i="1"/>
  <c r="AA30" i="1"/>
  <c r="AF19" i="7"/>
  <c r="AH19" i="7"/>
  <c r="S19" i="1"/>
  <c r="S21" i="9"/>
  <c r="AH21" i="1"/>
  <c r="N19" i="17"/>
  <c r="X29" i="1"/>
  <c r="V29" i="1"/>
  <c r="I21" i="16"/>
  <c r="G21" i="16"/>
  <c r="S31" i="19"/>
  <c r="N29" i="17"/>
  <c r="BH9" i="1"/>
  <c r="BF9" i="1"/>
  <c r="AH20" i="14"/>
  <c r="AF20" i="14"/>
  <c r="N29" i="9"/>
  <c r="BM9" i="15"/>
  <c r="BK9" i="15"/>
  <c r="I21" i="18"/>
  <c r="G21" i="18"/>
  <c r="I20" i="14"/>
  <c r="N29" i="15"/>
  <c r="I30" i="1"/>
  <c r="BA10" i="1"/>
  <c r="BC10" i="1"/>
  <c r="X19" i="14"/>
  <c r="V19" i="14"/>
  <c r="AF20" i="16"/>
  <c r="AH20" i="16"/>
  <c r="N31" i="19"/>
  <c r="X21" i="17"/>
  <c r="V21" i="17"/>
  <c r="AH30" i="19"/>
  <c r="AF30" i="19"/>
  <c r="AX10" i="7"/>
  <c r="AV10" i="7"/>
  <c r="AC19" i="14"/>
  <c r="AA19" i="14"/>
  <c r="N31" i="7"/>
  <c r="AH29" i="19"/>
  <c r="AF29" i="19"/>
  <c r="I31" i="14"/>
  <c r="G31" i="14"/>
  <c r="BR11" i="19"/>
  <c r="BP11" i="19"/>
  <c r="AX9" i="19"/>
  <c r="AV9" i="19"/>
  <c r="BC10" i="19"/>
  <c r="BA10" i="19"/>
  <c r="BM10" i="14"/>
  <c r="BK10" i="14"/>
  <c r="N31" i="14"/>
  <c r="BP9" i="15"/>
  <c r="BR9" i="15"/>
  <c r="BH10" i="9"/>
  <c r="BF10" i="9"/>
  <c r="BF20" i="7"/>
  <c r="BH20" i="7"/>
  <c r="N29" i="16"/>
  <c r="BF9" i="15"/>
  <c r="BH9" i="15"/>
  <c r="BM11" i="19"/>
  <c r="BK11" i="19"/>
  <c r="I29" i="17"/>
  <c r="N30" i="16"/>
  <c r="BF9" i="9"/>
  <c r="BH9" i="9"/>
  <c r="BR9" i="14"/>
  <c r="BP9" i="14"/>
  <c r="AV19" i="7"/>
  <c r="AX19" i="7"/>
  <c r="BP20" i="1"/>
  <c r="BR20" i="1"/>
  <c r="BA29" i="19"/>
  <c r="BC29" i="19"/>
  <c r="BM11" i="18"/>
  <c r="BK11" i="18"/>
  <c r="BC11" i="14"/>
  <c r="BA11" i="14"/>
  <c r="BK19" i="7"/>
  <c r="BM19" i="7"/>
  <c r="BA21" i="15"/>
  <c r="BC21" i="15"/>
  <c r="BA21" i="1"/>
  <c r="BC21" i="1"/>
  <c r="AQ20" i="18"/>
  <c r="AS20" i="18"/>
  <c r="BH9" i="16"/>
  <c r="BF9" i="16"/>
  <c r="AV20" i="15"/>
  <c r="AX20" i="15"/>
  <c r="BP21" i="9"/>
  <c r="BR21" i="9"/>
  <c r="BC10" i="17"/>
  <c r="BA10" i="17"/>
  <c r="AX20" i="1"/>
  <c r="AV20" i="1"/>
  <c r="BH10" i="14"/>
  <c r="BF10" i="14"/>
  <c r="BH19" i="17"/>
  <c r="BF19" i="17"/>
  <c r="BM30" i="16"/>
  <c r="BK30" i="16"/>
  <c r="AS10" i="17"/>
  <c r="AQ10" i="17"/>
  <c r="AX11" i="14"/>
  <c r="AV11" i="14"/>
  <c r="AX21" i="7"/>
  <c r="AV21" i="7"/>
  <c r="BR19" i="9"/>
  <c r="BP19" i="9"/>
  <c r="BH19" i="15"/>
  <c r="BF19" i="15"/>
  <c r="AX21" i="9"/>
  <c r="AV21" i="9"/>
  <c r="BC20" i="16"/>
  <c r="BA20" i="16"/>
  <c r="BM30" i="15"/>
  <c r="BK30" i="15"/>
  <c r="BC29" i="18"/>
  <c r="BA29" i="18"/>
  <c r="AV30" i="17"/>
  <c r="AX30" i="17"/>
  <c r="BR30" i="14"/>
  <c r="BP30" i="14"/>
  <c r="AX19" i="17"/>
  <c r="AV19" i="17"/>
  <c r="AX19" i="16"/>
  <c r="AV19" i="16"/>
  <c r="BP30" i="7"/>
  <c r="BR30" i="7"/>
  <c r="BH20" i="17"/>
  <c r="BF20" i="17"/>
  <c r="BA21" i="14"/>
  <c r="BC21" i="14"/>
  <c r="BH29" i="19"/>
  <c r="BF29" i="19"/>
  <c r="AS31" i="17"/>
  <c r="BA31" i="16"/>
  <c r="BC31" i="16"/>
  <c r="BA31" i="7"/>
  <c r="BC31" i="7"/>
  <c r="BR30" i="19"/>
  <c r="BP30" i="19"/>
  <c r="BR29" i="17"/>
  <c r="BP29" i="17"/>
  <c r="BR21" i="14"/>
  <c r="BP21" i="14"/>
  <c r="AQ30" i="19"/>
  <c r="AS30" i="19"/>
  <c r="AQ30" i="9"/>
  <c r="AS30" i="9"/>
  <c r="BP31" i="18"/>
  <c r="BR31" i="18"/>
  <c r="AX21" i="14"/>
  <c r="AV21" i="14"/>
  <c r="BC29" i="7"/>
  <c r="BA29" i="7"/>
  <c r="BM30" i="14"/>
  <c r="BK30" i="14"/>
  <c r="AS21" i="16"/>
  <c r="BK29" i="9"/>
  <c r="BM29" i="9"/>
  <c r="P65" i="9"/>
  <c r="F71" i="1"/>
  <c r="H71" i="1" s="1"/>
  <c r="S10" i="9"/>
  <c r="X11" i="17"/>
  <c r="V11" i="17"/>
  <c r="I20" i="7"/>
  <c r="N9" i="7"/>
  <c r="AC11" i="1"/>
  <c r="AA11" i="1"/>
  <c r="AH10" i="18"/>
  <c r="AF10" i="18"/>
  <c r="AC19" i="16"/>
  <c r="AA19" i="16"/>
  <c r="X10" i="15"/>
  <c r="BW10" i="18"/>
  <c r="BU10" i="18"/>
  <c r="N10" i="7"/>
  <c r="S9" i="19"/>
  <c r="X19" i="1"/>
  <c r="V19" i="1"/>
  <c r="AC20" i="15"/>
  <c r="S10" i="19"/>
  <c r="V11" i="9"/>
  <c r="X11" i="9"/>
  <c r="I21" i="15"/>
  <c r="G21" i="15"/>
  <c r="AC31" i="7"/>
  <c r="AA31" i="7"/>
  <c r="S10" i="7"/>
  <c r="S11" i="16"/>
  <c r="X9" i="16"/>
  <c r="V9" i="16"/>
  <c r="AH11" i="15"/>
  <c r="AA19" i="7"/>
  <c r="AC19" i="7"/>
  <c r="AC11" i="19"/>
  <c r="AA11" i="19"/>
  <c r="AF9" i="9"/>
  <c r="AH9" i="9"/>
  <c r="AH19" i="15"/>
  <c r="AC29" i="19"/>
  <c r="AA29" i="19"/>
  <c r="N30" i="7"/>
  <c r="N20" i="7"/>
  <c r="I20" i="19"/>
  <c r="AH21" i="7"/>
  <c r="X20" i="19"/>
  <c r="V20" i="19"/>
  <c r="N20" i="16"/>
  <c r="N30" i="9"/>
  <c r="BW11" i="19"/>
  <c r="BU11" i="19"/>
  <c r="AC19" i="15"/>
  <c r="I21" i="19"/>
  <c r="G21" i="19"/>
  <c r="AF19" i="14"/>
  <c r="AH19" i="14"/>
  <c r="BU10" i="15"/>
  <c r="BW10" i="15"/>
  <c r="S20" i="7"/>
  <c r="I19" i="19"/>
  <c r="AC19" i="1"/>
  <c r="AA19" i="1"/>
  <c r="BW9" i="19"/>
  <c r="BU9" i="19"/>
  <c r="AA19" i="9"/>
  <c r="AC19" i="9"/>
  <c r="N20" i="17"/>
  <c r="I31" i="1"/>
  <c r="G31" i="1"/>
  <c r="N19" i="14"/>
  <c r="X21" i="16"/>
  <c r="V21" i="16"/>
  <c r="BM9" i="17"/>
  <c r="BK9" i="17"/>
  <c r="BC9" i="7"/>
  <c r="BA9" i="7"/>
  <c r="S21" i="14"/>
  <c r="S21" i="18"/>
  <c r="X31" i="17"/>
  <c r="V31" i="17"/>
  <c r="BR11" i="1"/>
  <c r="BP11" i="1"/>
  <c r="AH21" i="16"/>
  <c r="AH29" i="15"/>
  <c r="I29" i="1"/>
  <c r="S31" i="9"/>
  <c r="BM11" i="15"/>
  <c r="BK11" i="15"/>
  <c r="AH31" i="7"/>
  <c r="X31" i="7"/>
  <c r="V31" i="7"/>
  <c r="S31" i="18"/>
  <c r="X31" i="16"/>
  <c r="V31" i="16"/>
  <c r="BM9" i="9"/>
  <c r="BK9" i="9"/>
  <c r="BC21" i="9"/>
  <c r="BA21" i="9"/>
  <c r="BK10" i="19"/>
  <c r="BM10" i="19"/>
  <c r="AX11" i="9"/>
  <c r="AV11" i="9"/>
  <c r="BC9" i="16"/>
  <c r="BA9" i="16"/>
  <c r="AA29" i="18"/>
  <c r="AC29" i="18"/>
  <c r="AH30" i="17"/>
  <c r="AF30" i="17"/>
  <c r="AA31" i="14"/>
  <c r="AC31" i="14"/>
  <c r="BA10" i="15"/>
  <c r="BC10" i="15"/>
  <c r="AQ9" i="1"/>
  <c r="AS9" i="1"/>
  <c r="X30" i="16"/>
  <c r="V30" i="16"/>
  <c r="AX19" i="14"/>
  <c r="AV19" i="14"/>
  <c r="I31" i="17"/>
  <c r="G31" i="17"/>
  <c r="BH11" i="18"/>
  <c r="BF11" i="18"/>
  <c r="BR20" i="15"/>
  <c r="BP20" i="15"/>
  <c r="BH19" i="18"/>
  <c r="BF19" i="18"/>
  <c r="AS9" i="17"/>
  <c r="BR11" i="14"/>
  <c r="BP11" i="14"/>
  <c r="BM30" i="1"/>
  <c r="BK30" i="1"/>
  <c r="AQ10" i="16"/>
  <c r="AS10" i="16"/>
  <c r="BR21" i="19"/>
  <c r="BP21" i="19"/>
  <c r="BF9" i="18"/>
  <c r="BH9" i="18"/>
  <c r="BR11" i="16"/>
  <c r="BP11" i="16"/>
  <c r="AX30" i="16"/>
  <c r="AV30" i="16"/>
  <c r="BM20" i="7"/>
  <c r="BK20" i="7"/>
  <c r="BC19" i="9"/>
  <c r="BA19" i="9"/>
  <c r="BH10" i="17"/>
  <c r="BF10" i="17"/>
  <c r="BK11" i="14"/>
  <c r="BM11" i="14"/>
  <c r="BH31" i="15"/>
  <c r="BF31" i="15"/>
  <c r="BH31" i="1"/>
  <c r="BF31" i="1"/>
  <c r="BK29" i="18"/>
  <c r="BM29" i="18"/>
  <c r="BH30" i="17"/>
  <c r="BF30" i="17"/>
  <c r="BC31" i="14"/>
  <c r="BA31" i="14"/>
  <c r="AS20" i="16"/>
  <c r="AQ20" i="16"/>
  <c r="AS29" i="19"/>
  <c r="BC31" i="17"/>
  <c r="BA31" i="17"/>
  <c r="BM31" i="16"/>
  <c r="BK31" i="16"/>
  <c r="AS29" i="16"/>
  <c r="AQ29" i="16"/>
  <c r="BC19" i="16"/>
  <c r="BA19" i="16"/>
  <c r="BK29" i="15"/>
  <c r="BM29" i="15"/>
  <c r="AV29" i="17"/>
  <c r="AX29" i="17"/>
  <c r="BH21" i="14"/>
  <c r="BF21" i="14"/>
  <c r="BC31" i="1"/>
  <c r="BA31" i="1"/>
  <c r="BC29" i="15"/>
  <c r="BA29" i="15"/>
  <c r="BR31" i="19"/>
  <c r="BP31" i="19"/>
  <c r="BH30" i="9"/>
  <c r="BF30" i="9"/>
  <c r="N10" i="1"/>
  <c r="S9" i="17"/>
  <c r="S10" i="1"/>
  <c r="X10" i="1"/>
  <c r="V10" i="1"/>
  <c r="AC11" i="9"/>
  <c r="AA11" i="9"/>
  <c r="AH11" i="17"/>
  <c r="AC21" i="7"/>
  <c r="AA21" i="7"/>
  <c r="X9" i="19"/>
  <c r="V9" i="19"/>
  <c r="AC10" i="19"/>
  <c r="AA10" i="19"/>
  <c r="N11" i="15"/>
  <c r="L11" i="15"/>
  <c r="AA9" i="9"/>
  <c r="AC9" i="9"/>
  <c r="AH11" i="18"/>
  <c r="AC9" i="17"/>
  <c r="AA9" i="17"/>
  <c r="AH9" i="14"/>
  <c r="AF9" i="14"/>
  <c r="N19" i="19"/>
  <c r="S9" i="9"/>
  <c r="X10" i="18"/>
  <c r="V10" i="18"/>
  <c r="AH10" i="7"/>
  <c r="AF10" i="7"/>
  <c r="X11" i="7"/>
  <c r="V11" i="7"/>
  <c r="AC10" i="1"/>
  <c r="AA10" i="1"/>
  <c r="S21" i="15"/>
  <c r="Q21" i="15"/>
  <c r="AC20" i="1"/>
  <c r="AA20" i="1"/>
  <c r="BW11" i="15"/>
  <c r="BU11" i="15"/>
  <c r="G21" i="7"/>
  <c r="I21" i="7"/>
  <c r="N21" i="9"/>
  <c r="L21" i="9"/>
  <c r="N29" i="7"/>
  <c r="I20" i="15"/>
  <c r="S21" i="19"/>
  <c r="AC21" i="9"/>
  <c r="AA21" i="9"/>
  <c r="AA21" i="14"/>
  <c r="AC21" i="14"/>
  <c r="AH11" i="7"/>
  <c r="AC20" i="7"/>
  <c r="AA20" i="7"/>
  <c r="AF19" i="19"/>
  <c r="AH19" i="19"/>
  <c r="N19" i="18"/>
  <c r="BW11" i="1"/>
  <c r="BU11" i="1"/>
  <c r="X29" i="9"/>
  <c r="V29" i="9"/>
  <c r="S31" i="14"/>
  <c r="AS11" i="7"/>
  <c r="AH19" i="17"/>
  <c r="AF19" i="17"/>
  <c r="AH21" i="14"/>
  <c r="AF21" i="14"/>
  <c r="AC30" i="9"/>
  <c r="AA30" i="9"/>
  <c r="BF11" i="19"/>
  <c r="BH11" i="19"/>
  <c r="AC21" i="18"/>
  <c r="AA21" i="18"/>
  <c r="N30" i="15"/>
  <c r="AH31" i="1"/>
  <c r="X30" i="14"/>
  <c r="V30" i="14"/>
  <c r="X20" i="14"/>
  <c r="V20" i="14"/>
  <c r="S29" i="7"/>
  <c r="S21" i="16"/>
  <c r="N30" i="18"/>
  <c r="X21" i="18"/>
  <c r="V21" i="18"/>
  <c r="AA20" i="14"/>
  <c r="AC20" i="14"/>
  <c r="AC31" i="19"/>
  <c r="AA31" i="19"/>
  <c r="AC31" i="18"/>
  <c r="AA31" i="18"/>
  <c r="AH30" i="14"/>
  <c r="AF30" i="14"/>
  <c r="BM10" i="1"/>
  <c r="BK10" i="1"/>
  <c r="AC30" i="18"/>
  <c r="AA30" i="18"/>
  <c r="X31" i="14"/>
  <c r="V31" i="14"/>
  <c r="BM10" i="7"/>
  <c r="BK10" i="7"/>
  <c r="AS10" i="19"/>
  <c r="AQ10" i="19"/>
  <c r="AQ10" i="9"/>
  <c r="AS10" i="9"/>
  <c r="BM21" i="18"/>
  <c r="BK21" i="18"/>
  <c r="X30" i="17"/>
  <c r="V30" i="17"/>
  <c r="BC9" i="15"/>
  <c r="BA9" i="15"/>
  <c r="BA9" i="1"/>
  <c r="BC9" i="1"/>
  <c r="BR20" i="19"/>
  <c r="BP20" i="19"/>
  <c r="BK10" i="15"/>
  <c r="BM10" i="15"/>
  <c r="AS9" i="18"/>
  <c r="BA20" i="17"/>
  <c r="BC20" i="17"/>
  <c r="AX9" i="7"/>
  <c r="AV9" i="7"/>
  <c r="BP9" i="1"/>
  <c r="BR9" i="1"/>
  <c r="AX11" i="18"/>
  <c r="AV11" i="18"/>
  <c r="BR30" i="17"/>
  <c r="BP30" i="17"/>
  <c r="S31" i="17"/>
  <c r="I31" i="16"/>
  <c r="G31" i="16"/>
  <c r="AS10" i="15"/>
  <c r="BK10" i="9"/>
  <c r="BM10" i="9"/>
  <c r="AX30" i="9"/>
  <c r="AV30" i="9"/>
  <c r="BA9" i="17"/>
  <c r="BC9" i="17"/>
  <c r="BP21" i="7"/>
  <c r="BR21" i="7"/>
  <c r="BF20" i="9"/>
  <c r="BH20" i="9"/>
  <c r="AS31" i="9"/>
  <c r="AS31" i="1"/>
  <c r="BC19" i="7"/>
  <c r="BA19" i="7"/>
  <c r="AS21" i="1"/>
  <c r="AS11" i="9"/>
  <c r="BH21" i="7"/>
  <c r="BF21" i="7"/>
  <c r="BH21" i="19"/>
  <c r="BF21" i="19"/>
  <c r="AX20" i="9"/>
  <c r="AV20" i="9"/>
  <c r="BM20" i="16"/>
  <c r="BK20" i="16"/>
  <c r="BH11" i="9"/>
  <c r="BF11" i="9"/>
  <c r="AS19" i="15"/>
  <c r="BM20" i="9"/>
  <c r="BK20" i="9"/>
  <c r="BC20" i="15"/>
  <c r="BA20" i="15"/>
  <c r="AS19" i="18"/>
  <c r="AQ19" i="18"/>
  <c r="AS29" i="9"/>
  <c r="AQ29" i="9"/>
  <c r="BF30" i="18"/>
  <c r="BH30" i="18"/>
  <c r="BR31" i="14"/>
  <c r="BP31" i="14"/>
  <c r="AS20" i="17"/>
  <c r="AQ20" i="17"/>
  <c r="BR29" i="19"/>
  <c r="BP29" i="19"/>
  <c r="BR29" i="9"/>
  <c r="BP29" i="9"/>
  <c r="BC21" i="17"/>
  <c r="BA21" i="17"/>
  <c r="AV29" i="15"/>
  <c r="AX29" i="15"/>
  <c r="BC30" i="19"/>
  <c r="BA30" i="19"/>
  <c r="BC19" i="17"/>
  <c r="BA19" i="17"/>
  <c r="AS21" i="14"/>
  <c r="BM31" i="19"/>
  <c r="BK31" i="19"/>
  <c r="BH29" i="16"/>
  <c r="BF29" i="16"/>
  <c r="AX20" i="17"/>
  <c r="AV20" i="17"/>
  <c r="BF30" i="15"/>
  <c r="BH30" i="15"/>
  <c r="AV29" i="18"/>
  <c r="AX29" i="18"/>
  <c r="AS31" i="7"/>
  <c r="BH30" i="19"/>
  <c r="BF30" i="19"/>
  <c r="AX29" i="9"/>
  <c r="AV29" i="9"/>
  <c r="AX30" i="15"/>
  <c r="AV30" i="15"/>
  <c r="BC29" i="1"/>
  <c r="BA29" i="1"/>
  <c r="S9" i="14"/>
  <c r="Q9" i="14"/>
  <c r="V9" i="18"/>
  <c r="X9" i="18"/>
  <c r="AC11" i="17"/>
  <c r="S9" i="15"/>
  <c r="X11" i="19"/>
  <c r="V11" i="19"/>
  <c r="AH10" i="9"/>
  <c r="AF10" i="9"/>
  <c r="S11" i="1"/>
  <c r="X11" i="1"/>
  <c r="V11" i="1"/>
  <c r="AA9" i="18"/>
  <c r="AC9" i="18"/>
  <c r="BU10" i="19"/>
  <c r="BW10" i="19"/>
  <c r="S9" i="7"/>
  <c r="AH11" i="16"/>
  <c r="AF20" i="19"/>
  <c r="AH20" i="19"/>
  <c r="X10" i="17"/>
  <c r="V10" i="17"/>
  <c r="AH11" i="1"/>
  <c r="S9" i="1"/>
  <c r="V10" i="19"/>
  <c r="X10" i="19"/>
  <c r="N11" i="18"/>
  <c r="AH10" i="17"/>
  <c r="S20" i="1"/>
  <c r="V19" i="19"/>
  <c r="X19" i="19"/>
  <c r="I21" i="1"/>
  <c r="G21" i="1"/>
  <c r="X31" i="15"/>
  <c r="V31" i="15"/>
  <c r="BW10" i="1"/>
  <c r="BU10" i="1"/>
  <c r="N19" i="15"/>
  <c r="AH19" i="9"/>
  <c r="AF19" i="9"/>
  <c r="BU11" i="17"/>
  <c r="BW11" i="17"/>
  <c r="I19" i="18"/>
  <c r="S20" i="15"/>
  <c r="V20" i="1"/>
  <c r="X20" i="1"/>
  <c r="AC20" i="16"/>
  <c r="AA20" i="16"/>
  <c r="BW10" i="9"/>
  <c r="BU10" i="9"/>
  <c r="AA19" i="18"/>
  <c r="AC19" i="18"/>
  <c r="V21" i="19"/>
  <c r="X21" i="19"/>
  <c r="G31" i="9"/>
  <c r="I31" i="9"/>
  <c r="X29" i="7"/>
  <c r="V29" i="7"/>
  <c r="AH31" i="15"/>
  <c r="AS9" i="7"/>
  <c r="AQ20" i="1"/>
  <c r="AS20" i="1"/>
  <c r="BR9" i="19"/>
  <c r="BP9" i="19"/>
  <c r="X29" i="15"/>
  <c r="AS10" i="1"/>
  <c r="AQ10" i="1"/>
  <c r="BF10" i="18"/>
  <c r="BH10" i="18"/>
  <c r="V19" i="17"/>
  <c r="X19" i="17"/>
  <c r="I21" i="14"/>
  <c r="G21" i="14"/>
  <c r="AA29" i="7"/>
  <c r="AC29" i="7"/>
  <c r="Q31" i="15"/>
  <c r="S31" i="15"/>
  <c r="AH29" i="18"/>
  <c r="N20" i="14"/>
  <c r="G31" i="15"/>
  <c r="I31" i="15"/>
  <c r="I20" i="16"/>
  <c r="I30" i="15"/>
  <c r="AH29" i="1"/>
  <c r="AF29" i="1"/>
  <c r="N29" i="18"/>
  <c r="BF10" i="15"/>
  <c r="BH10" i="15"/>
  <c r="AH31" i="14"/>
  <c r="AF31" i="14"/>
  <c r="BM9" i="7"/>
  <c r="BK9" i="7"/>
  <c r="I29" i="16"/>
  <c r="BR11" i="7"/>
  <c r="BP11" i="7"/>
  <c r="BR9" i="18"/>
  <c r="BP9" i="18"/>
  <c r="AX30" i="1"/>
  <c r="AV30" i="1"/>
  <c r="N31" i="17"/>
  <c r="L31" i="17"/>
  <c r="BM9" i="1"/>
  <c r="BK9" i="1"/>
  <c r="AS10" i="18"/>
  <c r="AQ10" i="18"/>
  <c r="BK21" i="9"/>
  <c r="BM21" i="9"/>
  <c r="AC31" i="17"/>
  <c r="AA31" i="17"/>
  <c r="AS11" i="15"/>
  <c r="AC31" i="9"/>
  <c r="AA31" i="9"/>
  <c r="AH31" i="17"/>
  <c r="AH31" i="16"/>
  <c r="AX11" i="15"/>
  <c r="AV11" i="15"/>
  <c r="AX9" i="1"/>
  <c r="AV9" i="1"/>
  <c r="BC9" i="18"/>
  <c r="BA9" i="18"/>
  <c r="BM21" i="15"/>
  <c r="BK21" i="15"/>
  <c r="BC20" i="18"/>
  <c r="BA20" i="18"/>
  <c r="AS11" i="17"/>
  <c r="BH20" i="19"/>
  <c r="BF20" i="19"/>
  <c r="AX31" i="18"/>
  <c r="AV31" i="18"/>
  <c r="BM19" i="1"/>
  <c r="BK19" i="1"/>
  <c r="BH31" i="18"/>
  <c r="BF31" i="18"/>
  <c r="AX10" i="18"/>
  <c r="AV10" i="18"/>
  <c r="BH9" i="14"/>
  <c r="BF9" i="14"/>
  <c r="AX20" i="7"/>
  <c r="AV20" i="7"/>
  <c r="AX20" i="19"/>
  <c r="AV20" i="19"/>
  <c r="BR21" i="1"/>
  <c r="BP21" i="1"/>
  <c r="BR21" i="18"/>
  <c r="BP21" i="18"/>
  <c r="BR10" i="17"/>
  <c r="BP10" i="17"/>
  <c r="AQ19" i="1"/>
  <c r="AS19" i="1"/>
  <c r="BM30" i="7"/>
  <c r="BK30" i="7"/>
  <c r="AS11" i="16"/>
  <c r="BR19" i="15"/>
  <c r="BP19" i="15"/>
  <c r="BR19" i="1"/>
  <c r="BP19" i="1"/>
  <c r="BH21" i="9"/>
  <c r="BF21" i="9"/>
  <c r="BA30" i="14"/>
  <c r="BC30" i="14"/>
  <c r="BH19" i="7"/>
  <c r="BF19" i="7"/>
  <c r="AX21" i="15"/>
  <c r="AV21" i="15"/>
  <c r="AX21" i="1"/>
  <c r="AV21" i="1"/>
  <c r="BR19" i="18"/>
  <c r="BP19" i="18"/>
  <c r="BK30" i="19"/>
  <c r="BM30" i="19"/>
  <c r="BC29" i="9"/>
  <c r="BA29" i="9"/>
  <c r="BR30" i="18"/>
  <c r="BP30" i="18"/>
  <c r="BC29" i="16"/>
  <c r="BA29" i="16"/>
  <c r="BR20" i="17"/>
  <c r="BP20" i="17"/>
  <c r="BR20" i="16"/>
  <c r="BP20" i="16"/>
  <c r="BC30" i="9"/>
  <c r="BA30" i="9"/>
  <c r="BR21" i="17"/>
  <c r="BP21" i="17"/>
  <c r="AX31" i="19"/>
  <c r="AV31" i="19"/>
  <c r="AX31" i="9"/>
  <c r="AV31" i="9"/>
  <c r="AS31" i="14"/>
  <c r="BM19" i="17"/>
  <c r="BK19" i="17"/>
  <c r="BR30" i="15"/>
  <c r="BP30" i="15"/>
  <c r="BH29" i="1"/>
  <c r="BF29" i="1"/>
  <c r="BR29" i="18"/>
  <c r="BP29" i="18"/>
  <c r="AS29" i="14"/>
  <c r="AQ30" i="16"/>
  <c r="AS30" i="16"/>
  <c r="BK20" i="17"/>
  <c r="BM20" i="17"/>
  <c r="BH20" i="16"/>
  <c r="BF20" i="16"/>
  <c r="AX29" i="1"/>
  <c r="AV29" i="1"/>
  <c r="BF29" i="18"/>
  <c r="BH29" i="18"/>
  <c r="AX31" i="14"/>
  <c r="AV31" i="14"/>
  <c r="BH21" i="17"/>
  <c r="BF21" i="17"/>
  <c r="BR31" i="7"/>
  <c r="BP31" i="7"/>
  <c r="AS31" i="19"/>
  <c r="BH30" i="16"/>
  <c r="BF30" i="16"/>
  <c r="AS31" i="15"/>
  <c r="BK29" i="1"/>
  <c r="BM29" i="1"/>
  <c r="AS30" i="18"/>
  <c r="AQ30" i="18"/>
  <c r="AX29" i="16"/>
  <c r="AV29" i="16"/>
  <c r="BC31" i="19"/>
  <c r="BA31" i="19"/>
  <c r="BA31" i="9"/>
  <c r="BC31" i="9"/>
  <c r="BR31" i="16"/>
  <c r="BP31" i="16"/>
  <c r="AS19" i="16"/>
  <c r="AQ19" i="16"/>
  <c r="BR29" i="7"/>
  <c r="BP29" i="7"/>
  <c r="BC30" i="18"/>
  <c r="BA30" i="18"/>
  <c r="X9" i="7"/>
  <c r="V9" i="7"/>
  <c r="AC9" i="19"/>
  <c r="AA9" i="19"/>
  <c r="AA21" i="19"/>
  <c r="AC21" i="19"/>
  <c r="N11" i="9"/>
  <c r="AC11" i="16"/>
  <c r="AA11" i="16"/>
  <c r="X10" i="9"/>
  <c r="V10" i="9"/>
  <c r="AC11" i="18"/>
  <c r="AA11" i="18"/>
  <c r="S19" i="9"/>
  <c r="S10" i="14"/>
  <c r="X9" i="17"/>
  <c r="V9" i="17"/>
  <c r="AC9" i="14"/>
  <c r="AA9" i="14"/>
  <c r="N21" i="1"/>
  <c r="L21" i="1"/>
  <c r="S11" i="17"/>
  <c r="X11" i="16"/>
  <c r="V11" i="16"/>
  <c r="AH10" i="14"/>
  <c r="AF10" i="14"/>
  <c r="V21" i="1"/>
  <c r="X21" i="1"/>
  <c r="S9" i="18"/>
  <c r="AC10" i="18"/>
  <c r="AA10" i="18"/>
  <c r="AH9" i="17"/>
  <c r="BW10" i="17"/>
  <c r="BU10" i="17"/>
  <c r="N21" i="19"/>
  <c r="L21" i="19"/>
  <c r="S20" i="14"/>
  <c r="N31" i="9"/>
  <c r="L31" i="9"/>
  <c r="X31" i="19"/>
  <c r="V31" i="19"/>
  <c r="BW11" i="18"/>
  <c r="BU11" i="18"/>
  <c r="I20" i="1"/>
  <c r="AC20" i="9"/>
  <c r="AA20" i="9"/>
  <c r="I29" i="15"/>
  <c r="I19" i="7"/>
  <c r="I20" i="18"/>
  <c r="X30" i="15"/>
  <c r="N19" i="9"/>
  <c r="S29" i="15"/>
  <c r="I20" i="9"/>
  <c r="I19" i="17"/>
  <c r="N29" i="1"/>
  <c r="BU11" i="14"/>
  <c r="BW11" i="14"/>
  <c r="S19" i="17"/>
  <c r="N19" i="16"/>
  <c r="X29" i="19"/>
  <c r="V29" i="19"/>
  <c r="X29" i="17"/>
  <c r="V29" i="17"/>
  <c r="BK10" i="17"/>
  <c r="BM10" i="17"/>
  <c r="AH21" i="17"/>
  <c r="N31" i="15"/>
  <c r="L31" i="15"/>
  <c r="I21" i="17"/>
  <c r="G21" i="17"/>
  <c r="S20" i="16"/>
  <c r="V30" i="19"/>
  <c r="X30" i="19"/>
  <c r="BC11" i="7"/>
  <c r="BA11" i="7"/>
  <c r="AX19" i="15"/>
  <c r="AV19" i="15"/>
  <c r="I19" i="16"/>
  <c r="S30" i="7"/>
  <c r="Q30" i="7"/>
  <c r="I29" i="19"/>
  <c r="BR11" i="17"/>
  <c r="BP11" i="17"/>
  <c r="I29" i="9"/>
  <c r="AC30" i="15"/>
  <c r="X30" i="1"/>
  <c r="V30" i="1"/>
  <c r="AH31" i="18"/>
  <c r="AC30" i="17"/>
  <c r="AA30" i="17"/>
  <c r="AV10" i="19"/>
  <c r="AX10" i="19"/>
  <c r="I30" i="17"/>
  <c r="I30" i="16"/>
  <c r="AX10" i="15"/>
  <c r="AV10" i="15"/>
  <c r="AV11" i="1"/>
  <c r="AX11" i="1"/>
  <c r="AX9" i="14"/>
  <c r="AV9" i="14"/>
  <c r="S30" i="18"/>
  <c r="Q30" i="18"/>
  <c r="AC29" i="14"/>
  <c r="AA29" i="14"/>
  <c r="AF30" i="9"/>
  <c r="AH30" i="9"/>
  <c r="X31" i="18"/>
  <c r="V31" i="18"/>
  <c r="AV11" i="7"/>
  <c r="AX11" i="7"/>
  <c r="BP11" i="15"/>
  <c r="BR11" i="15"/>
  <c r="V30" i="18"/>
  <c r="X30" i="18"/>
  <c r="BC11" i="1"/>
  <c r="BA11" i="1"/>
  <c r="S29" i="18"/>
  <c r="AS10" i="7"/>
  <c r="AQ10" i="7"/>
  <c r="AS9" i="19"/>
  <c r="AQ9" i="19"/>
  <c r="AS11" i="1"/>
  <c r="BA11" i="18"/>
  <c r="BC11" i="18"/>
  <c r="BC21" i="7"/>
  <c r="BA21" i="7"/>
  <c r="AS20" i="9"/>
  <c r="AQ20" i="9"/>
  <c r="BR10" i="16"/>
  <c r="BP10" i="16"/>
  <c r="BC21" i="19"/>
  <c r="BA21" i="19"/>
  <c r="BC19" i="19"/>
  <c r="BA19" i="19"/>
  <c r="AS21" i="18"/>
  <c r="BM29" i="16"/>
  <c r="BK29" i="16"/>
  <c r="BH11" i="14"/>
  <c r="BF11" i="14"/>
  <c r="BA19" i="15"/>
  <c r="BC19" i="15"/>
  <c r="AS21" i="19"/>
  <c r="AS21" i="9"/>
  <c r="AQ9" i="14"/>
  <c r="AS9" i="14"/>
  <c r="BF31" i="19"/>
  <c r="BH31" i="19"/>
  <c r="BM10" i="18"/>
  <c r="BK10" i="18"/>
  <c r="BM9" i="14"/>
  <c r="BK9" i="14"/>
  <c r="AQ19" i="7"/>
  <c r="AS19" i="7"/>
  <c r="AS19" i="19"/>
  <c r="BK20" i="1"/>
  <c r="BM20" i="1"/>
  <c r="BK20" i="18"/>
  <c r="BM20" i="18"/>
  <c r="BM9" i="16"/>
  <c r="BK9" i="16"/>
  <c r="BC20" i="7"/>
  <c r="BA20" i="7"/>
  <c r="BA20" i="19"/>
  <c r="BC20" i="19"/>
  <c r="AQ19" i="9"/>
  <c r="AS19" i="9"/>
  <c r="AQ19" i="17"/>
  <c r="AS19" i="17"/>
  <c r="BM31" i="7"/>
  <c r="BK31" i="7"/>
  <c r="BP29" i="1"/>
  <c r="BR29" i="1"/>
  <c r="BC29" i="14"/>
  <c r="BA29" i="14"/>
  <c r="BC19" i="14"/>
  <c r="BA19" i="14"/>
  <c r="BR21" i="16"/>
  <c r="BP21" i="16"/>
  <c r="AS30" i="15"/>
  <c r="BR19" i="14"/>
  <c r="BP19" i="14"/>
  <c r="BH21" i="16"/>
  <c r="BF21" i="16"/>
  <c r="BC30" i="15"/>
  <c r="BA30" i="15"/>
  <c r="BA30" i="1"/>
  <c r="BC30" i="1"/>
  <c r="AS29" i="18"/>
  <c r="BM31" i="15"/>
  <c r="BK31" i="15"/>
  <c r="BK31" i="1"/>
  <c r="BM31" i="1"/>
  <c r="AS30" i="14"/>
  <c r="AQ30" i="14"/>
  <c r="AS19" i="14"/>
  <c r="AQ30" i="1"/>
  <c r="AS30" i="1"/>
  <c r="BK30" i="17"/>
  <c r="BM30" i="17"/>
  <c r="BH19" i="14"/>
  <c r="BF19" i="14"/>
  <c r="BC21" i="16"/>
  <c r="BA21" i="16"/>
  <c r="BH19" i="16"/>
  <c r="BF19" i="16"/>
  <c r="BC30" i="7"/>
  <c r="BA30" i="7"/>
  <c r="AV30" i="19"/>
  <c r="AX30" i="19"/>
  <c r="BM29" i="17"/>
  <c r="BK29" i="17"/>
  <c r="AS31" i="16"/>
  <c r="U65" i="7"/>
  <c r="W65" i="7" s="1"/>
  <c r="X9" i="15"/>
  <c r="AH9" i="16"/>
  <c r="AF9" i="16"/>
  <c r="AC10" i="7"/>
  <c r="AA10" i="7"/>
  <c r="AH9" i="15"/>
  <c r="N11" i="1"/>
  <c r="N11" i="14"/>
  <c r="S10" i="16"/>
  <c r="AC9" i="16"/>
  <c r="AA9" i="16"/>
  <c r="AC11" i="15"/>
  <c r="V21" i="9"/>
  <c r="X21" i="9"/>
  <c r="N11" i="17"/>
  <c r="S11" i="14"/>
  <c r="AC9" i="15"/>
  <c r="AC10" i="17"/>
  <c r="AA10" i="17"/>
  <c r="V10" i="14"/>
  <c r="X10" i="14"/>
  <c r="BU11" i="16"/>
  <c r="BW11" i="16"/>
  <c r="AF20" i="7"/>
  <c r="AH20" i="7"/>
  <c r="N20" i="9"/>
  <c r="S19" i="16"/>
  <c r="X29" i="14"/>
  <c r="V29" i="14"/>
  <c r="X31" i="1"/>
  <c r="V31" i="1"/>
  <c r="AH21" i="15"/>
  <c r="AH20" i="1"/>
  <c r="AF20" i="1"/>
  <c r="S19" i="7"/>
  <c r="S19" i="19"/>
  <c r="X19" i="9"/>
  <c r="V19" i="9"/>
  <c r="X20" i="18"/>
  <c r="V20" i="18"/>
  <c r="S30" i="19"/>
  <c r="AH10" i="16"/>
  <c r="AF10" i="16"/>
  <c r="AH30" i="15"/>
  <c r="AF11" i="14"/>
  <c r="AH11" i="14"/>
  <c r="BW10" i="16"/>
  <c r="BU10" i="16"/>
  <c r="V20" i="9"/>
  <c r="X20" i="9"/>
  <c r="X20" i="15"/>
  <c r="N20" i="18"/>
  <c r="AC19" i="17"/>
  <c r="AH29" i="9"/>
  <c r="BR10" i="15"/>
  <c r="BP10" i="15"/>
  <c r="I30" i="14"/>
  <c r="BM11" i="16"/>
  <c r="BK11" i="16"/>
  <c r="N31" i="1"/>
  <c r="L31" i="1"/>
  <c r="S21" i="17"/>
  <c r="AC30" i="7"/>
  <c r="AA30" i="7"/>
  <c r="S29" i="1"/>
  <c r="AH31" i="9"/>
  <c r="BR20" i="18"/>
  <c r="BP20" i="18"/>
  <c r="V19" i="16"/>
  <c r="X19" i="16"/>
  <c r="N30" i="19"/>
  <c r="I30" i="9"/>
  <c r="N31" i="16"/>
  <c r="BM19" i="15"/>
  <c r="BK19" i="15"/>
  <c r="S29" i="9"/>
  <c r="AH29" i="16"/>
  <c r="AF29" i="16"/>
  <c r="AX10" i="14"/>
  <c r="AV10" i="14"/>
  <c r="N21" i="17"/>
  <c r="L21" i="17"/>
  <c r="I29" i="7"/>
  <c r="S30" i="17"/>
  <c r="Q30" i="17"/>
  <c r="BA10" i="14"/>
  <c r="BC10" i="14"/>
  <c r="BK11" i="7"/>
  <c r="BM11" i="7"/>
  <c r="BC10" i="9"/>
  <c r="BA10" i="9"/>
  <c r="S30" i="16"/>
  <c r="Q30" i="16"/>
  <c r="AX9" i="16"/>
  <c r="AV9" i="16"/>
  <c r="N30" i="14"/>
  <c r="S31" i="16"/>
  <c r="BK9" i="19"/>
  <c r="BM9" i="19"/>
  <c r="S30" i="14"/>
  <c r="BH11" i="7"/>
  <c r="BF11" i="7"/>
  <c r="BR10" i="1"/>
  <c r="BP10" i="1"/>
  <c r="AX11" i="17"/>
  <c r="AV11" i="17"/>
  <c r="BR10" i="19"/>
  <c r="BP10" i="19"/>
  <c r="BK11" i="1"/>
  <c r="BM11" i="1"/>
  <c r="BA9" i="19"/>
  <c r="BC9" i="19"/>
  <c r="BR11" i="9"/>
  <c r="BP11" i="9"/>
  <c r="BM11" i="17"/>
  <c r="BK11" i="17"/>
  <c r="BK21" i="7"/>
  <c r="BM21" i="7"/>
  <c r="BK21" i="19"/>
  <c r="BM21" i="19"/>
  <c r="BC20" i="9"/>
  <c r="BA20" i="9"/>
  <c r="BM21" i="17"/>
  <c r="BK21" i="17"/>
  <c r="BR10" i="18"/>
  <c r="BP10" i="18"/>
  <c r="BA11" i="16"/>
  <c r="BC11" i="16"/>
  <c r="BH20" i="15"/>
  <c r="BF20" i="15"/>
  <c r="AX19" i="1"/>
  <c r="AV19" i="1"/>
  <c r="AX19" i="18"/>
  <c r="AV19" i="18"/>
  <c r="BF29" i="7"/>
  <c r="BH29" i="7"/>
  <c r="AS21" i="7"/>
  <c r="BK19" i="19"/>
  <c r="BM19" i="19"/>
  <c r="BK19" i="9"/>
  <c r="BM19" i="9"/>
  <c r="BC21" i="18"/>
  <c r="BA21" i="18"/>
  <c r="BA11" i="9"/>
  <c r="BC11" i="9"/>
  <c r="BH9" i="17"/>
  <c r="BF9" i="17"/>
  <c r="AS9" i="16"/>
  <c r="AQ9" i="16"/>
  <c r="BP19" i="19"/>
  <c r="BR19" i="19"/>
  <c r="BF21" i="18"/>
  <c r="BH21" i="18"/>
  <c r="AS11" i="18"/>
  <c r="AX10" i="16"/>
  <c r="AV10" i="16"/>
  <c r="BR20" i="14"/>
  <c r="BP20" i="14"/>
  <c r="AS29" i="15"/>
  <c r="BH31" i="9"/>
  <c r="BF31" i="9"/>
  <c r="AS29" i="17"/>
  <c r="AQ29" i="17"/>
  <c r="AX29" i="7"/>
  <c r="AV29" i="7"/>
  <c r="AV31" i="1"/>
  <c r="AX31" i="1"/>
  <c r="BR31" i="17"/>
  <c r="BP31" i="17"/>
  <c r="AX20" i="14"/>
  <c r="AV20" i="14"/>
  <c r="BC31" i="18"/>
  <c r="BA31" i="18"/>
  <c r="BC30" i="16"/>
  <c r="BA30" i="16"/>
  <c r="BM29" i="7"/>
  <c r="BK29" i="7"/>
  <c r="BH30" i="14"/>
  <c r="BF30" i="14"/>
  <c r="BM20" i="14"/>
  <c r="BK20" i="14"/>
  <c r="AX30" i="7"/>
  <c r="AV30" i="7"/>
  <c r="AX29" i="19"/>
  <c r="AV29" i="19"/>
  <c r="BR30" i="1"/>
  <c r="BP30" i="1"/>
  <c r="BM30" i="18"/>
  <c r="BK30" i="18"/>
  <c r="BF31" i="17"/>
  <c r="BH31" i="17"/>
  <c r="BC20" i="14"/>
  <c r="BA20" i="14"/>
  <c r="BM21" i="16"/>
  <c r="BK21" i="16"/>
  <c r="BP31" i="15"/>
  <c r="BR31" i="15"/>
  <c r="BM29" i="14"/>
  <c r="BK29" i="14"/>
  <c r="AV21" i="17"/>
  <c r="AX21" i="17"/>
  <c r="BR19" i="16"/>
  <c r="BP19" i="16"/>
  <c r="BR31" i="1"/>
  <c r="BP31" i="1"/>
  <c r="AS30" i="17"/>
  <c r="AQ30" i="17"/>
  <c r="BH31" i="16"/>
  <c r="BF31" i="16"/>
  <c r="S11" i="7"/>
  <c r="BU11" i="9"/>
  <c r="BW11" i="9"/>
  <c r="I19" i="9"/>
  <c r="AH10" i="19"/>
  <c r="AF10" i="19"/>
  <c r="BU9" i="18"/>
  <c r="BW9" i="18"/>
  <c r="N9" i="18"/>
  <c r="S10" i="17"/>
  <c r="V11" i="14"/>
  <c r="X11" i="14"/>
  <c r="AH9" i="7"/>
  <c r="X20" i="7"/>
  <c r="V20" i="7"/>
  <c r="N11" i="19"/>
  <c r="S11" i="9"/>
  <c r="AC9" i="1"/>
  <c r="AA9" i="1"/>
  <c r="AH10" i="1"/>
  <c r="AF10" i="1"/>
  <c r="S20" i="18"/>
  <c r="X9" i="1"/>
  <c r="V9" i="1"/>
  <c r="AC10" i="14"/>
  <c r="AA10" i="14"/>
  <c r="BW9" i="7"/>
  <c r="BU9" i="7"/>
  <c r="S11" i="15"/>
  <c r="AC10" i="16"/>
  <c r="AA10" i="16"/>
  <c r="I19" i="1"/>
  <c r="G21" i="9"/>
  <c r="I21" i="9"/>
  <c r="N21" i="16"/>
  <c r="L21" i="16"/>
  <c r="BW9" i="16"/>
  <c r="BU9" i="16"/>
  <c r="AH31" i="19"/>
  <c r="AF31" i="19"/>
  <c r="AF20" i="17"/>
  <c r="AH20" i="17"/>
  <c r="BW10" i="7"/>
  <c r="BU10" i="7"/>
  <c r="V21" i="7"/>
  <c r="X21" i="7"/>
  <c r="N20" i="19"/>
  <c r="L21" i="18"/>
  <c r="N21" i="18"/>
  <c r="AC30" i="19"/>
  <c r="AA30" i="19"/>
  <c r="X19" i="7"/>
  <c r="V19" i="7"/>
  <c r="AH21" i="19"/>
  <c r="AF21" i="19"/>
  <c r="N19" i="7"/>
  <c r="AH20" i="15"/>
  <c r="N20" i="1"/>
  <c r="AA20" i="18"/>
  <c r="AC20" i="18"/>
  <c r="I20" i="17"/>
  <c r="AC29" i="15"/>
  <c r="I31" i="19"/>
  <c r="G31" i="19"/>
  <c r="X30" i="9"/>
  <c r="V30" i="9"/>
  <c r="AS11" i="19"/>
  <c r="S29" i="19"/>
  <c r="BR20" i="9"/>
  <c r="BP20" i="9"/>
  <c r="G31" i="7"/>
  <c r="I31" i="7"/>
  <c r="AC29" i="1"/>
  <c r="AA29" i="1"/>
  <c r="AF19" i="18"/>
  <c r="AH19" i="18"/>
  <c r="I19" i="14"/>
  <c r="BR9" i="7"/>
  <c r="BP9" i="7"/>
  <c r="AC29" i="9"/>
  <c r="AA29" i="9"/>
  <c r="AH30" i="7"/>
  <c r="AF30" i="7"/>
  <c r="AC31" i="1"/>
  <c r="AA31" i="1"/>
  <c r="AS20" i="19"/>
  <c r="AC30" i="16"/>
  <c r="AA30" i="16"/>
  <c r="AV9" i="15"/>
  <c r="AX9" i="15"/>
  <c r="BC11" i="19"/>
  <c r="BA11" i="19"/>
  <c r="AH30" i="16"/>
  <c r="AF30" i="16"/>
  <c r="AS9" i="9"/>
  <c r="AQ9" i="9"/>
  <c r="AS20" i="15"/>
  <c r="S29" i="17"/>
  <c r="AC30" i="14"/>
  <c r="AA30" i="14"/>
  <c r="AC31" i="16"/>
  <c r="AA31" i="16"/>
  <c r="BC9" i="14"/>
  <c r="BA9" i="14"/>
  <c r="X31" i="9"/>
  <c r="V31" i="9"/>
  <c r="N30" i="17"/>
  <c r="AX10" i="9"/>
  <c r="AV10" i="9"/>
  <c r="BR9" i="16"/>
  <c r="BP9" i="16"/>
  <c r="N31" i="18"/>
  <c r="AS9" i="15"/>
  <c r="AX11" i="19"/>
  <c r="AV11" i="19"/>
  <c r="BP9" i="9"/>
  <c r="BR9" i="9"/>
  <c r="AV19" i="9"/>
  <c r="AX19" i="9"/>
  <c r="AC29" i="16"/>
  <c r="AA29" i="16"/>
  <c r="BP10" i="7"/>
  <c r="BR10" i="7"/>
  <c r="BH10" i="19"/>
  <c r="BF10" i="19"/>
  <c r="BK9" i="18"/>
  <c r="BM9" i="18"/>
  <c r="AX11" i="16"/>
  <c r="AV11" i="16"/>
  <c r="BM21" i="14"/>
  <c r="BK21" i="14"/>
  <c r="BR10" i="14"/>
  <c r="BP10" i="14"/>
  <c r="AS21" i="15"/>
  <c r="BM19" i="18"/>
  <c r="BK19" i="18"/>
  <c r="BR29" i="15"/>
  <c r="BP29" i="15"/>
  <c r="BR9" i="17"/>
  <c r="BP9" i="17"/>
  <c r="BF21" i="15"/>
  <c r="BH21" i="15"/>
  <c r="AV20" i="18"/>
  <c r="AX20" i="18"/>
  <c r="BR31" i="9"/>
  <c r="BP31" i="9"/>
  <c r="AX9" i="17"/>
  <c r="AV9" i="17"/>
  <c r="AS10" i="14"/>
  <c r="AQ10" i="14"/>
  <c r="BR19" i="7"/>
  <c r="BP19" i="7"/>
  <c r="BH21" i="1"/>
  <c r="BF21" i="1"/>
  <c r="BR29" i="14"/>
  <c r="BP29" i="14"/>
  <c r="AV21" i="19"/>
  <c r="AX21" i="19"/>
  <c r="BP19" i="17"/>
  <c r="BR19" i="17"/>
  <c r="BM10" i="16"/>
  <c r="BK10" i="16"/>
  <c r="BF19" i="1"/>
  <c r="BH19" i="1"/>
  <c r="BA29" i="17"/>
  <c r="BC29" i="17"/>
  <c r="AX31" i="16"/>
  <c r="AV31" i="16"/>
  <c r="AQ30" i="7"/>
  <c r="AS30" i="7"/>
  <c r="AX31" i="15"/>
  <c r="AV31" i="15"/>
  <c r="BH20" i="14"/>
  <c r="BF20" i="14"/>
  <c r="BF29" i="9"/>
  <c r="BH29" i="9"/>
  <c r="BM31" i="18"/>
  <c r="BK31" i="18"/>
  <c r="BR30" i="16"/>
  <c r="BP30" i="16"/>
  <c r="BH30" i="7"/>
  <c r="BF30" i="7"/>
  <c r="BP30" i="9"/>
  <c r="BR30" i="9"/>
  <c r="BH29" i="17"/>
  <c r="BF29" i="17"/>
  <c r="BK29" i="19"/>
  <c r="BM29" i="19"/>
  <c r="AS31" i="18"/>
  <c r="BH30" i="1"/>
  <c r="BF30" i="1"/>
  <c r="AX30" i="14"/>
  <c r="AV30" i="14"/>
  <c r="AX20" i="16"/>
  <c r="AV20" i="16"/>
  <c r="BH31" i="7"/>
  <c r="BF31" i="7"/>
  <c r="AX29" i="14"/>
  <c r="AV29" i="14"/>
  <c r="BK5" i="16"/>
  <c r="P53" i="15"/>
  <c r="U70" i="7"/>
  <c r="W70" i="7" s="1"/>
  <c r="AS5" i="16"/>
  <c r="R12" i="1"/>
  <c r="BJ6" i="7"/>
  <c r="BL6" i="7" s="1"/>
  <c r="E53" i="9"/>
  <c r="I53" i="9" s="1"/>
  <c r="V5" i="1"/>
  <c r="BC33" i="1"/>
  <c r="R22" i="9"/>
  <c r="BG32" i="9"/>
  <c r="AY72" i="9"/>
  <c r="BA72" i="9" s="1"/>
  <c r="K79" i="9"/>
  <c r="M79" i="9" s="1"/>
  <c r="BB14" i="14"/>
  <c r="BM8" i="17"/>
  <c r="AY81" i="1"/>
  <c r="BA81" i="1" s="1"/>
  <c r="BP12" i="9"/>
  <c r="BJ58" i="7"/>
  <c r="BL58" i="7" s="1"/>
  <c r="X5" i="1"/>
  <c r="BE75" i="1"/>
  <c r="BG75" i="1" s="1"/>
  <c r="BC24" i="7"/>
  <c r="AT74" i="7"/>
  <c r="AX74" i="7" s="1"/>
  <c r="BB12" i="9"/>
  <c r="AC28" i="9"/>
  <c r="BE72" i="9"/>
  <c r="BG72" i="9" s="1"/>
  <c r="BL32" i="15"/>
  <c r="BI40" i="16"/>
  <c r="BK40" i="16" s="1"/>
  <c r="AW34" i="1"/>
  <c r="K60" i="1"/>
  <c r="AW8" i="7"/>
  <c r="BR18" i="7"/>
  <c r="P63" i="9"/>
  <c r="AB12" i="14"/>
  <c r="BH34" i="15"/>
  <c r="BE80" i="7"/>
  <c r="BG80" i="7" s="1"/>
  <c r="AZ62" i="7"/>
  <c r="BB62" i="7" s="1"/>
  <c r="BE56" i="9"/>
  <c r="BE59" i="9" s="1"/>
  <c r="BG59" i="9" s="1"/>
  <c r="Y58" i="9"/>
  <c r="AA58" i="9" s="1"/>
  <c r="K74" i="9"/>
  <c r="M74" i="9" s="1"/>
  <c r="O60" i="16"/>
  <c r="F75" i="17"/>
  <c r="H75" i="17" s="1"/>
  <c r="T6" i="1"/>
  <c r="V6" i="1" s="1"/>
  <c r="BJ53" i="7"/>
  <c r="BJ54" i="7" s="1"/>
  <c r="BL54" i="7" s="1"/>
  <c r="P70" i="9"/>
  <c r="AX5" i="1"/>
  <c r="I25" i="16"/>
  <c r="BL14" i="1"/>
  <c r="AU80" i="7"/>
  <c r="AU6" i="1"/>
  <c r="AW6" i="1" s="1"/>
  <c r="BP12" i="15"/>
  <c r="BM18" i="7"/>
  <c r="BD70" i="16"/>
  <c r="BF70" i="16" s="1"/>
  <c r="BD47" i="1"/>
  <c r="BF47" i="1" s="1"/>
  <c r="AY57" i="1"/>
  <c r="BC57" i="1" s="1"/>
  <c r="E76" i="1"/>
  <c r="G76" i="1" s="1"/>
  <c r="BI81" i="7"/>
  <c r="BM81" i="7" s="1"/>
  <c r="BH22" i="9"/>
  <c r="AV15" i="16"/>
  <c r="E53" i="15"/>
  <c r="BR12" i="17"/>
  <c r="N25" i="17"/>
  <c r="BD53" i="18"/>
  <c r="BH53" i="18" s="1"/>
  <c r="AZ63" i="18"/>
  <c r="BB63" i="18" s="1"/>
  <c r="O75" i="19"/>
  <c r="BC12" i="1"/>
  <c r="AW18" i="1"/>
  <c r="BR28" i="1"/>
  <c r="BD71" i="1"/>
  <c r="O76" i="1"/>
  <c r="S76" i="1" s="1"/>
  <c r="AO53" i="7"/>
  <c r="AO54" i="7" s="1"/>
  <c r="BI65" i="7"/>
  <c r="BK65" i="7" s="1"/>
  <c r="J79" i="7"/>
  <c r="N79" i="7" s="1"/>
  <c r="BH25" i="16"/>
  <c r="AY71" i="16"/>
  <c r="BC71" i="16" s="1"/>
  <c r="BA5" i="14"/>
  <c r="BF14" i="14"/>
  <c r="BI57" i="14"/>
  <c r="BM57" i="14" s="1"/>
  <c r="M22" i="15"/>
  <c r="G34" i="15"/>
  <c r="J80" i="17"/>
  <c r="AE6" i="18"/>
  <c r="BE77" i="18"/>
  <c r="BG77" i="18" s="1"/>
  <c r="BL28" i="19"/>
  <c r="AZ76" i="1"/>
  <c r="BB76" i="1" s="1"/>
  <c r="BF13" i="7"/>
  <c r="O68" i="7"/>
  <c r="S68" i="7" s="1"/>
  <c r="BD56" i="9"/>
  <c r="BH56" i="9" s="1"/>
  <c r="BG23" i="17"/>
  <c r="BM28" i="17"/>
  <c r="BE66" i="17"/>
  <c r="BG66" i="17" s="1"/>
  <c r="BL12" i="19"/>
  <c r="BJ70" i="19"/>
  <c r="BL70" i="19" s="1"/>
  <c r="N18" i="14"/>
  <c r="BQ12" i="1"/>
  <c r="BI66" i="1"/>
  <c r="AU84" i="1"/>
  <c r="AW84" i="1" s="1"/>
  <c r="AV28" i="7"/>
  <c r="BK33" i="7"/>
  <c r="BD79" i="7"/>
  <c r="BH79" i="7" s="1"/>
  <c r="BN58" i="1"/>
  <c r="BP58" i="1" s="1"/>
  <c r="AU63" i="1"/>
  <c r="AW63" i="1" s="1"/>
  <c r="AT72" i="1"/>
  <c r="AX72" i="1" s="1"/>
  <c r="BI75" i="1"/>
  <c r="BE76" i="1"/>
  <c r="BG76" i="1" s="1"/>
  <c r="AZ79" i="1"/>
  <c r="BB79" i="1" s="1"/>
  <c r="AZ84" i="1"/>
  <c r="AZ87" i="1" s="1"/>
  <c r="BB87" i="1" s="1"/>
  <c r="BD74" i="7"/>
  <c r="BF74" i="7" s="1"/>
  <c r="T63" i="9"/>
  <c r="X63" i="9" s="1"/>
  <c r="Q13" i="16"/>
  <c r="BF33" i="16"/>
  <c r="BJ56" i="16"/>
  <c r="BL56" i="16" s="1"/>
  <c r="BG8" i="14"/>
  <c r="AU68" i="14"/>
  <c r="AW68" i="14" s="1"/>
  <c r="R33" i="15"/>
  <c r="AF13" i="1"/>
  <c r="S22" i="1"/>
  <c r="AY44" i="1"/>
  <c r="BC44" i="1" s="1"/>
  <c r="V8" i="7"/>
  <c r="H13" i="7"/>
  <c r="BK28" i="7"/>
  <c r="BH8" i="9"/>
  <c r="BK13" i="9"/>
  <c r="BA32" i="9"/>
  <c r="BE41" i="9"/>
  <c r="BG41" i="9" s="1"/>
  <c r="BI79" i="9"/>
  <c r="BM79" i="9" s="1"/>
  <c r="AA8" i="16"/>
  <c r="AF13" i="16"/>
  <c r="O79" i="16"/>
  <c r="S79" i="16" s="1"/>
  <c r="L12" i="14"/>
  <c r="R13" i="14"/>
  <c r="J75" i="14"/>
  <c r="L75" i="14" s="1"/>
  <c r="BH5" i="18"/>
  <c r="E75" i="19"/>
  <c r="G75" i="19" s="1"/>
  <c r="BD5" i="6"/>
  <c r="BD53" i="6" s="1"/>
  <c r="BD54" i="6" s="1"/>
  <c r="BG54" i="6" s="1"/>
  <c r="N5" i="17"/>
  <c r="BB13" i="1"/>
  <c r="T6" i="9"/>
  <c r="V6" i="9" s="1"/>
  <c r="BE40" i="14"/>
  <c r="BG40" i="14" s="1"/>
  <c r="G12" i="19"/>
  <c r="S33" i="19"/>
  <c r="AI5" i="17"/>
  <c r="AI6" i="17" s="1"/>
  <c r="BF23" i="7"/>
  <c r="T81" i="14"/>
  <c r="W32" i="17"/>
  <c r="AW12" i="16"/>
  <c r="BP5" i="1"/>
  <c r="BF15" i="1"/>
  <c r="BD80" i="7"/>
  <c r="BH80" i="7" s="1"/>
  <c r="BE62" i="15"/>
  <c r="BG62" i="15" s="1"/>
  <c r="BE79" i="19"/>
  <c r="BG79" i="19" s="1"/>
  <c r="BK32" i="7"/>
  <c r="AT40" i="7"/>
  <c r="AV40" i="7" s="1"/>
  <c r="AE80" i="16"/>
  <c r="AG80" i="16" s="1"/>
  <c r="U6" i="14"/>
  <c r="W6" i="14" s="1"/>
  <c r="BF18" i="17"/>
  <c r="BE56" i="17"/>
  <c r="BG56" i="17" s="1"/>
  <c r="BD62" i="14"/>
  <c r="BH62" i="14" s="1"/>
  <c r="AH22" i="16"/>
  <c r="AD66" i="1"/>
  <c r="AH66" i="1" s="1"/>
  <c r="AS8" i="7"/>
  <c r="X14" i="7"/>
  <c r="AS28" i="7"/>
  <c r="AX22" i="9"/>
  <c r="AX33" i="9"/>
  <c r="AO63" i="9"/>
  <c r="AS63" i="9" s="1"/>
  <c r="AD70" i="16"/>
  <c r="AP75" i="16"/>
  <c r="AS75" i="16" s="1"/>
  <c r="AT70" i="15"/>
  <c r="AV70" i="15" s="1"/>
  <c r="T84" i="1"/>
  <c r="X84" i="1" s="1"/>
  <c r="AV18" i="9"/>
  <c r="AT57" i="9"/>
  <c r="AV57" i="9" s="1"/>
  <c r="T67" i="9"/>
  <c r="V67" i="9" s="1"/>
  <c r="AD65" i="16"/>
  <c r="U86" i="1"/>
  <c r="W86" i="1" s="1"/>
  <c r="Z79" i="7"/>
  <c r="AB79" i="7" s="1"/>
  <c r="AD85" i="7"/>
  <c r="AH85" i="7" s="1"/>
  <c r="W23" i="9"/>
  <c r="V15" i="1"/>
  <c r="AR23" i="9"/>
  <c r="AH35" i="9"/>
  <c r="V14" i="1"/>
  <c r="R33" i="1"/>
  <c r="T62" i="1"/>
  <c r="V62" i="1" s="1"/>
  <c r="AF13" i="9"/>
  <c r="AS23" i="9"/>
  <c r="AV5" i="16"/>
  <c r="AS33" i="14"/>
  <c r="AT81" i="14"/>
  <c r="AV81" i="14" s="1"/>
  <c r="BE67" i="15"/>
  <c r="BG67" i="15" s="1"/>
  <c r="AP84" i="15"/>
  <c r="AR84" i="15" s="1"/>
  <c r="AX14" i="17"/>
  <c r="M32" i="17"/>
  <c r="BF8" i="19"/>
  <c r="BM23" i="19"/>
  <c r="I32" i="19"/>
  <c r="BN58" i="19"/>
  <c r="BR58" i="19" s="1"/>
  <c r="BD76" i="19"/>
  <c r="BF76" i="19" s="1"/>
  <c r="AG23" i="1"/>
  <c r="AE57" i="9"/>
  <c r="BL18" i="16"/>
  <c r="AC22" i="19"/>
  <c r="AZ53" i="19"/>
  <c r="BB53" i="19" s="1"/>
  <c r="BI77" i="9"/>
  <c r="AX5" i="16"/>
  <c r="O67" i="1"/>
  <c r="AQ24" i="1"/>
  <c r="AD76" i="1"/>
  <c r="AH76" i="1" s="1"/>
  <c r="BA14" i="7"/>
  <c r="BP5" i="9"/>
  <c r="BE62" i="9"/>
  <c r="BG62" i="9" s="1"/>
  <c r="AW28" i="16"/>
  <c r="AT53" i="16"/>
  <c r="AX53" i="16" s="1"/>
  <c r="BC25" i="18"/>
  <c r="BB5" i="19"/>
  <c r="BB90" i="19" s="1"/>
  <c r="N22" i="16"/>
  <c r="BO47" i="9"/>
  <c r="BQ47" i="9" s="1"/>
  <c r="AS12" i="1"/>
  <c r="Y66" i="1"/>
  <c r="AO67" i="1"/>
  <c r="AS67" i="1" s="1"/>
  <c r="AH24" i="7"/>
  <c r="AD77" i="7"/>
  <c r="Z74" i="1"/>
  <c r="AB74" i="1" s="1"/>
  <c r="Z79" i="1"/>
  <c r="AB79" i="1" s="1"/>
  <c r="I25" i="9"/>
  <c r="AJ5" i="7"/>
  <c r="S23" i="1"/>
  <c r="AC25" i="1"/>
  <c r="T68" i="9"/>
  <c r="X68" i="9" s="1"/>
  <c r="AO75" i="1"/>
  <c r="AB13" i="7"/>
  <c r="AC25" i="7"/>
  <c r="W24" i="1"/>
  <c r="T71" i="17"/>
  <c r="X71" i="17" s="1"/>
  <c r="BQ8" i="9"/>
  <c r="M13" i="16"/>
  <c r="Q32" i="16"/>
  <c r="BF33" i="19"/>
  <c r="E41" i="1"/>
  <c r="BI79" i="1"/>
  <c r="BM79" i="1" s="1"/>
  <c r="BP5" i="16"/>
  <c r="BF14" i="17"/>
  <c r="G34" i="18"/>
  <c r="AD53" i="18"/>
  <c r="AY72" i="1"/>
  <c r="BA72" i="1" s="1"/>
  <c r="BD84" i="17"/>
  <c r="R22" i="16"/>
  <c r="F72" i="14"/>
  <c r="H72" i="14" s="1"/>
  <c r="BL32" i="7"/>
  <c r="F71" i="9"/>
  <c r="H71" i="9" s="1"/>
  <c r="BN6" i="16"/>
  <c r="BP6" i="16" s="1"/>
  <c r="BO80" i="15"/>
  <c r="BQ80" i="15" s="1"/>
  <c r="AD6" i="18"/>
  <c r="R23" i="7"/>
  <c r="BG18" i="18"/>
  <c r="E60" i="18"/>
  <c r="J53" i="19"/>
  <c r="J54" i="19" s="1"/>
  <c r="L53" i="19" s="1"/>
  <c r="BD45" i="16"/>
  <c r="BF45" i="16" s="1"/>
  <c r="E61" i="7"/>
  <c r="E64" i="7" s="1"/>
  <c r="G66" i="7" s="1"/>
  <c r="AY76" i="9"/>
  <c r="BM35" i="1"/>
  <c r="BI74" i="1"/>
  <c r="BA22" i="9"/>
  <c r="O77" i="16"/>
  <c r="Y53" i="14"/>
  <c r="AC53" i="14" s="1"/>
  <c r="AA28" i="17"/>
  <c r="BP22" i="1"/>
  <c r="BI65" i="1"/>
  <c r="BN76" i="1"/>
  <c r="BR76" i="1" s="1"/>
  <c r="BC8" i="16"/>
  <c r="BD58" i="16"/>
  <c r="BF58" i="16" s="1"/>
  <c r="BH14" i="18"/>
  <c r="BJ72" i="7"/>
  <c r="BL72" i="7" s="1"/>
  <c r="BN75" i="7"/>
  <c r="BP75" i="7" s="1"/>
  <c r="BC15" i="9"/>
  <c r="BG32" i="17"/>
  <c r="BL32" i="1"/>
  <c r="BR12" i="7"/>
  <c r="AT86" i="14"/>
  <c r="AX86" i="14" s="1"/>
  <c r="AX34" i="14"/>
  <c r="AV34" i="14"/>
  <c r="BH18" i="16"/>
  <c r="BD57" i="16"/>
  <c r="AX24" i="18"/>
  <c r="AT85" i="18"/>
  <c r="AX85" i="18" s="1"/>
  <c r="AW34" i="15"/>
  <c r="AU86" i="15"/>
  <c r="AW86" i="15" s="1"/>
  <c r="AZ85" i="18"/>
  <c r="BB24" i="18"/>
  <c r="AY85" i="16"/>
  <c r="BC85" i="16" s="1"/>
  <c r="BC24" i="16"/>
  <c r="BA24" i="16"/>
  <c r="BC25" i="19"/>
  <c r="BA25" i="19"/>
  <c r="AZ74" i="7"/>
  <c r="BB74" i="7" s="1"/>
  <c r="AZ79" i="7"/>
  <c r="AY68" i="7"/>
  <c r="BC68" i="7" s="1"/>
  <c r="AU66" i="17"/>
  <c r="AW66" i="17" s="1"/>
  <c r="BD70" i="9"/>
  <c r="BF70" i="9" s="1"/>
  <c r="BD65" i="9"/>
  <c r="BH65" i="9" s="1"/>
  <c r="BP18" i="15"/>
  <c r="BR18" i="15"/>
  <c r="BM23" i="1"/>
  <c r="BK23" i="1"/>
  <c r="BI80" i="1"/>
  <c r="BK80" i="1" s="1"/>
  <c r="BP8" i="15"/>
  <c r="BR8" i="15"/>
  <c r="BN56" i="15"/>
  <c r="BP56" i="15" s="1"/>
  <c r="BI68" i="1"/>
  <c r="BD72" i="14"/>
  <c r="BF72" i="14" s="1"/>
  <c r="BD75" i="1"/>
  <c r="BF75" i="1" s="1"/>
  <c r="BF12" i="1"/>
  <c r="BL18" i="15"/>
  <c r="BJ40" i="15"/>
  <c r="BL40" i="15" s="1"/>
  <c r="BE75" i="18"/>
  <c r="BG12" i="18"/>
  <c r="BD81" i="18"/>
  <c r="BH81" i="18" s="1"/>
  <c r="BH33" i="18"/>
  <c r="BF33" i="18"/>
  <c r="BO57" i="7"/>
  <c r="BQ18" i="7"/>
  <c r="BI58" i="18"/>
  <c r="BM58" i="18" s="1"/>
  <c r="BK28" i="18"/>
  <c r="BI56" i="9"/>
  <c r="BK56" i="9" s="1"/>
  <c r="BM8" i="9"/>
  <c r="BM34" i="19"/>
  <c r="BI86" i="19"/>
  <c r="BM86" i="19" s="1"/>
  <c r="BK34" i="19"/>
  <c r="BD77" i="19"/>
  <c r="BH32" i="19"/>
  <c r="BF32" i="19"/>
  <c r="BA18" i="14"/>
  <c r="AY40" i="14"/>
  <c r="BC40" i="14" s="1"/>
  <c r="BC18" i="14"/>
  <c r="BH15" i="9"/>
  <c r="BD47" i="9"/>
  <c r="BF47" i="9" s="1"/>
  <c r="BJ71" i="19"/>
  <c r="BL71" i="19" s="1"/>
  <c r="BI57" i="15"/>
  <c r="BK57" i="15" s="1"/>
  <c r="BM18" i="15"/>
  <c r="BD60" i="16"/>
  <c r="BH60" i="16" s="1"/>
  <c r="BD61" i="16"/>
  <c r="BH61" i="16" s="1"/>
  <c r="BM32" i="16"/>
  <c r="BK32" i="16"/>
  <c r="BI75" i="7"/>
  <c r="BM12" i="7"/>
  <c r="BK12" i="7"/>
  <c r="BG28" i="18"/>
  <c r="BE58" i="18"/>
  <c r="BG58" i="18" s="1"/>
  <c r="BD62" i="17"/>
  <c r="BH62" i="17" s="1"/>
  <c r="BO57" i="15"/>
  <c r="BQ18" i="15"/>
  <c r="AY43" i="1"/>
  <c r="BC43" i="1" s="1"/>
  <c r="BJ86" i="19"/>
  <c r="BL86" i="19" s="1"/>
  <c r="BL34" i="19"/>
  <c r="BI68" i="15"/>
  <c r="BK68" i="15" s="1"/>
  <c r="BH23" i="15"/>
  <c r="BF23" i="15"/>
  <c r="BH15" i="14"/>
  <c r="BF15" i="14"/>
  <c r="BE72" i="1"/>
  <c r="BG72" i="1" s="1"/>
  <c r="BN57" i="18"/>
  <c r="BP57" i="18" s="1"/>
  <c r="BP18" i="18"/>
  <c r="BL22" i="18"/>
  <c r="BJ76" i="18"/>
  <c r="BL76" i="18" s="1"/>
  <c r="O66" i="19"/>
  <c r="K60" i="14"/>
  <c r="K61" i="14"/>
  <c r="F75" i="1"/>
  <c r="H75" i="1" s="1"/>
  <c r="H12" i="1"/>
  <c r="BE67" i="18"/>
  <c r="BG67" i="18" s="1"/>
  <c r="AU67" i="16"/>
  <c r="AW67" i="16" s="1"/>
  <c r="AY77" i="7"/>
  <c r="BC32" i="7"/>
  <c r="BH12" i="1"/>
  <c r="BS12" i="1"/>
  <c r="BS75" i="1" s="1"/>
  <c r="AX12" i="1"/>
  <c r="BB18" i="9"/>
  <c r="AZ57" i="9"/>
  <c r="BB57" i="9" s="1"/>
  <c r="BE86" i="17"/>
  <c r="BG86" i="17" s="1"/>
  <c r="BG34" i="17"/>
  <c r="BB14" i="9"/>
  <c r="BC15" i="17"/>
  <c r="AU62" i="14"/>
  <c r="AW62" i="14" s="1"/>
  <c r="BR18" i="19"/>
  <c r="BP18" i="19"/>
  <c r="BI70" i="1"/>
  <c r="BM70" i="1" s="1"/>
  <c r="BO86" i="1"/>
  <c r="BQ86" i="1" s="1"/>
  <c r="BH35" i="14"/>
  <c r="BJ57" i="15"/>
  <c r="BL57" i="15" s="1"/>
  <c r="AY6" i="1"/>
  <c r="BA6" i="1" s="1"/>
  <c r="AY53" i="1"/>
  <c r="AY54" i="1" s="1"/>
  <c r="BA54" i="1" s="1"/>
  <c r="BD57" i="1"/>
  <c r="I9" i="7"/>
  <c r="F65" i="15"/>
  <c r="H65" i="15" s="1"/>
  <c r="AC22" i="17"/>
  <c r="AY56" i="19"/>
  <c r="AZ43" i="14"/>
  <c r="BB43" i="14" s="1"/>
  <c r="BA5" i="1"/>
  <c r="L12" i="1"/>
  <c r="M23" i="1"/>
  <c r="J75" i="1"/>
  <c r="N75" i="1" s="1"/>
  <c r="AV25" i="7"/>
  <c r="BD60" i="7"/>
  <c r="BF60" i="7" s="1"/>
  <c r="AJ5" i="9"/>
  <c r="AJ6" i="9" s="1"/>
  <c r="AP6" i="16"/>
  <c r="AA32" i="16"/>
  <c r="BD53" i="15"/>
  <c r="BH53" i="15" s="1"/>
  <c r="BG12" i="19"/>
  <c r="M33" i="19"/>
  <c r="Y76" i="19"/>
  <c r="BK23" i="7"/>
  <c r="BF25" i="7"/>
  <c r="AC32" i="16"/>
  <c r="J77" i="18"/>
  <c r="L77" i="18" s="1"/>
  <c r="I15" i="17"/>
  <c r="I35" i="7"/>
  <c r="AH12" i="1"/>
  <c r="BH18" i="1"/>
  <c r="AY75" i="1"/>
  <c r="AT79" i="1"/>
  <c r="AX79" i="1" s="1"/>
  <c r="L13" i="7"/>
  <c r="G15" i="9"/>
  <c r="BH34" i="9"/>
  <c r="O79" i="9"/>
  <c r="S79" i="9" s="1"/>
  <c r="BF13" i="16"/>
  <c r="BR18" i="16"/>
  <c r="BN53" i="16"/>
  <c r="BR53" i="16" s="1"/>
  <c r="K74" i="16"/>
  <c r="M74" i="16" s="1"/>
  <c r="AA5" i="14"/>
  <c r="BK25" i="15"/>
  <c r="H32" i="15"/>
  <c r="AC28" i="17"/>
  <c r="BR32" i="17"/>
  <c r="L32" i="18"/>
  <c r="BJ65" i="19"/>
  <c r="BL65" i="19" s="1"/>
  <c r="K53" i="19"/>
  <c r="K54" i="19" s="1"/>
  <c r="AT74" i="1"/>
  <c r="Z86" i="1"/>
  <c r="AB86" i="1" s="1"/>
  <c r="O6" i="7"/>
  <c r="S6" i="7" s="1"/>
  <c r="J74" i="7"/>
  <c r="N74" i="7" s="1"/>
  <c r="BE71" i="9"/>
  <c r="BG71" i="9" s="1"/>
  <c r="Y6" i="14"/>
  <c r="AA6" i="14" s="1"/>
  <c r="K53" i="18"/>
  <c r="K54" i="18" s="1"/>
  <c r="E86" i="18"/>
  <c r="G86" i="18" s="1"/>
  <c r="BI40" i="1"/>
  <c r="I5" i="1"/>
  <c r="BL18" i="1"/>
  <c r="AD63" i="1"/>
  <c r="AH63" i="1" s="1"/>
  <c r="BD66" i="7"/>
  <c r="BF66" i="7" s="1"/>
  <c r="AW28" i="9"/>
  <c r="BH35" i="9"/>
  <c r="AU47" i="16"/>
  <c r="AW47" i="16" s="1"/>
  <c r="W5" i="14"/>
  <c r="W90" i="14" s="1"/>
  <c r="BN6" i="1"/>
  <c r="BP6" i="1" s="1"/>
  <c r="BC15" i="1"/>
  <c r="AY62" i="1"/>
  <c r="AX5" i="7"/>
  <c r="BL18" i="7"/>
  <c r="AX23" i="7"/>
  <c r="BG32" i="7"/>
  <c r="P70" i="7"/>
  <c r="BB22" i="9"/>
  <c r="AV32" i="9"/>
  <c r="AO66" i="9"/>
  <c r="AS66" i="9" s="1"/>
  <c r="AY85" i="9"/>
  <c r="BC85" i="9" s="1"/>
  <c r="AW24" i="16"/>
  <c r="AH28" i="16"/>
  <c r="AR33" i="16"/>
  <c r="AZ58" i="16"/>
  <c r="BB58" i="16" s="1"/>
  <c r="F61" i="16"/>
  <c r="AU72" i="16"/>
  <c r="AW72" i="16" s="1"/>
  <c r="BI74" i="16"/>
  <c r="BM74" i="16" s="1"/>
  <c r="P80" i="16"/>
  <c r="R80" i="16" s="1"/>
  <c r="AV5" i="14"/>
  <c r="AZ65" i="14"/>
  <c r="BB65" i="14" s="1"/>
  <c r="AU80" i="14"/>
  <c r="AW80" i="14" s="1"/>
  <c r="M23" i="15"/>
  <c r="BQ28" i="15"/>
  <c r="BN40" i="15"/>
  <c r="BP40" i="15" s="1"/>
  <c r="BN58" i="15"/>
  <c r="BR58" i="15" s="1"/>
  <c r="AZ62" i="15"/>
  <c r="BC18" i="17"/>
  <c r="BK28" i="17"/>
  <c r="E70" i="18"/>
  <c r="BG13" i="19"/>
  <c r="BE85" i="19"/>
  <c r="BG85" i="19" s="1"/>
  <c r="AI5" i="1"/>
  <c r="BA18" i="1"/>
  <c r="E53" i="1"/>
  <c r="E54" i="1" s="1"/>
  <c r="I54" i="1" s="1"/>
  <c r="AP68" i="1"/>
  <c r="AR68" i="1" s="1"/>
  <c r="E70" i="1"/>
  <c r="BK34" i="7"/>
  <c r="P65" i="7"/>
  <c r="BC24" i="9"/>
  <c r="BC32" i="9"/>
  <c r="O61" i="9"/>
  <c r="BE70" i="9"/>
  <c r="BG70" i="9" s="1"/>
  <c r="BL5" i="16"/>
  <c r="BL90" i="16" s="1"/>
  <c r="AS22" i="16"/>
  <c r="BF32" i="16"/>
  <c r="Y56" i="16"/>
  <c r="AA56" i="16" s="1"/>
  <c r="AY68" i="16"/>
  <c r="BC68" i="16" s="1"/>
  <c r="BD77" i="16"/>
  <c r="BH77" i="16" s="1"/>
  <c r="AV18" i="14"/>
  <c r="BF24" i="14"/>
  <c r="AT57" i="14"/>
  <c r="AV57" i="14" s="1"/>
  <c r="BN58" i="14"/>
  <c r="BR12" i="15"/>
  <c r="BD60" i="15"/>
  <c r="BF60" i="15" s="1"/>
  <c r="J74" i="15"/>
  <c r="BE84" i="15"/>
  <c r="BG84" i="15" s="1"/>
  <c r="AT86" i="15"/>
  <c r="AV86" i="15" s="1"/>
  <c r="BG18" i="17"/>
  <c r="BP28" i="17"/>
  <c r="BA32" i="17"/>
  <c r="BG33" i="17"/>
  <c r="Y57" i="17"/>
  <c r="AC57" i="17" s="1"/>
  <c r="AE67" i="17"/>
  <c r="AG67" i="17" s="1"/>
  <c r="AY77" i="17"/>
  <c r="BC77" i="17" s="1"/>
  <c r="J85" i="18"/>
  <c r="BH23" i="19"/>
  <c r="AV35" i="19"/>
  <c r="BD80" i="19"/>
  <c r="AZ86" i="19"/>
  <c r="BB86" i="19" s="1"/>
  <c r="BR5" i="1"/>
  <c r="AH8" i="1"/>
  <c r="BD63" i="1"/>
  <c r="BH63" i="1" s="1"/>
  <c r="P70" i="1"/>
  <c r="BM32" i="7"/>
  <c r="BI44" i="7"/>
  <c r="BM44" i="7" s="1"/>
  <c r="AT57" i="7"/>
  <c r="P76" i="7"/>
  <c r="R76" i="7" s="1"/>
  <c r="BJ80" i="7"/>
  <c r="BL80" i="7" s="1"/>
  <c r="AZ86" i="7"/>
  <c r="BB86" i="7" s="1"/>
  <c r="V5" i="9"/>
  <c r="BK12" i="9"/>
  <c r="BG24" i="9"/>
  <c r="BD58" i="9"/>
  <c r="J67" i="9"/>
  <c r="BC22" i="16"/>
  <c r="BD65" i="16"/>
  <c r="BH65" i="16" s="1"/>
  <c r="I11" i="14"/>
  <c r="BH14" i="14"/>
  <c r="X33" i="14"/>
  <c r="L13" i="15"/>
  <c r="BE63" i="15"/>
  <c r="BG63" i="15" s="1"/>
  <c r="AY66" i="15"/>
  <c r="BJ84" i="15"/>
  <c r="BL84" i="15" s="1"/>
  <c r="BH18" i="17"/>
  <c r="BC25" i="17"/>
  <c r="BR28" i="17"/>
  <c r="BB32" i="17"/>
  <c r="N34" i="17"/>
  <c r="BD41" i="17"/>
  <c r="BF41" i="17" s="1"/>
  <c r="BI6" i="18"/>
  <c r="BK6" i="18" s="1"/>
  <c r="L24" i="18"/>
  <c r="BI75" i="18"/>
  <c r="BM75" i="18" s="1"/>
  <c r="AO81" i="19"/>
  <c r="AQ81" i="19" s="1"/>
  <c r="X5" i="6"/>
  <c r="AC5" i="6"/>
  <c r="BB34" i="1"/>
  <c r="BM34" i="7"/>
  <c r="BI57" i="7"/>
  <c r="AI5" i="9"/>
  <c r="AI53" i="9" s="1"/>
  <c r="BF28" i="9"/>
  <c r="BP32" i="9"/>
  <c r="AS14" i="16"/>
  <c r="AU66" i="16"/>
  <c r="AW66" i="16" s="1"/>
  <c r="AT71" i="16"/>
  <c r="AX71" i="16" s="1"/>
  <c r="BD84" i="16"/>
  <c r="BH84" i="16" s="1"/>
  <c r="BP28" i="14"/>
  <c r="BD85" i="14"/>
  <c r="N13" i="15"/>
  <c r="BJ63" i="15"/>
  <c r="BL63" i="15" s="1"/>
  <c r="K71" i="15"/>
  <c r="BE75" i="15"/>
  <c r="F81" i="15"/>
  <c r="H81" i="15" s="1"/>
  <c r="AY47" i="17"/>
  <c r="BA47" i="17" s="1"/>
  <c r="AZ61" i="17"/>
  <c r="P65" i="17"/>
  <c r="AP72" i="17"/>
  <c r="BF12" i="18"/>
  <c r="AU67" i="18"/>
  <c r="AW67" i="18" s="1"/>
  <c r="U76" i="18"/>
  <c r="W76" i="18" s="1"/>
  <c r="Y6" i="19"/>
  <c r="AA6" i="19" s="1"/>
  <c r="BD60" i="19"/>
  <c r="BH60" i="19" s="1"/>
  <c r="AT77" i="19"/>
  <c r="AT5" i="6"/>
  <c r="AD41" i="1"/>
  <c r="AF41" i="1" s="1"/>
  <c r="AT70" i="1"/>
  <c r="AX70" i="1" s="1"/>
  <c r="BL13" i="7"/>
  <c r="BJ74" i="7"/>
  <c r="BL74" i="7" s="1"/>
  <c r="BF22" i="1"/>
  <c r="S28" i="1"/>
  <c r="BO56" i="1"/>
  <c r="AX18" i="7"/>
  <c r="AT61" i="7"/>
  <c r="AX61" i="7" s="1"/>
  <c r="X5" i="9"/>
  <c r="Q24" i="9"/>
  <c r="BI75" i="9"/>
  <c r="BK75" i="9" s="1"/>
  <c r="BD43" i="16"/>
  <c r="BF43" i="16" s="1"/>
  <c r="AZ60" i="16"/>
  <c r="BB60" i="16" s="1"/>
  <c r="AO76" i="16"/>
  <c r="AY71" i="14"/>
  <c r="BA71" i="14" s="1"/>
  <c r="BC28" i="15"/>
  <c r="BK35" i="15"/>
  <c r="AY58" i="15"/>
  <c r="BA58" i="15" s="1"/>
  <c r="J61" i="15"/>
  <c r="BB34" i="17"/>
  <c r="P70" i="17"/>
  <c r="BE85" i="18"/>
  <c r="BG85" i="18" s="1"/>
  <c r="AT57" i="19"/>
  <c r="AV57" i="19" s="1"/>
  <c r="AY72" i="19"/>
  <c r="BA72" i="19" s="1"/>
  <c r="BI53" i="18"/>
  <c r="BM53" i="18" s="1"/>
  <c r="AW5" i="1"/>
  <c r="AW90" i="1" s="1"/>
  <c r="AZ41" i="1"/>
  <c r="BB41" i="1" s="1"/>
  <c r="AO61" i="1"/>
  <c r="AQ61" i="1" s="1"/>
  <c r="BD76" i="1"/>
  <c r="AV5" i="7"/>
  <c r="BA18" i="7"/>
  <c r="AV35" i="7"/>
  <c r="AT53" i="7"/>
  <c r="AX53" i="7" s="1"/>
  <c r="BJ84" i="7"/>
  <c r="BL84" i="7" s="1"/>
  <c r="S24" i="9"/>
  <c r="BN77" i="9"/>
  <c r="BJ6" i="16"/>
  <c r="BL6" i="16" s="1"/>
  <c r="AY76" i="16"/>
  <c r="AS22" i="14"/>
  <c r="AV15" i="15"/>
  <c r="BG28" i="15"/>
  <c r="BJ71" i="15"/>
  <c r="BL71" i="15" s="1"/>
  <c r="AA18" i="17"/>
  <c r="BE58" i="17"/>
  <c r="J86" i="17"/>
  <c r="N86" i="17" s="1"/>
  <c r="BH12" i="18"/>
  <c r="P61" i="19"/>
  <c r="BJ66" i="19"/>
  <c r="BL66" i="19" s="1"/>
  <c r="AD56" i="1"/>
  <c r="AT58" i="1"/>
  <c r="AV58" i="1" s="1"/>
  <c r="AT65" i="1"/>
  <c r="AV65" i="1" s="1"/>
  <c r="BG8" i="7"/>
  <c r="AQ24" i="9"/>
  <c r="BK13" i="16"/>
  <c r="BF14" i="16"/>
  <c r="BI79" i="16"/>
  <c r="BM79" i="16" s="1"/>
  <c r="F65" i="14"/>
  <c r="I65" i="14" s="1"/>
  <c r="BP28" i="15"/>
  <c r="BA18" i="17"/>
  <c r="AG33" i="17"/>
  <c r="E71" i="17"/>
  <c r="I71" i="17" s="1"/>
  <c r="BK5" i="18"/>
  <c r="AW8" i="18"/>
  <c r="BM12" i="18"/>
  <c r="AP58" i="18"/>
  <c r="BE72" i="18"/>
  <c r="BG72" i="18" s="1"/>
  <c r="AZ81" i="18"/>
  <c r="BB81" i="18" s="1"/>
  <c r="BJ77" i="19"/>
  <c r="N8" i="19"/>
  <c r="AT40" i="9"/>
  <c r="AV40" i="9" s="1"/>
  <c r="AZ46" i="1"/>
  <c r="BB46" i="1" s="1"/>
  <c r="AZ47" i="16"/>
  <c r="BB47" i="16" s="1"/>
  <c r="BE42" i="1"/>
  <c r="BG42" i="1" s="1"/>
  <c r="AY40" i="1"/>
  <c r="BE43" i="14"/>
  <c r="BG43" i="14" s="1"/>
  <c r="Y72" i="1"/>
  <c r="AC72" i="1" s="1"/>
  <c r="AU85" i="7"/>
  <c r="AW85" i="7" s="1"/>
  <c r="AW24" i="7"/>
  <c r="AS15" i="7"/>
  <c r="AC15" i="9"/>
  <c r="AA15" i="9"/>
  <c r="AT56" i="1"/>
  <c r="AT40" i="1"/>
  <c r="AV40" i="1" s="1"/>
  <c r="AT56" i="7"/>
  <c r="AX56" i="7" s="1"/>
  <c r="AX8" i="7"/>
  <c r="AV8" i="7"/>
  <c r="AO63" i="1"/>
  <c r="AT86" i="1"/>
  <c r="AV86" i="1" s="1"/>
  <c r="AX34" i="1"/>
  <c r="AV34" i="1"/>
  <c r="AP72" i="16"/>
  <c r="AZ46" i="9"/>
  <c r="BB46" i="9" s="1"/>
  <c r="BB34" i="9"/>
  <c r="BD71" i="9"/>
  <c r="BH71" i="9" s="1"/>
  <c r="AY79" i="7"/>
  <c r="AY74" i="7"/>
  <c r="BC74" i="7" s="1"/>
  <c r="AZ67" i="14"/>
  <c r="BB67" i="14" s="1"/>
  <c r="BD85" i="9"/>
  <c r="BH24" i="9"/>
  <c r="AX18" i="1"/>
  <c r="AV18" i="1"/>
  <c r="AY68" i="1"/>
  <c r="BC32" i="14"/>
  <c r="BA32" i="14"/>
  <c r="AY77" i="14"/>
  <c r="BI77" i="14"/>
  <c r="BM32" i="14"/>
  <c r="AT85" i="14"/>
  <c r="AX24" i="14"/>
  <c r="BD42" i="9"/>
  <c r="BF42" i="9" s="1"/>
  <c r="BD66" i="9"/>
  <c r="BH66" i="9" s="1"/>
  <c r="BE70" i="16"/>
  <c r="AY79" i="1"/>
  <c r="BC79" i="1" s="1"/>
  <c r="BC13" i="1"/>
  <c r="BA13" i="1"/>
  <c r="BD66" i="17"/>
  <c r="BF66" i="17" s="1"/>
  <c r="AZ57" i="16"/>
  <c r="BB57" i="16" s="1"/>
  <c r="BB18" i="16"/>
  <c r="BC35" i="16"/>
  <c r="BA35" i="16"/>
  <c r="BH35" i="1"/>
  <c r="BF35" i="1"/>
  <c r="AY63" i="16"/>
  <c r="BC63" i="16" s="1"/>
  <c r="BC12" i="14"/>
  <c r="BA12" i="14"/>
  <c r="BC15" i="16"/>
  <c r="BA15" i="16"/>
  <c r="AY44" i="9"/>
  <c r="BC44" i="9" s="1"/>
  <c r="BC12" i="9"/>
  <c r="BE58" i="1"/>
  <c r="BG58" i="1" s="1"/>
  <c r="BE70" i="1"/>
  <c r="BG70" i="1" s="1"/>
  <c r="AY74" i="1"/>
  <c r="BA74" i="1" s="1"/>
  <c r="BP18" i="7"/>
  <c r="AB24" i="7"/>
  <c r="AZ41" i="7"/>
  <c r="BB41" i="7" s="1"/>
  <c r="AZ60" i="7"/>
  <c r="BB60" i="7" s="1"/>
  <c r="AZ61" i="7"/>
  <c r="AY85" i="7"/>
  <c r="BR18" i="9"/>
  <c r="BL32" i="9"/>
  <c r="AZ43" i="9"/>
  <c r="BB43" i="9" s="1"/>
  <c r="AU86" i="9"/>
  <c r="AW86" i="9" s="1"/>
  <c r="Z67" i="16"/>
  <c r="AB67" i="16" s="1"/>
  <c r="BH25" i="14"/>
  <c r="BM28" i="14"/>
  <c r="Y60" i="18"/>
  <c r="P75" i="7"/>
  <c r="R75" i="7" s="1"/>
  <c r="R12" i="7"/>
  <c r="AO71" i="7"/>
  <c r="AA8" i="1"/>
  <c r="BG32" i="1"/>
  <c r="BJ56" i="1"/>
  <c r="BL56" i="1" s="1"/>
  <c r="AT81" i="1"/>
  <c r="AV81" i="1" s="1"/>
  <c r="AX13" i="7"/>
  <c r="AW22" i="7"/>
  <c r="AD57" i="7"/>
  <c r="AH57" i="7" s="1"/>
  <c r="AD71" i="7"/>
  <c r="BA12" i="9"/>
  <c r="BR12" i="9"/>
  <c r="BM28" i="9"/>
  <c r="AY67" i="16"/>
  <c r="BF12" i="14"/>
  <c r="BK32" i="14"/>
  <c r="AY75" i="14"/>
  <c r="BA75" i="14" s="1"/>
  <c r="Y57" i="7"/>
  <c r="AC57" i="7" s="1"/>
  <c r="AC18" i="7"/>
  <c r="Y86" i="7"/>
  <c r="AA86" i="7" s="1"/>
  <c r="AA34" i="7"/>
  <c r="AT56" i="14"/>
  <c r="AX8" i="14"/>
  <c r="AX35" i="1"/>
  <c r="AV35" i="1"/>
  <c r="AY43" i="14"/>
  <c r="BC43" i="14" s="1"/>
  <c r="AY65" i="14"/>
  <c r="BA65" i="14" s="1"/>
  <c r="BD70" i="19"/>
  <c r="BL25" i="15"/>
  <c r="BJ47" i="15"/>
  <c r="BL47" i="15" s="1"/>
  <c r="BJ65" i="15"/>
  <c r="BL65" i="15" s="1"/>
  <c r="BJ70" i="15"/>
  <c r="BL70" i="15" s="1"/>
  <c r="BO58" i="7"/>
  <c r="BQ58" i="7" s="1"/>
  <c r="BQ28" i="7"/>
  <c r="BI43" i="1"/>
  <c r="BK43" i="1" s="1"/>
  <c r="BI71" i="1"/>
  <c r="BM71" i="1" s="1"/>
  <c r="BD56" i="7"/>
  <c r="BF56" i="7" s="1"/>
  <c r="BF8" i="7"/>
  <c r="BK8" i="1"/>
  <c r="BI56" i="1"/>
  <c r="BM56" i="1" s="1"/>
  <c r="K62" i="16"/>
  <c r="N62" i="16" s="1"/>
  <c r="O79" i="7"/>
  <c r="S79" i="7" s="1"/>
  <c r="Q13" i="7"/>
  <c r="V23" i="16"/>
  <c r="X23" i="16"/>
  <c r="S8" i="15"/>
  <c r="O56" i="15"/>
  <c r="I14" i="9"/>
  <c r="G14" i="9"/>
  <c r="BN5" i="6"/>
  <c r="BO53" i="14"/>
  <c r="BO54" i="14" s="1"/>
  <c r="AW24" i="1"/>
  <c r="AU85" i="1"/>
  <c r="AW85" i="1" s="1"/>
  <c r="AU66" i="18"/>
  <c r="AY65" i="9"/>
  <c r="AY70" i="9"/>
  <c r="BC70" i="9" s="1"/>
  <c r="BB8" i="1"/>
  <c r="AZ40" i="1"/>
  <c r="BM32" i="1"/>
  <c r="U71" i="1"/>
  <c r="W71" i="1" s="1"/>
  <c r="AV14" i="7"/>
  <c r="V15" i="7"/>
  <c r="BF24" i="9"/>
  <c r="BB15" i="16"/>
  <c r="AX35" i="16"/>
  <c r="BH12" i="14"/>
  <c r="AV24" i="14"/>
  <c r="BI75" i="14"/>
  <c r="BM75" i="14" s="1"/>
  <c r="BI63" i="15"/>
  <c r="BK63" i="15" s="1"/>
  <c r="AZ77" i="15"/>
  <c r="AZ72" i="7"/>
  <c r="BB72" i="7" s="1"/>
  <c r="BE79" i="1"/>
  <c r="BE74" i="1"/>
  <c r="BG74" i="1" s="1"/>
  <c r="AU61" i="16"/>
  <c r="AW61" i="16" s="1"/>
  <c r="AU60" i="16"/>
  <c r="AW60" i="16" s="1"/>
  <c r="AW18" i="17"/>
  <c r="AU57" i="17"/>
  <c r="AW57" i="17" s="1"/>
  <c r="BH33" i="1"/>
  <c r="BF33" i="1"/>
  <c r="AZ67" i="17"/>
  <c r="BB67" i="17" s="1"/>
  <c r="BE76" i="7"/>
  <c r="BG76" i="7" s="1"/>
  <c r="BE44" i="7"/>
  <c r="BG44" i="7" s="1"/>
  <c r="BF34" i="16"/>
  <c r="BH34" i="16"/>
  <c r="BP18" i="1"/>
  <c r="BN57" i="1"/>
  <c r="BR57" i="1" s="1"/>
  <c r="AV8" i="1"/>
  <c r="BG14" i="1"/>
  <c r="BE44" i="1"/>
  <c r="BG44" i="1" s="1"/>
  <c r="BI77" i="1"/>
  <c r="BM77" i="1" s="1"/>
  <c r="BC13" i="7"/>
  <c r="BI58" i="9"/>
  <c r="BK58" i="9" s="1"/>
  <c r="AY61" i="9"/>
  <c r="BC61" i="9" s="1"/>
  <c r="AW14" i="16"/>
  <c r="AG24" i="16"/>
  <c r="BE65" i="16"/>
  <c r="BG65" i="16" s="1"/>
  <c r="AU60" i="14"/>
  <c r="AW60" i="14" s="1"/>
  <c r="BE72" i="14"/>
  <c r="BG72" i="14" s="1"/>
  <c r="BF32" i="15"/>
  <c r="BI56" i="17"/>
  <c r="BM56" i="17" s="1"/>
  <c r="AS25" i="1"/>
  <c r="AQ25" i="1"/>
  <c r="AE84" i="19"/>
  <c r="AG14" i="19"/>
  <c r="AG34" i="18"/>
  <c r="AE86" i="18"/>
  <c r="AG86" i="18" s="1"/>
  <c r="AZ80" i="19"/>
  <c r="BB80" i="19" s="1"/>
  <c r="BB23" i="19"/>
  <c r="AZ81" i="19"/>
  <c r="BB81" i="19" s="1"/>
  <c r="BB33" i="19"/>
  <c r="BD85" i="7"/>
  <c r="BH24" i="7"/>
  <c r="AU46" i="1"/>
  <c r="AW46" i="1" s="1"/>
  <c r="AT68" i="7"/>
  <c r="AX68" i="7" s="1"/>
  <c r="AH15" i="9"/>
  <c r="BP18" i="9"/>
  <c r="BI40" i="9"/>
  <c r="BM40" i="9" s="1"/>
  <c r="BH15" i="16"/>
  <c r="BA8" i="17"/>
  <c r="AT85" i="1"/>
  <c r="AV85" i="1" s="1"/>
  <c r="AV24" i="1"/>
  <c r="AH15" i="7"/>
  <c r="Z65" i="7"/>
  <c r="AB65" i="7" s="1"/>
  <c r="AD62" i="1"/>
  <c r="AH62" i="1" s="1"/>
  <c r="AP84" i="1"/>
  <c r="AR84" i="1" s="1"/>
  <c r="AR14" i="1"/>
  <c r="AP46" i="1"/>
  <c r="AR46" i="1" s="1"/>
  <c r="AQ34" i="1"/>
  <c r="AO86" i="1"/>
  <c r="AU71" i="14"/>
  <c r="AW71" i="14" s="1"/>
  <c r="AY42" i="7"/>
  <c r="BC42" i="7" s="1"/>
  <c r="AS22" i="9"/>
  <c r="AO76" i="9"/>
  <c r="AS13" i="7"/>
  <c r="AO79" i="7"/>
  <c r="AS79" i="7" s="1"/>
  <c r="AO74" i="7"/>
  <c r="AS74" i="7" s="1"/>
  <c r="AP56" i="7"/>
  <c r="AT58" i="9"/>
  <c r="AV58" i="9" s="1"/>
  <c r="AV28" i="9"/>
  <c r="AP70" i="9"/>
  <c r="AT67" i="9"/>
  <c r="AX67" i="9" s="1"/>
  <c r="AX13" i="16"/>
  <c r="AT79" i="16"/>
  <c r="AX79" i="16" s="1"/>
  <c r="AV13" i="16"/>
  <c r="AT74" i="16"/>
  <c r="AX74" i="16" s="1"/>
  <c r="AY79" i="16"/>
  <c r="BC79" i="16" s="1"/>
  <c r="AY74" i="16"/>
  <c r="BC13" i="16"/>
  <c r="BJ42" i="1"/>
  <c r="BL42" i="1" s="1"/>
  <c r="BJ66" i="1"/>
  <c r="BL66" i="1" s="1"/>
  <c r="AY60" i="9"/>
  <c r="BA60" i="9" s="1"/>
  <c r="AY41" i="9"/>
  <c r="BM28" i="16"/>
  <c r="BI58" i="16"/>
  <c r="BK28" i="16"/>
  <c r="BC18" i="9"/>
  <c r="BA18" i="9"/>
  <c r="AY57" i="9"/>
  <c r="BC57" i="9" s="1"/>
  <c r="BD75" i="16"/>
  <c r="BF75" i="16" s="1"/>
  <c r="BH12" i="16"/>
  <c r="BI76" i="16"/>
  <c r="BM76" i="16" s="1"/>
  <c r="BK22" i="16"/>
  <c r="AU68" i="15"/>
  <c r="AW68" i="15" s="1"/>
  <c r="BR12" i="19"/>
  <c r="BN75" i="19"/>
  <c r="BR75" i="19" s="1"/>
  <c r="BP12" i="19"/>
  <c r="BI57" i="17"/>
  <c r="BM57" i="17" s="1"/>
  <c r="BM18" i="17"/>
  <c r="BK18" i="17"/>
  <c r="AY74" i="15"/>
  <c r="BC74" i="15" s="1"/>
  <c r="BC13" i="15"/>
  <c r="BI66" i="14"/>
  <c r="BN57" i="14"/>
  <c r="BP18" i="14"/>
  <c r="BE43" i="1"/>
  <c r="BG43" i="1" s="1"/>
  <c r="BN56" i="7"/>
  <c r="BR56" i="7" s="1"/>
  <c r="BR8" i="7"/>
  <c r="BI58" i="1"/>
  <c r="BM58" i="1" s="1"/>
  <c r="BM28" i="1"/>
  <c r="BJ75" i="7"/>
  <c r="BJ44" i="7"/>
  <c r="BL44" i="7" s="1"/>
  <c r="BL12" i="7"/>
  <c r="BO57" i="1"/>
  <c r="BQ57" i="1" s="1"/>
  <c r="BQ18" i="1"/>
  <c r="BR22" i="14"/>
  <c r="BP22" i="14"/>
  <c r="BH28" i="1"/>
  <c r="BD58" i="1"/>
  <c r="BH58" i="1" s="1"/>
  <c r="BR22" i="7"/>
  <c r="BN76" i="7"/>
  <c r="BP76" i="7" s="1"/>
  <c r="BR15" i="19"/>
  <c r="BP15" i="19"/>
  <c r="BN56" i="9"/>
  <c r="BR56" i="9" s="1"/>
  <c r="BR8" i="9"/>
  <c r="BQ13" i="7"/>
  <c r="BO74" i="7"/>
  <c r="BQ74" i="7" s="1"/>
  <c r="AY72" i="14"/>
  <c r="BC72" i="14" s="1"/>
  <c r="AZ71" i="14"/>
  <c r="BB71" i="14" s="1"/>
  <c r="BC28" i="1"/>
  <c r="AY58" i="1"/>
  <c r="BA28" i="1"/>
  <c r="BI56" i="14"/>
  <c r="BM56" i="14" s="1"/>
  <c r="BK8" i="14"/>
  <c r="Y61" i="18"/>
  <c r="AC22" i="15"/>
  <c r="AA22" i="15"/>
  <c r="Y76" i="15"/>
  <c r="O80" i="18"/>
  <c r="S80" i="18" s="1"/>
  <c r="S23" i="18"/>
  <c r="Q23" i="18"/>
  <c r="J81" i="1"/>
  <c r="L81" i="1" s="1"/>
  <c r="N33" i="1"/>
  <c r="S18" i="17"/>
  <c r="O57" i="17"/>
  <c r="T76" i="9"/>
  <c r="X76" i="9" s="1"/>
  <c r="V22" i="9"/>
  <c r="P71" i="15"/>
  <c r="Y41" i="1"/>
  <c r="AC41" i="1" s="1"/>
  <c r="O61" i="16"/>
  <c r="J60" i="18"/>
  <c r="J61" i="18"/>
  <c r="J85" i="15"/>
  <c r="N85" i="15" s="1"/>
  <c r="N24" i="15"/>
  <c r="F76" i="17"/>
  <c r="H76" i="17" s="1"/>
  <c r="H22" i="17"/>
  <c r="E63" i="15"/>
  <c r="E41" i="15"/>
  <c r="E72" i="14"/>
  <c r="I72" i="14" s="1"/>
  <c r="F65" i="17"/>
  <c r="H65" i="17" s="1"/>
  <c r="F70" i="17"/>
  <c r="E63" i="19"/>
  <c r="F63" i="19"/>
  <c r="F64" i="19" s="1"/>
  <c r="H63" i="19" s="1"/>
  <c r="F41" i="19"/>
  <c r="F72" i="16"/>
  <c r="H72" i="16" s="1"/>
  <c r="AO53" i="16"/>
  <c r="AO54" i="16" s="1"/>
  <c r="BK5" i="9"/>
  <c r="BI6" i="9"/>
  <c r="BK6" i="9" s="1"/>
  <c r="BI53" i="9"/>
  <c r="BM53" i="9" s="1"/>
  <c r="P53" i="16"/>
  <c r="P54" i="16" s="1"/>
  <c r="AP6" i="9"/>
  <c r="AS6" i="9" s="1"/>
  <c r="S5" i="18"/>
  <c r="O53" i="18"/>
  <c r="O6" i="18"/>
  <c r="N5" i="6"/>
  <c r="N6" i="6" s="1"/>
  <c r="AS5" i="15"/>
  <c r="AO6" i="15"/>
  <c r="BH5" i="17"/>
  <c r="BD6" i="17"/>
  <c r="BF6" i="17" s="1"/>
  <c r="BF5" i="17"/>
  <c r="AZ40" i="14"/>
  <c r="BB40" i="14" s="1"/>
  <c r="BI47" i="7"/>
  <c r="BJ44" i="1"/>
  <c r="BL44" i="1" s="1"/>
  <c r="BD44" i="1"/>
  <c r="BH44" i="1" s="1"/>
  <c r="N18" i="1"/>
  <c r="U43" i="1"/>
  <c r="W43" i="1" s="1"/>
  <c r="AY45" i="16"/>
  <c r="AA5" i="1"/>
  <c r="AH5" i="15"/>
  <c r="AC35" i="17"/>
  <c r="X15" i="18"/>
  <c r="BO40" i="1"/>
  <c r="BQ40" i="1" s="1"/>
  <c r="W5" i="1"/>
  <c r="W90" i="1" s="1"/>
  <c r="H13" i="1"/>
  <c r="BE57" i="1"/>
  <c r="BG57" i="1" s="1"/>
  <c r="BD77" i="1"/>
  <c r="BH77" i="1" s="1"/>
  <c r="BJ65" i="7"/>
  <c r="BL65" i="7" s="1"/>
  <c r="BI80" i="7"/>
  <c r="BM80" i="7" s="1"/>
  <c r="I5" i="9"/>
  <c r="BJ53" i="9"/>
  <c r="BJ54" i="9" s="1"/>
  <c r="F60" i="9"/>
  <c r="I60" i="9" s="1"/>
  <c r="T6" i="14"/>
  <c r="V6" i="14" s="1"/>
  <c r="BI53" i="15"/>
  <c r="BM53" i="15" s="1"/>
  <c r="BC22" i="17"/>
  <c r="BA8" i="18"/>
  <c r="F70" i="18"/>
  <c r="J80" i="19"/>
  <c r="N80" i="19" s="1"/>
  <c r="F43" i="18"/>
  <c r="AU42" i="16"/>
  <c r="AW42" i="16" s="1"/>
  <c r="BD40" i="9"/>
  <c r="BH40" i="9" s="1"/>
  <c r="I9" i="16"/>
  <c r="BM5" i="16"/>
  <c r="AO6" i="18"/>
  <c r="BC8" i="18"/>
  <c r="N23" i="19"/>
  <c r="BI5" i="6"/>
  <c r="BI6" i="6" s="1"/>
  <c r="I18" i="14"/>
  <c r="AJ5" i="1"/>
  <c r="AJ53" i="1" s="1"/>
  <c r="AJ54" i="1" s="1"/>
  <c r="AL53" i="1" s="1"/>
  <c r="BF32" i="1"/>
  <c r="BD71" i="16"/>
  <c r="BF71" i="16" s="1"/>
  <c r="AT6" i="1"/>
  <c r="AV6" i="1" s="1"/>
  <c r="G14" i="1"/>
  <c r="L24" i="1"/>
  <c r="AY47" i="1"/>
  <c r="BC47" i="1" s="1"/>
  <c r="P62" i="1"/>
  <c r="AT84" i="1"/>
  <c r="AX84" i="1" s="1"/>
  <c r="V5" i="7"/>
  <c r="T6" i="7"/>
  <c r="V6" i="7" s="1"/>
  <c r="H14" i="7"/>
  <c r="T53" i="7"/>
  <c r="T54" i="7" s="1"/>
  <c r="V54" i="7" s="1"/>
  <c r="AD58" i="7"/>
  <c r="AY70" i="7"/>
  <c r="F6" i="9"/>
  <c r="I6" i="9" s="1"/>
  <c r="X33" i="9"/>
  <c r="BG28" i="16"/>
  <c r="T53" i="14"/>
  <c r="X53" i="14" s="1"/>
  <c r="BL23" i="15"/>
  <c r="I11" i="18"/>
  <c r="BH22" i="18"/>
  <c r="U6" i="1"/>
  <c r="BL12" i="1"/>
  <c r="BA14" i="1"/>
  <c r="BH32" i="1"/>
  <c r="AZ44" i="1"/>
  <c r="BB44" i="1" s="1"/>
  <c r="AT53" i="1"/>
  <c r="AT54" i="1" s="1"/>
  <c r="AV54" i="1" s="1"/>
  <c r="AZ68" i="1"/>
  <c r="BB68" i="1" s="1"/>
  <c r="BM25" i="7"/>
  <c r="BP32" i="7"/>
  <c r="BD40" i="7"/>
  <c r="BF40" i="7" s="1"/>
  <c r="BN44" i="7"/>
  <c r="BR44" i="7" s="1"/>
  <c r="BD70" i="7"/>
  <c r="BF70" i="7" s="1"/>
  <c r="AG33" i="9"/>
  <c r="AE86" i="9"/>
  <c r="AG86" i="9" s="1"/>
  <c r="BF13" i="14"/>
  <c r="X32" i="15"/>
  <c r="F75" i="19"/>
  <c r="T5" i="6"/>
  <c r="V33" i="9"/>
  <c r="AB22" i="16"/>
  <c r="I8" i="1"/>
  <c r="BK25" i="1"/>
  <c r="BC34" i="1"/>
  <c r="BD40" i="1"/>
  <c r="BH40" i="1" s="1"/>
  <c r="AZ42" i="1"/>
  <c r="BB42" i="1" s="1"/>
  <c r="BI47" i="1"/>
  <c r="F74" i="1"/>
  <c r="H74" i="1" s="1"/>
  <c r="BJ75" i="1"/>
  <c r="BL75" i="1" s="1"/>
  <c r="AO77" i="1"/>
  <c r="N8" i="7"/>
  <c r="BD45" i="7"/>
  <c r="BF45" i="7" s="1"/>
  <c r="BD57" i="7"/>
  <c r="BF57" i="7" s="1"/>
  <c r="E70" i="16"/>
  <c r="V5" i="14"/>
  <c r="AC13" i="15"/>
  <c r="O63" i="19"/>
  <c r="J57" i="1"/>
  <c r="J59" i="1" s="1"/>
  <c r="L58" i="1" s="1"/>
  <c r="BB12" i="1"/>
  <c r="BE40" i="1"/>
  <c r="BG40" i="1" s="1"/>
  <c r="BE47" i="7"/>
  <c r="BG47" i="7" s="1"/>
  <c r="AY65" i="7"/>
  <c r="S13" i="9"/>
  <c r="BE40" i="16"/>
  <c r="BG40" i="16" s="1"/>
  <c r="Q14" i="14"/>
  <c r="BA35" i="14"/>
  <c r="V28" i="17"/>
  <c r="M32" i="19"/>
  <c r="BK25" i="7"/>
  <c r="BC14" i="1"/>
  <c r="AS32" i="1"/>
  <c r="Y65" i="1"/>
  <c r="AC65" i="1" s="1"/>
  <c r="AT66" i="1"/>
  <c r="AX66" i="1" s="1"/>
  <c r="BF18" i="7"/>
  <c r="BB32" i="7"/>
  <c r="BL5" i="9"/>
  <c r="BL90" i="9" s="1"/>
  <c r="BF24" i="1"/>
  <c r="Z68" i="1"/>
  <c r="AB68" i="1" s="1"/>
  <c r="BD42" i="7"/>
  <c r="BH42" i="7" s="1"/>
  <c r="T62" i="7"/>
  <c r="V62" i="7" s="1"/>
  <c r="BJ58" i="9"/>
  <c r="BL58" i="9" s="1"/>
  <c r="O74" i="9"/>
  <c r="S74" i="9" s="1"/>
  <c r="BI6" i="16"/>
  <c r="BK6" i="16" s="1"/>
  <c r="E43" i="16"/>
  <c r="AZ72" i="16"/>
  <c r="BB72" i="16" s="1"/>
  <c r="AW14" i="14"/>
  <c r="X28" i="17"/>
  <c r="AN5" i="6"/>
  <c r="AU47" i="1"/>
  <c r="AW47" i="1" s="1"/>
  <c r="AV12" i="1"/>
  <c r="U65" i="1"/>
  <c r="W65" i="1" s="1"/>
  <c r="AE84" i="7"/>
  <c r="Y86" i="16"/>
  <c r="AA86" i="16" s="1"/>
  <c r="V14" i="14"/>
  <c r="AR13" i="9"/>
  <c r="BI70" i="14"/>
  <c r="BK70" i="14" s="1"/>
  <c r="AT75" i="1"/>
  <c r="AX75" i="1" s="1"/>
  <c r="BN85" i="1"/>
  <c r="BP85" i="1" s="1"/>
  <c r="BN68" i="7"/>
  <c r="BD47" i="7"/>
  <c r="BH47" i="7" s="1"/>
  <c r="AY47" i="9"/>
  <c r="BO40" i="9"/>
  <c r="BQ40" i="9" s="1"/>
  <c r="AD5" i="6"/>
  <c r="AD6" i="6" s="1"/>
  <c r="BQ28" i="1"/>
  <c r="AP85" i="9"/>
  <c r="AR85" i="9" s="1"/>
  <c r="AO72" i="7"/>
  <c r="W23" i="16"/>
  <c r="U80" i="16"/>
  <c r="W80" i="16" s="1"/>
  <c r="Z61" i="15"/>
  <c r="W34" i="14"/>
  <c r="U86" i="14"/>
  <c r="AP66" i="14"/>
  <c r="AR66" i="14" s="1"/>
  <c r="AT71" i="15"/>
  <c r="AV71" i="15" s="1"/>
  <c r="AO80" i="16"/>
  <c r="AS80" i="16" s="1"/>
  <c r="AQ23" i="16"/>
  <c r="AD85" i="18"/>
  <c r="AH85" i="18" s="1"/>
  <c r="AH24" i="18"/>
  <c r="AU65" i="9"/>
  <c r="AW65" i="9" s="1"/>
  <c r="AX28" i="19"/>
  <c r="AT58" i="19"/>
  <c r="AX58" i="19" s="1"/>
  <c r="BG33" i="15"/>
  <c r="BE81" i="15"/>
  <c r="BF12" i="17"/>
  <c r="BD75" i="17"/>
  <c r="BF75" i="17" s="1"/>
  <c r="AY62" i="19"/>
  <c r="BB22" i="19"/>
  <c r="AZ76" i="19"/>
  <c r="BB76" i="19" s="1"/>
  <c r="BH28" i="19"/>
  <c r="BF28" i="19"/>
  <c r="BN60" i="18"/>
  <c r="BJ66" i="15"/>
  <c r="BL66" i="15" s="1"/>
  <c r="E60" i="14"/>
  <c r="E61" i="14"/>
  <c r="AT6" i="14"/>
  <c r="AV6" i="14" s="1"/>
  <c r="AX5" i="14"/>
  <c r="AB13" i="9"/>
  <c r="Z79" i="9"/>
  <c r="AB79" i="9" s="1"/>
  <c r="BE84" i="17"/>
  <c r="BG84" i="17" s="1"/>
  <c r="BG14" i="17"/>
  <c r="U77" i="1"/>
  <c r="W77" i="1" s="1"/>
  <c r="AE86" i="1"/>
  <c r="AG86" i="1" s="1"/>
  <c r="AD76" i="16"/>
  <c r="AH76" i="16" s="1"/>
  <c r="U70" i="17"/>
  <c r="W70" i="17" s="1"/>
  <c r="I23" i="9"/>
  <c r="G23" i="9"/>
  <c r="W24" i="9"/>
  <c r="AA33" i="9"/>
  <c r="T66" i="7"/>
  <c r="X66" i="7" s="1"/>
  <c r="X34" i="17"/>
  <c r="T86" i="17"/>
  <c r="AU46" i="9"/>
  <c r="AW14" i="9"/>
  <c r="BF18" i="19"/>
  <c r="BD40" i="19"/>
  <c r="BF40" i="19" s="1"/>
  <c r="BD47" i="14"/>
  <c r="J84" i="16"/>
  <c r="L84" i="16" s="1"/>
  <c r="L14" i="16"/>
  <c r="BH5" i="15"/>
  <c r="BF5" i="15"/>
  <c r="L60" i="7"/>
  <c r="H14" i="1"/>
  <c r="AS14" i="7"/>
  <c r="BJ46" i="7"/>
  <c r="BL46" i="7" s="1"/>
  <c r="AP60" i="7"/>
  <c r="AU47" i="9"/>
  <c r="AW47" i="9" s="1"/>
  <c r="AV28" i="1"/>
  <c r="AD60" i="1"/>
  <c r="AH60" i="1" s="1"/>
  <c r="U70" i="1"/>
  <c r="W70" i="1" s="1"/>
  <c r="AS24" i="9"/>
  <c r="AT65" i="9"/>
  <c r="Z74" i="9"/>
  <c r="AB74" i="9" s="1"/>
  <c r="AH13" i="16"/>
  <c r="AV23" i="16"/>
  <c r="AC34" i="16"/>
  <c r="AS12" i="18"/>
  <c r="AV14" i="18"/>
  <c r="AW23" i="1"/>
  <c r="AV25" i="1"/>
  <c r="S32" i="1"/>
  <c r="AP60" i="1"/>
  <c r="AR60" i="1" s="1"/>
  <c r="AO65" i="1"/>
  <c r="Y70" i="1"/>
  <c r="AC70" i="1" s="1"/>
  <c r="AD71" i="1"/>
  <c r="F76" i="1"/>
  <c r="H76" i="1" s="1"/>
  <c r="H12" i="7"/>
  <c r="BH15" i="7"/>
  <c r="BC18" i="7"/>
  <c r="BA32" i="7"/>
  <c r="AW33" i="7"/>
  <c r="BO42" i="7"/>
  <c r="BQ42" i="7" s="1"/>
  <c r="AP68" i="7"/>
  <c r="AR68" i="7" s="1"/>
  <c r="AT80" i="7"/>
  <c r="AX80" i="7" s="1"/>
  <c r="X14" i="9"/>
  <c r="AY62" i="9"/>
  <c r="AZ65" i="9"/>
  <c r="BB65" i="9" s="1"/>
  <c r="Y72" i="9"/>
  <c r="AC72" i="9" s="1"/>
  <c r="AU84" i="9"/>
  <c r="BA8" i="16"/>
  <c r="BF18" i="16"/>
  <c r="BB22" i="16"/>
  <c r="AQ34" i="16"/>
  <c r="AD58" i="16"/>
  <c r="AT60" i="16"/>
  <c r="AV60" i="16" s="1"/>
  <c r="AD79" i="16"/>
  <c r="AH79" i="16" s="1"/>
  <c r="AO84" i="16"/>
  <c r="AQ84" i="16" s="1"/>
  <c r="AH15" i="14"/>
  <c r="BE81" i="14"/>
  <c r="BG81" i="14" s="1"/>
  <c r="AW28" i="15"/>
  <c r="O62" i="15"/>
  <c r="AQ15" i="17"/>
  <c r="BC34" i="17"/>
  <c r="BE40" i="17"/>
  <c r="BG40" i="17" s="1"/>
  <c r="BP8" i="18"/>
  <c r="H22" i="19"/>
  <c r="AX32" i="19"/>
  <c r="Q33" i="19"/>
  <c r="AD57" i="19"/>
  <c r="AF57" i="19" s="1"/>
  <c r="AP72" i="19"/>
  <c r="BN77" i="19"/>
  <c r="BP77" i="19" s="1"/>
  <c r="U67" i="1"/>
  <c r="AQ34" i="7"/>
  <c r="R22" i="1"/>
  <c r="AH15" i="1"/>
  <c r="N35" i="9"/>
  <c r="X23" i="1"/>
  <c r="W28" i="16"/>
  <c r="T61" i="1"/>
  <c r="X61" i="1" s="1"/>
  <c r="I14" i="1"/>
  <c r="P71" i="1"/>
  <c r="Z62" i="16"/>
  <c r="AB62" i="16" s="1"/>
  <c r="N25" i="16"/>
  <c r="AP44" i="7"/>
  <c r="AP47" i="16"/>
  <c r="BS18" i="14"/>
  <c r="S24" i="1"/>
  <c r="J77" i="16"/>
  <c r="N77" i="16" s="1"/>
  <c r="W33" i="9"/>
  <c r="AH18" i="19"/>
  <c r="O77" i="1"/>
  <c r="S77" i="1" s="1"/>
  <c r="O85" i="1"/>
  <c r="S85" i="1" s="1"/>
  <c r="BR34" i="7"/>
  <c r="O67" i="7"/>
  <c r="P85" i="7"/>
  <c r="R85" i="7" s="1"/>
  <c r="U63" i="17"/>
  <c r="W63" i="17" s="1"/>
  <c r="E42" i="1"/>
  <c r="AP42" i="1"/>
  <c r="AR42" i="1" s="1"/>
  <c r="AZ40" i="7"/>
  <c r="BB40" i="7" s="1"/>
  <c r="AZ47" i="7"/>
  <c r="BB47" i="7" s="1"/>
  <c r="AT47" i="1"/>
  <c r="AX47" i="1" s="1"/>
  <c r="BE46" i="17"/>
  <c r="BG46" i="17" s="1"/>
  <c r="BJ42" i="7"/>
  <c r="BL42" i="7" s="1"/>
  <c r="BD46" i="14"/>
  <c r="BF46" i="14" s="1"/>
  <c r="J5" i="6"/>
  <c r="J6" i="6" s="1"/>
  <c r="BO47" i="7"/>
  <c r="BQ47" i="7" s="1"/>
  <c r="BJ47" i="9"/>
  <c r="BL47" i="9" s="1"/>
  <c r="BL15" i="9"/>
  <c r="U80" i="14"/>
  <c r="W80" i="14" s="1"/>
  <c r="W23" i="14"/>
  <c r="AC18" i="16"/>
  <c r="AA18" i="16"/>
  <c r="AE85" i="17"/>
  <c r="AG85" i="17" s="1"/>
  <c r="AG24" i="17"/>
  <c r="Z68" i="9"/>
  <c r="AB68" i="9" s="1"/>
  <c r="AX28" i="16"/>
  <c r="AT58" i="16"/>
  <c r="AQ25" i="9"/>
  <c r="AS25" i="9"/>
  <c r="AS18" i="19"/>
  <c r="AO57" i="19"/>
  <c r="AT62" i="7"/>
  <c r="AX62" i="7" s="1"/>
  <c r="U67" i="7"/>
  <c r="W67" i="7" s="1"/>
  <c r="V35" i="14"/>
  <c r="BG13" i="1"/>
  <c r="BH23" i="1"/>
  <c r="AS33" i="1"/>
  <c r="V34" i="1"/>
  <c r="AH35" i="1"/>
  <c r="BJ43" i="1"/>
  <c r="BL43" i="1" s="1"/>
  <c r="AT45" i="1"/>
  <c r="AV45" i="1" s="1"/>
  <c r="AZ56" i="1"/>
  <c r="AE58" i="1"/>
  <c r="Z63" i="1"/>
  <c r="AB63" i="1" s="1"/>
  <c r="BI63" i="1"/>
  <c r="AU71" i="1"/>
  <c r="Y75" i="1"/>
  <c r="AC75" i="1" s="1"/>
  <c r="BJ85" i="1"/>
  <c r="BL85" i="1" s="1"/>
  <c r="BK8" i="7"/>
  <c r="W23" i="7"/>
  <c r="AS25" i="7"/>
  <c r="Z41" i="7"/>
  <c r="AB41" i="7" s="1"/>
  <c r="AP77" i="7"/>
  <c r="BA8" i="9"/>
  <c r="AE71" i="16"/>
  <c r="BJ75" i="16"/>
  <c r="BL75" i="16" s="1"/>
  <c r="AU46" i="14"/>
  <c r="AW46" i="14" s="1"/>
  <c r="BJ56" i="14"/>
  <c r="BL56" i="14" s="1"/>
  <c r="BI58" i="14"/>
  <c r="BI74" i="15"/>
  <c r="BK74" i="15" s="1"/>
  <c r="Z84" i="15"/>
  <c r="AB84" i="15" s="1"/>
  <c r="BE44" i="18"/>
  <c r="BG44" i="18" s="1"/>
  <c r="K81" i="18"/>
  <c r="M81" i="18" s="1"/>
  <c r="BD42" i="19"/>
  <c r="AU71" i="19"/>
  <c r="AU86" i="19"/>
  <c r="AW86" i="19" s="1"/>
  <c r="Q34" i="7"/>
  <c r="O86" i="7"/>
  <c r="S86" i="7" s="1"/>
  <c r="T58" i="15"/>
  <c r="AP74" i="14"/>
  <c r="AR74" i="14" s="1"/>
  <c r="AR13" i="14"/>
  <c r="AP79" i="14"/>
  <c r="U66" i="17"/>
  <c r="W66" i="17" s="1"/>
  <c r="T67" i="7"/>
  <c r="X67" i="7" s="1"/>
  <c r="AD58" i="14"/>
  <c r="AH28" i="14"/>
  <c r="T71" i="14"/>
  <c r="AD74" i="14"/>
  <c r="AH74" i="14" s="1"/>
  <c r="AH13" i="14"/>
  <c r="Y70" i="9"/>
  <c r="AA70" i="9" s="1"/>
  <c r="AF33" i="1"/>
  <c r="AA35" i="1"/>
  <c r="K47" i="1"/>
  <c r="BH13" i="1"/>
  <c r="R14" i="1"/>
  <c r="BT14" i="1"/>
  <c r="BR18" i="1"/>
  <c r="N28" i="1"/>
  <c r="AW33" i="1"/>
  <c r="AP44" i="1"/>
  <c r="BD45" i="1"/>
  <c r="BH45" i="1" s="1"/>
  <c r="AP58" i="1"/>
  <c r="AU65" i="1"/>
  <c r="AW65" i="1" s="1"/>
  <c r="U72" i="1"/>
  <c r="W72" i="1" s="1"/>
  <c r="BE86" i="1"/>
  <c r="BL8" i="7"/>
  <c r="AA18" i="7"/>
  <c r="S22" i="7"/>
  <c r="AR23" i="7"/>
  <c r="BF24" i="7"/>
  <c r="AG33" i="7"/>
  <c r="BB35" i="7"/>
  <c r="AZ67" i="7"/>
  <c r="BB67" i="7" s="1"/>
  <c r="BD76" i="7"/>
  <c r="BH76" i="7" s="1"/>
  <c r="AU86" i="7"/>
  <c r="AW86" i="7" s="1"/>
  <c r="BD44" i="9"/>
  <c r="BH44" i="9" s="1"/>
  <c r="AB12" i="16"/>
  <c r="AV28" i="16"/>
  <c r="BE56" i="16"/>
  <c r="Z58" i="16"/>
  <c r="AB58" i="16" s="1"/>
  <c r="AD61" i="16"/>
  <c r="AU85" i="14"/>
  <c r="AW85" i="14" s="1"/>
  <c r="BM13" i="15"/>
  <c r="O70" i="15"/>
  <c r="BD76" i="15"/>
  <c r="BH76" i="15" s="1"/>
  <c r="AU46" i="17"/>
  <c r="AW46" i="17" s="1"/>
  <c r="AP63" i="19"/>
  <c r="G34" i="17"/>
  <c r="E86" i="17"/>
  <c r="M34" i="7"/>
  <c r="K86" i="7"/>
  <c r="M86" i="7" s="1"/>
  <c r="Y60" i="9"/>
  <c r="O71" i="15"/>
  <c r="S71" i="15" s="1"/>
  <c r="AP67" i="17"/>
  <c r="AR67" i="17" s="1"/>
  <c r="AD58" i="18"/>
  <c r="AH28" i="18"/>
  <c r="AP63" i="9"/>
  <c r="AR63" i="9" s="1"/>
  <c r="AZ68" i="15"/>
  <c r="BB68" i="15" s="1"/>
  <c r="AE57" i="14"/>
  <c r="AG18" i="14"/>
  <c r="O60" i="1"/>
  <c r="S60" i="1" s="1"/>
  <c r="BJ65" i="1"/>
  <c r="BL65" i="1" s="1"/>
  <c r="K76" i="1"/>
  <c r="M76" i="1" s="1"/>
  <c r="AO70" i="7"/>
  <c r="O76" i="7"/>
  <c r="S76" i="7" s="1"/>
  <c r="AF15" i="17"/>
  <c r="AO63" i="18"/>
  <c r="AW22" i="1"/>
  <c r="BK22" i="1"/>
  <c r="BL23" i="1"/>
  <c r="AX33" i="1"/>
  <c r="X34" i="1"/>
  <c r="U61" i="1"/>
  <c r="W61" i="1" s="1"/>
  <c r="BD62" i="1"/>
  <c r="AP66" i="1"/>
  <c r="AR66" i="1" s="1"/>
  <c r="BJ70" i="1"/>
  <c r="BL70" i="1" s="1"/>
  <c r="BD74" i="1"/>
  <c r="BF74" i="1" s="1"/>
  <c r="AO81" i="1"/>
  <c r="BJ86" i="1"/>
  <c r="BL86" i="1" s="1"/>
  <c r="BM8" i="7"/>
  <c r="AB18" i="7"/>
  <c r="BT30" i="7"/>
  <c r="BT68" i="7" s="1"/>
  <c r="BV68" i="7" s="1"/>
  <c r="BF32" i="7"/>
  <c r="S34" i="7"/>
  <c r="T42" i="7"/>
  <c r="V42" i="7" s="1"/>
  <c r="BI43" i="7"/>
  <c r="BJ66" i="7"/>
  <c r="AV14" i="9"/>
  <c r="AV8" i="14"/>
  <c r="Y74" i="14"/>
  <c r="AC74" i="14" s="1"/>
  <c r="AU76" i="14"/>
  <c r="AW76" i="14" s="1"/>
  <c r="Z81" i="14"/>
  <c r="AB81" i="14" s="1"/>
  <c r="AT75" i="15"/>
  <c r="AV75" i="15" s="1"/>
  <c r="Z80" i="17"/>
  <c r="AB80" i="17" s="1"/>
  <c r="AE71" i="19"/>
  <c r="AG71" i="19" s="1"/>
  <c r="P86" i="9"/>
  <c r="R86" i="9" s="1"/>
  <c r="R34" i="9"/>
  <c r="J70" i="16"/>
  <c r="J65" i="16"/>
  <c r="AB8" i="7"/>
  <c r="Z56" i="7"/>
  <c r="AB56" i="7" s="1"/>
  <c r="U61" i="18"/>
  <c r="W61" i="18" s="1"/>
  <c r="U79" i="16"/>
  <c r="W79" i="16" s="1"/>
  <c r="W13" i="16"/>
  <c r="AC35" i="15"/>
  <c r="AF33" i="9"/>
  <c r="AH33" i="9"/>
  <c r="AH33" i="16"/>
  <c r="AF33" i="16"/>
  <c r="Z71" i="18"/>
  <c r="AB71" i="18" s="1"/>
  <c r="BF12" i="15"/>
  <c r="BD75" i="15"/>
  <c r="BF75" i="15" s="1"/>
  <c r="BH12" i="15"/>
  <c r="AT76" i="14"/>
  <c r="AV76" i="14" s="1"/>
  <c r="AV22" i="14"/>
  <c r="AU71" i="18"/>
  <c r="AW71" i="18" s="1"/>
  <c r="AS8" i="14"/>
  <c r="AZ81" i="16"/>
  <c r="BB81" i="16" s="1"/>
  <c r="BB33" i="16"/>
  <c r="AS33" i="9"/>
  <c r="AQ33" i="9"/>
  <c r="AZ56" i="16"/>
  <c r="BB56" i="16" s="1"/>
  <c r="AZ40" i="16"/>
  <c r="AU57" i="14"/>
  <c r="AW57" i="14" s="1"/>
  <c r="AW18" i="14"/>
  <c r="AZ66" i="16"/>
  <c r="BB66" i="16" s="1"/>
  <c r="AT68" i="16"/>
  <c r="AX68" i="16" s="1"/>
  <c r="BB8" i="15"/>
  <c r="AZ56" i="15"/>
  <c r="BB56" i="15" s="1"/>
  <c r="BA25" i="14"/>
  <c r="BC25" i="14"/>
  <c r="BD81" i="17"/>
  <c r="BF33" i="17"/>
  <c r="BJ84" i="19"/>
  <c r="BL84" i="19" s="1"/>
  <c r="BL14" i="19"/>
  <c r="AY77" i="18"/>
  <c r="BA77" i="18" s="1"/>
  <c r="BC32" i="18"/>
  <c r="BA32" i="18"/>
  <c r="BE80" i="16"/>
  <c r="BG80" i="16" s="1"/>
  <c r="BG23" i="16"/>
  <c r="AX24" i="17"/>
  <c r="AV24" i="17"/>
  <c r="BB14" i="16"/>
  <c r="AZ84" i="16"/>
  <c r="BB84" i="16" s="1"/>
  <c r="AY62" i="15"/>
  <c r="BA62" i="15" s="1"/>
  <c r="AU66" i="14"/>
  <c r="BH14" i="19"/>
  <c r="BD84" i="19"/>
  <c r="BG24" i="15"/>
  <c r="BE85" i="15"/>
  <c r="BG85" i="15" s="1"/>
  <c r="AZ75" i="14"/>
  <c r="BB75" i="14" s="1"/>
  <c r="BB12" i="14"/>
  <c r="BC14" i="14"/>
  <c r="BA14" i="14"/>
  <c r="AZ71" i="17"/>
  <c r="BB71" i="17" s="1"/>
  <c r="BD44" i="7"/>
  <c r="BD75" i="7"/>
  <c r="BH75" i="7" s="1"/>
  <c r="BE56" i="19"/>
  <c r="BG56" i="19" s="1"/>
  <c r="BG8" i="19"/>
  <c r="AU45" i="14"/>
  <c r="AW45" i="14" s="1"/>
  <c r="AU81" i="14"/>
  <c r="AW81" i="14" s="1"/>
  <c r="AT67" i="16"/>
  <c r="AX67" i="16" s="1"/>
  <c r="BI68" i="19"/>
  <c r="AY70" i="14"/>
  <c r="BD65" i="19"/>
  <c r="BH65" i="19" s="1"/>
  <c r="BD68" i="16"/>
  <c r="BH68" i="16" s="1"/>
  <c r="BD86" i="14"/>
  <c r="BH86" i="14" s="1"/>
  <c r="BF34" i="14"/>
  <c r="BD71" i="17"/>
  <c r="BM33" i="15"/>
  <c r="BK33" i="15"/>
  <c r="BF18" i="14"/>
  <c r="BH18" i="14"/>
  <c r="BP28" i="18"/>
  <c r="BN58" i="18"/>
  <c r="BP58" i="18" s="1"/>
  <c r="BN58" i="16"/>
  <c r="BR58" i="16" s="1"/>
  <c r="BP28" i="16"/>
  <c r="BJ79" i="15"/>
  <c r="BL79" i="15" s="1"/>
  <c r="BJ45" i="15"/>
  <c r="BL45" i="15" s="1"/>
  <c r="BJ74" i="15"/>
  <c r="BL74" i="15" s="1"/>
  <c r="BE62" i="14"/>
  <c r="BG62" i="14" s="1"/>
  <c r="BD84" i="15"/>
  <c r="BH14" i="15"/>
  <c r="BH35" i="19"/>
  <c r="BF35" i="19"/>
  <c r="BM22" i="14"/>
  <c r="BK22" i="14"/>
  <c r="BD74" i="17"/>
  <c r="BF13" i="17"/>
  <c r="BD77" i="14"/>
  <c r="BF32" i="14"/>
  <c r="BD44" i="14"/>
  <c r="BH44" i="14" s="1"/>
  <c r="BE40" i="9"/>
  <c r="BG40" i="9" s="1"/>
  <c r="BG18" i="9"/>
  <c r="BT18" i="9"/>
  <c r="BT57" i="9" s="1"/>
  <c r="BD81" i="9"/>
  <c r="BH81" i="9" s="1"/>
  <c r="BF33" i="9"/>
  <c r="BD67" i="14"/>
  <c r="BH67" i="14" s="1"/>
  <c r="BD42" i="14"/>
  <c r="BF42" i="14" s="1"/>
  <c r="BH24" i="17"/>
  <c r="BD85" i="17"/>
  <c r="BG22" i="16"/>
  <c r="BE76" i="16"/>
  <c r="BG76" i="16" s="1"/>
  <c r="E81" i="9"/>
  <c r="I33" i="9"/>
  <c r="G33" i="9"/>
  <c r="P58" i="9"/>
  <c r="F71" i="15"/>
  <c r="H71" i="15" s="1"/>
  <c r="I5" i="6"/>
  <c r="I6" i="6" s="1"/>
  <c r="N5" i="18"/>
  <c r="J53" i="18"/>
  <c r="AD6" i="15"/>
  <c r="AI5" i="15"/>
  <c r="AI53" i="15" s="1"/>
  <c r="AD53" i="15"/>
  <c r="AX5" i="6"/>
  <c r="AY53" i="17"/>
  <c r="BC53" i="17" s="1"/>
  <c r="AY6" i="17"/>
  <c r="BA6" i="17" s="1"/>
  <c r="BC5" i="17"/>
  <c r="Z53" i="17"/>
  <c r="Y5" i="6"/>
  <c r="Y6" i="6" s="1"/>
  <c r="BQ5" i="14"/>
  <c r="BQ90" i="14" s="1"/>
  <c r="BO6" i="14"/>
  <c r="BQ6" i="14" s="1"/>
  <c r="U56" i="14"/>
  <c r="W56" i="14" s="1"/>
  <c r="W8" i="14"/>
  <c r="U74" i="18"/>
  <c r="W74" i="18" s="1"/>
  <c r="W13" i="18"/>
  <c r="AD85" i="16"/>
  <c r="AH85" i="16" s="1"/>
  <c r="AH24" i="16"/>
  <c r="Y85" i="16"/>
  <c r="AC85" i="16" s="1"/>
  <c r="AA24" i="16"/>
  <c r="AE71" i="15"/>
  <c r="AV32" i="14"/>
  <c r="AT77" i="14"/>
  <c r="AX77" i="14" s="1"/>
  <c r="AH12" i="17"/>
  <c r="BE85" i="14"/>
  <c r="BG85" i="14" s="1"/>
  <c r="BG24" i="14"/>
  <c r="AU45" i="7"/>
  <c r="AW45" i="7" s="1"/>
  <c r="AU74" i="7"/>
  <c r="AW74" i="7" s="1"/>
  <c r="AH14" i="16"/>
  <c r="AD84" i="16"/>
  <c r="AH84" i="16" s="1"/>
  <c r="AY65" i="16"/>
  <c r="BC65" i="16" s="1"/>
  <c r="BF14" i="9"/>
  <c r="BD84" i="9"/>
  <c r="BH84" i="9" s="1"/>
  <c r="BH14" i="9"/>
  <c r="AT63" i="9"/>
  <c r="AX63" i="9" s="1"/>
  <c r="AU70" i="7"/>
  <c r="AW70" i="7" s="1"/>
  <c r="AU65" i="7"/>
  <c r="AW65" i="7" s="1"/>
  <c r="BG33" i="18"/>
  <c r="BE81" i="18"/>
  <c r="BG81" i="18" s="1"/>
  <c r="AX15" i="18"/>
  <c r="AV15" i="18"/>
  <c r="AO57" i="14"/>
  <c r="AZ62" i="16"/>
  <c r="BB62" i="16" s="1"/>
  <c r="BB8" i="9"/>
  <c r="AZ40" i="9"/>
  <c r="BB40" i="9" s="1"/>
  <c r="AW13" i="16"/>
  <c r="AU74" i="16"/>
  <c r="AW74" i="16" s="1"/>
  <c r="BH25" i="19"/>
  <c r="BF25" i="19"/>
  <c r="BB12" i="18"/>
  <c r="AZ75" i="18"/>
  <c r="BB75" i="18" s="1"/>
  <c r="BI77" i="15"/>
  <c r="BM77" i="15" s="1"/>
  <c r="BK32" i="15"/>
  <c r="AC8" i="1"/>
  <c r="AC12" i="1"/>
  <c r="BM22" i="1"/>
  <c r="AV23" i="1"/>
  <c r="AU43" i="1"/>
  <c r="AW43" i="1" s="1"/>
  <c r="AT80" i="1"/>
  <c r="AV80" i="1" s="1"/>
  <c r="BF12" i="7"/>
  <c r="BH32" i="7"/>
  <c r="AC34" i="7"/>
  <c r="AZ42" i="7"/>
  <c r="BB42" i="7" s="1"/>
  <c r="AO65" i="7"/>
  <c r="Z66" i="7"/>
  <c r="AB66" i="7" s="1"/>
  <c r="AD70" i="7"/>
  <c r="AZ84" i="7"/>
  <c r="BB84" i="7" s="1"/>
  <c r="AX14" i="9"/>
  <c r="BH32" i="9"/>
  <c r="AZ41" i="9"/>
  <c r="BB41" i="9" s="1"/>
  <c r="BD46" i="9"/>
  <c r="BF46" i="9" s="1"/>
  <c r="AV8" i="16"/>
  <c r="AT42" i="16"/>
  <c r="AX42" i="16" s="1"/>
  <c r="BE68" i="16"/>
  <c r="BG68" i="16" s="1"/>
  <c r="AS18" i="14"/>
  <c r="AF28" i="14"/>
  <c r="BH34" i="14"/>
  <c r="AP65" i="14"/>
  <c r="Y79" i="14"/>
  <c r="AC79" i="14" s="1"/>
  <c r="BI79" i="15"/>
  <c r="BM79" i="15" s="1"/>
  <c r="Z85" i="15"/>
  <c r="AV25" i="17"/>
  <c r="AE86" i="17"/>
  <c r="AG86" i="17" s="1"/>
  <c r="BF14" i="19"/>
  <c r="F74" i="16"/>
  <c r="H74" i="16" s="1"/>
  <c r="H13" i="16"/>
  <c r="U67" i="18"/>
  <c r="W67" i="18" s="1"/>
  <c r="O67" i="16"/>
  <c r="P66" i="19"/>
  <c r="T65" i="14"/>
  <c r="X65" i="14" s="1"/>
  <c r="T70" i="14"/>
  <c r="AH12" i="9"/>
  <c r="AD75" i="9"/>
  <c r="AO74" i="19"/>
  <c r="AS74" i="19" s="1"/>
  <c r="AO79" i="19"/>
  <c r="AS79" i="19" s="1"/>
  <c r="AS13" i="19"/>
  <c r="AU84" i="15"/>
  <c r="AW84" i="15" s="1"/>
  <c r="AW14" i="15"/>
  <c r="BE79" i="15"/>
  <c r="BG79" i="15" s="1"/>
  <c r="BG13" i="15"/>
  <c r="AO65" i="9"/>
  <c r="AS65" i="9" s="1"/>
  <c r="AO67" i="9"/>
  <c r="AS67" i="9" s="1"/>
  <c r="AH33" i="1"/>
  <c r="BD41" i="1"/>
  <c r="BF41" i="1" s="1"/>
  <c r="BI44" i="1"/>
  <c r="U60" i="1"/>
  <c r="W60" i="1" s="1"/>
  <c r="AU70" i="1"/>
  <c r="AW70" i="1" s="1"/>
  <c r="AU72" i="1"/>
  <c r="AW72" i="1" s="1"/>
  <c r="BD81" i="1"/>
  <c r="BH81" i="1" s="1"/>
  <c r="AE84" i="1"/>
  <c r="AG84" i="1" s="1"/>
  <c r="BH12" i="7"/>
  <c r="BG22" i="7"/>
  <c r="BT22" i="7"/>
  <c r="BI40" i="7"/>
  <c r="BE42" i="7"/>
  <c r="BG42" i="7" s="1"/>
  <c r="AU79" i="7"/>
  <c r="AW79" i="7" s="1"/>
  <c r="V25" i="9"/>
  <c r="BM32" i="9"/>
  <c r="BD77" i="9"/>
  <c r="BH77" i="9" s="1"/>
  <c r="BB8" i="16"/>
  <c r="BD86" i="16"/>
  <c r="AA25" i="14"/>
  <c r="BH32" i="14"/>
  <c r="AW33" i="14"/>
  <c r="U84" i="14"/>
  <c r="W84" i="14" s="1"/>
  <c r="AV12" i="15"/>
  <c r="BF22" i="15"/>
  <c r="BM24" i="15"/>
  <c r="AD75" i="17"/>
  <c r="AU84" i="17"/>
  <c r="X15" i="19"/>
  <c r="AT66" i="19"/>
  <c r="AX66" i="19" s="1"/>
  <c r="AA22" i="7"/>
  <c r="Y76" i="7"/>
  <c r="AA76" i="7" s="1"/>
  <c r="AC24" i="18"/>
  <c r="Y85" i="18"/>
  <c r="Z68" i="14"/>
  <c r="AB68" i="14" s="1"/>
  <c r="Y67" i="19"/>
  <c r="AU71" i="16"/>
  <c r="AW71" i="16" s="1"/>
  <c r="AX14" i="7"/>
  <c r="BF13" i="1"/>
  <c r="H23" i="1"/>
  <c r="BJ40" i="7"/>
  <c r="BL40" i="7" s="1"/>
  <c r="AO68" i="7"/>
  <c r="AQ68" i="7" s="1"/>
  <c r="AW18" i="9"/>
  <c r="AD65" i="9"/>
  <c r="AD70" i="9"/>
  <c r="AO81" i="9"/>
  <c r="BI63" i="16"/>
  <c r="BM63" i="16" s="1"/>
  <c r="U74" i="16"/>
  <c r="W74" i="16" s="1"/>
  <c r="F79" i="16"/>
  <c r="H79" i="16" s="1"/>
  <c r="T80" i="16"/>
  <c r="AF13" i="14"/>
  <c r="AC23" i="14"/>
  <c r="BJ63" i="14"/>
  <c r="BL63" i="14" s="1"/>
  <c r="AE80" i="14"/>
  <c r="AY84" i="14"/>
  <c r="BC84" i="14" s="1"/>
  <c r="BE74" i="15"/>
  <c r="BG74" i="15" s="1"/>
  <c r="BH13" i="17"/>
  <c r="W22" i="17"/>
  <c r="BD79" i="17"/>
  <c r="BG22" i="18"/>
  <c r="BH35" i="18"/>
  <c r="AE56" i="19"/>
  <c r="AG56" i="19" s="1"/>
  <c r="BV25" i="1"/>
  <c r="BT24" i="1"/>
  <c r="BV24" i="1" s="1"/>
  <c r="I28" i="14"/>
  <c r="E45" i="9"/>
  <c r="BM5" i="6"/>
  <c r="BQ5" i="6" s="1"/>
  <c r="BD45" i="17"/>
  <c r="BH45" i="17" s="1"/>
  <c r="BN6" i="9"/>
  <c r="BP6" i="9" s="1"/>
  <c r="N35" i="14"/>
  <c r="BR5" i="9"/>
  <c r="AP40" i="1"/>
  <c r="BE43" i="16"/>
  <c r="O75" i="7"/>
  <c r="S75" i="7" s="1"/>
  <c r="F57" i="9"/>
  <c r="I57" i="9" s="1"/>
  <c r="BV25" i="9"/>
  <c r="BL24" i="9"/>
  <c r="Z40" i="16"/>
  <c r="AB40" i="16" s="1"/>
  <c r="BM34" i="1"/>
  <c r="BR15" i="7"/>
  <c r="N8" i="15"/>
  <c r="BJ80" i="16"/>
  <c r="BL80" i="16" s="1"/>
  <c r="BQ14" i="1"/>
  <c r="I10" i="9"/>
  <c r="R24" i="19"/>
  <c r="Z72" i="7"/>
  <c r="AA34" i="18"/>
  <c r="AC34" i="18"/>
  <c r="AW28" i="18"/>
  <c r="AU58" i="18"/>
  <c r="AU59" i="18" s="1"/>
  <c r="AW59" i="18" s="1"/>
  <c r="AC15" i="19"/>
  <c r="AA15" i="19"/>
  <c r="AW22" i="18"/>
  <c r="AU76" i="18"/>
  <c r="AW76" i="18" s="1"/>
  <c r="AS35" i="19"/>
  <c r="AE77" i="16"/>
  <c r="AD60" i="17"/>
  <c r="BA33" i="16"/>
  <c r="BC33" i="16"/>
  <c r="AZ80" i="18"/>
  <c r="BB80" i="18" s="1"/>
  <c r="BB23" i="18"/>
  <c r="BA18" i="16"/>
  <c r="AY40" i="16"/>
  <c r="BA40" i="16" s="1"/>
  <c r="AD68" i="19"/>
  <c r="AP67" i="18"/>
  <c r="AR67" i="18" s="1"/>
  <c r="AZ61" i="14"/>
  <c r="BB61" i="14" s="1"/>
  <c r="AT60" i="19"/>
  <c r="AT63" i="14"/>
  <c r="AV63" i="14" s="1"/>
  <c r="BD41" i="15"/>
  <c r="BH41" i="15" s="1"/>
  <c r="Y53" i="19"/>
  <c r="AC5" i="19"/>
  <c r="AP76" i="15"/>
  <c r="AZ68" i="16"/>
  <c r="BB68" i="16" s="1"/>
  <c r="AX8" i="1"/>
  <c r="AG24" i="1"/>
  <c r="BS24" i="1"/>
  <c r="BW24" i="1" s="1"/>
  <c r="AO41" i="1"/>
  <c r="BI42" i="1"/>
  <c r="BK42" i="1" s="1"/>
  <c r="AD61" i="1"/>
  <c r="BI67" i="1"/>
  <c r="J70" i="1"/>
  <c r="AP86" i="1"/>
  <c r="AR86" i="1" s="1"/>
  <c r="AQ14" i="7"/>
  <c r="T65" i="7"/>
  <c r="T70" i="7"/>
  <c r="X70" i="7" s="1"/>
  <c r="AT72" i="7"/>
  <c r="AY76" i="7"/>
  <c r="BC76" i="7" s="1"/>
  <c r="W8" i="9"/>
  <c r="AX32" i="9"/>
  <c r="AP79" i="9"/>
  <c r="AR79" i="9" s="1"/>
  <c r="BC18" i="16"/>
  <c r="AS23" i="16"/>
  <c r="AV25" i="16"/>
  <c r="AS34" i="16"/>
  <c r="AU43" i="16"/>
  <c r="AW43" i="16" s="1"/>
  <c r="T65" i="16"/>
  <c r="X65" i="16" s="1"/>
  <c r="AT80" i="16"/>
  <c r="AX80" i="16" s="1"/>
  <c r="W24" i="14"/>
  <c r="AY72" i="15"/>
  <c r="BC72" i="15" s="1"/>
  <c r="AZ81" i="17"/>
  <c r="BB81" i="17" s="1"/>
  <c r="AX14" i="18"/>
  <c r="AF24" i="18"/>
  <c r="T67" i="18"/>
  <c r="X67" i="18" s="1"/>
  <c r="AT75" i="18"/>
  <c r="AV75" i="18" s="1"/>
  <c r="AV18" i="19"/>
  <c r="P61" i="16"/>
  <c r="P60" i="16"/>
  <c r="E74" i="18"/>
  <c r="I13" i="18"/>
  <c r="W12" i="1"/>
  <c r="AO46" i="1"/>
  <c r="AS46" i="1" s="1"/>
  <c r="AE61" i="1"/>
  <c r="U43" i="7"/>
  <c r="W43" i="7" s="1"/>
  <c r="AP62" i="7"/>
  <c r="AA23" i="9"/>
  <c r="W28" i="9"/>
  <c r="AG32" i="14"/>
  <c r="AE66" i="14"/>
  <c r="AG66" i="14" s="1"/>
  <c r="Y84" i="1"/>
  <c r="AC84" i="1" s="1"/>
  <c r="Z43" i="7"/>
  <c r="AB43" i="7" s="1"/>
  <c r="F76" i="9"/>
  <c r="H76" i="9" s="1"/>
  <c r="K85" i="9"/>
  <c r="M85" i="9" s="1"/>
  <c r="V8" i="14"/>
  <c r="F84" i="15"/>
  <c r="H84" i="15" s="1"/>
  <c r="AB14" i="1"/>
  <c r="AB28" i="1"/>
  <c r="AT46" i="1"/>
  <c r="AX46" i="1" s="1"/>
  <c r="AP61" i="1"/>
  <c r="F86" i="1"/>
  <c r="H86" i="1" s="1"/>
  <c r="BA22" i="7"/>
  <c r="AS34" i="7"/>
  <c r="AO43" i="7"/>
  <c r="Z80" i="9"/>
  <c r="AB80" i="9" s="1"/>
  <c r="T84" i="9"/>
  <c r="V84" i="9" s="1"/>
  <c r="X14" i="14"/>
  <c r="AV35" i="14"/>
  <c r="AX34" i="15"/>
  <c r="Z60" i="15"/>
  <c r="Y71" i="15"/>
  <c r="AB14" i="17"/>
  <c r="AS24" i="17"/>
  <c r="AF35" i="17"/>
  <c r="AT65" i="17"/>
  <c r="AV65" i="17" s="1"/>
  <c r="AT70" i="17"/>
  <c r="AX12" i="18"/>
  <c r="AY61" i="18"/>
  <c r="BA61" i="18" s="1"/>
  <c r="U80" i="18"/>
  <c r="AD84" i="19"/>
  <c r="E68" i="1"/>
  <c r="AC23" i="9"/>
  <c r="Y81" i="9"/>
  <c r="AC81" i="9" s="1"/>
  <c r="M23" i="16"/>
  <c r="AS24" i="1"/>
  <c r="AD72" i="1"/>
  <c r="BI45" i="7"/>
  <c r="BM45" i="7" s="1"/>
  <c r="AE68" i="7"/>
  <c r="AG68" i="7" s="1"/>
  <c r="T72" i="9"/>
  <c r="X72" i="9" s="1"/>
  <c r="T85" i="9"/>
  <c r="V85" i="9" s="1"/>
  <c r="AB18" i="16"/>
  <c r="X8" i="14"/>
  <c r="BS12" i="18"/>
  <c r="BS75" i="18" s="1"/>
  <c r="Z66" i="18"/>
  <c r="AB66" i="18" s="1"/>
  <c r="AU77" i="18"/>
  <c r="AF14" i="19"/>
  <c r="AP58" i="19"/>
  <c r="U86" i="15"/>
  <c r="W86" i="15" s="1"/>
  <c r="W34" i="15"/>
  <c r="BD76" i="14"/>
  <c r="BH22" i="14"/>
  <c r="BK12" i="14"/>
  <c r="BI44" i="14"/>
  <c r="BK44" i="14" s="1"/>
  <c r="BD85" i="19"/>
  <c r="BH85" i="19" s="1"/>
  <c r="BF24" i="19"/>
  <c r="AY79" i="15"/>
  <c r="BA13" i="15"/>
  <c r="BH28" i="17"/>
  <c r="BF28" i="17"/>
  <c r="O5" i="6"/>
  <c r="BS18" i="1"/>
  <c r="N28" i="9"/>
  <c r="BT14" i="15"/>
  <c r="BV14" i="15" s="1"/>
  <c r="S13" i="1"/>
  <c r="G32" i="1"/>
  <c r="X33" i="1"/>
  <c r="O79" i="1"/>
  <c r="J61" i="7"/>
  <c r="J64" i="7" s="1"/>
  <c r="L67" i="7" s="1"/>
  <c r="BR34" i="9"/>
  <c r="L23" i="15"/>
  <c r="BS19" i="1"/>
  <c r="BW19" i="1" s="1"/>
  <c r="N25" i="1"/>
  <c r="BS8" i="9"/>
  <c r="AD42" i="1"/>
  <c r="AZ43" i="1"/>
  <c r="BB43" i="1" s="1"/>
  <c r="BN44" i="1"/>
  <c r="BR44" i="1" s="1"/>
  <c r="AU47" i="7"/>
  <c r="AW47" i="7" s="1"/>
  <c r="AO44" i="14"/>
  <c r="AZ46" i="7"/>
  <c r="BB46" i="7" s="1"/>
  <c r="AT42" i="17"/>
  <c r="AV42" i="17" s="1"/>
  <c r="AU42" i="1"/>
  <c r="AW42" i="1" s="1"/>
  <c r="BJ47" i="7"/>
  <c r="BL47" i="7" s="1"/>
  <c r="BE43" i="9"/>
  <c r="BG43" i="9" s="1"/>
  <c r="BE47" i="9"/>
  <c r="BG47" i="9" s="1"/>
  <c r="N35" i="16"/>
  <c r="S5" i="6"/>
  <c r="S6" i="6" s="1"/>
  <c r="AS5" i="6"/>
  <c r="AU5" i="6" s="1"/>
  <c r="BH5" i="6"/>
  <c r="BJ5" i="6" s="1"/>
  <c r="I32" i="1"/>
  <c r="S12" i="7"/>
  <c r="R14" i="9"/>
  <c r="O56" i="9"/>
  <c r="U76" i="14"/>
  <c r="W76" i="14" s="1"/>
  <c r="R13" i="17"/>
  <c r="V33" i="17"/>
  <c r="N18" i="19"/>
  <c r="T81" i="1"/>
  <c r="X81" i="1" s="1"/>
  <c r="Z61" i="7"/>
  <c r="L24" i="16"/>
  <c r="N23" i="15"/>
  <c r="O44" i="7"/>
  <c r="Q44" i="7" s="1"/>
  <c r="Z81" i="1"/>
  <c r="S8" i="9"/>
  <c r="L32" i="16"/>
  <c r="K84" i="1"/>
  <c r="M84" i="1" s="1"/>
  <c r="K80" i="9"/>
  <c r="M80" i="9" s="1"/>
  <c r="J85" i="16"/>
  <c r="P58" i="14"/>
  <c r="Q13" i="1"/>
  <c r="T60" i="1"/>
  <c r="P66" i="1"/>
  <c r="O72" i="7"/>
  <c r="BQ13" i="9"/>
  <c r="BP34" i="9"/>
  <c r="BG53" i="16"/>
  <c r="N68" i="15"/>
  <c r="P79" i="17"/>
  <c r="R79" i="17" s="1"/>
  <c r="E86" i="19"/>
  <c r="BJ45" i="7"/>
  <c r="BL45" i="7" s="1"/>
  <c r="BL33" i="7"/>
  <c r="J63" i="9"/>
  <c r="N63" i="9" s="1"/>
  <c r="F46" i="16"/>
  <c r="H46" i="16" s="1"/>
  <c r="F85" i="16"/>
  <c r="H85" i="16" s="1"/>
  <c r="BJ76" i="9"/>
  <c r="BL76" i="9" s="1"/>
  <c r="BL22" i="9"/>
  <c r="AO79" i="9"/>
  <c r="AO74" i="9"/>
  <c r="AS74" i="9" s="1"/>
  <c r="AQ13" i="9"/>
  <c r="AT72" i="16"/>
  <c r="AO79" i="16"/>
  <c r="AQ79" i="16" s="1"/>
  <c r="AO74" i="16"/>
  <c r="AS74" i="16" s="1"/>
  <c r="AQ13" i="16"/>
  <c r="AT79" i="14"/>
  <c r="AX79" i="14" s="1"/>
  <c r="AX13" i="14"/>
  <c r="BE47" i="16"/>
  <c r="BG47" i="16" s="1"/>
  <c r="BG25" i="16"/>
  <c r="AO56" i="16"/>
  <c r="AS8" i="16"/>
  <c r="AV18" i="16"/>
  <c r="AT57" i="16"/>
  <c r="AV57" i="16" s="1"/>
  <c r="AU56" i="9"/>
  <c r="AW8" i="9"/>
  <c r="AU40" i="9"/>
  <c r="AW40" i="9" s="1"/>
  <c r="BT8" i="9"/>
  <c r="BE80" i="9"/>
  <c r="BG23" i="9"/>
  <c r="AZ47" i="9"/>
  <c r="BB47" i="9" s="1"/>
  <c r="BB35" i="9"/>
  <c r="AS25" i="16"/>
  <c r="AQ25" i="16"/>
  <c r="AX24" i="9"/>
  <c r="AT85" i="9"/>
  <c r="AV85" i="9" s="1"/>
  <c r="AV24" i="9"/>
  <c r="AU57" i="15"/>
  <c r="AW57" i="15" s="1"/>
  <c r="AW18" i="15"/>
  <c r="AO63" i="14"/>
  <c r="BC34" i="16"/>
  <c r="AY86" i="16"/>
  <c r="BC86" i="16" s="1"/>
  <c r="BA23" i="7"/>
  <c r="AY80" i="7"/>
  <c r="BA80" i="7" s="1"/>
  <c r="BG22" i="14"/>
  <c r="BE44" i="14"/>
  <c r="BG44" i="14" s="1"/>
  <c r="AZ58" i="14"/>
  <c r="BB58" i="14" s="1"/>
  <c r="BB28" i="14"/>
  <c r="BN77" i="14"/>
  <c r="BR77" i="14" s="1"/>
  <c r="BR32" i="14"/>
  <c r="AU41" i="16"/>
  <c r="AW41" i="16" s="1"/>
  <c r="AU62" i="16"/>
  <c r="AX34" i="16"/>
  <c r="AT86" i="16"/>
  <c r="AV86" i="16" s="1"/>
  <c r="AZ75" i="15"/>
  <c r="BB75" i="15" s="1"/>
  <c r="BB12" i="15"/>
  <c r="BD79" i="9"/>
  <c r="BH79" i="9" s="1"/>
  <c r="BD74" i="9"/>
  <c r="BF13" i="9"/>
  <c r="BE84" i="9"/>
  <c r="BG84" i="9" s="1"/>
  <c r="BE46" i="9"/>
  <c r="BG46" i="9" s="1"/>
  <c r="BD79" i="14"/>
  <c r="BF79" i="14" s="1"/>
  <c r="BD74" i="14"/>
  <c r="BF74" i="14" s="1"/>
  <c r="AZ76" i="18"/>
  <c r="BB76" i="18" s="1"/>
  <c r="BB22" i="18"/>
  <c r="BL34" i="15"/>
  <c r="BJ46" i="15"/>
  <c r="BL46" i="15" s="1"/>
  <c r="AZ63" i="16"/>
  <c r="BE58" i="7"/>
  <c r="BG28" i="7"/>
  <c r="AY71" i="9"/>
  <c r="AY85" i="15"/>
  <c r="BC24" i="15"/>
  <c r="BA24" i="15"/>
  <c r="BI85" i="7"/>
  <c r="BK85" i="7" s="1"/>
  <c r="BK24" i="7"/>
  <c r="BD65" i="17"/>
  <c r="BH65" i="17" s="1"/>
  <c r="BP8" i="17"/>
  <c r="BN56" i="17"/>
  <c r="BG13" i="14"/>
  <c r="BE45" i="14"/>
  <c r="BG45" i="14" s="1"/>
  <c r="BE74" i="14"/>
  <c r="BG74" i="14" s="1"/>
  <c r="BB18" i="14"/>
  <c r="AZ57" i="14"/>
  <c r="BB57" i="14" s="1"/>
  <c r="AY42" i="14"/>
  <c r="AY67" i="14"/>
  <c r="BA67" i="14" s="1"/>
  <c r="BR22" i="19"/>
  <c r="BP22" i="19"/>
  <c r="BC22" i="18"/>
  <c r="AY76" i="18"/>
  <c r="BA76" i="18" s="1"/>
  <c r="AY44" i="18"/>
  <c r="BC44" i="18" s="1"/>
  <c r="BH22" i="16"/>
  <c r="BF22" i="16"/>
  <c r="BD80" i="18"/>
  <c r="BF23" i="18"/>
  <c r="BR22" i="15"/>
  <c r="BN44" i="15"/>
  <c r="BR44" i="15" s="1"/>
  <c r="BJ40" i="9"/>
  <c r="BL40" i="9" s="1"/>
  <c r="BL18" i="9"/>
  <c r="BO57" i="14"/>
  <c r="BQ57" i="14" s="1"/>
  <c r="BQ18" i="14"/>
  <c r="BE79" i="17"/>
  <c r="BE82" i="17" s="1"/>
  <c r="BE74" i="17"/>
  <c r="BG74" i="17" s="1"/>
  <c r="BE70" i="17"/>
  <c r="BG70" i="17" s="1"/>
  <c r="BE43" i="17"/>
  <c r="BG43" i="17" s="1"/>
  <c r="BE65" i="17"/>
  <c r="BG65" i="17" s="1"/>
  <c r="BE44" i="15"/>
  <c r="BG44" i="15" s="1"/>
  <c r="BE76" i="15"/>
  <c r="BG76" i="15" s="1"/>
  <c r="BG22" i="15"/>
  <c r="BL8" i="19"/>
  <c r="BJ56" i="19"/>
  <c r="BN77" i="15"/>
  <c r="BR77" i="15" s="1"/>
  <c r="BP32" i="15"/>
  <c r="BJ71" i="17"/>
  <c r="BL71" i="17" s="1"/>
  <c r="BH35" i="15"/>
  <c r="BF35" i="15"/>
  <c r="BJ43" i="7"/>
  <c r="BL43" i="7" s="1"/>
  <c r="BD56" i="16"/>
  <c r="BH56" i="16" s="1"/>
  <c r="BD40" i="16"/>
  <c r="BH40" i="16" s="1"/>
  <c r="BH8" i="16"/>
  <c r="BE44" i="9"/>
  <c r="BG44" i="9" s="1"/>
  <c r="BE76" i="9"/>
  <c r="BG76" i="9" s="1"/>
  <c r="BG22" i="9"/>
  <c r="BD60" i="18"/>
  <c r="BJ58" i="14"/>
  <c r="BL58" i="14" s="1"/>
  <c r="BL28" i="14"/>
  <c r="I23" i="18"/>
  <c r="G23" i="18"/>
  <c r="E80" i="18"/>
  <c r="AS25" i="15"/>
  <c r="AF14" i="9"/>
  <c r="BO58" i="16"/>
  <c r="BQ58" i="16" s="1"/>
  <c r="BQ28" i="16"/>
  <c r="BN63" i="9"/>
  <c r="P72" i="9"/>
  <c r="P43" i="9"/>
  <c r="J80" i="16"/>
  <c r="N23" i="16"/>
  <c r="L23" i="16"/>
  <c r="I33" i="19"/>
  <c r="E81" i="19"/>
  <c r="P56" i="9"/>
  <c r="O75" i="9"/>
  <c r="Q75" i="9" s="1"/>
  <c r="Q12" i="9"/>
  <c r="E74" i="9"/>
  <c r="I74" i="9" s="1"/>
  <c r="I13" i="9"/>
  <c r="G13" i="9"/>
  <c r="S15" i="7"/>
  <c r="J60" i="9"/>
  <c r="R22" i="14"/>
  <c r="P76" i="14"/>
  <c r="L12" i="19"/>
  <c r="N12" i="19"/>
  <c r="BL33" i="16"/>
  <c r="BJ81" i="16"/>
  <c r="BL81" i="16" s="1"/>
  <c r="J63" i="18"/>
  <c r="N63" i="18" s="1"/>
  <c r="BO84" i="9"/>
  <c r="BQ84" i="9" s="1"/>
  <c r="BQ14" i="9"/>
  <c r="BJ71" i="9"/>
  <c r="BL71" i="9" s="1"/>
  <c r="BO68" i="7"/>
  <c r="BQ68" i="7" s="1"/>
  <c r="BO60" i="16"/>
  <c r="BQ60" i="16" s="1"/>
  <c r="K60" i="9"/>
  <c r="M60" i="9" s="1"/>
  <c r="K61" i="9"/>
  <c r="N61" i="9" s="1"/>
  <c r="BP32" i="1"/>
  <c r="BJ63" i="1"/>
  <c r="BL63" i="1" s="1"/>
  <c r="O75" i="1"/>
  <c r="Q75" i="1" s="1"/>
  <c r="J85" i="1"/>
  <c r="N85" i="1" s="1"/>
  <c r="BO85" i="1"/>
  <c r="BQ85" i="1" s="1"/>
  <c r="BR32" i="7"/>
  <c r="BI46" i="7"/>
  <c r="Y60" i="7"/>
  <c r="AC60" i="7" s="1"/>
  <c r="BD81" i="7"/>
  <c r="BF81" i="7" s="1"/>
  <c r="AH14" i="9"/>
  <c r="S25" i="9"/>
  <c r="BD41" i="9"/>
  <c r="BF41" i="9" s="1"/>
  <c r="AT62" i="9"/>
  <c r="AV62" i="9" s="1"/>
  <c r="BO61" i="16"/>
  <c r="AE75" i="16"/>
  <c r="BP32" i="14"/>
  <c r="AY47" i="14"/>
  <c r="BM15" i="15"/>
  <c r="BD70" i="17"/>
  <c r="BF70" i="17" s="1"/>
  <c r="BO84" i="18"/>
  <c r="BC8" i="19"/>
  <c r="I23" i="16"/>
  <c r="G23" i="16"/>
  <c r="P70" i="18"/>
  <c r="P65" i="18"/>
  <c r="F67" i="9"/>
  <c r="I67" i="9" s="1"/>
  <c r="AO70" i="14"/>
  <c r="AO65" i="14"/>
  <c r="AT71" i="7"/>
  <c r="AX71" i="7" s="1"/>
  <c r="BQ15" i="1"/>
  <c r="AU75" i="1"/>
  <c r="BS33" i="7"/>
  <c r="BW33" i="7" s="1"/>
  <c r="BP24" i="9"/>
  <c r="BN85" i="9"/>
  <c r="BR85" i="9" s="1"/>
  <c r="AV14" i="1"/>
  <c r="BH14" i="1"/>
  <c r="BH24" i="1"/>
  <c r="BR32" i="1"/>
  <c r="BP34" i="1"/>
  <c r="BA35" i="1"/>
  <c r="BN41" i="1"/>
  <c r="BR41" i="1" s="1"/>
  <c r="O44" i="1"/>
  <c r="S44" i="1" s="1"/>
  <c r="AY46" i="1"/>
  <c r="BA46" i="1" s="1"/>
  <c r="BE47" i="1"/>
  <c r="BG47" i="1" s="1"/>
  <c r="BN62" i="1"/>
  <c r="AY86" i="1"/>
  <c r="BH33" i="7"/>
  <c r="O57" i="7"/>
  <c r="S12" i="9"/>
  <c r="BR14" i="9"/>
  <c r="E79" i="9"/>
  <c r="I79" i="9" s="1"/>
  <c r="AB33" i="16"/>
  <c r="BD44" i="16"/>
  <c r="BH44" i="16" s="1"/>
  <c r="BS32" i="14"/>
  <c r="AO62" i="14"/>
  <c r="BI66" i="15"/>
  <c r="AZ43" i="17"/>
  <c r="BB43" i="17" s="1"/>
  <c r="BK18" i="18"/>
  <c r="BD44" i="18"/>
  <c r="BE56" i="18"/>
  <c r="BD76" i="18"/>
  <c r="AS8" i="9"/>
  <c r="AU63" i="9"/>
  <c r="AW63" i="9" s="1"/>
  <c r="AE68" i="16"/>
  <c r="AG68" i="16" s="1"/>
  <c r="BF14" i="1"/>
  <c r="X35" i="1"/>
  <c r="AD68" i="1"/>
  <c r="BE60" i="7"/>
  <c r="BG60" i="7" s="1"/>
  <c r="AS13" i="16"/>
  <c r="Q12" i="1"/>
  <c r="AG13" i="1"/>
  <c r="T71" i="1"/>
  <c r="BA23" i="9"/>
  <c r="BO86" i="9"/>
  <c r="BQ86" i="9" s="1"/>
  <c r="BT18" i="15"/>
  <c r="BT57" i="15" s="1"/>
  <c r="AY76" i="17"/>
  <c r="AY81" i="18"/>
  <c r="O81" i="7"/>
  <c r="Q81" i="7" s="1"/>
  <c r="Q33" i="7"/>
  <c r="AB22" i="1"/>
  <c r="BD62" i="7"/>
  <c r="BF62" i="7" s="1"/>
  <c r="P79" i="7"/>
  <c r="P82" i="7" s="1"/>
  <c r="AS15" i="9"/>
  <c r="AB28" i="9"/>
  <c r="BT12" i="1"/>
  <c r="BT75" i="1" s="1"/>
  <c r="BR34" i="1"/>
  <c r="AU45" i="1"/>
  <c r="AW45" i="1" s="1"/>
  <c r="BN46" i="1"/>
  <c r="BR46" i="1" s="1"/>
  <c r="AZ65" i="1"/>
  <c r="BB65" i="1" s="1"/>
  <c r="AZ70" i="1"/>
  <c r="BB70" i="1" s="1"/>
  <c r="O80" i="1"/>
  <c r="S80" i="1" s="1"/>
  <c r="BP13" i="7"/>
  <c r="BM24" i="7"/>
  <c r="AQ33" i="7"/>
  <c r="AT45" i="7"/>
  <c r="AX45" i="7" s="1"/>
  <c r="BN81" i="7"/>
  <c r="BK25" i="9"/>
  <c r="AY43" i="9"/>
  <c r="BD60" i="9"/>
  <c r="BF60" i="9" s="1"/>
  <c r="BN84" i="9"/>
  <c r="AY62" i="14"/>
  <c r="BA62" i="14" s="1"/>
  <c r="AE74" i="14"/>
  <c r="AG74" i="14" s="1"/>
  <c r="E84" i="14"/>
  <c r="I84" i="14" s="1"/>
  <c r="BR8" i="17"/>
  <c r="AR13" i="17"/>
  <c r="AZ72" i="17"/>
  <c r="BJ60" i="9"/>
  <c r="BL60" i="9" s="1"/>
  <c r="BJ61" i="9"/>
  <c r="BL61" i="9" s="1"/>
  <c r="AC32" i="9"/>
  <c r="Y77" i="9"/>
  <c r="AA77" i="9" s="1"/>
  <c r="T74" i="7"/>
  <c r="V13" i="7"/>
  <c r="J65" i="9"/>
  <c r="N65" i="9" s="1"/>
  <c r="J70" i="9"/>
  <c r="AO66" i="1"/>
  <c r="AS66" i="1" s="1"/>
  <c r="W12" i="7"/>
  <c r="AO81" i="7"/>
  <c r="AU80" i="16"/>
  <c r="AW80" i="16" s="1"/>
  <c r="S25" i="18"/>
  <c r="T61" i="7"/>
  <c r="X61" i="7" s="1"/>
  <c r="P65" i="16"/>
  <c r="S18" i="9"/>
  <c r="O66" i="16"/>
  <c r="G24" i="9"/>
  <c r="E85" i="9"/>
  <c r="I85" i="9" s="1"/>
  <c r="I24" i="9"/>
  <c r="BO62" i="17"/>
  <c r="BQ62" i="17" s="1"/>
  <c r="J57" i="16"/>
  <c r="N57" i="16" s="1"/>
  <c r="N18" i="16"/>
  <c r="BQ25" i="1"/>
  <c r="AQ35" i="14"/>
  <c r="AS18" i="1"/>
  <c r="BR24" i="1"/>
  <c r="U56" i="1"/>
  <c r="W56" i="1" s="1"/>
  <c r="R13" i="7"/>
  <c r="BR13" i="7"/>
  <c r="S18" i="7"/>
  <c r="BB24" i="7"/>
  <c r="AX33" i="7"/>
  <c r="BR33" i="7"/>
  <c r="AY45" i="7"/>
  <c r="Y61" i="7"/>
  <c r="AT81" i="7"/>
  <c r="AZ85" i="7"/>
  <c r="BB85" i="7" s="1"/>
  <c r="AS13" i="9"/>
  <c r="AB22" i="9"/>
  <c r="BR24" i="9"/>
  <c r="H33" i="9"/>
  <c r="K41" i="9"/>
  <c r="O57" i="9"/>
  <c r="AY80" i="9"/>
  <c r="BA34" i="16"/>
  <c r="BG23" i="14"/>
  <c r="X32" i="14"/>
  <c r="K76" i="14"/>
  <c r="M76" i="14" s="1"/>
  <c r="BJ76" i="15"/>
  <c r="BL76" i="15" s="1"/>
  <c r="AA25" i="18"/>
  <c r="BB34" i="18"/>
  <c r="T79" i="19"/>
  <c r="F43" i="1"/>
  <c r="S14" i="14"/>
  <c r="T77" i="15"/>
  <c r="AO53" i="18"/>
  <c r="AO5" i="6"/>
  <c r="BO46" i="1"/>
  <c r="BQ46" i="1" s="1"/>
  <c r="F40" i="1"/>
  <c r="H14" i="9"/>
  <c r="L22" i="16"/>
  <c r="BK5" i="15"/>
  <c r="BI6" i="15"/>
  <c r="BK6" i="15" s="1"/>
  <c r="U58" i="17"/>
  <c r="W58" i="17" s="1"/>
  <c r="Z42" i="16"/>
  <c r="AB42" i="16" s="1"/>
  <c r="BE45" i="1"/>
  <c r="BG45" i="1" s="1"/>
  <c r="S8" i="18"/>
  <c r="U80" i="19"/>
  <c r="W80" i="19" s="1"/>
  <c r="AB22" i="18"/>
  <c r="X25" i="18"/>
  <c r="Y86" i="18"/>
  <c r="BS20" i="16"/>
  <c r="F44" i="19"/>
  <c r="H44" i="19" s="1"/>
  <c r="BC5" i="6"/>
  <c r="BN85" i="19"/>
  <c r="BR85" i="19" s="1"/>
  <c r="BP24" i="19"/>
  <c r="BN71" i="14"/>
  <c r="V22" i="18"/>
  <c r="T76" i="18"/>
  <c r="X22" i="18"/>
  <c r="I23" i="19"/>
  <c r="E80" i="19"/>
  <c r="G80" i="19" s="1"/>
  <c r="AE58" i="17"/>
  <c r="AW13" i="18"/>
  <c r="AU74" i="18"/>
  <c r="AW74" i="18" s="1"/>
  <c r="AO75" i="14"/>
  <c r="AX34" i="19"/>
  <c r="AT86" i="19"/>
  <c r="AX34" i="18"/>
  <c r="AV34" i="18"/>
  <c r="AV24" i="15"/>
  <c r="AX24" i="15"/>
  <c r="BE60" i="18"/>
  <c r="BG60" i="18" s="1"/>
  <c r="BL24" i="19"/>
  <c r="BJ46" i="19"/>
  <c r="BL46" i="19" s="1"/>
  <c r="AY68" i="14"/>
  <c r="BO61" i="17"/>
  <c r="BO41" i="17"/>
  <c r="BQ41" i="17" s="1"/>
  <c r="BR15" i="1"/>
  <c r="BQ24" i="1"/>
  <c r="BL35" i="1"/>
  <c r="BI62" i="1"/>
  <c r="BK62" i="1" s="1"/>
  <c r="BN84" i="1"/>
  <c r="R34" i="7"/>
  <c r="U84" i="7"/>
  <c r="W84" i="7" s="1"/>
  <c r="BK18" i="16"/>
  <c r="K43" i="16"/>
  <c r="BJ45" i="16"/>
  <c r="BL45" i="16" s="1"/>
  <c r="BJ86" i="16"/>
  <c r="BL86" i="16" s="1"/>
  <c r="L22" i="15"/>
  <c r="BJ70" i="17"/>
  <c r="BL70" i="17" s="1"/>
  <c r="BN77" i="16"/>
  <c r="BR77" i="16" s="1"/>
  <c r="BR32" i="16"/>
  <c r="BN72" i="16"/>
  <c r="BR72" i="16" s="1"/>
  <c r="Z60" i="16"/>
  <c r="AB60" i="16" s="1"/>
  <c r="Z61" i="16"/>
  <c r="AB61" i="16" s="1"/>
  <c r="T80" i="17"/>
  <c r="V23" i="17"/>
  <c r="I32" i="18"/>
  <c r="E77" i="18"/>
  <c r="I77" i="18" s="1"/>
  <c r="G32" i="18"/>
  <c r="O86" i="14"/>
  <c r="S86" i="14" s="1"/>
  <c r="Q34" i="14"/>
  <c r="R23" i="14"/>
  <c r="P80" i="14"/>
  <c r="AA13" i="18"/>
  <c r="AC13" i="18"/>
  <c r="N35" i="17"/>
  <c r="L35" i="17"/>
  <c r="AB22" i="14"/>
  <c r="Z76" i="14"/>
  <c r="AB76" i="14" s="1"/>
  <c r="P67" i="15"/>
  <c r="S67" i="15" s="1"/>
  <c r="I25" i="14"/>
  <c r="AE58" i="15"/>
  <c r="Z68" i="18"/>
  <c r="AB68" i="18" s="1"/>
  <c r="X33" i="19"/>
  <c r="V33" i="19"/>
  <c r="M24" i="15"/>
  <c r="K85" i="15"/>
  <c r="M85" i="15" s="1"/>
  <c r="U86" i="19"/>
  <c r="W86" i="19" s="1"/>
  <c r="W34" i="19"/>
  <c r="AD72" i="16"/>
  <c r="AE75" i="19"/>
  <c r="AG75" i="19" s="1"/>
  <c r="AG12" i="19"/>
  <c r="Z72" i="18"/>
  <c r="AB72" i="18" s="1"/>
  <c r="AD70" i="15"/>
  <c r="AD65" i="15"/>
  <c r="AD58" i="17"/>
  <c r="AE71" i="14"/>
  <c r="AG71" i="14" s="1"/>
  <c r="AW13" i="15"/>
  <c r="AU79" i="15"/>
  <c r="AW79" i="15" s="1"/>
  <c r="AT79" i="17"/>
  <c r="AV79" i="17" s="1"/>
  <c r="AX13" i="17"/>
  <c r="AT74" i="17"/>
  <c r="AV74" i="17" s="1"/>
  <c r="T71" i="19"/>
  <c r="X71" i="19" s="1"/>
  <c r="AE75" i="18"/>
  <c r="AT56" i="18"/>
  <c r="AV8" i="18"/>
  <c r="AD63" i="16"/>
  <c r="AF63" i="16" s="1"/>
  <c r="AY60" i="14"/>
  <c r="AY61" i="14"/>
  <c r="BA61" i="14" s="1"/>
  <c r="AO68" i="17"/>
  <c r="AY70" i="16"/>
  <c r="AT56" i="16"/>
  <c r="AV56" i="16" s="1"/>
  <c r="AT40" i="16"/>
  <c r="AV40" i="16" s="1"/>
  <c r="BO74" i="9"/>
  <c r="BQ74" i="9" s="1"/>
  <c r="BR14" i="1"/>
  <c r="BT34" i="1"/>
  <c r="BT86" i="1" s="1"/>
  <c r="BV86" i="1" s="1"/>
  <c r="BN60" i="1"/>
  <c r="BR60" i="1" s="1"/>
  <c r="BQ24" i="7"/>
  <c r="BO65" i="7"/>
  <c r="BQ65" i="7" s="1"/>
  <c r="O84" i="9"/>
  <c r="S84" i="9" s="1"/>
  <c r="K71" i="16"/>
  <c r="BI71" i="16"/>
  <c r="BQ23" i="14"/>
  <c r="S28" i="15"/>
  <c r="AE54" i="18"/>
  <c r="Y79" i="18"/>
  <c r="AC79" i="18" s="1"/>
  <c r="BL24" i="14"/>
  <c r="BS14" i="1"/>
  <c r="BJ46" i="1"/>
  <c r="BL46" i="1" s="1"/>
  <c r="BN61" i="1"/>
  <c r="K70" i="1"/>
  <c r="U56" i="7"/>
  <c r="W56" i="7" s="1"/>
  <c r="BI63" i="7"/>
  <c r="BK63" i="7" s="1"/>
  <c r="BJ81" i="7"/>
  <c r="BL81" i="7" s="1"/>
  <c r="R12" i="9"/>
  <c r="BM14" i="9"/>
  <c r="Y63" i="9"/>
  <c r="BJ63" i="9"/>
  <c r="BL63" i="9" s="1"/>
  <c r="E80" i="9"/>
  <c r="G80" i="9" s="1"/>
  <c r="AB34" i="16"/>
  <c r="Y57" i="16"/>
  <c r="AA57" i="16" s="1"/>
  <c r="BI57" i="16"/>
  <c r="T60" i="16"/>
  <c r="V60" i="16" s="1"/>
  <c r="T61" i="16"/>
  <c r="X61" i="16" s="1"/>
  <c r="BI66" i="16"/>
  <c r="BM66" i="16" s="1"/>
  <c r="AD79" i="14"/>
  <c r="AH79" i="14" s="1"/>
  <c r="F81" i="14"/>
  <c r="H81" i="14" s="1"/>
  <c r="V34" i="17"/>
  <c r="Z81" i="17"/>
  <c r="AB81" i="17" s="1"/>
  <c r="AH12" i="18"/>
  <c r="AG23" i="18"/>
  <c r="U77" i="18"/>
  <c r="W77" i="18" s="1"/>
  <c r="AU79" i="18"/>
  <c r="AW79" i="18" s="1"/>
  <c r="BC33" i="19"/>
  <c r="AV34" i="19"/>
  <c r="AY81" i="19"/>
  <c r="AD71" i="16"/>
  <c r="AH71" i="16" s="1"/>
  <c r="AP85" i="16"/>
  <c r="AR85" i="16" s="1"/>
  <c r="AR24" i="16"/>
  <c r="AP60" i="17"/>
  <c r="AR60" i="17" s="1"/>
  <c r="AP61" i="17"/>
  <c r="AO68" i="19"/>
  <c r="AT57" i="15"/>
  <c r="AV57" i="15" s="1"/>
  <c r="AV18" i="15"/>
  <c r="AD81" i="14"/>
  <c r="AH81" i="14" s="1"/>
  <c r="AF33" i="14"/>
  <c r="BD63" i="15"/>
  <c r="BN72" i="17"/>
  <c r="BR72" i="17" s="1"/>
  <c r="BQ32" i="1"/>
  <c r="BI86" i="1"/>
  <c r="BM86" i="1" s="1"/>
  <c r="S14" i="9"/>
  <c r="BI62" i="9"/>
  <c r="H24" i="16"/>
  <c r="BR34" i="18"/>
  <c r="K61" i="19"/>
  <c r="K47" i="16"/>
  <c r="AT68" i="17"/>
  <c r="BD68" i="15"/>
  <c r="BE61" i="17"/>
  <c r="BG61" i="17" s="1"/>
  <c r="BN76" i="15"/>
  <c r="BP22" i="15"/>
  <c r="AY70" i="17"/>
  <c r="AY73" i="17" s="1"/>
  <c r="BA73" i="17" s="1"/>
  <c r="AY65" i="17"/>
  <c r="S18" i="19"/>
  <c r="AY66" i="19"/>
  <c r="AP76" i="17"/>
  <c r="BE85" i="17"/>
  <c r="BG85" i="17" s="1"/>
  <c r="BG24" i="17"/>
  <c r="BE71" i="18"/>
  <c r="AZ70" i="19"/>
  <c r="BB70" i="19" s="1"/>
  <c r="AY76" i="19"/>
  <c r="BC76" i="19" s="1"/>
  <c r="BC22" i="19"/>
  <c r="AW13" i="14"/>
  <c r="BD45" i="14"/>
  <c r="AZ80" i="15"/>
  <c r="BI76" i="17"/>
  <c r="BM76" i="17" s="1"/>
  <c r="AS18" i="18"/>
  <c r="AW28" i="19"/>
  <c r="I15" i="15"/>
  <c r="AU60" i="18"/>
  <c r="AW60" i="18" s="1"/>
  <c r="AZ56" i="18"/>
  <c r="BB56" i="18" s="1"/>
  <c r="BB8" i="18"/>
  <c r="BT5" i="1"/>
  <c r="AU42" i="7"/>
  <c r="AW42" i="7" s="1"/>
  <c r="AT42" i="1"/>
  <c r="BE46" i="7"/>
  <c r="BG46" i="7" s="1"/>
  <c r="AT46" i="16"/>
  <c r="BR28" i="18"/>
  <c r="AY44" i="19"/>
  <c r="AE47" i="7"/>
  <c r="BT8" i="1"/>
  <c r="BT56" i="1" s="1"/>
  <c r="S22" i="9"/>
  <c r="BM33" i="16"/>
  <c r="BL53" i="16"/>
  <c r="BN62" i="17"/>
  <c r="BP62" i="17" s="1"/>
  <c r="BN71" i="16"/>
  <c r="BR71" i="16" s="1"/>
  <c r="BL53" i="19"/>
  <c r="BS8" i="1"/>
  <c r="BW15" i="1"/>
  <c r="BE46" i="1"/>
  <c r="BG46" i="1" s="1"/>
  <c r="AZ44" i="7"/>
  <c r="BB44" i="7" s="1"/>
  <c r="AU44" i="7"/>
  <c r="AW44" i="7" s="1"/>
  <c r="BS22" i="1"/>
  <c r="BS76" i="1" s="1"/>
  <c r="BE42" i="17"/>
  <c r="BG42" i="17" s="1"/>
  <c r="BN40" i="1"/>
  <c r="BR40" i="1" s="1"/>
  <c r="AY40" i="17"/>
  <c r="BA40" i="17" s="1"/>
  <c r="BE43" i="18"/>
  <c r="BG43" i="18" s="1"/>
  <c r="N5" i="19"/>
  <c r="F47" i="14"/>
  <c r="AA24" i="7"/>
  <c r="N18" i="9"/>
  <c r="AH13" i="1"/>
  <c r="AP45" i="1"/>
  <c r="AR45" i="1" s="1"/>
  <c r="AP74" i="1"/>
  <c r="AR74" i="1" s="1"/>
  <c r="BN74" i="1"/>
  <c r="BM34" i="9"/>
  <c r="AU45" i="9"/>
  <c r="AW45" i="9" s="1"/>
  <c r="AP62" i="9"/>
  <c r="AR62" i="9" s="1"/>
  <c r="BT19" i="14"/>
  <c r="BT62" i="14" s="1"/>
  <c r="J71" i="14"/>
  <c r="N71" i="14" s="1"/>
  <c r="AB8" i="16"/>
  <c r="Z56" i="16"/>
  <c r="AB56" i="16" s="1"/>
  <c r="Q24" i="14"/>
  <c r="S24" i="14"/>
  <c r="T72" i="15"/>
  <c r="X72" i="15" s="1"/>
  <c r="X14" i="15"/>
  <c r="T84" i="15"/>
  <c r="V84" i="15" s="1"/>
  <c r="AD75" i="16"/>
  <c r="AD44" i="16"/>
  <c r="AR14" i="14"/>
  <c r="AP84" i="14"/>
  <c r="AR84" i="14" s="1"/>
  <c r="Z79" i="14"/>
  <c r="AB13" i="14"/>
  <c r="T67" i="16"/>
  <c r="X67" i="16" s="1"/>
  <c r="T42" i="16"/>
  <c r="Z70" i="17"/>
  <c r="Z65" i="17"/>
  <c r="AE79" i="15"/>
  <c r="AG79" i="15" s="1"/>
  <c r="AE74" i="15"/>
  <c r="AG74" i="15" s="1"/>
  <c r="AG13" i="15"/>
  <c r="AD67" i="15"/>
  <c r="Y72" i="18"/>
  <c r="AA72" i="18" s="1"/>
  <c r="P41" i="1"/>
  <c r="BO40" i="7"/>
  <c r="BQ40" i="7" s="1"/>
  <c r="AU62" i="7"/>
  <c r="AW62" i="7" s="1"/>
  <c r="BI68" i="7"/>
  <c r="BK68" i="7" s="1"/>
  <c r="AW23" i="9"/>
  <c r="BO71" i="14"/>
  <c r="BQ71" i="14" s="1"/>
  <c r="BJ62" i="19"/>
  <c r="BL62" i="19" s="1"/>
  <c r="BN65" i="14"/>
  <c r="I23" i="17"/>
  <c r="G23" i="17"/>
  <c r="O84" i="18"/>
  <c r="S84" i="18" s="1"/>
  <c r="S14" i="18"/>
  <c r="Y57" i="15"/>
  <c r="P74" i="15"/>
  <c r="R74" i="15" s="1"/>
  <c r="P79" i="15"/>
  <c r="R79" i="15" s="1"/>
  <c r="J66" i="17"/>
  <c r="L65" i="14"/>
  <c r="H34" i="16"/>
  <c r="F86" i="16"/>
  <c r="H86" i="16" s="1"/>
  <c r="AB32" i="18"/>
  <c r="Z77" i="18"/>
  <c r="AR13" i="1"/>
  <c r="AP62" i="14"/>
  <c r="BB33" i="1"/>
  <c r="BB22" i="7"/>
  <c r="AX28" i="7"/>
  <c r="AT42" i="7"/>
  <c r="AV42" i="7" s="1"/>
  <c r="BD61" i="7"/>
  <c r="AU62" i="9"/>
  <c r="AW62" i="9" s="1"/>
  <c r="BA23" i="16"/>
  <c r="AU44" i="16"/>
  <c r="AW44" i="16" s="1"/>
  <c r="BN44" i="17"/>
  <c r="BR44" i="17" s="1"/>
  <c r="P54" i="18"/>
  <c r="R53" i="18" s="1"/>
  <c r="BJ60" i="18"/>
  <c r="BL60" i="18" s="1"/>
  <c r="AY68" i="18"/>
  <c r="BC68" i="18" s="1"/>
  <c r="BE84" i="19"/>
  <c r="BG84" i="19" s="1"/>
  <c r="BL23" i="17"/>
  <c r="BJ80" i="17"/>
  <c r="BL80" i="17" s="1"/>
  <c r="BN63" i="15"/>
  <c r="BP63" i="15" s="1"/>
  <c r="BL13" i="14"/>
  <c r="BJ79" i="14"/>
  <c r="BL79" i="14" s="1"/>
  <c r="BQ13" i="15"/>
  <c r="BO79" i="15"/>
  <c r="BQ79" i="15" s="1"/>
  <c r="BN67" i="16"/>
  <c r="BR67" i="16" s="1"/>
  <c r="J42" i="16"/>
  <c r="AS15" i="1"/>
  <c r="BT18" i="1"/>
  <c r="BT57" i="1" s="1"/>
  <c r="AA24" i="1"/>
  <c r="P61" i="1"/>
  <c r="S61" i="1" s="1"/>
  <c r="BO66" i="1"/>
  <c r="BQ66" i="1" s="1"/>
  <c r="AD80" i="1"/>
  <c r="AD82" i="1" s="1"/>
  <c r="BO56" i="7"/>
  <c r="AV13" i="1"/>
  <c r="AC24" i="1"/>
  <c r="AT67" i="1"/>
  <c r="AS23" i="1"/>
  <c r="BW35" i="1"/>
  <c r="BD42" i="1"/>
  <c r="BF42" i="1" s="1"/>
  <c r="AO80" i="1"/>
  <c r="AQ80" i="1" s="1"/>
  <c r="BT8" i="7"/>
  <c r="BN66" i="9"/>
  <c r="BP66" i="9" s="1"/>
  <c r="BC23" i="16"/>
  <c r="BO65" i="16"/>
  <c r="BQ65" i="16" s="1"/>
  <c r="BI81" i="14"/>
  <c r="O85" i="14"/>
  <c r="Q85" i="14" s="1"/>
  <c r="AC18" i="15"/>
  <c r="AG53" i="15"/>
  <c r="O58" i="15"/>
  <c r="BK53" i="17"/>
  <c r="Q14" i="18"/>
  <c r="AW24" i="18"/>
  <c r="BJ41" i="18"/>
  <c r="BL41" i="18" s="1"/>
  <c r="M65" i="1"/>
  <c r="Y56" i="17"/>
  <c r="Y40" i="17"/>
  <c r="AC8" i="17"/>
  <c r="K76" i="19"/>
  <c r="M76" i="19" s="1"/>
  <c r="M22" i="19"/>
  <c r="AU66" i="15"/>
  <c r="AW66" i="15" s="1"/>
  <c r="AS15" i="14"/>
  <c r="AO72" i="16"/>
  <c r="AW12" i="15"/>
  <c r="AU75" i="15"/>
  <c r="AW75" i="15" s="1"/>
  <c r="BH24" i="16"/>
  <c r="BD46" i="16"/>
  <c r="BA13" i="14"/>
  <c r="AY74" i="14"/>
  <c r="BC74" i="14" s="1"/>
  <c r="AX23" i="18"/>
  <c r="AV23" i="18"/>
  <c r="BO77" i="15"/>
  <c r="BQ77" i="15" s="1"/>
  <c r="BQ32" i="15"/>
  <c r="BM8" i="15"/>
  <c r="BI56" i="15"/>
  <c r="BI40" i="15"/>
  <c r="BK40" i="15" s="1"/>
  <c r="BE63" i="18"/>
  <c r="BG63" i="18" s="1"/>
  <c r="BD79" i="16"/>
  <c r="BD74" i="16"/>
  <c r="P62" i="14"/>
  <c r="Y58" i="14"/>
  <c r="AA28" i="14"/>
  <c r="P56" i="19"/>
  <c r="AE6" i="15"/>
  <c r="AY5" i="6"/>
  <c r="AY6" i="6" s="1"/>
  <c r="BA6" i="6" s="1"/>
  <c r="BB5" i="17"/>
  <c r="BB90" i="17" s="1"/>
  <c r="AZ53" i="17"/>
  <c r="BB53" i="17" s="1"/>
  <c r="BQ13" i="1"/>
  <c r="BT20" i="1"/>
  <c r="BT67" i="1" s="1"/>
  <c r="BV67" i="1" s="1"/>
  <c r="L23" i="1"/>
  <c r="AP57" i="1"/>
  <c r="BD66" i="1"/>
  <c r="BH66" i="1" s="1"/>
  <c r="AT46" i="7"/>
  <c r="AX46" i="7" s="1"/>
  <c r="BI63" i="9"/>
  <c r="BM63" i="9" s="1"/>
  <c r="N6" i="16"/>
  <c r="AW8" i="16"/>
  <c r="AC6" i="17"/>
  <c r="W53" i="17"/>
  <c r="BO77" i="17"/>
  <c r="BQ77" i="17" s="1"/>
  <c r="BB6" i="17"/>
  <c r="BC6" i="17"/>
  <c r="N23" i="1"/>
  <c r="BQ33" i="1"/>
  <c r="AD45" i="1"/>
  <c r="AH45" i="1" s="1"/>
  <c r="BQ53" i="1"/>
  <c r="N61" i="1"/>
  <c r="AD74" i="1"/>
  <c r="AD75" i="1"/>
  <c r="AP57" i="7"/>
  <c r="BI58" i="7"/>
  <c r="AZ70" i="7"/>
  <c r="BB70" i="7" s="1"/>
  <c r="BE86" i="7"/>
  <c r="BG86" i="7" s="1"/>
  <c r="T54" i="9"/>
  <c r="V54" i="9" s="1"/>
  <c r="BB6" i="16"/>
  <c r="AW53" i="14"/>
  <c r="AR18" i="17"/>
  <c r="W6" i="18"/>
  <c r="BI85" i="19"/>
  <c r="P56" i="16"/>
  <c r="H13" i="15"/>
  <c r="F74" i="15"/>
  <c r="H74" i="15" s="1"/>
  <c r="BJ42" i="19"/>
  <c r="BL42" i="19" s="1"/>
  <c r="O81" i="15"/>
  <c r="S81" i="15" s="1"/>
  <c r="BE54" i="17"/>
  <c r="BH54" i="17" s="1"/>
  <c r="P57" i="17"/>
  <c r="AT68" i="19"/>
  <c r="T74" i="19"/>
  <c r="AT43" i="1"/>
  <c r="AV43" i="1" s="1"/>
  <c r="U46" i="14"/>
  <c r="W46" i="14" s="1"/>
  <c r="BE41" i="7"/>
  <c r="BG41" i="7" s="1"/>
  <c r="BE41" i="1"/>
  <c r="AY40" i="9"/>
  <c r="BA40" i="9" s="1"/>
  <c r="N6" i="19"/>
  <c r="AT42" i="19"/>
  <c r="AX42" i="19" s="1"/>
  <c r="BT5" i="14"/>
  <c r="BS5" i="9"/>
  <c r="BS14" i="7"/>
  <c r="BV35" i="7"/>
  <c r="N15" i="18"/>
  <c r="K40" i="9"/>
  <c r="J40" i="7"/>
  <c r="AT42" i="9"/>
  <c r="AX42" i="9" s="1"/>
  <c r="E47" i="9"/>
  <c r="U44" i="1"/>
  <c r="W44" i="1" s="1"/>
  <c r="BI47" i="15"/>
  <c r="BL6" i="1"/>
  <c r="V53" i="16"/>
  <c r="N53" i="1"/>
  <c r="V53" i="9"/>
  <c r="AV53" i="14"/>
  <c r="F47" i="9"/>
  <c r="BS5" i="1"/>
  <c r="AR53" i="16"/>
  <c r="N6" i="17"/>
  <c r="AJ14" i="1"/>
  <c r="AL14" i="1" s="1"/>
  <c r="AZ47" i="1"/>
  <c r="BB47" i="1" s="1"/>
  <c r="BE45" i="16"/>
  <c r="BG45" i="16" s="1"/>
  <c r="BS5" i="14"/>
  <c r="BS5" i="7"/>
  <c r="BT5" i="7"/>
  <c r="AG53" i="1"/>
  <c r="AY54" i="9"/>
  <c r="BA54" i="9" s="1"/>
  <c r="AA53" i="16"/>
  <c r="BL6" i="15"/>
  <c r="AE54" i="19"/>
  <c r="BN40" i="17"/>
  <c r="BR40" i="17" s="1"/>
  <c r="BS5" i="16"/>
  <c r="BT5" i="9"/>
  <c r="BS5" i="15"/>
  <c r="BT5" i="15"/>
  <c r="BK53" i="16"/>
  <c r="V53" i="18"/>
  <c r="BT5" i="16"/>
  <c r="BS5" i="18"/>
  <c r="BT5" i="18"/>
  <c r="BS5" i="19"/>
  <c r="N18" i="17"/>
  <c r="BS5" i="17"/>
  <c r="BT5" i="19"/>
  <c r="AT54" i="14"/>
  <c r="AV54" i="14" s="1"/>
  <c r="W53" i="19"/>
  <c r="BT5" i="17"/>
  <c r="BP53" i="17"/>
  <c r="BQ6" i="17"/>
  <c r="BL6" i="9"/>
  <c r="BM6" i="17"/>
  <c r="BI54" i="17"/>
  <c r="BK54" i="17" s="1"/>
  <c r="BL6" i="14"/>
  <c r="BG6" i="19"/>
  <c r="BG53" i="18"/>
  <c r="BG54" i="18"/>
  <c r="BB54" i="18"/>
  <c r="BC54" i="18"/>
  <c r="BB53" i="18"/>
  <c r="BB6" i="19"/>
  <c r="BB6" i="14"/>
  <c r="BC53" i="14"/>
  <c r="AX54" i="14"/>
  <c r="AV53" i="19"/>
  <c r="AR53" i="17"/>
  <c r="AE54" i="9"/>
  <c r="AG53" i="9" s="1"/>
  <c r="AB6" i="14"/>
  <c r="AB53" i="14"/>
  <c r="AB6" i="9"/>
  <c r="AB54" i="14"/>
  <c r="Z54" i="18"/>
  <c r="AB54" i="18" s="1"/>
  <c r="Z54" i="9"/>
  <c r="U54" i="14"/>
  <c r="W54" i="19"/>
  <c r="X6" i="17"/>
  <c r="O54" i="9"/>
  <c r="Q53" i="9" s="1"/>
  <c r="M53" i="1"/>
  <c r="N53" i="7"/>
  <c r="N6" i="18"/>
  <c r="M53" i="15"/>
  <c r="J54" i="9"/>
  <c r="L53" i="9" s="1"/>
  <c r="N53" i="15"/>
  <c r="M53" i="9"/>
  <c r="BN46" i="9"/>
  <c r="BR46" i="9" s="1"/>
  <c r="BN46" i="19"/>
  <c r="O56" i="17"/>
  <c r="M12" i="17"/>
  <c r="K75" i="17"/>
  <c r="M75" i="17" s="1"/>
  <c r="T66" i="16"/>
  <c r="X66" i="16" s="1"/>
  <c r="Z79" i="19"/>
  <c r="AB79" i="19" s="1"/>
  <c r="Z74" i="19"/>
  <c r="AB74" i="19" s="1"/>
  <c r="U60" i="19"/>
  <c r="W60" i="19" s="1"/>
  <c r="U61" i="19"/>
  <c r="W61" i="19" s="1"/>
  <c r="U72" i="16"/>
  <c r="W72" i="16" s="1"/>
  <c r="AP86" i="19"/>
  <c r="AR86" i="19" s="1"/>
  <c r="AR34" i="19"/>
  <c r="AD60" i="16"/>
  <c r="AH60" i="16" s="1"/>
  <c r="AO84" i="14"/>
  <c r="AS14" i="14"/>
  <c r="AZ57" i="7"/>
  <c r="BB57" i="7" s="1"/>
  <c r="BB18" i="7"/>
  <c r="AT81" i="19"/>
  <c r="AV33" i="19"/>
  <c r="AZ61" i="18"/>
  <c r="BB61" i="18" s="1"/>
  <c r="AY84" i="18"/>
  <c r="BC14" i="18"/>
  <c r="BD72" i="18"/>
  <c r="BH72" i="18" s="1"/>
  <c r="BD67" i="18"/>
  <c r="BM12" i="17"/>
  <c r="BI75" i="17"/>
  <c r="BD45" i="18"/>
  <c r="BD79" i="18"/>
  <c r="BF79" i="18" s="1"/>
  <c r="BD74" i="18"/>
  <c r="BF74" i="18" s="1"/>
  <c r="BF13" i="18"/>
  <c r="BC35" i="19"/>
  <c r="BA35" i="19"/>
  <c r="AY71" i="19"/>
  <c r="BA71" i="19" s="1"/>
  <c r="BE71" i="19"/>
  <c r="BG71" i="19" s="1"/>
  <c r="BE43" i="19"/>
  <c r="BG43" i="19" s="1"/>
  <c r="BI80" i="18"/>
  <c r="BM80" i="18" s="1"/>
  <c r="BM23" i="18"/>
  <c r="BK23" i="18"/>
  <c r="T62" i="18"/>
  <c r="E79" i="14"/>
  <c r="I79" i="14" s="1"/>
  <c r="E74" i="14"/>
  <c r="I74" i="14" s="1"/>
  <c r="E85" i="19"/>
  <c r="G24" i="19"/>
  <c r="F71" i="19"/>
  <c r="H71" i="19" s="1"/>
  <c r="BR15" i="17"/>
  <c r="J76" i="19"/>
  <c r="L22" i="19"/>
  <c r="Y63" i="18"/>
  <c r="Z86" i="18"/>
  <c r="AB34" i="18"/>
  <c r="BD62" i="15"/>
  <c r="AO75" i="19"/>
  <c r="Y65" i="9"/>
  <c r="Y43" i="9"/>
  <c r="AT65" i="19"/>
  <c r="AT70" i="19"/>
  <c r="AV70" i="19" s="1"/>
  <c r="AP79" i="18"/>
  <c r="AR79" i="18" s="1"/>
  <c r="AR13" i="18"/>
  <c r="AP74" i="19"/>
  <c r="AR74" i="19" s="1"/>
  <c r="AR13" i="19"/>
  <c r="AT41" i="7"/>
  <c r="AO86" i="19"/>
  <c r="AQ34" i="19"/>
  <c r="AT57" i="18"/>
  <c r="AV57" i="18" s="1"/>
  <c r="AV18" i="18"/>
  <c r="AS33" i="15"/>
  <c r="AO81" i="15"/>
  <c r="AS81" i="15" s="1"/>
  <c r="BF23" i="1"/>
  <c r="BK34" i="1"/>
  <c r="T67" i="1"/>
  <c r="V67" i="1" s="1"/>
  <c r="AE79" i="1"/>
  <c r="F6" i="7"/>
  <c r="X12" i="7"/>
  <c r="BQ23" i="7"/>
  <c r="AC33" i="7"/>
  <c r="BN43" i="7"/>
  <c r="BP43" i="7" s="1"/>
  <c r="AD56" i="7"/>
  <c r="AO60" i="7"/>
  <c r="AP65" i="7"/>
  <c r="Z77" i="7"/>
  <c r="AB77" i="7" s="1"/>
  <c r="U79" i="7"/>
  <c r="BN79" i="7"/>
  <c r="BP79" i="7" s="1"/>
  <c r="Y84" i="7"/>
  <c r="BK14" i="9"/>
  <c r="BS29" i="9"/>
  <c r="BS63" i="9" s="1"/>
  <c r="BU63" i="9" s="1"/>
  <c r="AY56" i="9"/>
  <c r="BC56" i="9" s="1"/>
  <c r="K58" i="9"/>
  <c r="N58" i="9" s="1"/>
  <c r="F77" i="9"/>
  <c r="H77" i="9" s="1"/>
  <c r="AE80" i="9"/>
  <c r="AG80" i="9" s="1"/>
  <c r="BQ12" i="16"/>
  <c r="AC24" i="16"/>
  <c r="AG33" i="16"/>
  <c r="BK35" i="16"/>
  <c r="BI65" i="16"/>
  <c r="BM65" i="16" s="1"/>
  <c r="P70" i="16"/>
  <c r="BI80" i="16"/>
  <c r="BM80" i="16" s="1"/>
  <c r="AA13" i="14"/>
  <c r="AS32" i="14"/>
  <c r="AG33" i="14"/>
  <c r="BM33" i="14"/>
  <c r="O62" i="14"/>
  <c r="Y80" i="14"/>
  <c r="I14" i="15"/>
  <c r="BK24" i="15"/>
  <c r="AO62" i="15"/>
  <c r="U70" i="15"/>
  <c r="AU74" i="15"/>
  <c r="AW74" i="15" s="1"/>
  <c r="U76" i="15"/>
  <c r="K77" i="15"/>
  <c r="M77" i="15" s="1"/>
  <c r="E84" i="15"/>
  <c r="I84" i="15" s="1"/>
  <c r="E85" i="15"/>
  <c r="I85" i="15" s="1"/>
  <c r="BC8" i="17"/>
  <c r="AA22" i="17"/>
  <c r="AQ24" i="17"/>
  <c r="AH28" i="17"/>
  <c r="I34" i="17"/>
  <c r="AQ35" i="17"/>
  <c r="AT45" i="17"/>
  <c r="AD61" i="17"/>
  <c r="O62" i="17"/>
  <c r="G13" i="18"/>
  <c r="AS25" i="18"/>
  <c r="M32" i="18"/>
  <c r="AD75" i="18"/>
  <c r="AQ13" i="19"/>
  <c r="BH15" i="19"/>
  <c r="AS33" i="19"/>
  <c r="BD47" i="19"/>
  <c r="AT67" i="19"/>
  <c r="T81" i="19"/>
  <c r="T40" i="7"/>
  <c r="V40" i="7" s="1"/>
  <c r="N67" i="17"/>
  <c r="N15" i="7"/>
  <c r="AE84" i="9"/>
  <c r="AG14" i="9"/>
  <c r="AA35" i="7"/>
  <c r="AC35" i="7"/>
  <c r="AU43" i="7"/>
  <c r="AW43" i="7" s="1"/>
  <c r="AE75" i="9"/>
  <c r="AE57" i="17"/>
  <c r="AZ86" i="16"/>
  <c r="BB86" i="16" s="1"/>
  <c r="BB34" i="16"/>
  <c r="BD63" i="16"/>
  <c r="BH63" i="16" s="1"/>
  <c r="BH12" i="19"/>
  <c r="BD75" i="19"/>
  <c r="BF75" i="19" s="1"/>
  <c r="BC33" i="9"/>
  <c r="BA33" i="9"/>
  <c r="X28" i="7"/>
  <c r="V28" i="7"/>
  <c r="AD60" i="7"/>
  <c r="AD61" i="7"/>
  <c r="AP58" i="15"/>
  <c r="Y70" i="16"/>
  <c r="AA70" i="16" s="1"/>
  <c r="AU79" i="9"/>
  <c r="AW79" i="9" s="1"/>
  <c r="AW13" i="9"/>
  <c r="AW23" i="19"/>
  <c r="AU80" i="19"/>
  <c r="AW80" i="19" s="1"/>
  <c r="AT43" i="16"/>
  <c r="AW22" i="19"/>
  <c r="AU76" i="19"/>
  <c r="AW76" i="19" s="1"/>
  <c r="AO72" i="17"/>
  <c r="BH24" i="18"/>
  <c r="BD85" i="18"/>
  <c r="BH85" i="18" s="1"/>
  <c r="AU75" i="19"/>
  <c r="AW75" i="19" s="1"/>
  <c r="AW12" i="19"/>
  <c r="AT41" i="9"/>
  <c r="AX41" i="9" s="1"/>
  <c r="AE61" i="17"/>
  <c r="F75" i="16"/>
  <c r="H75" i="16" s="1"/>
  <c r="H12" i="16"/>
  <c r="P56" i="15"/>
  <c r="AC24" i="19"/>
  <c r="Y85" i="19"/>
  <c r="AC85" i="19" s="1"/>
  <c r="AA24" i="19"/>
  <c r="AD63" i="15"/>
  <c r="T67" i="17"/>
  <c r="X67" i="17" s="1"/>
  <c r="AE60" i="7"/>
  <c r="AD47" i="9"/>
  <c r="BB33" i="14"/>
  <c r="AZ81" i="14"/>
  <c r="BB81" i="14" s="1"/>
  <c r="BO79" i="16"/>
  <c r="BO74" i="16"/>
  <c r="BQ74" i="16" s="1"/>
  <c r="BQ33" i="19"/>
  <c r="BO81" i="19"/>
  <c r="BQ81" i="19" s="1"/>
  <c r="BI68" i="9"/>
  <c r="BK68" i="9" s="1"/>
  <c r="BJ71" i="18"/>
  <c r="BL71" i="18" s="1"/>
  <c r="BP15" i="16"/>
  <c r="BR15" i="16"/>
  <c r="BP28" i="9"/>
  <c r="BN58" i="9"/>
  <c r="BP58" i="9" s="1"/>
  <c r="BN66" i="14"/>
  <c r="BP66" i="14" s="1"/>
  <c r="BN47" i="7"/>
  <c r="BI72" i="18"/>
  <c r="BM72" i="18" s="1"/>
  <c r="Y68" i="17"/>
  <c r="AD41" i="16"/>
  <c r="Z68" i="17"/>
  <c r="AB68" i="17" s="1"/>
  <c r="AO45" i="9"/>
  <c r="AT43" i="7"/>
  <c r="AV43" i="7" s="1"/>
  <c r="AO45" i="16"/>
  <c r="AS45" i="16" s="1"/>
  <c r="BN61" i="9"/>
  <c r="BP61" i="9" s="1"/>
  <c r="BJ62" i="17"/>
  <c r="BO66" i="15"/>
  <c r="BQ66" i="15" s="1"/>
  <c r="P63" i="18"/>
  <c r="E45" i="17"/>
  <c r="E81" i="17"/>
  <c r="I81" i="17" s="1"/>
  <c r="I33" i="17"/>
  <c r="U74" i="17"/>
  <c r="W74" i="17" s="1"/>
  <c r="W13" i="17"/>
  <c r="AO58" i="15"/>
  <c r="AC34" i="19"/>
  <c r="Y86" i="19"/>
  <c r="Z66" i="19"/>
  <c r="AB66" i="19" s="1"/>
  <c r="Z65" i="14"/>
  <c r="AB65" i="14" s="1"/>
  <c r="BC13" i="19"/>
  <c r="AY79" i="19"/>
  <c r="BA13" i="19"/>
  <c r="Z72" i="19"/>
  <c r="AB72" i="19" s="1"/>
  <c r="AP66" i="15"/>
  <c r="BM8" i="19"/>
  <c r="BK8" i="19"/>
  <c r="AT61" i="19"/>
  <c r="AV61" i="19" s="1"/>
  <c r="AP71" i="17"/>
  <c r="AZ41" i="16"/>
  <c r="BB41" i="16" s="1"/>
  <c r="BJ77" i="14"/>
  <c r="BL77" i="14" s="1"/>
  <c r="BL32" i="14"/>
  <c r="Z63" i="19"/>
  <c r="AB63" i="19" s="1"/>
  <c r="O68" i="16"/>
  <c r="BE86" i="16"/>
  <c r="BG86" i="16" s="1"/>
  <c r="BE46" i="16"/>
  <c r="BG46" i="16" s="1"/>
  <c r="N67" i="16"/>
  <c r="AS12" i="14"/>
  <c r="BD61" i="15"/>
  <c r="BJ86" i="15"/>
  <c r="BL86" i="15" s="1"/>
  <c r="BB8" i="17"/>
  <c r="AW24" i="17"/>
  <c r="AY86" i="17"/>
  <c r="BB28" i="18"/>
  <c r="BO58" i="18"/>
  <c r="BQ58" i="18" s="1"/>
  <c r="BR18" i="17"/>
  <c r="BN57" i="17"/>
  <c r="BP57" i="17" s="1"/>
  <c r="BF23" i="14"/>
  <c r="BD80" i="14"/>
  <c r="BF80" i="14" s="1"/>
  <c r="AO60" i="18"/>
  <c r="AQ60" i="18" s="1"/>
  <c r="AO61" i="18"/>
  <c r="BG15" i="18"/>
  <c r="BE47" i="18"/>
  <c r="BG47" i="18" s="1"/>
  <c r="AY66" i="18"/>
  <c r="BC66" i="18" s="1"/>
  <c r="BH32" i="18"/>
  <c r="BF32" i="18"/>
  <c r="BD77" i="18"/>
  <c r="BF77" i="18" s="1"/>
  <c r="BE66" i="18"/>
  <c r="BI40" i="17"/>
  <c r="AT65" i="18"/>
  <c r="AV65" i="18" s="1"/>
  <c r="AY67" i="19"/>
  <c r="BE68" i="19"/>
  <c r="BG68" i="19" s="1"/>
  <c r="BA28" i="19"/>
  <c r="BC28" i="19"/>
  <c r="AU76" i="17"/>
  <c r="AW76" i="17" s="1"/>
  <c r="AW22" i="17"/>
  <c r="BE45" i="19"/>
  <c r="BN75" i="18"/>
  <c r="BR12" i="18"/>
  <c r="BG13" i="17"/>
  <c r="BH8" i="18"/>
  <c r="BG32" i="19"/>
  <c r="BI62" i="19"/>
  <c r="BK62" i="19" s="1"/>
  <c r="AY65" i="18"/>
  <c r="AY57" i="19"/>
  <c r="BA18" i="19"/>
  <c r="BP22" i="18"/>
  <c r="BN76" i="18"/>
  <c r="BS29" i="16"/>
  <c r="BW29" i="16" s="1"/>
  <c r="P40" i="16"/>
  <c r="I10" i="7"/>
  <c r="I25" i="19"/>
  <c r="I35" i="1"/>
  <c r="BR25" i="7"/>
  <c r="BR28" i="9"/>
  <c r="BI72" i="9"/>
  <c r="BM72" i="9" s="1"/>
  <c r="BL13" i="16"/>
  <c r="BJ68" i="16"/>
  <c r="BL68" i="16" s="1"/>
  <c r="BJ70" i="16"/>
  <c r="BL70" i="16" s="1"/>
  <c r="BO77" i="16"/>
  <c r="E80" i="16"/>
  <c r="BM13" i="14"/>
  <c r="L23" i="14"/>
  <c r="P60" i="14"/>
  <c r="P61" i="14"/>
  <c r="BJ62" i="14"/>
  <c r="BL62" i="14" s="1"/>
  <c r="K57" i="15"/>
  <c r="BQ12" i="17"/>
  <c r="BN67" i="17"/>
  <c r="BO76" i="17"/>
  <c r="BQ76" i="17" s="1"/>
  <c r="BJ84" i="17"/>
  <c r="BL84" i="17" s="1"/>
  <c r="I28" i="19"/>
  <c r="N57" i="9"/>
  <c r="BN40" i="9"/>
  <c r="BP40" i="9" s="1"/>
  <c r="BJ41" i="9"/>
  <c r="BL41" i="9" s="1"/>
  <c r="BM23" i="16"/>
  <c r="BO56" i="16"/>
  <c r="BQ56" i="16" s="1"/>
  <c r="BJ67" i="16"/>
  <c r="BL67" i="16" s="1"/>
  <c r="BO70" i="16"/>
  <c r="BJ74" i="16"/>
  <c r="BL74" i="16" s="1"/>
  <c r="N23" i="14"/>
  <c r="BN43" i="14"/>
  <c r="BI45" i="14"/>
  <c r="BM45" i="14" s="1"/>
  <c r="BN70" i="14"/>
  <c r="K72" i="14"/>
  <c r="N72" i="14" s="1"/>
  <c r="BI80" i="14"/>
  <c r="BM80" i="14" s="1"/>
  <c r="BL33" i="18"/>
  <c r="BR34" i="19"/>
  <c r="N63" i="7"/>
  <c r="AU41" i="14"/>
  <c r="AW41" i="14" s="1"/>
  <c r="N62" i="7"/>
  <c r="BK23" i="14"/>
  <c r="BR24" i="19"/>
  <c r="BS29" i="7"/>
  <c r="P44" i="1"/>
  <c r="R44" i="1" s="1"/>
  <c r="L65" i="1"/>
  <c r="BO72" i="1"/>
  <c r="BQ72" i="1" s="1"/>
  <c r="BM18" i="16"/>
  <c r="BJ66" i="16"/>
  <c r="BL66" i="16" s="1"/>
  <c r="N68" i="16"/>
  <c r="BJ61" i="18"/>
  <c r="BI71" i="18"/>
  <c r="BN84" i="19"/>
  <c r="BR84" i="19" s="1"/>
  <c r="N28" i="19"/>
  <c r="N8" i="18"/>
  <c r="BK25" i="16"/>
  <c r="BI74" i="14"/>
  <c r="BM74" i="14" s="1"/>
  <c r="BK25" i="17"/>
  <c r="BI70" i="18"/>
  <c r="BT33" i="16"/>
  <c r="N25" i="18"/>
  <c r="BK13" i="14"/>
  <c r="BO60" i="17"/>
  <c r="BQ60" i="17" s="1"/>
  <c r="BI43" i="18"/>
  <c r="BP34" i="19"/>
  <c r="BO57" i="19"/>
  <c r="BQ57" i="19" s="1"/>
  <c r="BN63" i="19"/>
  <c r="BP63" i="19" s="1"/>
  <c r="BI41" i="9"/>
  <c r="BK41" i="9" s="1"/>
  <c r="AJ13" i="7"/>
  <c r="AJ79" i="7" s="1"/>
  <c r="Y44" i="9"/>
  <c r="AA44" i="9" s="1"/>
  <c r="AJ22" i="16"/>
  <c r="AO41" i="7"/>
  <c r="AP45" i="9"/>
  <c r="AR45" i="9" s="1"/>
  <c r="BT32" i="1"/>
  <c r="AO40" i="16"/>
  <c r="AY41" i="1"/>
  <c r="BS28" i="16"/>
  <c r="BS58" i="16" s="1"/>
  <c r="BD43" i="9"/>
  <c r="BF43" i="9" s="1"/>
  <c r="AI21" i="1"/>
  <c r="AI71" i="1" s="1"/>
  <c r="AJ30" i="16"/>
  <c r="AJ68" i="16" s="1"/>
  <c r="AO47" i="1"/>
  <c r="AT41" i="14"/>
  <c r="AT47" i="16"/>
  <c r="AV47" i="16" s="1"/>
  <c r="AU42" i="14"/>
  <c r="AW42" i="14" s="1"/>
  <c r="BD44" i="17"/>
  <c r="BH44" i="17" s="1"/>
  <c r="AZ47" i="14"/>
  <c r="BB47" i="14" s="1"/>
  <c r="AY43" i="16"/>
  <c r="BC43" i="16" s="1"/>
  <c r="BE47" i="17"/>
  <c r="BG47" i="17" s="1"/>
  <c r="BE45" i="17"/>
  <c r="BG45" i="17" s="1"/>
  <c r="AI33" i="9"/>
  <c r="P47" i="16"/>
  <c r="U44" i="7"/>
  <c r="W44" i="7" s="1"/>
  <c r="BS28" i="14"/>
  <c r="U43" i="16"/>
  <c r="W43" i="16" s="1"/>
  <c r="AE46" i="1"/>
  <c r="AG46" i="1" s="1"/>
  <c r="BD46" i="19"/>
  <c r="BF46" i="19" s="1"/>
  <c r="BD43" i="19"/>
  <c r="BK33" i="17"/>
  <c r="U44" i="17"/>
  <c r="W44" i="17" s="1"/>
  <c r="BN81" i="1"/>
  <c r="BP81" i="1" s="1"/>
  <c r="BP33" i="1"/>
  <c r="BO68" i="9"/>
  <c r="BQ68" i="9" s="1"/>
  <c r="O62" i="1"/>
  <c r="E85" i="1"/>
  <c r="E87" i="1" s="1"/>
  <c r="G87" i="1" s="1"/>
  <c r="G24" i="1"/>
  <c r="I24" i="1"/>
  <c r="R14" i="18"/>
  <c r="P84" i="18"/>
  <c r="R84" i="18" s="1"/>
  <c r="J72" i="7"/>
  <c r="T62" i="9"/>
  <c r="V62" i="9" s="1"/>
  <c r="W14" i="16"/>
  <c r="U84" i="16"/>
  <c r="AD43" i="1"/>
  <c r="AI11" i="1"/>
  <c r="AI70" i="1" s="1"/>
  <c r="AP43" i="9"/>
  <c r="X25" i="1"/>
  <c r="T47" i="1"/>
  <c r="V47" i="1" s="1"/>
  <c r="V25" i="1"/>
  <c r="V23" i="1"/>
  <c r="AO45" i="1"/>
  <c r="AS45" i="1" s="1"/>
  <c r="AY66" i="9"/>
  <c r="BC66" i="9" s="1"/>
  <c r="BN63" i="16"/>
  <c r="BR63" i="16" s="1"/>
  <c r="BR25" i="1"/>
  <c r="BN81" i="9"/>
  <c r="BR81" i="9" s="1"/>
  <c r="BP33" i="9"/>
  <c r="AJ29" i="1"/>
  <c r="AJ63" i="1" s="1"/>
  <c r="K63" i="1"/>
  <c r="N63" i="1" s="1"/>
  <c r="O68" i="1"/>
  <c r="S68" i="1" s="1"/>
  <c r="O42" i="1"/>
  <c r="K81" i="15"/>
  <c r="M33" i="15"/>
  <c r="P47" i="14"/>
  <c r="AE63" i="9"/>
  <c r="P85" i="9"/>
  <c r="R85" i="9" s="1"/>
  <c r="P46" i="9"/>
  <c r="R46" i="9" s="1"/>
  <c r="R24" i="9"/>
  <c r="AE44" i="7"/>
  <c r="AE76" i="7"/>
  <c r="P42" i="1"/>
  <c r="Z80" i="1"/>
  <c r="AB80" i="1" s="1"/>
  <c r="AB23" i="1"/>
  <c r="Y68" i="1"/>
  <c r="AA68" i="1" s="1"/>
  <c r="AI30" i="1"/>
  <c r="AI68" i="1" s="1"/>
  <c r="AP79" i="7"/>
  <c r="AR79" i="7" s="1"/>
  <c r="AP74" i="7"/>
  <c r="AR74" i="7" s="1"/>
  <c r="AT44" i="1"/>
  <c r="AX32" i="1"/>
  <c r="BS32" i="1"/>
  <c r="BS77" i="1" s="1"/>
  <c r="AP80" i="1"/>
  <c r="AR80" i="1" s="1"/>
  <c r="AR23" i="1"/>
  <c r="AE85" i="14"/>
  <c r="AG85" i="14" s="1"/>
  <c r="AG24" i="14"/>
  <c r="BD86" i="1"/>
  <c r="BH86" i="1" s="1"/>
  <c r="BD46" i="1"/>
  <c r="BF46" i="1" s="1"/>
  <c r="BH34" i="1"/>
  <c r="BF34" i="1"/>
  <c r="BS34" i="1"/>
  <c r="F71" i="14"/>
  <c r="H71" i="14" s="1"/>
  <c r="AV32" i="1"/>
  <c r="AD65" i="1"/>
  <c r="AX15" i="9"/>
  <c r="AE41" i="1"/>
  <c r="AG41" i="1" s="1"/>
  <c r="BO63" i="7"/>
  <c r="BQ63" i="7" s="1"/>
  <c r="BO47" i="16"/>
  <c r="BQ47" i="16" s="1"/>
  <c r="BQ15" i="16"/>
  <c r="AD62" i="15"/>
  <c r="E86" i="14"/>
  <c r="I86" i="14" s="1"/>
  <c r="I34" i="14"/>
  <c r="G34" i="14"/>
  <c r="K65" i="15"/>
  <c r="M65" i="15" s="1"/>
  <c r="K70" i="15"/>
  <c r="M70" i="15" s="1"/>
  <c r="K85" i="1"/>
  <c r="M85" i="1" s="1"/>
  <c r="K46" i="1"/>
  <c r="M46" i="1" s="1"/>
  <c r="AE62" i="9"/>
  <c r="Y67" i="1"/>
  <c r="BS18" i="7"/>
  <c r="AO40" i="7"/>
  <c r="AS18" i="7"/>
  <c r="AO44" i="1"/>
  <c r="AO76" i="1"/>
  <c r="T72" i="1"/>
  <c r="X72" i="1" s="1"/>
  <c r="AO58" i="1"/>
  <c r="BS28" i="1"/>
  <c r="BS58" i="1" s="1"/>
  <c r="AS28" i="1"/>
  <c r="AO60" i="15"/>
  <c r="AO61" i="15"/>
  <c r="BC12" i="7"/>
  <c r="BA12" i="7"/>
  <c r="AY44" i="7"/>
  <c r="AZ80" i="1"/>
  <c r="BB80" i="1" s="1"/>
  <c r="AZ45" i="1"/>
  <c r="BB45" i="1" s="1"/>
  <c r="BB23" i="1"/>
  <c r="AS13" i="1"/>
  <c r="AO79" i="1"/>
  <c r="AS79" i="1" s="1"/>
  <c r="AQ13" i="1"/>
  <c r="AO46" i="16"/>
  <c r="AQ46" i="16" s="1"/>
  <c r="AO85" i="16"/>
  <c r="AS24" i="16"/>
  <c r="AQ24" i="16"/>
  <c r="BD70" i="1"/>
  <c r="BH70" i="1" s="1"/>
  <c r="BD43" i="1"/>
  <c r="AX33" i="15"/>
  <c r="AT81" i="15"/>
  <c r="AX81" i="15" s="1"/>
  <c r="AP72" i="9"/>
  <c r="AO61" i="14"/>
  <c r="AO60" i="14"/>
  <c r="AO41" i="14"/>
  <c r="AY84" i="17"/>
  <c r="BC84" i="17" s="1"/>
  <c r="AY46" i="17"/>
  <c r="BC46" i="17" s="1"/>
  <c r="BA14" i="17"/>
  <c r="BC14" i="17"/>
  <c r="AP58" i="9"/>
  <c r="AP40" i="9"/>
  <c r="BT28" i="9"/>
  <c r="BT58" i="9" s="1"/>
  <c r="BS29" i="1"/>
  <c r="AY63" i="1"/>
  <c r="BA63" i="1" s="1"/>
  <c r="BV35" i="1"/>
  <c r="AO74" i="17"/>
  <c r="AS13" i="17"/>
  <c r="AQ13" i="17"/>
  <c r="AO79" i="17"/>
  <c r="AS79" i="17" s="1"/>
  <c r="BE41" i="16"/>
  <c r="BG41" i="16" s="1"/>
  <c r="BE60" i="16"/>
  <c r="BG60" i="16" s="1"/>
  <c r="BE61" i="16"/>
  <c r="AO58" i="16"/>
  <c r="AS58" i="16" s="1"/>
  <c r="AS28" i="16"/>
  <c r="AT86" i="9"/>
  <c r="AT46" i="9"/>
  <c r="AV34" i="9"/>
  <c r="AX34" i="9"/>
  <c r="BE43" i="7"/>
  <c r="BG43" i="7" s="1"/>
  <c r="BE70" i="7"/>
  <c r="BE65" i="7"/>
  <c r="BG65" i="7" s="1"/>
  <c r="BA14" i="15"/>
  <c r="BC14" i="15"/>
  <c r="AY46" i="15"/>
  <c r="BC46" i="15" s="1"/>
  <c r="AY84" i="15"/>
  <c r="BG18" i="7"/>
  <c r="BE57" i="7"/>
  <c r="BG57" i="7" s="1"/>
  <c r="BE40" i="7"/>
  <c r="BG40" i="7" s="1"/>
  <c r="AU67" i="17"/>
  <c r="AW67" i="17" s="1"/>
  <c r="BD43" i="7"/>
  <c r="BH43" i="7" s="1"/>
  <c r="BP22" i="16"/>
  <c r="BR22" i="16"/>
  <c r="BN76" i="16"/>
  <c r="BR76" i="16" s="1"/>
  <c r="BS22" i="16"/>
  <c r="BS76" i="16" s="1"/>
  <c r="AZ76" i="17"/>
  <c r="BB76" i="17" s="1"/>
  <c r="BB22" i="17"/>
  <c r="E81" i="7"/>
  <c r="G81" i="7" s="1"/>
  <c r="G33" i="7"/>
  <c r="I33" i="7"/>
  <c r="N28" i="16"/>
  <c r="J58" i="16"/>
  <c r="G13" i="1"/>
  <c r="E74" i="1"/>
  <c r="E79" i="1"/>
  <c r="G79" i="1" s="1"/>
  <c r="I13" i="1"/>
  <c r="K85" i="7"/>
  <c r="M85" i="7" s="1"/>
  <c r="M24" i="7"/>
  <c r="P80" i="9"/>
  <c r="R80" i="9" s="1"/>
  <c r="R23" i="9"/>
  <c r="W24" i="7"/>
  <c r="U85" i="7"/>
  <c r="W85" i="7" s="1"/>
  <c r="T77" i="17"/>
  <c r="X77" i="17" s="1"/>
  <c r="X32" i="17"/>
  <c r="V32" i="17"/>
  <c r="K81" i="17"/>
  <c r="M33" i="17"/>
  <c r="F61" i="14"/>
  <c r="I9" i="14"/>
  <c r="F60" i="14"/>
  <c r="E71" i="7"/>
  <c r="E73" i="7" s="1"/>
  <c r="G70" i="7" s="1"/>
  <c r="E63" i="16"/>
  <c r="AY47" i="7"/>
  <c r="BC47" i="7" s="1"/>
  <c r="BR35" i="16"/>
  <c r="BP35" i="16"/>
  <c r="BL24" i="17"/>
  <c r="BJ85" i="17"/>
  <c r="BL85" i="17" s="1"/>
  <c r="BI60" i="1"/>
  <c r="BO61" i="15"/>
  <c r="BQ61" i="15" s="1"/>
  <c r="BO60" i="15"/>
  <c r="BQ60" i="15" s="1"/>
  <c r="AE77" i="7"/>
  <c r="P68" i="1"/>
  <c r="R68" i="1" s="1"/>
  <c r="Z57" i="15"/>
  <c r="T79" i="16"/>
  <c r="X79" i="16" s="1"/>
  <c r="X13" i="16"/>
  <c r="V13" i="16"/>
  <c r="T74" i="16"/>
  <c r="X74" i="16" s="1"/>
  <c r="U77" i="14"/>
  <c r="W77" i="14" s="1"/>
  <c r="W32" i="14"/>
  <c r="T71" i="7"/>
  <c r="X71" i="7" s="1"/>
  <c r="AE58" i="16"/>
  <c r="AP74" i="16"/>
  <c r="AR74" i="16" s="1"/>
  <c r="AR13" i="16"/>
  <c r="AP79" i="16"/>
  <c r="AR79" i="16" s="1"/>
  <c r="AP67" i="9"/>
  <c r="AR67" i="9" s="1"/>
  <c r="AX35" i="17"/>
  <c r="AV35" i="17"/>
  <c r="AS15" i="16"/>
  <c r="AU58" i="7"/>
  <c r="AW58" i="7" s="1"/>
  <c r="AW28" i="7"/>
  <c r="AZ63" i="14"/>
  <c r="BB63" i="14" s="1"/>
  <c r="AZ41" i="14"/>
  <c r="BB41" i="14" s="1"/>
  <c r="AO57" i="16"/>
  <c r="AS18" i="16"/>
  <c r="BS18" i="16"/>
  <c r="BS57" i="16" s="1"/>
  <c r="BD66" i="16"/>
  <c r="BF66" i="16" s="1"/>
  <c r="BD42" i="16"/>
  <c r="AO71" i="14"/>
  <c r="AS71" i="14" s="1"/>
  <c r="AP44" i="16"/>
  <c r="BA34" i="7"/>
  <c r="AY46" i="7"/>
  <c r="BC34" i="7"/>
  <c r="AT79" i="9"/>
  <c r="AX79" i="9" s="1"/>
  <c r="AX13" i="9"/>
  <c r="AV13" i="9"/>
  <c r="AT74" i="9"/>
  <c r="BB23" i="7"/>
  <c r="BT23" i="7"/>
  <c r="BT80" i="7" s="1"/>
  <c r="BV80" i="7" s="1"/>
  <c r="AZ45" i="7"/>
  <c r="BB45" i="7" s="1"/>
  <c r="AZ80" i="7"/>
  <c r="BB80" i="7" s="1"/>
  <c r="BE66" i="14"/>
  <c r="BG66" i="14" s="1"/>
  <c r="BC18" i="15"/>
  <c r="AY57" i="15"/>
  <c r="BC57" i="15" s="1"/>
  <c r="AY40" i="15"/>
  <c r="AZ85" i="16"/>
  <c r="BB85" i="16" s="1"/>
  <c r="AZ46" i="16"/>
  <c r="BB46" i="16" s="1"/>
  <c r="BB24" i="16"/>
  <c r="BC34" i="15"/>
  <c r="AY86" i="15"/>
  <c r="BC86" i="15" s="1"/>
  <c r="L33" i="14"/>
  <c r="J81" i="14"/>
  <c r="N81" i="14" s="1"/>
  <c r="N33" i="14"/>
  <c r="T74" i="1"/>
  <c r="T79" i="1"/>
  <c r="X79" i="1" s="1"/>
  <c r="T45" i="1"/>
  <c r="X45" i="1" s="1"/>
  <c r="X13" i="1"/>
  <c r="V13" i="1"/>
  <c r="I14" i="7"/>
  <c r="E84" i="7"/>
  <c r="I84" i="7" s="1"/>
  <c r="G14" i="7"/>
  <c r="M22" i="18"/>
  <c r="K76" i="18"/>
  <c r="E75" i="14"/>
  <c r="I75" i="14" s="1"/>
  <c r="G12" i="14"/>
  <c r="I12" i="14"/>
  <c r="I8" i="19"/>
  <c r="F53" i="15"/>
  <c r="F54" i="15" s="1"/>
  <c r="H53" i="15" s="1"/>
  <c r="F6" i="15"/>
  <c r="I6" i="15" s="1"/>
  <c r="I5" i="15"/>
  <c r="AJ5" i="15"/>
  <c r="F70" i="16"/>
  <c r="F65" i="16"/>
  <c r="I11" i="16"/>
  <c r="F43" i="16"/>
  <c r="V22" i="1"/>
  <c r="AC15" i="7"/>
  <c r="BC15" i="7"/>
  <c r="BS14" i="9"/>
  <c r="BS84" i="9" s="1"/>
  <c r="BU84" i="9" s="1"/>
  <c r="AT45" i="9"/>
  <c r="AV45" i="9" s="1"/>
  <c r="AZ74" i="9"/>
  <c r="BB74" i="9" s="1"/>
  <c r="AZ79" i="9"/>
  <c r="BB79" i="9" s="1"/>
  <c r="BO41" i="7"/>
  <c r="BQ41" i="7" s="1"/>
  <c r="BT19" i="7"/>
  <c r="BT62" i="7" s="1"/>
  <c r="BV62" i="7" s="1"/>
  <c r="BO62" i="15"/>
  <c r="BQ62" i="15" s="1"/>
  <c r="E42" i="7"/>
  <c r="AE70" i="1"/>
  <c r="AE65" i="1"/>
  <c r="AJ11" i="1"/>
  <c r="AJ70" i="1" s="1"/>
  <c r="S25" i="7"/>
  <c r="Y61" i="17"/>
  <c r="Y47" i="1"/>
  <c r="AA15" i="1"/>
  <c r="AC15" i="1"/>
  <c r="U41" i="1"/>
  <c r="W41" i="1" s="1"/>
  <c r="AP81" i="15"/>
  <c r="AR81" i="15" s="1"/>
  <c r="AR33" i="15"/>
  <c r="AT76" i="7"/>
  <c r="AV76" i="7" s="1"/>
  <c r="AX22" i="7"/>
  <c r="AV22" i="7"/>
  <c r="AP86" i="7"/>
  <c r="AP46" i="7"/>
  <c r="AR46" i="7" s="1"/>
  <c r="AR34" i="7"/>
  <c r="BA18" i="18"/>
  <c r="AY40" i="18"/>
  <c r="AR33" i="9"/>
  <c r="AP81" i="9"/>
  <c r="AR81" i="9" s="1"/>
  <c r="AV33" i="16"/>
  <c r="AT45" i="16"/>
  <c r="AX45" i="16" s="1"/>
  <c r="AT81" i="16"/>
  <c r="AX81" i="16" s="1"/>
  <c r="AT71" i="14"/>
  <c r="AV71" i="14" s="1"/>
  <c r="AP67" i="15"/>
  <c r="AY42" i="9"/>
  <c r="BA42" i="9" s="1"/>
  <c r="BE68" i="9"/>
  <c r="BE42" i="9"/>
  <c r="BG42" i="9" s="1"/>
  <c r="AT60" i="17"/>
  <c r="AT61" i="17"/>
  <c r="AX15" i="17"/>
  <c r="AV15" i="17"/>
  <c r="AY40" i="7"/>
  <c r="BC40" i="7" s="1"/>
  <c r="AY56" i="7"/>
  <c r="BC56" i="7" s="1"/>
  <c r="BS8" i="7"/>
  <c r="BC8" i="7"/>
  <c r="BA8" i="7"/>
  <c r="AY80" i="1"/>
  <c r="BC80" i="1" s="1"/>
  <c r="AY45" i="1"/>
  <c r="BC45" i="1" s="1"/>
  <c r="BC23" i="1"/>
  <c r="BA23" i="1"/>
  <c r="AX25" i="14"/>
  <c r="AV25" i="14"/>
  <c r="BA13" i="17"/>
  <c r="BC13" i="17"/>
  <c r="AU77" i="17"/>
  <c r="AW32" i="17"/>
  <c r="BC28" i="7"/>
  <c r="AY58" i="7"/>
  <c r="BC58" i="7" s="1"/>
  <c r="BA28" i="7"/>
  <c r="AY80" i="17"/>
  <c r="BC23" i="17"/>
  <c r="BA23" i="17"/>
  <c r="BB34" i="14"/>
  <c r="AZ86" i="14"/>
  <c r="BB86" i="14" s="1"/>
  <c r="AS13" i="18"/>
  <c r="AO74" i="18"/>
  <c r="AQ74" i="18" s="1"/>
  <c r="BD72" i="9"/>
  <c r="BD70" i="15"/>
  <c r="BH70" i="15" s="1"/>
  <c r="BD65" i="15"/>
  <c r="BH65" i="15" s="1"/>
  <c r="BD86" i="17"/>
  <c r="BD46" i="17"/>
  <c r="BH46" i="17" s="1"/>
  <c r="BF34" i="17"/>
  <c r="BH34" i="17"/>
  <c r="P40" i="1"/>
  <c r="P57" i="1"/>
  <c r="S57" i="1" s="1"/>
  <c r="I28" i="1"/>
  <c r="E58" i="1"/>
  <c r="K75" i="9"/>
  <c r="M75" i="9" s="1"/>
  <c r="M12" i="9"/>
  <c r="G32" i="17"/>
  <c r="I32" i="17"/>
  <c r="E77" i="17"/>
  <c r="M12" i="7"/>
  <c r="K75" i="7"/>
  <c r="M75" i="7" s="1"/>
  <c r="K75" i="16"/>
  <c r="M75" i="16" s="1"/>
  <c r="M12" i="16"/>
  <c r="L14" i="7"/>
  <c r="J84" i="7"/>
  <c r="N84" i="7" s="1"/>
  <c r="N14" i="7"/>
  <c r="I9" i="19"/>
  <c r="E60" i="19"/>
  <c r="X22" i="1"/>
  <c r="AP77" i="16"/>
  <c r="AS77" i="16" s="1"/>
  <c r="BI86" i="18"/>
  <c r="BK34" i="18"/>
  <c r="BO77" i="7"/>
  <c r="BQ77" i="7" s="1"/>
  <c r="BQ32" i="7"/>
  <c r="BJ61" i="7"/>
  <c r="BL61" i="7" s="1"/>
  <c r="BQ34" i="16"/>
  <c r="BO86" i="16"/>
  <c r="BQ86" i="16" s="1"/>
  <c r="S14" i="7"/>
  <c r="O84" i="7"/>
  <c r="S84" i="7" s="1"/>
  <c r="P45" i="1"/>
  <c r="R45" i="1" s="1"/>
  <c r="P80" i="1"/>
  <c r="R80" i="1" s="1"/>
  <c r="R23" i="1"/>
  <c r="P66" i="9"/>
  <c r="M34" i="1"/>
  <c r="K86" i="1"/>
  <c r="M86" i="1" s="1"/>
  <c r="Y80" i="16"/>
  <c r="AC23" i="16"/>
  <c r="AA23" i="16"/>
  <c r="Z62" i="15"/>
  <c r="AY67" i="1"/>
  <c r="BC67" i="1" s="1"/>
  <c r="AY42" i="1"/>
  <c r="BC42" i="1" s="1"/>
  <c r="BS20" i="1"/>
  <c r="BU20" i="1" s="1"/>
  <c r="AD42" i="14"/>
  <c r="AO72" i="1"/>
  <c r="AO42" i="7"/>
  <c r="AT75" i="9"/>
  <c r="AV75" i="9" s="1"/>
  <c r="AX12" i="9"/>
  <c r="BS12" i="9"/>
  <c r="AV12" i="9"/>
  <c r="AU77" i="1"/>
  <c r="AW77" i="1" s="1"/>
  <c r="AW32" i="1"/>
  <c r="AU44" i="1"/>
  <c r="AW44" i="1" s="1"/>
  <c r="AP79" i="15"/>
  <c r="AR79" i="15" s="1"/>
  <c r="AR13" i="15"/>
  <c r="BE74" i="7"/>
  <c r="BG74" i="7" s="1"/>
  <c r="BE79" i="7"/>
  <c r="BE45" i="7"/>
  <c r="BG45" i="7" s="1"/>
  <c r="BG13" i="7"/>
  <c r="BD57" i="15"/>
  <c r="BH57" i="15" s="1"/>
  <c r="BF18" i="15"/>
  <c r="BH18" i="15"/>
  <c r="AQ24" i="7"/>
  <c r="AO85" i="7"/>
  <c r="AQ85" i="7" s="1"/>
  <c r="AO46" i="7"/>
  <c r="AS46" i="7" s="1"/>
  <c r="AS24" i="7"/>
  <c r="AY71" i="15"/>
  <c r="BC71" i="15" s="1"/>
  <c r="AU77" i="14"/>
  <c r="AW77" i="14" s="1"/>
  <c r="AW32" i="14"/>
  <c r="AT75" i="7"/>
  <c r="AV75" i="7" s="1"/>
  <c r="AV12" i="7"/>
  <c r="AX12" i="7"/>
  <c r="AX25" i="18"/>
  <c r="AV25" i="18"/>
  <c r="BE62" i="17"/>
  <c r="BG62" i="17" s="1"/>
  <c r="AX22" i="15"/>
  <c r="AT76" i="15"/>
  <c r="AV22" i="15"/>
  <c r="AU71" i="9"/>
  <c r="AU43" i="9"/>
  <c r="AW43" i="9" s="1"/>
  <c r="BB35" i="17"/>
  <c r="AZ47" i="17"/>
  <c r="BB47" i="17" s="1"/>
  <c r="AU75" i="9"/>
  <c r="AU78" i="9" s="1"/>
  <c r="AW78" i="9" s="1"/>
  <c r="AW12" i="9"/>
  <c r="AV13" i="18"/>
  <c r="AX13" i="18"/>
  <c r="AV35" i="15"/>
  <c r="AX35" i="15"/>
  <c r="BI70" i="9"/>
  <c r="BM70" i="9" s="1"/>
  <c r="AO71" i="17"/>
  <c r="AP77" i="14"/>
  <c r="AZ70" i="15"/>
  <c r="AZ65" i="15"/>
  <c r="BB65" i="15" s="1"/>
  <c r="BE84" i="14"/>
  <c r="BG84" i="14" s="1"/>
  <c r="BE46" i="14"/>
  <c r="BG46" i="14" s="1"/>
  <c r="BN56" i="16"/>
  <c r="BP56" i="16" s="1"/>
  <c r="BR8" i="16"/>
  <c r="BP8" i="16"/>
  <c r="BS8" i="16"/>
  <c r="BS56" i="16" s="1"/>
  <c r="BN40" i="16"/>
  <c r="AY85" i="17"/>
  <c r="BC85" i="17" s="1"/>
  <c r="BA24" i="17"/>
  <c r="BC24" i="17"/>
  <c r="T56" i="15"/>
  <c r="X8" i="15"/>
  <c r="K58" i="15"/>
  <c r="O85" i="7"/>
  <c r="S24" i="7"/>
  <c r="Q24" i="7"/>
  <c r="E75" i="1"/>
  <c r="I75" i="1" s="1"/>
  <c r="I12" i="1"/>
  <c r="G12" i="1"/>
  <c r="E44" i="1"/>
  <c r="G44" i="1" s="1"/>
  <c r="J84" i="9"/>
  <c r="L14" i="9"/>
  <c r="O76" i="14"/>
  <c r="S76" i="14" s="1"/>
  <c r="Q22" i="14"/>
  <c r="S22" i="14"/>
  <c r="F62" i="15"/>
  <c r="F71" i="17"/>
  <c r="H71" i="17" s="1"/>
  <c r="F43" i="17"/>
  <c r="M24" i="1"/>
  <c r="Y42" i="1"/>
  <c r="BS22" i="7"/>
  <c r="BW22" i="7" s="1"/>
  <c r="AO66" i="7"/>
  <c r="AS66" i="7" s="1"/>
  <c r="BD72" i="7"/>
  <c r="BF72" i="7" s="1"/>
  <c r="AY75" i="7"/>
  <c r="BA75" i="7" s="1"/>
  <c r="AY86" i="7"/>
  <c r="AJ10" i="9"/>
  <c r="AJ66" i="9" s="1"/>
  <c r="BA18" i="15"/>
  <c r="E41" i="16"/>
  <c r="S18" i="1"/>
  <c r="AO40" i="1"/>
  <c r="AO56" i="1"/>
  <c r="AE62" i="1"/>
  <c r="AG62" i="1" s="1"/>
  <c r="U79" i="1"/>
  <c r="W79" i="1" s="1"/>
  <c r="AE80" i="7"/>
  <c r="AG80" i="7" s="1"/>
  <c r="AB14" i="9"/>
  <c r="N33" i="7"/>
  <c r="J81" i="7"/>
  <c r="N81" i="7" s="1"/>
  <c r="T57" i="7"/>
  <c r="V18" i="7"/>
  <c r="U60" i="7"/>
  <c r="W60" i="7" s="1"/>
  <c r="X34" i="7"/>
  <c r="V34" i="7"/>
  <c r="T47" i="9"/>
  <c r="V47" i="9" s="1"/>
  <c r="V15" i="9"/>
  <c r="X15" i="9"/>
  <c r="AD62" i="9"/>
  <c r="AH62" i="9" s="1"/>
  <c r="AO76" i="7"/>
  <c r="AS76" i="7" s="1"/>
  <c r="T65" i="9"/>
  <c r="Y65" i="15"/>
  <c r="AP71" i="15"/>
  <c r="AH18" i="16"/>
  <c r="AD57" i="16"/>
  <c r="AH57" i="16" s="1"/>
  <c r="AP67" i="14"/>
  <c r="AR67" i="14" s="1"/>
  <c r="V35" i="9"/>
  <c r="X35" i="9"/>
  <c r="AC25" i="17"/>
  <c r="AA25" i="17"/>
  <c r="AS24" i="14"/>
  <c r="AQ24" i="14"/>
  <c r="Z70" i="16"/>
  <c r="AB70" i="16" s="1"/>
  <c r="AT77" i="15"/>
  <c r="AX77" i="15" s="1"/>
  <c r="AV32" i="15"/>
  <c r="BD47" i="16"/>
  <c r="BH47" i="16" s="1"/>
  <c r="BH35" i="16"/>
  <c r="AU63" i="7"/>
  <c r="AW63" i="7" s="1"/>
  <c r="AH32" i="16"/>
  <c r="AD77" i="16"/>
  <c r="BU25" i="7"/>
  <c r="BC25" i="7"/>
  <c r="AD68" i="16"/>
  <c r="AF68" i="16" s="1"/>
  <c r="AP85" i="7"/>
  <c r="AR85" i="7" s="1"/>
  <c r="AR24" i="7"/>
  <c r="AO68" i="14"/>
  <c r="AV22" i="16"/>
  <c r="AX22" i="16"/>
  <c r="AT76" i="16"/>
  <c r="AX76" i="16" s="1"/>
  <c r="AW18" i="18"/>
  <c r="AU40" i="18"/>
  <c r="AW40" i="18" s="1"/>
  <c r="AT80" i="14"/>
  <c r="AV23" i="14"/>
  <c r="AX23" i="14"/>
  <c r="AO67" i="15"/>
  <c r="AZ41" i="18"/>
  <c r="BB41" i="18" s="1"/>
  <c r="AZ62" i="18"/>
  <c r="BI42" i="7"/>
  <c r="BK42" i="7" s="1"/>
  <c r="BS30" i="7"/>
  <c r="BS68" i="7" s="1"/>
  <c r="BW68" i="7" s="1"/>
  <c r="AE62" i="14"/>
  <c r="AG62" i="14" s="1"/>
  <c r="AD86" i="1"/>
  <c r="AF86" i="1" s="1"/>
  <c r="AH34" i="1"/>
  <c r="AF34" i="1"/>
  <c r="AP75" i="14"/>
  <c r="AP44" i="14"/>
  <c r="AE86" i="16"/>
  <c r="AG86" i="16" s="1"/>
  <c r="AG34" i="16"/>
  <c r="AO66" i="14"/>
  <c r="AO42" i="14"/>
  <c r="AQ42" i="14" s="1"/>
  <c r="BE41" i="14"/>
  <c r="BG41" i="14" s="1"/>
  <c r="BE63" i="14"/>
  <c r="BG63" i="14" s="1"/>
  <c r="AP71" i="16"/>
  <c r="AU72" i="15"/>
  <c r="AW72" i="15" s="1"/>
  <c r="BA15" i="18"/>
  <c r="BC15" i="18"/>
  <c r="BI41" i="14"/>
  <c r="S23" i="19"/>
  <c r="Q23" i="19"/>
  <c r="K56" i="19"/>
  <c r="N56" i="19" s="1"/>
  <c r="AE62" i="7"/>
  <c r="AC12" i="16"/>
  <c r="Y75" i="16"/>
  <c r="AA75" i="16" s="1"/>
  <c r="Z86" i="7"/>
  <c r="AB86" i="7" s="1"/>
  <c r="AB34" i="7"/>
  <c r="AH34" i="9"/>
  <c r="AF34" i="9"/>
  <c r="BS31" i="1"/>
  <c r="Y61" i="15"/>
  <c r="K72" i="17"/>
  <c r="AB18" i="19"/>
  <c r="Z57" i="19"/>
  <c r="AB57" i="19" s="1"/>
  <c r="H24" i="15"/>
  <c r="F85" i="15"/>
  <c r="K66" i="9"/>
  <c r="Z61" i="1"/>
  <c r="Z41" i="1"/>
  <c r="AB41" i="1" s="1"/>
  <c r="AD72" i="7"/>
  <c r="Y68" i="9"/>
  <c r="AC68" i="9" s="1"/>
  <c r="Z60" i="1"/>
  <c r="AB60" i="1" s="1"/>
  <c r="AF23" i="1"/>
  <c r="O71" i="1"/>
  <c r="AH13" i="7"/>
  <c r="G24" i="7"/>
  <c r="AC24" i="7"/>
  <c r="AU41" i="7"/>
  <c r="AW41" i="7" s="1"/>
  <c r="AP56" i="15"/>
  <c r="S8" i="7"/>
  <c r="O56" i="7"/>
  <c r="N25" i="7"/>
  <c r="Y62" i="16"/>
  <c r="AA62" i="16" s="1"/>
  <c r="P68" i="18"/>
  <c r="U68" i="18"/>
  <c r="W68" i="18" s="1"/>
  <c r="T65" i="1"/>
  <c r="T43" i="1"/>
  <c r="V43" i="1" s="1"/>
  <c r="AW32" i="9"/>
  <c r="AS8" i="1"/>
  <c r="W13" i="1"/>
  <c r="AH18" i="1"/>
  <c r="AC22" i="1"/>
  <c r="Y44" i="1"/>
  <c r="O70" i="1"/>
  <c r="H24" i="7"/>
  <c r="V25" i="7"/>
  <c r="W28" i="7"/>
  <c r="U61" i="7"/>
  <c r="W61" i="7" s="1"/>
  <c r="AU66" i="7"/>
  <c r="T70" i="9"/>
  <c r="V70" i="9" s="1"/>
  <c r="AO85" i="14"/>
  <c r="AS85" i="14" s="1"/>
  <c r="AD74" i="7"/>
  <c r="AH74" i="7" s="1"/>
  <c r="AD79" i="7"/>
  <c r="AF23" i="7"/>
  <c r="AH23" i="7"/>
  <c r="K84" i="18"/>
  <c r="M84" i="18" s="1"/>
  <c r="M14" i="18"/>
  <c r="AD79" i="15"/>
  <c r="AH13" i="15"/>
  <c r="Y84" i="16"/>
  <c r="AC84" i="16" s="1"/>
  <c r="AA14" i="16"/>
  <c r="AC14" i="16"/>
  <c r="AF23" i="16"/>
  <c r="AD80" i="16"/>
  <c r="AH80" i="16" s="1"/>
  <c r="U68" i="16"/>
  <c r="U71" i="9"/>
  <c r="W71" i="9" s="1"/>
  <c r="AB8" i="1"/>
  <c r="BT23" i="1"/>
  <c r="AD44" i="1"/>
  <c r="AD77" i="1"/>
  <c r="W18" i="7"/>
  <c r="I24" i="7"/>
  <c r="AH32" i="7"/>
  <c r="AU72" i="7"/>
  <c r="T86" i="7"/>
  <c r="X86" i="7" s="1"/>
  <c r="AB33" i="9"/>
  <c r="AE72" i="16"/>
  <c r="K57" i="18"/>
  <c r="P86" i="17"/>
  <c r="R34" i="17"/>
  <c r="AU60" i="9"/>
  <c r="AW60" i="9" s="1"/>
  <c r="AU61" i="9"/>
  <c r="Z47" i="16"/>
  <c r="AB47" i="16" s="1"/>
  <c r="AB25" i="16"/>
  <c r="AD72" i="9"/>
  <c r="BS18" i="9"/>
  <c r="AS18" i="9"/>
  <c r="AJ8" i="1"/>
  <c r="AJ56" i="1" s="1"/>
  <c r="AA22" i="1"/>
  <c r="U57" i="15"/>
  <c r="V24" i="1"/>
  <c r="T70" i="1"/>
  <c r="X70" i="1" s="1"/>
  <c r="BA25" i="7"/>
  <c r="AD80" i="7"/>
  <c r="AF80" i="7" s="1"/>
  <c r="AD42" i="16"/>
  <c r="AF42" i="16" s="1"/>
  <c r="T58" i="7"/>
  <c r="V58" i="7" s="1"/>
  <c r="BF24" i="16"/>
  <c r="AU61" i="17"/>
  <c r="AW61" i="17" s="1"/>
  <c r="AP86" i="18"/>
  <c r="AR86" i="18" s="1"/>
  <c r="AR34" i="18"/>
  <c r="AQ34" i="15"/>
  <c r="AS34" i="15"/>
  <c r="AZ42" i="16"/>
  <c r="BB42" i="16" s="1"/>
  <c r="AZ67" i="16"/>
  <c r="BC14" i="19"/>
  <c r="BA14" i="19"/>
  <c r="AY84" i="19"/>
  <c r="BA84" i="19" s="1"/>
  <c r="AW22" i="15"/>
  <c r="AU76" i="15"/>
  <c r="AW76" i="15" s="1"/>
  <c r="AP77" i="17"/>
  <c r="AZ57" i="18"/>
  <c r="BB18" i="18"/>
  <c r="AY75" i="17"/>
  <c r="AY44" i="17"/>
  <c r="BC44" i="17" s="1"/>
  <c r="BC12" i="17"/>
  <c r="AP70" i="17"/>
  <c r="AP43" i="17"/>
  <c r="AP65" i="17"/>
  <c r="AR65" i="17" s="1"/>
  <c r="AU79" i="19"/>
  <c r="AW79" i="19" s="1"/>
  <c r="AU74" i="19"/>
  <c r="AW74" i="19" s="1"/>
  <c r="AO62" i="16"/>
  <c r="BB14" i="19"/>
  <c r="AZ84" i="19"/>
  <c r="BB84" i="19" s="1"/>
  <c r="AV24" i="16"/>
  <c r="AX24" i="16"/>
  <c r="AP56" i="17"/>
  <c r="AP59" i="17" s="1"/>
  <c r="AU62" i="17"/>
  <c r="AW62" i="17" s="1"/>
  <c r="AT62" i="19"/>
  <c r="AT41" i="19"/>
  <c r="AZ75" i="19"/>
  <c r="AZ44" i="19"/>
  <c r="BB44" i="19" s="1"/>
  <c r="AY75" i="15"/>
  <c r="BC75" i="15" s="1"/>
  <c r="BC12" i="15"/>
  <c r="BA12" i="15"/>
  <c r="AY41" i="15"/>
  <c r="BC41" i="15" s="1"/>
  <c r="AY63" i="15"/>
  <c r="AS23" i="14"/>
  <c r="AO80" i="14"/>
  <c r="AS80" i="14" s="1"/>
  <c r="AZ61" i="15"/>
  <c r="BB61" i="15" s="1"/>
  <c r="AZ60" i="15"/>
  <c r="BB60" i="15" s="1"/>
  <c r="AT80" i="17"/>
  <c r="AV80" i="17" s="1"/>
  <c r="AX23" i="17"/>
  <c r="AV23" i="17"/>
  <c r="BE71" i="15"/>
  <c r="AX8" i="15"/>
  <c r="AT56" i="15"/>
  <c r="AX56" i="15" s="1"/>
  <c r="AT63" i="19"/>
  <c r="AV63" i="19" s="1"/>
  <c r="AY63" i="14"/>
  <c r="AY41" i="14"/>
  <c r="AO72" i="14"/>
  <c r="AY86" i="19"/>
  <c r="BC86" i="19" s="1"/>
  <c r="BA34" i="19"/>
  <c r="BD71" i="14"/>
  <c r="BJ68" i="19"/>
  <c r="BL68" i="19" s="1"/>
  <c r="BD72" i="17"/>
  <c r="BF72" i="17" s="1"/>
  <c r="BD43" i="17"/>
  <c r="BH32" i="17"/>
  <c r="BD77" i="17"/>
  <c r="BE68" i="17"/>
  <c r="BG68" i="17" s="1"/>
  <c r="AZ77" i="14"/>
  <c r="AZ44" i="14"/>
  <c r="BB44" i="14" s="1"/>
  <c r="BB32" i="14"/>
  <c r="AY86" i="14"/>
  <c r="BC86" i="14" s="1"/>
  <c r="BC34" i="14"/>
  <c r="AY46" i="14"/>
  <c r="BF15" i="15"/>
  <c r="BH15" i="15"/>
  <c r="AZ76" i="15"/>
  <c r="BB76" i="15" s="1"/>
  <c r="AZ44" i="15"/>
  <c r="BB44" i="15" s="1"/>
  <c r="BD42" i="18"/>
  <c r="BH42" i="18" s="1"/>
  <c r="AZ62" i="17"/>
  <c r="BB62" i="17" s="1"/>
  <c r="AZ41" i="17"/>
  <c r="BA28" i="17"/>
  <c r="BC28" i="17"/>
  <c r="BI40" i="14"/>
  <c r="BM40" i="14" s="1"/>
  <c r="BM18" i="14"/>
  <c r="AT46" i="17"/>
  <c r="AV46" i="17" s="1"/>
  <c r="AX34" i="17"/>
  <c r="AT86" i="17"/>
  <c r="AV34" i="17"/>
  <c r="BE44" i="16"/>
  <c r="BG44" i="16" s="1"/>
  <c r="BG32" i="16"/>
  <c r="BC33" i="15"/>
  <c r="BA33" i="15"/>
  <c r="AY81" i="15"/>
  <c r="BA81" i="15" s="1"/>
  <c r="AU67" i="14"/>
  <c r="AW67" i="14" s="1"/>
  <c r="BI84" i="15"/>
  <c r="BK84" i="15" s="1"/>
  <c r="BM14" i="15"/>
  <c r="BJ67" i="15"/>
  <c r="BL67" i="15" s="1"/>
  <c r="BH15" i="17"/>
  <c r="BF15" i="17"/>
  <c r="BD58" i="18"/>
  <c r="BH28" i="18"/>
  <c r="BC22" i="15"/>
  <c r="AY76" i="15"/>
  <c r="BA76" i="15" s="1"/>
  <c r="BE56" i="15"/>
  <c r="BE40" i="15"/>
  <c r="BG40" i="15" s="1"/>
  <c r="BG8" i="15"/>
  <c r="BR22" i="17"/>
  <c r="BP22" i="17"/>
  <c r="BN76" i="17"/>
  <c r="BT19" i="9"/>
  <c r="BT62" i="9" s="1"/>
  <c r="BV62" i="9" s="1"/>
  <c r="O86" i="17"/>
  <c r="S86" i="17" s="1"/>
  <c r="S34" i="17"/>
  <c r="Q34" i="17"/>
  <c r="K79" i="15"/>
  <c r="M79" i="15" s="1"/>
  <c r="M13" i="15"/>
  <c r="K74" i="15"/>
  <c r="M74" i="15" s="1"/>
  <c r="O67" i="18"/>
  <c r="AC28" i="19"/>
  <c r="AA28" i="19"/>
  <c r="P62" i="15"/>
  <c r="L33" i="15"/>
  <c r="N33" i="15"/>
  <c r="K57" i="17"/>
  <c r="AV34" i="7"/>
  <c r="AY66" i="16"/>
  <c r="BC66" i="16" s="1"/>
  <c r="BD44" i="19"/>
  <c r="BH44" i="19" s="1"/>
  <c r="AW32" i="16"/>
  <c r="AY42" i="16"/>
  <c r="BA42" i="16" s="1"/>
  <c r="BC13" i="14"/>
  <c r="AO86" i="15"/>
  <c r="BA12" i="17"/>
  <c r="AQ23" i="17"/>
  <c r="BF32" i="17"/>
  <c r="AY58" i="17"/>
  <c r="BC58" i="17" s="1"/>
  <c r="AU60" i="17"/>
  <c r="AW60" i="17" s="1"/>
  <c r="AZ40" i="18"/>
  <c r="BB40" i="18" s="1"/>
  <c r="AT80" i="18"/>
  <c r="AX34" i="7"/>
  <c r="AT85" i="16"/>
  <c r="AX85" i="16" s="1"/>
  <c r="AY79" i="14"/>
  <c r="AZ41" i="15"/>
  <c r="BB41" i="15" s="1"/>
  <c r="AS23" i="17"/>
  <c r="BN75" i="17"/>
  <c r="BN45" i="15"/>
  <c r="BR45" i="15" s="1"/>
  <c r="BR13" i="15"/>
  <c r="BO62" i="16"/>
  <c r="BQ62" i="16" s="1"/>
  <c r="BO41" i="16"/>
  <c r="BQ41" i="16" s="1"/>
  <c r="BI71" i="14"/>
  <c r="BS21" i="14"/>
  <c r="BH33" i="14"/>
  <c r="F79" i="15"/>
  <c r="H79" i="15" s="1"/>
  <c r="BG22" i="17"/>
  <c r="BO66" i="19"/>
  <c r="AY43" i="19"/>
  <c r="AY65" i="19"/>
  <c r="BC65" i="19" s="1"/>
  <c r="BE70" i="19"/>
  <c r="BG70" i="19" s="1"/>
  <c r="BI58" i="19"/>
  <c r="BM58" i="19" s="1"/>
  <c r="BM28" i="19"/>
  <c r="BK28" i="19"/>
  <c r="BI76" i="15"/>
  <c r="BI44" i="15"/>
  <c r="BM44" i="15" s="1"/>
  <c r="BC8" i="15"/>
  <c r="BA8" i="15"/>
  <c r="BJ72" i="14"/>
  <c r="BL72" i="14" s="1"/>
  <c r="T57" i="19"/>
  <c r="X57" i="19" s="1"/>
  <c r="V18" i="19"/>
  <c r="P62" i="17"/>
  <c r="K65" i="14"/>
  <c r="K43" i="14"/>
  <c r="Y79" i="15"/>
  <c r="AA79" i="15" s="1"/>
  <c r="Y74" i="15"/>
  <c r="AA74" i="15" s="1"/>
  <c r="K85" i="14"/>
  <c r="M85" i="14" s="1"/>
  <c r="M24" i="14"/>
  <c r="BJ58" i="17"/>
  <c r="BL58" i="17" s="1"/>
  <c r="BF33" i="14"/>
  <c r="BK22" i="15"/>
  <c r="X18" i="19"/>
  <c r="BI40" i="19"/>
  <c r="BK40" i="19" s="1"/>
  <c r="BE65" i="19"/>
  <c r="BG65" i="19" s="1"/>
  <c r="BJ41" i="14"/>
  <c r="BL41" i="14" s="1"/>
  <c r="BJ60" i="14"/>
  <c r="BL60" i="14" s="1"/>
  <c r="BO68" i="15"/>
  <c r="BQ68" i="15" s="1"/>
  <c r="BN60" i="17"/>
  <c r="BR60" i="17" s="1"/>
  <c r="BN61" i="17"/>
  <c r="F40" i="18"/>
  <c r="AY31" i="6"/>
  <c r="BN40" i="18"/>
  <c r="BR40" i="18" s="1"/>
  <c r="W32" i="15"/>
  <c r="AV24" i="18"/>
  <c r="BN56" i="18"/>
  <c r="BP56" i="18" s="1"/>
  <c r="E40" i="1"/>
  <c r="P41" i="17"/>
  <c r="BN66" i="17"/>
  <c r="BO44" i="16"/>
  <c r="BQ44" i="16" s="1"/>
  <c r="BO76" i="16"/>
  <c r="BQ76" i="16" s="1"/>
  <c r="BQ22" i="16"/>
  <c r="BN60" i="15"/>
  <c r="BR60" i="15" s="1"/>
  <c r="BJ57" i="17"/>
  <c r="BL18" i="17"/>
  <c r="BN85" i="14"/>
  <c r="BR85" i="14" s="1"/>
  <c r="BR24" i="14"/>
  <c r="BP24" i="14"/>
  <c r="BO42" i="9"/>
  <c r="BQ42" i="9" s="1"/>
  <c r="BO66" i="9"/>
  <c r="BN43" i="15"/>
  <c r="BN70" i="15"/>
  <c r="BP70" i="15" s="1"/>
  <c r="BN65" i="15"/>
  <c r="BP65" i="15" s="1"/>
  <c r="BJ47" i="17"/>
  <c r="BL47" i="17" s="1"/>
  <c r="BL25" i="17"/>
  <c r="BR22" i="9"/>
  <c r="BN44" i="9"/>
  <c r="BP44" i="9" s="1"/>
  <c r="BP22" i="9"/>
  <c r="BN61" i="16"/>
  <c r="BN60" i="16"/>
  <c r="BP60" i="16" s="1"/>
  <c r="BO80" i="9"/>
  <c r="BQ80" i="9" s="1"/>
  <c r="BQ23" i="9"/>
  <c r="BO84" i="16"/>
  <c r="BQ84" i="16" s="1"/>
  <c r="BQ14" i="16"/>
  <c r="BR15" i="18"/>
  <c r="BP15" i="18"/>
  <c r="BO72" i="15"/>
  <c r="BQ72" i="15" s="1"/>
  <c r="BJ56" i="17"/>
  <c r="BL56" i="17" s="1"/>
  <c r="BL8" i="17"/>
  <c r="BJ40" i="17"/>
  <c r="BL40" i="17" s="1"/>
  <c r="BO58" i="14"/>
  <c r="BQ58" i="14" s="1"/>
  <c r="BQ28" i="14"/>
  <c r="BO40" i="14"/>
  <c r="BQ40" i="14" s="1"/>
  <c r="BS13" i="9"/>
  <c r="BN79" i="9"/>
  <c r="BP79" i="9" s="1"/>
  <c r="BR13" i="9"/>
  <c r="BP13" i="9"/>
  <c r="BN74" i="9"/>
  <c r="BR74" i="9" s="1"/>
  <c r="BI84" i="17"/>
  <c r="BM84" i="17" s="1"/>
  <c r="BM14" i="17"/>
  <c r="BK14" i="17"/>
  <c r="BI46" i="17"/>
  <c r="BR34" i="14"/>
  <c r="BP34" i="14"/>
  <c r="BN86" i="14"/>
  <c r="BO67" i="9"/>
  <c r="BQ67" i="9" s="1"/>
  <c r="BI61" i="9"/>
  <c r="BK61" i="9" s="1"/>
  <c r="BI60" i="9"/>
  <c r="BM60" i="9" s="1"/>
  <c r="BN63" i="18"/>
  <c r="BP63" i="18" s="1"/>
  <c r="BO74" i="19"/>
  <c r="BQ74" i="19" s="1"/>
  <c r="BO79" i="19"/>
  <c r="BQ79" i="19" s="1"/>
  <c r="BQ13" i="19"/>
  <c r="BI68" i="14"/>
  <c r="BM68" i="14" s="1"/>
  <c r="BO86" i="18"/>
  <c r="BQ86" i="18" s="1"/>
  <c r="BQ34" i="18"/>
  <c r="BJ43" i="16"/>
  <c r="BL43" i="16" s="1"/>
  <c r="BJ71" i="16"/>
  <c r="BL71" i="16" s="1"/>
  <c r="BS23" i="9"/>
  <c r="BN80" i="9"/>
  <c r="BP80" i="9" s="1"/>
  <c r="BR23" i="9"/>
  <c r="BP23" i="9"/>
  <c r="BR14" i="16"/>
  <c r="BN84" i="16"/>
  <c r="BP14" i="16"/>
  <c r="BN72" i="15"/>
  <c r="BR8" i="14"/>
  <c r="BP8" i="14"/>
  <c r="BN40" i="14"/>
  <c r="BO76" i="15"/>
  <c r="BQ76" i="15" s="1"/>
  <c r="BT22" i="15"/>
  <c r="BT76" i="15" s="1"/>
  <c r="BI61" i="14"/>
  <c r="BM61" i="14" s="1"/>
  <c r="BQ13" i="18"/>
  <c r="BO79" i="18"/>
  <c r="BN68" i="15"/>
  <c r="BL14" i="14"/>
  <c r="BJ84" i="14"/>
  <c r="BL84" i="14" s="1"/>
  <c r="BR35" i="18"/>
  <c r="BP35" i="18"/>
  <c r="BI86" i="17"/>
  <c r="BM86" i="17" s="1"/>
  <c r="BK34" i="17"/>
  <c r="BN85" i="16"/>
  <c r="BR24" i="16"/>
  <c r="BP24" i="16"/>
  <c r="BO66" i="18"/>
  <c r="BQ66" i="18" s="1"/>
  <c r="BN70" i="19"/>
  <c r="BP70" i="19" s="1"/>
  <c r="BN65" i="19"/>
  <c r="BP65" i="19" s="1"/>
  <c r="E86" i="9"/>
  <c r="I34" i="9"/>
  <c r="Y57" i="14"/>
  <c r="AA57" i="14" s="1"/>
  <c r="AC18" i="14"/>
  <c r="F85" i="14"/>
  <c r="H85" i="14" s="1"/>
  <c r="H24" i="14"/>
  <c r="J68" i="14"/>
  <c r="P62" i="18"/>
  <c r="S23" i="14"/>
  <c r="Q23" i="14"/>
  <c r="N33" i="18"/>
  <c r="J81" i="18"/>
  <c r="L33" i="18"/>
  <c r="Y57" i="19"/>
  <c r="AA57" i="19" s="1"/>
  <c r="AC18" i="19"/>
  <c r="AA18" i="19"/>
  <c r="P57" i="15"/>
  <c r="S18" i="16"/>
  <c r="O57" i="16"/>
  <c r="J58" i="17"/>
  <c r="N28" i="17"/>
  <c r="Y58" i="16"/>
  <c r="Y40" i="16"/>
  <c r="AA40" i="16" s="1"/>
  <c r="E74" i="15"/>
  <c r="I74" i="15" s="1"/>
  <c r="G13" i="15"/>
  <c r="E79" i="15"/>
  <c r="E75" i="16"/>
  <c r="I75" i="16" s="1"/>
  <c r="G12" i="16"/>
  <c r="F6" i="16"/>
  <c r="I6" i="16" s="1"/>
  <c r="AJ5" i="16"/>
  <c r="AJ6" i="16" s="1"/>
  <c r="F53" i="16"/>
  <c r="F54" i="16" s="1"/>
  <c r="R33" i="14"/>
  <c r="P45" i="14"/>
  <c r="R45" i="14" s="1"/>
  <c r="F80" i="9"/>
  <c r="H23" i="9"/>
  <c r="J41" i="15"/>
  <c r="E79" i="16"/>
  <c r="I79" i="16" s="1"/>
  <c r="I13" i="16"/>
  <c r="G13" i="16"/>
  <c r="S25" i="15"/>
  <c r="O68" i="14"/>
  <c r="O69" i="14" s="1"/>
  <c r="O42" i="14"/>
  <c r="J86" i="18"/>
  <c r="N34" i="18"/>
  <c r="L34" i="18"/>
  <c r="U43" i="15"/>
  <c r="J61" i="16"/>
  <c r="J64" i="16" s="1"/>
  <c r="J60" i="16"/>
  <c r="L60" i="16" s="1"/>
  <c r="J41" i="16"/>
  <c r="I22" i="9"/>
  <c r="AI22" i="9"/>
  <c r="G22" i="9"/>
  <c r="BI67" i="9"/>
  <c r="BK67" i="9" s="1"/>
  <c r="AG13" i="9"/>
  <c r="AE79" i="9"/>
  <c r="AE45" i="9"/>
  <c r="AG45" i="9" s="1"/>
  <c r="AE74" i="9"/>
  <c r="AG74" i="9" s="1"/>
  <c r="P56" i="14"/>
  <c r="P40" i="14"/>
  <c r="N28" i="15"/>
  <c r="K47" i="14"/>
  <c r="T63" i="16"/>
  <c r="E67" i="18"/>
  <c r="I67" i="18" s="1"/>
  <c r="P60" i="9"/>
  <c r="P61" i="9"/>
  <c r="O79" i="17"/>
  <c r="S13" i="17"/>
  <c r="E75" i="9"/>
  <c r="I75" i="9" s="1"/>
  <c r="G12" i="9"/>
  <c r="R12" i="18"/>
  <c r="P75" i="18"/>
  <c r="G32" i="16"/>
  <c r="E77" i="16"/>
  <c r="I77" i="16" s="1"/>
  <c r="AH8" i="15"/>
  <c r="AD56" i="15"/>
  <c r="X33" i="15"/>
  <c r="V33" i="15"/>
  <c r="J74" i="16"/>
  <c r="L13" i="16"/>
  <c r="J79" i="16"/>
  <c r="N79" i="16" s="1"/>
  <c r="I33" i="15"/>
  <c r="E81" i="15"/>
  <c r="I81" i="15" s="1"/>
  <c r="G33" i="15"/>
  <c r="X23" i="9"/>
  <c r="T80" i="9"/>
  <c r="X80" i="9" s="1"/>
  <c r="W25" i="19"/>
  <c r="U47" i="19"/>
  <c r="W47" i="19" s="1"/>
  <c r="N24" i="9"/>
  <c r="J85" i="9"/>
  <c r="K76" i="16"/>
  <c r="M76" i="16" s="1"/>
  <c r="M22" i="16"/>
  <c r="N32" i="9"/>
  <c r="L32" i="9"/>
  <c r="J77" i="9"/>
  <c r="AE72" i="17"/>
  <c r="AI25" i="16"/>
  <c r="AC25" i="16"/>
  <c r="AA25" i="16"/>
  <c r="K86" i="9"/>
  <c r="M86" i="9" s="1"/>
  <c r="M34" i="9"/>
  <c r="Y75" i="14"/>
  <c r="AA75" i="14" s="1"/>
  <c r="AC12" i="14"/>
  <c r="Y60" i="16"/>
  <c r="J72" i="15"/>
  <c r="L72" i="15" s="1"/>
  <c r="V14" i="19"/>
  <c r="T84" i="19"/>
  <c r="V84" i="19" s="1"/>
  <c r="BS30" i="14"/>
  <c r="BW30" i="14" s="1"/>
  <c r="BO46" i="16"/>
  <c r="BQ46" i="16" s="1"/>
  <c r="BN79" i="14"/>
  <c r="BR79" i="14" s="1"/>
  <c r="BR13" i="14"/>
  <c r="BN67" i="9"/>
  <c r="BR67" i="9" s="1"/>
  <c r="I33" i="14"/>
  <c r="E81" i="14"/>
  <c r="I81" i="14" s="1"/>
  <c r="G33" i="14"/>
  <c r="Y76" i="14"/>
  <c r="AA22" i="14"/>
  <c r="K47" i="9"/>
  <c r="P79" i="9"/>
  <c r="R79" i="9" s="1"/>
  <c r="R13" i="9"/>
  <c r="K45" i="19"/>
  <c r="M23" i="19"/>
  <c r="T57" i="18"/>
  <c r="V57" i="18" s="1"/>
  <c r="X18" i="18"/>
  <c r="Q12" i="14"/>
  <c r="O75" i="14"/>
  <c r="S75" i="14" s="1"/>
  <c r="J76" i="18"/>
  <c r="N22" i="18"/>
  <c r="L22" i="18"/>
  <c r="G22" i="19"/>
  <c r="E76" i="19"/>
  <c r="I76" i="19" s="1"/>
  <c r="E44" i="19"/>
  <c r="I28" i="7"/>
  <c r="K70" i="16"/>
  <c r="K65" i="16"/>
  <c r="M65" i="16" s="1"/>
  <c r="I24" i="16"/>
  <c r="G24" i="16"/>
  <c r="BM23" i="15"/>
  <c r="BJ46" i="17"/>
  <c r="BL46" i="17" s="1"/>
  <c r="X18" i="7"/>
  <c r="BT32" i="7"/>
  <c r="BT77" i="7" s="1"/>
  <c r="E68" i="7"/>
  <c r="I68" i="7" s="1"/>
  <c r="BR33" i="9"/>
  <c r="K56" i="9"/>
  <c r="AJ5" i="14"/>
  <c r="AA18" i="14"/>
  <c r="Q22" i="15"/>
  <c r="BN71" i="15"/>
  <c r="BP71" i="15" s="1"/>
  <c r="O76" i="15"/>
  <c r="S76" i="15" s="1"/>
  <c r="V18" i="18"/>
  <c r="O80" i="19"/>
  <c r="Q80" i="19" s="1"/>
  <c r="BM34" i="18"/>
  <c r="BR33" i="1"/>
  <c r="BI41" i="1"/>
  <c r="BT60" i="7"/>
  <c r="BV60" i="7" s="1"/>
  <c r="E46" i="7"/>
  <c r="I46" i="7" s="1"/>
  <c r="J57" i="7"/>
  <c r="N57" i="7" s="1"/>
  <c r="F66" i="7"/>
  <c r="I66" i="7" s="1"/>
  <c r="G34" i="9"/>
  <c r="I12" i="16"/>
  <c r="E16" i="16"/>
  <c r="G20" i="16" s="1"/>
  <c r="J44" i="16"/>
  <c r="N44" i="16" s="1"/>
  <c r="J75" i="16"/>
  <c r="N75" i="16" s="1"/>
  <c r="F6" i="14"/>
  <c r="I13" i="15"/>
  <c r="G32" i="15"/>
  <c r="J58" i="15"/>
  <c r="Y60" i="15"/>
  <c r="L24" i="17"/>
  <c r="BM24" i="17"/>
  <c r="BM34" i="17"/>
  <c r="BI62" i="17"/>
  <c r="BK62" i="17" s="1"/>
  <c r="BR35" i="19"/>
  <c r="BI80" i="15"/>
  <c r="BM80" i="15" s="1"/>
  <c r="BP25" i="1"/>
  <c r="AG33" i="1"/>
  <c r="O45" i="1"/>
  <c r="S45" i="1" s="1"/>
  <c r="BI61" i="1"/>
  <c r="BM61" i="1" s="1"/>
  <c r="O46" i="7"/>
  <c r="S46" i="7" s="1"/>
  <c r="BJ60" i="7"/>
  <c r="BL60" i="7" s="1"/>
  <c r="BO62" i="7"/>
  <c r="BQ62" i="7" s="1"/>
  <c r="BL14" i="9"/>
  <c r="L12" i="16"/>
  <c r="N13" i="16"/>
  <c r="AA28" i="16"/>
  <c r="S12" i="14"/>
  <c r="BQ22" i="15"/>
  <c r="K45" i="15"/>
  <c r="M45" i="15" s="1"/>
  <c r="N24" i="17"/>
  <c r="G25" i="17"/>
  <c r="G24" i="18"/>
  <c r="F40" i="19"/>
  <c r="BO71" i="19"/>
  <c r="BQ71" i="19" s="1"/>
  <c r="Q14" i="7"/>
  <c r="N18" i="7"/>
  <c r="L33" i="7"/>
  <c r="BN45" i="9"/>
  <c r="BQ12" i="14"/>
  <c r="BN56" i="14"/>
  <c r="BR56" i="14" s="1"/>
  <c r="BI60" i="14"/>
  <c r="BJ76" i="14"/>
  <c r="BL76" i="14" s="1"/>
  <c r="I32" i="15"/>
  <c r="BI45" i="15"/>
  <c r="I24" i="18"/>
  <c r="M33" i="1"/>
  <c r="BN76" i="9"/>
  <c r="BR76" i="9" s="1"/>
  <c r="AI9" i="16"/>
  <c r="AI61" i="16" s="1"/>
  <c r="BI85" i="17"/>
  <c r="AI22" i="1"/>
  <c r="F26" i="9"/>
  <c r="Z85" i="16"/>
  <c r="AB85" i="16" s="1"/>
  <c r="Y60" i="17"/>
  <c r="AC60" i="17" s="1"/>
  <c r="BT21" i="1"/>
  <c r="BT71" i="1" s="1"/>
  <c r="BI43" i="9"/>
  <c r="BK43" i="9" s="1"/>
  <c r="AD74" i="15"/>
  <c r="AH74" i="15" s="1"/>
  <c r="AE85" i="15"/>
  <c r="AG85" i="15" s="1"/>
  <c r="M34" i="19"/>
  <c r="K66" i="19"/>
  <c r="AC75" i="6"/>
  <c r="AJ19" i="1"/>
  <c r="AJ62" i="1" s="1"/>
  <c r="T41" i="7"/>
  <c r="V41" i="7" s="1"/>
  <c r="P46" i="7"/>
  <c r="R46" i="7" s="1"/>
  <c r="AD40" i="16"/>
  <c r="T42" i="9"/>
  <c r="U46" i="1"/>
  <c r="W46" i="1" s="1"/>
  <c r="BE45" i="9"/>
  <c r="BG45" i="9" s="1"/>
  <c r="AY43" i="7"/>
  <c r="BA43" i="7" s="1"/>
  <c r="AO47" i="9"/>
  <c r="AP45" i="14"/>
  <c r="AR45" i="14" s="1"/>
  <c r="AY41" i="19"/>
  <c r="BA41" i="19" s="1"/>
  <c r="BE26" i="16"/>
  <c r="BG26" i="16" s="1"/>
  <c r="BG93" i="16" s="1"/>
  <c r="BD26" i="7"/>
  <c r="AZ46" i="15"/>
  <c r="BB46" i="15" s="1"/>
  <c r="AT46" i="18"/>
  <c r="AV46" i="18" s="1"/>
  <c r="BJ47" i="19"/>
  <c r="BL47" i="19" s="1"/>
  <c r="BE40" i="18"/>
  <c r="BG40" i="18" s="1"/>
  <c r="AY43" i="17"/>
  <c r="BC43" i="17" s="1"/>
  <c r="AA12" i="16"/>
  <c r="Z75" i="15"/>
  <c r="V35" i="17"/>
  <c r="I35" i="18"/>
  <c r="BN41" i="18"/>
  <c r="BI42" i="14"/>
  <c r="AF13" i="15"/>
  <c r="AB33" i="15"/>
  <c r="O42" i="7"/>
  <c r="AJ25" i="1"/>
  <c r="BZ25" i="1" s="1"/>
  <c r="BL28" i="16"/>
  <c r="BJ58" i="16"/>
  <c r="BL58" i="16" s="1"/>
  <c r="BO42" i="14"/>
  <c r="BQ42" i="14" s="1"/>
  <c r="BO44" i="1"/>
  <c r="BQ44" i="1" s="1"/>
  <c r="BO62" i="1"/>
  <c r="BQ62" i="1" s="1"/>
  <c r="Y56" i="15"/>
  <c r="AI8" i="15"/>
  <c r="AC8" i="15"/>
  <c r="E76" i="18"/>
  <c r="G22" i="18"/>
  <c r="I22" i="18"/>
  <c r="E45" i="15"/>
  <c r="E80" i="15"/>
  <c r="G80" i="15" s="1"/>
  <c r="I23" i="15"/>
  <c r="J74" i="9"/>
  <c r="J79" i="9"/>
  <c r="N79" i="9" s="1"/>
  <c r="L13" i="9"/>
  <c r="P75" i="17"/>
  <c r="R75" i="17" s="1"/>
  <c r="R12" i="17"/>
  <c r="Y80" i="19"/>
  <c r="AA23" i="19"/>
  <c r="AC23" i="19"/>
  <c r="X18" i="9"/>
  <c r="T57" i="9"/>
  <c r="V57" i="9" s="1"/>
  <c r="V18" i="9"/>
  <c r="Y62" i="15"/>
  <c r="Y41" i="15"/>
  <c r="BS28" i="9"/>
  <c r="BS58" i="9" s="1"/>
  <c r="AS28" i="9"/>
  <c r="AO58" i="9"/>
  <c r="AI10" i="1"/>
  <c r="W14" i="1"/>
  <c r="W22" i="1"/>
  <c r="Y74" i="1"/>
  <c r="AC74" i="1" s="1"/>
  <c r="AA13" i="7"/>
  <c r="AF14" i="7"/>
  <c r="W32" i="7"/>
  <c r="N13" i="9"/>
  <c r="K76" i="9"/>
  <c r="M76" i="9" s="1"/>
  <c r="Z77" i="9"/>
  <c r="AB77" i="9" s="1"/>
  <c r="F68" i="15"/>
  <c r="I68" i="15" s="1"/>
  <c r="P75" i="15"/>
  <c r="R75" i="15" s="1"/>
  <c r="AB12" i="18"/>
  <c r="BO40" i="16"/>
  <c r="BQ40" i="16" s="1"/>
  <c r="BQ18" i="16"/>
  <c r="BO57" i="16"/>
  <c r="BQ57" i="16" s="1"/>
  <c r="BN41" i="7"/>
  <c r="BR41" i="7" s="1"/>
  <c r="BN61" i="7"/>
  <c r="BR61" i="7" s="1"/>
  <c r="BN43" i="9"/>
  <c r="BN47" i="16"/>
  <c r="BP47" i="16" s="1"/>
  <c r="BR25" i="16"/>
  <c r="BP25" i="16"/>
  <c r="F77" i="14"/>
  <c r="H77" i="14" s="1"/>
  <c r="H32" i="14"/>
  <c r="F44" i="9"/>
  <c r="H44" i="9" s="1"/>
  <c r="F75" i="9"/>
  <c r="H75" i="9" s="1"/>
  <c r="N32" i="7"/>
  <c r="L32" i="7"/>
  <c r="Z56" i="17"/>
  <c r="K86" i="16"/>
  <c r="M86" i="16" s="1"/>
  <c r="M34" i="16"/>
  <c r="AE68" i="9"/>
  <c r="AG68" i="9" s="1"/>
  <c r="AB18" i="17"/>
  <c r="Z57" i="17"/>
  <c r="AB57" i="17" s="1"/>
  <c r="F86" i="9"/>
  <c r="H86" i="9" s="1"/>
  <c r="H34" i="9"/>
  <c r="U57" i="18"/>
  <c r="W18" i="18"/>
  <c r="W13" i="19"/>
  <c r="U79" i="19"/>
  <c r="W79" i="19" s="1"/>
  <c r="U74" i="19"/>
  <c r="W74" i="19" s="1"/>
  <c r="AP71" i="19"/>
  <c r="U74" i="15"/>
  <c r="W74" i="15" s="1"/>
  <c r="U79" i="15"/>
  <c r="W13" i="15"/>
  <c r="V35" i="19"/>
  <c r="X35" i="19"/>
  <c r="AA13" i="1"/>
  <c r="AI18" i="1"/>
  <c r="S25" i="1"/>
  <c r="R32" i="1"/>
  <c r="AR33" i="1"/>
  <c r="J43" i="1"/>
  <c r="O66" i="1"/>
  <c r="BN68" i="1"/>
  <c r="AA23" i="7"/>
  <c r="P45" i="7"/>
  <c r="R45" i="7" s="1"/>
  <c r="N25" i="9"/>
  <c r="T66" i="9"/>
  <c r="X66" i="9" s="1"/>
  <c r="BM24" i="16"/>
  <c r="BL33" i="14"/>
  <c r="BJ81" i="14"/>
  <c r="BL81" i="14" s="1"/>
  <c r="BM33" i="9"/>
  <c r="BI81" i="9"/>
  <c r="BO74" i="14"/>
  <c r="BQ74" i="14" s="1"/>
  <c r="BO79" i="14"/>
  <c r="BQ79" i="14" s="1"/>
  <c r="BQ13" i="14"/>
  <c r="BO86" i="7"/>
  <c r="BT34" i="7"/>
  <c r="BT86" i="7" s="1"/>
  <c r="BV86" i="7" s="1"/>
  <c r="S12" i="16"/>
  <c r="O75" i="16"/>
  <c r="Q75" i="16" s="1"/>
  <c r="K58" i="16"/>
  <c r="K59" i="16" s="1"/>
  <c r="M56" i="16" s="1"/>
  <c r="K40" i="16"/>
  <c r="U42" i="7"/>
  <c r="W42" i="7" s="1"/>
  <c r="U66" i="7"/>
  <c r="W66" i="7" s="1"/>
  <c r="AA34" i="14"/>
  <c r="Y86" i="14"/>
  <c r="AA86" i="14" s="1"/>
  <c r="J72" i="18"/>
  <c r="N72" i="18" s="1"/>
  <c r="L22" i="1"/>
  <c r="H24" i="1"/>
  <c r="BO41" i="1"/>
  <c r="BQ41" i="1" s="1"/>
  <c r="P43" i="1"/>
  <c r="BO60" i="1"/>
  <c r="BQ60" i="1" s="1"/>
  <c r="BO63" i="1"/>
  <c r="BQ63" i="1" s="1"/>
  <c r="AU79" i="1"/>
  <c r="AW79" i="1" s="1"/>
  <c r="U84" i="1"/>
  <c r="W84" i="1" s="1"/>
  <c r="AI9" i="7"/>
  <c r="AI60" i="7" s="1"/>
  <c r="AH14" i="7"/>
  <c r="BT14" i="7"/>
  <c r="BN45" i="7"/>
  <c r="T63" i="7"/>
  <c r="V63" i="7" s="1"/>
  <c r="Q34" i="9"/>
  <c r="X25" i="16"/>
  <c r="AD62" i="16"/>
  <c r="AF62" i="16" s="1"/>
  <c r="E85" i="16"/>
  <c r="AC34" i="14"/>
  <c r="F45" i="17"/>
  <c r="H45" i="17" s="1"/>
  <c r="BP25" i="14"/>
  <c r="BR25" i="14"/>
  <c r="BO71" i="9"/>
  <c r="BM34" i="16"/>
  <c r="BI86" i="16"/>
  <c r="BM86" i="16" s="1"/>
  <c r="BK34" i="16"/>
  <c r="E84" i="18"/>
  <c r="I84" i="18" s="1"/>
  <c r="G14" i="18"/>
  <c r="E46" i="18"/>
  <c r="I14" i="18"/>
  <c r="J76" i="17"/>
  <c r="L22" i="17"/>
  <c r="K72" i="7"/>
  <c r="O40" i="17"/>
  <c r="L24" i="7"/>
  <c r="J85" i="7"/>
  <c r="J47" i="9"/>
  <c r="AI15" i="9"/>
  <c r="N15" i="9"/>
  <c r="Y42" i="19"/>
  <c r="AC42" i="19" s="1"/>
  <c r="Y68" i="19"/>
  <c r="O71" i="14"/>
  <c r="S71" i="14" s="1"/>
  <c r="U81" i="7"/>
  <c r="W81" i="7" s="1"/>
  <c r="U45" i="7"/>
  <c r="W45" i="7" s="1"/>
  <c r="W33" i="7"/>
  <c r="T58" i="18"/>
  <c r="X58" i="18" s="1"/>
  <c r="X28" i="18"/>
  <c r="V28" i="18"/>
  <c r="Z86" i="9"/>
  <c r="AB86" i="9" s="1"/>
  <c r="AB34" i="9"/>
  <c r="V18" i="1"/>
  <c r="AC13" i="1"/>
  <c r="AW13" i="1"/>
  <c r="N14" i="1"/>
  <c r="X18" i="1"/>
  <c r="AA23" i="1"/>
  <c r="BT29" i="1"/>
  <c r="F46" i="1"/>
  <c r="H46" i="1" s="1"/>
  <c r="P77" i="1"/>
  <c r="R77" i="1" s="1"/>
  <c r="R14" i="7"/>
  <c r="AC23" i="7"/>
  <c r="J77" i="7"/>
  <c r="H12" i="9"/>
  <c r="G23" i="15"/>
  <c r="M24" i="18"/>
  <c r="BT21" i="16"/>
  <c r="BO43" i="16"/>
  <c r="BQ43" i="16" s="1"/>
  <c r="BJ46" i="9"/>
  <c r="BL46" i="9" s="1"/>
  <c r="BL34" i="9"/>
  <c r="BJ86" i="9"/>
  <c r="BL86" i="9" s="1"/>
  <c r="BN75" i="14"/>
  <c r="BP75" i="14" s="1"/>
  <c r="BP12" i="14"/>
  <c r="BQ24" i="16"/>
  <c r="BO85" i="16"/>
  <c r="BQ85" i="16" s="1"/>
  <c r="BN71" i="9"/>
  <c r="BP71" i="9" s="1"/>
  <c r="BT12" i="9"/>
  <c r="BO75" i="9"/>
  <c r="BQ75" i="9" s="1"/>
  <c r="BR24" i="7"/>
  <c r="BN85" i="7"/>
  <c r="BR85" i="7" s="1"/>
  <c r="BO68" i="14"/>
  <c r="BQ68" i="14" s="1"/>
  <c r="BN72" i="9"/>
  <c r="X22" i="15"/>
  <c r="T76" i="15"/>
  <c r="X76" i="15" s="1"/>
  <c r="K61" i="16"/>
  <c r="K41" i="16"/>
  <c r="K60" i="16"/>
  <c r="O45" i="15"/>
  <c r="Q45" i="15" s="1"/>
  <c r="O79" i="15"/>
  <c r="O74" i="15"/>
  <c r="E6" i="14"/>
  <c r="AI5" i="14"/>
  <c r="I5" i="14"/>
  <c r="E53" i="14"/>
  <c r="I53" i="14" s="1"/>
  <c r="F80" i="15"/>
  <c r="H80" i="15" s="1"/>
  <c r="F45" i="15"/>
  <c r="H45" i="15" s="1"/>
  <c r="L24" i="14"/>
  <c r="J85" i="14"/>
  <c r="P79" i="18"/>
  <c r="P74" i="18"/>
  <c r="R74" i="18" s="1"/>
  <c r="R13" i="18"/>
  <c r="T62" i="14"/>
  <c r="O63" i="7"/>
  <c r="T79" i="18"/>
  <c r="V79" i="18" s="1"/>
  <c r="V13" i="18"/>
  <c r="G32" i="9"/>
  <c r="E77" i="9"/>
  <c r="G77" i="9" s="1"/>
  <c r="AE86" i="7"/>
  <c r="AG86" i="7" s="1"/>
  <c r="AG34" i="7"/>
  <c r="R14" i="17"/>
  <c r="P84" i="17"/>
  <c r="R84" i="17" s="1"/>
  <c r="O66" i="15"/>
  <c r="E68" i="14"/>
  <c r="E69" i="14" s="1"/>
  <c r="E42" i="14"/>
  <c r="P41" i="14"/>
  <c r="P63" i="14"/>
  <c r="K61" i="17"/>
  <c r="K60" i="17"/>
  <c r="J62" i="18"/>
  <c r="F84" i="18"/>
  <c r="H84" i="18" s="1"/>
  <c r="H14" i="18"/>
  <c r="P72" i="16"/>
  <c r="K68" i="9"/>
  <c r="U56" i="19"/>
  <c r="W56" i="19" s="1"/>
  <c r="W8" i="19"/>
  <c r="Y74" i="7"/>
  <c r="AC74" i="7" s="1"/>
  <c r="Y79" i="7"/>
  <c r="Y45" i="7"/>
  <c r="AH33" i="15"/>
  <c r="AD81" i="15"/>
  <c r="T85" i="14"/>
  <c r="T46" i="14"/>
  <c r="X46" i="14" s="1"/>
  <c r="V24" i="14"/>
  <c r="X24" i="14"/>
  <c r="F85" i="18"/>
  <c r="H85" i="18" s="1"/>
  <c r="H24" i="18"/>
  <c r="K85" i="17"/>
  <c r="M85" i="17" s="1"/>
  <c r="M24" i="17"/>
  <c r="P84" i="16"/>
  <c r="R14" i="16"/>
  <c r="N35" i="15"/>
  <c r="Z76" i="19"/>
  <c r="AB76" i="19" s="1"/>
  <c r="AB22" i="19"/>
  <c r="AP72" i="15"/>
  <c r="AD63" i="7"/>
  <c r="AH63" i="7" s="1"/>
  <c r="AI29" i="7"/>
  <c r="AI63" i="7" s="1"/>
  <c r="P66" i="14"/>
  <c r="S66" i="14" s="1"/>
  <c r="O70" i="18"/>
  <c r="O65" i="18"/>
  <c r="W18" i="19"/>
  <c r="U57" i="19"/>
  <c r="W57" i="19" s="1"/>
  <c r="Z56" i="9"/>
  <c r="Z40" i="9"/>
  <c r="AB40" i="9" s="1"/>
  <c r="AB8" i="9"/>
  <c r="AE80" i="19"/>
  <c r="AG80" i="19" s="1"/>
  <c r="AG23" i="19"/>
  <c r="X34" i="16"/>
  <c r="T86" i="16"/>
  <c r="X86" i="16" s="1"/>
  <c r="AH25" i="16"/>
  <c r="H24" i="19"/>
  <c r="F85" i="19"/>
  <c r="H85" i="19" s="1"/>
  <c r="P84" i="14"/>
  <c r="R14" i="14"/>
  <c r="J47" i="7"/>
  <c r="N35" i="7"/>
  <c r="S25" i="19"/>
  <c r="AB22" i="15"/>
  <c r="Z76" i="15"/>
  <c r="AE65" i="18"/>
  <c r="AG65" i="18" s="1"/>
  <c r="AE70" i="18"/>
  <c r="Y63" i="16"/>
  <c r="AC63" i="16" s="1"/>
  <c r="Y41" i="16"/>
  <c r="AA41" i="16" s="1"/>
  <c r="AE72" i="9"/>
  <c r="AE43" i="9"/>
  <c r="AD77" i="15"/>
  <c r="AH32" i="15"/>
  <c r="K67" i="9"/>
  <c r="K42" i="9"/>
  <c r="P66" i="17"/>
  <c r="S66" i="17" s="1"/>
  <c r="AB18" i="9"/>
  <c r="Z57" i="9"/>
  <c r="AB57" i="9" s="1"/>
  <c r="Y84" i="15"/>
  <c r="AC84" i="15" s="1"/>
  <c r="AA14" i="15"/>
  <c r="AC14" i="15"/>
  <c r="Y46" i="15"/>
  <c r="AA46" i="15" s="1"/>
  <c r="AE66" i="15"/>
  <c r="AH66" i="15" s="1"/>
  <c r="Y65" i="17"/>
  <c r="Z71" i="14"/>
  <c r="AB71" i="14" s="1"/>
  <c r="Z43" i="14"/>
  <c r="AB43" i="14" s="1"/>
  <c r="AE74" i="18"/>
  <c r="AG74" i="18" s="1"/>
  <c r="AG13" i="18"/>
  <c r="AE45" i="18"/>
  <c r="AG45" i="18" s="1"/>
  <c r="AE79" i="18"/>
  <c r="AG79" i="18" s="1"/>
  <c r="T86" i="14"/>
  <c r="X34" i="14"/>
  <c r="U66" i="14"/>
  <c r="W66" i="14" s="1"/>
  <c r="Z68" i="16"/>
  <c r="Z47" i="9"/>
  <c r="AB47" i="9" s="1"/>
  <c r="AB35" i="9"/>
  <c r="AX28" i="14"/>
  <c r="AT58" i="14"/>
  <c r="AT40" i="14"/>
  <c r="AV40" i="14" s="1"/>
  <c r="AV28" i="14"/>
  <c r="AI20" i="15"/>
  <c r="AI67" i="15" s="1"/>
  <c r="T67" i="15"/>
  <c r="AX35" i="9"/>
  <c r="AV35" i="9"/>
  <c r="AB14" i="19"/>
  <c r="Z84" i="19"/>
  <c r="AB84" i="19" s="1"/>
  <c r="AU81" i="18"/>
  <c r="AW81" i="18" s="1"/>
  <c r="AW33" i="18"/>
  <c r="U80" i="15"/>
  <c r="W80" i="15" s="1"/>
  <c r="W23" i="15"/>
  <c r="T84" i="7"/>
  <c r="V84" i="7" s="1"/>
  <c r="T46" i="7"/>
  <c r="X46" i="7" s="1"/>
  <c r="AC34" i="15"/>
  <c r="AA34" i="15"/>
  <c r="Y86" i="15"/>
  <c r="AA86" i="15" s="1"/>
  <c r="AG13" i="17"/>
  <c r="AE79" i="17"/>
  <c r="AG79" i="17" s="1"/>
  <c r="Z66" i="15"/>
  <c r="AC23" i="1"/>
  <c r="BO46" i="7"/>
  <c r="BQ46" i="7" s="1"/>
  <c r="BN84" i="7"/>
  <c r="BR35" i="9"/>
  <c r="AJ28" i="16"/>
  <c r="AJ58" i="16" s="1"/>
  <c r="V34" i="16"/>
  <c r="AR24" i="14"/>
  <c r="AE72" i="14"/>
  <c r="AG72" i="14" s="1"/>
  <c r="N22" i="17"/>
  <c r="BN80" i="7"/>
  <c r="BR80" i="7" s="1"/>
  <c r="BS23" i="7"/>
  <c r="BP23" i="7"/>
  <c r="BO61" i="9"/>
  <c r="BQ61" i="9" s="1"/>
  <c r="U57" i="9"/>
  <c r="W57" i="9" s="1"/>
  <c r="W18" i="9"/>
  <c r="AC33" i="19"/>
  <c r="AA33" i="19"/>
  <c r="Y81" i="19"/>
  <c r="AC81" i="19" s="1"/>
  <c r="Q15" i="17"/>
  <c r="S15" i="17"/>
  <c r="AB12" i="9"/>
  <c r="Z44" i="9"/>
  <c r="AB44" i="9" s="1"/>
  <c r="O65" i="16"/>
  <c r="O70" i="16"/>
  <c r="AI11" i="16"/>
  <c r="AI65" i="16" s="1"/>
  <c r="AO40" i="14"/>
  <c r="AS28" i="14"/>
  <c r="AO58" i="14"/>
  <c r="AS58" i="14" s="1"/>
  <c r="AP84" i="18"/>
  <c r="AR84" i="18" s="1"/>
  <c r="AR14" i="18"/>
  <c r="AB33" i="19"/>
  <c r="Z81" i="19"/>
  <c r="AB81" i="19" s="1"/>
  <c r="AP60" i="14"/>
  <c r="AR60" i="14" s="1"/>
  <c r="AP41" i="14"/>
  <c r="AA24" i="15"/>
  <c r="Y85" i="15"/>
  <c r="AC85" i="15" s="1"/>
  <c r="AC24" i="15"/>
  <c r="AE41" i="9"/>
  <c r="AE60" i="9"/>
  <c r="AG60" i="9" s="1"/>
  <c r="AC35" i="16"/>
  <c r="AA35" i="16"/>
  <c r="AH22" i="18"/>
  <c r="AD76" i="18"/>
  <c r="U62" i="18"/>
  <c r="W62" i="18" s="1"/>
  <c r="Z41" i="14"/>
  <c r="AB41" i="14" s="1"/>
  <c r="Y68" i="18"/>
  <c r="AC68" i="18" s="1"/>
  <c r="T71" i="18"/>
  <c r="X71" i="18" s="1"/>
  <c r="U72" i="17"/>
  <c r="AD70" i="14"/>
  <c r="AD65" i="14"/>
  <c r="AH65" i="14" s="1"/>
  <c r="AH34" i="16"/>
  <c r="AD86" i="16"/>
  <c r="AH86" i="16" s="1"/>
  <c r="AF34" i="16"/>
  <c r="AD46" i="16"/>
  <c r="U79" i="9"/>
  <c r="W79" i="9" s="1"/>
  <c r="U74" i="9"/>
  <c r="W74" i="9" s="1"/>
  <c r="U45" i="9"/>
  <c r="W45" i="9" s="1"/>
  <c r="W13" i="9"/>
  <c r="AB33" i="18"/>
  <c r="Z81" i="18"/>
  <c r="AB81" i="18" s="1"/>
  <c r="V34" i="19"/>
  <c r="T86" i="19"/>
  <c r="X34" i="19"/>
  <c r="AC24" i="9"/>
  <c r="Y85" i="9"/>
  <c r="AA85" i="9" s="1"/>
  <c r="AA24" i="9"/>
  <c r="U66" i="19"/>
  <c r="W66" i="19" s="1"/>
  <c r="AJ10" i="19"/>
  <c r="AJ66" i="19" s="1"/>
  <c r="AS32" i="19"/>
  <c r="AO77" i="19"/>
  <c r="AY68" i="19"/>
  <c r="AY36" i="19"/>
  <c r="U62" i="16"/>
  <c r="AE61" i="15"/>
  <c r="AE41" i="15"/>
  <c r="AE60" i="15"/>
  <c r="T66" i="14"/>
  <c r="V66" i="14" s="1"/>
  <c r="AI10" i="14"/>
  <c r="Y68" i="16"/>
  <c r="AC68" i="16" s="1"/>
  <c r="U84" i="17"/>
  <c r="W14" i="17"/>
  <c r="AB34" i="14"/>
  <c r="Z86" i="14"/>
  <c r="AB86" i="14" s="1"/>
  <c r="Y65" i="19"/>
  <c r="AA65" i="19" s="1"/>
  <c r="Y70" i="19"/>
  <c r="AC70" i="19" s="1"/>
  <c r="AP75" i="15"/>
  <c r="BG13" i="9"/>
  <c r="BE74" i="9"/>
  <c r="BG74" i="9" s="1"/>
  <c r="BE79" i="9"/>
  <c r="BG79" i="9" s="1"/>
  <c r="U74" i="14"/>
  <c r="W74" i="14" s="1"/>
  <c r="U79" i="14"/>
  <c r="W79" i="14" s="1"/>
  <c r="W13" i="14"/>
  <c r="T86" i="18"/>
  <c r="X34" i="18"/>
  <c r="V34" i="18"/>
  <c r="AC24" i="14"/>
  <c r="AA24" i="14"/>
  <c r="U66" i="18"/>
  <c r="W66" i="18" s="1"/>
  <c r="AS15" i="15"/>
  <c r="AE75" i="17"/>
  <c r="AO68" i="9"/>
  <c r="AO42" i="9"/>
  <c r="AE62" i="15"/>
  <c r="T67" i="14"/>
  <c r="W24" i="17"/>
  <c r="U85" i="17"/>
  <c r="W85" i="17" s="1"/>
  <c r="Z84" i="16"/>
  <c r="AB84" i="16" s="1"/>
  <c r="Z46" i="16"/>
  <c r="AB46" i="16" s="1"/>
  <c r="AB14" i="16"/>
  <c r="Z71" i="9"/>
  <c r="AB71" i="9" s="1"/>
  <c r="AR34" i="17"/>
  <c r="AP86" i="17"/>
  <c r="AR86" i="17" s="1"/>
  <c r="AP77" i="19"/>
  <c r="AV8" i="17"/>
  <c r="AT56" i="17"/>
  <c r="AX56" i="17" s="1"/>
  <c r="AT40" i="17"/>
  <c r="AX8" i="17"/>
  <c r="AO77" i="9"/>
  <c r="AS77" i="9" s="1"/>
  <c r="AS32" i="9"/>
  <c r="BS32" i="9"/>
  <c r="BS77" i="9" s="1"/>
  <c r="AO44" i="9"/>
  <c r="AO66" i="17"/>
  <c r="AS66" i="17" s="1"/>
  <c r="AY86" i="9"/>
  <c r="BC34" i="9"/>
  <c r="BA34" i="9"/>
  <c r="BV35" i="9"/>
  <c r="AP47" i="9"/>
  <c r="Y70" i="18"/>
  <c r="AA70" i="18" s="1"/>
  <c r="Y65" i="18"/>
  <c r="U72" i="9"/>
  <c r="W72" i="9" s="1"/>
  <c r="AD65" i="18"/>
  <c r="AD70" i="18"/>
  <c r="AP80" i="15"/>
  <c r="BT23" i="15"/>
  <c r="AR23" i="15"/>
  <c r="AU60" i="19"/>
  <c r="AW60" i="19" s="1"/>
  <c r="AU61" i="19"/>
  <c r="AW61" i="19" s="1"/>
  <c r="AZ46" i="19"/>
  <c r="BB46" i="19" s="1"/>
  <c r="AZ85" i="19"/>
  <c r="BB85" i="19" s="1"/>
  <c r="V35" i="16"/>
  <c r="X35" i="16"/>
  <c r="AH25" i="15"/>
  <c r="AG24" i="9"/>
  <c r="AE85" i="9"/>
  <c r="AG85" i="9" s="1"/>
  <c r="AE46" i="9"/>
  <c r="AG46" i="9" s="1"/>
  <c r="AD75" i="14"/>
  <c r="AI12" i="14"/>
  <c r="AF12" i="14"/>
  <c r="AD44" i="14"/>
  <c r="AH44" i="14" s="1"/>
  <c r="AO63" i="7"/>
  <c r="AO66" i="19"/>
  <c r="AO65" i="17"/>
  <c r="AO43" i="17"/>
  <c r="AO70" i="17"/>
  <c r="Y70" i="7"/>
  <c r="AC70" i="7" s="1"/>
  <c r="Y65" i="7"/>
  <c r="AA65" i="7" s="1"/>
  <c r="AD72" i="15"/>
  <c r="AJ21" i="15"/>
  <c r="AJ71" i="15" s="1"/>
  <c r="Z71" i="15"/>
  <c r="AE61" i="18"/>
  <c r="AE60" i="18"/>
  <c r="AO72" i="15"/>
  <c r="AD40" i="14"/>
  <c r="AD57" i="14"/>
  <c r="AF57" i="14" s="1"/>
  <c r="AH18" i="14"/>
  <c r="AF18" i="14"/>
  <c r="AE40" i="14"/>
  <c r="AG40" i="14" s="1"/>
  <c r="AJ8" i="14"/>
  <c r="AJ56" i="14" s="1"/>
  <c r="AE56" i="14"/>
  <c r="AG56" i="14" s="1"/>
  <c r="AG8" i="14"/>
  <c r="U47" i="18"/>
  <c r="W47" i="18" s="1"/>
  <c r="BO84" i="15"/>
  <c r="BQ84" i="15" s="1"/>
  <c r="BQ14" i="15"/>
  <c r="BP35" i="14"/>
  <c r="BR35" i="14"/>
  <c r="BM35" i="17"/>
  <c r="BK35" i="17"/>
  <c r="K43" i="9"/>
  <c r="K70" i="9"/>
  <c r="O65" i="14"/>
  <c r="O43" i="14"/>
  <c r="AD62" i="17"/>
  <c r="AH32" i="14"/>
  <c r="AF32" i="14"/>
  <c r="AD77" i="14"/>
  <c r="Y63" i="15"/>
  <c r="K42" i="16"/>
  <c r="F67" i="14"/>
  <c r="I67" i="14" s="1"/>
  <c r="J71" i="17"/>
  <c r="N71" i="17" s="1"/>
  <c r="AB8" i="14"/>
  <c r="Z56" i="14"/>
  <c r="AB56" i="14" s="1"/>
  <c r="AE42" i="9"/>
  <c r="AG42" i="9" s="1"/>
  <c r="AE67" i="9"/>
  <c r="AG67" i="9" s="1"/>
  <c r="AH8" i="16"/>
  <c r="BQ22" i="1"/>
  <c r="BN72" i="1"/>
  <c r="BR72" i="1" s="1"/>
  <c r="AP41" i="7"/>
  <c r="F42" i="7"/>
  <c r="Y81" i="7"/>
  <c r="AC81" i="7" s="1"/>
  <c r="P84" i="7"/>
  <c r="R84" i="7" s="1"/>
  <c r="AH25" i="9"/>
  <c r="O72" i="9"/>
  <c r="AD56" i="16"/>
  <c r="K66" i="16"/>
  <c r="AP86" i="16"/>
  <c r="AR86" i="16" s="1"/>
  <c r="N24" i="14"/>
  <c r="Z61" i="14"/>
  <c r="AB61" i="14" s="1"/>
  <c r="K66" i="14"/>
  <c r="N66" i="14" s="1"/>
  <c r="K68" i="14"/>
  <c r="AO40" i="9"/>
  <c r="AO56" i="9"/>
  <c r="BS21" i="16"/>
  <c r="AD43" i="16"/>
  <c r="U65" i="16"/>
  <c r="W65" i="16" s="1"/>
  <c r="AG13" i="14"/>
  <c r="AE45" i="14"/>
  <c r="AG45" i="14" s="1"/>
  <c r="AT74" i="14"/>
  <c r="AV74" i="14" s="1"/>
  <c r="BA15" i="15"/>
  <c r="AZ57" i="15"/>
  <c r="BB57" i="15" s="1"/>
  <c r="AC34" i="9"/>
  <c r="Y86" i="9"/>
  <c r="AC86" i="9" s="1"/>
  <c r="AO71" i="16"/>
  <c r="Y42" i="17"/>
  <c r="AC42" i="17" s="1"/>
  <c r="AP40" i="15"/>
  <c r="BB23" i="17"/>
  <c r="AD47" i="7"/>
  <c r="AZ80" i="16"/>
  <c r="BB80" i="16" s="1"/>
  <c r="AV13" i="14"/>
  <c r="AO43" i="14"/>
  <c r="U65" i="14"/>
  <c r="W65" i="14" s="1"/>
  <c r="AD86" i="14"/>
  <c r="AH86" i="14" s="1"/>
  <c r="AP74" i="17"/>
  <c r="AR74" i="17" s="1"/>
  <c r="AD76" i="17"/>
  <c r="Z74" i="17"/>
  <c r="AB74" i="17" s="1"/>
  <c r="AB13" i="17"/>
  <c r="U67" i="19"/>
  <c r="W67" i="19" s="1"/>
  <c r="U61" i="17"/>
  <c r="W61" i="17" s="1"/>
  <c r="U41" i="17"/>
  <c r="W41" i="17" s="1"/>
  <c r="Y67" i="17"/>
  <c r="AC67" i="17" s="1"/>
  <c r="AB24" i="18"/>
  <c r="Z85" i="18"/>
  <c r="AB85" i="18" s="1"/>
  <c r="T72" i="17"/>
  <c r="AP68" i="17"/>
  <c r="AR68" i="17" s="1"/>
  <c r="AP46" i="15"/>
  <c r="AR46" i="15" s="1"/>
  <c r="AR24" i="15"/>
  <c r="AO63" i="17"/>
  <c r="AS63" i="17" s="1"/>
  <c r="AE86" i="14"/>
  <c r="AG86" i="14" s="1"/>
  <c r="AG34" i="14"/>
  <c r="X15" i="17"/>
  <c r="V15" i="17"/>
  <c r="Y47" i="14"/>
  <c r="AC47" i="14" s="1"/>
  <c r="AC35" i="14"/>
  <c r="AA35" i="14"/>
  <c r="AD62" i="18"/>
  <c r="AF62" i="18" s="1"/>
  <c r="AD63" i="18"/>
  <c r="X15" i="15"/>
  <c r="AF35" i="19"/>
  <c r="AH35" i="19"/>
  <c r="AP84" i="17"/>
  <c r="AR14" i="17"/>
  <c r="AS12" i="15"/>
  <c r="AO75" i="15"/>
  <c r="AS75" i="15" s="1"/>
  <c r="BS12" i="15"/>
  <c r="AE76" i="18"/>
  <c r="AD61" i="19"/>
  <c r="AF61" i="19" s="1"/>
  <c r="AD60" i="19"/>
  <c r="AO66" i="15"/>
  <c r="AS66" i="15" s="1"/>
  <c r="AY68" i="15"/>
  <c r="AU44" i="18"/>
  <c r="AW44" i="18" s="1"/>
  <c r="AU75" i="18"/>
  <c r="AW75" i="18" s="1"/>
  <c r="AW12" i="18"/>
  <c r="AO47" i="17"/>
  <c r="AS47" i="17" s="1"/>
  <c r="AQ25" i="17"/>
  <c r="AS25" i="17"/>
  <c r="AU47" i="17"/>
  <c r="AW47" i="17" s="1"/>
  <c r="BJ44" i="9"/>
  <c r="BL44" i="9" s="1"/>
  <c r="AD63" i="9"/>
  <c r="AF34" i="14"/>
  <c r="AH35" i="14"/>
  <c r="BT28" i="15"/>
  <c r="BT58" i="15" s="1"/>
  <c r="AU71" i="17"/>
  <c r="AW71" i="17" s="1"/>
  <c r="AH25" i="18"/>
  <c r="AQ14" i="19"/>
  <c r="AS14" i="19"/>
  <c r="AO84" i="19"/>
  <c r="AH12" i="19"/>
  <c r="AD75" i="19"/>
  <c r="AH75" i="19" s="1"/>
  <c r="AF12" i="19"/>
  <c r="AP81" i="19"/>
  <c r="AR81" i="19" s="1"/>
  <c r="AR33" i="19"/>
  <c r="AP45" i="19"/>
  <c r="AR45" i="19" s="1"/>
  <c r="AD66" i="19"/>
  <c r="AT60" i="14"/>
  <c r="AT61" i="14"/>
  <c r="AX61" i="14" s="1"/>
  <c r="AO84" i="18"/>
  <c r="AQ14" i="18"/>
  <c r="AS14" i="18"/>
  <c r="AT67" i="18"/>
  <c r="AX67" i="18" s="1"/>
  <c r="AP40" i="17"/>
  <c r="AR33" i="14"/>
  <c r="AP81" i="14"/>
  <c r="AR81" i="14" s="1"/>
  <c r="AS23" i="15"/>
  <c r="AO80" i="15"/>
  <c r="AS80" i="15" s="1"/>
  <c r="AP62" i="19"/>
  <c r="AS34" i="17"/>
  <c r="AQ34" i="17"/>
  <c r="BE42" i="14"/>
  <c r="AH33" i="17"/>
  <c r="AD81" i="17"/>
  <c r="AH81" i="17" s="1"/>
  <c r="AT36" i="19"/>
  <c r="AX36" i="19" s="1"/>
  <c r="AT72" i="19"/>
  <c r="AX72" i="19" s="1"/>
  <c r="AU44" i="17"/>
  <c r="AW44" i="17" s="1"/>
  <c r="AU75" i="17"/>
  <c r="AW75" i="17" s="1"/>
  <c r="AT56" i="19"/>
  <c r="AX56" i="19" s="1"/>
  <c r="AV8" i="19"/>
  <c r="AT40" i="19"/>
  <c r="AY61" i="19"/>
  <c r="BA61" i="19" s="1"/>
  <c r="AY60" i="19"/>
  <c r="BC60" i="19" s="1"/>
  <c r="AT68" i="14"/>
  <c r="BD79" i="19"/>
  <c r="BH79" i="19" s="1"/>
  <c r="BF13" i="19"/>
  <c r="BD74" i="19"/>
  <c r="BH74" i="19" s="1"/>
  <c r="BH13" i="19"/>
  <c r="AU63" i="18"/>
  <c r="AW63" i="18" s="1"/>
  <c r="AU41" i="18"/>
  <c r="AW41" i="18" s="1"/>
  <c r="AU65" i="15"/>
  <c r="AW65" i="15" s="1"/>
  <c r="AU70" i="15"/>
  <c r="AW70" i="15" s="1"/>
  <c r="AY67" i="15"/>
  <c r="BC67" i="15" s="1"/>
  <c r="AY42" i="15"/>
  <c r="BA42" i="15" s="1"/>
  <c r="AP70" i="18"/>
  <c r="AP65" i="18"/>
  <c r="AY60" i="15"/>
  <c r="AY61" i="15"/>
  <c r="BC61" i="15" s="1"/>
  <c r="AU72" i="18"/>
  <c r="AW72" i="18" s="1"/>
  <c r="AU40" i="15"/>
  <c r="AW40" i="15" s="1"/>
  <c r="AU56" i="15"/>
  <c r="AW56" i="15" s="1"/>
  <c r="AT62" i="17"/>
  <c r="AV62" i="17" s="1"/>
  <c r="AT41" i="17"/>
  <c r="AX41" i="17" s="1"/>
  <c r="AY85" i="14"/>
  <c r="BC85" i="14" s="1"/>
  <c r="BC24" i="14"/>
  <c r="BA24" i="14"/>
  <c r="BI67" i="15"/>
  <c r="BI42" i="15"/>
  <c r="AX28" i="17"/>
  <c r="AT58" i="17"/>
  <c r="AX58" i="17" s="1"/>
  <c r="AV28" i="17"/>
  <c r="AZ43" i="15"/>
  <c r="BB43" i="15" s="1"/>
  <c r="BT31" i="15"/>
  <c r="AU68" i="17"/>
  <c r="AU42" i="17"/>
  <c r="AW42" i="17" s="1"/>
  <c r="BD43" i="15"/>
  <c r="BH43" i="15" s="1"/>
  <c r="BD71" i="15"/>
  <c r="BL23" i="19"/>
  <c r="BJ80" i="19"/>
  <c r="BL80" i="19" s="1"/>
  <c r="AP71" i="18"/>
  <c r="AV18" i="17"/>
  <c r="AT57" i="17"/>
  <c r="AX18" i="17"/>
  <c r="AS35" i="9"/>
  <c r="AW22" i="16"/>
  <c r="BE68" i="14"/>
  <c r="BG68" i="14" s="1"/>
  <c r="AZ84" i="15"/>
  <c r="BM18" i="18"/>
  <c r="AS23" i="18"/>
  <c r="AU57" i="19"/>
  <c r="BD67" i="19"/>
  <c r="BF67" i="19" s="1"/>
  <c r="AW8" i="17"/>
  <c r="AY63" i="17"/>
  <c r="BA33" i="18"/>
  <c r="BE61" i="18"/>
  <c r="BG61" i="18" s="1"/>
  <c r="AU84" i="18"/>
  <c r="AU65" i="19"/>
  <c r="AW65" i="19" s="1"/>
  <c r="AY41" i="17"/>
  <c r="BA41" i="17" s="1"/>
  <c r="AU45" i="19"/>
  <c r="AW45" i="19" s="1"/>
  <c r="AS12" i="17"/>
  <c r="AO80" i="18"/>
  <c r="AS80" i="18" s="1"/>
  <c r="BL35" i="19"/>
  <c r="AP57" i="19"/>
  <c r="AD84" i="18"/>
  <c r="AH14" i="18"/>
  <c r="BA24" i="19"/>
  <c r="AY85" i="19"/>
  <c r="BC85" i="19" s="1"/>
  <c r="BD66" i="19"/>
  <c r="BF66" i="19" s="1"/>
  <c r="AU81" i="19"/>
  <c r="AW81" i="19" s="1"/>
  <c r="AW33" i="19"/>
  <c r="AX22" i="18"/>
  <c r="AT76" i="18"/>
  <c r="AP47" i="18"/>
  <c r="BT33" i="19"/>
  <c r="BS22" i="9"/>
  <c r="BS76" i="9" s="1"/>
  <c r="AU42" i="19"/>
  <c r="AW42" i="19" s="1"/>
  <c r="BD72" i="19"/>
  <c r="BC24" i="18"/>
  <c r="BA24" i="18"/>
  <c r="BI76" i="19"/>
  <c r="BK76" i="19" s="1"/>
  <c r="BM22" i="19"/>
  <c r="AY42" i="19"/>
  <c r="BC42" i="19" s="1"/>
  <c r="BK14" i="19"/>
  <c r="BI84" i="19"/>
  <c r="BE26" i="9"/>
  <c r="BG26" i="9" s="1"/>
  <c r="BG93" i="9" s="1"/>
  <c r="AW32" i="15"/>
  <c r="AT86" i="18"/>
  <c r="AV86" i="18" s="1"/>
  <c r="BJ85" i="19"/>
  <c r="BL85" i="19" s="1"/>
  <c r="BT18" i="18"/>
  <c r="BT57" i="18" s="1"/>
  <c r="BO57" i="18"/>
  <c r="BQ18" i="18"/>
  <c r="BT22" i="14"/>
  <c r="BT76" i="14" s="1"/>
  <c r="BD71" i="19"/>
  <c r="BH71" i="19" s="1"/>
  <c r="BJ41" i="17"/>
  <c r="BL41" i="17" s="1"/>
  <c r="BT20" i="15"/>
  <c r="BT67" i="15" s="1"/>
  <c r="BO45" i="15"/>
  <c r="BQ45" i="15" s="1"/>
  <c r="K57" i="19"/>
  <c r="N57" i="19" s="1"/>
  <c r="V33" i="18"/>
  <c r="T81" i="18"/>
  <c r="X81" i="18" s="1"/>
  <c r="E67" i="19"/>
  <c r="T40" i="1"/>
  <c r="V40" i="1" s="1"/>
  <c r="BD61" i="18"/>
  <c r="BF61" i="18" s="1"/>
  <c r="AC35" i="18"/>
  <c r="AA35" i="18"/>
  <c r="BS60" i="14"/>
  <c r="BW60" i="14" s="1"/>
  <c r="BA28" i="18"/>
  <c r="AY58" i="18"/>
  <c r="AZ63" i="19"/>
  <c r="BB63" i="19" s="1"/>
  <c r="BI26" i="7"/>
  <c r="BS32" i="19"/>
  <c r="BD21" i="6"/>
  <c r="BD71" i="6" s="1"/>
  <c r="BF71" i="6" s="1"/>
  <c r="AY40" i="19"/>
  <c r="BA40" i="19" s="1"/>
  <c r="BD40" i="18"/>
  <c r="BF40" i="18" s="1"/>
  <c r="BD56" i="18"/>
  <c r="BF56" i="18" s="1"/>
  <c r="BW15" i="15"/>
  <c r="BQ15" i="18"/>
  <c r="BO47" i="18"/>
  <c r="BQ47" i="18" s="1"/>
  <c r="L24" i="19"/>
  <c r="J85" i="19"/>
  <c r="N85" i="19" s="1"/>
  <c r="AJ21" i="7"/>
  <c r="AJ71" i="7" s="1"/>
  <c r="Y40" i="1"/>
  <c r="AC40" i="1" s="1"/>
  <c r="P47" i="1"/>
  <c r="Z44" i="14"/>
  <c r="AB44" i="14" s="1"/>
  <c r="O42" i="16"/>
  <c r="T41" i="1"/>
  <c r="X41" i="1" s="1"/>
  <c r="Z47" i="7"/>
  <c r="AB47" i="7" s="1"/>
  <c r="BE40" i="19"/>
  <c r="BG40" i="19" s="1"/>
  <c r="AZ40" i="19"/>
  <c r="BB40" i="19" s="1"/>
  <c r="I10" i="1"/>
  <c r="K47" i="19"/>
  <c r="AI20" i="1"/>
  <c r="AI67" i="1" s="1"/>
  <c r="U46" i="17"/>
  <c r="W46" i="17" s="1"/>
  <c r="Z42" i="9"/>
  <c r="AB42" i="9" s="1"/>
  <c r="BN86" i="18"/>
  <c r="BR86" i="18" s="1"/>
  <c r="BK23" i="19"/>
  <c r="K44" i="17"/>
  <c r="M44" i="17" s="1"/>
  <c r="O44" i="9"/>
  <c r="S44" i="9" s="1"/>
  <c r="AJ35" i="9"/>
  <c r="BZ35" i="9" s="1"/>
  <c r="P26" i="1"/>
  <c r="J41" i="7"/>
  <c r="AJ31" i="9"/>
  <c r="AJ72" i="9" s="1"/>
  <c r="Y46" i="16"/>
  <c r="U42" i="18"/>
  <c r="W42" i="18" s="1"/>
  <c r="AZ43" i="7"/>
  <c r="AJ21" i="9"/>
  <c r="AJ71" i="9" s="1"/>
  <c r="AD43" i="7"/>
  <c r="U46" i="19"/>
  <c r="W46" i="19" s="1"/>
  <c r="AE44" i="16"/>
  <c r="U47" i="17"/>
  <c r="W47" i="17" s="1"/>
  <c r="AP42" i="16"/>
  <c r="AR42" i="16" s="1"/>
  <c r="U43" i="17"/>
  <c r="W43" i="17" s="1"/>
  <c r="Y47" i="15"/>
  <c r="AU26" i="19"/>
  <c r="AW26" i="19" s="1"/>
  <c r="AW93" i="19" s="1"/>
  <c r="AU47" i="14"/>
  <c r="AW47" i="14" s="1"/>
  <c r="AT45" i="14"/>
  <c r="AV45" i="14" s="1"/>
  <c r="AZ36" i="16"/>
  <c r="BB36" i="16" s="1"/>
  <c r="BB94" i="16" s="1"/>
  <c r="BJ43" i="15"/>
  <c r="BL43" i="15" s="1"/>
  <c r="BI46" i="19"/>
  <c r="BM46" i="19" s="1"/>
  <c r="BV25" i="17"/>
  <c r="I8" i="18"/>
  <c r="J46" i="17"/>
  <c r="N46" i="17" s="1"/>
  <c r="AJ25" i="19"/>
  <c r="AP47" i="1"/>
  <c r="BD46" i="7"/>
  <c r="U46" i="9"/>
  <c r="W46" i="9" s="1"/>
  <c r="AU46" i="7"/>
  <c r="AW46" i="7" s="1"/>
  <c r="AD46" i="14"/>
  <c r="AF46" i="14" s="1"/>
  <c r="AT41" i="16"/>
  <c r="AV41" i="16" s="1"/>
  <c r="BJ44" i="15"/>
  <c r="BL44" i="15" s="1"/>
  <c r="AT47" i="14"/>
  <c r="AX47" i="14" s="1"/>
  <c r="AU43" i="19"/>
  <c r="AW43" i="19" s="1"/>
  <c r="AP47" i="17"/>
  <c r="AR47" i="17" s="1"/>
  <c r="BD26" i="19"/>
  <c r="BE47" i="19"/>
  <c r="BG47" i="19" s="1"/>
  <c r="BN44" i="19"/>
  <c r="BP44" i="19" s="1"/>
  <c r="U47" i="15"/>
  <c r="BT21" i="15"/>
  <c r="BT71" i="15" s="1"/>
  <c r="H22" i="18"/>
  <c r="N28" i="18"/>
  <c r="BO43" i="9"/>
  <c r="BQ43" i="9" s="1"/>
  <c r="BO65" i="9"/>
  <c r="BQ65" i="9" s="1"/>
  <c r="I18" i="1"/>
  <c r="S33" i="9"/>
  <c r="J41" i="1"/>
  <c r="J67" i="1"/>
  <c r="J69" i="1" s="1"/>
  <c r="J74" i="1"/>
  <c r="N74" i="1" s="1"/>
  <c r="I12" i="7"/>
  <c r="X13" i="7"/>
  <c r="R33" i="7"/>
  <c r="F40" i="7"/>
  <c r="E75" i="7"/>
  <c r="I75" i="7" s="1"/>
  <c r="T79" i="7"/>
  <c r="X79" i="7" s="1"/>
  <c r="M23" i="14"/>
  <c r="F44" i="18"/>
  <c r="H44" i="18" s="1"/>
  <c r="AI13" i="1"/>
  <c r="V8" i="1"/>
  <c r="L13" i="1"/>
  <c r="R35" i="1"/>
  <c r="J42" i="1"/>
  <c r="E57" i="1"/>
  <c r="I57" i="1" s="1"/>
  <c r="P44" i="7"/>
  <c r="R44" i="7" s="1"/>
  <c r="P62" i="7"/>
  <c r="F63" i="7"/>
  <c r="I63" i="7" s="1"/>
  <c r="O76" i="9"/>
  <c r="S76" i="9" s="1"/>
  <c r="T56" i="16"/>
  <c r="V56" i="16" s="1"/>
  <c r="G14" i="14"/>
  <c r="K63" i="14"/>
  <c r="N63" i="14" s="1"/>
  <c r="H33" i="17"/>
  <c r="O47" i="18"/>
  <c r="AI8" i="1"/>
  <c r="N13" i="1"/>
  <c r="F26" i="1"/>
  <c r="T56" i="1"/>
  <c r="T59" i="1" s="1"/>
  <c r="X59" i="1" s="1"/>
  <c r="F58" i="7"/>
  <c r="BO72" i="7"/>
  <c r="BQ72" i="7" s="1"/>
  <c r="J45" i="9"/>
  <c r="L45" i="9" s="1"/>
  <c r="J66" i="15"/>
  <c r="E6" i="17"/>
  <c r="BJ81" i="1"/>
  <c r="BL81" i="1" s="1"/>
  <c r="BJ45" i="1"/>
  <c r="BL45" i="1" s="1"/>
  <c r="X8" i="1"/>
  <c r="L14" i="1"/>
  <c r="R32" i="7"/>
  <c r="BV15" i="14"/>
  <c r="K58" i="14"/>
  <c r="BI86" i="14"/>
  <c r="BK86" i="14" s="1"/>
  <c r="BM34" i="14"/>
  <c r="BL35" i="16"/>
  <c r="BV35" i="16"/>
  <c r="S35" i="17"/>
  <c r="Q23" i="17"/>
  <c r="O80" i="17"/>
  <c r="S80" i="17" s="1"/>
  <c r="T56" i="17"/>
  <c r="V8" i="17"/>
  <c r="K65" i="7"/>
  <c r="K43" i="7"/>
  <c r="E86" i="16"/>
  <c r="G86" i="16" s="1"/>
  <c r="I34" i="16"/>
  <c r="E46" i="16"/>
  <c r="I46" i="16" s="1"/>
  <c r="K80" i="17"/>
  <c r="M80" i="17" s="1"/>
  <c r="M23" i="17"/>
  <c r="O41" i="1"/>
  <c r="F84" i="14"/>
  <c r="H14" i="14"/>
  <c r="I13" i="7"/>
  <c r="G13" i="7"/>
  <c r="E79" i="7"/>
  <c r="I79" i="7" s="1"/>
  <c r="T80" i="7"/>
  <c r="X80" i="7" s="1"/>
  <c r="V23" i="7"/>
  <c r="O58" i="18"/>
  <c r="S28" i="18"/>
  <c r="N8" i="9"/>
  <c r="J56" i="9"/>
  <c r="J59" i="9" s="1"/>
  <c r="L57" i="9" s="1"/>
  <c r="J40" i="9"/>
  <c r="P47" i="18"/>
  <c r="G14" i="19"/>
  <c r="I14" i="19"/>
  <c r="E70" i="19"/>
  <c r="I70" i="19" s="1"/>
  <c r="G11" i="19"/>
  <c r="I11" i="19"/>
  <c r="E43" i="19"/>
  <c r="N15" i="15"/>
  <c r="S24" i="19"/>
  <c r="Q24" i="19"/>
  <c r="J86" i="7"/>
  <c r="N86" i="7" s="1"/>
  <c r="L34" i="7"/>
  <c r="F80" i="16"/>
  <c r="H80" i="16" s="1"/>
  <c r="H23" i="16"/>
  <c r="AI13" i="7"/>
  <c r="AI79" i="7" s="1"/>
  <c r="O76" i="18"/>
  <c r="S76" i="18" s="1"/>
  <c r="S22" i="18"/>
  <c r="Q22" i="18"/>
  <c r="L32" i="1"/>
  <c r="J77" i="1"/>
  <c r="L77" i="1" s="1"/>
  <c r="AI32" i="1"/>
  <c r="E66" i="19"/>
  <c r="E42" i="19"/>
  <c r="I8" i="7"/>
  <c r="E16" i="7"/>
  <c r="G10" i="7" s="1"/>
  <c r="F60" i="15"/>
  <c r="F61" i="15"/>
  <c r="I61" i="15" s="1"/>
  <c r="F41" i="15"/>
  <c r="I9" i="15"/>
  <c r="AC22" i="9"/>
  <c r="Y76" i="9"/>
  <c r="AC76" i="9" s="1"/>
  <c r="AA22" i="9"/>
  <c r="O66" i="18"/>
  <c r="Y56" i="7"/>
  <c r="AC56" i="7" s="1"/>
  <c r="AA8" i="7"/>
  <c r="P60" i="15"/>
  <c r="P61" i="15"/>
  <c r="F63" i="14"/>
  <c r="F41" i="14"/>
  <c r="Q13" i="14"/>
  <c r="O79" i="14"/>
  <c r="S13" i="14"/>
  <c r="N23" i="18"/>
  <c r="J80" i="18"/>
  <c r="N80" i="18" s="1"/>
  <c r="L23" i="18"/>
  <c r="X28" i="16"/>
  <c r="T58" i="16"/>
  <c r="V28" i="16"/>
  <c r="F40" i="14"/>
  <c r="F58" i="14"/>
  <c r="O56" i="16"/>
  <c r="P47" i="19"/>
  <c r="T63" i="18"/>
  <c r="X63" i="18" s="1"/>
  <c r="S34" i="9"/>
  <c r="O46" i="9"/>
  <c r="X12" i="16"/>
  <c r="T75" i="16"/>
  <c r="X75" i="16" s="1"/>
  <c r="O61" i="14"/>
  <c r="Q61" i="14" s="1"/>
  <c r="O60" i="14"/>
  <c r="S60" i="14" s="1"/>
  <c r="J41" i="18"/>
  <c r="F44" i="17"/>
  <c r="H44" i="17" s="1"/>
  <c r="F77" i="17"/>
  <c r="H32" i="17"/>
  <c r="Q32" i="14"/>
  <c r="O44" i="14"/>
  <c r="S44" i="14" s="1"/>
  <c r="N12" i="17"/>
  <c r="J75" i="17"/>
  <c r="L12" i="17"/>
  <c r="P65" i="15"/>
  <c r="I8" i="14"/>
  <c r="AP60" i="18"/>
  <c r="P67" i="17"/>
  <c r="J65" i="7"/>
  <c r="J70" i="7"/>
  <c r="N70" i="7" s="1"/>
  <c r="O72" i="15"/>
  <c r="S72" i="15" s="1"/>
  <c r="O43" i="15"/>
  <c r="AC32" i="18"/>
  <c r="AA32" i="18"/>
  <c r="Z58" i="7"/>
  <c r="AB58" i="7" s="1"/>
  <c r="Z40" i="7"/>
  <c r="AB40" i="7" s="1"/>
  <c r="AG34" i="19"/>
  <c r="AE86" i="19"/>
  <c r="AG86" i="19" s="1"/>
  <c r="Y45" i="14"/>
  <c r="AA45" i="14" s="1"/>
  <c r="AC33" i="14"/>
  <c r="Y81" i="14"/>
  <c r="AA81" i="14" s="1"/>
  <c r="AA33" i="14"/>
  <c r="AE79" i="7"/>
  <c r="AE74" i="7"/>
  <c r="AG74" i="7" s="1"/>
  <c r="AG13" i="7"/>
  <c r="AE45" i="7"/>
  <c r="AG45" i="7" s="1"/>
  <c r="Y75" i="9"/>
  <c r="AA75" i="9" s="1"/>
  <c r="AC12" i="9"/>
  <c r="AA12" i="9"/>
  <c r="T61" i="14"/>
  <c r="T60" i="14"/>
  <c r="U76" i="16"/>
  <c r="W76" i="16" s="1"/>
  <c r="W22" i="16"/>
  <c r="Y63" i="17"/>
  <c r="AA63" i="17" s="1"/>
  <c r="Z60" i="9"/>
  <c r="AB60" i="9" s="1"/>
  <c r="Z86" i="15"/>
  <c r="AB86" i="15" s="1"/>
  <c r="Z46" i="15"/>
  <c r="AB46" i="15" s="1"/>
  <c r="AB34" i="15"/>
  <c r="X13" i="17"/>
  <c r="T74" i="17"/>
  <c r="X74" i="17" s="1"/>
  <c r="T79" i="17"/>
  <c r="X79" i="17" s="1"/>
  <c r="V13" i="17"/>
  <c r="K67" i="19"/>
  <c r="E72" i="19"/>
  <c r="I72" i="19" s="1"/>
  <c r="X23" i="19"/>
  <c r="V23" i="19"/>
  <c r="T80" i="19"/>
  <c r="W18" i="14"/>
  <c r="U57" i="14"/>
  <c r="W57" i="14" s="1"/>
  <c r="AA23" i="18"/>
  <c r="Y80" i="18"/>
  <c r="AA80" i="18" s="1"/>
  <c r="U81" i="16"/>
  <c r="W33" i="16"/>
  <c r="U45" i="16"/>
  <c r="W45" i="16" s="1"/>
  <c r="U68" i="17"/>
  <c r="U42" i="17"/>
  <c r="W42" i="17" s="1"/>
  <c r="T40" i="19"/>
  <c r="X8" i="19"/>
  <c r="V8" i="19"/>
  <c r="T56" i="19"/>
  <c r="X56" i="19" s="1"/>
  <c r="K46" i="15"/>
  <c r="M46" i="15" s="1"/>
  <c r="M14" i="15"/>
  <c r="P86" i="19"/>
  <c r="R86" i="19" s="1"/>
  <c r="R34" i="19"/>
  <c r="J47" i="14"/>
  <c r="N15" i="14"/>
  <c r="S35" i="16"/>
  <c r="W12" i="17"/>
  <c r="U75" i="17"/>
  <c r="Z77" i="14"/>
  <c r="AB77" i="14" s="1"/>
  <c r="AB32" i="14"/>
  <c r="Y62" i="9"/>
  <c r="AA62" i="9" s="1"/>
  <c r="Y41" i="9"/>
  <c r="U63" i="1"/>
  <c r="W63" i="1" s="1"/>
  <c r="U85" i="15"/>
  <c r="W85" i="15" s="1"/>
  <c r="W24" i="15"/>
  <c r="K66" i="7"/>
  <c r="P42" i="15"/>
  <c r="AC28" i="18"/>
  <c r="AA28" i="18"/>
  <c r="Y58" i="18"/>
  <c r="AC58" i="18" s="1"/>
  <c r="J70" i="17"/>
  <c r="O72" i="14"/>
  <c r="U56" i="18"/>
  <c r="W56" i="18" s="1"/>
  <c r="W8" i="18"/>
  <c r="AB28" i="17"/>
  <c r="Z40" i="17"/>
  <c r="Z58" i="17"/>
  <c r="AB58" i="17" s="1"/>
  <c r="AJ19" i="15"/>
  <c r="AJ62" i="15" s="1"/>
  <c r="AF24" i="15"/>
  <c r="AD85" i="15"/>
  <c r="AH85" i="15" s="1"/>
  <c r="AH24" i="15"/>
  <c r="AT26" i="17"/>
  <c r="AX26" i="17" s="1"/>
  <c r="AV22" i="17"/>
  <c r="AX22" i="17"/>
  <c r="F46" i="15"/>
  <c r="H46" i="15" s="1"/>
  <c r="F86" i="15"/>
  <c r="H86" i="15" s="1"/>
  <c r="H34" i="15"/>
  <c r="K84" i="16"/>
  <c r="M84" i="16" s="1"/>
  <c r="M14" i="16"/>
  <c r="T61" i="19"/>
  <c r="X61" i="19" s="1"/>
  <c r="T60" i="19"/>
  <c r="U76" i="19"/>
  <c r="W76" i="19" s="1"/>
  <c r="W22" i="19"/>
  <c r="U26" i="19"/>
  <c r="W26" i="19" s="1"/>
  <c r="W93" i="19" s="1"/>
  <c r="Y63" i="7"/>
  <c r="AA63" i="7" s="1"/>
  <c r="AO47" i="19"/>
  <c r="AS15" i="19"/>
  <c r="P68" i="16"/>
  <c r="R68" i="16" s="1"/>
  <c r="J71" i="19"/>
  <c r="N71" i="19" s="1"/>
  <c r="O65" i="9"/>
  <c r="O70" i="9"/>
  <c r="AV15" i="19"/>
  <c r="AX15" i="19"/>
  <c r="X34" i="9"/>
  <c r="T86" i="9"/>
  <c r="X86" i="9" s="1"/>
  <c r="Y43" i="1"/>
  <c r="Y71" i="1"/>
  <c r="AP84" i="16"/>
  <c r="AR84" i="16" s="1"/>
  <c r="AP46" i="16"/>
  <c r="AR46" i="16" s="1"/>
  <c r="AS12" i="16"/>
  <c r="U81" i="14"/>
  <c r="W33" i="14"/>
  <c r="U45" i="14"/>
  <c r="W45" i="14" s="1"/>
  <c r="T85" i="17"/>
  <c r="V24" i="17"/>
  <c r="X24" i="17"/>
  <c r="AJ11" i="17"/>
  <c r="AJ65" i="17" s="1"/>
  <c r="BJ77" i="16"/>
  <c r="BL77" i="16" s="1"/>
  <c r="BL32" i="16"/>
  <c r="BT32" i="16"/>
  <c r="BT77" i="16" s="1"/>
  <c r="BN70" i="1"/>
  <c r="BN65" i="1"/>
  <c r="BN67" i="14"/>
  <c r="O67" i="9"/>
  <c r="V12" i="17"/>
  <c r="T75" i="17"/>
  <c r="X75" i="17" s="1"/>
  <c r="T44" i="17"/>
  <c r="X44" i="17" s="1"/>
  <c r="O57" i="14"/>
  <c r="AI18" i="14"/>
  <c r="AI57" i="14" s="1"/>
  <c r="S18" i="14"/>
  <c r="K70" i="17"/>
  <c r="K65" i="17"/>
  <c r="E53" i="18"/>
  <c r="E54" i="18" s="1"/>
  <c r="G53" i="18" s="1"/>
  <c r="AI5" i="18"/>
  <c r="G12" i="18"/>
  <c r="E44" i="18"/>
  <c r="O85" i="15"/>
  <c r="S85" i="15" s="1"/>
  <c r="Q24" i="15"/>
  <c r="P79" i="16"/>
  <c r="P74" i="16"/>
  <c r="R74" i="16" s="1"/>
  <c r="R13" i="16"/>
  <c r="H23" i="18"/>
  <c r="F80" i="18"/>
  <c r="H80" i="18" s="1"/>
  <c r="K76" i="17"/>
  <c r="M22" i="17"/>
  <c r="H12" i="15"/>
  <c r="F75" i="15"/>
  <c r="H75" i="15" s="1"/>
  <c r="F44" i="15"/>
  <c r="H44" i="15" s="1"/>
  <c r="N25" i="19"/>
  <c r="Q33" i="9"/>
  <c r="O81" i="9"/>
  <c r="H23" i="19"/>
  <c r="F80" i="19"/>
  <c r="H80" i="19" s="1"/>
  <c r="J45" i="1"/>
  <c r="L45" i="1" s="1"/>
  <c r="O63" i="1"/>
  <c r="AC8" i="7"/>
  <c r="E67" i="7"/>
  <c r="I67" i="7" s="1"/>
  <c r="F74" i="7"/>
  <c r="H74" i="7" s="1"/>
  <c r="AI29" i="9"/>
  <c r="AI63" i="9" s="1"/>
  <c r="E76" i="9"/>
  <c r="V8" i="16"/>
  <c r="AI12" i="16"/>
  <c r="H22" i="16"/>
  <c r="O47" i="16"/>
  <c r="J71" i="16"/>
  <c r="N71" i="16" s="1"/>
  <c r="P75" i="16"/>
  <c r="S32" i="14"/>
  <c r="BO71" i="15"/>
  <c r="BQ71" i="15" s="1"/>
  <c r="J65" i="17"/>
  <c r="AC23" i="18"/>
  <c r="BL33" i="1"/>
  <c r="L33" i="9"/>
  <c r="BO76" i="9"/>
  <c r="BQ76" i="9" s="1"/>
  <c r="J81" i="9"/>
  <c r="L81" i="9" s="1"/>
  <c r="S24" i="15"/>
  <c r="E53" i="17"/>
  <c r="E54" i="17" s="1"/>
  <c r="J16" i="7"/>
  <c r="L20" i="7" s="1"/>
  <c r="E26" i="9"/>
  <c r="AZ65" i="7"/>
  <c r="BB65" i="7" s="1"/>
  <c r="U74" i="7"/>
  <c r="W74" i="7" s="1"/>
  <c r="AH23" i="16"/>
  <c r="U71" i="17"/>
  <c r="W71" i="17" s="1"/>
  <c r="BN46" i="18"/>
  <c r="AD72" i="18"/>
  <c r="AH72" i="18" s="1"/>
  <c r="AS25" i="19"/>
  <c r="AE47" i="19"/>
  <c r="AG47" i="19" s="1"/>
  <c r="AE62" i="19"/>
  <c r="AG62" i="19" s="1"/>
  <c r="BQ8" i="17"/>
  <c r="BT8" i="17"/>
  <c r="BN74" i="15"/>
  <c r="BR74" i="15" s="1"/>
  <c r="BN79" i="15"/>
  <c r="BR79" i="15" s="1"/>
  <c r="BJ44" i="14"/>
  <c r="BL44" i="14" s="1"/>
  <c r="BJ75" i="14"/>
  <c r="BL75" i="14" s="1"/>
  <c r="BI72" i="14"/>
  <c r="BM72" i="14" s="1"/>
  <c r="BP24" i="18"/>
  <c r="BR24" i="18"/>
  <c r="AU41" i="9"/>
  <c r="AW41" i="9" s="1"/>
  <c r="AD45" i="16"/>
  <c r="AP67" i="16"/>
  <c r="BP13" i="15"/>
  <c r="AT44" i="15"/>
  <c r="Y70" i="15"/>
  <c r="BO81" i="15"/>
  <c r="BQ81" i="15" s="1"/>
  <c r="Z71" i="19"/>
  <c r="AB71" i="19" s="1"/>
  <c r="U84" i="19"/>
  <c r="Y42" i="9"/>
  <c r="AC42" i="9" s="1"/>
  <c r="AA15" i="14"/>
  <c r="V34" i="15"/>
  <c r="Y66" i="18"/>
  <c r="AC66" i="18" s="1"/>
  <c r="AP80" i="19"/>
  <c r="AB15" i="19"/>
  <c r="Z47" i="19"/>
  <c r="AB47" i="19" s="1"/>
  <c r="AE68" i="18"/>
  <c r="AD57" i="17"/>
  <c r="AE70" i="17"/>
  <c r="AE65" i="17"/>
  <c r="Z60" i="17"/>
  <c r="AB60" i="17" s="1"/>
  <c r="BE86" i="19"/>
  <c r="BE46" i="19"/>
  <c r="BG46" i="19" s="1"/>
  <c r="AF15" i="19"/>
  <c r="AH15" i="19"/>
  <c r="U71" i="18"/>
  <c r="W71" i="18" s="1"/>
  <c r="AP85" i="17"/>
  <c r="AR85" i="17" s="1"/>
  <c r="AP46" i="17"/>
  <c r="AR46" i="17" s="1"/>
  <c r="AW35" i="19"/>
  <c r="AU47" i="19"/>
  <c r="AW47" i="19" s="1"/>
  <c r="AP65" i="15"/>
  <c r="AP70" i="15"/>
  <c r="AO72" i="19"/>
  <c r="AD26" i="16"/>
  <c r="AF22" i="16" s="1"/>
  <c r="AO80" i="19"/>
  <c r="AO45" i="19"/>
  <c r="AS45" i="19" s="1"/>
  <c r="AS23" i="19"/>
  <c r="AD47" i="17"/>
  <c r="AF47" i="17" s="1"/>
  <c r="AH25" i="17"/>
  <c r="AU61" i="15"/>
  <c r="AU16" i="15"/>
  <c r="AW16" i="15" s="1"/>
  <c r="AW92" i="15" s="1"/>
  <c r="AZ47" i="18"/>
  <c r="BB47" i="18" s="1"/>
  <c r="BB25" i="18"/>
  <c r="T70" i="18"/>
  <c r="X70" i="18" s="1"/>
  <c r="T65" i="18"/>
  <c r="X65" i="18" s="1"/>
  <c r="Y43" i="17"/>
  <c r="Y72" i="17"/>
  <c r="AC72" i="17" s="1"/>
  <c r="AD72" i="17"/>
  <c r="AO18" i="6"/>
  <c r="AO57" i="6" s="1"/>
  <c r="AX22" i="19"/>
  <c r="AV22" i="19"/>
  <c r="AO62" i="19"/>
  <c r="AU62" i="19"/>
  <c r="AO65" i="18"/>
  <c r="AO70" i="18"/>
  <c r="AP84" i="19"/>
  <c r="AR84" i="19" s="1"/>
  <c r="AR14" i="19"/>
  <c r="AD80" i="17"/>
  <c r="AH23" i="17"/>
  <c r="AT40" i="18"/>
  <c r="AV28" i="18"/>
  <c r="AT58" i="18"/>
  <c r="AX58" i="18" s="1"/>
  <c r="AD81" i="19"/>
  <c r="AH33" i="19"/>
  <c r="AO77" i="17"/>
  <c r="X34" i="15"/>
  <c r="AP43" i="15"/>
  <c r="AR24" i="17"/>
  <c r="AQ23" i="19"/>
  <c r="W24" i="19"/>
  <c r="AJ22" i="14"/>
  <c r="AJ76" i="14" s="1"/>
  <c r="AL76" i="14" s="1"/>
  <c r="Z40" i="1"/>
  <c r="AB40" i="1" s="1"/>
  <c r="AJ31" i="1"/>
  <c r="J43" i="16"/>
  <c r="AI34" i="16"/>
  <c r="AM34" i="16" s="1"/>
  <c r="AU44" i="15"/>
  <c r="AW44" i="15" s="1"/>
  <c r="BQ14" i="17"/>
  <c r="BM24" i="19"/>
  <c r="BD16" i="19"/>
  <c r="BH16" i="19" s="1"/>
  <c r="BT34" i="19"/>
  <c r="BI36" i="7"/>
  <c r="BK36" i="7" s="1"/>
  <c r="BF12" i="19"/>
  <c r="AY46" i="19"/>
  <c r="BI45" i="16"/>
  <c r="BK45" i="16" s="1"/>
  <c r="AJ15" i="7"/>
  <c r="O41" i="14"/>
  <c r="AI8" i="16"/>
  <c r="Z41" i="17"/>
  <c r="AD43" i="17"/>
  <c r="BS32" i="17"/>
  <c r="BO44" i="7"/>
  <c r="BQ44" i="7" s="1"/>
  <c r="T45" i="19"/>
  <c r="X45" i="19" s="1"/>
  <c r="BP13" i="19"/>
  <c r="BS33" i="9"/>
  <c r="BS81" i="9" s="1"/>
  <c r="BU81" i="9" s="1"/>
  <c r="BO45" i="9"/>
  <c r="BQ45" i="9" s="1"/>
  <c r="K46" i="16"/>
  <c r="M46" i="16" s="1"/>
  <c r="F42" i="14"/>
  <c r="F43" i="14"/>
  <c r="I10" i="18"/>
  <c r="AE43" i="17"/>
  <c r="AT74" i="6"/>
  <c r="AV74" i="6" s="1"/>
  <c r="AJ23" i="14"/>
  <c r="BT29" i="16"/>
  <c r="BI16" i="15"/>
  <c r="AT35" i="6"/>
  <c r="AV35" i="6" s="1"/>
  <c r="AY19" i="6"/>
  <c r="BA19" i="6" s="1"/>
  <c r="BC21" i="6"/>
  <c r="BC71" i="6" s="1"/>
  <c r="BG71" i="6" s="1"/>
  <c r="AU42" i="15"/>
  <c r="AW42" i="15" s="1"/>
  <c r="BD26" i="14"/>
  <c r="BF26" i="14" s="1"/>
  <c r="AZ26" i="15"/>
  <c r="BB26" i="15" s="1"/>
  <c r="BB93" i="15" s="1"/>
  <c r="AU16" i="16"/>
  <c r="AW16" i="16" s="1"/>
  <c r="AW92" i="16" s="1"/>
  <c r="BU15" i="19"/>
  <c r="BD32" i="6"/>
  <c r="BF32" i="6" s="1"/>
  <c r="BE36" i="18"/>
  <c r="BG36" i="18" s="1"/>
  <c r="BG94" i="18" s="1"/>
  <c r="BE26" i="1"/>
  <c r="BG26" i="1" s="1"/>
  <c r="BG93" i="1" s="1"/>
  <c r="BO66" i="16"/>
  <c r="BQ66" i="16" s="1"/>
  <c r="BO42" i="16"/>
  <c r="BQ42" i="16" s="1"/>
  <c r="BN66" i="18"/>
  <c r="BN79" i="16"/>
  <c r="BP79" i="16" s="1"/>
  <c r="BS13" i="16"/>
  <c r="BU13" i="16" s="1"/>
  <c r="BR13" i="16"/>
  <c r="BN45" i="16"/>
  <c r="BP13" i="16"/>
  <c r="BJ61" i="15"/>
  <c r="BL61" i="15" s="1"/>
  <c r="BJ60" i="15"/>
  <c r="BL60" i="15" s="1"/>
  <c r="BR35" i="17"/>
  <c r="BP35" i="17"/>
  <c r="BN72" i="18"/>
  <c r="BR72" i="18" s="1"/>
  <c r="BJ67" i="14"/>
  <c r="BL67" i="14" s="1"/>
  <c r="AJ19" i="16"/>
  <c r="AJ62" i="16" s="1"/>
  <c r="P62" i="16"/>
  <c r="O58" i="9"/>
  <c r="O40" i="9"/>
  <c r="F56" i="17"/>
  <c r="I56" i="17" s="1"/>
  <c r="I8" i="17"/>
  <c r="F40" i="17"/>
  <c r="AA12" i="17"/>
  <c r="AI12" i="17"/>
  <c r="Y75" i="17"/>
  <c r="AC12" i="17"/>
  <c r="Y44" i="17"/>
  <c r="AA44" i="17" s="1"/>
  <c r="S13" i="19"/>
  <c r="O79" i="19"/>
  <c r="Q79" i="19" s="1"/>
  <c r="O74" i="19"/>
  <c r="O45" i="19"/>
  <c r="Q13" i="19"/>
  <c r="J57" i="15"/>
  <c r="N18" i="15"/>
  <c r="J40" i="15"/>
  <c r="I18" i="16"/>
  <c r="F57" i="16"/>
  <c r="F59" i="16" s="1"/>
  <c r="H57" i="16" s="1"/>
  <c r="F26" i="16"/>
  <c r="P81" i="16"/>
  <c r="R81" i="16" s="1"/>
  <c r="R33" i="16"/>
  <c r="P45" i="16"/>
  <c r="R45" i="16" s="1"/>
  <c r="K42" i="14"/>
  <c r="K67" i="14"/>
  <c r="N25" i="15"/>
  <c r="J47" i="15"/>
  <c r="Z62" i="18"/>
  <c r="AB62" i="18" s="1"/>
  <c r="AI32" i="16"/>
  <c r="AI77" i="16" s="1"/>
  <c r="BN62" i="19"/>
  <c r="BN81" i="14"/>
  <c r="BP81" i="14" s="1"/>
  <c r="BR33" i="14"/>
  <c r="BP33" i="14"/>
  <c r="BO77" i="9"/>
  <c r="BQ77" i="9" s="1"/>
  <c r="BQ32" i="9"/>
  <c r="BO72" i="18"/>
  <c r="BN71" i="18"/>
  <c r="BK15" i="18"/>
  <c r="BM15" i="18"/>
  <c r="BO47" i="19"/>
  <c r="BQ47" i="19" s="1"/>
  <c r="BQ15" i="19"/>
  <c r="BT31" i="9"/>
  <c r="BJ72" i="9"/>
  <c r="BL72" i="9" s="1"/>
  <c r="AH13" i="19"/>
  <c r="AD74" i="19"/>
  <c r="AF74" i="19" s="1"/>
  <c r="AD79" i="19"/>
  <c r="AH79" i="19" s="1"/>
  <c r="AF13" i="19"/>
  <c r="F6" i="18"/>
  <c r="I6" i="18" s="1"/>
  <c r="F53" i="18"/>
  <c r="AJ5" i="18"/>
  <c r="I5" i="18"/>
  <c r="Q32" i="15"/>
  <c r="S32" i="15"/>
  <c r="T42" i="18"/>
  <c r="T66" i="18"/>
  <c r="X66" i="18" s="1"/>
  <c r="P65" i="19"/>
  <c r="P43" i="19"/>
  <c r="P70" i="19"/>
  <c r="O67" i="19"/>
  <c r="K26" i="14"/>
  <c r="K40" i="14"/>
  <c r="F76" i="14"/>
  <c r="F26" i="14"/>
  <c r="H25" i="14" s="1"/>
  <c r="H22" i="14"/>
  <c r="E53" i="19"/>
  <c r="E6" i="19"/>
  <c r="AI5" i="19"/>
  <c r="T81" i="16"/>
  <c r="X33" i="16"/>
  <c r="V33" i="16"/>
  <c r="T45" i="16"/>
  <c r="X45" i="16" s="1"/>
  <c r="Z75" i="19"/>
  <c r="AB75" i="19" s="1"/>
  <c r="AB12" i="19"/>
  <c r="J76" i="1"/>
  <c r="N76" i="1" s="1"/>
  <c r="X32" i="7"/>
  <c r="N22" i="1"/>
  <c r="AJ24" i="1"/>
  <c r="AJ85" i="1" s="1"/>
  <c r="AL85" i="1" s="1"/>
  <c r="Q33" i="1"/>
  <c r="U42" i="1"/>
  <c r="W42" i="1" s="1"/>
  <c r="Z46" i="1"/>
  <c r="AB46" i="1" s="1"/>
  <c r="T63" i="1"/>
  <c r="L12" i="7"/>
  <c r="AI15" i="7"/>
  <c r="AJ18" i="7"/>
  <c r="AJ57" i="7" s="1"/>
  <c r="G34" i="7"/>
  <c r="AD41" i="7"/>
  <c r="J45" i="7"/>
  <c r="N45" i="7" s="1"/>
  <c r="K46" i="7"/>
  <c r="M46" i="7" s="1"/>
  <c r="AD75" i="7"/>
  <c r="AJ8" i="9"/>
  <c r="AJ56" i="9" s="1"/>
  <c r="AJ9" i="9"/>
  <c r="AJ61" i="9" s="1"/>
  <c r="Z67" i="9"/>
  <c r="AB67" i="9" s="1"/>
  <c r="K84" i="14"/>
  <c r="M84" i="14" s="1"/>
  <c r="BI81" i="18"/>
  <c r="BM81" i="18" s="1"/>
  <c r="BM33" i="18"/>
  <c r="BK33" i="18"/>
  <c r="BJ67" i="17"/>
  <c r="BL67" i="17" s="1"/>
  <c r="BN62" i="15"/>
  <c r="BN41" i="15"/>
  <c r="BR41" i="15" s="1"/>
  <c r="BN77" i="18"/>
  <c r="BR77" i="18" s="1"/>
  <c r="BR32" i="18"/>
  <c r="BP32" i="18"/>
  <c r="BN44" i="18"/>
  <c r="BJ68" i="17"/>
  <c r="BL68" i="17" s="1"/>
  <c r="BO79" i="17"/>
  <c r="BQ79" i="17" s="1"/>
  <c r="BQ13" i="17"/>
  <c r="BO74" i="17"/>
  <c r="BQ74" i="17" s="1"/>
  <c r="BJ66" i="14"/>
  <c r="BJ42" i="14"/>
  <c r="BL23" i="14"/>
  <c r="BJ80" i="14"/>
  <c r="BO62" i="18"/>
  <c r="BQ62" i="18" s="1"/>
  <c r="F57" i="17"/>
  <c r="I57" i="17" s="1"/>
  <c r="I18" i="17"/>
  <c r="E41" i="17"/>
  <c r="E61" i="17"/>
  <c r="E64" i="17" s="1"/>
  <c r="E60" i="17"/>
  <c r="G60" i="17" s="1"/>
  <c r="K61" i="18"/>
  <c r="K41" i="18"/>
  <c r="J46" i="16"/>
  <c r="N34" i="16"/>
  <c r="J86" i="16"/>
  <c r="L34" i="16"/>
  <c r="K77" i="9"/>
  <c r="M77" i="9" s="1"/>
  <c r="K44" i="9"/>
  <c r="M44" i="9" s="1"/>
  <c r="M32" i="9"/>
  <c r="K62" i="14"/>
  <c r="N62" i="14" s="1"/>
  <c r="K41" i="14"/>
  <c r="F80" i="14"/>
  <c r="H80" i="14" s="1"/>
  <c r="F45" i="14"/>
  <c r="H45" i="14" s="1"/>
  <c r="AJ15" i="15"/>
  <c r="U58" i="15"/>
  <c r="M14" i="17"/>
  <c r="K84" i="17"/>
  <c r="M84" i="17" s="1"/>
  <c r="S15" i="1"/>
  <c r="N8" i="1"/>
  <c r="G34" i="1"/>
  <c r="J40" i="1"/>
  <c r="BJ41" i="1"/>
  <c r="BL41" i="1" s="1"/>
  <c r="O56" i="1"/>
  <c r="AP56" i="1"/>
  <c r="BO71" i="1"/>
  <c r="BQ71" i="1" s="1"/>
  <c r="AI14" i="7"/>
  <c r="AI84" i="7" s="1"/>
  <c r="I18" i="7"/>
  <c r="W22" i="7"/>
  <c r="I34" i="7"/>
  <c r="BH34" i="7"/>
  <c r="U40" i="7"/>
  <c r="W40" i="7" s="1"/>
  <c r="J68" i="7"/>
  <c r="U76" i="7"/>
  <c r="W76" i="7" s="1"/>
  <c r="K84" i="7"/>
  <c r="M84" i="7" s="1"/>
  <c r="BD86" i="7"/>
  <c r="BH86" i="7" s="1"/>
  <c r="S28" i="9"/>
  <c r="U41" i="9"/>
  <c r="W41" i="9" s="1"/>
  <c r="E63" i="14"/>
  <c r="AB34" i="17"/>
  <c r="BI67" i="16"/>
  <c r="BM67" i="16" s="1"/>
  <c r="BN65" i="18"/>
  <c r="BP65" i="18" s="1"/>
  <c r="BN43" i="18"/>
  <c r="BR43" i="18" s="1"/>
  <c r="BN70" i="18"/>
  <c r="BR70" i="18" s="1"/>
  <c r="BQ24" i="15"/>
  <c r="BO85" i="15"/>
  <c r="BQ85" i="15" s="1"/>
  <c r="BT29" i="9"/>
  <c r="BI61" i="16"/>
  <c r="BI60" i="16"/>
  <c r="BK60" i="16" s="1"/>
  <c r="BP23" i="16"/>
  <c r="BN80" i="16"/>
  <c r="BR80" i="16" s="1"/>
  <c r="BS23" i="16"/>
  <c r="BD62" i="16"/>
  <c r="BD41" i="16"/>
  <c r="BO84" i="19"/>
  <c r="BQ84" i="19" s="1"/>
  <c r="BQ14" i="19"/>
  <c r="BI71" i="9"/>
  <c r="BM71" i="9" s="1"/>
  <c r="F62" i="17"/>
  <c r="K47" i="17"/>
  <c r="H34" i="19"/>
  <c r="F86" i="19"/>
  <c r="H86" i="19" s="1"/>
  <c r="P76" i="18"/>
  <c r="R76" i="18" s="1"/>
  <c r="R22" i="18"/>
  <c r="P44" i="18"/>
  <c r="R44" i="18" s="1"/>
  <c r="K43" i="15"/>
  <c r="M43" i="15" s="1"/>
  <c r="P63" i="17"/>
  <c r="F57" i="15"/>
  <c r="I57" i="15" s="1"/>
  <c r="I18" i="15"/>
  <c r="V22" i="16"/>
  <c r="T76" i="16"/>
  <c r="X76" i="16" s="1"/>
  <c r="O61" i="19"/>
  <c r="S61" i="19" s="1"/>
  <c r="O60" i="19"/>
  <c r="J75" i="15"/>
  <c r="L75" i="15" s="1"/>
  <c r="N12" i="15"/>
  <c r="L12" i="15"/>
  <c r="P71" i="19"/>
  <c r="O80" i="9"/>
  <c r="S80" i="9" s="1"/>
  <c r="S23" i="9"/>
  <c r="Q23" i="9"/>
  <c r="P44" i="16"/>
  <c r="R44" i="16" s="1"/>
  <c r="R32" i="16"/>
  <c r="P77" i="16"/>
  <c r="R77" i="16" s="1"/>
  <c r="E42" i="15"/>
  <c r="E66" i="15"/>
  <c r="I66" i="15" s="1"/>
  <c r="I10" i="15"/>
  <c r="O43" i="9"/>
  <c r="S33" i="1"/>
  <c r="O40" i="1"/>
  <c r="AE45" i="1"/>
  <c r="AG45" i="1" s="1"/>
  <c r="E72" i="1"/>
  <c r="N12" i="7"/>
  <c r="AH12" i="7"/>
  <c r="H23" i="7"/>
  <c r="J44" i="7"/>
  <c r="L44" i="7" s="1"/>
  <c r="O47" i="7"/>
  <c r="AE61" i="7"/>
  <c r="J66" i="7"/>
  <c r="AO75" i="7"/>
  <c r="U40" i="9"/>
  <c r="W40" i="9" s="1"/>
  <c r="K57" i="14"/>
  <c r="N57" i="14" s="1"/>
  <c r="AB23" i="15"/>
  <c r="U63" i="15"/>
  <c r="K60" i="18"/>
  <c r="M60" i="18" s="1"/>
  <c r="BL33" i="17"/>
  <c r="BJ81" i="17"/>
  <c r="BK23" i="17"/>
  <c r="BI80" i="17"/>
  <c r="BM23" i="17"/>
  <c r="BO76" i="19"/>
  <c r="BQ76" i="19" s="1"/>
  <c r="BQ22" i="19"/>
  <c r="BI76" i="9"/>
  <c r="BM76" i="9" s="1"/>
  <c r="BK22" i="9"/>
  <c r="BI44" i="9"/>
  <c r="BM15" i="16"/>
  <c r="BI47" i="16"/>
  <c r="BK47" i="16" s="1"/>
  <c r="BK15" i="16"/>
  <c r="BU15" i="16"/>
  <c r="BP34" i="15"/>
  <c r="BS34" i="15"/>
  <c r="BN86" i="15"/>
  <c r="BP86" i="15" s="1"/>
  <c r="BR34" i="15"/>
  <c r="K63" i="17"/>
  <c r="O41" i="15"/>
  <c r="O61" i="15"/>
  <c r="O60" i="15"/>
  <c r="Q60" i="15" s="1"/>
  <c r="F6" i="17"/>
  <c r="AJ5" i="17"/>
  <c r="F53" i="17"/>
  <c r="F54" i="17" s="1"/>
  <c r="I5" i="17"/>
  <c r="E68" i="9"/>
  <c r="E69" i="9" s="1"/>
  <c r="E42" i="9"/>
  <c r="F56" i="15"/>
  <c r="I8" i="15"/>
  <c r="F16" i="15"/>
  <c r="H19" i="15" s="1"/>
  <c r="K81" i="9"/>
  <c r="M81" i="9" s="1"/>
  <c r="K45" i="9"/>
  <c r="M45" i="9" s="1"/>
  <c r="F41" i="16"/>
  <c r="F62" i="16"/>
  <c r="I62" i="16" s="1"/>
  <c r="AG33" i="19"/>
  <c r="AE81" i="19"/>
  <c r="AG81" i="19" s="1"/>
  <c r="J63" i="19"/>
  <c r="J41" i="19"/>
  <c r="AD45" i="15"/>
  <c r="AD80" i="15"/>
  <c r="AH23" i="15"/>
  <c r="AF23" i="15"/>
  <c r="V23" i="14"/>
  <c r="T80" i="14"/>
  <c r="X80" i="14" s="1"/>
  <c r="X23" i="14"/>
  <c r="J46" i="7"/>
  <c r="O45" i="9"/>
  <c r="AA14" i="1"/>
  <c r="BV15" i="1"/>
  <c r="AB18" i="1"/>
  <c r="AB24" i="1"/>
  <c r="AI29" i="1"/>
  <c r="AI63" i="1" s="1"/>
  <c r="M32" i="1"/>
  <c r="I34" i="1"/>
  <c r="J44" i="1"/>
  <c r="N44" i="1" s="1"/>
  <c r="Z57" i="1"/>
  <c r="AB57" i="1" s="1"/>
  <c r="H22" i="7"/>
  <c r="L23" i="7"/>
  <c r="J43" i="7"/>
  <c r="P68" i="7"/>
  <c r="R68" i="7" s="1"/>
  <c r="T77" i="7"/>
  <c r="X77" i="7" s="1"/>
  <c r="AI20" i="9"/>
  <c r="AI67" i="9" s="1"/>
  <c r="BM22" i="9"/>
  <c r="AS34" i="9"/>
  <c r="I35" i="9"/>
  <c r="K75" i="14"/>
  <c r="M75" i="14" s="1"/>
  <c r="AE76" i="15"/>
  <c r="O77" i="15"/>
  <c r="Q77" i="15" s="1"/>
  <c r="BO43" i="14"/>
  <c r="BQ43" i="14" s="1"/>
  <c r="BO70" i="14"/>
  <c r="BQ70" i="14" s="1"/>
  <c r="BO65" i="14"/>
  <c r="BQ65" i="14" s="1"/>
  <c r="BI74" i="17"/>
  <c r="BI79" i="17"/>
  <c r="BM13" i="17"/>
  <c r="BI45" i="17"/>
  <c r="BK45" i="17" s="1"/>
  <c r="BK13" i="17"/>
  <c r="BJ65" i="9"/>
  <c r="BL65" i="9" s="1"/>
  <c r="BJ70" i="9"/>
  <c r="BL70" i="9" s="1"/>
  <c r="BO67" i="16"/>
  <c r="BT20" i="16"/>
  <c r="BN68" i="19"/>
  <c r="BR68" i="19" s="1"/>
  <c r="BS30" i="19"/>
  <c r="BS68" i="19" s="1"/>
  <c r="BU68" i="19" s="1"/>
  <c r="BO68" i="16"/>
  <c r="BQ68" i="16" s="1"/>
  <c r="BT30" i="16"/>
  <c r="BN68" i="18"/>
  <c r="J74" i="19"/>
  <c r="L74" i="19" s="1"/>
  <c r="J45" i="19"/>
  <c r="L45" i="19" s="1"/>
  <c r="J79" i="19"/>
  <c r="N79" i="19" s="1"/>
  <c r="N13" i="19"/>
  <c r="L13" i="19"/>
  <c r="I10" i="16"/>
  <c r="F42" i="16"/>
  <c r="F66" i="16"/>
  <c r="F69" i="16" s="1"/>
  <c r="L34" i="14"/>
  <c r="AI34" i="14"/>
  <c r="AI86" i="14" s="1"/>
  <c r="J86" i="14"/>
  <c r="N86" i="14" s="1"/>
  <c r="P40" i="17"/>
  <c r="P58" i="17"/>
  <c r="P80" i="17"/>
  <c r="R80" i="17" s="1"/>
  <c r="R23" i="17"/>
  <c r="O77" i="19"/>
  <c r="S77" i="19" s="1"/>
  <c r="Q32" i="19"/>
  <c r="S32" i="19"/>
  <c r="K26" i="18"/>
  <c r="K71" i="18"/>
  <c r="N33" i="19"/>
  <c r="J81" i="19"/>
  <c r="N81" i="19" s="1"/>
  <c r="L33" i="19"/>
  <c r="O84" i="19"/>
  <c r="S14" i="19"/>
  <c r="Q14" i="19"/>
  <c r="T46" i="17"/>
  <c r="V46" i="17" s="1"/>
  <c r="X14" i="17"/>
  <c r="V14" i="17"/>
  <c r="BS34" i="7"/>
  <c r="BS86" i="7" s="1"/>
  <c r="BW86" i="7" s="1"/>
  <c r="E43" i="1"/>
  <c r="E46" i="1"/>
  <c r="AE72" i="1"/>
  <c r="BS12" i="7"/>
  <c r="AA14" i="7"/>
  <c r="N23" i="7"/>
  <c r="E41" i="7"/>
  <c r="J42" i="7"/>
  <c r="Y46" i="7"/>
  <c r="O66" i="7"/>
  <c r="BS66" i="9"/>
  <c r="BT70" i="9"/>
  <c r="AJ20" i="9"/>
  <c r="AJ67" i="9" s="1"/>
  <c r="AO46" i="9"/>
  <c r="AS46" i="9" s="1"/>
  <c r="X22" i="16"/>
  <c r="BQ34" i="14"/>
  <c r="AH35" i="15"/>
  <c r="K72" i="15"/>
  <c r="M72" i="15" s="1"/>
  <c r="BS30" i="9"/>
  <c r="BS68" i="9" s="1"/>
  <c r="BW68" i="9" s="1"/>
  <c r="BN68" i="9"/>
  <c r="BR68" i="9" s="1"/>
  <c r="BO62" i="9"/>
  <c r="BO41" i="9"/>
  <c r="BQ41" i="9" s="1"/>
  <c r="BQ23" i="16"/>
  <c r="BO45" i="16"/>
  <c r="BQ45" i="16" s="1"/>
  <c r="BO80" i="16"/>
  <c r="BQ80" i="16" s="1"/>
  <c r="BO56" i="15"/>
  <c r="BQ56" i="15" s="1"/>
  <c r="BO40" i="15"/>
  <c r="BQ40" i="15" s="1"/>
  <c r="BQ8" i="15"/>
  <c r="BL14" i="16"/>
  <c r="BJ84" i="16"/>
  <c r="BL84" i="16" s="1"/>
  <c r="BT14" i="16"/>
  <c r="BV14" i="16" s="1"/>
  <c r="BR24" i="15"/>
  <c r="BP24" i="15"/>
  <c r="BN85" i="15"/>
  <c r="BR85" i="15" s="1"/>
  <c r="BN61" i="19"/>
  <c r="BN60" i="19"/>
  <c r="BP33" i="16"/>
  <c r="BN81" i="16"/>
  <c r="BR81" i="16" s="1"/>
  <c r="T57" i="16"/>
  <c r="X57" i="16" s="1"/>
  <c r="X18" i="16"/>
  <c r="AI18" i="16"/>
  <c r="V18" i="16"/>
  <c r="T40" i="16"/>
  <c r="X40" i="16" s="1"/>
  <c r="P57" i="16"/>
  <c r="R23" i="18"/>
  <c r="P80" i="18"/>
  <c r="R80" i="18" s="1"/>
  <c r="P45" i="18"/>
  <c r="R45" i="18" s="1"/>
  <c r="K86" i="18"/>
  <c r="M86" i="18" s="1"/>
  <c r="K46" i="18"/>
  <c r="M46" i="18" s="1"/>
  <c r="R22" i="17"/>
  <c r="P76" i="17"/>
  <c r="R76" i="17" s="1"/>
  <c r="O57" i="18"/>
  <c r="S18" i="18"/>
  <c r="K74" i="14"/>
  <c r="M74" i="14" s="1"/>
  <c r="AJ13" i="14"/>
  <c r="K79" i="14"/>
  <c r="M79" i="14" s="1"/>
  <c r="M13" i="14"/>
  <c r="Q12" i="18"/>
  <c r="S12" i="18"/>
  <c r="O75" i="18"/>
  <c r="Q75" i="18" s="1"/>
  <c r="F16" i="14"/>
  <c r="H9" i="14" s="1"/>
  <c r="F75" i="14"/>
  <c r="H75" i="14" s="1"/>
  <c r="F44" i="14"/>
  <c r="H44" i="14" s="1"/>
  <c r="H12" i="14"/>
  <c r="K42" i="19"/>
  <c r="K68" i="19"/>
  <c r="N24" i="7"/>
  <c r="S35" i="7"/>
  <c r="BN46" i="7"/>
  <c r="AI10" i="7"/>
  <c r="AJ22" i="7"/>
  <c r="BP34" i="7"/>
  <c r="BI42" i="9"/>
  <c r="E62" i="9"/>
  <c r="I62" i="9" s="1"/>
  <c r="BO63" i="9"/>
  <c r="BQ63" i="9" s="1"/>
  <c r="AO86" i="9"/>
  <c r="AS86" i="9" s="1"/>
  <c r="T44" i="16"/>
  <c r="V44" i="16" s="1"/>
  <c r="Z56" i="15"/>
  <c r="BM25" i="14"/>
  <c r="BK25" i="14"/>
  <c r="BN84" i="15"/>
  <c r="BR84" i="15" s="1"/>
  <c r="BR14" i="15"/>
  <c r="BN46" i="15"/>
  <c r="BP46" i="15" s="1"/>
  <c r="BP14" i="15"/>
  <c r="BL23" i="9"/>
  <c r="BJ80" i="9"/>
  <c r="BL80" i="9" s="1"/>
  <c r="BO61" i="18"/>
  <c r="BO60" i="18"/>
  <c r="BQ60" i="18" s="1"/>
  <c r="BO41" i="18"/>
  <c r="BQ41" i="18" s="1"/>
  <c r="BQ22" i="18"/>
  <c r="BO76" i="18"/>
  <c r="BQ76" i="18" s="1"/>
  <c r="BT21" i="17"/>
  <c r="BO71" i="17"/>
  <c r="BQ71" i="17" s="1"/>
  <c r="BN70" i="17"/>
  <c r="BR70" i="17" s="1"/>
  <c r="BN65" i="17"/>
  <c r="BN43" i="17"/>
  <c r="BP43" i="17" s="1"/>
  <c r="O68" i="15"/>
  <c r="K40" i="17"/>
  <c r="K58" i="17"/>
  <c r="T77" i="16"/>
  <c r="X77" i="16" s="1"/>
  <c r="X32" i="16"/>
  <c r="E16" i="14"/>
  <c r="G15" i="14" s="1"/>
  <c r="I15" i="14"/>
  <c r="K40" i="18"/>
  <c r="K56" i="18"/>
  <c r="K65" i="18"/>
  <c r="M65" i="18" s="1"/>
  <c r="K70" i="18"/>
  <c r="K43" i="18"/>
  <c r="Y44" i="14"/>
  <c r="AA44" i="14" s="1"/>
  <c r="AA32" i="14"/>
  <c r="Y77" i="14"/>
  <c r="AC32" i="14"/>
  <c r="F84" i="19"/>
  <c r="F46" i="19"/>
  <c r="H46" i="19" s="1"/>
  <c r="I35" i="16"/>
  <c r="E47" i="16"/>
  <c r="O41" i="9"/>
  <c r="O62" i="9"/>
  <c r="J72" i="19"/>
  <c r="H24" i="9"/>
  <c r="F85" i="9"/>
  <c r="H85" i="9" s="1"/>
  <c r="F46" i="9"/>
  <c r="H46" i="9" s="1"/>
  <c r="P86" i="14"/>
  <c r="R86" i="14" s="1"/>
  <c r="R34" i="14"/>
  <c r="AE43" i="16"/>
  <c r="AJ11" i="16"/>
  <c r="AE70" i="16"/>
  <c r="T66" i="15"/>
  <c r="X66" i="15" s="1"/>
  <c r="AE68" i="19"/>
  <c r="AG68" i="19" s="1"/>
  <c r="AE42" i="19"/>
  <c r="AG42" i="19" s="1"/>
  <c r="F42" i="15"/>
  <c r="K66" i="18"/>
  <c r="P42" i="17"/>
  <c r="P68" i="17"/>
  <c r="R68" i="17" s="1"/>
  <c r="O65" i="19"/>
  <c r="O70" i="19"/>
  <c r="Y76" i="16"/>
  <c r="AC76" i="16" s="1"/>
  <c r="AC22" i="16"/>
  <c r="Y44" i="16"/>
  <c r="AC44" i="16" s="1"/>
  <c r="AA22" i="16"/>
  <c r="AA13" i="16"/>
  <c r="Y74" i="16"/>
  <c r="Y79" i="16"/>
  <c r="AI13" i="16"/>
  <c r="AI79" i="16" s="1"/>
  <c r="AE80" i="15"/>
  <c r="AG80" i="15" s="1"/>
  <c r="AG23" i="15"/>
  <c r="X25" i="15"/>
  <c r="AC32" i="17"/>
  <c r="AA32" i="17"/>
  <c r="Y77" i="17"/>
  <c r="R24" i="18"/>
  <c r="P85" i="18"/>
  <c r="R85" i="18" s="1"/>
  <c r="AI35" i="17"/>
  <c r="E47" i="17"/>
  <c r="T62" i="16"/>
  <c r="X62" i="16" s="1"/>
  <c r="T41" i="16"/>
  <c r="V41" i="16" s="1"/>
  <c r="U77" i="16"/>
  <c r="W77" i="16" s="1"/>
  <c r="W32" i="16"/>
  <c r="Y60" i="14"/>
  <c r="AA60" i="14" s="1"/>
  <c r="Y61" i="14"/>
  <c r="AC61" i="14" s="1"/>
  <c r="J72" i="16"/>
  <c r="N72" i="16" s="1"/>
  <c r="W28" i="14"/>
  <c r="U40" i="14"/>
  <c r="W40" i="14" s="1"/>
  <c r="AA33" i="18"/>
  <c r="Y81" i="18"/>
  <c r="AC81" i="18" s="1"/>
  <c r="AC33" i="18"/>
  <c r="Y45" i="18"/>
  <c r="AC45" i="18" s="1"/>
  <c r="Z45" i="15"/>
  <c r="AB45" i="15" s="1"/>
  <c r="Z79" i="15"/>
  <c r="AB79" i="15" s="1"/>
  <c r="AB13" i="15"/>
  <c r="AJ13" i="15"/>
  <c r="AJ79" i="15" s="1"/>
  <c r="U42" i="16"/>
  <c r="W42" i="16" s="1"/>
  <c r="U66" i="16"/>
  <c r="W66" i="16" s="1"/>
  <c r="S34" i="16"/>
  <c r="O86" i="16"/>
  <c r="Q34" i="16"/>
  <c r="R34" i="15"/>
  <c r="P86" i="15"/>
  <c r="Y40" i="14"/>
  <c r="AA40" i="14" s="1"/>
  <c r="Y56" i="14"/>
  <c r="AC56" i="14" s="1"/>
  <c r="AC8" i="14"/>
  <c r="N15" i="17"/>
  <c r="J47" i="17"/>
  <c r="S35" i="14"/>
  <c r="Q35" i="14"/>
  <c r="U75" i="18"/>
  <c r="U44" i="18"/>
  <c r="W44" i="18" s="1"/>
  <c r="W12" i="18"/>
  <c r="Z77" i="17"/>
  <c r="AB77" i="17" s="1"/>
  <c r="AB32" i="17"/>
  <c r="AD68" i="15"/>
  <c r="AD42" i="15"/>
  <c r="AT66" i="15"/>
  <c r="AX66" i="15" s="1"/>
  <c r="F68" i="17"/>
  <c r="I68" i="17" s="1"/>
  <c r="T58" i="14"/>
  <c r="X28" i="14"/>
  <c r="V28" i="14"/>
  <c r="J70" i="18"/>
  <c r="J65" i="18"/>
  <c r="AI11" i="18"/>
  <c r="AI65" i="18" s="1"/>
  <c r="O72" i="17"/>
  <c r="AB28" i="18"/>
  <c r="Z58" i="18"/>
  <c r="AB58" i="18" s="1"/>
  <c r="AA13" i="19"/>
  <c r="Y74" i="19"/>
  <c r="AC74" i="19" s="1"/>
  <c r="Y79" i="19"/>
  <c r="AC13" i="19"/>
  <c r="Y85" i="17"/>
  <c r="AC85" i="17" s="1"/>
  <c r="AC24" i="17"/>
  <c r="X24" i="6"/>
  <c r="X85" i="6" s="1"/>
  <c r="Z85" i="6" s="1"/>
  <c r="AA24" i="17"/>
  <c r="Y72" i="16"/>
  <c r="AA72" i="16" s="1"/>
  <c r="AE70" i="15"/>
  <c r="AE43" i="15"/>
  <c r="AE65" i="15"/>
  <c r="AH18" i="18"/>
  <c r="AD57" i="18"/>
  <c r="AH57" i="18" s="1"/>
  <c r="AD60" i="14"/>
  <c r="AD61" i="14"/>
  <c r="AF61" i="14" s="1"/>
  <c r="AP41" i="17"/>
  <c r="AP26" i="17"/>
  <c r="AR22" i="17" s="1"/>
  <c r="AP62" i="17"/>
  <c r="AR62" i="17" s="1"/>
  <c r="AJ14" i="18"/>
  <c r="AJ84" i="18" s="1"/>
  <c r="AL84" i="18" s="1"/>
  <c r="AE84" i="18"/>
  <c r="AG84" i="18" s="1"/>
  <c r="AG14" i="18"/>
  <c r="AI34" i="15"/>
  <c r="AI86" i="15" s="1"/>
  <c r="AD86" i="15"/>
  <c r="AH86" i="15" s="1"/>
  <c r="AH34" i="15"/>
  <c r="AF34" i="15"/>
  <c r="U67" i="16"/>
  <c r="W67" i="16" s="1"/>
  <c r="AE84" i="15"/>
  <c r="AG84" i="15" s="1"/>
  <c r="AG14" i="15"/>
  <c r="Y47" i="17"/>
  <c r="AA47" i="17" s="1"/>
  <c r="AC15" i="17"/>
  <c r="AA15" i="17"/>
  <c r="AI15" i="17"/>
  <c r="AH32" i="19"/>
  <c r="AD44" i="19"/>
  <c r="AH44" i="19" s="1"/>
  <c r="AD77" i="19"/>
  <c r="AF32" i="19"/>
  <c r="AD63" i="19"/>
  <c r="AH63" i="19" s="1"/>
  <c r="U60" i="9"/>
  <c r="W60" i="9" s="1"/>
  <c r="U61" i="9"/>
  <c r="W61" i="9" s="1"/>
  <c r="Z63" i="18"/>
  <c r="AB63" i="18" s="1"/>
  <c r="T68" i="19"/>
  <c r="T72" i="19"/>
  <c r="U70" i="9"/>
  <c r="W70" i="9" s="1"/>
  <c r="U43" i="9"/>
  <c r="U65" i="9"/>
  <c r="W65" i="9" s="1"/>
  <c r="AD43" i="9"/>
  <c r="AD71" i="9"/>
  <c r="AH71" i="9" s="1"/>
  <c r="AS28" i="19"/>
  <c r="AO58" i="19"/>
  <c r="BS28" i="19"/>
  <c r="AP62" i="18"/>
  <c r="AR62" i="18" s="1"/>
  <c r="U81" i="19"/>
  <c r="W81" i="19" s="1"/>
  <c r="U45" i="19"/>
  <c r="W45" i="19" s="1"/>
  <c r="W33" i="19"/>
  <c r="Z45" i="9"/>
  <c r="AB45" i="9" s="1"/>
  <c r="AJ23" i="9"/>
  <c r="T46" i="15"/>
  <c r="V46" i="15" s="1"/>
  <c r="T85" i="15"/>
  <c r="X85" i="15" s="1"/>
  <c r="X24" i="15"/>
  <c r="V24" i="15"/>
  <c r="Z67" i="19"/>
  <c r="AB67" i="19" s="1"/>
  <c r="U60" i="14"/>
  <c r="W60" i="14" s="1"/>
  <c r="Z63" i="16"/>
  <c r="AB63" i="16" s="1"/>
  <c r="Z41" i="16"/>
  <c r="AB41" i="16" s="1"/>
  <c r="AJ29" i="16"/>
  <c r="AJ63" i="16" s="1"/>
  <c r="T68" i="18"/>
  <c r="Y67" i="14"/>
  <c r="Y42" i="14"/>
  <c r="AC42" i="14" s="1"/>
  <c r="AJ34" i="9"/>
  <c r="AJ86" i="9" s="1"/>
  <c r="AL86" i="9" s="1"/>
  <c r="W34" i="9"/>
  <c r="U86" i="9"/>
  <c r="W86" i="9" s="1"/>
  <c r="Z46" i="17"/>
  <c r="AB46" i="17" s="1"/>
  <c r="AB24" i="17"/>
  <c r="T71" i="16"/>
  <c r="X71" i="16" s="1"/>
  <c r="AO65" i="15"/>
  <c r="AQ65" i="15" s="1"/>
  <c r="AO70" i="15"/>
  <c r="AE77" i="18"/>
  <c r="AE44" i="18"/>
  <c r="AR23" i="18"/>
  <c r="AP80" i="18"/>
  <c r="AR80" i="18" s="1"/>
  <c r="U45" i="18"/>
  <c r="W45" i="18" s="1"/>
  <c r="U81" i="18"/>
  <c r="W81" i="18" s="1"/>
  <c r="W33" i="18"/>
  <c r="AJ33" i="18"/>
  <c r="Z80" i="14"/>
  <c r="AB80" i="14" s="1"/>
  <c r="Z45" i="14"/>
  <c r="AB45" i="14" s="1"/>
  <c r="AB23" i="14"/>
  <c r="T46" i="9"/>
  <c r="X24" i="9"/>
  <c r="AC14" i="17"/>
  <c r="AA14" i="17"/>
  <c r="Y84" i="17"/>
  <c r="Z42" i="18"/>
  <c r="Z67" i="18"/>
  <c r="AB67" i="18" s="1"/>
  <c r="V35" i="18"/>
  <c r="X35" i="18"/>
  <c r="T47" i="18"/>
  <c r="X47" i="18" s="1"/>
  <c r="W15" i="14"/>
  <c r="U47" i="14"/>
  <c r="W47" i="14" s="1"/>
  <c r="AF25" i="14"/>
  <c r="AD47" i="14"/>
  <c r="AH47" i="14" s="1"/>
  <c r="AT75" i="14"/>
  <c r="AV75" i="14" s="1"/>
  <c r="AT44" i="14"/>
  <c r="AV44" i="14" s="1"/>
  <c r="AX12" i="14"/>
  <c r="AV12" i="14"/>
  <c r="AJ19" i="14"/>
  <c r="AJ62" i="14" s="1"/>
  <c r="U62" i="14"/>
  <c r="W62" i="14" s="1"/>
  <c r="T66" i="17"/>
  <c r="X66" i="17" s="1"/>
  <c r="Y68" i="14"/>
  <c r="W14" i="18"/>
  <c r="U84" i="18"/>
  <c r="W84" i="18" s="1"/>
  <c r="Z72" i="15"/>
  <c r="AB72" i="15" s="1"/>
  <c r="AR11" i="6"/>
  <c r="AO70" i="19"/>
  <c r="AO65" i="19"/>
  <c r="AG22" i="14"/>
  <c r="AE76" i="14"/>
  <c r="AG76" i="14" s="1"/>
  <c r="AP81" i="17"/>
  <c r="AR33" i="17"/>
  <c r="AS29" i="6"/>
  <c r="AU29" i="6" s="1"/>
  <c r="AT63" i="18"/>
  <c r="AX63" i="18" s="1"/>
  <c r="AO36" i="9"/>
  <c r="AO72" i="9"/>
  <c r="AO73" i="9" s="1"/>
  <c r="AO43" i="9"/>
  <c r="T65" i="19"/>
  <c r="X65" i="19" s="1"/>
  <c r="T70" i="19"/>
  <c r="V70" i="19" s="1"/>
  <c r="T43" i="19"/>
  <c r="Z65" i="18"/>
  <c r="AB65" i="18" s="1"/>
  <c r="Z70" i="18"/>
  <c r="AB70" i="18" s="1"/>
  <c r="Z43" i="18"/>
  <c r="AB43" i="18" s="1"/>
  <c r="AO40" i="19"/>
  <c r="AS8" i="19"/>
  <c r="AO56" i="19"/>
  <c r="AO61" i="9"/>
  <c r="AQ61" i="9" s="1"/>
  <c r="AO60" i="9"/>
  <c r="AS60" i="9" s="1"/>
  <c r="AO41" i="9"/>
  <c r="AQ41" i="9" s="1"/>
  <c r="AE41" i="14"/>
  <c r="AG41" i="14" s="1"/>
  <c r="AE61" i="14"/>
  <c r="AG61" i="14" s="1"/>
  <c r="AJ9" i="14"/>
  <c r="AJ60" i="14" s="1"/>
  <c r="AP66" i="19"/>
  <c r="AR66" i="19" s="1"/>
  <c r="X25" i="14"/>
  <c r="V25" i="14"/>
  <c r="W35" i="16"/>
  <c r="AJ35" i="16"/>
  <c r="AD77" i="18"/>
  <c r="AD44" i="18"/>
  <c r="AH32" i="18"/>
  <c r="AE76" i="9"/>
  <c r="AE44" i="9"/>
  <c r="AH23" i="14"/>
  <c r="AD45" i="14"/>
  <c r="AF45" i="14" s="1"/>
  <c r="AF23" i="14"/>
  <c r="AH14" i="14"/>
  <c r="AF14" i="14"/>
  <c r="AD84" i="14"/>
  <c r="AH84" i="14" s="1"/>
  <c r="AT16" i="16"/>
  <c r="AT75" i="16"/>
  <c r="AV75" i="16" s="1"/>
  <c r="AX12" i="16"/>
  <c r="AV12" i="16"/>
  <c r="AE68" i="15"/>
  <c r="T72" i="14"/>
  <c r="X72" i="14" s="1"/>
  <c r="T43" i="14"/>
  <c r="V43" i="14" s="1"/>
  <c r="AE72" i="15"/>
  <c r="AD40" i="17"/>
  <c r="AI8" i="17"/>
  <c r="AH8" i="17"/>
  <c r="AD56" i="17"/>
  <c r="AE77" i="9"/>
  <c r="AD63" i="14"/>
  <c r="AF63" i="14" s="1"/>
  <c r="AD85" i="14"/>
  <c r="AH24" i="14"/>
  <c r="AF24" i="14"/>
  <c r="AZ79" i="19"/>
  <c r="BB79" i="19" s="1"/>
  <c r="AZ45" i="19"/>
  <c r="BB45" i="19" s="1"/>
  <c r="AZ74" i="19"/>
  <c r="BB74" i="19" s="1"/>
  <c r="X25" i="19"/>
  <c r="T47" i="19"/>
  <c r="V25" i="19"/>
  <c r="AO76" i="19"/>
  <c r="AO44" i="19"/>
  <c r="BS22" i="19"/>
  <c r="BS76" i="19" s="1"/>
  <c r="AS22" i="19"/>
  <c r="AR23" i="17"/>
  <c r="AP80" i="17"/>
  <c r="AR80" i="17" s="1"/>
  <c r="AP45" i="17"/>
  <c r="AR45" i="17" s="1"/>
  <c r="AE60" i="16"/>
  <c r="AG60" i="16" s="1"/>
  <c r="AE41" i="16"/>
  <c r="AG41" i="16" s="1"/>
  <c r="AE77" i="17"/>
  <c r="AR34" i="14"/>
  <c r="AP86" i="14"/>
  <c r="AR86" i="14" s="1"/>
  <c r="AP46" i="14"/>
  <c r="AR46" i="14" s="1"/>
  <c r="AU41" i="19"/>
  <c r="AU63" i="19"/>
  <c r="AW63" i="19" s="1"/>
  <c r="AO42" i="19"/>
  <c r="AO67" i="19"/>
  <c r="AT67" i="15"/>
  <c r="BE42" i="16"/>
  <c r="BG42" i="16" s="1"/>
  <c r="BE66" i="16"/>
  <c r="BG66" i="16" s="1"/>
  <c r="AT63" i="15"/>
  <c r="AT43" i="19"/>
  <c r="AT71" i="19"/>
  <c r="AV71" i="19" s="1"/>
  <c r="AT72" i="14"/>
  <c r="AV72" i="14" s="1"/>
  <c r="AD67" i="19"/>
  <c r="AD42" i="19"/>
  <c r="AH42" i="19" s="1"/>
  <c r="AP80" i="14"/>
  <c r="AR80" i="14" s="1"/>
  <c r="AR23" i="14"/>
  <c r="AY60" i="16"/>
  <c r="AO65" i="16"/>
  <c r="AS65" i="16" s="1"/>
  <c r="AV15" i="14"/>
  <c r="AZ66" i="14"/>
  <c r="BI70" i="15"/>
  <c r="BM70" i="15" s="1"/>
  <c r="AP63" i="16"/>
  <c r="AZ68" i="19"/>
  <c r="BB68" i="19" s="1"/>
  <c r="AT26" i="16"/>
  <c r="AX15" i="14"/>
  <c r="AV13" i="15"/>
  <c r="BB28" i="17"/>
  <c r="AO70" i="16"/>
  <c r="AS70" i="16" s="1"/>
  <c r="BA15" i="14"/>
  <c r="BI65" i="15"/>
  <c r="BK65" i="15" s="1"/>
  <c r="AV33" i="18"/>
  <c r="AO43" i="16"/>
  <c r="AP47" i="14"/>
  <c r="BL12" i="15"/>
  <c r="AZ42" i="14"/>
  <c r="BB42" i="14" s="1"/>
  <c r="AS15" i="18"/>
  <c r="AP61" i="15"/>
  <c r="AP60" i="15"/>
  <c r="AF24" i="17"/>
  <c r="AD85" i="17"/>
  <c r="AQ24" i="18"/>
  <c r="AS24" i="18"/>
  <c r="AO68" i="15"/>
  <c r="AO42" i="15"/>
  <c r="AP85" i="19"/>
  <c r="AR85" i="19" s="1"/>
  <c r="AP46" i="19"/>
  <c r="AR46" i="19" s="1"/>
  <c r="AR24" i="19"/>
  <c r="BS18" i="17"/>
  <c r="BS57" i="17" s="1"/>
  <c r="AQ18" i="17"/>
  <c r="AO57" i="17"/>
  <c r="AS57" i="17" s="1"/>
  <c r="AH23" i="18"/>
  <c r="AF23" i="18"/>
  <c r="AD86" i="19"/>
  <c r="AH86" i="19" s="1"/>
  <c r="AF34" i="19"/>
  <c r="AH34" i="19"/>
  <c r="AP66" i="17"/>
  <c r="AR66" i="17" s="1"/>
  <c r="AP42" i="17"/>
  <c r="AR42" i="17" s="1"/>
  <c r="AO72" i="18"/>
  <c r="BE86" i="15"/>
  <c r="BG86" i="15" s="1"/>
  <c r="BE46" i="15"/>
  <c r="BG46" i="15" s="1"/>
  <c r="BG34" i="15"/>
  <c r="AT66" i="18"/>
  <c r="AT42" i="18"/>
  <c r="AQ33" i="17"/>
  <c r="AO45" i="17"/>
  <c r="AQ45" i="17" s="1"/>
  <c r="AO81" i="17"/>
  <c r="AQ81" i="17" s="1"/>
  <c r="AS33" i="17"/>
  <c r="BD86" i="19"/>
  <c r="BH86" i="19" s="1"/>
  <c r="BF34" i="19"/>
  <c r="BH34" i="19"/>
  <c r="BS34" i="19"/>
  <c r="BS86" i="19" s="1"/>
  <c r="BW86" i="19" s="1"/>
  <c r="AT45" i="18"/>
  <c r="AX33" i="18"/>
  <c r="BC23" i="18"/>
  <c r="AY80" i="18"/>
  <c r="BC80" i="18" s="1"/>
  <c r="BA23" i="18"/>
  <c r="AY42" i="18"/>
  <c r="BC42" i="18" s="1"/>
  <c r="AS28" i="17"/>
  <c r="BS28" i="17"/>
  <c r="AX32" i="18"/>
  <c r="AT77" i="18"/>
  <c r="AX77" i="18" s="1"/>
  <c r="AV32" i="18"/>
  <c r="AT44" i="18"/>
  <c r="AX44" i="18" s="1"/>
  <c r="AX14" i="19"/>
  <c r="AT84" i="19"/>
  <c r="AX84" i="19" s="1"/>
  <c r="AV14" i="19"/>
  <c r="AZ42" i="15"/>
  <c r="BB42" i="15" s="1"/>
  <c r="AZ66" i="15"/>
  <c r="BB66" i="15" s="1"/>
  <c r="BD26" i="18"/>
  <c r="BD62" i="18"/>
  <c r="BF62" i="18" s="1"/>
  <c r="AO60" i="17"/>
  <c r="AO41" i="17"/>
  <c r="AT61" i="18"/>
  <c r="AX61" i="18" s="1"/>
  <c r="AT60" i="18"/>
  <c r="AX60" i="18" s="1"/>
  <c r="AT41" i="18"/>
  <c r="AX41" i="18" s="1"/>
  <c r="BE41" i="17"/>
  <c r="AU72" i="19"/>
  <c r="AW72" i="19" s="1"/>
  <c r="AS32" i="18"/>
  <c r="AO77" i="18"/>
  <c r="AS77" i="18" s="1"/>
  <c r="AT79" i="15"/>
  <c r="AT74" i="15"/>
  <c r="AZ68" i="18"/>
  <c r="BB68" i="18" s="1"/>
  <c r="AU67" i="15"/>
  <c r="AW67" i="15" s="1"/>
  <c r="AY43" i="15"/>
  <c r="BA43" i="15" s="1"/>
  <c r="BS19" i="17"/>
  <c r="BW19" i="17" s="1"/>
  <c r="AO62" i="17"/>
  <c r="AQ62" i="17" s="1"/>
  <c r="AT62" i="18"/>
  <c r="AV62" i="18" s="1"/>
  <c r="AZ66" i="19"/>
  <c r="BB66" i="19" s="1"/>
  <c r="AZ42" i="19"/>
  <c r="BB42" i="19" s="1"/>
  <c r="BI86" i="15"/>
  <c r="BK86" i="15" s="1"/>
  <c r="BI46" i="15"/>
  <c r="BK46" i="15" s="1"/>
  <c r="BM34" i="15"/>
  <c r="BK34" i="15"/>
  <c r="BD47" i="17"/>
  <c r="BH47" i="17" s="1"/>
  <c r="BH25" i="17"/>
  <c r="BF25" i="17"/>
  <c r="AU71" i="15"/>
  <c r="AU43" i="15"/>
  <c r="AW43" i="15" s="1"/>
  <c r="BB18" i="17"/>
  <c r="AZ57" i="17"/>
  <c r="BB57" i="17" s="1"/>
  <c r="AZ40" i="17"/>
  <c r="BB40" i="17" s="1"/>
  <c r="AY67" i="17"/>
  <c r="BC67" i="17" s="1"/>
  <c r="BE67" i="17"/>
  <c r="BG67" i="17" s="1"/>
  <c r="AZ65" i="18"/>
  <c r="BB65" i="18" s="1"/>
  <c r="AZ43" i="18"/>
  <c r="BB43" i="18" s="1"/>
  <c r="AZ70" i="18"/>
  <c r="AZ73" i="18" s="1"/>
  <c r="BB73" i="18" s="1"/>
  <c r="BM35" i="19"/>
  <c r="BK35" i="19"/>
  <c r="BD63" i="19"/>
  <c r="BF63" i="19" s="1"/>
  <c r="BD41" i="19"/>
  <c r="BF41" i="19" s="1"/>
  <c r="BD44" i="15"/>
  <c r="BF44" i="15" s="1"/>
  <c r="BH32" i="15"/>
  <c r="BC32" i="6"/>
  <c r="BC77" i="6" s="1"/>
  <c r="BD86" i="15"/>
  <c r="BD46" i="15"/>
  <c r="AY72" i="18"/>
  <c r="BA72" i="18" s="1"/>
  <c r="BL22" i="19"/>
  <c r="BJ76" i="19"/>
  <c r="BL76" i="19" s="1"/>
  <c r="BJ44" i="19"/>
  <c r="BL44" i="19" s="1"/>
  <c r="AY45" i="18"/>
  <c r="BE86" i="18"/>
  <c r="BG86" i="18" s="1"/>
  <c r="BA13" i="18"/>
  <c r="AU46" i="18"/>
  <c r="AW46" i="18" s="1"/>
  <c r="BO77" i="18"/>
  <c r="BQ77" i="18" s="1"/>
  <c r="BG25" i="19"/>
  <c r="BJ65" i="18"/>
  <c r="BL65" i="18" s="1"/>
  <c r="BJ70" i="18"/>
  <c r="BL70" i="18" s="1"/>
  <c r="AW34" i="18"/>
  <c r="BE46" i="18"/>
  <c r="BG46" i="18" s="1"/>
  <c r="AY74" i="18"/>
  <c r="AY79" i="18"/>
  <c r="BC15" i="19"/>
  <c r="BD42" i="17"/>
  <c r="BF42" i="17" s="1"/>
  <c r="BT12" i="15"/>
  <c r="BN26" i="16"/>
  <c r="BN45" i="14"/>
  <c r="BP45" i="14" s="1"/>
  <c r="BO44" i="9"/>
  <c r="BQ44" i="9" s="1"/>
  <c r="AY16" i="18"/>
  <c r="BC13" i="18"/>
  <c r="BA15" i="19"/>
  <c r="AY16" i="19"/>
  <c r="BC16" i="19" s="1"/>
  <c r="BC24" i="6"/>
  <c r="BC85" i="6" s="1"/>
  <c r="BG85" i="6" s="1"/>
  <c r="BH24" i="19"/>
  <c r="BI72" i="19"/>
  <c r="BM72" i="19" s="1"/>
  <c r="BM13" i="19"/>
  <c r="BI74" i="19"/>
  <c r="BI79" i="19"/>
  <c r="BM79" i="19" s="1"/>
  <c r="BI63" i="19"/>
  <c r="BM63" i="19" s="1"/>
  <c r="BM15" i="19"/>
  <c r="BI47" i="19"/>
  <c r="BK47" i="19" s="1"/>
  <c r="BS14" i="19"/>
  <c r="BU14" i="19" s="1"/>
  <c r="BN36" i="15"/>
  <c r="BO46" i="15"/>
  <c r="BQ46" i="15" s="1"/>
  <c r="BJ43" i="9"/>
  <c r="BL43" i="9" s="1"/>
  <c r="BI43" i="14"/>
  <c r="BK43" i="14" s="1"/>
  <c r="AT16" i="1"/>
  <c r="J26" i="7"/>
  <c r="K26" i="9"/>
  <c r="K16" i="14"/>
  <c r="M20" i="14" s="1"/>
  <c r="BO44" i="17"/>
  <c r="BQ44" i="17" s="1"/>
  <c r="I15" i="1"/>
  <c r="AI24" i="17"/>
  <c r="AI85" i="17" s="1"/>
  <c r="AM85" i="17" s="1"/>
  <c r="T45" i="7"/>
  <c r="V45" i="7" s="1"/>
  <c r="K41" i="1"/>
  <c r="J46" i="14"/>
  <c r="L46" i="14" s="1"/>
  <c r="P44" i="9"/>
  <c r="R44" i="9" s="1"/>
  <c r="O44" i="15"/>
  <c r="Z44" i="17"/>
  <c r="AB44" i="17" s="1"/>
  <c r="J47" i="1"/>
  <c r="F42" i="17"/>
  <c r="AJ30" i="17"/>
  <c r="AJ68" i="17" s="1"/>
  <c r="AD44" i="7"/>
  <c r="AO47" i="7"/>
  <c r="AJ34" i="15"/>
  <c r="AJ86" i="15" s="1"/>
  <c r="AL86" i="15" s="1"/>
  <c r="AD40" i="18"/>
  <c r="AD42" i="17"/>
  <c r="AZ36" i="7"/>
  <c r="BB36" i="7" s="1"/>
  <c r="BB94" i="7" s="1"/>
  <c r="AU16" i="9"/>
  <c r="AW16" i="9" s="1"/>
  <c r="AW92" i="9" s="1"/>
  <c r="AY16" i="1"/>
  <c r="BD20" i="6"/>
  <c r="BF20" i="6" s="1"/>
  <c r="AZ16" i="1"/>
  <c r="BB16" i="1" s="1"/>
  <c r="BB92" i="1" s="1"/>
  <c r="AT36" i="7"/>
  <c r="AX36" i="7" s="1"/>
  <c r="AY30" i="6"/>
  <c r="AY68" i="6" s="1"/>
  <c r="BA68" i="6" s="1"/>
  <c r="AU36" i="9"/>
  <c r="AW36" i="9" s="1"/>
  <c r="AW94" i="9" s="1"/>
  <c r="AZ26" i="1"/>
  <c r="BB26" i="1" s="1"/>
  <c r="BB93" i="1" s="1"/>
  <c r="AZ36" i="1"/>
  <c r="BB36" i="1" s="1"/>
  <c r="BB94" i="1" s="1"/>
  <c r="AY46" i="16"/>
  <c r="BC46" i="16" s="1"/>
  <c r="BE42" i="15"/>
  <c r="BG42" i="15" s="1"/>
  <c r="AJ32" i="18"/>
  <c r="BJ26" i="17"/>
  <c r="BL26" i="17" s="1"/>
  <c r="BL93" i="17" s="1"/>
  <c r="AD40" i="1"/>
  <c r="AT36" i="1"/>
  <c r="AV36" i="1" s="1"/>
  <c r="AZ46" i="14"/>
  <c r="BB46" i="14" s="1"/>
  <c r="BE42" i="18"/>
  <c r="BG42" i="18" s="1"/>
  <c r="BO43" i="1"/>
  <c r="BQ43" i="1" s="1"/>
  <c r="BT31" i="1"/>
  <c r="BT72" i="1" s="1"/>
  <c r="O42" i="19"/>
  <c r="O40" i="18"/>
  <c r="O16" i="1"/>
  <c r="F40" i="15"/>
  <c r="E16" i="15"/>
  <c r="G19" i="15" s="1"/>
  <c r="AJ32" i="17"/>
  <c r="AJ77" i="17" s="1"/>
  <c r="Z47" i="14"/>
  <c r="AB47" i="14" s="1"/>
  <c r="P36" i="16"/>
  <c r="K41" i="17"/>
  <c r="F47" i="18"/>
  <c r="P46" i="14"/>
  <c r="R46" i="14" s="1"/>
  <c r="T36" i="19"/>
  <c r="X36" i="19" s="1"/>
  <c r="AI22" i="18"/>
  <c r="AI76" i="18" s="1"/>
  <c r="K36" i="1"/>
  <c r="AJ20" i="18"/>
  <c r="AJ67" i="18" s="1"/>
  <c r="AJ18" i="17"/>
  <c r="AJ57" i="17" s="1"/>
  <c r="O46" i="14"/>
  <c r="T40" i="14"/>
  <c r="AP47" i="15"/>
  <c r="AP26" i="14"/>
  <c r="AR22" i="14" s="1"/>
  <c r="S20" i="6"/>
  <c r="Z45" i="17"/>
  <c r="AB45" i="17" s="1"/>
  <c r="AP36" i="17"/>
  <c r="AR28" i="17" s="1"/>
  <c r="AO36" i="17"/>
  <c r="AQ32" i="17" s="1"/>
  <c r="AU16" i="7"/>
  <c r="AW16" i="7" s="1"/>
  <c r="AW92" i="7" s="1"/>
  <c r="AS18" i="6"/>
  <c r="AW18" i="6" s="1"/>
  <c r="BK24" i="16"/>
  <c r="BP13" i="14"/>
  <c r="BS31" i="14"/>
  <c r="BD60" i="14"/>
  <c r="BH60" i="14" s="1"/>
  <c r="BN68" i="14"/>
  <c r="BR68" i="14" s="1"/>
  <c r="I12" i="15"/>
  <c r="AD44" i="15"/>
  <c r="Y67" i="15"/>
  <c r="D30" i="6"/>
  <c r="D68" i="6" s="1"/>
  <c r="K16" i="18"/>
  <c r="M29" i="18" s="1"/>
  <c r="BP33" i="17"/>
  <c r="BP23" i="17"/>
  <c r="BR33" i="17"/>
  <c r="BJ62" i="18"/>
  <c r="BL62" i="18" s="1"/>
  <c r="BO61" i="14"/>
  <c r="BQ61" i="14" s="1"/>
  <c r="BO60" i="14"/>
  <c r="BQ60" i="14" s="1"/>
  <c r="BI70" i="17"/>
  <c r="BK70" i="17" s="1"/>
  <c r="BI65" i="17"/>
  <c r="BM65" i="17" s="1"/>
  <c r="BJ72" i="17"/>
  <c r="BJ43" i="17"/>
  <c r="BL43" i="17" s="1"/>
  <c r="BD80" i="17"/>
  <c r="BH23" i="17"/>
  <c r="BJ45" i="19"/>
  <c r="BL45" i="19" s="1"/>
  <c r="BJ74" i="19"/>
  <c r="BL74" i="19" s="1"/>
  <c r="BT13" i="19"/>
  <c r="BV13" i="19" s="1"/>
  <c r="BL13" i="19"/>
  <c r="BJ63" i="18"/>
  <c r="BL63" i="18" s="1"/>
  <c r="BI71" i="17"/>
  <c r="BS21" i="17"/>
  <c r="BQ12" i="18"/>
  <c r="BO44" i="18"/>
  <c r="BQ44" i="18" s="1"/>
  <c r="BN67" i="18"/>
  <c r="BN42" i="18"/>
  <c r="BQ34" i="15"/>
  <c r="BT34" i="15"/>
  <c r="BT86" i="15" s="1"/>
  <c r="BV86" i="15" s="1"/>
  <c r="BJ60" i="17"/>
  <c r="BL60" i="17" s="1"/>
  <c r="BJ61" i="17"/>
  <c r="BL61" i="17" s="1"/>
  <c r="BT61" i="17"/>
  <c r="BI72" i="17"/>
  <c r="O56" i="19"/>
  <c r="O40" i="19"/>
  <c r="E79" i="17"/>
  <c r="I79" i="17" s="1"/>
  <c r="G13" i="17"/>
  <c r="T77" i="18"/>
  <c r="X77" i="18" s="1"/>
  <c r="X32" i="18"/>
  <c r="T44" i="18"/>
  <c r="K71" i="17"/>
  <c r="M71" i="17" s="1"/>
  <c r="J46" i="18"/>
  <c r="J84" i="18"/>
  <c r="N84" i="18" s="1"/>
  <c r="N14" i="18"/>
  <c r="I24" i="15"/>
  <c r="E46" i="15"/>
  <c r="G46" i="15" s="1"/>
  <c r="AI24" i="15"/>
  <c r="AM24" i="15" s="1"/>
  <c r="P81" i="19"/>
  <c r="R81" i="19" s="1"/>
  <c r="AJ33" i="19"/>
  <c r="R32" i="19"/>
  <c r="P77" i="19"/>
  <c r="R77" i="19" s="1"/>
  <c r="K44" i="15"/>
  <c r="M44" i="15" s="1"/>
  <c r="M12" i="15"/>
  <c r="K75" i="15"/>
  <c r="U72" i="15"/>
  <c r="W72" i="15" s="1"/>
  <c r="F74" i="17"/>
  <c r="H74" i="17" s="1"/>
  <c r="F79" i="17"/>
  <c r="T76" i="17"/>
  <c r="X76" i="17" s="1"/>
  <c r="V22" i="17"/>
  <c r="X22" i="17"/>
  <c r="J26" i="17"/>
  <c r="K62" i="19"/>
  <c r="BT22" i="1"/>
  <c r="BP14" i="7"/>
  <c r="BQ35" i="7"/>
  <c r="BN60" i="7"/>
  <c r="BP60" i="7" s="1"/>
  <c r="BO84" i="7"/>
  <c r="BQ84" i="7" s="1"/>
  <c r="BS61" i="9"/>
  <c r="BU61" i="9" s="1"/>
  <c r="BQ15" i="9"/>
  <c r="BI45" i="9"/>
  <c r="BM45" i="9" s="1"/>
  <c r="AC28" i="16"/>
  <c r="BT28" i="16"/>
  <c r="BT58" i="16" s="1"/>
  <c r="BQ33" i="16"/>
  <c r="P41" i="16"/>
  <c r="BN68" i="16"/>
  <c r="BR68" i="16" s="1"/>
  <c r="BN70" i="16"/>
  <c r="BR70" i="16" s="1"/>
  <c r="I10" i="14"/>
  <c r="BR12" i="14"/>
  <c r="BQ22" i="14"/>
  <c r="BP23" i="14"/>
  <c r="R24" i="14"/>
  <c r="BT29" i="14"/>
  <c r="BT63" i="14" s="1"/>
  <c r="R32" i="14"/>
  <c r="BD41" i="14"/>
  <c r="P44" i="14"/>
  <c r="R44" i="14" s="1"/>
  <c r="BO62" i="14"/>
  <c r="BO76" i="14"/>
  <c r="BQ76" i="14" s="1"/>
  <c r="P81" i="14"/>
  <c r="R81" i="14" s="1"/>
  <c r="BQ15" i="15"/>
  <c r="AH22" i="15"/>
  <c r="AI25" i="15"/>
  <c r="BO42" i="15"/>
  <c r="BQ42" i="15" s="1"/>
  <c r="J45" i="15"/>
  <c r="N45" i="15" s="1"/>
  <c r="J63" i="15"/>
  <c r="AD76" i="15"/>
  <c r="J81" i="15"/>
  <c r="L81" i="15" s="1"/>
  <c r="K74" i="17"/>
  <c r="M74" i="17" s="1"/>
  <c r="Y44" i="18"/>
  <c r="J44" i="19"/>
  <c r="F81" i="19"/>
  <c r="BN81" i="15"/>
  <c r="BR81" i="15" s="1"/>
  <c r="BP33" i="15"/>
  <c r="BO81" i="17"/>
  <c r="BQ81" i="17" s="1"/>
  <c r="BQ33" i="17"/>
  <c r="BQ28" i="19"/>
  <c r="BO58" i="19"/>
  <c r="BQ58" i="19" s="1"/>
  <c r="BJ63" i="17"/>
  <c r="BL63" i="17" s="1"/>
  <c r="BO67" i="15"/>
  <c r="BQ67" i="15" s="1"/>
  <c r="BN62" i="18"/>
  <c r="BP62" i="18" s="1"/>
  <c r="BQ24" i="18"/>
  <c r="BO85" i="18"/>
  <c r="BQ85" i="18" s="1"/>
  <c r="BN47" i="19"/>
  <c r="BP47" i="19" s="1"/>
  <c r="BR25" i="19"/>
  <c r="BW25" i="19"/>
  <c r="BO56" i="18"/>
  <c r="BQ56" i="18" s="1"/>
  <c r="BO40" i="18"/>
  <c r="BQ40" i="18" s="1"/>
  <c r="BQ8" i="18"/>
  <c r="BN80" i="15"/>
  <c r="BP23" i="15"/>
  <c r="BN84" i="18"/>
  <c r="BP14" i="18"/>
  <c r="BT60" i="1"/>
  <c r="BV60" i="1" s="1"/>
  <c r="BQ15" i="7"/>
  <c r="BQ34" i="7"/>
  <c r="BV15" i="9"/>
  <c r="BQ33" i="9"/>
  <c r="BN42" i="9"/>
  <c r="BR42" i="9" s="1"/>
  <c r="BO81" i="9"/>
  <c r="BQ81" i="9" s="1"/>
  <c r="M24" i="16"/>
  <c r="BJ40" i="16"/>
  <c r="BL40" i="16" s="1"/>
  <c r="E45" i="16"/>
  <c r="G45" i="16" s="1"/>
  <c r="K63" i="16"/>
  <c r="N63" i="16" s="1"/>
  <c r="BN65" i="16"/>
  <c r="E74" i="16"/>
  <c r="BS12" i="14"/>
  <c r="BT20" i="14"/>
  <c r="BN42" i="14"/>
  <c r="BJ45" i="14"/>
  <c r="BL45" i="14" s="1"/>
  <c r="BI65" i="14"/>
  <c r="BO66" i="14"/>
  <c r="BQ66" i="14" s="1"/>
  <c r="BJ74" i="14"/>
  <c r="BL74" i="14" s="1"/>
  <c r="Q13" i="15"/>
  <c r="BR15" i="15"/>
  <c r="V22" i="15"/>
  <c r="BP35" i="15"/>
  <c r="T62" i="15"/>
  <c r="F76" i="15"/>
  <c r="H76" i="15" s="1"/>
  <c r="H14" i="17"/>
  <c r="R32" i="17"/>
  <c r="H34" i="17"/>
  <c r="W34" i="17"/>
  <c r="E43" i="17"/>
  <c r="K45" i="17"/>
  <c r="M45" i="17" s="1"/>
  <c r="U57" i="17"/>
  <c r="W57" i="17" s="1"/>
  <c r="Z44" i="18"/>
  <c r="AB44" i="18" s="1"/>
  <c r="N22" i="19"/>
  <c r="BI41" i="19"/>
  <c r="BM41" i="19" s="1"/>
  <c r="BR14" i="7"/>
  <c r="BN63" i="7"/>
  <c r="BP63" i="7" s="1"/>
  <c r="BQ12" i="9"/>
  <c r="BS20" i="9"/>
  <c r="BW20" i="9" s="1"/>
  <c r="BN65" i="9"/>
  <c r="BN70" i="9"/>
  <c r="BS24" i="16"/>
  <c r="BS85" i="16" s="1"/>
  <c r="BW85" i="16" s="1"/>
  <c r="BS33" i="16"/>
  <c r="BW33" i="16" s="1"/>
  <c r="R34" i="16"/>
  <c r="BI81" i="16"/>
  <c r="BM81" i="16" s="1"/>
  <c r="P86" i="16"/>
  <c r="R86" i="16" s="1"/>
  <c r="BR23" i="14"/>
  <c r="V32" i="14"/>
  <c r="BM35" i="14"/>
  <c r="BO45" i="14"/>
  <c r="BQ45" i="14" s="1"/>
  <c r="BD61" i="14"/>
  <c r="BN74" i="14"/>
  <c r="BR74" i="14" s="1"/>
  <c r="BO47" i="15"/>
  <c r="BQ47" i="15" s="1"/>
  <c r="Y75" i="15"/>
  <c r="BO86" i="15"/>
  <c r="BQ86" i="15" s="1"/>
  <c r="I13" i="17"/>
  <c r="BF23" i="17"/>
  <c r="BO56" i="17"/>
  <c r="BO70" i="17"/>
  <c r="BQ70" i="17" s="1"/>
  <c r="V32" i="18"/>
  <c r="F56" i="18"/>
  <c r="I56" i="18" s="1"/>
  <c r="BO75" i="18"/>
  <c r="BQ75" i="18" s="1"/>
  <c r="V22" i="19"/>
  <c r="BP25" i="19"/>
  <c r="E46" i="9"/>
  <c r="AI30" i="16"/>
  <c r="AI68" i="16" s="1"/>
  <c r="BN41" i="16"/>
  <c r="BP41" i="16" s="1"/>
  <c r="AJ15" i="14"/>
  <c r="BT21" i="14"/>
  <c r="BO41" i="14"/>
  <c r="BQ41" i="14" s="1"/>
  <c r="BN44" i="14"/>
  <c r="G12" i="15"/>
  <c r="S13" i="15"/>
  <c r="H23" i="15"/>
  <c r="M13" i="17"/>
  <c r="AJ13" i="17"/>
  <c r="AJ79" i="17" s="1"/>
  <c r="BT19" i="17"/>
  <c r="BT22" i="17"/>
  <c r="BT76" i="17" s="1"/>
  <c r="K43" i="17"/>
  <c r="BJ76" i="17"/>
  <c r="BL76" i="17" s="1"/>
  <c r="E80" i="17"/>
  <c r="I80" i="17" s="1"/>
  <c r="P58" i="18"/>
  <c r="T76" i="19"/>
  <c r="V76" i="19" s="1"/>
  <c r="BI47" i="17"/>
  <c r="BK15" i="17"/>
  <c r="BJ56" i="18"/>
  <c r="BL56" i="18" s="1"/>
  <c r="BL8" i="18"/>
  <c r="BO75" i="15"/>
  <c r="BQ75" i="15" s="1"/>
  <c r="BO44" i="15"/>
  <c r="BQ44" i="15" s="1"/>
  <c r="BN42" i="15"/>
  <c r="BR42" i="15" s="1"/>
  <c r="BN67" i="15"/>
  <c r="BS20" i="15"/>
  <c r="BJ86" i="17"/>
  <c r="BL86" i="17" s="1"/>
  <c r="BL34" i="17"/>
  <c r="BJ74" i="17"/>
  <c r="BL74" i="17" s="1"/>
  <c r="BJ45" i="17"/>
  <c r="BL45" i="17" s="1"/>
  <c r="BL13" i="17"/>
  <c r="BO81" i="14"/>
  <c r="BQ81" i="14" s="1"/>
  <c r="BT33" i="14"/>
  <c r="BT70" i="18"/>
  <c r="BO43" i="18"/>
  <c r="BQ43" i="18" s="1"/>
  <c r="BJ66" i="17"/>
  <c r="BL66" i="17" s="1"/>
  <c r="BJ42" i="17"/>
  <c r="BL42" i="17" s="1"/>
  <c r="J26" i="15"/>
  <c r="J67" i="15"/>
  <c r="J42" i="15"/>
  <c r="O45" i="18"/>
  <c r="S45" i="18" s="1"/>
  <c r="O79" i="18"/>
  <c r="Q79" i="18" s="1"/>
  <c r="O74" i="18"/>
  <c r="Q74" i="18" s="1"/>
  <c r="S13" i="18"/>
  <c r="Q13" i="18"/>
  <c r="P81" i="17"/>
  <c r="P45" i="17"/>
  <c r="R45" i="17" s="1"/>
  <c r="K79" i="18"/>
  <c r="M13" i="18"/>
  <c r="K74" i="18"/>
  <c r="M74" i="18" s="1"/>
  <c r="K45" i="18"/>
  <c r="M45" i="18" s="1"/>
  <c r="O62" i="19"/>
  <c r="O41" i="19"/>
  <c r="P77" i="17"/>
  <c r="R77" i="17" s="1"/>
  <c r="P44" i="17"/>
  <c r="R44" i="17" s="1"/>
  <c r="K44" i="18"/>
  <c r="M44" i="18" s="1"/>
  <c r="M12" i="18"/>
  <c r="J44" i="15"/>
  <c r="N44" i="15" s="1"/>
  <c r="J76" i="15"/>
  <c r="E71" i="15"/>
  <c r="E43" i="15"/>
  <c r="O42" i="15"/>
  <c r="K62" i="17"/>
  <c r="N62" i="17" s="1"/>
  <c r="F57" i="18"/>
  <c r="F26" i="18"/>
  <c r="J40" i="19"/>
  <c r="J58" i="19"/>
  <c r="J59" i="19" s="1"/>
  <c r="L57" i="19" s="1"/>
  <c r="P36" i="17"/>
  <c r="O84" i="15"/>
  <c r="S84" i="15" s="1"/>
  <c r="Q14" i="15"/>
  <c r="O46" i="15"/>
  <c r="O26" i="1"/>
  <c r="Q25" i="1" s="1"/>
  <c r="J36" i="15"/>
  <c r="E65" i="17"/>
  <c r="E70" i="17"/>
  <c r="J66" i="19"/>
  <c r="Q33" i="18"/>
  <c r="O81" i="18"/>
  <c r="O58" i="17"/>
  <c r="S28" i="17"/>
  <c r="J56" i="18"/>
  <c r="L34" i="15"/>
  <c r="N34" i="15"/>
  <c r="X32" i="19"/>
  <c r="T77" i="19"/>
  <c r="V77" i="19" s="1"/>
  <c r="O63" i="18"/>
  <c r="T63" i="19"/>
  <c r="T41" i="19"/>
  <c r="X41" i="19" s="1"/>
  <c r="H32" i="19"/>
  <c r="F77" i="19"/>
  <c r="H77" i="19" s="1"/>
  <c r="S22" i="17"/>
  <c r="O76" i="17"/>
  <c r="S76" i="17" s="1"/>
  <c r="AA8" i="19"/>
  <c r="AC8" i="19"/>
  <c r="Y56" i="19"/>
  <c r="AC56" i="19" s="1"/>
  <c r="E42" i="18"/>
  <c r="E66" i="18"/>
  <c r="K66" i="17"/>
  <c r="J71" i="15"/>
  <c r="N71" i="15" s="1"/>
  <c r="Z56" i="19"/>
  <c r="AB56" i="19" s="1"/>
  <c r="AJ8" i="19"/>
  <c r="P85" i="17"/>
  <c r="R85" i="17" s="1"/>
  <c r="P46" i="17"/>
  <c r="R46" i="17" s="1"/>
  <c r="AA22" i="18"/>
  <c r="AC22" i="18"/>
  <c r="Y76" i="18"/>
  <c r="AA76" i="18" s="1"/>
  <c r="P67" i="18"/>
  <c r="T63" i="14"/>
  <c r="X63" i="14" s="1"/>
  <c r="T41" i="14"/>
  <c r="X41" i="14" s="1"/>
  <c r="AE57" i="15"/>
  <c r="AJ18" i="15"/>
  <c r="AA33" i="17"/>
  <c r="Y81" i="17"/>
  <c r="Z79" i="18"/>
  <c r="AB79" i="18" s="1"/>
  <c r="Z74" i="18"/>
  <c r="AB74" i="18" s="1"/>
  <c r="AB13" i="18"/>
  <c r="T45" i="17"/>
  <c r="V45" i="17" s="1"/>
  <c r="X33" i="17"/>
  <c r="M24" i="19"/>
  <c r="J24" i="6"/>
  <c r="L24" i="6" s="1"/>
  <c r="Y36" i="18"/>
  <c r="U71" i="19"/>
  <c r="W71" i="19" s="1"/>
  <c r="AJ21" i="19"/>
  <c r="AJ71" i="19" s="1"/>
  <c r="U68" i="19"/>
  <c r="F86" i="18"/>
  <c r="H86" i="18" s="1"/>
  <c r="H34" i="18"/>
  <c r="O47" i="17"/>
  <c r="S25" i="17"/>
  <c r="Y60" i="19"/>
  <c r="AA60" i="19" s="1"/>
  <c r="AI9" i="19"/>
  <c r="AI60" i="19" s="1"/>
  <c r="Y42" i="18"/>
  <c r="AA42" i="18" s="1"/>
  <c r="Y67" i="18"/>
  <c r="F68" i="19"/>
  <c r="I68" i="19" s="1"/>
  <c r="F42" i="19"/>
  <c r="K26" i="16"/>
  <c r="O43" i="18"/>
  <c r="O71" i="18"/>
  <c r="S71" i="18" s="1"/>
  <c r="U58" i="19"/>
  <c r="W58" i="19" s="1"/>
  <c r="W28" i="19"/>
  <c r="U40" i="19"/>
  <c r="W40" i="19" s="1"/>
  <c r="Y70" i="17"/>
  <c r="AH28" i="19"/>
  <c r="AD58" i="19"/>
  <c r="AF28" i="19"/>
  <c r="AD62" i="19"/>
  <c r="AH62" i="19" s="1"/>
  <c r="AE81" i="15"/>
  <c r="AG81" i="15" s="1"/>
  <c r="AE45" i="15"/>
  <c r="AG45" i="15" s="1"/>
  <c r="S34" i="6"/>
  <c r="W34" i="6" s="1"/>
  <c r="V34" i="14"/>
  <c r="AD33" i="6"/>
  <c r="AW13" i="17"/>
  <c r="AJ19" i="17"/>
  <c r="U60" i="17"/>
  <c r="W60" i="17" s="1"/>
  <c r="Z79" i="17"/>
  <c r="AU47" i="18"/>
  <c r="AW47" i="18" s="1"/>
  <c r="BO71" i="18"/>
  <c r="BQ71" i="18" s="1"/>
  <c r="BJ74" i="18"/>
  <c r="BL74" i="18" s="1"/>
  <c r="BK35" i="18"/>
  <c r="BM35" i="18"/>
  <c r="K79" i="19"/>
  <c r="M79" i="19" s="1"/>
  <c r="K74" i="19"/>
  <c r="M74" i="19" s="1"/>
  <c r="K75" i="19"/>
  <c r="K44" i="19"/>
  <c r="M44" i="19" s="1"/>
  <c r="M12" i="19"/>
  <c r="X13" i="18"/>
  <c r="T74" i="18"/>
  <c r="E47" i="19"/>
  <c r="I15" i="19"/>
  <c r="AJ15" i="19"/>
  <c r="K47" i="18"/>
  <c r="AJ15" i="18"/>
  <c r="E66" i="6"/>
  <c r="I10" i="19"/>
  <c r="F66" i="19"/>
  <c r="S28" i="19"/>
  <c r="Q28" i="19"/>
  <c r="G34" i="19"/>
  <c r="E46" i="19"/>
  <c r="Y75" i="18"/>
  <c r="AA75" i="18" s="1"/>
  <c r="AA12" i="18"/>
  <c r="O76" i="19"/>
  <c r="O44" i="19"/>
  <c r="S22" i="19"/>
  <c r="Q22" i="19"/>
  <c r="AJ5" i="19"/>
  <c r="AJ6" i="19" s="1"/>
  <c r="I5" i="19"/>
  <c r="E5" i="6"/>
  <c r="E6" i="6" s="1"/>
  <c r="F6" i="19"/>
  <c r="J71" i="18"/>
  <c r="L71" i="18" s="1"/>
  <c r="J43" i="18"/>
  <c r="Q35" i="18"/>
  <c r="S35" i="18"/>
  <c r="F46" i="18"/>
  <c r="H46" i="18" s="1"/>
  <c r="T67" i="19"/>
  <c r="X67" i="19" s="1"/>
  <c r="F67" i="19"/>
  <c r="F26" i="19"/>
  <c r="K67" i="18"/>
  <c r="N67" i="18" s="1"/>
  <c r="O71" i="19"/>
  <c r="AE36" i="9"/>
  <c r="BN56" i="19"/>
  <c r="BP56" i="19" s="1"/>
  <c r="BP8" i="19"/>
  <c r="BI42" i="18"/>
  <c r="BM42" i="18" s="1"/>
  <c r="BI66" i="18"/>
  <c r="BM66" i="18" s="1"/>
  <c r="BO80" i="19"/>
  <c r="BO45" i="19"/>
  <c r="BQ45" i="19" s="1"/>
  <c r="BO67" i="19"/>
  <c r="BQ67" i="19" s="1"/>
  <c r="J42" i="17"/>
  <c r="P41" i="9"/>
  <c r="O40" i="7"/>
  <c r="AJ23" i="15"/>
  <c r="AJ80" i="15" s="1"/>
  <c r="AL80" i="15" s="1"/>
  <c r="AJ25" i="17"/>
  <c r="BN85" i="18"/>
  <c r="BR85" i="18" s="1"/>
  <c r="BS8" i="19"/>
  <c r="M13" i="19"/>
  <c r="BT24" i="19"/>
  <c r="BO85" i="19"/>
  <c r="BN66" i="19"/>
  <c r="BR66" i="19" s="1"/>
  <c r="BS21" i="7"/>
  <c r="BS71" i="7" s="1"/>
  <c r="P16" i="1"/>
  <c r="R21" i="1" s="1"/>
  <c r="K26" i="15"/>
  <c r="AU79" i="17"/>
  <c r="AW79" i="17" s="1"/>
  <c r="BL13" i="18"/>
  <c r="T72" i="18"/>
  <c r="U72" i="19"/>
  <c r="W72" i="19" s="1"/>
  <c r="BO80" i="18"/>
  <c r="BQ80" i="18" s="1"/>
  <c r="BQ23" i="18"/>
  <c r="N14" i="17"/>
  <c r="BM33" i="17"/>
  <c r="BN42" i="17"/>
  <c r="BR42" i="17" s="1"/>
  <c r="J84" i="17"/>
  <c r="AC12" i="18"/>
  <c r="T43" i="18"/>
  <c r="X43" i="18" s="1"/>
  <c r="G33" i="19"/>
  <c r="AI33" i="19"/>
  <c r="Y45" i="19"/>
  <c r="BO46" i="19"/>
  <c r="BQ46" i="19" s="1"/>
  <c r="AE76" i="19"/>
  <c r="AG33" i="18"/>
  <c r="AE81" i="18"/>
  <c r="AG81" i="18" s="1"/>
  <c r="AE74" i="17"/>
  <c r="AG74" i="17" s="1"/>
  <c r="AE45" i="17"/>
  <c r="AG45" i="17" s="1"/>
  <c r="AD19" i="6"/>
  <c r="AE62" i="18"/>
  <c r="AG62" i="18" s="1"/>
  <c r="AJ19" i="18"/>
  <c r="AE72" i="19"/>
  <c r="U63" i="18"/>
  <c r="W63" i="18" s="1"/>
  <c r="U41" i="18"/>
  <c r="W41" i="18" s="1"/>
  <c r="Z46" i="18"/>
  <c r="AB46" i="18" s="1"/>
  <c r="AB14" i="18"/>
  <c r="U42" i="19"/>
  <c r="W42" i="19" s="1"/>
  <c r="AD23" i="6"/>
  <c r="AF23" i="6" s="1"/>
  <c r="AE80" i="17"/>
  <c r="AG80" i="17" s="1"/>
  <c r="AI21" i="19"/>
  <c r="AI71" i="19" s="1"/>
  <c r="AG28" i="19"/>
  <c r="AE58" i="19"/>
  <c r="AG58" i="19" s="1"/>
  <c r="AA35" i="19"/>
  <c r="AC35" i="19"/>
  <c r="AP76" i="19"/>
  <c r="AJ22" i="18"/>
  <c r="AJ76" i="18" s="1"/>
  <c r="AD41" i="19"/>
  <c r="AF41" i="19" s="1"/>
  <c r="BJ43" i="18"/>
  <c r="BL43" i="18" s="1"/>
  <c r="Z42" i="19"/>
  <c r="AB42" i="19" s="1"/>
  <c r="BO43" i="17"/>
  <c r="BQ43" i="17" s="1"/>
  <c r="BH21" i="6"/>
  <c r="E41" i="19"/>
  <c r="P26" i="18"/>
  <c r="J41" i="14"/>
  <c r="E26" i="7"/>
  <c r="T44" i="1"/>
  <c r="X44" i="1" s="1"/>
  <c r="AI23" i="14"/>
  <c r="AJ22" i="9"/>
  <c r="AI34" i="1"/>
  <c r="AM34" i="1" s="1"/>
  <c r="AI31" i="1"/>
  <c r="AI72" i="1" s="1"/>
  <c r="K16" i="9"/>
  <c r="M20" i="9" s="1"/>
  <c r="AI35" i="14"/>
  <c r="AI32" i="15"/>
  <c r="T47" i="15"/>
  <c r="BT19" i="1"/>
  <c r="AJ33" i="17"/>
  <c r="Z41" i="19"/>
  <c r="AB41" i="19" s="1"/>
  <c r="AD41" i="17"/>
  <c r="Y43" i="19"/>
  <c r="AC43" i="19" s="1"/>
  <c r="BT20" i="19"/>
  <c r="AE40" i="19"/>
  <c r="AG40" i="19" s="1"/>
  <c r="BJ36" i="1"/>
  <c r="BT18" i="16"/>
  <c r="BT57" i="16" s="1"/>
  <c r="AZ16" i="7"/>
  <c r="BB16" i="7" s="1"/>
  <c r="BB92" i="7" s="1"/>
  <c r="AY26" i="7"/>
  <c r="BA26" i="7" s="1"/>
  <c r="BT14" i="19"/>
  <c r="BS20" i="14"/>
  <c r="BU20" i="14" s="1"/>
  <c r="BJ26" i="19"/>
  <c r="BL26" i="19" s="1"/>
  <c r="BL93" i="19" s="1"/>
  <c r="BD29" i="6"/>
  <c r="AU26" i="1"/>
  <c r="AW26" i="1" s="1"/>
  <c r="AW93" i="1" s="1"/>
  <c r="BD24" i="6"/>
  <c r="BD85" i="6" s="1"/>
  <c r="BF85" i="6" s="1"/>
  <c r="AY36" i="9"/>
  <c r="BA36" i="9" s="1"/>
  <c r="AY44" i="16"/>
  <c r="BJ16" i="1"/>
  <c r="BL16" i="1" s="1"/>
  <c r="BL92" i="1" s="1"/>
  <c r="E21" i="6"/>
  <c r="Y40" i="19"/>
  <c r="AA40" i="19" s="1"/>
  <c r="V13" i="19"/>
  <c r="BH23" i="6"/>
  <c r="BH80" i="6" s="1"/>
  <c r="BL80" i="6" s="1"/>
  <c r="I8" i="16"/>
  <c r="J26" i="1"/>
  <c r="AI22" i="15"/>
  <c r="AJ34" i="1"/>
  <c r="AJ86" i="1" s="1"/>
  <c r="AL86" i="1" s="1"/>
  <c r="K42" i="15"/>
  <c r="J43" i="14"/>
  <c r="Y46" i="17"/>
  <c r="AA46" i="17" s="1"/>
  <c r="T43" i="7"/>
  <c r="X43" i="7" s="1"/>
  <c r="U47" i="9"/>
  <c r="W47" i="9" s="1"/>
  <c r="AY26" i="1"/>
  <c r="AO45" i="15"/>
  <c r="AT25" i="6"/>
  <c r="AV25" i="6" s="1"/>
  <c r="AO43" i="18"/>
  <c r="BD30" i="6"/>
  <c r="BD68" i="6" s="1"/>
  <c r="BF68" i="6" s="1"/>
  <c r="BE26" i="17"/>
  <c r="AX24" i="6"/>
  <c r="AX85" i="6" s="1"/>
  <c r="BB85" i="6" s="1"/>
  <c r="AY47" i="19"/>
  <c r="BC47" i="19" s="1"/>
  <c r="E36" i="19"/>
  <c r="G35" i="19" s="1"/>
  <c r="BO86" i="19"/>
  <c r="BQ86" i="19" s="1"/>
  <c r="BI36" i="1"/>
  <c r="BO45" i="17"/>
  <c r="BQ45" i="17" s="1"/>
  <c r="O26" i="9"/>
  <c r="Q25" i="9" s="1"/>
  <c r="AI28" i="18"/>
  <c r="AI58" i="18" s="1"/>
  <c r="K16" i="17"/>
  <c r="M20" i="17" s="1"/>
  <c r="D34" i="6"/>
  <c r="U26" i="7"/>
  <c r="W26" i="7" s="1"/>
  <c r="W93" i="7" s="1"/>
  <c r="F81" i="16"/>
  <c r="H33" i="16"/>
  <c r="O41" i="7"/>
  <c r="AP41" i="9"/>
  <c r="AR41" i="9" s="1"/>
  <c r="P42" i="16"/>
  <c r="P67" i="16"/>
  <c r="AJ32" i="15"/>
  <c r="E36" i="9"/>
  <c r="G35" i="9" s="1"/>
  <c r="T26" i="9"/>
  <c r="V26" i="9" s="1"/>
  <c r="AE41" i="7"/>
  <c r="AO71" i="1"/>
  <c r="AS71" i="1" s="1"/>
  <c r="AO43" i="1"/>
  <c r="U68" i="9"/>
  <c r="W68" i="9" s="1"/>
  <c r="BT34" i="9"/>
  <c r="BT86" i="9" s="1"/>
  <c r="BV86" i="9" s="1"/>
  <c r="AR34" i="9"/>
  <c r="AP86" i="9"/>
  <c r="AR86" i="9" s="1"/>
  <c r="Z72" i="16"/>
  <c r="AB72" i="16" s="1"/>
  <c r="AE71" i="1"/>
  <c r="AE43" i="1"/>
  <c r="AT47" i="15"/>
  <c r="AX25" i="15"/>
  <c r="AW34" i="16"/>
  <c r="AU46" i="16"/>
  <c r="AW46" i="16" s="1"/>
  <c r="AU86" i="16"/>
  <c r="AW86" i="16" s="1"/>
  <c r="AP43" i="7"/>
  <c r="AP72" i="7"/>
  <c r="AI10" i="15"/>
  <c r="AE47" i="1"/>
  <c r="AJ35" i="1"/>
  <c r="Z84" i="7"/>
  <c r="Z46" i="7"/>
  <c r="AB46" i="7" s="1"/>
  <c r="AB14" i="7"/>
  <c r="AJ14" i="7"/>
  <c r="AJ84" i="7" s="1"/>
  <c r="Y71" i="16"/>
  <c r="AD31" i="6"/>
  <c r="AJ31" i="7"/>
  <c r="AJ72" i="7" s="1"/>
  <c r="AE72" i="7"/>
  <c r="BS13" i="14"/>
  <c r="BU13" i="14" s="1"/>
  <c r="AO74" i="14"/>
  <c r="AO45" i="14"/>
  <c r="AO79" i="14"/>
  <c r="AS79" i="14" s="1"/>
  <c r="AQ13" i="14"/>
  <c r="Y72" i="14"/>
  <c r="AA72" i="14" s="1"/>
  <c r="T21" i="6"/>
  <c r="AE70" i="7"/>
  <c r="AE65" i="7"/>
  <c r="AE43" i="7"/>
  <c r="AD36" i="14"/>
  <c r="AF36" i="14" s="1"/>
  <c r="AI31" i="14"/>
  <c r="AD43" i="14"/>
  <c r="AH18" i="9"/>
  <c r="AD57" i="9"/>
  <c r="AY80" i="14"/>
  <c r="BC23" i="14"/>
  <c r="BA23" i="14"/>
  <c r="AO77" i="7"/>
  <c r="AS77" i="7" s="1"/>
  <c r="AO44" i="7"/>
  <c r="AE66" i="16"/>
  <c r="AJ10" i="16"/>
  <c r="AJ66" i="16" s="1"/>
  <c r="AE42" i="16"/>
  <c r="AP76" i="9"/>
  <c r="AP44" i="9"/>
  <c r="AO84" i="6"/>
  <c r="AQ84" i="6" s="1"/>
  <c r="AP84" i="9"/>
  <c r="AR84" i="9" s="1"/>
  <c r="BT14" i="9"/>
  <c r="BT84" i="9" s="1"/>
  <c r="AR14" i="9"/>
  <c r="AP46" i="9"/>
  <c r="AR46" i="9" s="1"/>
  <c r="Z16" i="9"/>
  <c r="AB16" i="9" s="1"/>
  <c r="AB92" i="9" s="1"/>
  <c r="Z43" i="9"/>
  <c r="AB43" i="9" s="1"/>
  <c r="Z65" i="9"/>
  <c r="AB65" i="9" s="1"/>
  <c r="BS8" i="15"/>
  <c r="AJ20" i="16"/>
  <c r="AE67" i="16"/>
  <c r="AU26" i="7"/>
  <c r="AW26" i="7" s="1"/>
  <c r="AW93" i="7" s="1"/>
  <c r="AU57" i="7"/>
  <c r="AW57" i="7" s="1"/>
  <c r="AW18" i="7"/>
  <c r="BT18" i="7"/>
  <c r="AI25" i="17"/>
  <c r="X25" i="17"/>
  <c r="Y47" i="16"/>
  <c r="AA47" i="16" s="1"/>
  <c r="AC15" i="16"/>
  <c r="AA15" i="16"/>
  <c r="AJ35" i="14"/>
  <c r="W35" i="14"/>
  <c r="AD16" i="16"/>
  <c r="AF15" i="16" s="1"/>
  <c r="AH15" i="16"/>
  <c r="AH32" i="9"/>
  <c r="AE40" i="1"/>
  <c r="AE56" i="1"/>
  <c r="AD46" i="9"/>
  <c r="AF46" i="9" s="1"/>
  <c r="AH24" i="9"/>
  <c r="AD85" i="9"/>
  <c r="AP36" i="14"/>
  <c r="AR32" i="14" s="1"/>
  <c r="AP42" i="14"/>
  <c r="AR42" i="14" s="1"/>
  <c r="AP68" i="14"/>
  <c r="AR68" i="14" s="1"/>
  <c r="BT32" i="15"/>
  <c r="AD41" i="14"/>
  <c r="AD62" i="14"/>
  <c r="AF62" i="14" s="1"/>
  <c r="AG13" i="16"/>
  <c r="AE74" i="16"/>
  <c r="AG74" i="16" s="1"/>
  <c r="AE79" i="16"/>
  <c r="AG79" i="16" s="1"/>
  <c r="AD68" i="9"/>
  <c r="AD69" i="9" s="1"/>
  <c r="AF69" i="9" s="1"/>
  <c r="AO42" i="1"/>
  <c r="AQ42" i="1" s="1"/>
  <c r="BS30" i="1"/>
  <c r="BW30" i="1" s="1"/>
  <c r="AO68" i="1"/>
  <c r="AQ68" i="1" s="1"/>
  <c r="AU16" i="14"/>
  <c r="AU70" i="14"/>
  <c r="AW70" i="14" s="1"/>
  <c r="AU65" i="14"/>
  <c r="AW65" i="14" s="1"/>
  <c r="AX15" i="7"/>
  <c r="AT47" i="7"/>
  <c r="AX47" i="7" s="1"/>
  <c r="AV15" i="7"/>
  <c r="AT43" i="15"/>
  <c r="AV43" i="15" s="1"/>
  <c r="AX14" i="14"/>
  <c r="AV14" i="14"/>
  <c r="AT46" i="14"/>
  <c r="AT84" i="14"/>
  <c r="AO36" i="14"/>
  <c r="AQ32" i="14" s="1"/>
  <c r="AO46" i="14"/>
  <c r="AS46" i="14" s="1"/>
  <c r="AO86" i="14"/>
  <c r="AQ86" i="14" s="1"/>
  <c r="AS34" i="14"/>
  <c r="AQ34" i="14"/>
  <c r="AT36" i="16"/>
  <c r="AV32" i="16"/>
  <c r="AT77" i="16"/>
  <c r="AT44" i="16"/>
  <c r="AX32" i="16"/>
  <c r="BS32" i="16"/>
  <c r="AU41" i="1"/>
  <c r="AW41" i="1" s="1"/>
  <c r="AU60" i="1"/>
  <c r="AW60" i="1" s="1"/>
  <c r="AU43" i="17"/>
  <c r="AW43" i="17" s="1"/>
  <c r="AG14" i="14"/>
  <c r="AE46" i="14"/>
  <c r="AG46" i="14" s="1"/>
  <c r="AE84" i="14"/>
  <c r="AG84" i="14" s="1"/>
  <c r="BS20" i="18"/>
  <c r="AO67" i="18"/>
  <c r="BS23" i="15"/>
  <c r="BA23" i="15"/>
  <c r="BD36" i="7"/>
  <c r="BH36" i="7" s="1"/>
  <c r="BD63" i="7"/>
  <c r="BH63" i="7" s="1"/>
  <c r="BD41" i="7"/>
  <c r="BF41" i="7" s="1"/>
  <c r="AZ77" i="9"/>
  <c r="BB77" i="9" s="1"/>
  <c r="BB32" i="9"/>
  <c r="AZ44" i="9"/>
  <c r="BB44" i="9" s="1"/>
  <c r="BT32" i="9"/>
  <c r="BT77" i="9" s="1"/>
  <c r="AP68" i="9"/>
  <c r="AR68" i="9" s="1"/>
  <c r="AP42" i="9"/>
  <c r="AR42" i="9" s="1"/>
  <c r="AP60" i="16"/>
  <c r="AP61" i="16"/>
  <c r="AP41" i="16"/>
  <c r="AR41" i="16" s="1"/>
  <c r="AQ24" i="15"/>
  <c r="BS24" i="15"/>
  <c r="AS24" i="15"/>
  <c r="AO85" i="15"/>
  <c r="AS85" i="15" s="1"/>
  <c r="AV24" i="7"/>
  <c r="BS24" i="7"/>
  <c r="BS85" i="7" s="1"/>
  <c r="BW85" i="7" s="1"/>
  <c r="AY33" i="6"/>
  <c r="BB33" i="9"/>
  <c r="AZ81" i="9"/>
  <c r="BB81" i="9" s="1"/>
  <c r="BN75" i="16"/>
  <c r="BR12" i="16"/>
  <c r="BN44" i="16"/>
  <c r="BR44" i="16" s="1"/>
  <c r="BP12" i="16"/>
  <c r="AD42" i="9"/>
  <c r="AF42" i="9" s="1"/>
  <c r="AT72" i="17"/>
  <c r="BS31" i="17"/>
  <c r="BS72" i="17" s="1"/>
  <c r="AN25" i="6"/>
  <c r="AO47" i="14"/>
  <c r="AS25" i="14"/>
  <c r="AP56" i="16"/>
  <c r="AP40" i="16"/>
  <c r="BT8" i="16"/>
  <c r="BT56" i="16" s="1"/>
  <c r="AT29" i="6"/>
  <c r="AV29" i="6" s="1"/>
  <c r="AU41" i="17"/>
  <c r="AW41" i="17" s="1"/>
  <c r="AO26" i="9"/>
  <c r="AN23" i="6"/>
  <c r="AQ23" i="7"/>
  <c r="AO45" i="7"/>
  <c r="AQ45" i="7" s="1"/>
  <c r="AO80" i="7"/>
  <c r="AS80" i="7" s="1"/>
  <c r="AP62" i="15"/>
  <c r="AE68" i="14"/>
  <c r="AE42" i="14"/>
  <c r="AG42" i="14" s="1"/>
  <c r="AY74" i="9"/>
  <c r="BA74" i="9" s="1"/>
  <c r="BC13" i="9"/>
  <c r="AY79" i="9"/>
  <c r="BA79" i="9" s="1"/>
  <c r="BA13" i="9"/>
  <c r="AY45" i="9"/>
  <c r="BA45" i="9" s="1"/>
  <c r="BJ26" i="7"/>
  <c r="BL26" i="7" s="1"/>
  <c r="BL93" i="7" s="1"/>
  <c r="BT24" i="7"/>
  <c r="BD80" i="9"/>
  <c r="BD45" i="9"/>
  <c r="BH23" i="9"/>
  <c r="AU40" i="1"/>
  <c r="AW40" i="1" s="1"/>
  <c r="BT28" i="1"/>
  <c r="AU58" i="1"/>
  <c r="AW58" i="1" s="1"/>
  <c r="AO44" i="17"/>
  <c r="AO76" i="17"/>
  <c r="AS76" i="17" s="1"/>
  <c r="AY26" i="16"/>
  <c r="BC26" i="16" s="1"/>
  <c r="AY62" i="16"/>
  <c r="AY41" i="16"/>
  <c r="AZ80" i="14"/>
  <c r="BB80" i="14" s="1"/>
  <c r="BT23" i="14"/>
  <c r="BB23" i="14"/>
  <c r="AI25" i="1"/>
  <c r="E47" i="1"/>
  <c r="K86" i="14"/>
  <c r="M86" i="14" s="1"/>
  <c r="M34" i="14"/>
  <c r="T36" i="14"/>
  <c r="AI30" i="14"/>
  <c r="U40" i="15"/>
  <c r="Y75" i="7"/>
  <c r="AC12" i="7"/>
  <c r="AA12" i="7"/>
  <c r="AE36" i="7"/>
  <c r="AG35" i="7" s="1"/>
  <c r="AE58" i="7"/>
  <c r="AE40" i="7"/>
  <c r="U16" i="1"/>
  <c r="W16" i="1" s="1"/>
  <c r="W92" i="1" s="1"/>
  <c r="U47" i="1"/>
  <c r="W47" i="1" s="1"/>
  <c r="AD80" i="9"/>
  <c r="AH23" i="9"/>
  <c r="AD45" i="9"/>
  <c r="AF45" i="9" s="1"/>
  <c r="AF23" i="9"/>
  <c r="AE26" i="7"/>
  <c r="AG22" i="7" s="1"/>
  <c r="AE85" i="7"/>
  <c r="AG85" i="7" s="1"/>
  <c r="AE46" i="7"/>
  <c r="AG46" i="7" s="1"/>
  <c r="AJ24" i="7"/>
  <c r="AL24" i="7" s="1"/>
  <c r="AC25" i="19"/>
  <c r="AA25" i="19"/>
  <c r="AG24" i="7"/>
  <c r="AD76" i="7"/>
  <c r="Z70" i="9"/>
  <c r="N34" i="1"/>
  <c r="J46" i="1"/>
  <c r="AI32" i="14"/>
  <c r="AM32" i="14" s="1"/>
  <c r="J44" i="14"/>
  <c r="N44" i="14" s="1"/>
  <c r="Z42" i="14"/>
  <c r="AB42" i="14" s="1"/>
  <c r="Z66" i="14"/>
  <c r="Y67" i="16"/>
  <c r="AC67" i="16" s="1"/>
  <c r="AP58" i="7"/>
  <c r="AS58" i="7" s="1"/>
  <c r="AP40" i="7"/>
  <c r="BT28" i="7"/>
  <c r="T47" i="16"/>
  <c r="V47" i="16" s="1"/>
  <c r="T16" i="16"/>
  <c r="X15" i="16"/>
  <c r="V15" i="16"/>
  <c r="Y68" i="7"/>
  <c r="AI30" i="7"/>
  <c r="AI68" i="7" s="1"/>
  <c r="AJ30" i="14"/>
  <c r="AJ68" i="14" s="1"/>
  <c r="U68" i="14"/>
  <c r="V12" i="1"/>
  <c r="AI12" i="1"/>
  <c r="BY12" i="1" s="1"/>
  <c r="AJ13" i="1"/>
  <c r="AJ79" i="1" s="1"/>
  <c r="W15" i="1"/>
  <c r="AJ15" i="1"/>
  <c r="X24" i="1"/>
  <c r="Z47" i="1"/>
  <c r="AB47" i="1" s="1"/>
  <c r="T75" i="1"/>
  <c r="V75" i="1" s="1"/>
  <c r="AA32" i="7"/>
  <c r="AI34" i="9"/>
  <c r="AI86" i="9" s="1"/>
  <c r="AM86" i="9" s="1"/>
  <c r="BT30" i="14"/>
  <c r="BV30" i="14" s="1"/>
  <c r="F16" i="9"/>
  <c r="H15" i="9" s="1"/>
  <c r="J42" i="14"/>
  <c r="AI20" i="14"/>
  <c r="K40" i="1"/>
  <c r="K57" i="1"/>
  <c r="U36" i="19"/>
  <c r="W36" i="19" s="1"/>
  <c r="W94" i="19" s="1"/>
  <c r="F46" i="7"/>
  <c r="F36" i="7"/>
  <c r="H28" i="7" s="1"/>
  <c r="F86" i="7"/>
  <c r="H86" i="7" s="1"/>
  <c r="U40" i="16"/>
  <c r="W40" i="16" s="1"/>
  <c r="W8" i="16"/>
  <c r="U56" i="16"/>
  <c r="W56" i="16" s="1"/>
  <c r="Z42" i="1"/>
  <c r="AB42" i="1" s="1"/>
  <c r="Z67" i="1"/>
  <c r="AB67" i="1" s="1"/>
  <c r="AZ26" i="7"/>
  <c r="BB26" i="7" s="1"/>
  <c r="BB93" i="7" s="1"/>
  <c r="AZ71" i="7"/>
  <c r="BB71" i="7" s="1"/>
  <c r="Y71" i="14"/>
  <c r="AA71" i="14" s="1"/>
  <c r="AH14" i="15"/>
  <c r="AI14" i="15"/>
  <c r="AD84" i="1"/>
  <c r="AH84" i="1" s="1"/>
  <c r="AD46" i="1"/>
  <c r="AF46" i="1" s="1"/>
  <c r="Z42" i="7"/>
  <c r="AB42" i="7" s="1"/>
  <c r="AF24" i="9"/>
  <c r="F36" i="16"/>
  <c r="H28" i="16" s="1"/>
  <c r="K44" i="1"/>
  <c r="M44" i="1" s="1"/>
  <c r="K75" i="1"/>
  <c r="U63" i="7"/>
  <c r="U41" i="7"/>
  <c r="W41" i="7" s="1"/>
  <c r="Z16" i="7"/>
  <c r="AB16" i="7" s="1"/>
  <c r="AB92" i="7" s="1"/>
  <c r="AB12" i="7"/>
  <c r="AJ12" i="7"/>
  <c r="O43" i="7"/>
  <c r="AI11" i="7"/>
  <c r="Y84" i="9"/>
  <c r="AC14" i="9"/>
  <c r="AA14" i="9"/>
  <c r="AI14" i="9"/>
  <c r="AM14" i="9" s="1"/>
  <c r="U60" i="16"/>
  <c r="W60" i="16" s="1"/>
  <c r="U61" i="16"/>
  <c r="W61" i="16" s="1"/>
  <c r="U41" i="16"/>
  <c r="W41" i="16" s="1"/>
  <c r="AJ9" i="16"/>
  <c r="AJ61" i="16" s="1"/>
  <c r="Z70" i="1"/>
  <c r="Z65" i="1"/>
  <c r="AB65" i="1" s="1"/>
  <c r="AJ20" i="17"/>
  <c r="X12" i="1"/>
  <c r="AH14" i="1"/>
  <c r="W18" i="1"/>
  <c r="AB32" i="1"/>
  <c r="AD44" i="9"/>
  <c r="AU43" i="14"/>
  <c r="AW43" i="14" s="1"/>
  <c r="AU45" i="15"/>
  <c r="AW45" i="15" s="1"/>
  <c r="AP16" i="1"/>
  <c r="AR31" i="1" s="1"/>
  <c r="AP43" i="1"/>
  <c r="AP70" i="1"/>
  <c r="AP65" i="1"/>
  <c r="O47" i="15"/>
  <c r="S15" i="15"/>
  <c r="U81" i="1"/>
  <c r="W33" i="1"/>
  <c r="AD26" i="1"/>
  <c r="AF25" i="1" s="1"/>
  <c r="AD47" i="1"/>
  <c r="AB24" i="14"/>
  <c r="Z85" i="14"/>
  <c r="AB85" i="14" s="1"/>
  <c r="AB23" i="16"/>
  <c r="AJ23" i="16"/>
  <c r="Z81" i="7"/>
  <c r="AB81" i="7" s="1"/>
  <c r="AB33" i="7"/>
  <c r="T47" i="7"/>
  <c r="X47" i="7" s="1"/>
  <c r="X35" i="7"/>
  <c r="AI35" i="7"/>
  <c r="V35" i="7"/>
  <c r="AI24" i="1"/>
  <c r="AM24" i="1" s="1"/>
  <c r="M12" i="1"/>
  <c r="AI14" i="1"/>
  <c r="AK14" i="1" s="1"/>
  <c r="N15" i="1"/>
  <c r="AJ18" i="1"/>
  <c r="AH25" i="1"/>
  <c r="AB25" i="7"/>
  <c r="AR33" i="7"/>
  <c r="O70" i="7"/>
  <c r="E53" i="7"/>
  <c r="E6" i="7"/>
  <c r="AI5" i="7"/>
  <c r="I5" i="7"/>
  <c r="O45" i="7"/>
  <c r="Q45" i="7" s="1"/>
  <c r="Q23" i="7"/>
  <c r="Y81" i="1"/>
  <c r="Y82" i="1" s="1"/>
  <c r="AC33" i="1"/>
  <c r="AA33" i="1"/>
  <c r="AI33" i="1"/>
  <c r="AI81" i="1" s="1"/>
  <c r="AM81" i="1" s="1"/>
  <c r="AC34" i="1"/>
  <c r="AA34" i="1"/>
  <c r="Y86" i="1"/>
  <c r="Y46" i="1"/>
  <c r="AD45" i="7"/>
  <c r="AH45" i="7" s="1"/>
  <c r="AD81" i="7"/>
  <c r="AH81" i="7" s="1"/>
  <c r="AF33" i="7"/>
  <c r="P42" i="9"/>
  <c r="AI31" i="15"/>
  <c r="Y84" i="14"/>
  <c r="AA14" i="14"/>
  <c r="AD40" i="9"/>
  <c r="AD56" i="9"/>
  <c r="AH8" i="9"/>
  <c r="AC35" i="9"/>
  <c r="AA35" i="9"/>
  <c r="T46" i="1"/>
  <c r="X46" i="1" s="1"/>
  <c r="AT71" i="1"/>
  <c r="Z67" i="7"/>
  <c r="AB67" i="7" s="1"/>
  <c r="T43" i="9"/>
  <c r="X43" i="9" s="1"/>
  <c r="AD77" i="9"/>
  <c r="E81" i="1"/>
  <c r="I81" i="1" s="1"/>
  <c r="I33" i="1"/>
  <c r="E80" i="1"/>
  <c r="G80" i="1" s="1"/>
  <c r="E45" i="1"/>
  <c r="G45" i="1" s="1"/>
  <c r="K74" i="1"/>
  <c r="M74" i="1" s="1"/>
  <c r="K45" i="1"/>
  <c r="M45" i="1" s="1"/>
  <c r="K79" i="1"/>
  <c r="M79" i="1" s="1"/>
  <c r="AI19" i="7"/>
  <c r="AI62" i="7" s="1"/>
  <c r="O72" i="1"/>
  <c r="Q65" i="1" s="1"/>
  <c r="O43" i="1"/>
  <c r="Y26" i="14"/>
  <c r="Z26" i="9"/>
  <c r="AB26" i="9" s="1"/>
  <c r="AB93" i="9" s="1"/>
  <c r="Z46" i="9"/>
  <c r="AB46" i="9" s="1"/>
  <c r="AB24" i="9"/>
  <c r="AJ24" i="9"/>
  <c r="AJ85" i="9" s="1"/>
  <c r="AL85" i="9" s="1"/>
  <c r="AP41" i="1"/>
  <c r="AP62" i="1"/>
  <c r="AR62" i="1" s="1"/>
  <c r="BW35" i="7"/>
  <c r="AS35" i="7"/>
  <c r="U36" i="16"/>
  <c r="W36" i="16" s="1"/>
  <c r="W94" i="16" s="1"/>
  <c r="W34" i="16"/>
  <c r="U86" i="16"/>
  <c r="W86" i="16" s="1"/>
  <c r="T26" i="16"/>
  <c r="T85" i="16"/>
  <c r="V85" i="16" s="1"/>
  <c r="X24" i="16"/>
  <c r="V24" i="16"/>
  <c r="AT22" i="6"/>
  <c r="AW22" i="9"/>
  <c r="BT22" i="9"/>
  <c r="BT76" i="9" s="1"/>
  <c r="AU44" i="9"/>
  <c r="AW44" i="9" s="1"/>
  <c r="AJ10" i="1"/>
  <c r="I11" i="1"/>
  <c r="Z43" i="1"/>
  <c r="AB43" i="1" s="1"/>
  <c r="Y45" i="1"/>
  <c r="BS32" i="7"/>
  <c r="AU40" i="7"/>
  <c r="O65" i="7"/>
  <c r="S65" i="7" s="1"/>
  <c r="AE45" i="16"/>
  <c r="AG45" i="16" s="1"/>
  <c r="AY47" i="18"/>
  <c r="BC35" i="18"/>
  <c r="AS30" i="6"/>
  <c r="AT68" i="15"/>
  <c r="AP16" i="14"/>
  <c r="AZ44" i="17"/>
  <c r="BB44" i="17" s="1"/>
  <c r="BA22" i="14"/>
  <c r="AY76" i="14"/>
  <c r="BT31" i="14"/>
  <c r="AP43" i="14"/>
  <c r="AS28" i="18"/>
  <c r="AO58" i="18"/>
  <c r="AS58" i="18" s="1"/>
  <c r="AT60" i="15"/>
  <c r="BS61" i="15"/>
  <c r="AT61" i="15"/>
  <c r="AT41" i="15"/>
  <c r="AP16" i="17"/>
  <c r="AR21" i="17" s="1"/>
  <c r="AP44" i="17"/>
  <c r="AZ66" i="17"/>
  <c r="BB66" i="17" s="1"/>
  <c r="AZ42" i="17"/>
  <c r="BB42" i="17" s="1"/>
  <c r="AU58" i="17"/>
  <c r="AU40" i="17"/>
  <c r="AW40" i="17" s="1"/>
  <c r="AZ16" i="14"/>
  <c r="BB16" i="14" s="1"/>
  <c r="BB92" i="14" s="1"/>
  <c r="BB13" i="14"/>
  <c r="BA32" i="15"/>
  <c r="BS32" i="15"/>
  <c r="AO56" i="17"/>
  <c r="AS8" i="17"/>
  <c r="AZ79" i="17"/>
  <c r="AZ74" i="17"/>
  <c r="BB74" i="17" s="1"/>
  <c r="BT13" i="17"/>
  <c r="BT74" i="17" s="1"/>
  <c r="BV74" i="17" s="1"/>
  <c r="BB13" i="17"/>
  <c r="BE44" i="17"/>
  <c r="BG44" i="17" s="1"/>
  <c r="BE75" i="17"/>
  <c r="BG75" i="17" s="1"/>
  <c r="BG12" i="17"/>
  <c r="AU44" i="14"/>
  <c r="AW44" i="14" s="1"/>
  <c r="AU75" i="14"/>
  <c r="AW75" i="14" s="1"/>
  <c r="AT75" i="19"/>
  <c r="AV12" i="19"/>
  <c r="BT13" i="15"/>
  <c r="AZ74" i="15"/>
  <c r="BB74" i="15" s="1"/>
  <c r="BB13" i="15"/>
  <c r="AU43" i="18"/>
  <c r="AW43" i="18" s="1"/>
  <c r="AT80" i="15"/>
  <c r="AX23" i="15"/>
  <c r="AY36" i="14"/>
  <c r="BS33" i="14"/>
  <c r="AY81" i="14"/>
  <c r="BC81" i="14" s="1"/>
  <c r="BE16" i="15"/>
  <c r="BG16" i="15" s="1"/>
  <c r="BG92" i="15" s="1"/>
  <c r="BE41" i="15"/>
  <c r="BG41" i="15" s="1"/>
  <c r="BE60" i="15"/>
  <c r="BG60" i="15" s="1"/>
  <c r="BH33" i="15"/>
  <c r="BS33" i="15"/>
  <c r="BD81" i="15"/>
  <c r="BF33" i="15"/>
  <c r="BE26" i="15"/>
  <c r="BG26" i="15" s="1"/>
  <c r="BG93" i="15" s="1"/>
  <c r="BG23" i="15"/>
  <c r="BE45" i="15"/>
  <c r="BG45" i="15" s="1"/>
  <c r="BD58" i="15"/>
  <c r="BF58" i="15" s="1"/>
  <c r="BD40" i="15"/>
  <c r="BS21" i="18"/>
  <c r="AY43" i="18"/>
  <c r="BA43" i="18" s="1"/>
  <c r="BJ36" i="15"/>
  <c r="BL36" i="15" s="1"/>
  <c r="BL94" i="15" s="1"/>
  <c r="BJ42" i="15"/>
  <c r="BL42" i="15" s="1"/>
  <c r="BJ68" i="15"/>
  <c r="AY25" i="6"/>
  <c r="BA25" i="6" s="1"/>
  <c r="AZ47" i="19"/>
  <c r="BB47" i="19" s="1"/>
  <c r="BD65" i="14"/>
  <c r="BD56" i="14"/>
  <c r="BH56" i="14" s="1"/>
  <c r="BS8" i="14"/>
  <c r="BS56" i="14" s="1"/>
  <c r="BF8" i="14"/>
  <c r="BD40" i="14"/>
  <c r="AW24" i="15"/>
  <c r="BT24" i="15"/>
  <c r="BT85" i="15" s="1"/>
  <c r="BV85" i="15" s="1"/>
  <c r="AU85" i="15"/>
  <c r="AW85" i="15" s="1"/>
  <c r="AT24" i="6"/>
  <c r="AZ75" i="16"/>
  <c r="AZ78" i="16" s="1"/>
  <c r="BB78" i="16" s="1"/>
  <c r="BT12" i="16"/>
  <c r="AZ70" i="16"/>
  <c r="AZ43" i="16"/>
  <c r="BE41" i="19"/>
  <c r="BG41" i="19" s="1"/>
  <c r="BV35" i="15"/>
  <c r="BG35" i="15"/>
  <c r="AW33" i="16"/>
  <c r="AU81" i="16"/>
  <c r="AU45" i="16"/>
  <c r="AW45" i="16" s="1"/>
  <c r="AU68" i="18"/>
  <c r="AU42" i="18"/>
  <c r="AW42" i="18" s="1"/>
  <c r="AZ36" i="15"/>
  <c r="BB36" i="15" s="1"/>
  <c r="BB94" i="15" s="1"/>
  <c r="AZ58" i="15"/>
  <c r="BB58" i="15" s="1"/>
  <c r="AZ40" i="15"/>
  <c r="BB40" i="15" s="1"/>
  <c r="BB28" i="15"/>
  <c r="BE41" i="18"/>
  <c r="BG41" i="18" s="1"/>
  <c r="BE62" i="18"/>
  <c r="BG62" i="18" s="1"/>
  <c r="BT19" i="18"/>
  <c r="BV19" i="18" s="1"/>
  <c r="BE80" i="18"/>
  <c r="BG80" i="18" s="1"/>
  <c r="BG23" i="18"/>
  <c r="AY47" i="16"/>
  <c r="BC47" i="16" s="1"/>
  <c r="BW25" i="16"/>
  <c r="BJ77" i="18"/>
  <c r="BL32" i="18"/>
  <c r="BH22" i="6"/>
  <c r="BM22" i="18"/>
  <c r="BI44" i="18"/>
  <c r="BK22" i="18"/>
  <c r="BI26" i="15"/>
  <c r="BK26" i="15" s="1"/>
  <c r="BI62" i="15"/>
  <c r="AY45" i="17"/>
  <c r="BS33" i="17"/>
  <c r="BU33" i="17" s="1"/>
  <c r="BC33" i="17"/>
  <c r="AX33" i="6"/>
  <c r="AZ33" i="6" s="1"/>
  <c r="BA33" i="17"/>
  <c r="AY81" i="17"/>
  <c r="AZ79" i="16"/>
  <c r="BB79" i="16" s="1"/>
  <c r="AZ45" i="16"/>
  <c r="BB45" i="16" s="1"/>
  <c r="BT13" i="16"/>
  <c r="BT79" i="16" s="1"/>
  <c r="BB32" i="18"/>
  <c r="AZ44" i="18"/>
  <c r="BC34" i="18"/>
  <c r="BA34" i="18"/>
  <c r="AY86" i="18"/>
  <c r="BI43" i="15"/>
  <c r="AU45" i="17"/>
  <c r="AW45" i="17" s="1"/>
  <c r="AU80" i="17"/>
  <c r="AW80" i="17" s="1"/>
  <c r="AW23" i="17"/>
  <c r="AT66" i="14"/>
  <c r="AV66" i="14" s="1"/>
  <c r="BD74" i="15"/>
  <c r="BF13" i="15"/>
  <c r="BD79" i="15"/>
  <c r="BD45" i="15"/>
  <c r="BF45" i="15" s="1"/>
  <c r="BC74" i="6"/>
  <c r="BE80" i="19"/>
  <c r="BG80" i="19" s="1"/>
  <c r="BT23" i="19"/>
  <c r="BT80" i="19" s="1"/>
  <c r="BV80" i="19" s="1"/>
  <c r="BG23" i="19"/>
  <c r="BD33" i="6"/>
  <c r="BG33" i="16"/>
  <c r="BE72" i="17"/>
  <c r="BG72" i="17" s="1"/>
  <c r="BJ56" i="15"/>
  <c r="BL56" i="15" s="1"/>
  <c r="BL8" i="15"/>
  <c r="BJ16" i="15"/>
  <c r="BL16" i="15" s="1"/>
  <c r="BL92" i="15" s="1"/>
  <c r="AY47" i="15"/>
  <c r="BC25" i="15"/>
  <c r="AX25" i="6"/>
  <c r="BE79" i="18"/>
  <c r="BG79" i="18" s="1"/>
  <c r="BE74" i="18"/>
  <c r="BG74" i="18" s="1"/>
  <c r="BE45" i="18"/>
  <c r="BD43" i="18"/>
  <c r="BH43" i="18" s="1"/>
  <c r="BS70" i="18"/>
  <c r="BD65" i="18"/>
  <c r="BD70" i="18"/>
  <c r="BD25" i="6"/>
  <c r="BF25" i="6" s="1"/>
  <c r="BG25" i="15"/>
  <c r="BI75" i="19"/>
  <c r="BM12" i="19"/>
  <c r="BS12" i="19"/>
  <c r="BI44" i="19"/>
  <c r="BK12" i="19"/>
  <c r="BQ28" i="17"/>
  <c r="BO58" i="17"/>
  <c r="BQ58" i="17" s="1"/>
  <c r="BT28" i="17"/>
  <c r="BD40" i="17"/>
  <c r="BH40" i="17" s="1"/>
  <c r="BD56" i="17"/>
  <c r="BH56" i="17" s="1"/>
  <c r="BH8" i="17"/>
  <c r="BS8" i="17"/>
  <c r="BE76" i="19"/>
  <c r="BT22" i="19"/>
  <c r="BD22" i="6"/>
  <c r="BD76" i="6" s="1"/>
  <c r="BF76" i="6" s="1"/>
  <c r="BE44" i="19"/>
  <c r="BG44" i="19" s="1"/>
  <c r="BG22" i="19"/>
  <c r="BI40" i="18"/>
  <c r="BM40" i="18" s="1"/>
  <c r="BM8" i="18"/>
  <c r="BI56" i="18"/>
  <c r="BK8" i="18"/>
  <c r="BK32" i="17"/>
  <c r="BI77" i="17"/>
  <c r="BK77" i="17" s="1"/>
  <c r="BM32" i="17"/>
  <c r="AY36" i="16"/>
  <c r="AX31" i="6"/>
  <c r="BH25" i="15"/>
  <c r="BF25" i="15"/>
  <c r="BT32" i="17"/>
  <c r="BJ77" i="17"/>
  <c r="BL77" i="17" s="1"/>
  <c r="BI70" i="19"/>
  <c r="BI43" i="19"/>
  <c r="BK43" i="19" s="1"/>
  <c r="BI65" i="19"/>
  <c r="BG25" i="14"/>
  <c r="BE47" i="14"/>
  <c r="BG47" i="14" s="1"/>
  <c r="BE26" i="14"/>
  <c r="BG26" i="14" s="1"/>
  <c r="BG93" i="14" s="1"/>
  <c r="BC22" i="6"/>
  <c r="BG22" i="6" s="1"/>
  <c r="BD76" i="17"/>
  <c r="BH76" i="17" s="1"/>
  <c r="BH22" i="17"/>
  <c r="BF22" i="17"/>
  <c r="BE16" i="1"/>
  <c r="BG16" i="1" s="1"/>
  <c r="BG92" i="1" s="1"/>
  <c r="BS32" i="18"/>
  <c r="BS77" i="18" s="1"/>
  <c r="BI77" i="18"/>
  <c r="BM32" i="18"/>
  <c r="BK32" i="18"/>
  <c r="BJ44" i="18"/>
  <c r="BL44" i="18" s="1"/>
  <c r="BL12" i="18"/>
  <c r="BT12" i="18"/>
  <c r="BE16" i="9"/>
  <c r="BG16" i="9" s="1"/>
  <c r="BG92" i="9" s="1"/>
  <c r="AY58" i="14"/>
  <c r="BA58" i="14" s="1"/>
  <c r="BA28" i="14"/>
  <c r="BE65" i="15"/>
  <c r="BG65" i="15" s="1"/>
  <c r="BE43" i="15"/>
  <c r="BG43" i="15" s="1"/>
  <c r="BJ72" i="19"/>
  <c r="BM28" i="15"/>
  <c r="BK28" i="15"/>
  <c r="BD26" i="16"/>
  <c r="BF26" i="16" s="1"/>
  <c r="BD80" i="16"/>
  <c r="BH23" i="16"/>
  <c r="X13" i="15"/>
  <c r="AI13" i="15"/>
  <c r="AI74" i="15" s="1"/>
  <c r="T74" i="15"/>
  <c r="V13" i="15"/>
  <c r="T26" i="14"/>
  <c r="V22" i="14"/>
  <c r="AI22" i="14"/>
  <c r="T76" i="14"/>
  <c r="X76" i="14" s="1"/>
  <c r="O81" i="17"/>
  <c r="S81" i="17" s="1"/>
  <c r="S33" i="17"/>
  <c r="N13" i="18"/>
  <c r="J45" i="18"/>
  <c r="J74" i="18"/>
  <c r="L13" i="18"/>
  <c r="F58" i="17"/>
  <c r="AJ28" i="17"/>
  <c r="AJ58" i="17" s="1"/>
  <c r="O58" i="14"/>
  <c r="J56" i="17"/>
  <c r="N8" i="17"/>
  <c r="J40" i="17"/>
  <c r="K72" i="19"/>
  <c r="E75" i="17"/>
  <c r="I12" i="17"/>
  <c r="G12" i="17"/>
  <c r="P84" i="19"/>
  <c r="R14" i="19"/>
  <c r="P46" i="19"/>
  <c r="R46" i="19" s="1"/>
  <c r="P75" i="14"/>
  <c r="R75" i="14" s="1"/>
  <c r="R12" i="14"/>
  <c r="AI19" i="15"/>
  <c r="BC22" i="14"/>
  <c r="AY44" i="14"/>
  <c r="BC44" i="14" s="1"/>
  <c r="AZ74" i="14"/>
  <c r="BB74" i="14" s="1"/>
  <c r="AZ45" i="15"/>
  <c r="BB45" i="15" s="1"/>
  <c r="BT14" i="18"/>
  <c r="BT84" i="18" s="1"/>
  <c r="BT31" i="16"/>
  <c r="BT72" i="16" s="1"/>
  <c r="BT23" i="9"/>
  <c r="BT80" i="9" s="1"/>
  <c r="BV80" i="9" s="1"/>
  <c r="AW33" i="9"/>
  <c r="AZ45" i="9"/>
  <c r="BB45" i="9" s="1"/>
  <c r="AT71" i="9"/>
  <c r="AV71" i="9" s="1"/>
  <c r="AU81" i="9"/>
  <c r="AW81" i="9" s="1"/>
  <c r="AZ65" i="16"/>
  <c r="BB65" i="16" s="1"/>
  <c r="BT8" i="14"/>
  <c r="AZ45" i="14"/>
  <c r="AZ79" i="14"/>
  <c r="BB79" i="14" s="1"/>
  <c r="BC32" i="15"/>
  <c r="BI72" i="15"/>
  <c r="BM72" i="15" s="1"/>
  <c r="AZ45" i="17"/>
  <c r="BB45" i="17" s="1"/>
  <c r="BD26" i="15"/>
  <c r="BK15" i="14"/>
  <c r="BI47" i="14"/>
  <c r="BK47" i="14" s="1"/>
  <c r="BI60" i="17"/>
  <c r="BM60" i="17" s="1"/>
  <c r="BI61" i="17"/>
  <c r="BK61" i="17" s="1"/>
  <c r="BO85" i="17"/>
  <c r="BQ85" i="17" s="1"/>
  <c r="BQ24" i="17"/>
  <c r="AY60" i="1"/>
  <c r="BA60" i="1" s="1"/>
  <c r="AX32" i="7"/>
  <c r="AY61" i="7"/>
  <c r="BC61" i="7" s="1"/>
  <c r="BB12" i="16"/>
  <c r="BA14" i="16"/>
  <c r="BA25" i="16"/>
  <c r="BT34" i="16"/>
  <c r="BT86" i="16" s="1"/>
  <c r="BV86" i="16" s="1"/>
  <c r="AO44" i="16"/>
  <c r="AU57" i="16"/>
  <c r="AZ74" i="16"/>
  <c r="BB74" i="16" s="1"/>
  <c r="BH8" i="14"/>
  <c r="BS22" i="14"/>
  <c r="BS76" i="14" s="1"/>
  <c r="BD43" i="14"/>
  <c r="BD70" i="14"/>
  <c r="BH70" i="14" s="1"/>
  <c r="BF28" i="15"/>
  <c r="BD47" i="15"/>
  <c r="BJ43" i="19"/>
  <c r="BL43" i="19" s="1"/>
  <c r="AY41" i="7"/>
  <c r="BC41" i="7" s="1"/>
  <c r="AZ75" i="7"/>
  <c r="AZ78" i="7" s="1"/>
  <c r="BB78" i="7" s="1"/>
  <c r="AV25" i="9"/>
  <c r="AS32" i="16"/>
  <c r="AP43" i="16"/>
  <c r="BI41" i="15"/>
  <c r="BK41" i="15" s="1"/>
  <c r="BE47" i="15"/>
  <c r="BG47" i="15" s="1"/>
  <c r="BE80" i="15"/>
  <c r="BG80" i="15" s="1"/>
  <c r="AW28" i="17"/>
  <c r="BL32" i="17"/>
  <c r="AO40" i="17"/>
  <c r="AP75" i="17"/>
  <c r="AS75" i="17" s="1"/>
  <c r="BT31" i="19"/>
  <c r="BJ40" i="1"/>
  <c r="BL40" i="1" s="1"/>
  <c r="AZ81" i="7"/>
  <c r="BB81" i="7" s="1"/>
  <c r="AU66" i="9"/>
  <c r="AZ80" i="9"/>
  <c r="BB80" i="9" s="1"/>
  <c r="BC14" i="16"/>
  <c r="BC25" i="16"/>
  <c r="BG34" i="16"/>
  <c r="AU40" i="16"/>
  <c r="AW40" i="16" s="1"/>
  <c r="AP56" i="14"/>
  <c r="AU86" i="14"/>
  <c r="BT8" i="15"/>
  <c r="BT56" i="15" s="1"/>
  <c r="BS19" i="15"/>
  <c r="AV23" i="15"/>
  <c r="BA25" i="15"/>
  <c r="BH28" i="15"/>
  <c r="BS31" i="15"/>
  <c r="BA35" i="15"/>
  <c r="AT42" i="15"/>
  <c r="BE61" i="15"/>
  <c r="BE66" i="15"/>
  <c r="BT33" i="17"/>
  <c r="BT81" i="17" s="1"/>
  <c r="BV81" i="17" s="1"/>
  <c r="BI44" i="17"/>
  <c r="BG13" i="18"/>
  <c r="BT32" i="18"/>
  <c r="BB33" i="7"/>
  <c r="AT44" i="7"/>
  <c r="AX44" i="7" s="1"/>
  <c r="AY62" i="7"/>
  <c r="BS21" i="9"/>
  <c r="AU42" i="9"/>
  <c r="AW42" i="9" s="1"/>
  <c r="AZ44" i="16"/>
  <c r="BB44" i="16" s="1"/>
  <c r="BA33" i="14"/>
  <c r="AP40" i="14"/>
  <c r="AT67" i="14"/>
  <c r="AV67" i="14" s="1"/>
  <c r="AU46" i="15"/>
  <c r="AW46" i="15" s="1"/>
  <c r="BB12" i="17"/>
  <c r="BO26" i="15"/>
  <c r="BQ26" i="15" s="1"/>
  <c r="BQ93" i="15" s="1"/>
  <c r="AW18" i="16"/>
  <c r="BA8" i="14"/>
  <c r="BT12" i="14"/>
  <c r="BT13" i="14"/>
  <c r="AT42" i="14"/>
  <c r="AX42" i="14" s="1"/>
  <c r="AP72" i="14"/>
  <c r="BS30" i="15"/>
  <c r="AY44" i="15"/>
  <c r="BC44" i="15" s="1"/>
  <c r="AT45" i="15"/>
  <c r="AV45" i="15" s="1"/>
  <c r="AT62" i="15"/>
  <c r="AY77" i="15"/>
  <c r="BC77" i="15" s="1"/>
  <c r="BF8" i="17"/>
  <c r="AY46" i="18"/>
  <c r="BJ75" i="18"/>
  <c r="BL75" i="18" s="1"/>
  <c r="AZ77" i="18"/>
  <c r="AI20" i="18"/>
  <c r="AI67" i="18" s="1"/>
  <c r="AI28" i="19"/>
  <c r="AI58" i="19" s="1"/>
  <c r="BN42" i="7"/>
  <c r="BP42" i="7" s="1"/>
  <c r="BT31" i="7"/>
  <c r="BW15" i="14"/>
  <c r="AJ11" i="7"/>
  <c r="O47" i="9"/>
  <c r="J44" i="18"/>
  <c r="BI41" i="17"/>
  <c r="BN36" i="9"/>
  <c r="E75" i="6"/>
  <c r="G75" i="6" s="1"/>
  <c r="F75" i="18"/>
  <c r="H75" i="18" s="1"/>
  <c r="AJ12" i="18"/>
  <c r="AJ75" i="18" s="1"/>
  <c r="BP14" i="19"/>
  <c r="BS19" i="19"/>
  <c r="BS62" i="19" s="1"/>
  <c r="BJ79" i="19"/>
  <c r="BL79" i="19" s="1"/>
  <c r="BI61" i="19"/>
  <c r="BM61" i="19" s="1"/>
  <c r="BI60" i="19"/>
  <c r="BK60" i="19" s="1"/>
  <c r="BN41" i="19"/>
  <c r="BO46" i="18"/>
  <c r="BQ46" i="18" s="1"/>
  <c r="BN79" i="19"/>
  <c r="BR13" i="19"/>
  <c r="E36" i="7"/>
  <c r="AJ29" i="14"/>
  <c r="AJ63" i="14" s="1"/>
  <c r="AI18" i="9"/>
  <c r="AI57" i="9" s="1"/>
  <c r="U36" i="1"/>
  <c r="W36" i="1" s="1"/>
  <c r="W94" i="1" s="1"/>
  <c r="AI35" i="1"/>
  <c r="BY35" i="1" s="1"/>
  <c r="T36" i="1"/>
  <c r="AI15" i="1"/>
  <c r="Z45" i="16"/>
  <c r="AB45" i="16" s="1"/>
  <c r="Y26" i="1"/>
  <c r="AA26" i="1" s="1"/>
  <c r="AD16" i="14"/>
  <c r="AF16" i="14" s="1"/>
  <c r="BS19" i="7"/>
  <c r="BW19" i="7" s="1"/>
  <c r="AT47" i="9"/>
  <c r="AX47" i="9" s="1"/>
  <c r="AO36" i="1"/>
  <c r="AQ28" i="1" s="1"/>
  <c r="AZ16" i="9"/>
  <c r="BB16" i="9" s="1"/>
  <c r="BB92" i="9" s="1"/>
  <c r="Y47" i="7"/>
  <c r="BW35" i="16"/>
  <c r="AO16" i="16"/>
  <c r="AQ31" i="16" s="1"/>
  <c r="AN31" i="6"/>
  <c r="AT26" i="7"/>
  <c r="AX26" i="7" s="1"/>
  <c r="AO16" i="7"/>
  <c r="AQ9" i="7" s="1"/>
  <c r="AU36" i="14"/>
  <c r="AW36" i="14" s="1"/>
  <c r="AW94" i="14" s="1"/>
  <c r="AE36" i="16"/>
  <c r="AG35" i="16" s="1"/>
  <c r="AO16" i="1"/>
  <c r="BD16" i="1"/>
  <c r="BH16" i="1" s="1"/>
  <c r="AU36" i="7"/>
  <c r="AW36" i="7" s="1"/>
  <c r="AW94" i="7" s="1"/>
  <c r="AP36" i="1"/>
  <c r="AR28" i="1" s="1"/>
  <c r="AP36" i="16"/>
  <c r="AR28" i="16" s="1"/>
  <c r="BE16" i="16"/>
  <c r="BG16" i="16" s="1"/>
  <c r="BG92" i="16" s="1"/>
  <c r="BI16" i="9"/>
  <c r="BK16" i="9" s="1"/>
  <c r="AY34" i="6"/>
  <c r="BA34" i="6" s="1"/>
  <c r="AY16" i="15"/>
  <c r="BE16" i="14"/>
  <c r="BG16" i="14" s="1"/>
  <c r="BG92" i="14" s="1"/>
  <c r="BM22" i="6"/>
  <c r="BD16" i="15"/>
  <c r="AY22" i="6"/>
  <c r="BA22" i="6" s="1"/>
  <c r="AY16" i="16"/>
  <c r="AU26" i="14"/>
  <c r="AW26" i="14" s="1"/>
  <c r="AW93" i="14" s="1"/>
  <c r="BE26" i="19"/>
  <c r="BG26" i="19" s="1"/>
  <c r="BG93" i="19" s="1"/>
  <c r="BG14" i="6"/>
  <c r="AY26" i="9"/>
  <c r="BA26" i="9" s="1"/>
  <c r="BC35" i="6"/>
  <c r="BE35" i="6" s="1"/>
  <c r="BD31" i="6"/>
  <c r="BD16" i="7"/>
  <c r="BF16" i="7" s="1"/>
  <c r="BD16" i="9"/>
  <c r="BD36" i="16"/>
  <c r="BH28" i="6"/>
  <c r="BL28" i="6" s="1"/>
  <c r="BE36" i="7"/>
  <c r="BG36" i="7" s="1"/>
  <c r="BG94" i="7" s="1"/>
  <c r="BI21" i="6"/>
  <c r="J36" i="7"/>
  <c r="U16" i="7"/>
  <c r="W16" i="7" s="1"/>
  <c r="W92" i="7" s="1"/>
  <c r="T36" i="18"/>
  <c r="V36" i="18" s="1"/>
  <c r="O36" i="15"/>
  <c r="Q35" i="15" s="1"/>
  <c r="K26" i="19"/>
  <c r="R33" i="19"/>
  <c r="BR79" i="1"/>
  <c r="BP79" i="1"/>
  <c r="BN45" i="19"/>
  <c r="BM23" i="6"/>
  <c r="BQ23" i="6" s="1"/>
  <c r="BP23" i="19"/>
  <c r="BN80" i="19"/>
  <c r="BR80" i="19" s="1"/>
  <c r="BR23" i="19"/>
  <c r="BS23" i="19"/>
  <c r="BM24" i="9"/>
  <c r="BK24" i="9"/>
  <c r="BS24" i="9"/>
  <c r="BW24" i="9" s="1"/>
  <c r="BO68" i="19"/>
  <c r="BQ68" i="19" s="1"/>
  <c r="BO42" i="19"/>
  <c r="BN30" i="6"/>
  <c r="BT30" i="19"/>
  <c r="BJ47" i="18"/>
  <c r="BL47" i="18" s="1"/>
  <c r="BV15" i="18"/>
  <c r="BL15" i="18"/>
  <c r="BI22" i="6"/>
  <c r="BJ44" i="16"/>
  <c r="BL44" i="16" s="1"/>
  <c r="BT22" i="16"/>
  <c r="BW22" i="16" s="1"/>
  <c r="BJ76" i="16"/>
  <c r="BN36" i="17"/>
  <c r="BR36" i="17" s="1"/>
  <c r="BN41" i="17"/>
  <c r="BR41" i="17" s="1"/>
  <c r="BS29" i="17"/>
  <c r="BU29" i="17" s="1"/>
  <c r="BN63" i="17"/>
  <c r="BH30" i="6"/>
  <c r="BS30" i="16"/>
  <c r="BS68" i="16" s="1"/>
  <c r="BU68" i="16" s="1"/>
  <c r="BI42" i="16"/>
  <c r="BI68" i="16"/>
  <c r="BT34" i="17"/>
  <c r="BT86" i="17" s="1"/>
  <c r="BV86" i="17" s="1"/>
  <c r="BO86" i="17"/>
  <c r="BQ86" i="17" s="1"/>
  <c r="BQ34" i="17"/>
  <c r="BT21" i="7"/>
  <c r="BT71" i="7" s="1"/>
  <c r="BM28" i="6"/>
  <c r="BM58" i="6" s="1"/>
  <c r="BQ58" i="6" s="1"/>
  <c r="BN58" i="7"/>
  <c r="BS28" i="7"/>
  <c r="BR28" i="7"/>
  <c r="BM33" i="6"/>
  <c r="BO33" i="6" s="1"/>
  <c r="BR33" i="19"/>
  <c r="BP33" i="19"/>
  <c r="BN81" i="19"/>
  <c r="BS33" i="19"/>
  <c r="BS34" i="9"/>
  <c r="BI86" i="9"/>
  <c r="BM86" i="9" s="1"/>
  <c r="BI25" i="6"/>
  <c r="BL25" i="18"/>
  <c r="BV25" i="18"/>
  <c r="BO44" i="14"/>
  <c r="BQ44" i="14" s="1"/>
  <c r="BT32" i="14"/>
  <c r="BO77" i="14"/>
  <c r="BN42" i="16"/>
  <c r="BR42" i="16" s="1"/>
  <c r="BN66" i="16"/>
  <c r="BR66" i="16" s="1"/>
  <c r="BP25" i="15"/>
  <c r="BN47" i="15"/>
  <c r="BR25" i="15"/>
  <c r="BI84" i="18"/>
  <c r="BK84" i="18" s="1"/>
  <c r="BI46" i="18"/>
  <c r="BK46" i="18" s="1"/>
  <c r="BM14" i="18"/>
  <c r="BS14" i="18"/>
  <c r="BK14" i="18"/>
  <c r="BI35" i="6"/>
  <c r="BL35" i="18"/>
  <c r="BI16" i="16"/>
  <c r="BS12" i="16"/>
  <c r="BS75" i="16" s="1"/>
  <c r="BI44" i="16"/>
  <c r="BK44" i="16" s="1"/>
  <c r="BI75" i="16"/>
  <c r="BM75" i="16" s="1"/>
  <c r="BM12" i="16"/>
  <c r="BK12" i="16"/>
  <c r="BH29" i="6"/>
  <c r="BJ29" i="6" s="1"/>
  <c r="BS29" i="18"/>
  <c r="BI63" i="18"/>
  <c r="BI34" i="6"/>
  <c r="BJ86" i="18"/>
  <c r="BT34" i="18"/>
  <c r="BL34" i="18"/>
  <c r="BP25" i="9"/>
  <c r="BR25" i="9"/>
  <c r="BH24" i="6"/>
  <c r="BL24" i="6" s="1"/>
  <c r="BM24" i="18"/>
  <c r="BI85" i="18"/>
  <c r="BK24" i="18"/>
  <c r="BS24" i="18"/>
  <c r="BL15" i="17"/>
  <c r="X19" i="6"/>
  <c r="Y62" i="19"/>
  <c r="AC62" i="19" s="1"/>
  <c r="Y41" i="19"/>
  <c r="AI19" i="19"/>
  <c r="AI62" i="19" s="1"/>
  <c r="Y26" i="19"/>
  <c r="X13" i="9"/>
  <c r="T45" i="9"/>
  <c r="T79" i="9"/>
  <c r="D20" i="6"/>
  <c r="E67" i="17"/>
  <c r="E26" i="17"/>
  <c r="J29" i="6"/>
  <c r="K63" i="19"/>
  <c r="K41" i="19"/>
  <c r="J36" i="16"/>
  <c r="N33" i="16"/>
  <c r="L33" i="16"/>
  <c r="J45" i="16"/>
  <c r="N45" i="16" s="1"/>
  <c r="P26" i="9"/>
  <c r="P57" i="9"/>
  <c r="AJ18" i="9"/>
  <c r="P40" i="9"/>
  <c r="V13" i="14"/>
  <c r="T79" i="14"/>
  <c r="T45" i="14"/>
  <c r="X13" i="14"/>
  <c r="D28" i="6"/>
  <c r="E58" i="17"/>
  <c r="E59" i="17" s="1"/>
  <c r="G56" i="17" s="1"/>
  <c r="E40" i="17"/>
  <c r="E36" i="17"/>
  <c r="I15" i="16"/>
  <c r="Q33" i="16"/>
  <c r="O81" i="16"/>
  <c r="S81" i="16" s="1"/>
  <c r="S33" i="16"/>
  <c r="AJ12" i="1"/>
  <c r="BZ12" i="1" s="1"/>
  <c r="BP13" i="1"/>
  <c r="G23" i="1"/>
  <c r="I25" i="1"/>
  <c r="AJ30" i="1"/>
  <c r="AJ68" i="1" s="1"/>
  <c r="AJ32" i="1"/>
  <c r="AJ77" i="1" s="1"/>
  <c r="AJ33" i="1"/>
  <c r="AJ81" i="1" s="1"/>
  <c r="AL81" i="1" s="1"/>
  <c r="L34" i="1"/>
  <c r="N35" i="1"/>
  <c r="BR35" i="1"/>
  <c r="F41" i="1"/>
  <c r="F42" i="1"/>
  <c r="F44" i="1"/>
  <c r="H44" i="1" s="1"/>
  <c r="Z44" i="1"/>
  <c r="AB44" i="1" s="1"/>
  <c r="F45" i="1"/>
  <c r="H45" i="1" s="1"/>
  <c r="Z45" i="1"/>
  <c r="AB45" i="1" s="1"/>
  <c r="F47" i="1"/>
  <c r="BO65" i="1"/>
  <c r="BQ65" i="1" s="1"/>
  <c r="BO74" i="1"/>
  <c r="BQ74" i="1" s="1"/>
  <c r="AI12" i="7"/>
  <c r="BV25" i="7"/>
  <c r="BT33" i="7"/>
  <c r="BT81" i="7" s="1"/>
  <c r="BV81" i="7" s="1"/>
  <c r="BO43" i="7"/>
  <c r="BQ43" i="7" s="1"/>
  <c r="BN70" i="7"/>
  <c r="BN73" i="7" s="1"/>
  <c r="BP73" i="7" s="1"/>
  <c r="BO71" i="7"/>
  <c r="BQ71" i="7" s="1"/>
  <c r="AI32" i="9"/>
  <c r="AI77" i="9" s="1"/>
  <c r="T60" i="9"/>
  <c r="E61" i="9"/>
  <c r="I61" i="9" s="1"/>
  <c r="T74" i="9"/>
  <c r="X74" i="9" s="1"/>
  <c r="F16" i="16"/>
  <c r="H19" i="16" s="1"/>
  <c r="F44" i="16"/>
  <c r="H44" i="16" s="1"/>
  <c r="F47" i="16"/>
  <c r="J81" i="16"/>
  <c r="L81" i="16" s="1"/>
  <c r="I23" i="14"/>
  <c r="O47" i="14"/>
  <c r="T74" i="14"/>
  <c r="I28" i="17"/>
  <c r="AI28" i="17"/>
  <c r="AI58" i="17" s="1"/>
  <c r="BN26" i="7"/>
  <c r="BR26" i="7" s="1"/>
  <c r="BN79" i="18"/>
  <c r="BP79" i="18" s="1"/>
  <c r="BR13" i="18"/>
  <c r="BN74" i="18"/>
  <c r="BP74" i="18" s="1"/>
  <c r="BP13" i="18"/>
  <c r="BN45" i="18"/>
  <c r="BS13" i="18"/>
  <c r="BW13" i="18" s="1"/>
  <c r="BL35" i="14"/>
  <c r="BJ47" i="14"/>
  <c r="BL47" i="14" s="1"/>
  <c r="BN67" i="19"/>
  <c r="BM20" i="6"/>
  <c r="BM67" i="6" s="1"/>
  <c r="BQ67" i="6" s="1"/>
  <c r="BN42" i="19"/>
  <c r="BS20" i="19"/>
  <c r="BS67" i="19" s="1"/>
  <c r="BN72" i="19"/>
  <c r="BS31" i="19"/>
  <c r="BS72" i="19" s="1"/>
  <c r="BN81" i="18"/>
  <c r="BP81" i="18" s="1"/>
  <c r="BS33" i="18"/>
  <c r="BW33" i="18" s="1"/>
  <c r="BR33" i="18"/>
  <c r="BP33" i="18"/>
  <c r="BL25" i="16"/>
  <c r="BN16" i="1"/>
  <c r="BN29" i="6"/>
  <c r="BO63" i="19"/>
  <c r="BT29" i="19"/>
  <c r="BT63" i="19" s="1"/>
  <c r="O42" i="18"/>
  <c r="O68" i="18"/>
  <c r="I79" i="6"/>
  <c r="K79" i="6" s="1"/>
  <c r="N13" i="17"/>
  <c r="J79" i="17"/>
  <c r="J45" i="17"/>
  <c r="N45" i="17" s="1"/>
  <c r="L13" i="17"/>
  <c r="E57" i="14"/>
  <c r="E59" i="14" s="1"/>
  <c r="G58" i="14" s="1"/>
  <c r="E26" i="14"/>
  <c r="G25" i="14" s="1"/>
  <c r="E40" i="14"/>
  <c r="I22" i="7"/>
  <c r="E76" i="7"/>
  <c r="G76" i="7" s="1"/>
  <c r="G22" i="7"/>
  <c r="E44" i="7"/>
  <c r="I44" i="7" s="1"/>
  <c r="T16" i="15"/>
  <c r="V11" i="15" s="1"/>
  <c r="T61" i="15"/>
  <c r="T60" i="15"/>
  <c r="T41" i="15"/>
  <c r="J32" i="6"/>
  <c r="K77" i="14"/>
  <c r="M77" i="14" s="1"/>
  <c r="K44" i="14"/>
  <c r="M44" i="14" s="1"/>
  <c r="AJ32" i="14"/>
  <c r="AL32" i="14" s="1"/>
  <c r="O16" i="9"/>
  <c r="Q10" i="9" s="1"/>
  <c r="AI10" i="9"/>
  <c r="AI66" i="9" s="1"/>
  <c r="O66" i="9"/>
  <c r="O42" i="9"/>
  <c r="I23" i="6"/>
  <c r="AI23" i="9"/>
  <c r="AI80" i="9" s="1"/>
  <c r="AM80" i="9" s="1"/>
  <c r="J80" i="9"/>
  <c r="J21" i="6"/>
  <c r="K71" i="1"/>
  <c r="M71" i="1" s="1"/>
  <c r="P16" i="14"/>
  <c r="R29" i="14" s="1"/>
  <c r="P70" i="14"/>
  <c r="S70" i="14" s="1"/>
  <c r="P65" i="14"/>
  <c r="P43" i="14"/>
  <c r="O44" i="17"/>
  <c r="S32" i="17"/>
  <c r="X12" i="19"/>
  <c r="T44" i="19"/>
  <c r="V12" i="19"/>
  <c r="T75" i="19"/>
  <c r="X75" i="19" s="1"/>
  <c r="J36" i="9"/>
  <c r="J68" i="9"/>
  <c r="AD26" i="15"/>
  <c r="AF25" i="15" s="1"/>
  <c r="AC18" i="6"/>
  <c r="AD57" i="15"/>
  <c r="AD40" i="15"/>
  <c r="AI18" i="15"/>
  <c r="AH18" i="15"/>
  <c r="E19" i="6"/>
  <c r="E62" i="6" s="1"/>
  <c r="F41" i="7"/>
  <c r="F26" i="7"/>
  <c r="K45" i="7"/>
  <c r="M45" i="7" s="1"/>
  <c r="K80" i="7"/>
  <c r="M80" i="7" s="1"/>
  <c r="M23" i="7"/>
  <c r="K26" i="7"/>
  <c r="K44" i="7"/>
  <c r="M44" i="7" s="1"/>
  <c r="M22" i="7"/>
  <c r="F45" i="9"/>
  <c r="H45" i="9" s="1"/>
  <c r="AJ13" i="9"/>
  <c r="AL13" i="9" s="1"/>
  <c r="F79" i="9"/>
  <c r="H79" i="9" s="1"/>
  <c r="F74" i="9"/>
  <c r="H74" i="9" s="1"/>
  <c r="E72" i="18"/>
  <c r="G65" i="18" s="1"/>
  <c r="AI31" i="18"/>
  <c r="AI72" i="18" s="1"/>
  <c r="D31" i="6"/>
  <c r="D35" i="6"/>
  <c r="I35" i="15"/>
  <c r="E47" i="15"/>
  <c r="Y62" i="18"/>
  <c r="AA62" i="18" s="1"/>
  <c r="Y41" i="18"/>
  <c r="AI19" i="18"/>
  <c r="AI62" i="18" s="1"/>
  <c r="AT19" i="6"/>
  <c r="AU26" i="15"/>
  <c r="AW26" i="15" s="1"/>
  <c r="AW93" i="15" s="1"/>
  <c r="AU41" i="15"/>
  <c r="AW41" i="15" s="1"/>
  <c r="Z36" i="14"/>
  <c r="AB28" i="14"/>
  <c r="AJ28" i="14"/>
  <c r="AJ58" i="14" s="1"/>
  <c r="AJ32" i="9"/>
  <c r="U77" i="9"/>
  <c r="W77" i="9" s="1"/>
  <c r="Y22" i="6"/>
  <c r="Z76" i="17"/>
  <c r="AB76" i="17" s="1"/>
  <c r="AB22" i="17"/>
  <c r="Y16" i="1"/>
  <c r="Y61" i="1"/>
  <c r="Y64" i="1" s="1"/>
  <c r="AA64" i="1" s="1"/>
  <c r="Y60" i="1"/>
  <c r="AJ9" i="15"/>
  <c r="U61" i="15"/>
  <c r="AD42" i="7"/>
  <c r="AD67" i="7"/>
  <c r="AD69" i="7" s="1"/>
  <c r="AF69" i="7" s="1"/>
  <c r="AC30" i="6"/>
  <c r="AD36" i="18"/>
  <c r="AF28" i="18" s="1"/>
  <c r="AD68" i="18"/>
  <c r="AH68" i="18" s="1"/>
  <c r="AI30" i="18"/>
  <c r="AD42" i="18"/>
  <c r="AH42" i="18" s="1"/>
  <c r="E30" i="6"/>
  <c r="E68" i="6" s="1"/>
  <c r="F68" i="18"/>
  <c r="F42" i="18"/>
  <c r="AJ20" i="7"/>
  <c r="AJ67" i="7" s="1"/>
  <c r="T26" i="17"/>
  <c r="S18" i="6"/>
  <c r="T40" i="17"/>
  <c r="X18" i="17"/>
  <c r="AI18" i="17"/>
  <c r="V18" i="17"/>
  <c r="T57" i="17"/>
  <c r="X57" i="17" s="1"/>
  <c r="J72" i="9"/>
  <c r="N21" i="6"/>
  <c r="N71" i="6" s="1"/>
  <c r="O71" i="17"/>
  <c r="AI21" i="17"/>
  <c r="Y18" i="6"/>
  <c r="AB18" i="18"/>
  <c r="Z57" i="18"/>
  <c r="Z26" i="18"/>
  <c r="AB26" i="18" s="1"/>
  <c r="AB93" i="18" s="1"/>
  <c r="AJ18" i="18"/>
  <c r="X33" i="6"/>
  <c r="Y81" i="15"/>
  <c r="AC81" i="15" s="1"/>
  <c r="AA33" i="15"/>
  <c r="AI33" i="15"/>
  <c r="AM33" i="15" s="1"/>
  <c r="AC33" i="15"/>
  <c r="AA14" i="18"/>
  <c r="AI14" i="18"/>
  <c r="AM14" i="18" s="1"/>
  <c r="Y46" i="18"/>
  <c r="AC14" i="18"/>
  <c r="Y84" i="18"/>
  <c r="E24" i="6"/>
  <c r="F46" i="17"/>
  <c r="H46" i="17" s="1"/>
  <c r="H24" i="17"/>
  <c r="F85" i="17"/>
  <c r="AJ24" i="17"/>
  <c r="AJ85" i="17" s="1"/>
  <c r="AL85" i="17" s="1"/>
  <c r="J34" i="6"/>
  <c r="J86" i="6" s="1"/>
  <c r="L86" i="6" s="1"/>
  <c r="K86" i="17"/>
  <c r="K46" i="17"/>
  <c r="M34" i="17"/>
  <c r="P85" i="16"/>
  <c r="R85" i="16" s="1"/>
  <c r="P46" i="16"/>
  <c r="R46" i="16" s="1"/>
  <c r="R24" i="16"/>
  <c r="N15" i="19"/>
  <c r="AI15" i="19"/>
  <c r="J47" i="19"/>
  <c r="U75" i="15"/>
  <c r="AJ12" i="15"/>
  <c r="AJ75" i="15" s="1"/>
  <c r="Y32" i="6"/>
  <c r="Z44" i="19"/>
  <c r="AB44" i="19" s="1"/>
  <c r="AB32" i="19"/>
  <c r="Z77" i="19"/>
  <c r="AB77" i="19" s="1"/>
  <c r="AD16" i="15"/>
  <c r="AF11" i="15" s="1"/>
  <c r="AD61" i="15"/>
  <c r="AD60" i="15"/>
  <c r="AD41" i="15"/>
  <c r="AI9" i="15"/>
  <c r="K36" i="18"/>
  <c r="J30" i="6"/>
  <c r="K42" i="18"/>
  <c r="AJ30" i="18"/>
  <c r="AJ68" i="18" s="1"/>
  <c r="K68" i="18"/>
  <c r="N68" i="18" s="1"/>
  <c r="Z36" i="15"/>
  <c r="AB28" i="15" s="1"/>
  <c r="Z58" i="15"/>
  <c r="Z40" i="15"/>
  <c r="AJ28" i="15"/>
  <c r="AE85" i="18"/>
  <c r="AG85" i="18" s="1"/>
  <c r="AE46" i="18"/>
  <c r="AG46" i="18" s="1"/>
  <c r="AG24" i="18"/>
  <c r="AJ24" i="18"/>
  <c r="AJ85" i="18" s="1"/>
  <c r="AL85" i="18" s="1"/>
  <c r="Y36" i="16"/>
  <c r="AC33" i="16"/>
  <c r="AA33" i="16"/>
  <c r="AI33" i="16"/>
  <c r="Y45" i="16"/>
  <c r="AA45" i="16" s="1"/>
  <c r="AP70" i="19"/>
  <c r="AP43" i="19"/>
  <c r="AP65" i="19"/>
  <c r="AR65" i="19" s="1"/>
  <c r="BT70" i="19"/>
  <c r="Z46" i="14"/>
  <c r="AB14" i="14"/>
  <c r="AJ14" i="14"/>
  <c r="AI31" i="7"/>
  <c r="AI72" i="7" s="1"/>
  <c r="Y72" i="7"/>
  <c r="Y43" i="7"/>
  <c r="AA43" i="7" s="1"/>
  <c r="Z65" i="19"/>
  <c r="AB65" i="19" s="1"/>
  <c r="Z70" i="19"/>
  <c r="AB70" i="19" s="1"/>
  <c r="Z43" i="19"/>
  <c r="AB43" i="19" s="1"/>
  <c r="AN21" i="6"/>
  <c r="AO26" i="19"/>
  <c r="AQ25" i="19" s="1"/>
  <c r="AO71" i="19"/>
  <c r="AO43" i="19"/>
  <c r="AE16" i="16"/>
  <c r="AG12" i="16" s="1"/>
  <c r="AE56" i="16"/>
  <c r="AE40" i="16"/>
  <c r="AJ8" i="16"/>
  <c r="AJ56" i="16" s="1"/>
  <c r="AV14" i="15"/>
  <c r="AT46" i="15"/>
  <c r="AX14" i="15"/>
  <c r="AT84" i="15"/>
  <c r="T23" i="6"/>
  <c r="T80" i="6" s="1"/>
  <c r="V80" i="6" s="1"/>
  <c r="U26" i="17"/>
  <c r="W26" i="17" s="1"/>
  <c r="W93" i="17" s="1"/>
  <c r="U80" i="17"/>
  <c r="W80" i="17" s="1"/>
  <c r="AJ23" i="17"/>
  <c r="U45" i="17"/>
  <c r="W45" i="17" s="1"/>
  <c r="Z16" i="16"/>
  <c r="AB16" i="16" s="1"/>
  <c r="AB92" i="16" s="1"/>
  <c r="AB13" i="16"/>
  <c r="AJ13" i="16"/>
  <c r="AL13" i="16" s="1"/>
  <c r="Z79" i="16"/>
  <c r="AB79" i="16" s="1"/>
  <c r="X14" i="18"/>
  <c r="V14" i="18"/>
  <c r="T84" i="18"/>
  <c r="X84" i="18" s="1"/>
  <c r="T46" i="18"/>
  <c r="X46" i="18" s="1"/>
  <c r="Y36" i="17"/>
  <c r="X34" i="6"/>
  <c r="Y86" i="17"/>
  <c r="AA86" i="17" s="1"/>
  <c r="AA34" i="17"/>
  <c r="U26" i="9"/>
  <c r="W26" i="9" s="1"/>
  <c r="W93" i="9" s="1"/>
  <c r="U67" i="9"/>
  <c r="U42" i="9"/>
  <c r="W42" i="9" s="1"/>
  <c r="Z16" i="17"/>
  <c r="AB19" i="17" s="1"/>
  <c r="Z66" i="17"/>
  <c r="AB66" i="17" s="1"/>
  <c r="Z42" i="17"/>
  <c r="X15" i="14"/>
  <c r="AI15" i="14"/>
  <c r="V15" i="14"/>
  <c r="T47" i="14"/>
  <c r="V47" i="14" s="1"/>
  <c r="T25" i="6"/>
  <c r="W25" i="16"/>
  <c r="AD36" i="16"/>
  <c r="AF35" i="16" s="1"/>
  <c r="AD47" i="16"/>
  <c r="AI35" i="16"/>
  <c r="AE16" i="9"/>
  <c r="AG12" i="9" s="1"/>
  <c r="AE40" i="9"/>
  <c r="AE56" i="9"/>
  <c r="AP26" i="7"/>
  <c r="BT20" i="7"/>
  <c r="AP42" i="7"/>
  <c r="AR42" i="7" s="1"/>
  <c r="Z63" i="15"/>
  <c r="Z41" i="15"/>
  <c r="AJ29" i="15"/>
  <c r="AJ63" i="15" s="1"/>
  <c r="AE63" i="18"/>
  <c r="AJ29" i="18"/>
  <c r="AJ63" i="18" s="1"/>
  <c r="AE41" i="18"/>
  <c r="Y42" i="7"/>
  <c r="AA42" i="7" s="1"/>
  <c r="AE79" i="19"/>
  <c r="AE74" i="19"/>
  <c r="AG74" i="19" s="1"/>
  <c r="AE45" i="19"/>
  <c r="AG45" i="19" s="1"/>
  <c r="AJ13" i="19"/>
  <c r="AG13" i="19"/>
  <c r="AE26" i="15"/>
  <c r="AD20" i="6"/>
  <c r="AJ20" i="15"/>
  <c r="AJ67" i="15" s="1"/>
  <c r="AE67" i="15"/>
  <c r="Y16" i="14"/>
  <c r="Y43" i="14"/>
  <c r="Y65" i="14"/>
  <c r="AC65" i="14" s="1"/>
  <c r="Z26" i="16"/>
  <c r="Y21" i="6"/>
  <c r="Y71" i="6" s="1"/>
  <c r="Z71" i="16"/>
  <c r="AB71" i="16" s="1"/>
  <c r="AD36" i="1"/>
  <c r="AF35" i="1" s="1"/>
  <c r="AD58" i="1"/>
  <c r="AD41" i="9"/>
  <c r="AI9" i="9"/>
  <c r="AI61" i="9" s="1"/>
  <c r="AD61" i="9"/>
  <c r="AH61" i="9" s="1"/>
  <c r="AD60" i="9"/>
  <c r="AH60" i="9" s="1"/>
  <c r="AE66" i="17"/>
  <c r="AH66" i="17" s="1"/>
  <c r="AJ10" i="17"/>
  <c r="AE42" i="17"/>
  <c r="Z80" i="7"/>
  <c r="AB80" i="7" s="1"/>
  <c r="Z45" i="7"/>
  <c r="AE85" i="19"/>
  <c r="AG85" i="19" s="1"/>
  <c r="AD24" i="6"/>
  <c r="AJ24" i="19"/>
  <c r="AE46" i="19"/>
  <c r="AG46" i="19" s="1"/>
  <c r="AG24" i="19"/>
  <c r="T84" i="16"/>
  <c r="X84" i="16" s="1"/>
  <c r="T46" i="16"/>
  <c r="V46" i="16" s="1"/>
  <c r="X14" i="16"/>
  <c r="AI14" i="16"/>
  <c r="AK14" i="16" s="1"/>
  <c r="AD46" i="7"/>
  <c r="AI34" i="7"/>
  <c r="AM34" i="7" s="1"/>
  <c r="AH34" i="7"/>
  <c r="AD86" i="7"/>
  <c r="AH86" i="7" s="1"/>
  <c r="U26" i="14"/>
  <c r="W26" i="14" s="1"/>
  <c r="W93" i="14" s="1"/>
  <c r="U42" i="14"/>
  <c r="W42" i="14" s="1"/>
  <c r="AJ20" i="14"/>
  <c r="AE16" i="7"/>
  <c r="AG15" i="7" s="1"/>
  <c r="AE42" i="7"/>
  <c r="AG42" i="7" s="1"/>
  <c r="AE66" i="7"/>
  <c r="AG66" i="7" s="1"/>
  <c r="AJ10" i="7"/>
  <c r="AJ66" i="7" s="1"/>
  <c r="Y47" i="9"/>
  <c r="AC47" i="9" s="1"/>
  <c r="AI25" i="9"/>
  <c r="Y35" i="6"/>
  <c r="Z36" i="18"/>
  <c r="Z47" i="18"/>
  <c r="AB47" i="18" s="1"/>
  <c r="AJ35" i="18"/>
  <c r="AB35" i="18"/>
  <c r="AT36" i="9"/>
  <c r="AT72" i="9"/>
  <c r="AX72" i="9" s="1"/>
  <c r="BS31" i="9"/>
  <c r="BW31" i="9" s="1"/>
  <c r="AT43" i="9"/>
  <c r="AV43" i="9" s="1"/>
  <c r="AP26" i="16"/>
  <c r="AR22" i="16" s="1"/>
  <c r="AO23" i="6"/>
  <c r="AP45" i="16"/>
  <c r="AR45" i="16" s="1"/>
  <c r="BT23" i="16"/>
  <c r="BT80" i="16" s="1"/>
  <c r="BV80" i="16" s="1"/>
  <c r="AP80" i="16"/>
  <c r="AR23" i="16"/>
  <c r="BE66" i="19"/>
  <c r="BG66" i="19" s="1"/>
  <c r="BE42" i="19"/>
  <c r="BG42" i="19" s="1"/>
  <c r="Z36" i="9"/>
  <c r="AB36" i="9" s="1"/>
  <c r="AB94" i="9" s="1"/>
  <c r="Z41" i="9"/>
  <c r="Z63" i="9"/>
  <c r="AJ29" i="9"/>
  <c r="AJ63" i="9" s="1"/>
  <c r="T68" i="15"/>
  <c r="T42" i="15"/>
  <c r="AI30" i="15"/>
  <c r="AJ34" i="7"/>
  <c r="U86" i="7"/>
  <c r="W86" i="7" s="1"/>
  <c r="W34" i="7"/>
  <c r="AB24" i="19"/>
  <c r="Z46" i="19"/>
  <c r="AB46" i="19" s="1"/>
  <c r="Y24" i="6"/>
  <c r="Z85" i="19"/>
  <c r="T26" i="7"/>
  <c r="AI21" i="7"/>
  <c r="AI71" i="7" s="1"/>
  <c r="AG25" i="14"/>
  <c r="AE47" i="14"/>
  <c r="AG47" i="14" s="1"/>
  <c r="AJ25" i="14"/>
  <c r="AI11" i="19"/>
  <c r="AD65" i="19"/>
  <c r="AD70" i="19"/>
  <c r="AD73" i="19" s="1"/>
  <c r="AF73" i="19" s="1"/>
  <c r="AD43" i="19"/>
  <c r="AO26" i="7"/>
  <c r="AQ22" i="7" s="1"/>
  <c r="AO57" i="7"/>
  <c r="AE36" i="17"/>
  <c r="AG32" i="17" s="1"/>
  <c r="AE41" i="17"/>
  <c r="AE63" i="17"/>
  <c r="AG63" i="17" s="1"/>
  <c r="AJ29" i="17"/>
  <c r="AJ63" i="17" s="1"/>
  <c r="U81" i="15"/>
  <c r="W81" i="15" s="1"/>
  <c r="AJ33" i="15"/>
  <c r="W33" i="15"/>
  <c r="U45" i="15"/>
  <c r="W45" i="15" s="1"/>
  <c r="AI24" i="7"/>
  <c r="AM24" i="7" s="1"/>
  <c r="V24" i="7"/>
  <c r="T85" i="7"/>
  <c r="V85" i="7" s="1"/>
  <c r="Y84" i="19"/>
  <c r="AI14" i="19"/>
  <c r="AC14" i="19"/>
  <c r="Y46" i="19"/>
  <c r="AA14" i="19"/>
  <c r="Z26" i="15"/>
  <c r="AB18" i="15" s="1"/>
  <c r="Z67" i="15"/>
  <c r="Z42" i="15"/>
  <c r="AE84" i="17"/>
  <c r="AG84" i="17" s="1"/>
  <c r="AE46" i="17"/>
  <c r="AG46" i="17" s="1"/>
  <c r="AJ14" i="17"/>
  <c r="AG14" i="17"/>
  <c r="AD47" i="15"/>
  <c r="AI15" i="15"/>
  <c r="AH15" i="15"/>
  <c r="AE36" i="1"/>
  <c r="AG28" i="1" s="1"/>
  <c r="AE63" i="1"/>
  <c r="AG63" i="1" s="1"/>
  <c r="AC32" i="6"/>
  <c r="AI32" i="17"/>
  <c r="AI77" i="17" s="1"/>
  <c r="AM77" i="17" s="1"/>
  <c r="AD77" i="17"/>
  <c r="AH32" i="17"/>
  <c r="AD44" i="17"/>
  <c r="AO36" i="15"/>
  <c r="AQ28" i="15" s="1"/>
  <c r="AO63" i="15"/>
  <c r="BS29" i="15"/>
  <c r="T19" i="6"/>
  <c r="U62" i="1"/>
  <c r="W62" i="1" s="1"/>
  <c r="Z61" i="18"/>
  <c r="AB61" i="18" s="1"/>
  <c r="Z60" i="18"/>
  <c r="AB60" i="18" s="1"/>
  <c r="T16" i="19"/>
  <c r="T42" i="19"/>
  <c r="AI10" i="19"/>
  <c r="AI66" i="19" s="1"/>
  <c r="U84" i="15"/>
  <c r="W84" i="15" s="1"/>
  <c r="AJ14" i="15"/>
  <c r="W14" i="15"/>
  <c r="Y34" i="6"/>
  <c r="AB34" i="19"/>
  <c r="AJ34" i="19"/>
  <c r="AJ86" i="19" s="1"/>
  <c r="AL86" i="19" s="1"/>
  <c r="Z86" i="19"/>
  <c r="AB86" i="19" s="1"/>
  <c r="S21" i="6"/>
  <c r="T71" i="15"/>
  <c r="AT65" i="14"/>
  <c r="AT43" i="14"/>
  <c r="BS70" i="14"/>
  <c r="AD16" i="1"/>
  <c r="AF15" i="1" s="1"/>
  <c r="AD70" i="1"/>
  <c r="AO26" i="15"/>
  <c r="AQ25" i="15" s="1"/>
  <c r="AO57" i="15"/>
  <c r="BS18" i="15"/>
  <c r="AS18" i="15"/>
  <c r="AN18" i="6"/>
  <c r="BT13" i="7"/>
  <c r="AR13" i="7"/>
  <c r="AP45" i="7"/>
  <c r="AR45" i="7" s="1"/>
  <c r="AO16" i="19"/>
  <c r="AQ19" i="19" s="1"/>
  <c r="AO60" i="19"/>
  <c r="AO61" i="19"/>
  <c r="BS61" i="19"/>
  <c r="AO41" i="19"/>
  <c r="AO16" i="9"/>
  <c r="AQ15" i="9" s="1"/>
  <c r="AO75" i="9"/>
  <c r="AQ75" i="9" s="1"/>
  <c r="AO21" i="6"/>
  <c r="AP71" i="9"/>
  <c r="BT21" i="9"/>
  <c r="AR14" i="6"/>
  <c r="AO84" i="17"/>
  <c r="AO87" i="17" s="1"/>
  <c r="AO46" i="17"/>
  <c r="AQ46" i="17" s="1"/>
  <c r="AQ14" i="17"/>
  <c r="AS14" i="17"/>
  <c r="AY36" i="17"/>
  <c r="BC36" i="17" s="1"/>
  <c r="AX30" i="6"/>
  <c r="AY42" i="17"/>
  <c r="BC42" i="17" s="1"/>
  <c r="AY68" i="17"/>
  <c r="BC68" i="17" s="1"/>
  <c r="S31" i="6"/>
  <c r="T36" i="16"/>
  <c r="V36" i="16" s="1"/>
  <c r="T43" i="16"/>
  <c r="T72" i="16"/>
  <c r="AI31" i="16"/>
  <c r="AI72" i="16" s="1"/>
  <c r="AD43" i="15"/>
  <c r="AD71" i="15"/>
  <c r="AH71" i="15" s="1"/>
  <c r="AI21" i="15"/>
  <c r="Z16" i="15"/>
  <c r="AB11" i="15" s="1"/>
  <c r="Z70" i="15"/>
  <c r="Z65" i="15"/>
  <c r="AB65" i="15" s="1"/>
  <c r="Z43" i="15"/>
  <c r="AJ11" i="15"/>
  <c r="AE65" i="9"/>
  <c r="AJ11" i="9"/>
  <c r="AJ70" i="9" s="1"/>
  <c r="AE70" i="9"/>
  <c r="BS21" i="15"/>
  <c r="AO43" i="15"/>
  <c r="BN20" i="6"/>
  <c r="BO67" i="18"/>
  <c r="BQ67" i="18" s="1"/>
  <c r="BT20" i="18"/>
  <c r="BT67" i="18" s="1"/>
  <c r="BV67" i="18" s="1"/>
  <c r="BO42" i="18"/>
  <c r="BQ42" i="18" s="1"/>
  <c r="BN33" i="6"/>
  <c r="BT33" i="18"/>
  <c r="BV33" i="18" s="1"/>
  <c r="BQ33" i="18"/>
  <c r="BO45" i="18"/>
  <c r="BO81" i="18"/>
  <c r="BQ81" i="18" s="1"/>
  <c r="BI81" i="19"/>
  <c r="BM33" i="19"/>
  <c r="BI45" i="19"/>
  <c r="BI36" i="19"/>
  <c r="BK33" i="19"/>
  <c r="BJ16" i="9"/>
  <c r="BL16" i="9" s="1"/>
  <c r="BL92" i="9" s="1"/>
  <c r="BJ66" i="9"/>
  <c r="BL66" i="9" s="1"/>
  <c r="BH19" i="6"/>
  <c r="BI26" i="18"/>
  <c r="BS19" i="18"/>
  <c r="BI62" i="18"/>
  <c r="BM62" i="18" s="1"/>
  <c r="BU15" i="9"/>
  <c r="BR15" i="9"/>
  <c r="BN47" i="9"/>
  <c r="BR47" i="9" s="1"/>
  <c r="BP15" i="9"/>
  <c r="BJ26" i="9"/>
  <c r="BL26" i="9" s="1"/>
  <c r="BL93" i="9" s="1"/>
  <c r="BJ67" i="9"/>
  <c r="BL67" i="9" s="1"/>
  <c r="BT20" i="9"/>
  <c r="BT67" i="9" s="1"/>
  <c r="BV67" i="9" s="1"/>
  <c r="BO77" i="19"/>
  <c r="BQ77" i="19" s="1"/>
  <c r="BN32" i="6"/>
  <c r="BQ32" i="19"/>
  <c r="BT32" i="19"/>
  <c r="BI47" i="18"/>
  <c r="BM25" i="18"/>
  <c r="BK25" i="18"/>
  <c r="BJ36" i="9"/>
  <c r="BT30" i="9"/>
  <c r="BT68" i="9" s="1"/>
  <c r="BV68" i="9" s="1"/>
  <c r="BJ68" i="9"/>
  <c r="J66" i="9"/>
  <c r="J42" i="9"/>
  <c r="Y16" i="18"/>
  <c r="AC8" i="18"/>
  <c r="Y56" i="18"/>
  <c r="AA8" i="18"/>
  <c r="Y40" i="18"/>
  <c r="AC40" i="18" s="1"/>
  <c r="P36" i="14"/>
  <c r="P72" i="14"/>
  <c r="AJ31" i="14"/>
  <c r="F47" i="7"/>
  <c r="I15" i="7"/>
  <c r="J33" i="6"/>
  <c r="K81" i="14"/>
  <c r="M81" i="14" s="1"/>
  <c r="K45" i="14"/>
  <c r="M45" i="14" s="1"/>
  <c r="AJ33" i="14"/>
  <c r="F77" i="7"/>
  <c r="H77" i="7" s="1"/>
  <c r="F44" i="7"/>
  <c r="H32" i="7"/>
  <c r="I23" i="7"/>
  <c r="E80" i="7"/>
  <c r="I80" i="7" s="1"/>
  <c r="G23" i="7"/>
  <c r="E45" i="7"/>
  <c r="I45" i="7" s="1"/>
  <c r="P61" i="7"/>
  <c r="P60" i="7"/>
  <c r="R60" i="7" s="1"/>
  <c r="P41" i="7"/>
  <c r="F40" i="9"/>
  <c r="AJ28" i="9"/>
  <c r="F58" i="9"/>
  <c r="I28" i="9"/>
  <c r="T16" i="14"/>
  <c r="V12" i="14"/>
  <c r="T44" i="14"/>
  <c r="X12" i="14"/>
  <c r="T16" i="9"/>
  <c r="V16" i="9" s="1"/>
  <c r="E66" i="17"/>
  <c r="I66" i="17" s="1"/>
  <c r="AI10" i="17"/>
  <c r="AI66" i="17" s="1"/>
  <c r="I10" i="17"/>
  <c r="E42" i="17"/>
  <c r="E16" i="17"/>
  <c r="G29" i="17" s="1"/>
  <c r="E40" i="7"/>
  <c r="E58" i="7"/>
  <c r="J36" i="14"/>
  <c r="L28" i="14" s="1"/>
  <c r="N28" i="14"/>
  <c r="J58" i="14"/>
  <c r="AD26" i="7"/>
  <c r="AF18" i="7" s="1"/>
  <c r="AI18" i="7"/>
  <c r="AI57" i="7" s="1"/>
  <c r="P16" i="19"/>
  <c r="R9" i="19" s="1"/>
  <c r="P75" i="19"/>
  <c r="P44" i="19"/>
  <c r="R44" i="19" s="1"/>
  <c r="R12" i="19"/>
  <c r="Y36" i="7"/>
  <c r="AC28" i="7"/>
  <c r="Y40" i="7"/>
  <c r="AA40" i="7" s="1"/>
  <c r="AA28" i="7"/>
  <c r="Y58" i="7"/>
  <c r="P42" i="18"/>
  <c r="P66" i="18"/>
  <c r="R66" i="18" s="1"/>
  <c r="AE16" i="15"/>
  <c r="AG11" i="15" s="1"/>
  <c r="AE56" i="15"/>
  <c r="AE40" i="15"/>
  <c r="AJ8" i="15"/>
  <c r="AJ56" i="15" s="1"/>
  <c r="P36" i="1"/>
  <c r="P86" i="1"/>
  <c r="R86" i="1" s="1"/>
  <c r="AB32" i="16"/>
  <c r="AJ32" i="16"/>
  <c r="AJ77" i="16" s="1"/>
  <c r="O30" i="6"/>
  <c r="P68" i="19"/>
  <c r="AJ30" i="19"/>
  <c r="I35" i="6"/>
  <c r="N35" i="18"/>
  <c r="BB14" i="17"/>
  <c r="AZ46" i="17"/>
  <c r="BB46" i="17" s="1"/>
  <c r="AZ84" i="17"/>
  <c r="BB84" i="17" s="1"/>
  <c r="BT14" i="17"/>
  <c r="AB12" i="1"/>
  <c r="BR13" i="1"/>
  <c r="I23" i="1"/>
  <c r="W23" i="1"/>
  <c r="AI23" i="1"/>
  <c r="AH28" i="1"/>
  <c r="K42" i="1"/>
  <c r="AE42" i="1"/>
  <c r="AG42" i="1" s="1"/>
  <c r="K43" i="1"/>
  <c r="AE44" i="1"/>
  <c r="F81" i="1"/>
  <c r="H81" i="1" s="1"/>
  <c r="AI20" i="7"/>
  <c r="BS31" i="7"/>
  <c r="BS72" i="7" s="1"/>
  <c r="P67" i="7"/>
  <c r="T76" i="7"/>
  <c r="X76" i="7" s="1"/>
  <c r="X8" i="9"/>
  <c r="H13" i="9"/>
  <c r="V13" i="9"/>
  <c r="L24" i="9"/>
  <c r="BI85" i="9"/>
  <c r="BT19" i="16"/>
  <c r="BV19" i="16" s="1"/>
  <c r="AJ24" i="16"/>
  <c r="AJ85" i="16" s="1"/>
  <c r="AL85" i="16" s="1"/>
  <c r="AH35" i="16"/>
  <c r="Z43" i="16"/>
  <c r="AB43" i="16" s="1"/>
  <c r="U46" i="16"/>
  <c r="W46" i="16" s="1"/>
  <c r="AI11" i="14"/>
  <c r="AI70" i="14" s="1"/>
  <c r="AI19" i="14"/>
  <c r="AI28" i="14"/>
  <c r="AI58" i="14" s="1"/>
  <c r="M33" i="14"/>
  <c r="U44" i="15"/>
  <c r="AU62" i="15"/>
  <c r="AW62" i="15" s="1"/>
  <c r="Q32" i="17"/>
  <c r="BO46" i="17"/>
  <c r="BQ46" i="17" s="1"/>
  <c r="BM21" i="6"/>
  <c r="BN71" i="19"/>
  <c r="BR71" i="19" s="1"/>
  <c r="BN43" i="19"/>
  <c r="BR43" i="19" s="1"/>
  <c r="BS21" i="19"/>
  <c r="BS71" i="19" s="1"/>
  <c r="BJ74" i="9"/>
  <c r="BL74" i="9" s="1"/>
  <c r="BJ45" i="9"/>
  <c r="BJ79" i="9"/>
  <c r="BL79" i="9" s="1"/>
  <c r="BT13" i="9"/>
  <c r="BV13" i="9" s="1"/>
  <c r="BK24" i="14"/>
  <c r="BS24" i="14"/>
  <c r="BW24" i="14" s="1"/>
  <c r="BI85" i="14"/>
  <c r="BI28" i="6"/>
  <c r="BL28" i="18"/>
  <c r="BT28" i="18"/>
  <c r="BJ58" i="18"/>
  <c r="BL58" i="18" s="1"/>
  <c r="BI33" i="6"/>
  <c r="BI81" i="6" s="1"/>
  <c r="BK81" i="6" s="1"/>
  <c r="BT33" i="9"/>
  <c r="BT81" i="9" s="1"/>
  <c r="BV81" i="9" s="1"/>
  <c r="BL33" i="9"/>
  <c r="K41" i="7"/>
  <c r="K61" i="7"/>
  <c r="K64" i="7" s="1"/>
  <c r="M61" i="7" s="1"/>
  <c r="K60" i="7"/>
  <c r="O36" i="16"/>
  <c r="AI28" i="16"/>
  <c r="AI58" i="16" s="1"/>
  <c r="O58" i="16"/>
  <c r="O40" i="16"/>
  <c r="S28" i="16"/>
  <c r="P43" i="15"/>
  <c r="AJ31" i="15"/>
  <c r="J84" i="15"/>
  <c r="L84" i="15" s="1"/>
  <c r="J46" i="15"/>
  <c r="L14" i="15"/>
  <c r="N14" i="15"/>
  <c r="AJ35" i="7"/>
  <c r="W35" i="7"/>
  <c r="D21" i="6"/>
  <c r="D71" i="6" s="1"/>
  <c r="H71" i="6" s="1"/>
  <c r="E71" i="18"/>
  <c r="E43" i="18"/>
  <c r="J67" i="19"/>
  <c r="J26" i="19"/>
  <c r="AI20" i="19"/>
  <c r="I20" i="6"/>
  <c r="I67" i="6" s="1"/>
  <c r="J42" i="19"/>
  <c r="T36" i="9"/>
  <c r="S28" i="6"/>
  <c r="X28" i="9"/>
  <c r="AI28" i="9"/>
  <c r="I14" i="17"/>
  <c r="G14" i="17"/>
  <c r="E46" i="17"/>
  <c r="G46" i="17" s="1"/>
  <c r="N35" i="6"/>
  <c r="O47" i="19"/>
  <c r="AI35" i="19"/>
  <c r="O16" i="17"/>
  <c r="Q10" i="17" s="1"/>
  <c r="O41" i="17"/>
  <c r="O61" i="17"/>
  <c r="O60" i="17"/>
  <c r="M12" i="6"/>
  <c r="N12" i="18"/>
  <c r="L12" i="18"/>
  <c r="AI12" i="18"/>
  <c r="J75" i="18"/>
  <c r="N75" i="18" s="1"/>
  <c r="E40" i="9"/>
  <c r="E16" i="9"/>
  <c r="G9" i="9" s="1"/>
  <c r="I8" i="9"/>
  <c r="AD36" i="15"/>
  <c r="AF28" i="15" s="1"/>
  <c r="AC28" i="6"/>
  <c r="AD58" i="15"/>
  <c r="AI28" i="15"/>
  <c r="AI58" i="15" s="1"/>
  <c r="AH28" i="15"/>
  <c r="P26" i="19"/>
  <c r="O18" i="6"/>
  <c r="O57" i="6" s="1"/>
  <c r="P57" i="19"/>
  <c r="P40" i="19"/>
  <c r="U75" i="16"/>
  <c r="W75" i="16" s="1"/>
  <c r="AJ12" i="16"/>
  <c r="W12" i="16"/>
  <c r="O26" i="16"/>
  <c r="N19" i="6"/>
  <c r="O62" i="16"/>
  <c r="O41" i="16"/>
  <c r="AI19" i="16"/>
  <c r="AI62" i="16" s="1"/>
  <c r="I22" i="6"/>
  <c r="J76" i="14"/>
  <c r="N76" i="14" s="1"/>
  <c r="N22" i="14"/>
  <c r="L22" i="14"/>
  <c r="S19" i="6"/>
  <c r="S62" i="6" s="1"/>
  <c r="T62" i="17"/>
  <c r="K84" i="19"/>
  <c r="K87" i="19" s="1"/>
  <c r="M87" i="19" s="1"/>
  <c r="AJ14" i="19"/>
  <c r="AL14" i="19" s="1"/>
  <c r="K46" i="19"/>
  <c r="M46" i="19" s="1"/>
  <c r="M14" i="19"/>
  <c r="U16" i="14"/>
  <c r="W16" i="14" s="1"/>
  <c r="W92" i="14" s="1"/>
  <c r="U44" i="14"/>
  <c r="U75" i="14"/>
  <c r="W75" i="14" s="1"/>
  <c r="AJ10" i="15"/>
  <c r="AJ66" i="15" s="1"/>
  <c r="U16" i="17"/>
  <c r="W16" i="17" s="1"/>
  <c r="W92" i="17" s="1"/>
  <c r="W8" i="17"/>
  <c r="U56" i="17"/>
  <c r="W56" i="17" s="1"/>
  <c r="U40" i="17"/>
  <c r="W40" i="17" s="1"/>
  <c r="T20" i="6"/>
  <c r="U26" i="15"/>
  <c r="U67" i="15"/>
  <c r="U42" i="15"/>
  <c r="O24" i="6"/>
  <c r="Q24" i="6" s="1"/>
  <c r="AJ24" i="15"/>
  <c r="R24" i="15"/>
  <c r="N31" i="6"/>
  <c r="O72" i="19"/>
  <c r="O43" i="19"/>
  <c r="I9" i="1"/>
  <c r="AI9" i="1"/>
  <c r="AI61" i="1" s="1"/>
  <c r="BS70" i="1"/>
  <c r="BS13" i="1"/>
  <c r="BU13" i="1" s="1"/>
  <c r="E16" i="1"/>
  <c r="G11" i="1" s="1"/>
  <c r="AJ20" i="1"/>
  <c r="AJ67" i="1" s="1"/>
  <c r="AJ21" i="1"/>
  <c r="AJ71" i="1" s="1"/>
  <c r="AJ22" i="1"/>
  <c r="AJ23" i="1"/>
  <c r="AJ80" i="1" s="1"/>
  <c r="AL80" i="1" s="1"/>
  <c r="BP23" i="1"/>
  <c r="W28" i="1"/>
  <c r="AI28" i="1"/>
  <c r="AI58" i="1" s="1"/>
  <c r="BS33" i="1"/>
  <c r="BW33" i="1" s="1"/>
  <c r="Q34" i="1"/>
  <c r="S35" i="1"/>
  <c r="E36" i="1"/>
  <c r="G35" i="1" s="1"/>
  <c r="BI45" i="1"/>
  <c r="BM45" i="1" s="1"/>
  <c r="O46" i="1"/>
  <c r="O47" i="1"/>
  <c r="O86" i="1"/>
  <c r="S86" i="1" s="1"/>
  <c r="AJ9" i="7"/>
  <c r="AJ61" i="7" s="1"/>
  <c r="I11" i="7"/>
  <c r="BK13" i="7"/>
  <c r="S28" i="7"/>
  <c r="AI28" i="7"/>
  <c r="AI58" i="7" s="1"/>
  <c r="U46" i="7"/>
  <c r="W46" i="7" s="1"/>
  <c r="O80" i="7"/>
  <c r="S80" i="7" s="1"/>
  <c r="AA8" i="9"/>
  <c r="L23" i="9"/>
  <c r="AI30" i="9"/>
  <c r="AI68" i="9" s="1"/>
  <c r="T56" i="9"/>
  <c r="X56" i="9" s="1"/>
  <c r="Y57" i="9"/>
  <c r="AC57" i="9" s="1"/>
  <c r="AJ15" i="16"/>
  <c r="AJ21" i="16"/>
  <c r="AJ71" i="16" s="1"/>
  <c r="F40" i="16"/>
  <c r="W12" i="14"/>
  <c r="BQ32" i="14"/>
  <c r="J45" i="14"/>
  <c r="Z58" i="14"/>
  <c r="AB58" i="14" s="1"/>
  <c r="AT70" i="14"/>
  <c r="U41" i="15"/>
  <c r="J74" i="17"/>
  <c r="N74" i="17" s="1"/>
  <c r="O77" i="17"/>
  <c r="BI16" i="14"/>
  <c r="BK14" i="14"/>
  <c r="BI84" i="14"/>
  <c r="BO44" i="19"/>
  <c r="BQ44" i="19" s="1"/>
  <c r="BQ12" i="19"/>
  <c r="BT12" i="19"/>
  <c r="BO75" i="19"/>
  <c r="BQ75" i="19" s="1"/>
  <c r="BK35" i="9"/>
  <c r="BU35" i="9"/>
  <c r="BM35" i="9"/>
  <c r="BN80" i="18"/>
  <c r="BP80" i="18" s="1"/>
  <c r="BN26" i="18"/>
  <c r="BP23" i="18"/>
  <c r="BR23" i="18"/>
  <c r="BS23" i="18"/>
  <c r="BW23" i="18" s="1"/>
  <c r="BJ47" i="16"/>
  <c r="BL47" i="16" s="1"/>
  <c r="BV15" i="16"/>
  <c r="BN66" i="7"/>
  <c r="BO62" i="19"/>
  <c r="BQ62" i="19" s="1"/>
  <c r="BN19" i="6"/>
  <c r="BT19" i="19"/>
  <c r="BC29" i="6"/>
  <c r="BD63" i="18"/>
  <c r="BD36" i="18"/>
  <c r="BF36" i="18" s="1"/>
  <c r="BD41" i="18"/>
  <c r="BO80" i="17"/>
  <c r="BQ80" i="17" s="1"/>
  <c r="BT23" i="17"/>
  <c r="BQ23" i="17"/>
  <c r="BN79" i="17"/>
  <c r="BN82" i="17" s="1"/>
  <c r="BR13" i="17"/>
  <c r="BP13" i="17"/>
  <c r="BN16" i="17"/>
  <c r="BN45" i="17"/>
  <c r="BS13" i="17"/>
  <c r="U16" i="9"/>
  <c r="W16" i="9" s="1"/>
  <c r="W92" i="9" s="1"/>
  <c r="AJ12" i="9"/>
  <c r="U44" i="9"/>
  <c r="W44" i="9" s="1"/>
  <c r="W12" i="9"/>
  <c r="U75" i="9"/>
  <c r="W75" i="9" s="1"/>
  <c r="N33" i="6"/>
  <c r="S33" i="14"/>
  <c r="Q33" i="14"/>
  <c r="J16" i="14"/>
  <c r="L30" i="14" s="1"/>
  <c r="J40" i="14"/>
  <c r="J56" i="14"/>
  <c r="N56" i="14" s="1"/>
  <c r="N8" i="14"/>
  <c r="O25" i="6"/>
  <c r="R25" i="17"/>
  <c r="S15" i="9"/>
  <c r="O45" i="17"/>
  <c r="Q45" i="17" s="1"/>
  <c r="I18" i="6"/>
  <c r="J26" i="18"/>
  <c r="J57" i="18"/>
  <c r="N18" i="18"/>
  <c r="J40" i="18"/>
  <c r="F72" i="15"/>
  <c r="H72" i="15" s="1"/>
  <c r="F43" i="15"/>
  <c r="F36" i="15"/>
  <c r="J84" i="19"/>
  <c r="L14" i="19"/>
  <c r="J46" i="19"/>
  <c r="N46" i="19" s="1"/>
  <c r="N14" i="19"/>
  <c r="J26" i="9"/>
  <c r="I19" i="6"/>
  <c r="J41" i="9"/>
  <c r="J62" i="9"/>
  <c r="K16" i="19"/>
  <c r="M20" i="19" s="1"/>
  <c r="K70" i="19"/>
  <c r="K65" i="19"/>
  <c r="K43" i="19"/>
  <c r="E31" i="6"/>
  <c r="E72" i="6" s="1"/>
  <c r="G72" i="6" s="1"/>
  <c r="AJ31" i="19"/>
  <c r="AJ72" i="19" s="1"/>
  <c r="F36" i="19"/>
  <c r="F72" i="19"/>
  <c r="H72" i="19" s="1"/>
  <c r="P62" i="19"/>
  <c r="O19" i="6"/>
  <c r="P41" i="19"/>
  <c r="K36" i="7"/>
  <c r="K58" i="7"/>
  <c r="O84" i="17"/>
  <c r="S84" i="17" s="1"/>
  <c r="O46" i="17"/>
  <c r="S46" i="17" s="1"/>
  <c r="S14" i="17"/>
  <c r="J36" i="17"/>
  <c r="I29" i="6"/>
  <c r="J63" i="17"/>
  <c r="E76" i="16"/>
  <c r="I76" i="16" s="1"/>
  <c r="G22" i="16"/>
  <c r="E44" i="16"/>
  <c r="I22" i="16"/>
  <c r="F65" i="19"/>
  <c r="H65" i="19" s="1"/>
  <c r="H11" i="19"/>
  <c r="F43" i="19"/>
  <c r="H43" i="19" s="1"/>
  <c r="F70" i="19"/>
  <c r="H70" i="19" s="1"/>
  <c r="F16" i="19"/>
  <c r="H15" i="19" s="1"/>
  <c r="T18" i="6"/>
  <c r="U26" i="16"/>
  <c r="W26" i="16" s="1"/>
  <c r="W93" i="16" s="1"/>
  <c r="AJ18" i="16"/>
  <c r="W18" i="16"/>
  <c r="Y30" i="6"/>
  <c r="Z68" i="15"/>
  <c r="AJ30" i="15"/>
  <c r="U16" i="19"/>
  <c r="U65" i="19"/>
  <c r="W65" i="19" s="1"/>
  <c r="U43" i="19"/>
  <c r="W43" i="19" s="1"/>
  <c r="U70" i="19"/>
  <c r="W70" i="19" s="1"/>
  <c r="V23" i="15"/>
  <c r="T80" i="15"/>
  <c r="X80" i="15" s="1"/>
  <c r="T45" i="15"/>
  <c r="X23" i="15"/>
  <c r="S24" i="16"/>
  <c r="O85" i="16"/>
  <c r="S85" i="16" s="1"/>
  <c r="Q24" i="16"/>
  <c r="N25" i="6"/>
  <c r="S25" i="14"/>
  <c r="J65" i="15"/>
  <c r="J43" i="15"/>
  <c r="L43" i="15" s="1"/>
  <c r="AI11" i="15"/>
  <c r="AI70" i="15" s="1"/>
  <c r="AJ9" i="1"/>
  <c r="AJ61" i="1" s="1"/>
  <c r="BT65" i="1"/>
  <c r="BV65" i="1" s="1"/>
  <c r="BT13" i="1"/>
  <c r="F16" i="1"/>
  <c r="H15" i="1" s="1"/>
  <c r="AI19" i="1"/>
  <c r="AI62" i="1" s="1"/>
  <c r="BQ23" i="1"/>
  <c r="AJ28" i="1"/>
  <c r="AJ58" i="1" s="1"/>
  <c r="BT30" i="1"/>
  <c r="BT68" i="1" s="1"/>
  <c r="BV68" i="1" s="1"/>
  <c r="BT33" i="1"/>
  <c r="BT81" i="1" s="1"/>
  <c r="BV81" i="1" s="1"/>
  <c r="R34" i="1"/>
  <c r="F36" i="1"/>
  <c r="H28" i="1" s="1"/>
  <c r="P46" i="1"/>
  <c r="R46" i="1" s="1"/>
  <c r="J62" i="1"/>
  <c r="J64" i="1" s="1"/>
  <c r="L63" i="1" s="1"/>
  <c r="T68" i="1"/>
  <c r="V68" i="1" s="1"/>
  <c r="BI81" i="1"/>
  <c r="AJ19" i="7"/>
  <c r="AJ62" i="7" s="1"/>
  <c r="AJ23" i="7"/>
  <c r="AJ28" i="7"/>
  <c r="AJ58" i="7" s="1"/>
  <c r="BP28" i="7"/>
  <c r="T44" i="7"/>
  <c r="X44" i="7" s="1"/>
  <c r="BO45" i="7"/>
  <c r="BQ45" i="7" s="1"/>
  <c r="BO61" i="7"/>
  <c r="K77" i="7"/>
  <c r="BT66" i="9"/>
  <c r="BV66" i="9" s="1"/>
  <c r="AA25" i="9"/>
  <c r="T40" i="9"/>
  <c r="X40" i="9" s="1"/>
  <c r="BI46" i="9"/>
  <c r="BL22" i="16"/>
  <c r="H32" i="16"/>
  <c r="U44" i="16"/>
  <c r="W44" i="16" s="1"/>
  <c r="F45" i="16"/>
  <c r="H45" i="16" s="1"/>
  <c r="U47" i="16"/>
  <c r="W47" i="16" s="1"/>
  <c r="BJ63" i="16"/>
  <c r="F77" i="16"/>
  <c r="H77" i="16" s="1"/>
  <c r="Z77" i="16"/>
  <c r="Y81" i="16"/>
  <c r="AA81" i="16" s="1"/>
  <c r="AI13" i="14"/>
  <c r="AM13" i="14" s="1"/>
  <c r="BM14" i="14"/>
  <c r="O45" i="14"/>
  <c r="BI46" i="14"/>
  <c r="O81" i="14"/>
  <c r="AO40" i="15"/>
  <c r="AE42" i="15"/>
  <c r="U46" i="15"/>
  <c r="W46" i="15" s="1"/>
  <c r="K66" i="15"/>
  <c r="K69" i="15" s="1"/>
  <c r="W23" i="17"/>
  <c r="AC34" i="17"/>
  <c r="BN86" i="16"/>
  <c r="BN46" i="16"/>
  <c r="BR46" i="16" s="1"/>
  <c r="BS34" i="16"/>
  <c r="BS86" i="16" s="1"/>
  <c r="BU86" i="16" s="1"/>
  <c r="BR34" i="16"/>
  <c r="BP34" i="16"/>
  <c r="BI36" i="14"/>
  <c r="BS29" i="14"/>
  <c r="BS63" i="14" s="1"/>
  <c r="BI63" i="14"/>
  <c r="BM63" i="14" s="1"/>
  <c r="BW25" i="17"/>
  <c r="BR25" i="17"/>
  <c r="BN47" i="17"/>
  <c r="BP47" i="17" s="1"/>
  <c r="BO61" i="19"/>
  <c r="BQ61" i="19" s="1"/>
  <c r="BO41" i="19"/>
  <c r="BQ41" i="19" s="1"/>
  <c r="BO60" i="19"/>
  <c r="BQ60" i="19" s="1"/>
  <c r="BO84" i="14"/>
  <c r="BO46" i="14"/>
  <c r="BQ46" i="14" s="1"/>
  <c r="BT14" i="14"/>
  <c r="BT84" i="14" s="1"/>
  <c r="BV84" i="14" s="1"/>
  <c r="BO16" i="17"/>
  <c r="BQ16" i="17" s="1"/>
  <c r="BQ92" i="17" s="1"/>
  <c r="BO42" i="17"/>
  <c r="BQ42" i="17" s="1"/>
  <c r="BI26" i="16"/>
  <c r="BI62" i="16"/>
  <c r="BS19" i="16"/>
  <c r="BW19" i="16" s="1"/>
  <c r="BI41" i="16"/>
  <c r="BM41" i="16" s="1"/>
  <c r="BP15" i="14"/>
  <c r="BN47" i="14"/>
  <c r="BR15" i="14"/>
  <c r="BT20" i="17"/>
  <c r="P63" i="15"/>
  <c r="P41" i="15"/>
  <c r="P36" i="15"/>
  <c r="P40" i="15"/>
  <c r="P58" i="15"/>
  <c r="D19" i="6"/>
  <c r="D62" i="6" s="1"/>
  <c r="E62" i="18"/>
  <c r="I62" i="18" s="1"/>
  <c r="E41" i="18"/>
  <c r="F81" i="7"/>
  <c r="H81" i="7" s="1"/>
  <c r="F45" i="7"/>
  <c r="H33" i="7"/>
  <c r="Q32" i="18"/>
  <c r="O44" i="18"/>
  <c r="O77" i="18"/>
  <c r="N32" i="6"/>
  <c r="S32" i="18"/>
  <c r="F70" i="7"/>
  <c r="I70" i="7" s="1"/>
  <c r="F43" i="7"/>
  <c r="F65" i="7"/>
  <c r="F41" i="9"/>
  <c r="F63" i="9"/>
  <c r="O16" i="14"/>
  <c r="Q8" i="14" s="1"/>
  <c r="S8" i="14"/>
  <c r="O56" i="14"/>
  <c r="O40" i="14"/>
  <c r="E44" i="9"/>
  <c r="G44" i="9" s="1"/>
  <c r="I12" i="9"/>
  <c r="X12" i="9"/>
  <c r="AI12" i="9"/>
  <c r="T44" i="9"/>
  <c r="V44" i="9" s="1"/>
  <c r="K36" i="16"/>
  <c r="M32" i="16"/>
  <c r="K44" i="16"/>
  <c r="M44" i="16" s="1"/>
  <c r="G22" i="15"/>
  <c r="E44" i="15"/>
  <c r="I44" i="15" s="1"/>
  <c r="E76" i="15"/>
  <c r="E26" i="15"/>
  <c r="S23" i="16"/>
  <c r="O45" i="16"/>
  <c r="Q23" i="16"/>
  <c r="O80" i="16"/>
  <c r="AI23" i="16"/>
  <c r="AI80" i="16" s="1"/>
  <c r="AM80" i="16" s="1"/>
  <c r="S22" i="6"/>
  <c r="W22" i="6" s="1"/>
  <c r="AI22" i="7"/>
  <c r="V22" i="7"/>
  <c r="I24" i="6"/>
  <c r="K24" i="6" s="1"/>
  <c r="AI24" i="9"/>
  <c r="AM24" i="9" s="1"/>
  <c r="AD16" i="7"/>
  <c r="AD40" i="7"/>
  <c r="E35" i="6"/>
  <c r="F47" i="19"/>
  <c r="AJ35" i="19"/>
  <c r="I35" i="19"/>
  <c r="J20" i="6"/>
  <c r="K67" i="1"/>
  <c r="X23" i="6"/>
  <c r="Y80" i="17"/>
  <c r="AC23" i="17"/>
  <c r="AA23" i="17"/>
  <c r="AI23" i="17"/>
  <c r="AM23" i="17" s="1"/>
  <c r="N15" i="16"/>
  <c r="J47" i="16"/>
  <c r="W24" i="18"/>
  <c r="T24" i="6"/>
  <c r="U26" i="18"/>
  <c r="W26" i="18" s="1"/>
  <c r="W93" i="18" s="1"/>
  <c r="U85" i="18"/>
  <c r="W85" i="18" s="1"/>
  <c r="U46" i="18"/>
  <c r="W46" i="18" s="1"/>
  <c r="J70" i="14"/>
  <c r="N70" i="14" s="1"/>
  <c r="Y45" i="9"/>
  <c r="AA13" i="9"/>
  <c r="AI13" i="9"/>
  <c r="AK13" i="9" s="1"/>
  <c r="Y79" i="9"/>
  <c r="AC79" i="9" s="1"/>
  <c r="Y26" i="9"/>
  <c r="AC18" i="9"/>
  <c r="AA18" i="9"/>
  <c r="P26" i="14"/>
  <c r="P67" i="14"/>
  <c r="S67" i="14" s="1"/>
  <c r="P42" i="14"/>
  <c r="BR23" i="1"/>
  <c r="AA28" i="1"/>
  <c r="G33" i="1"/>
  <c r="BK33" i="1"/>
  <c r="U40" i="1"/>
  <c r="T42" i="1"/>
  <c r="V42" i="1" s="1"/>
  <c r="BN42" i="1"/>
  <c r="BN43" i="1"/>
  <c r="BR43" i="1" s="1"/>
  <c r="BN45" i="1"/>
  <c r="BP45" i="1" s="1"/>
  <c r="BN47" i="1"/>
  <c r="BR47" i="1" s="1"/>
  <c r="F61" i="1"/>
  <c r="AI8" i="7"/>
  <c r="BM13" i="7"/>
  <c r="F16" i="7"/>
  <c r="H11" i="7" s="1"/>
  <c r="BQ33" i="7"/>
  <c r="BN40" i="7"/>
  <c r="BP40" i="7" s="1"/>
  <c r="Y67" i="7"/>
  <c r="AC67" i="7" s="1"/>
  <c r="AC13" i="9"/>
  <c r="N23" i="9"/>
  <c r="BJ42" i="9"/>
  <c r="BL42" i="9" s="1"/>
  <c r="J46" i="9"/>
  <c r="AJ25" i="16"/>
  <c r="U57" i="16"/>
  <c r="BJ62" i="16"/>
  <c r="BL62" i="16" s="1"/>
  <c r="O72" i="16"/>
  <c r="BQ14" i="14"/>
  <c r="AI24" i="14"/>
  <c r="AI85" i="14" s="1"/>
  <c r="AK85" i="14" s="1"/>
  <c r="AI25" i="14"/>
  <c r="M32" i="14"/>
  <c r="I22" i="15"/>
  <c r="Q13" i="17"/>
  <c r="O74" i="17"/>
  <c r="BN74" i="17"/>
  <c r="Z41" i="18"/>
  <c r="AB41" i="18" s="1"/>
  <c r="BF86" i="9"/>
  <c r="BO36" i="15"/>
  <c r="BT29" i="15"/>
  <c r="BO63" i="15"/>
  <c r="BQ63" i="15" s="1"/>
  <c r="BO41" i="15"/>
  <c r="BQ41" i="15" s="1"/>
  <c r="BJ36" i="7"/>
  <c r="BJ63" i="7"/>
  <c r="BL63" i="7" s="1"/>
  <c r="BT29" i="7"/>
  <c r="BT63" i="7" s="1"/>
  <c r="BJ41" i="7"/>
  <c r="BL41" i="7" s="1"/>
  <c r="BJ36" i="14"/>
  <c r="BL36" i="14" s="1"/>
  <c r="BL94" i="14" s="1"/>
  <c r="BL34" i="14"/>
  <c r="BT34" i="14"/>
  <c r="BV34" i="14" s="1"/>
  <c r="BJ86" i="14"/>
  <c r="BJ46" i="14"/>
  <c r="BL46" i="14" s="1"/>
  <c r="BJ26" i="14"/>
  <c r="BL26" i="14" s="1"/>
  <c r="BL93" i="14" s="1"/>
  <c r="BL18" i="14"/>
  <c r="BT18" i="14"/>
  <c r="BT57" i="14" s="1"/>
  <c r="BJ57" i="14"/>
  <c r="BJ40" i="14"/>
  <c r="BL40" i="14" s="1"/>
  <c r="BO36" i="18"/>
  <c r="BQ36" i="18" s="1"/>
  <c r="BQ94" i="18" s="1"/>
  <c r="BT30" i="18"/>
  <c r="BO68" i="18"/>
  <c r="BQ68" i="18" s="1"/>
  <c r="BN16" i="14"/>
  <c r="BN61" i="14"/>
  <c r="BP61" i="14" s="1"/>
  <c r="BN60" i="14"/>
  <c r="BP60" i="14" s="1"/>
  <c r="BN41" i="14"/>
  <c r="BR41" i="14" s="1"/>
  <c r="BI24" i="6"/>
  <c r="BJ85" i="18"/>
  <c r="BL85" i="18" s="1"/>
  <c r="BL24" i="18"/>
  <c r="BT24" i="18"/>
  <c r="BV24" i="18" s="1"/>
  <c r="BH34" i="6"/>
  <c r="BK34" i="14"/>
  <c r="BS34" i="14"/>
  <c r="BT19" i="15"/>
  <c r="BJ62" i="15"/>
  <c r="BL62" i="15" s="1"/>
  <c r="BJ41" i="15"/>
  <c r="BL41" i="15" s="1"/>
  <c r="BJ85" i="16"/>
  <c r="BL85" i="16" s="1"/>
  <c r="BJ46" i="16"/>
  <c r="BL46" i="16" s="1"/>
  <c r="BT24" i="16"/>
  <c r="BT85" i="16" s="1"/>
  <c r="BV85" i="16" s="1"/>
  <c r="BS14" i="16"/>
  <c r="BU14" i="16" s="1"/>
  <c r="BI84" i="16"/>
  <c r="BI46" i="16"/>
  <c r="BK46" i="16" s="1"/>
  <c r="BM14" i="16"/>
  <c r="BK14" i="16"/>
  <c r="X18" i="6"/>
  <c r="Y26" i="18"/>
  <c r="AC18" i="18"/>
  <c r="AA18" i="18"/>
  <c r="Y57" i="18"/>
  <c r="AI18" i="18"/>
  <c r="AI57" i="18" s="1"/>
  <c r="K16" i="7"/>
  <c r="M31" i="7" s="1"/>
  <c r="K40" i="7"/>
  <c r="K56" i="7"/>
  <c r="O86" i="19"/>
  <c r="S86" i="19" s="1"/>
  <c r="N34" i="6"/>
  <c r="R34" i="6" s="1"/>
  <c r="O46" i="19"/>
  <c r="Q46" i="19" s="1"/>
  <c r="AI34" i="19"/>
  <c r="S34" i="19"/>
  <c r="Q34" i="19"/>
  <c r="O16" i="18"/>
  <c r="Q11" i="18" s="1"/>
  <c r="O41" i="18"/>
  <c r="O60" i="18"/>
  <c r="O61" i="18"/>
  <c r="J44" i="9"/>
  <c r="N44" i="9" s="1"/>
  <c r="N12" i="9"/>
  <c r="L12" i="9"/>
  <c r="J75" i="9"/>
  <c r="O35" i="6"/>
  <c r="P47" i="15"/>
  <c r="S32" i="6"/>
  <c r="X32" i="9"/>
  <c r="V32" i="9"/>
  <c r="P16" i="7"/>
  <c r="P56" i="7"/>
  <c r="P40" i="7"/>
  <c r="AJ8" i="7"/>
  <c r="E40" i="19"/>
  <c r="E26" i="19"/>
  <c r="D18" i="6"/>
  <c r="D57" i="6" s="1"/>
  <c r="E57" i="19"/>
  <c r="E59" i="19" s="1"/>
  <c r="G56" i="19" s="1"/>
  <c r="I18" i="19"/>
  <c r="AI18" i="19"/>
  <c r="AI57" i="19" s="1"/>
  <c r="E57" i="18"/>
  <c r="I18" i="18"/>
  <c r="E40" i="18"/>
  <c r="E26" i="18"/>
  <c r="M33" i="16"/>
  <c r="K45" i="16"/>
  <c r="AJ33" i="16"/>
  <c r="K81" i="16"/>
  <c r="M81" i="16" s="1"/>
  <c r="E43" i="14"/>
  <c r="O26" i="17"/>
  <c r="N20" i="6"/>
  <c r="N67" i="6" s="1"/>
  <c r="O42" i="17"/>
  <c r="O67" i="17"/>
  <c r="AI20" i="17"/>
  <c r="AI67" i="17" s="1"/>
  <c r="I33" i="6"/>
  <c r="K33" i="6" s="1"/>
  <c r="AI33" i="17"/>
  <c r="AI81" i="17" s="1"/>
  <c r="AK81" i="17" s="1"/>
  <c r="J81" i="17"/>
  <c r="L81" i="17" s="1"/>
  <c r="N33" i="17"/>
  <c r="L33" i="17"/>
  <c r="AE47" i="17"/>
  <c r="AG47" i="17" s="1"/>
  <c r="AG25" i="17"/>
  <c r="P74" i="19"/>
  <c r="R74" i="19" s="1"/>
  <c r="P79" i="19"/>
  <c r="P45" i="19"/>
  <c r="R45" i="19" s="1"/>
  <c r="R13" i="19"/>
  <c r="P43" i="18"/>
  <c r="O31" i="6"/>
  <c r="P36" i="18"/>
  <c r="P72" i="18"/>
  <c r="S72" i="18" s="1"/>
  <c r="S23" i="6"/>
  <c r="U23" i="6" s="1"/>
  <c r="T26" i="18"/>
  <c r="T80" i="18"/>
  <c r="V80" i="18" s="1"/>
  <c r="AI23" i="18"/>
  <c r="AK23" i="18" s="1"/>
  <c r="V23" i="18"/>
  <c r="T45" i="18"/>
  <c r="V45" i="18" s="1"/>
  <c r="U36" i="14"/>
  <c r="W36" i="14" s="1"/>
  <c r="W94" i="14" s="1"/>
  <c r="U63" i="14"/>
  <c r="U41" i="14"/>
  <c r="W41" i="14" s="1"/>
  <c r="AO29" i="6"/>
  <c r="AP41" i="18"/>
  <c r="BT29" i="18"/>
  <c r="BT63" i="18" s="1"/>
  <c r="AP63" i="18"/>
  <c r="AP36" i="18"/>
  <c r="AR35" i="18" s="1"/>
  <c r="BT66" i="1"/>
  <c r="BV66" i="1" s="1"/>
  <c r="BS21" i="1"/>
  <c r="BS71" i="1" s="1"/>
  <c r="BS23" i="1"/>
  <c r="BW23" i="1" s="1"/>
  <c r="E26" i="1"/>
  <c r="H32" i="1"/>
  <c r="U45" i="1"/>
  <c r="W45" i="1" s="1"/>
  <c r="BO45" i="1"/>
  <c r="U58" i="1"/>
  <c r="W58" i="1" s="1"/>
  <c r="BN66" i="1"/>
  <c r="BR66" i="1" s="1"/>
  <c r="AB22" i="7"/>
  <c r="AF34" i="7"/>
  <c r="U47" i="7"/>
  <c r="W47" i="7" s="1"/>
  <c r="F62" i="7"/>
  <c r="I62" i="7" s="1"/>
  <c r="O71" i="7"/>
  <c r="T75" i="7"/>
  <c r="X75" i="7" s="1"/>
  <c r="BL13" i="9"/>
  <c r="AI19" i="9"/>
  <c r="AI62" i="9" s="1"/>
  <c r="AC25" i="9"/>
  <c r="V28" i="9"/>
  <c r="AI31" i="9"/>
  <c r="AI72" i="9" s="1"/>
  <c r="F36" i="9"/>
  <c r="BI47" i="9"/>
  <c r="BK47" i="9" s="1"/>
  <c r="T75" i="9"/>
  <c r="X75" i="9" s="1"/>
  <c r="BJ81" i="9"/>
  <c r="BL81" i="9" s="1"/>
  <c r="V14" i="16"/>
  <c r="Z44" i="16"/>
  <c r="AB44" i="16" s="1"/>
  <c r="K77" i="16"/>
  <c r="U85" i="16"/>
  <c r="W85" i="16" s="1"/>
  <c r="AI14" i="14"/>
  <c r="AI84" i="14" s="1"/>
  <c r="AK84" i="14" s="1"/>
  <c r="AI21" i="14"/>
  <c r="AI33" i="14"/>
  <c r="AK33" i="14" s="1"/>
  <c r="Y70" i="14"/>
  <c r="BS14" i="15"/>
  <c r="BS84" i="15" s="1"/>
  <c r="P85" i="15"/>
  <c r="R85" i="15" s="1"/>
  <c r="BS30" i="17"/>
  <c r="BS68" i="17" s="1"/>
  <c r="BW68" i="17" s="1"/>
  <c r="AJ34" i="17"/>
  <c r="AJ86" i="17" s="1"/>
  <c r="AL86" i="17" s="1"/>
  <c r="BO66" i="17"/>
  <c r="AJ9" i="18"/>
  <c r="AJ60" i="18" s="1"/>
  <c r="AI32" i="18"/>
  <c r="S35" i="19"/>
  <c r="BJ16" i="16"/>
  <c r="BL16" i="16" s="1"/>
  <c r="BL92" i="16" s="1"/>
  <c r="BJ61" i="16"/>
  <c r="BL61" i="16" s="1"/>
  <c r="BJ60" i="16"/>
  <c r="BL60" i="16" s="1"/>
  <c r="BJ41" i="16"/>
  <c r="BT61" i="16"/>
  <c r="BN84" i="17"/>
  <c r="BR14" i="17"/>
  <c r="BP14" i="17"/>
  <c r="BN46" i="17"/>
  <c r="BP46" i="17" s="1"/>
  <c r="BS14" i="17"/>
  <c r="BU14" i="17" s="1"/>
  <c r="BS31" i="16"/>
  <c r="BI43" i="16"/>
  <c r="BN35" i="6"/>
  <c r="BP35" i="6" s="1"/>
  <c r="BQ35" i="17"/>
  <c r="BV35" i="17"/>
  <c r="BO47" i="17"/>
  <c r="BQ47" i="17" s="1"/>
  <c r="BI41" i="18"/>
  <c r="BK41" i="18" s="1"/>
  <c r="BS61" i="18"/>
  <c r="BI60" i="18"/>
  <c r="BK60" i="18" s="1"/>
  <c r="BJ84" i="18"/>
  <c r="BL84" i="18" s="1"/>
  <c r="BJ46" i="18"/>
  <c r="BL46" i="18" s="1"/>
  <c r="BL14" i="18"/>
  <c r="BI16" i="7"/>
  <c r="BS13" i="7"/>
  <c r="BS79" i="7" s="1"/>
  <c r="BI74" i="7"/>
  <c r="BM74" i="7" s="1"/>
  <c r="BO26" i="17"/>
  <c r="BO57" i="17"/>
  <c r="BQ57" i="17" s="1"/>
  <c r="BO40" i="17"/>
  <c r="BQ40" i="17" s="1"/>
  <c r="BT18" i="17"/>
  <c r="BJ26" i="16"/>
  <c r="BL26" i="16" s="1"/>
  <c r="BL93" i="16" s="1"/>
  <c r="BN85" i="17"/>
  <c r="BM24" i="6"/>
  <c r="BS24" i="17"/>
  <c r="BW24" i="17" s="1"/>
  <c r="BR24" i="17"/>
  <c r="BP24" i="17"/>
  <c r="BN65" i="7"/>
  <c r="BP65" i="7" s="1"/>
  <c r="BO47" i="14"/>
  <c r="BQ47" i="14" s="1"/>
  <c r="BT12" i="17"/>
  <c r="BT75" i="17" s="1"/>
  <c r="BJ75" i="17"/>
  <c r="BL12" i="17"/>
  <c r="BJ44" i="17"/>
  <c r="BL44" i="17" s="1"/>
  <c r="BN26" i="9"/>
  <c r="BR26" i="9" s="1"/>
  <c r="BS19" i="9"/>
  <c r="BS62" i="9" s="1"/>
  <c r="BW62" i="9" s="1"/>
  <c r="BN41" i="9"/>
  <c r="BI26" i="17"/>
  <c r="BI67" i="17"/>
  <c r="BK67" i="17" s="1"/>
  <c r="BS20" i="17"/>
  <c r="BI42" i="17"/>
  <c r="BO85" i="9"/>
  <c r="BQ85" i="9" s="1"/>
  <c r="BO46" i="9"/>
  <c r="BT24" i="9"/>
  <c r="BT85" i="9" s="1"/>
  <c r="BV85" i="9" s="1"/>
  <c r="BQ24" i="9"/>
  <c r="BJ16" i="14"/>
  <c r="BL16" i="14" s="1"/>
  <c r="BL92" i="14" s="1"/>
  <c r="BJ70" i="14"/>
  <c r="BL70" i="14" s="1"/>
  <c r="BJ65" i="14"/>
  <c r="BL65" i="14" s="1"/>
  <c r="BT70" i="14"/>
  <c r="BV70" i="14" s="1"/>
  <c r="BJ43" i="14"/>
  <c r="BL43" i="14" s="1"/>
  <c r="BM34" i="6"/>
  <c r="BN86" i="17"/>
  <c r="BP86" i="17" s="1"/>
  <c r="BS34" i="17"/>
  <c r="BR34" i="17"/>
  <c r="BV35" i="14"/>
  <c r="BQ35" i="14"/>
  <c r="BT12" i="7"/>
  <c r="BO75" i="7"/>
  <c r="BQ12" i="7"/>
  <c r="BN26" i="14"/>
  <c r="BN62" i="14"/>
  <c r="BS19" i="14"/>
  <c r="BW19" i="14" s="1"/>
  <c r="BS20" i="7"/>
  <c r="BS67" i="7" s="1"/>
  <c r="BU67" i="7" s="1"/>
  <c r="BN67" i="7"/>
  <c r="BO85" i="14"/>
  <c r="BQ85" i="14" s="1"/>
  <c r="BT24" i="14"/>
  <c r="BT85" i="14" s="1"/>
  <c r="BV85" i="14" s="1"/>
  <c r="BO16" i="15"/>
  <c r="BQ16" i="15" s="1"/>
  <c r="BQ92" i="15" s="1"/>
  <c r="BO70" i="15"/>
  <c r="BQ70" i="15" s="1"/>
  <c r="BT65" i="15"/>
  <c r="BV65" i="15" s="1"/>
  <c r="BO65" i="15"/>
  <c r="BQ65" i="15" s="1"/>
  <c r="BO43" i="15"/>
  <c r="BN84" i="14"/>
  <c r="BP84" i="14" s="1"/>
  <c r="BN46" i="14"/>
  <c r="BR46" i="14" s="1"/>
  <c r="BS14" i="14"/>
  <c r="BR14" i="14"/>
  <c r="BP14" i="14"/>
  <c r="BO72" i="16"/>
  <c r="J68" i="17"/>
  <c r="I30" i="6"/>
  <c r="P62" i="9"/>
  <c r="AJ19" i="9"/>
  <c r="T41" i="9"/>
  <c r="V41" i="9" s="1"/>
  <c r="J28" i="6"/>
  <c r="J58" i="6" s="1"/>
  <c r="K36" i="19"/>
  <c r="M35" i="19" s="1"/>
  <c r="K40" i="19"/>
  <c r="K58" i="19"/>
  <c r="O36" i="7"/>
  <c r="Q35" i="7" s="1"/>
  <c r="O58" i="7"/>
  <c r="E43" i="9"/>
  <c r="E65" i="9"/>
  <c r="AI11" i="9"/>
  <c r="I11" i="9"/>
  <c r="P16" i="17"/>
  <c r="R11" i="17" s="1"/>
  <c r="R15" i="17"/>
  <c r="P47" i="17"/>
  <c r="D79" i="6"/>
  <c r="E79" i="19"/>
  <c r="I79" i="19" s="1"/>
  <c r="AI13" i="19"/>
  <c r="I13" i="19"/>
  <c r="E45" i="19"/>
  <c r="I45" i="19" s="1"/>
  <c r="G13" i="19"/>
  <c r="E74" i="19"/>
  <c r="E16" i="19"/>
  <c r="G15" i="19" s="1"/>
  <c r="P47" i="7"/>
  <c r="F43" i="9"/>
  <c r="F65" i="9"/>
  <c r="F70" i="9"/>
  <c r="T32" i="6"/>
  <c r="T77" i="6" s="1"/>
  <c r="V77" i="6" s="1"/>
  <c r="U77" i="19"/>
  <c r="W32" i="19"/>
  <c r="O85" i="18"/>
  <c r="S85" i="18" s="1"/>
  <c r="O46" i="18"/>
  <c r="S46" i="18" s="1"/>
  <c r="S24" i="18"/>
  <c r="Q24" i="18"/>
  <c r="J36" i="1"/>
  <c r="J86" i="1"/>
  <c r="L86" i="1" s="1"/>
  <c r="Y16" i="9"/>
  <c r="AC8" i="9"/>
  <c r="Y40" i="9"/>
  <c r="AA40" i="9" s="1"/>
  <c r="AI8" i="9"/>
  <c r="AI56" i="9" s="1"/>
  <c r="P45" i="15"/>
  <c r="R45" i="15" s="1"/>
  <c r="P80" i="15"/>
  <c r="R80" i="15" s="1"/>
  <c r="R23" i="15"/>
  <c r="O36" i="14"/>
  <c r="Q28" i="14" s="1"/>
  <c r="N29" i="6"/>
  <c r="O63" i="14"/>
  <c r="J16" i="17"/>
  <c r="L19" i="17" s="1"/>
  <c r="J61" i="17"/>
  <c r="J60" i="17"/>
  <c r="J41" i="17"/>
  <c r="Y36" i="1"/>
  <c r="AC36" i="1" s="1"/>
  <c r="Y58" i="1"/>
  <c r="P76" i="15"/>
  <c r="R76" i="15" s="1"/>
  <c r="P26" i="15"/>
  <c r="P44" i="15"/>
  <c r="R44" i="15" s="1"/>
  <c r="R22" i="15"/>
  <c r="AJ22" i="15"/>
  <c r="S22" i="16"/>
  <c r="O44" i="16"/>
  <c r="S44" i="16" s="1"/>
  <c r="Q22" i="16"/>
  <c r="O76" i="16"/>
  <c r="Q76" i="16" s="1"/>
  <c r="AI22" i="16"/>
  <c r="J77" i="17"/>
  <c r="L77" i="17" s="1"/>
  <c r="L32" i="17"/>
  <c r="J44" i="17"/>
  <c r="N32" i="17"/>
  <c r="D22" i="6"/>
  <c r="D76" i="6" s="1"/>
  <c r="H76" i="6" s="1"/>
  <c r="E76" i="17"/>
  <c r="E44" i="17"/>
  <c r="G44" i="17" s="1"/>
  <c r="I22" i="17"/>
  <c r="AI22" i="17"/>
  <c r="O21" i="6"/>
  <c r="P26" i="17"/>
  <c r="P43" i="17"/>
  <c r="P71" i="17"/>
  <c r="AJ21" i="17"/>
  <c r="E74" i="6"/>
  <c r="G74" i="6" s="1"/>
  <c r="F74" i="19"/>
  <c r="H74" i="19" s="1"/>
  <c r="F79" i="19"/>
  <c r="H79" i="19" s="1"/>
  <c r="F45" i="19"/>
  <c r="H13" i="19"/>
  <c r="P71" i="7"/>
  <c r="P43" i="7"/>
  <c r="E25" i="6"/>
  <c r="F47" i="17"/>
  <c r="H25" i="17"/>
  <c r="O36" i="17"/>
  <c r="Q28" i="17" s="1"/>
  <c r="O68" i="17"/>
  <c r="J16" i="18"/>
  <c r="L30" i="18" s="1"/>
  <c r="J66" i="18"/>
  <c r="J69" i="18" s="1"/>
  <c r="AI10" i="18"/>
  <c r="BY10" i="18" s="1"/>
  <c r="BY66" i="18" s="1"/>
  <c r="J42" i="18"/>
  <c r="AP36" i="19"/>
  <c r="AR35" i="19" s="1"/>
  <c r="BV35" i="19"/>
  <c r="AO35" i="6"/>
  <c r="O29" i="6"/>
  <c r="O63" i="6" s="1"/>
  <c r="P63" i="19"/>
  <c r="K61" i="15"/>
  <c r="K64" i="15" s="1"/>
  <c r="K60" i="15"/>
  <c r="M60" i="15" s="1"/>
  <c r="K41" i="15"/>
  <c r="J74" i="14"/>
  <c r="N74" i="14" s="1"/>
  <c r="N13" i="14"/>
  <c r="L13" i="14"/>
  <c r="AP47" i="7"/>
  <c r="P36" i="19"/>
  <c r="R35" i="19" s="1"/>
  <c r="R28" i="19"/>
  <c r="P58" i="19"/>
  <c r="R58" i="19" s="1"/>
  <c r="O28" i="6"/>
  <c r="O58" i="6" s="1"/>
  <c r="K16" i="15"/>
  <c r="M29" i="15" s="1"/>
  <c r="K56" i="15"/>
  <c r="N56" i="15" s="1"/>
  <c r="K40" i="15"/>
  <c r="T26" i="15"/>
  <c r="V25" i="15" s="1"/>
  <c r="T57" i="15"/>
  <c r="T40" i="15"/>
  <c r="X18" i="15"/>
  <c r="J16" i="16"/>
  <c r="L19" i="16" s="1"/>
  <c r="J56" i="16"/>
  <c r="J40" i="16"/>
  <c r="N8" i="16"/>
  <c r="I28" i="15"/>
  <c r="E36" i="15"/>
  <c r="G35" i="15" s="1"/>
  <c r="E58" i="15"/>
  <c r="E59" i="15" s="1"/>
  <c r="G56" i="15" s="1"/>
  <c r="E40" i="15"/>
  <c r="AI5" i="16"/>
  <c r="AI6" i="16" s="1"/>
  <c r="I5" i="16"/>
  <c r="E53" i="16"/>
  <c r="E54" i="16" s="1"/>
  <c r="G53" i="16" s="1"/>
  <c r="J35" i="6"/>
  <c r="K36" i="15"/>
  <c r="M28" i="15" s="1"/>
  <c r="K47" i="15"/>
  <c r="F61" i="17"/>
  <c r="F60" i="17"/>
  <c r="AJ9" i="17"/>
  <c r="I9" i="17"/>
  <c r="F16" i="17"/>
  <c r="H11" i="17" s="1"/>
  <c r="F41" i="17"/>
  <c r="T36" i="15"/>
  <c r="V28" i="15" s="1"/>
  <c r="T63" i="15"/>
  <c r="AI29" i="15"/>
  <c r="E62" i="14"/>
  <c r="E41" i="14"/>
  <c r="E60" i="6"/>
  <c r="F61" i="18"/>
  <c r="I61" i="18" s="1"/>
  <c r="F60" i="18"/>
  <c r="I9" i="18"/>
  <c r="F16" i="18"/>
  <c r="H30" i="18" s="1"/>
  <c r="F41" i="18"/>
  <c r="Z44" i="15"/>
  <c r="Z77" i="15"/>
  <c r="O85" i="17"/>
  <c r="S85" i="17" s="1"/>
  <c r="Q24" i="17"/>
  <c r="S24" i="17"/>
  <c r="I34" i="6"/>
  <c r="N34" i="9"/>
  <c r="L34" i="9"/>
  <c r="AE26" i="9"/>
  <c r="AG25" i="9" s="1"/>
  <c r="AJ25" i="9"/>
  <c r="AE47" i="9"/>
  <c r="O23" i="6"/>
  <c r="Q23" i="6" s="1"/>
  <c r="P80" i="19"/>
  <c r="R80" i="19" s="1"/>
  <c r="R23" i="19"/>
  <c r="AJ33" i="7"/>
  <c r="AJ81" i="7" s="1"/>
  <c r="AL81" i="7" s="1"/>
  <c r="K81" i="7"/>
  <c r="O63" i="16"/>
  <c r="S63" i="16" s="1"/>
  <c r="AI29" i="16"/>
  <c r="AI63" i="16" s="1"/>
  <c r="AI9" i="14"/>
  <c r="AI61" i="14" s="1"/>
  <c r="J61" i="14"/>
  <c r="J64" i="14" s="1"/>
  <c r="L63" i="14" s="1"/>
  <c r="J60" i="14"/>
  <c r="P76" i="19"/>
  <c r="R76" i="19" s="1"/>
  <c r="O22" i="6"/>
  <c r="O76" i="6" s="1"/>
  <c r="Q76" i="6" s="1"/>
  <c r="AJ22" i="19"/>
  <c r="R22" i="19"/>
  <c r="AJ32" i="7"/>
  <c r="AJ77" i="7" s="1"/>
  <c r="T36" i="7"/>
  <c r="V36" i="7" s="1"/>
  <c r="S33" i="6"/>
  <c r="X33" i="7"/>
  <c r="V33" i="7"/>
  <c r="T81" i="7"/>
  <c r="J77" i="14"/>
  <c r="N32" i="14"/>
  <c r="L32" i="14"/>
  <c r="I32" i="7"/>
  <c r="E77" i="7"/>
  <c r="G77" i="7" s="1"/>
  <c r="G32" i="7"/>
  <c r="J25" i="6"/>
  <c r="K47" i="7"/>
  <c r="AJ25" i="7"/>
  <c r="AJ13" i="18"/>
  <c r="AL13" i="18" s="1"/>
  <c r="F79" i="18"/>
  <c r="H79" i="18" s="1"/>
  <c r="H13" i="18"/>
  <c r="F74" i="18"/>
  <c r="H74" i="18" s="1"/>
  <c r="F45" i="18"/>
  <c r="H45" i="18" s="1"/>
  <c r="P43" i="16"/>
  <c r="P71" i="16"/>
  <c r="D25" i="6"/>
  <c r="I25" i="18"/>
  <c r="F70" i="1"/>
  <c r="F65" i="1"/>
  <c r="AJ35" i="17"/>
  <c r="I35" i="17"/>
  <c r="F36" i="17"/>
  <c r="Y36" i="14"/>
  <c r="Y63" i="14"/>
  <c r="AC63" i="14" s="1"/>
  <c r="AI29" i="14"/>
  <c r="AI63" i="14" s="1"/>
  <c r="AJ10" i="18"/>
  <c r="AJ66" i="18" s="1"/>
  <c r="AE42" i="18"/>
  <c r="AE66" i="18"/>
  <c r="AG66" i="18" s="1"/>
  <c r="J67" i="14"/>
  <c r="E67" i="16"/>
  <c r="E26" i="16"/>
  <c r="E42" i="16"/>
  <c r="P41" i="18"/>
  <c r="P61" i="18"/>
  <c r="P60" i="18"/>
  <c r="J19" i="6"/>
  <c r="K62" i="1"/>
  <c r="T36" i="17"/>
  <c r="T63" i="17"/>
  <c r="X63" i="17" s="1"/>
  <c r="AI23" i="7"/>
  <c r="S23" i="7"/>
  <c r="D33" i="6"/>
  <c r="E81" i="18"/>
  <c r="I81" i="18" s="1"/>
  <c r="G33" i="18"/>
  <c r="E45" i="18"/>
  <c r="I45" i="18" s="1"/>
  <c r="I33" i="18"/>
  <c r="P16" i="18"/>
  <c r="R29" i="18" s="1"/>
  <c r="P40" i="18"/>
  <c r="P56" i="18"/>
  <c r="S56" i="18" s="1"/>
  <c r="J18" i="6"/>
  <c r="K26" i="1"/>
  <c r="X75" i="6"/>
  <c r="Y16" i="19"/>
  <c r="Y44" i="19"/>
  <c r="AI12" i="19"/>
  <c r="Y75" i="19"/>
  <c r="AC12" i="19"/>
  <c r="N18" i="6"/>
  <c r="O26" i="15"/>
  <c r="Q18" i="15" s="1"/>
  <c r="O57" i="15"/>
  <c r="O40" i="15"/>
  <c r="S18" i="15"/>
  <c r="I28" i="16"/>
  <c r="E58" i="16"/>
  <c r="I58" i="16" s="1"/>
  <c r="E40" i="16"/>
  <c r="E36" i="16"/>
  <c r="G28" i="16" s="1"/>
  <c r="AI25" i="7"/>
  <c r="I25" i="7"/>
  <c r="E47" i="7"/>
  <c r="Y26" i="17"/>
  <c r="Y62" i="17"/>
  <c r="AI19" i="17"/>
  <c r="Y41" i="17"/>
  <c r="X32" i="6"/>
  <c r="Y77" i="19"/>
  <c r="AA77" i="19" s="1"/>
  <c r="AA32" i="19"/>
  <c r="AI32" i="19"/>
  <c r="AM32" i="19" s="1"/>
  <c r="AC32" i="19"/>
  <c r="N14" i="14"/>
  <c r="J84" i="14"/>
  <c r="L14" i="14"/>
  <c r="D24" i="6"/>
  <c r="F24" i="6" s="1"/>
  <c r="E85" i="14"/>
  <c r="E46" i="14"/>
  <c r="I46" i="14" s="1"/>
  <c r="G24" i="14"/>
  <c r="O33" i="6"/>
  <c r="O81" i="6" s="1"/>
  <c r="Q81" i="6" s="1"/>
  <c r="R33" i="9"/>
  <c r="P45" i="9"/>
  <c r="R45" i="9" s="1"/>
  <c r="AJ33" i="9"/>
  <c r="AJ81" i="9" s="1"/>
  <c r="AL81" i="9" s="1"/>
  <c r="T41" i="17"/>
  <c r="AI9" i="17"/>
  <c r="T60" i="17"/>
  <c r="X60" i="17" s="1"/>
  <c r="T61" i="17"/>
  <c r="V61" i="17" s="1"/>
  <c r="O26" i="7"/>
  <c r="Q18" i="7" s="1"/>
  <c r="O62" i="7"/>
  <c r="D29" i="6"/>
  <c r="D63" i="6" s="1"/>
  <c r="E36" i="18"/>
  <c r="G35" i="18" s="1"/>
  <c r="E63" i="18"/>
  <c r="AI29" i="18"/>
  <c r="AI63" i="18" s="1"/>
  <c r="O32" i="6"/>
  <c r="P77" i="9"/>
  <c r="R77" i="9" s="1"/>
  <c r="R32" i="9"/>
  <c r="AI32" i="7"/>
  <c r="Y77" i="7"/>
  <c r="AC77" i="7" s="1"/>
  <c r="O16" i="15"/>
  <c r="Q15" i="15" s="1"/>
  <c r="O75" i="15"/>
  <c r="S75" i="15" s="1"/>
  <c r="S12" i="15"/>
  <c r="Q12" i="15"/>
  <c r="D32" i="6"/>
  <c r="E44" i="14"/>
  <c r="G32" i="14"/>
  <c r="E36" i="14"/>
  <c r="G35" i="14" s="1"/>
  <c r="E77" i="14"/>
  <c r="I77" i="14" s="1"/>
  <c r="E47" i="18"/>
  <c r="I15" i="18"/>
  <c r="E16" i="18"/>
  <c r="G15" i="18" s="1"/>
  <c r="D23" i="6"/>
  <c r="E80" i="14"/>
  <c r="E45" i="14"/>
  <c r="G45" i="14" s="1"/>
  <c r="G23" i="14"/>
  <c r="D61" i="6"/>
  <c r="I9" i="9"/>
  <c r="E41" i="9"/>
  <c r="AJ15" i="9"/>
  <c r="P47" i="9"/>
  <c r="F47" i="15"/>
  <c r="I25" i="15"/>
  <c r="F26" i="15"/>
  <c r="K42" i="7"/>
  <c r="AJ30" i="7"/>
  <c r="K68" i="7"/>
  <c r="O20" i="6"/>
  <c r="P67" i="19"/>
  <c r="AJ20" i="19"/>
  <c r="P42" i="19"/>
  <c r="AE61" i="19"/>
  <c r="AE60" i="19"/>
  <c r="AG60" i="19" s="1"/>
  <c r="AE16" i="19"/>
  <c r="AG16" i="19" s="1"/>
  <c r="AG92" i="19" s="1"/>
  <c r="AJ9" i="19"/>
  <c r="AE41" i="19"/>
  <c r="AG41" i="19" s="1"/>
  <c r="I31" i="6"/>
  <c r="I72" i="6" s="1"/>
  <c r="J72" i="17"/>
  <c r="L72" i="17" s="1"/>
  <c r="AI31" i="17"/>
  <c r="J43" i="17"/>
  <c r="O43" i="16"/>
  <c r="AI21" i="16"/>
  <c r="U36" i="18"/>
  <c r="W36" i="18" s="1"/>
  <c r="W94" i="18" s="1"/>
  <c r="W28" i="18"/>
  <c r="T28" i="6"/>
  <c r="U40" i="18"/>
  <c r="U58" i="18"/>
  <c r="W58" i="18" s="1"/>
  <c r="Z26" i="14"/>
  <c r="AB26" i="14" s="1"/>
  <c r="AB93" i="14" s="1"/>
  <c r="Z40" i="14"/>
  <c r="AB40" i="14" s="1"/>
  <c r="AB18" i="14"/>
  <c r="AJ18" i="14"/>
  <c r="T29" i="6"/>
  <c r="U41" i="19"/>
  <c r="W41" i="19" s="1"/>
  <c r="U63" i="19"/>
  <c r="W63" i="19" s="1"/>
  <c r="AP47" i="19"/>
  <c r="BV15" i="19"/>
  <c r="Q14" i="16"/>
  <c r="O84" i="16"/>
  <c r="S84" i="16" s="1"/>
  <c r="O46" i="16"/>
  <c r="S14" i="16"/>
  <c r="E34" i="6"/>
  <c r="F86" i="14"/>
  <c r="H86" i="14" s="1"/>
  <c r="F46" i="14"/>
  <c r="H46" i="14" s="1"/>
  <c r="H34" i="14"/>
  <c r="F36" i="14"/>
  <c r="P16" i="15"/>
  <c r="R15" i="15" s="1"/>
  <c r="R14" i="15"/>
  <c r="P46" i="15"/>
  <c r="R46" i="15" s="1"/>
  <c r="P84" i="15"/>
  <c r="R84" i="15" s="1"/>
  <c r="Y36" i="15"/>
  <c r="X28" i="6"/>
  <c r="AC28" i="15"/>
  <c r="Y40" i="15"/>
  <c r="Y58" i="15"/>
  <c r="AI25" i="18"/>
  <c r="J47" i="18"/>
  <c r="T22" i="6"/>
  <c r="W22" i="9"/>
  <c r="U76" i="9"/>
  <c r="W76" i="9" s="1"/>
  <c r="AB12" i="17"/>
  <c r="Z75" i="17"/>
  <c r="AB75" i="17" s="1"/>
  <c r="AJ12" i="17"/>
  <c r="Y36" i="19"/>
  <c r="AC36" i="19" s="1"/>
  <c r="Y63" i="19"/>
  <c r="X29" i="6"/>
  <c r="AI29" i="19"/>
  <c r="AI63" i="19" s="1"/>
  <c r="U36" i="7"/>
  <c r="W36" i="7" s="1"/>
  <c r="W94" i="7" s="1"/>
  <c r="AJ29" i="7"/>
  <c r="AJ63" i="7" s="1"/>
  <c r="Y16" i="16"/>
  <c r="Y66" i="16"/>
  <c r="AI10" i="16"/>
  <c r="Y42" i="16"/>
  <c r="AC42" i="16" s="1"/>
  <c r="AP16" i="9"/>
  <c r="AR31" i="9" s="1"/>
  <c r="AP61" i="9"/>
  <c r="AR61" i="9" s="1"/>
  <c r="AP60" i="9"/>
  <c r="AR60" i="9" s="1"/>
  <c r="BT60" i="9"/>
  <c r="BV60" i="9" s="1"/>
  <c r="F42" i="9"/>
  <c r="AJ30" i="9"/>
  <c r="AJ68" i="9" s="1"/>
  <c r="P42" i="7"/>
  <c r="T40" i="18"/>
  <c r="V40" i="18" s="1"/>
  <c r="T56" i="18"/>
  <c r="X56" i="18" s="1"/>
  <c r="T16" i="18"/>
  <c r="X16" i="18" s="1"/>
  <c r="V8" i="18"/>
  <c r="X8" i="18"/>
  <c r="I21" i="6"/>
  <c r="J43" i="9"/>
  <c r="AI21" i="9"/>
  <c r="AI71" i="9" s="1"/>
  <c r="J71" i="9"/>
  <c r="N71" i="9" s="1"/>
  <c r="O43" i="17"/>
  <c r="O70" i="17"/>
  <c r="O65" i="17"/>
  <c r="U26" i="1"/>
  <c r="Z16" i="18"/>
  <c r="AB16" i="18" s="1"/>
  <c r="AB92" i="18" s="1"/>
  <c r="Z56" i="18"/>
  <c r="AB56" i="18" s="1"/>
  <c r="AB8" i="18"/>
  <c r="Z40" i="18"/>
  <c r="AB40" i="18" s="1"/>
  <c r="Y26" i="15"/>
  <c r="AA18" i="15" s="1"/>
  <c r="Y45" i="15"/>
  <c r="AC45" i="15" s="1"/>
  <c r="AA23" i="15"/>
  <c r="AI23" i="15"/>
  <c r="AI80" i="15" s="1"/>
  <c r="AK80" i="15" s="1"/>
  <c r="AC23" i="15"/>
  <c r="Y80" i="15"/>
  <c r="AA80" i="15" s="1"/>
  <c r="AD25" i="6"/>
  <c r="AJ25" i="18"/>
  <c r="AE47" i="18"/>
  <c r="AO76" i="15"/>
  <c r="BS22" i="15"/>
  <c r="AS22" i="15"/>
  <c r="AO44" i="15"/>
  <c r="J16" i="19"/>
  <c r="L30" i="19" s="1"/>
  <c r="AJ15" i="17"/>
  <c r="T43" i="15"/>
  <c r="Y62" i="7"/>
  <c r="W35" i="9"/>
  <c r="AI35" i="9"/>
  <c r="K46" i="9"/>
  <c r="M46" i="9" s="1"/>
  <c r="E72" i="9"/>
  <c r="G72" i="9" s="1"/>
  <c r="K84" i="9"/>
  <c r="M84" i="9" s="1"/>
  <c r="AG14" i="16"/>
  <c r="W15" i="16"/>
  <c r="AI15" i="16"/>
  <c r="AI20" i="16"/>
  <c r="AI67" i="16" s="1"/>
  <c r="AI24" i="16"/>
  <c r="AI85" i="16" s="1"/>
  <c r="AM85" i="16" s="1"/>
  <c r="Y43" i="16"/>
  <c r="Z80" i="16"/>
  <c r="AJ11" i="14"/>
  <c r="AJ70" i="14" s="1"/>
  <c r="AJ12" i="14"/>
  <c r="AJ21" i="14"/>
  <c r="AJ24" i="14"/>
  <c r="BB24" i="14"/>
  <c r="AJ34" i="14"/>
  <c r="AE43" i="14"/>
  <c r="AG43" i="14" s="1"/>
  <c r="AE44" i="14"/>
  <c r="AG44" i="14" s="1"/>
  <c r="K46" i="14"/>
  <c r="AD56" i="14"/>
  <c r="AH56" i="14" s="1"/>
  <c r="U71" i="14"/>
  <c r="AQ14" i="15"/>
  <c r="BT30" i="15"/>
  <c r="BT33" i="15"/>
  <c r="T44" i="15"/>
  <c r="AT75" i="17"/>
  <c r="AE26" i="17"/>
  <c r="AG22" i="17" s="1"/>
  <c r="AD22" i="6"/>
  <c r="AE76" i="17"/>
  <c r="AE44" i="17"/>
  <c r="AN35" i="6"/>
  <c r="AO47" i="18"/>
  <c r="AS35" i="18"/>
  <c r="AC15" i="18"/>
  <c r="AA15" i="18"/>
  <c r="Y47" i="18"/>
  <c r="AC47" i="18" s="1"/>
  <c r="Y25" i="6"/>
  <c r="AB25" i="17"/>
  <c r="AD47" i="18"/>
  <c r="AI15" i="18"/>
  <c r="AH15" i="18"/>
  <c r="AZ16" i="18"/>
  <c r="BB16" i="18" s="1"/>
  <c r="BB92" i="18" s="1"/>
  <c r="BB13" i="18"/>
  <c r="BT13" i="18"/>
  <c r="AZ79" i="18"/>
  <c r="AZ74" i="18"/>
  <c r="BB74" i="18" s="1"/>
  <c r="AZ45" i="18"/>
  <c r="BB45" i="18" s="1"/>
  <c r="AP36" i="15"/>
  <c r="AR32" i="15" s="1"/>
  <c r="AP63" i="15"/>
  <c r="X21" i="6"/>
  <c r="X71" i="6" s="1"/>
  <c r="Y71" i="18"/>
  <c r="U16" i="18"/>
  <c r="U70" i="18"/>
  <c r="W70" i="18" s="1"/>
  <c r="AJ11" i="18"/>
  <c r="AJ65" i="18" s="1"/>
  <c r="U65" i="18"/>
  <c r="W65" i="18" s="1"/>
  <c r="U43" i="18"/>
  <c r="W43" i="18" s="1"/>
  <c r="Y31" i="6"/>
  <c r="Z72" i="17"/>
  <c r="AB72" i="17" s="1"/>
  <c r="AD26" i="18"/>
  <c r="AF25" i="18" s="1"/>
  <c r="AC21" i="6"/>
  <c r="AI21" i="18"/>
  <c r="AD43" i="18"/>
  <c r="AD56" i="19"/>
  <c r="AF8" i="19"/>
  <c r="AD16" i="19"/>
  <c r="AD40" i="19"/>
  <c r="AH8" i="19"/>
  <c r="AI8" i="19"/>
  <c r="AI56" i="19" s="1"/>
  <c r="AP60" i="19"/>
  <c r="AR60" i="19" s="1"/>
  <c r="AP41" i="19"/>
  <c r="AP61" i="19"/>
  <c r="AD35" i="6"/>
  <c r="AE47" i="15"/>
  <c r="AJ35" i="15"/>
  <c r="AJ25" i="15"/>
  <c r="Z47" i="15"/>
  <c r="AE26" i="18"/>
  <c r="AG18" i="18" s="1"/>
  <c r="AD21" i="6"/>
  <c r="AE43" i="18"/>
  <c r="AE71" i="18"/>
  <c r="BU35" i="15"/>
  <c r="AS35" i="15"/>
  <c r="AO79" i="15"/>
  <c r="AO74" i="15"/>
  <c r="AN24" i="6"/>
  <c r="AP24" i="6" s="1"/>
  <c r="AO85" i="19"/>
  <c r="AQ85" i="19" s="1"/>
  <c r="AO46" i="19"/>
  <c r="AS46" i="19" s="1"/>
  <c r="AS24" i="19"/>
  <c r="BS24" i="19"/>
  <c r="AE77" i="19"/>
  <c r="AG77" i="19" s="1"/>
  <c r="AJ32" i="19"/>
  <c r="AE44" i="19"/>
  <c r="AG32" i="19"/>
  <c r="AD32" i="6"/>
  <c r="AO33" i="6"/>
  <c r="AO81" i="6" s="1"/>
  <c r="AQ81" i="6" s="1"/>
  <c r="AP45" i="18"/>
  <c r="AR45" i="18" s="1"/>
  <c r="AP81" i="18"/>
  <c r="AR81" i="18" s="1"/>
  <c r="AR33" i="18"/>
  <c r="AO26" i="17"/>
  <c r="AQ22" i="17" s="1"/>
  <c r="AO67" i="17"/>
  <c r="AO42" i="17"/>
  <c r="AQ42" i="17" s="1"/>
  <c r="AO31" i="6"/>
  <c r="BT31" i="18"/>
  <c r="BT72" i="18" s="1"/>
  <c r="AP43" i="18"/>
  <c r="AP72" i="18"/>
  <c r="BD67" i="15"/>
  <c r="BF67" i="15" s="1"/>
  <c r="BD42" i="15"/>
  <c r="BH42" i="15" s="1"/>
  <c r="AT45" i="19"/>
  <c r="AX45" i="19" s="1"/>
  <c r="AX13" i="19"/>
  <c r="AT74" i="19"/>
  <c r="AT79" i="19"/>
  <c r="BS13" i="19"/>
  <c r="AO36" i="19"/>
  <c r="AN29" i="6"/>
  <c r="AO63" i="19"/>
  <c r="BS29" i="19"/>
  <c r="BS63" i="19" s="1"/>
  <c r="AT16" i="9"/>
  <c r="AP45" i="15"/>
  <c r="AF8" i="14"/>
  <c r="AJ10" i="14"/>
  <c r="AD67" i="14"/>
  <c r="AH67" i="14" s="1"/>
  <c r="AS14" i="15"/>
  <c r="AO41" i="15"/>
  <c r="AO46" i="15"/>
  <c r="AQ46" i="15" s="1"/>
  <c r="BS12" i="17"/>
  <c r="AJ31" i="17"/>
  <c r="AT77" i="17"/>
  <c r="AJ21" i="18"/>
  <c r="Y43" i="18"/>
  <c r="AC43" i="18" s="1"/>
  <c r="BI36" i="9"/>
  <c r="Y41" i="7"/>
  <c r="AC41" i="7" s="1"/>
  <c r="Y44" i="7"/>
  <c r="BA14" i="9"/>
  <c r="AT44" i="9"/>
  <c r="AV44" i="9" s="1"/>
  <c r="P68" i="9"/>
  <c r="AJ14" i="16"/>
  <c r="AJ84" i="16" s="1"/>
  <c r="AJ31" i="16"/>
  <c r="AJ34" i="16"/>
  <c r="AE46" i="16"/>
  <c r="AG46" i="16" s="1"/>
  <c r="AE47" i="16"/>
  <c r="AS13" i="14"/>
  <c r="AC14" i="14"/>
  <c r="BS23" i="14"/>
  <c r="T42" i="14"/>
  <c r="AE65" i="14"/>
  <c r="AG65" i="14" s="1"/>
  <c r="AS8" i="15"/>
  <c r="AI12" i="15"/>
  <c r="BV25" i="15"/>
  <c r="AC32" i="15"/>
  <c r="AP41" i="15"/>
  <c r="AO47" i="15"/>
  <c r="AS47" i="15" s="1"/>
  <c r="U56" i="15"/>
  <c r="AP68" i="15"/>
  <c r="AJ22" i="17"/>
  <c r="AT44" i="17"/>
  <c r="AX44" i="17" s="1"/>
  <c r="AH33" i="7"/>
  <c r="H34" i="7"/>
  <c r="Z44" i="7"/>
  <c r="AB44" i="7" s="1"/>
  <c r="AO62" i="7"/>
  <c r="AQ62" i="7" s="1"/>
  <c r="AJ14" i="9"/>
  <c r="AL14" i="9" s="1"/>
  <c r="Q35" i="9"/>
  <c r="AO41" i="16"/>
  <c r="AQ41" i="16" s="1"/>
  <c r="AO42" i="16"/>
  <c r="AO47" i="16"/>
  <c r="AO60" i="16"/>
  <c r="AQ60" i="16" s="1"/>
  <c r="AO61" i="16"/>
  <c r="AS61" i="16" s="1"/>
  <c r="AH8" i="14"/>
  <c r="AF22" i="14"/>
  <c r="AU40" i="14"/>
  <c r="AW40" i="14" s="1"/>
  <c r="U43" i="14"/>
  <c r="W43" i="14" s="1"/>
  <c r="AE70" i="14"/>
  <c r="AD72" i="14"/>
  <c r="AQ13" i="15"/>
  <c r="T65" i="15"/>
  <c r="Y77" i="15"/>
  <c r="Z43" i="17"/>
  <c r="Y45" i="17"/>
  <c r="AV13" i="19"/>
  <c r="AH22" i="7"/>
  <c r="AI33" i="7"/>
  <c r="AM33" i="7" s="1"/>
  <c r="Z75" i="7"/>
  <c r="M14" i="9"/>
  <c r="BC14" i="9"/>
  <c r="AZ42" i="9"/>
  <c r="BB42" i="9" s="1"/>
  <c r="Y46" i="9"/>
  <c r="AC46" i="9" s="1"/>
  <c r="AY46" i="9"/>
  <c r="AI8" i="14"/>
  <c r="AI56" i="14" s="1"/>
  <c r="AG12" i="14"/>
  <c r="Y41" i="14"/>
  <c r="AA41" i="14" s="1"/>
  <c r="AY45" i="14"/>
  <c r="Y46" i="14"/>
  <c r="E47" i="14"/>
  <c r="AU58" i="14"/>
  <c r="AD76" i="14"/>
  <c r="AV25" i="15"/>
  <c r="T75" i="15"/>
  <c r="AX12" i="17"/>
  <c r="AZ66" i="9"/>
  <c r="T71" i="9"/>
  <c r="Z85" i="9"/>
  <c r="AB85" i="9" s="1"/>
  <c r="AS35" i="16"/>
  <c r="BT28" i="14"/>
  <c r="I35" i="14"/>
  <c r="Y62" i="14"/>
  <c r="AA62" i="14" s="1"/>
  <c r="T68" i="14"/>
  <c r="V68" i="14" s="1"/>
  <c r="AE75" i="14"/>
  <c r="AG75" i="14" s="1"/>
  <c r="AS13" i="15"/>
  <c r="BS13" i="15"/>
  <c r="BS74" i="15" s="1"/>
  <c r="AW25" i="15"/>
  <c r="AU47" i="15"/>
  <c r="AW47" i="15" s="1"/>
  <c r="AQ24" i="19"/>
  <c r="U44" i="19"/>
  <c r="AJ12" i="19"/>
  <c r="AL12" i="19" s="1"/>
  <c r="W12" i="19"/>
  <c r="U75" i="19"/>
  <c r="W75" i="19" s="1"/>
  <c r="Z36" i="1"/>
  <c r="AB36" i="1" s="1"/>
  <c r="AB94" i="1" s="1"/>
  <c r="Y26" i="7"/>
  <c r="AE65" i="19"/>
  <c r="AG65" i="19" s="1"/>
  <c r="AE70" i="19"/>
  <c r="AG70" i="19" s="1"/>
  <c r="AJ11" i="19"/>
  <c r="AJ65" i="19" s="1"/>
  <c r="AE43" i="19"/>
  <c r="AG43" i="19" s="1"/>
  <c r="AC35" i="6"/>
  <c r="AH35" i="18"/>
  <c r="AI35" i="18"/>
  <c r="E20" i="6"/>
  <c r="F67" i="17"/>
  <c r="F26" i="17"/>
  <c r="K36" i="17"/>
  <c r="K68" i="17"/>
  <c r="K42" i="17"/>
  <c r="P26" i="16"/>
  <c r="J70" i="19"/>
  <c r="J43" i="19"/>
  <c r="J65" i="19"/>
  <c r="U16" i="15"/>
  <c r="W21" i="15" s="1"/>
  <c r="Y28" i="6"/>
  <c r="Z58" i="19"/>
  <c r="Z36" i="19"/>
  <c r="AB36" i="19" s="1"/>
  <c r="AB94" i="19" s="1"/>
  <c r="AJ28" i="19"/>
  <c r="AJ58" i="19" s="1"/>
  <c r="AB28" i="19"/>
  <c r="Z40" i="19"/>
  <c r="AB40" i="19" s="1"/>
  <c r="AD36" i="7"/>
  <c r="AF35" i="7" s="1"/>
  <c r="T26" i="1"/>
  <c r="P86" i="18"/>
  <c r="P46" i="18"/>
  <c r="R34" i="18"/>
  <c r="R15" i="6"/>
  <c r="Y44" i="15"/>
  <c r="AE36" i="15"/>
  <c r="AG32" i="15" s="1"/>
  <c r="AE44" i="15"/>
  <c r="AE77" i="15"/>
  <c r="Z36" i="17"/>
  <c r="AB36" i="17" s="1"/>
  <c r="AB94" i="17" s="1"/>
  <c r="Y29" i="6"/>
  <c r="Z63" i="17"/>
  <c r="AB63" i="17" s="1"/>
  <c r="Z16" i="14"/>
  <c r="AB16" i="14" s="1"/>
  <c r="AB92" i="14" s="1"/>
  <c r="K16" i="1"/>
  <c r="P36" i="9"/>
  <c r="R28" i="9" s="1"/>
  <c r="T41" i="18"/>
  <c r="V41" i="18" s="1"/>
  <c r="T61" i="18"/>
  <c r="X61" i="18" s="1"/>
  <c r="T60" i="18"/>
  <c r="U16" i="16"/>
  <c r="W16" i="16" s="1"/>
  <c r="W92" i="16" s="1"/>
  <c r="Y16" i="17"/>
  <c r="AA8" i="17" s="1"/>
  <c r="Y79" i="17"/>
  <c r="AA79" i="17" s="1"/>
  <c r="Y74" i="17"/>
  <c r="AA74" i="17" s="1"/>
  <c r="AA13" i="17"/>
  <c r="Y23" i="6"/>
  <c r="Z80" i="19"/>
  <c r="AJ23" i="19"/>
  <c r="AJ80" i="19" s="1"/>
  <c r="AL80" i="19" s="1"/>
  <c r="Z45" i="19"/>
  <c r="AB23" i="19"/>
  <c r="Z26" i="7"/>
  <c r="AB26" i="7" s="1"/>
  <c r="AB93" i="7" s="1"/>
  <c r="T31" i="6"/>
  <c r="U72" i="18"/>
  <c r="W72" i="18" s="1"/>
  <c r="AJ31" i="18"/>
  <c r="AD16" i="17"/>
  <c r="AF11" i="17" s="1"/>
  <c r="AD70" i="17"/>
  <c r="AH70" i="17" s="1"/>
  <c r="AD65" i="17"/>
  <c r="AI11" i="17"/>
  <c r="AI70" i="17" s="1"/>
  <c r="AP42" i="18"/>
  <c r="AR42" i="18" s="1"/>
  <c r="AP66" i="18"/>
  <c r="AD46" i="17"/>
  <c r="AF46" i="17" s="1"/>
  <c r="AD84" i="17"/>
  <c r="AH84" i="17" s="1"/>
  <c r="AI14" i="17"/>
  <c r="AF14" i="17"/>
  <c r="Z45" i="18"/>
  <c r="AB45" i="18" s="1"/>
  <c r="AB23" i="18"/>
  <c r="Z80" i="18"/>
  <c r="AB80" i="18" s="1"/>
  <c r="AJ23" i="18"/>
  <c r="S24" i="6"/>
  <c r="T46" i="19"/>
  <c r="X46" i="19" s="1"/>
  <c r="T85" i="19"/>
  <c r="X85" i="19" s="1"/>
  <c r="X24" i="19"/>
  <c r="V24" i="19"/>
  <c r="U36" i="15"/>
  <c r="W35" i="15" s="1"/>
  <c r="T30" i="6"/>
  <c r="U68" i="15"/>
  <c r="Z26" i="1"/>
  <c r="AB26" i="1" s="1"/>
  <c r="AB93" i="1" s="1"/>
  <c r="S35" i="6"/>
  <c r="X35" i="15"/>
  <c r="AI35" i="15"/>
  <c r="AN32" i="6"/>
  <c r="AO77" i="15"/>
  <c r="AQ32" i="15"/>
  <c r="AP26" i="1"/>
  <c r="AR18" i="1" s="1"/>
  <c r="S30" i="6"/>
  <c r="S68" i="6" s="1"/>
  <c r="T68" i="17"/>
  <c r="T42" i="17"/>
  <c r="V42" i="17" s="1"/>
  <c r="Y26" i="16"/>
  <c r="X20" i="6"/>
  <c r="T34" i="6"/>
  <c r="U86" i="18"/>
  <c r="W86" i="18" s="1"/>
  <c r="AJ34" i="18"/>
  <c r="AJ86" i="18" s="1"/>
  <c r="AL86" i="18" s="1"/>
  <c r="W34" i="18"/>
  <c r="Y72" i="15"/>
  <c r="AC72" i="15" s="1"/>
  <c r="Y43" i="15"/>
  <c r="Z16" i="1"/>
  <c r="AB16" i="1" s="1"/>
  <c r="AB92" i="1" s="1"/>
  <c r="AO26" i="1"/>
  <c r="AQ18" i="1" s="1"/>
  <c r="AP36" i="7"/>
  <c r="AR35" i="7" s="1"/>
  <c r="T33" i="6"/>
  <c r="T81" i="6" s="1"/>
  <c r="V81" i="6" s="1"/>
  <c r="U36" i="17"/>
  <c r="W36" i="17" s="1"/>
  <c r="W94" i="17" s="1"/>
  <c r="U81" i="17"/>
  <c r="W81" i="17" s="1"/>
  <c r="W33" i="17"/>
  <c r="AI24" i="18"/>
  <c r="V24" i="18"/>
  <c r="T85" i="18"/>
  <c r="U36" i="9"/>
  <c r="Z26" i="17"/>
  <c r="Y20" i="6"/>
  <c r="Z67" i="17"/>
  <c r="AB67" i="17" s="1"/>
  <c r="AE58" i="18"/>
  <c r="AJ28" i="18"/>
  <c r="AJ58" i="18" s="1"/>
  <c r="AD28" i="6"/>
  <c r="AE36" i="18"/>
  <c r="AG32" i="18" s="1"/>
  <c r="AO34" i="6"/>
  <c r="AQ34" i="6" s="1"/>
  <c r="Z16" i="19"/>
  <c r="AB16" i="19" s="1"/>
  <c r="AB92" i="19" s="1"/>
  <c r="Z61" i="19"/>
  <c r="AB61" i="19" s="1"/>
  <c r="Z60" i="19"/>
  <c r="AB60" i="19" s="1"/>
  <c r="Y60" i="6"/>
  <c r="AE16" i="14"/>
  <c r="X30" i="6"/>
  <c r="AD34" i="6"/>
  <c r="AD86" i="6" s="1"/>
  <c r="AF86" i="6" s="1"/>
  <c r="AE46" i="15"/>
  <c r="AG46" i="15" s="1"/>
  <c r="AG34" i="15"/>
  <c r="AE86" i="15"/>
  <c r="Z36" i="16"/>
  <c r="AB36" i="16" s="1"/>
  <c r="AB94" i="16" s="1"/>
  <c r="AD16" i="9"/>
  <c r="AF15" i="9" s="1"/>
  <c r="Z36" i="7"/>
  <c r="Y33" i="6"/>
  <c r="AE26" i="1"/>
  <c r="AG22" i="1" s="1"/>
  <c r="AD84" i="15"/>
  <c r="AH84" i="15" s="1"/>
  <c r="AD46" i="15"/>
  <c r="AF14" i="15"/>
  <c r="Y36" i="9"/>
  <c r="X35" i="6"/>
  <c r="AB15" i="17"/>
  <c r="Z47" i="17"/>
  <c r="AB47" i="17" s="1"/>
  <c r="AS32" i="6"/>
  <c r="AU32" i="6" s="1"/>
  <c r="AX32" i="17"/>
  <c r="AV32" i="17"/>
  <c r="Z62" i="19"/>
  <c r="AB62" i="19" s="1"/>
  <c r="Y19" i="6"/>
  <c r="Z26" i="19"/>
  <c r="AJ19" i="19"/>
  <c r="AJ62" i="19" s="1"/>
  <c r="Y16" i="15"/>
  <c r="AA30" i="15" s="1"/>
  <c r="Y66" i="15"/>
  <c r="Y42" i="15"/>
  <c r="AE63" i="19"/>
  <c r="AG63" i="19" s="1"/>
  <c r="AE36" i="19"/>
  <c r="AJ29" i="19"/>
  <c r="AJ63" i="19" s="1"/>
  <c r="AD29" i="6"/>
  <c r="AD16" i="18"/>
  <c r="AF29" i="18" s="1"/>
  <c r="AD56" i="18"/>
  <c r="AI8" i="18"/>
  <c r="AH8" i="18"/>
  <c r="AD74" i="17"/>
  <c r="AH74" i="17" s="1"/>
  <c r="AD79" i="17"/>
  <c r="AD45" i="17"/>
  <c r="AH45" i="17" s="1"/>
  <c r="AI13" i="17"/>
  <c r="AF13" i="17"/>
  <c r="AD36" i="17"/>
  <c r="AC29" i="6"/>
  <c r="AD63" i="17"/>
  <c r="AH63" i="17" s="1"/>
  <c r="AI29" i="17"/>
  <c r="AI63" i="17" s="1"/>
  <c r="AC34" i="6"/>
  <c r="AG34" i="6" s="1"/>
  <c r="AF34" i="18"/>
  <c r="AD86" i="18"/>
  <c r="AD46" i="18"/>
  <c r="AH46" i="18" s="1"/>
  <c r="AI34" i="18"/>
  <c r="AI86" i="18" s="1"/>
  <c r="AM86" i="18" s="1"/>
  <c r="AH34" i="18"/>
  <c r="BB14" i="18"/>
  <c r="AZ46" i="18"/>
  <c r="BB46" i="18" s="1"/>
  <c r="AO30" i="6"/>
  <c r="AP42" i="15"/>
  <c r="T43" i="17"/>
  <c r="V43" i="17" s="1"/>
  <c r="T70" i="17"/>
  <c r="V70" i="17" s="1"/>
  <c r="T65" i="17"/>
  <c r="AD26" i="9"/>
  <c r="AF18" i="9" s="1"/>
  <c r="AD61" i="18"/>
  <c r="AD60" i="18"/>
  <c r="AD41" i="18"/>
  <c r="AI9" i="18"/>
  <c r="AI60" i="18" s="1"/>
  <c r="X25" i="6"/>
  <c r="Y47" i="19"/>
  <c r="AO25" i="6"/>
  <c r="AC25" i="6"/>
  <c r="AI25" i="19"/>
  <c r="AH25" i="19"/>
  <c r="AF25" i="19"/>
  <c r="AD47" i="19"/>
  <c r="AO16" i="18"/>
  <c r="AQ21" i="18" s="1"/>
  <c r="BS8" i="18"/>
  <c r="AS8" i="18"/>
  <c r="AO40" i="18"/>
  <c r="AO36" i="7"/>
  <c r="AQ32" i="7" s="1"/>
  <c r="AP16" i="19"/>
  <c r="AR20" i="19" s="1"/>
  <c r="AP40" i="19"/>
  <c r="AP56" i="19"/>
  <c r="AS28" i="6"/>
  <c r="AU28" i="6" s="1"/>
  <c r="AT36" i="15"/>
  <c r="AX36" i="15" s="1"/>
  <c r="AV28" i="15"/>
  <c r="BS28" i="15"/>
  <c r="BW28" i="15" s="1"/>
  <c r="AT58" i="15"/>
  <c r="AV58" i="15" s="1"/>
  <c r="AT40" i="15"/>
  <c r="AV40" i="15" s="1"/>
  <c r="T70" i="15"/>
  <c r="X31" i="6"/>
  <c r="AB31" i="6" s="1"/>
  <c r="Y72" i="19"/>
  <c r="AC31" i="6"/>
  <c r="AC72" i="6" s="1"/>
  <c r="AD36" i="19"/>
  <c r="AI31" i="19"/>
  <c r="AO24" i="6"/>
  <c r="AQ24" i="6" s="1"/>
  <c r="AP85" i="18"/>
  <c r="AR85" i="18" s="1"/>
  <c r="AP46" i="18"/>
  <c r="AR46" i="18" s="1"/>
  <c r="AO16" i="15"/>
  <c r="AQ10" i="15" s="1"/>
  <c r="AO56" i="15"/>
  <c r="AP75" i="19"/>
  <c r="AP44" i="19"/>
  <c r="AE26" i="16"/>
  <c r="AG22" i="16" s="1"/>
  <c r="S25" i="6"/>
  <c r="T47" i="17"/>
  <c r="X47" i="17" s="1"/>
  <c r="V25" i="17"/>
  <c r="T35" i="6"/>
  <c r="AE16" i="1"/>
  <c r="AC33" i="6"/>
  <c r="AG33" i="6" s="1"/>
  <c r="AF33" i="18"/>
  <c r="AI33" i="18"/>
  <c r="AI81" i="18" s="1"/>
  <c r="AD81" i="18"/>
  <c r="AH33" i="18"/>
  <c r="AT31" i="6"/>
  <c r="AU72" i="17"/>
  <c r="AW72" i="17" s="1"/>
  <c r="BT31" i="17"/>
  <c r="AO32" i="6"/>
  <c r="AP77" i="15"/>
  <c r="AP44" i="15"/>
  <c r="AC19" i="6"/>
  <c r="AD26" i="14"/>
  <c r="AD36" i="9"/>
  <c r="AF35" i="9" s="1"/>
  <c r="AT26" i="18"/>
  <c r="AX26" i="18" s="1"/>
  <c r="AS21" i="6"/>
  <c r="AT43" i="18"/>
  <c r="AX43" i="18" s="1"/>
  <c r="AT71" i="18"/>
  <c r="AT72" i="15"/>
  <c r="AU70" i="17"/>
  <c r="AU65" i="17"/>
  <c r="AW65" i="17" s="1"/>
  <c r="BT65" i="17"/>
  <c r="BV65" i="17" s="1"/>
  <c r="BI26" i="19"/>
  <c r="BH20" i="6"/>
  <c r="BL20" i="6" s="1"/>
  <c r="BI67" i="19"/>
  <c r="BM67" i="19" s="1"/>
  <c r="AD26" i="17"/>
  <c r="AC20" i="6"/>
  <c r="AD67" i="17"/>
  <c r="AH67" i="17" s="1"/>
  <c r="AN20" i="6"/>
  <c r="AO42" i="18"/>
  <c r="AZ61" i="19"/>
  <c r="AZ60" i="19"/>
  <c r="BB60" i="19" s="1"/>
  <c r="AZ41" i="19"/>
  <c r="BB41" i="19" s="1"/>
  <c r="AY80" i="15"/>
  <c r="BC80" i="15" s="1"/>
  <c r="AY45" i="15"/>
  <c r="BC23" i="15"/>
  <c r="AE16" i="17"/>
  <c r="AG31" i="17" s="1"/>
  <c r="AJ8" i="17"/>
  <c r="AE40" i="17"/>
  <c r="AC23" i="6"/>
  <c r="AD80" i="19"/>
  <c r="AH80" i="19" s="1"/>
  <c r="AD45" i="19"/>
  <c r="AI23" i="19"/>
  <c r="AH23" i="19"/>
  <c r="AF23" i="19"/>
  <c r="AO20" i="6"/>
  <c r="AP26" i="19"/>
  <c r="AR22" i="19" s="1"/>
  <c r="AP67" i="19"/>
  <c r="AP42" i="19"/>
  <c r="AZ85" i="17"/>
  <c r="BT24" i="17"/>
  <c r="BT85" i="17" s="1"/>
  <c r="BV85" i="17" s="1"/>
  <c r="AN22" i="6"/>
  <c r="AO44" i="18"/>
  <c r="AO76" i="18"/>
  <c r="BS22" i="18"/>
  <c r="AS22" i="18"/>
  <c r="AU36" i="15"/>
  <c r="AW33" i="15"/>
  <c r="AT36" i="17"/>
  <c r="AX36" i="17" s="1"/>
  <c r="AI34" i="17"/>
  <c r="AI86" i="17" s="1"/>
  <c r="AU36" i="17"/>
  <c r="AT26" i="15"/>
  <c r="BU35" i="17"/>
  <c r="AT47" i="17"/>
  <c r="AV47" i="17" s="1"/>
  <c r="BI63" i="17"/>
  <c r="BM63" i="17" s="1"/>
  <c r="BA35" i="18"/>
  <c r="AZ16" i="17"/>
  <c r="BB16" i="17" s="1"/>
  <c r="BB92" i="17" s="1"/>
  <c r="AX18" i="6"/>
  <c r="AY26" i="18"/>
  <c r="BS18" i="18"/>
  <c r="BS57" i="18" s="1"/>
  <c r="BC18" i="18"/>
  <c r="AY57" i="18"/>
  <c r="BC57" i="18" s="1"/>
  <c r="AD45" i="18"/>
  <c r="AH45" i="18" s="1"/>
  <c r="AI13" i="18"/>
  <c r="AI74" i="18" s="1"/>
  <c r="AC24" i="6"/>
  <c r="AD85" i="19"/>
  <c r="AI24" i="19"/>
  <c r="AI85" i="19" s="1"/>
  <c r="AM85" i="19" s="1"/>
  <c r="AH24" i="19"/>
  <c r="AD46" i="19"/>
  <c r="AH46" i="19" s="1"/>
  <c r="AY21" i="6"/>
  <c r="AZ71" i="19"/>
  <c r="BB71" i="19" s="1"/>
  <c r="AZ43" i="19"/>
  <c r="AP16" i="15"/>
  <c r="AR15" i="15" s="1"/>
  <c r="AO74" i="6"/>
  <c r="AQ74" i="6" s="1"/>
  <c r="AE26" i="14"/>
  <c r="AG26" i="14" s="1"/>
  <c r="AG93" i="14" s="1"/>
  <c r="AN30" i="6"/>
  <c r="AN19" i="6"/>
  <c r="AO26" i="18"/>
  <c r="AQ18" i="18" s="1"/>
  <c r="AO41" i="18"/>
  <c r="AE56" i="18"/>
  <c r="AE16" i="18"/>
  <c r="AG29" i="18" s="1"/>
  <c r="AE40" i="18"/>
  <c r="AP26" i="9"/>
  <c r="AR18" i="9" s="1"/>
  <c r="AY16" i="9"/>
  <c r="AT47" i="19"/>
  <c r="AX47" i="19" s="1"/>
  <c r="AX25" i="19"/>
  <c r="AT16" i="7"/>
  <c r="AX16" i="7" s="1"/>
  <c r="AP26" i="18"/>
  <c r="AR22" i="18" s="1"/>
  <c r="AO22" i="6"/>
  <c r="AP76" i="18"/>
  <c r="BT22" i="18"/>
  <c r="AX23" i="6"/>
  <c r="AY26" i="19"/>
  <c r="BA26" i="19" s="1"/>
  <c r="AY80" i="19"/>
  <c r="BC80" i="19" s="1"/>
  <c r="BA23" i="19"/>
  <c r="AY45" i="19"/>
  <c r="BA45" i="19" s="1"/>
  <c r="AS33" i="6"/>
  <c r="AZ26" i="18"/>
  <c r="BB26" i="18" s="1"/>
  <c r="BB93" i="18" s="1"/>
  <c r="AY20" i="6"/>
  <c r="AZ67" i="18"/>
  <c r="AO16" i="14"/>
  <c r="AQ31" i="14" s="1"/>
  <c r="AY29" i="6"/>
  <c r="AZ36" i="14"/>
  <c r="BB36" i="14" s="1"/>
  <c r="BB94" i="14" s="1"/>
  <c r="BH25" i="6"/>
  <c r="BM25" i="19"/>
  <c r="BK25" i="19"/>
  <c r="AS22" i="6"/>
  <c r="AS76" i="6" s="1"/>
  <c r="AU76" i="6" s="1"/>
  <c r="AO26" i="16"/>
  <c r="AQ22" i="16" s="1"/>
  <c r="AP36" i="9"/>
  <c r="AR35" i="9" s="1"/>
  <c r="AO28" i="6"/>
  <c r="AY16" i="7"/>
  <c r="AU26" i="9"/>
  <c r="AT21" i="6"/>
  <c r="AY36" i="1"/>
  <c r="BA36" i="1" s="1"/>
  <c r="AX29" i="6"/>
  <c r="BB29" i="6" s="1"/>
  <c r="AZ36" i="17"/>
  <c r="BB36" i="17" s="1"/>
  <c r="BB94" i="17" s="1"/>
  <c r="AY35" i="6"/>
  <c r="BA35" i="6" s="1"/>
  <c r="AO26" i="14"/>
  <c r="AQ25" i="14" s="1"/>
  <c r="AY16" i="17"/>
  <c r="AY79" i="17"/>
  <c r="BC79" i="17" s="1"/>
  <c r="AY74" i="17"/>
  <c r="BC74" i="17" s="1"/>
  <c r="AT16" i="18"/>
  <c r="AT79" i="18"/>
  <c r="AX79" i="18" s="1"/>
  <c r="AT74" i="18"/>
  <c r="AX74" i="18" s="1"/>
  <c r="BH15" i="18"/>
  <c r="BW15" i="18"/>
  <c r="BF15" i="18"/>
  <c r="BD47" i="18"/>
  <c r="BH47" i="18" s="1"/>
  <c r="AO36" i="16"/>
  <c r="AQ35" i="16" s="1"/>
  <c r="AP16" i="18"/>
  <c r="AR29" i="18" s="1"/>
  <c r="AP40" i="18"/>
  <c r="AY36" i="7"/>
  <c r="BA36" i="7" s="1"/>
  <c r="BE16" i="7"/>
  <c r="BG16" i="7" s="1"/>
  <c r="BG92" i="7" s="1"/>
  <c r="AS31" i="6"/>
  <c r="AS72" i="6" s="1"/>
  <c r="AT36" i="18"/>
  <c r="BS31" i="18"/>
  <c r="AT72" i="18"/>
  <c r="AU36" i="19"/>
  <c r="AT32" i="6"/>
  <c r="AT77" i="6" s="1"/>
  <c r="AV77" i="6" s="1"/>
  <c r="AU44" i="19"/>
  <c r="AW44" i="19" s="1"/>
  <c r="AU77" i="19"/>
  <c r="AW77" i="19" s="1"/>
  <c r="AO45" i="18"/>
  <c r="AQ13" i="18"/>
  <c r="AO79" i="18"/>
  <c r="BD36" i="17"/>
  <c r="BD68" i="17"/>
  <c r="BH68" i="17" s="1"/>
  <c r="BE26" i="7"/>
  <c r="BG26" i="7" s="1"/>
  <c r="BG93" i="7" s="1"/>
  <c r="BC30" i="6"/>
  <c r="BG30" i="6" s="1"/>
  <c r="BD68" i="18"/>
  <c r="BS30" i="18"/>
  <c r="BS68" i="18" s="1"/>
  <c r="AZ16" i="15"/>
  <c r="BB16" i="15" s="1"/>
  <c r="BB92" i="15" s="1"/>
  <c r="AU26" i="17"/>
  <c r="AW26" i="17" s="1"/>
  <c r="AW93" i="17" s="1"/>
  <c r="AT20" i="6"/>
  <c r="AY18" i="6"/>
  <c r="BA18" i="6" s="1"/>
  <c r="AZ26" i="19"/>
  <c r="BB26" i="19" s="1"/>
  <c r="BB93" i="19" s="1"/>
  <c r="AZ57" i="19"/>
  <c r="BB57" i="19" s="1"/>
  <c r="BB18" i="19"/>
  <c r="BN16" i="18"/>
  <c r="AY24" i="6"/>
  <c r="BO16" i="1"/>
  <c r="BQ16" i="1" s="1"/>
  <c r="BQ92" i="1" s="1"/>
  <c r="BJ42" i="18"/>
  <c r="BL42" i="18" s="1"/>
  <c r="BJ16" i="19"/>
  <c r="BL16" i="19" s="1"/>
  <c r="BL92" i="19" s="1"/>
  <c r="BJ61" i="19"/>
  <c r="BL61" i="19" s="1"/>
  <c r="BJ41" i="19"/>
  <c r="BL41" i="19" s="1"/>
  <c r="BN16" i="7"/>
  <c r="BI23" i="6"/>
  <c r="BJ45" i="18"/>
  <c r="BL45" i="18" s="1"/>
  <c r="BJ80" i="18"/>
  <c r="BL23" i="18"/>
  <c r="BT23" i="18"/>
  <c r="BM30" i="6"/>
  <c r="BN36" i="1"/>
  <c r="BR36" i="1" s="1"/>
  <c r="BT8" i="18"/>
  <c r="BT56" i="18" s="1"/>
  <c r="BJ40" i="18"/>
  <c r="BL40" i="18" s="1"/>
  <c r="BJ36" i="16"/>
  <c r="BI45" i="18"/>
  <c r="BK45" i="18" s="1"/>
  <c r="BI79" i="18"/>
  <c r="BM79" i="18" s="1"/>
  <c r="BM13" i="18"/>
  <c r="BO26" i="1"/>
  <c r="BQ26" i="1" s="1"/>
  <c r="BQ93" i="1" s="1"/>
  <c r="BI20" i="6"/>
  <c r="BO65" i="19"/>
  <c r="BQ65" i="19" s="1"/>
  <c r="BO43" i="19"/>
  <c r="BQ43" i="19" s="1"/>
  <c r="BO36" i="1"/>
  <c r="BQ36" i="1" s="1"/>
  <c r="BQ94" i="1" s="1"/>
  <c r="BI30" i="6"/>
  <c r="BK30" i="6" s="1"/>
  <c r="BJ36" i="19"/>
  <c r="BI29" i="6"/>
  <c r="BJ63" i="19"/>
  <c r="BL63" i="19" s="1"/>
  <c r="BI79" i="6"/>
  <c r="BK79" i="6" s="1"/>
  <c r="BO70" i="18"/>
  <c r="BQ70" i="18" s="1"/>
  <c r="BO65" i="18"/>
  <c r="BQ65" i="18" s="1"/>
  <c r="BO36" i="14"/>
  <c r="BQ36" i="14" s="1"/>
  <c r="BQ94" i="14" s="1"/>
  <c r="T16" i="17"/>
  <c r="O26" i="14"/>
  <c r="Q18" i="14" s="1"/>
  <c r="AC22" i="6"/>
  <c r="O36" i="1"/>
  <c r="Q28" i="1" s="1"/>
  <c r="O36" i="9"/>
  <c r="Q28" i="9" s="1"/>
  <c r="BT30" i="17"/>
  <c r="BT68" i="17" s="1"/>
  <c r="BV68" i="17" s="1"/>
  <c r="AF34" i="17"/>
  <c r="AU63" i="17"/>
  <c r="AW63" i="17" s="1"/>
  <c r="AF13" i="18"/>
  <c r="AW15" i="18"/>
  <c r="AY41" i="18"/>
  <c r="BN47" i="18"/>
  <c r="BR47" i="18" s="1"/>
  <c r="AO68" i="18"/>
  <c r="AT85" i="19"/>
  <c r="AX85" i="19" s="1"/>
  <c r="AZ47" i="15"/>
  <c r="BB47" i="15" s="1"/>
  <c r="BR23" i="17"/>
  <c r="BR25" i="18"/>
  <c r="AO71" i="18"/>
  <c r="AS25" i="6"/>
  <c r="AY26" i="17"/>
  <c r="AP74" i="15"/>
  <c r="AR74" i="15" s="1"/>
  <c r="BW15" i="17"/>
  <c r="AS22" i="17"/>
  <c r="BS22" i="17"/>
  <c r="BS23" i="17"/>
  <c r="BU23" i="17" s="1"/>
  <c r="BT29" i="17"/>
  <c r="AH34" i="17"/>
  <c r="AZ75" i="17"/>
  <c r="BB75" i="17" s="1"/>
  <c r="AD86" i="17"/>
  <c r="AH13" i="18"/>
  <c r="BS28" i="18"/>
  <c r="AZ42" i="18"/>
  <c r="BB42" i="18" s="1"/>
  <c r="AD74" i="18"/>
  <c r="AH74" i="18" s="1"/>
  <c r="AW8" i="19"/>
  <c r="AI30" i="17"/>
  <c r="AI68" i="17" s="1"/>
  <c r="AT43" i="17"/>
  <c r="AJ8" i="18"/>
  <c r="AJ56" i="18" s="1"/>
  <c r="AU45" i="18"/>
  <c r="AT47" i="18"/>
  <c r="AX47" i="18" s="1"/>
  <c r="BI74" i="18"/>
  <c r="AD79" i="18"/>
  <c r="AH79" i="18" s="1"/>
  <c r="BT21" i="19"/>
  <c r="AT16" i="17"/>
  <c r="AX35" i="18"/>
  <c r="AS35" i="6"/>
  <c r="AV35" i="18"/>
  <c r="AP16" i="16"/>
  <c r="AR8" i="16" s="1"/>
  <c r="AD18" i="6"/>
  <c r="AE26" i="19"/>
  <c r="AG26" i="19" s="1"/>
  <c r="AG93" i="19" s="1"/>
  <c r="AG18" i="19"/>
  <c r="AE57" i="19"/>
  <c r="AG57" i="19" s="1"/>
  <c r="AJ18" i="19"/>
  <c r="AO19" i="6"/>
  <c r="AO62" i="6" s="1"/>
  <c r="AP26" i="15"/>
  <c r="AR18" i="15" s="1"/>
  <c r="AE36" i="14"/>
  <c r="AG36" i="14" s="1"/>
  <c r="AG94" i="14" s="1"/>
  <c r="AD30" i="6"/>
  <c r="AN34" i="6"/>
  <c r="AO86" i="18"/>
  <c r="AO46" i="18"/>
  <c r="AS46" i="18" s="1"/>
  <c r="AS34" i="18"/>
  <c r="AQ34" i="18"/>
  <c r="AN33" i="6"/>
  <c r="AN81" i="6" s="1"/>
  <c r="AR81" i="6" s="1"/>
  <c r="AS33" i="18"/>
  <c r="AO81" i="18"/>
  <c r="AQ33" i="18"/>
  <c r="BC23" i="6"/>
  <c r="BD26" i="9"/>
  <c r="AU36" i="1"/>
  <c r="AT23" i="6"/>
  <c r="AU26" i="18"/>
  <c r="AW23" i="18"/>
  <c r="AU16" i="19"/>
  <c r="AW16" i="19" s="1"/>
  <c r="AW92" i="19" s="1"/>
  <c r="AU40" i="19"/>
  <c r="AW40" i="19" s="1"/>
  <c r="AZ26" i="14"/>
  <c r="BB26" i="14" s="1"/>
  <c r="BB93" i="14" s="1"/>
  <c r="AY23" i="6"/>
  <c r="AX35" i="6"/>
  <c r="BU35" i="18"/>
  <c r="BC34" i="6"/>
  <c r="BH34" i="18"/>
  <c r="BS34" i="18"/>
  <c r="BS86" i="18" s="1"/>
  <c r="BF34" i="18"/>
  <c r="BD86" i="18"/>
  <c r="BH86" i="18" s="1"/>
  <c r="AU26" i="16"/>
  <c r="AW26" i="16" s="1"/>
  <c r="AW93" i="16" s="1"/>
  <c r="AT18" i="6"/>
  <c r="AV18" i="6" s="1"/>
  <c r="AT26" i="1"/>
  <c r="AX22" i="6"/>
  <c r="AZ22" i="6" s="1"/>
  <c r="AY26" i="14"/>
  <c r="AT46" i="19"/>
  <c r="AX46" i="19" s="1"/>
  <c r="AS24" i="6"/>
  <c r="AW24" i="6" s="1"/>
  <c r="AX24" i="19"/>
  <c r="AN28" i="6"/>
  <c r="AO36" i="18"/>
  <c r="AQ28" i="18" s="1"/>
  <c r="AT26" i="9"/>
  <c r="AV26" i="9" s="1"/>
  <c r="AT16" i="15"/>
  <c r="AX19" i="6"/>
  <c r="AY62" i="18"/>
  <c r="BC62" i="18" s="1"/>
  <c r="BE58" i="19"/>
  <c r="BG58" i="19" s="1"/>
  <c r="BD28" i="6"/>
  <c r="BE36" i="19"/>
  <c r="BG36" i="19" s="1"/>
  <c r="BG94" i="19" s="1"/>
  <c r="BT28" i="19"/>
  <c r="BG28" i="19"/>
  <c r="AT28" i="6"/>
  <c r="AT58" i="6" s="1"/>
  <c r="AV58" i="6" s="1"/>
  <c r="AT26" i="19"/>
  <c r="AS23" i="6"/>
  <c r="AW23" i="6" s="1"/>
  <c r="AT80" i="19"/>
  <c r="AX80" i="19" s="1"/>
  <c r="AX23" i="19"/>
  <c r="AY28" i="6"/>
  <c r="AZ36" i="19"/>
  <c r="AZ58" i="19"/>
  <c r="BB58" i="19" s="1"/>
  <c r="BB28" i="19"/>
  <c r="AX32" i="6"/>
  <c r="AX77" i="6" s="1"/>
  <c r="AY36" i="15"/>
  <c r="BC36" i="15" s="1"/>
  <c r="AU16" i="1"/>
  <c r="AW16" i="1" s="1"/>
  <c r="AW92" i="1" s="1"/>
  <c r="AO16" i="17"/>
  <c r="AQ21" i="17" s="1"/>
  <c r="AS19" i="6"/>
  <c r="AT84" i="6"/>
  <c r="AV84" i="6" s="1"/>
  <c r="AU46" i="19"/>
  <c r="AW46" i="19" s="1"/>
  <c r="AU84" i="19"/>
  <c r="AW14" i="19"/>
  <c r="BE16" i="17"/>
  <c r="BG16" i="17" s="1"/>
  <c r="BG92" i="17" s="1"/>
  <c r="AT16" i="19"/>
  <c r="AX12" i="19"/>
  <c r="AT44" i="19"/>
  <c r="AV44" i="19" s="1"/>
  <c r="AP44" i="18"/>
  <c r="AP75" i="18"/>
  <c r="AU16" i="18"/>
  <c r="AW16" i="18" s="1"/>
  <c r="AW92" i="18" s="1"/>
  <c r="AU70" i="18"/>
  <c r="AU65" i="18"/>
  <c r="AW65" i="18" s="1"/>
  <c r="AT33" i="6"/>
  <c r="AV33" i="6" s="1"/>
  <c r="AU81" i="17"/>
  <c r="AS20" i="6"/>
  <c r="AS67" i="6" s="1"/>
  <c r="AT26" i="14"/>
  <c r="BC28" i="6"/>
  <c r="BD36" i="15"/>
  <c r="AX21" i="6"/>
  <c r="AY71" i="18"/>
  <c r="BC71" i="18" s="1"/>
  <c r="BD36" i="1"/>
  <c r="BO56" i="19"/>
  <c r="BQ56" i="19" s="1"/>
  <c r="BO16" i="19"/>
  <c r="BQ16" i="19" s="1"/>
  <c r="BQ92" i="19" s="1"/>
  <c r="BO36" i="16"/>
  <c r="BQ36" i="16" s="1"/>
  <c r="BQ94" i="16" s="1"/>
  <c r="AY26" i="15"/>
  <c r="BN16" i="16"/>
  <c r="BI16" i="1"/>
  <c r="BK16" i="1" s="1"/>
  <c r="AT36" i="14"/>
  <c r="AS34" i="6"/>
  <c r="BD62" i="19"/>
  <c r="BC19" i="6"/>
  <c r="BM18" i="6"/>
  <c r="BO18" i="6" s="1"/>
  <c r="BN26" i="19"/>
  <c r="BN57" i="19"/>
  <c r="BP57" i="19" s="1"/>
  <c r="AZ26" i="9"/>
  <c r="BD34" i="6"/>
  <c r="BI26" i="14"/>
  <c r="BK26" i="14" s="1"/>
  <c r="AT34" i="6"/>
  <c r="BD81" i="19"/>
  <c r="BH81" i="19" s="1"/>
  <c r="BC33" i="6"/>
  <c r="BG33" i="6" s="1"/>
  <c r="BE26" i="18"/>
  <c r="BG26" i="18" s="1"/>
  <c r="BG93" i="18" s="1"/>
  <c r="BD18" i="6"/>
  <c r="BD57" i="6" s="1"/>
  <c r="BF57" i="6" s="1"/>
  <c r="AU16" i="17"/>
  <c r="AW16" i="17" s="1"/>
  <c r="AW92" i="17" s="1"/>
  <c r="AZ56" i="19"/>
  <c r="BB56" i="19" s="1"/>
  <c r="BC20" i="6"/>
  <c r="BE20" i="6" s="1"/>
  <c r="BN26" i="15"/>
  <c r="BP26" i="15" s="1"/>
  <c r="J36" i="19"/>
  <c r="J68" i="19"/>
  <c r="E29" i="6"/>
  <c r="N23" i="6"/>
  <c r="P26" i="7"/>
  <c r="E28" i="6"/>
  <c r="E58" i="6" s="1"/>
  <c r="J36" i="18"/>
  <c r="L28" i="18" s="1"/>
  <c r="I28" i="6"/>
  <c r="I58" i="6" s="1"/>
  <c r="D5" i="6"/>
  <c r="T16" i="1"/>
  <c r="V16" i="1" s="1"/>
  <c r="J23" i="6"/>
  <c r="J61" i="19"/>
  <c r="N61" i="19" s="1"/>
  <c r="J60" i="19"/>
  <c r="N60" i="19" s="1"/>
  <c r="P16" i="16"/>
  <c r="R29" i="16" s="1"/>
  <c r="J22" i="6"/>
  <c r="K26" i="17"/>
  <c r="I32" i="6"/>
  <c r="I77" i="6" s="1"/>
  <c r="I25" i="6"/>
  <c r="O36" i="19"/>
  <c r="Q35" i="19" s="1"/>
  <c r="N30" i="6"/>
  <c r="O68" i="19"/>
  <c r="J16" i="15"/>
  <c r="L29" i="15" s="1"/>
  <c r="K36" i="14"/>
  <c r="N28" i="6"/>
  <c r="J16" i="9"/>
  <c r="L19" i="9" s="1"/>
  <c r="E84" i="19"/>
  <c r="G84" i="19" s="1"/>
  <c r="E65" i="19"/>
  <c r="G65" i="19" s="1"/>
  <c r="O85" i="19"/>
  <c r="N24" i="6"/>
  <c r="P24" i="6" s="1"/>
  <c r="O26" i="19"/>
  <c r="Q18" i="19" s="1"/>
  <c r="J16" i="1"/>
  <c r="L29" i="1" s="1"/>
  <c r="E23" i="6"/>
  <c r="G23" i="6" s="1"/>
  <c r="Y16" i="7"/>
  <c r="AC16" i="7" s="1"/>
  <c r="BT21" i="18"/>
  <c r="BT71" i="18" s="1"/>
  <c r="BD46" i="18"/>
  <c r="BI76" i="18"/>
  <c r="BD84" i="18"/>
  <c r="BH84" i="18" s="1"/>
  <c r="BQ8" i="19"/>
  <c r="BS18" i="19"/>
  <c r="AI30" i="19"/>
  <c r="AI68" i="19" s="1"/>
  <c r="BJ40" i="19"/>
  <c r="BI42" i="19"/>
  <c r="BE72" i="19"/>
  <c r="BG72" i="19" s="1"/>
  <c r="AD76" i="19"/>
  <c r="AZ16" i="19"/>
  <c r="BB16" i="19" s="1"/>
  <c r="BB92" i="19" s="1"/>
  <c r="F58" i="18"/>
  <c r="F63" i="18"/>
  <c r="BT18" i="19"/>
  <c r="AH22" i="19"/>
  <c r="L32" i="19"/>
  <c r="BP32" i="19"/>
  <c r="BN40" i="19"/>
  <c r="BJ57" i="19"/>
  <c r="BL57" i="19" s="1"/>
  <c r="BE67" i="19"/>
  <c r="AZ26" i="17"/>
  <c r="AD26" i="19"/>
  <c r="AF26" i="19" s="1"/>
  <c r="I28" i="18"/>
  <c r="J58" i="18"/>
  <c r="N58" i="18" s="1"/>
  <c r="AI22" i="19"/>
  <c r="AI76" i="19" s="1"/>
  <c r="AK76" i="19" s="1"/>
  <c r="BO40" i="19"/>
  <c r="BQ40" i="19" s="1"/>
  <c r="BD45" i="19"/>
  <c r="BH45" i="19" s="1"/>
  <c r="F36" i="18"/>
  <c r="E75" i="18"/>
  <c r="G75" i="18" s="1"/>
  <c r="BT8" i="19"/>
  <c r="BL18" i="19"/>
  <c r="BB25" i="19"/>
  <c r="N32" i="19"/>
  <c r="O36" i="18"/>
  <c r="Q28" i="18" s="1"/>
  <c r="BD16" i="14"/>
  <c r="BF16" i="14" s="1"/>
  <c r="BI16" i="19"/>
  <c r="BI66" i="19"/>
  <c r="AZ36" i="9"/>
  <c r="BB36" i="9" s="1"/>
  <c r="BB94" i="9" s="1"/>
  <c r="AZ16" i="16"/>
  <c r="BB16" i="16" s="1"/>
  <c r="BB92" i="16" s="1"/>
  <c r="BE61" i="19"/>
  <c r="BE60" i="19"/>
  <c r="BG60" i="19" s="1"/>
  <c r="BE16" i="19"/>
  <c r="BD35" i="6"/>
  <c r="BF35" i="6" s="1"/>
  <c r="BE36" i="15"/>
  <c r="BG36" i="15" s="1"/>
  <c r="BG94" i="15" s="1"/>
  <c r="BE36" i="9"/>
  <c r="AU36" i="16"/>
  <c r="AW36" i="16" s="1"/>
  <c r="AW94" i="16" s="1"/>
  <c r="AX20" i="6"/>
  <c r="AT30" i="6"/>
  <c r="AV30" i="6" s="1"/>
  <c r="AU36" i="18"/>
  <c r="AW36" i="18" s="1"/>
  <c r="AW94" i="18" s="1"/>
  <c r="BD19" i="6"/>
  <c r="BI32" i="6"/>
  <c r="AZ36" i="18"/>
  <c r="BB36" i="18" s="1"/>
  <c r="BB94" i="18" s="1"/>
  <c r="AY32" i="6"/>
  <c r="AY36" i="18"/>
  <c r="BC36" i="18" s="1"/>
  <c r="AX34" i="6"/>
  <c r="AY16" i="14"/>
  <c r="BA16" i="14" s="1"/>
  <c r="BH31" i="6"/>
  <c r="BI26" i="1"/>
  <c r="AT16" i="14"/>
  <c r="BD16" i="17"/>
  <c r="BE36" i="16"/>
  <c r="BG36" i="16" s="1"/>
  <c r="BG94" i="16" s="1"/>
  <c r="BO36" i="17"/>
  <c r="BQ36" i="17" s="1"/>
  <c r="BQ94" i="17" s="1"/>
  <c r="BO16" i="16"/>
  <c r="BQ16" i="16" s="1"/>
  <c r="BQ92" i="16" s="1"/>
  <c r="BJ16" i="17"/>
  <c r="BC18" i="6"/>
  <c r="BE18" i="6" s="1"/>
  <c r="BJ26" i="15"/>
  <c r="BE16" i="18"/>
  <c r="BG16" i="18" s="1"/>
  <c r="BG92" i="18" s="1"/>
  <c r="BH18" i="6"/>
  <c r="BL18" i="6" s="1"/>
  <c r="N22" i="6"/>
  <c r="P22" i="6" s="1"/>
  <c r="O16" i="16"/>
  <c r="Q11" i="16" s="1"/>
  <c r="E33" i="6"/>
  <c r="K36" i="9"/>
  <c r="O26" i="18"/>
  <c r="Q25" i="18" s="1"/>
  <c r="BO26" i="9"/>
  <c r="BQ26" i="9" s="1"/>
  <c r="BQ93" i="9" s="1"/>
  <c r="BN25" i="6"/>
  <c r="BP25" i="6" s="1"/>
  <c r="BM19" i="6"/>
  <c r="BM62" i="6" s="1"/>
  <c r="BN36" i="19"/>
  <c r="BP36" i="19" s="1"/>
  <c r="BD23" i="6"/>
  <c r="BN18" i="6"/>
  <c r="BN57" i="6" s="1"/>
  <c r="BP57" i="6" s="1"/>
  <c r="K16" i="16"/>
  <c r="M30" i="16" s="1"/>
  <c r="BO36" i="19"/>
  <c r="BQ36" i="19" s="1"/>
  <c r="BQ94" i="19" s="1"/>
  <c r="BN28" i="6"/>
  <c r="BP28" i="6" s="1"/>
  <c r="BE36" i="17"/>
  <c r="BG36" i="17" s="1"/>
  <c r="BG94" i="17" s="1"/>
  <c r="BD16" i="18"/>
  <c r="BE11" i="6"/>
  <c r="BE36" i="14"/>
  <c r="BI16" i="18"/>
  <c r="BM16" i="18" s="1"/>
  <c r="AZ26" i="16"/>
  <c r="BB26" i="16" s="1"/>
  <c r="BB93" i="16" s="1"/>
  <c r="BD36" i="14"/>
  <c r="BI36" i="15"/>
  <c r="BO36" i="9"/>
  <c r="BQ36" i="9" s="1"/>
  <c r="BQ94" i="9" s="1"/>
  <c r="BO36" i="7"/>
  <c r="BQ36" i="7" s="1"/>
  <c r="BQ94" i="7" s="1"/>
  <c r="BN36" i="18"/>
  <c r="BM29" i="6"/>
  <c r="BN34" i="6"/>
  <c r="BM35" i="6"/>
  <c r="BO35" i="6" s="1"/>
  <c r="BJ16" i="7"/>
  <c r="BL16" i="7" s="1"/>
  <c r="BL92" i="7" s="1"/>
  <c r="J26" i="16"/>
  <c r="BC31" i="6"/>
  <c r="BG31" i="6" s="1"/>
  <c r="BD36" i="19"/>
  <c r="BD16" i="16"/>
  <c r="E18" i="6"/>
  <c r="E22" i="6"/>
  <c r="E32" i="6"/>
  <c r="P16" i="9"/>
  <c r="R9" i="9" s="1"/>
  <c r="T26" i="19"/>
  <c r="V26" i="19" s="1"/>
  <c r="O34" i="6"/>
  <c r="Q34" i="6" s="1"/>
  <c r="BJ26" i="1"/>
  <c r="BL26" i="1" s="1"/>
  <c r="BL93" i="1" s="1"/>
  <c r="S29" i="6"/>
  <c r="BD57" i="19"/>
  <c r="BN36" i="7"/>
  <c r="BR36" i="7" s="1"/>
  <c r="BN26" i="17"/>
  <c r="BR26" i="17" s="1"/>
  <c r="BO16" i="18"/>
  <c r="BQ16" i="18" s="1"/>
  <c r="BQ92" i="18" s="1"/>
  <c r="X22" i="6"/>
  <c r="AB22" i="6" s="1"/>
  <c r="O16" i="19"/>
  <c r="Q20" i="19" s="1"/>
  <c r="T16" i="7"/>
  <c r="X16" i="7" s="1"/>
  <c r="J26" i="14"/>
  <c r="BC25" i="6"/>
  <c r="BG25" i="6" s="1"/>
  <c r="BD36" i="9"/>
  <c r="BH32" i="6"/>
  <c r="BD26" i="1"/>
  <c r="AX28" i="6"/>
  <c r="BI31" i="6"/>
  <c r="P36" i="7"/>
  <c r="J31" i="6"/>
  <c r="J72" i="6" s="1"/>
  <c r="O16" i="7"/>
  <c r="BN16" i="19"/>
  <c r="BN24" i="6"/>
  <c r="BN21" i="6"/>
  <c r="BN71" i="6" s="1"/>
  <c r="BP71" i="6" s="1"/>
  <c r="BI36" i="17"/>
  <c r="BM36" i="17" s="1"/>
  <c r="BH35" i="6"/>
  <c r="BN23" i="6"/>
  <c r="BN80" i="6" s="1"/>
  <c r="BP80" i="6" s="1"/>
  <c r="BI18" i="6"/>
  <c r="BI57" i="6" s="1"/>
  <c r="BK57" i="6" s="1"/>
  <c r="BM25" i="6"/>
  <c r="BO25" i="6" s="1"/>
  <c r="BI36" i="16"/>
  <c r="BK36" i="16" s="1"/>
  <c r="BJ26" i="18"/>
  <c r="BL26" i="18" s="1"/>
  <c r="BL93" i="18" s="1"/>
  <c r="BO16" i="14"/>
  <c r="BQ16" i="14" s="1"/>
  <c r="BQ92" i="14" s="1"/>
  <c r="BN26" i="1"/>
  <c r="BP26" i="1" s="1"/>
  <c r="BO16" i="7"/>
  <c r="BM31" i="6"/>
  <c r="BO31" i="6" s="1"/>
  <c r="BO16" i="9"/>
  <c r="BQ16" i="9" s="1"/>
  <c r="BQ92" i="9" s="1"/>
  <c r="BM32" i="6"/>
  <c r="BQ32" i="6" s="1"/>
  <c r="BN22" i="6"/>
  <c r="BN76" i="6" s="1"/>
  <c r="BP76" i="6" s="1"/>
  <c r="BN16" i="9"/>
  <c r="BP16" i="9" s="1"/>
  <c r="BI16" i="17"/>
  <c r="BK16" i="17" s="1"/>
  <c r="BN36" i="14"/>
  <c r="BJ36" i="17"/>
  <c r="BL36" i="17" s="1"/>
  <c r="BL94" i="17" s="1"/>
  <c r="BD26" i="17"/>
  <c r="BE36" i="1"/>
  <c r="BG36" i="1" s="1"/>
  <c r="BG94" i="1" s="1"/>
  <c r="AP16" i="7"/>
  <c r="AR29" i="7" s="1"/>
  <c r="BO26" i="19"/>
  <c r="BO26" i="14"/>
  <c r="BN36" i="16"/>
  <c r="AV61" i="1"/>
  <c r="AF67" i="16"/>
  <c r="BC67" i="7"/>
  <c r="BI36" i="18"/>
  <c r="BK36" i="18" s="1"/>
  <c r="BO26" i="7"/>
  <c r="BQ26" i="7" s="1"/>
  <c r="BQ93" i="7" s="1"/>
  <c r="BF68" i="14"/>
  <c r="BH33" i="6"/>
  <c r="BN16" i="15"/>
  <c r="BR16" i="15" s="1"/>
  <c r="BI26" i="9"/>
  <c r="BM26" i="9" s="1"/>
  <c r="BO26" i="18"/>
  <c r="BQ26" i="18" s="1"/>
  <c r="BQ93" i="18" s="1"/>
  <c r="BJ16" i="18"/>
  <c r="BL16" i="18" s="1"/>
  <c r="BL92" i="18" s="1"/>
  <c r="BI19" i="6"/>
  <c r="BI62" i="6" s="1"/>
  <c r="BK62" i="6" s="1"/>
  <c r="AA74" i="18"/>
  <c r="BJ36" i="18"/>
  <c r="BP58" i="17"/>
  <c r="AX63" i="17"/>
  <c r="BN31" i="6"/>
  <c r="AA77" i="16"/>
  <c r="BA65" i="15"/>
  <c r="AA41" i="1"/>
  <c r="H60" i="1"/>
  <c r="X80" i="1"/>
  <c r="Q81" i="1"/>
  <c r="AF67" i="9"/>
  <c r="BO26" i="16"/>
  <c r="BQ26" i="16" s="1"/>
  <c r="BQ93" i="16" s="1"/>
  <c r="AA56" i="9"/>
  <c r="BA63" i="18"/>
  <c r="BP60" i="9"/>
  <c r="AV63" i="16"/>
  <c r="BK77" i="19"/>
  <c r="AQ63" i="9"/>
  <c r="BA77" i="16"/>
  <c r="L77" i="19"/>
  <c r="I63" i="1"/>
  <c r="BP80" i="14"/>
  <c r="BF57" i="15"/>
  <c r="BK58" i="17"/>
  <c r="AH72" i="19"/>
  <c r="X85" i="1"/>
  <c r="V81" i="15"/>
  <c r="AQ81" i="15"/>
  <c r="BK86" i="1"/>
  <c r="V60" i="7"/>
  <c r="L86" i="9"/>
  <c r="Q80" i="15"/>
  <c r="BK67" i="18"/>
  <c r="AW56" i="19"/>
  <c r="BF80" i="15"/>
  <c r="X76" i="1"/>
  <c r="AA66" i="17"/>
  <c r="BR80" i="17"/>
  <c r="AF71" i="14"/>
  <c r="AH71" i="14"/>
  <c r="BH75" i="1"/>
  <c r="S77" i="9"/>
  <c r="Q77" i="9"/>
  <c r="BH81" i="16"/>
  <c r="BF81" i="16"/>
  <c r="AN84" i="6"/>
  <c r="BL79" i="16"/>
  <c r="BH72" i="15"/>
  <c r="BF72" i="15"/>
  <c r="X57" i="1"/>
  <c r="AF62" i="1"/>
  <c r="BR63" i="1"/>
  <c r="BC71" i="1"/>
  <c r="AX76" i="9"/>
  <c r="AV76" i="9"/>
  <c r="BQ75" i="14"/>
  <c r="BA61" i="1"/>
  <c r="BH67" i="1"/>
  <c r="BK72" i="1"/>
  <c r="AH86" i="1"/>
  <c r="BH81" i="14"/>
  <c r="BF81" i="14"/>
  <c r="AX81" i="1"/>
  <c r="BQ84" i="1"/>
  <c r="AF85" i="16"/>
  <c r="BR72" i="14"/>
  <c r="BP72" i="14"/>
  <c r="I62" i="1"/>
  <c r="AS62" i="1"/>
  <c r="BF85" i="1"/>
  <c r="V86" i="1"/>
  <c r="AX85" i="9"/>
  <c r="AS63" i="16"/>
  <c r="AQ63" i="16"/>
  <c r="S86" i="15"/>
  <c r="Q86" i="15"/>
  <c r="Q86" i="9"/>
  <c r="I68" i="16"/>
  <c r="BM85" i="16"/>
  <c r="BF62" i="14"/>
  <c r="BG70" i="14"/>
  <c r="BA56" i="15"/>
  <c r="BC60" i="18"/>
  <c r="BA60" i="18"/>
  <c r="X58" i="19"/>
  <c r="V58" i="19"/>
  <c r="AC58" i="17"/>
  <c r="AA58" i="17"/>
  <c r="AS61" i="17"/>
  <c r="BP40" i="18"/>
  <c r="AA65" i="16"/>
  <c r="AV65" i="16"/>
  <c r="Q74" i="16"/>
  <c r="AF74" i="16"/>
  <c r="BF66" i="15"/>
  <c r="S74" i="14"/>
  <c r="AX67" i="17"/>
  <c r="AV67" i="17"/>
  <c r="BQ56" i="9"/>
  <c r="BK84" i="9"/>
  <c r="BM62" i="17"/>
  <c r="X81" i="17"/>
  <c r="V81" i="17"/>
  <c r="BR76" i="19"/>
  <c r="BP76" i="19"/>
  <c r="BA85" i="18"/>
  <c r="I58" i="19"/>
  <c r="BK81" i="15"/>
  <c r="BK81" i="17"/>
  <c r="AA77" i="18"/>
  <c r="BF79" i="19"/>
  <c r="BH58" i="17"/>
  <c r="BC58" i="19"/>
  <c r="BQ61" i="1"/>
  <c r="BP67" i="1"/>
  <c r="BP63" i="14"/>
  <c r="BR74" i="19"/>
  <c r="BM67" i="14"/>
  <c r="BK80" i="19"/>
  <c r="BK70" i="16"/>
  <c r="BK66" i="17"/>
  <c r="BK72" i="18"/>
  <c r="BM85" i="15"/>
  <c r="BM85" i="1"/>
  <c r="BK66" i="9"/>
  <c r="BK58" i="15"/>
  <c r="BK65" i="9"/>
  <c r="BM68" i="17"/>
  <c r="BF67" i="16"/>
  <c r="BH60" i="1"/>
  <c r="BF57" i="17"/>
  <c r="BF86" i="1"/>
  <c r="BF63" i="9"/>
  <c r="BH67" i="9"/>
  <c r="BH72" i="1"/>
  <c r="BF80" i="1"/>
  <c r="BG84" i="16"/>
  <c r="BF68" i="1"/>
  <c r="BH61" i="9"/>
  <c r="BF72" i="16"/>
  <c r="BF63" i="17"/>
  <c r="BF71" i="18"/>
  <c r="BA76" i="1"/>
  <c r="BA79" i="1"/>
  <c r="BA84" i="1"/>
  <c r="BA77" i="9"/>
  <c r="BC81" i="9"/>
  <c r="BC71" i="7"/>
  <c r="BA67" i="9"/>
  <c r="BA68" i="9"/>
  <c r="BA85" i="16"/>
  <c r="BC60" i="17"/>
  <c r="BA65" i="19"/>
  <c r="BA76" i="19"/>
  <c r="BA58" i="9"/>
  <c r="AY59" i="16"/>
  <c r="BA59" i="16" s="1"/>
  <c r="BA61" i="17"/>
  <c r="BA62" i="17"/>
  <c r="BA72" i="16"/>
  <c r="BA66" i="14"/>
  <c r="BA56" i="17"/>
  <c r="BA77" i="19"/>
  <c r="BA56" i="16"/>
  <c r="BA80" i="16"/>
  <c r="BC57" i="14"/>
  <c r="BA56" i="18"/>
  <c r="BA63" i="19"/>
  <c r="BA70" i="19"/>
  <c r="BA86" i="19"/>
  <c r="BA44" i="19"/>
  <c r="AX77" i="1"/>
  <c r="AV84" i="9"/>
  <c r="AU78" i="16"/>
  <c r="AW78" i="16" s="1"/>
  <c r="AV85" i="17"/>
  <c r="AV84" i="18"/>
  <c r="AX76" i="1"/>
  <c r="AV68" i="9"/>
  <c r="AX62" i="16"/>
  <c r="AV85" i="16"/>
  <c r="AV84" i="17"/>
  <c r="AV76" i="19"/>
  <c r="AW56" i="17"/>
  <c r="AT64" i="1"/>
  <c r="AV64" i="1" s="1"/>
  <c r="BS58" i="14"/>
  <c r="AX45" i="1"/>
  <c r="AX57" i="1"/>
  <c r="AX68" i="1"/>
  <c r="AW56" i="16"/>
  <c r="AW61" i="18"/>
  <c r="AV41" i="1"/>
  <c r="AX77" i="9"/>
  <c r="AT64" i="16"/>
  <c r="AV64" i="16" s="1"/>
  <c r="AV85" i="15"/>
  <c r="AQ66" i="18"/>
  <c r="BU35" i="1"/>
  <c r="AR66" i="16"/>
  <c r="AQ68" i="16"/>
  <c r="AQ84" i="15"/>
  <c r="AQ74" i="1"/>
  <c r="AF68" i="17"/>
  <c r="AF80" i="18"/>
  <c r="AF86" i="9"/>
  <c r="AG61" i="16"/>
  <c r="AF66" i="14"/>
  <c r="AH68" i="14"/>
  <c r="AH81" i="9"/>
  <c r="AF71" i="19"/>
  <c r="AH74" i="9"/>
  <c r="AF67" i="1"/>
  <c r="AC57" i="14"/>
  <c r="AA56" i="1"/>
  <c r="AC85" i="1"/>
  <c r="AA85" i="14"/>
  <c r="AC76" i="17"/>
  <c r="AA66" i="9"/>
  <c r="AA66" i="14"/>
  <c r="AC74" i="15"/>
  <c r="AC58" i="9"/>
  <c r="AA61" i="9"/>
  <c r="AA67" i="9"/>
  <c r="AA58" i="19"/>
  <c r="V68" i="16"/>
  <c r="V58" i="1"/>
  <c r="V66" i="1"/>
  <c r="V77" i="1"/>
  <c r="X62" i="19"/>
  <c r="V81" i="9"/>
  <c r="V70" i="16"/>
  <c r="V77" i="14"/>
  <c r="V84" i="14"/>
  <c r="W57" i="1"/>
  <c r="V58" i="17"/>
  <c r="W79" i="17"/>
  <c r="V66" i="19"/>
  <c r="Q77" i="14"/>
  <c r="R79" i="14"/>
  <c r="R75" i="9"/>
  <c r="S80" i="14"/>
  <c r="L76" i="9"/>
  <c r="N79" i="1"/>
  <c r="L84" i="1"/>
  <c r="I62" i="19"/>
  <c r="L81" i="19"/>
  <c r="L80" i="1"/>
  <c r="E64" i="15"/>
  <c r="I61" i="19"/>
  <c r="AP14" i="6"/>
  <c r="BA53" i="7"/>
  <c r="BF77" i="7"/>
  <c r="BA76" i="7"/>
  <c r="H53" i="1"/>
  <c r="H53" i="9"/>
  <c r="L86" i="15"/>
  <c r="N58" i="1"/>
  <c r="L80" i="15"/>
  <c r="L85" i="17"/>
  <c r="L79" i="15"/>
  <c r="L79" i="18"/>
  <c r="I67" i="1"/>
  <c r="F59" i="19"/>
  <c r="H57" i="19" s="1"/>
  <c r="G77" i="15"/>
  <c r="I57" i="7"/>
  <c r="G84" i="16"/>
  <c r="I76" i="14"/>
  <c r="H60" i="16"/>
  <c r="I63" i="17"/>
  <c r="G72" i="17"/>
  <c r="I72" i="16"/>
  <c r="I67" i="15"/>
  <c r="G85" i="18"/>
  <c r="G71" i="14"/>
  <c r="G71" i="16"/>
  <c r="G85" i="17"/>
  <c r="I71" i="19"/>
  <c r="I66" i="14"/>
  <c r="I66" i="1"/>
  <c r="I65" i="18"/>
  <c r="G79" i="18"/>
  <c r="G65" i="16"/>
  <c r="G84" i="17"/>
  <c r="E64" i="1"/>
  <c r="G67" i="1" s="1"/>
  <c r="G84" i="9"/>
  <c r="G60" i="9"/>
  <c r="G84" i="1"/>
  <c r="G74" i="17"/>
  <c r="E59" i="9"/>
  <c r="G57" i="9" s="1"/>
  <c r="I56" i="1"/>
  <c r="I56" i="14"/>
  <c r="BC84" i="6"/>
  <c r="BG84" i="6" s="1"/>
  <c r="BK66" i="7"/>
  <c r="AS56" i="6"/>
  <c r="AW56" i="6" s="1"/>
  <c r="AW53" i="7"/>
  <c r="AF68" i="7"/>
  <c r="AX86" i="7"/>
  <c r="BE14" i="6"/>
  <c r="N71" i="7"/>
  <c r="AV13" i="6"/>
  <c r="AQ14" i="6"/>
  <c r="BD6" i="6"/>
  <c r="BG6" i="6" s="1"/>
  <c r="AT79" i="6"/>
  <c r="AV79" i="6" s="1"/>
  <c r="V72" i="7"/>
  <c r="BK72" i="7"/>
  <c r="AS6" i="7"/>
  <c r="AV67" i="7"/>
  <c r="BK67" i="7"/>
  <c r="BF71" i="7"/>
  <c r="G72" i="7"/>
  <c r="AT54" i="7"/>
  <c r="AV54" i="7" s="1"/>
  <c r="BK77" i="7"/>
  <c r="AC85" i="7"/>
  <c r="AA85" i="7"/>
  <c r="BB6" i="7"/>
  <c r="BU34" i="7"/>
  <c r="H53" i="7"/>
  <c r="BP62" i="7"/>
  <c r="AR53" i="7"/>
  <c r="N67" i="7"/>
  <c r="BK71" i="7"/>
  <c r="AA53" i="7"/>
  <c r="BP57" i="7"/>
  <c r="BH68" i="7"/>
  <c r="AB53" i="7"/>
  <c r="AC54" i="7"/>
  <c r="AV58" i="7"/>
  <c r="BK60" i="7"/>
  <c r="AB70" i="7"/>
  <c r="BP72" i="7"/>
  <c r="Q77" i="7"/>
  <c r="I85" i="7"/>
  <c r="G85" i="7"/>
  <c r="AF62" i="7"/>
  <c r="BA63" i="7"/>
  <c r="BP74" i="7"/>
  <c r="N76" i="7"/>
  <c r="L76" i="7"/>
  <c r="I86" i="7"/>
  <c r="AN60" i="6"/>
  <c r="AJ7" i="12"/>
  <c r="AH15" i="12"/>
  <c r="AJ15" i="12" s="1"/>
  <c r="BY69" i="12"/>
  <c r="BY64" i="12"/>
  <c r="CA64" i="12" s="1"/>
  <c r="CA10" i="12"/>
  <c r="AL15" i="12"/>
  <c r="CA13" i="12"/>
  <c r="BY83" i="12"/>
  <c r="CA83" i="12" s="1"/>
  <c r="BR78" i="12"/>
  <c r="BT78" i="12" s="1"/>
  <c r="BR44" i="12"/>
  <c r="H15" i="12"/>
  <c r="BS61" i="12"/>
  <c r="BU61" i="12" s="1"/>
  <c r="BS40" i="12"/>
  <c r="BU40" i="12" s="1"/>
  <c r="BU18" i="12"/>
  <c r="BY18" i="12"/>
  <c r="AS37" i="12"/>
  <c r="BG40" i="12"/>
  <c r="BR74" i="12"/>
  <c r="BR43" i="12"/>
  <c r="BV11" i="12"/>
  <c r="AH78" i="12"/>
  <c r="AJ78" i="12" s="1"/>
  <c r="AH73" i="12"/>
  <c r="AH44" i="12"/>
  <c r="AL12" i="12"/>
  <c r="BS78" i="12"/>
  <c r="BU78" i="12" s="1"/>
  <c r="BS73" i="12"/>
  <c r="BX12" i="12"/>
  <c r="BQ15" i="12"/>
  <c r="AH61" i="12"/>
  <c r="AH63" i="12" s="1"/>
  <c r="AJ63" i="12" s="1"/>
  <c r="AJ18" i="12"/>
  <c r="BX18" i="12"/>
  <c r="BV41" i="12"/>
  <c r="BT41" i="12"/>
  <c r="E37" i="12"/>
  <c r="AK31" i="12"/>
  <c r="AI76" i="12"/>
  <c r="AK76" i="12" s="1"/>
  <c r="N37" i="12"/>
  <c r="AH40" i="12"/>
  <c r="AI43" i="12"/>
  <c r="AZ61" i="12"/>
  <c r="BB61" i="12"/>
  <c r="X72" i="12"/>
  <c r="AI69" i="12"/>
  <c r="AI15" i="12"/>
  <c r="AK15" i="12" s="1"/>
  <c r="AK91" i="12" s="1"/>
  <c r="AI42" i="12"/>
  <c r="AK42" i="12" s="1"/>
  <c r="AI64" i="12"/>
  <c r="AK64" i="12" s="1"/>
  <c r="AH83" i="12"/>
  <c r="AJ83" i="12" s="1"/>
  <c r="AH45" i="12"/>
  <c r="BS83" i="12"/>
  <c r="BU83" i="12" s="1"/>
  <c r="BS45" i="12"/>
  <c r="D37" i="12"/>
  <c r="AE61" i="12"/>
  <c r="AG61" i="12"/>
  <c r="BR73" i="12"/>
  <c r="AK10" i="12"/>
  <c r="BR69" i="12"/>
  <c r="BR64" i="12"/>
  <c r="BT64" i="12" s="1"/>
  <c r="BR42" i="12"/>
  <c r="BR15" i="12"/>
  <c r="BV10" i="12"/>
  <c r="AH43" i="12"/>
  <c r="AH74" i="12"/>
  <c r="AL11" i="12"/>
  <c r="BS74" i="12"/>
  <c r="BS43" i="12"/>
  <c r="BX11" i="12"/>
  <c r="AI78" i="12"/>
  <c r="AK78" i="12" s="1"/>
  <c r="AI73" i="12"/>
  <c r="AI44" i="12"/>
  <c r="BT12" i="12"/>
  <c r="BY12" i="12"/>
  <c r="AJ13" i="12"/>
  <c r="BU13" i="12"/>
  <c r="AK14" i="12"/>
  <c r="BV14" i="12"/>
  <c r="P15" i="12"/>
  <c r="AU15" i="12"/>
  <c r="BT17" i="12"/>
  <c r="BR56" i="12"/>
  <c r="BR25" i="12"/>
  <c r="BX17" i="12"/>
  <c r="AK19" i="12"/>
  <c r="AI66" i="12"/>
  <c r="AK66" i="12" s="1"/>
  <c r="AI41" i="12"/>
  <c r="AK41" i="12" s="1"/>
  <c r="AO37" i="12"/>
  <c r="AY37" i="12"/>
  <c r="BI37" i="12"/>
  <c r="BV12" i="12"/>
  <c r="AL13" i="12"/>
  <c r="BX13" i="12"/>
  <c r="BY14" i="12"/>
  <c r="BY66" i="12"/>
  <c r="CA19" i="12"/>
  <c r="AH64" i="12"/>
  <c r="AJ64" i="12" s="1"/>
  <c r="AH42" i="12"/>
  <c r="AL10" i="12"/>
  <c r="BS69" i="12"/>
  <c r="BS64" i="12"/>
  <c r="BU64" i="12" s="1"/>
  <c r="BX10" i="12"/>
  <c r="BT11" i="12"/>
  <c r="BY11" i="12"/>
  <c r="AJ12" i="12"/>
  <c r="BU12" i="12"/>
  <c r="AK13" i="12"/>
  <c r="BR83" i="12"/>
  <c r="BT83" i="12" s="1"/>
  <c r="BR45" i="12"/>
  <c r="BV13" i="12"/>
  <c r="AL14" i="12"/>
  <c r="BX14" i="12"/>
  <c r="J37" i="12"/>
  <c r="T37" i="12"/>
  <c r="AD37" i="12"/>
  <c r="BY31" i="12"/>
  <c r="BS44" i="12"/>
  <c r="M15" i="12"/>
  <c r="U15" i="12"/>
  <c r="AG15" i="12"/>
  <c r="AP15" i="12"/>
  <c r="BB15" i="12"/>
  <c r="BJ15" i="12"/>
  <c r="AL17" i="12"/>
  <c r="BT18" i="12"/>
  <c r="AJ19" i="12"/>
  <c r="BU19" i="12"/>
  <c r="AK21" i="12"/>
  <c r="BV21" i="12"/>
  <c r="AJ31" i="12"/>
  <c r="BU31" i="12"/>
  <c r="BS39" i="12"/>
  <c r="AI40" i="12"/>
  <c r="W41" i="12"/>
  <c r="AR41" i="12"/>
  <c r="BL41" i="12"/>
  <c r="H61" i="12"/>
  <c r="M61" i="12"/>
  <c r="BY17" i="12"/>
  <c r="BV19" i="12"/>
  <c r="AL21" i="12"/>
  <c r="BX21" i="12"/>
  <c r="BS25" i="12"/>
  <c r="BV31" i="12"/>
  <c r="AH39" i="12"/>
  <c r="BR40" i="12"/>
  <c r="BR61" i="12"/>
  <c r="BR66" i="12"/>
  <c r="BR75" i="12"/>
  <c r="AJ17" i="12"/>
  <c r="AL19" i="12"/>
  <c r="BX19" i="12"/>
  <c r="BY21" i="12"/>
  <c r="AH25" i="12"/>
  <c r="BX31" i="12"/>
  <c r="AB61" i="12"/>
  <c r="AW61" i="12"/>
  <c r="AJ4" i="12"/>
  <c r="L53" i="12"/>
  <c r="M53" i="12"/>
  <c r="AF53" i="12"/>
  <c r="AG53" i="12"/>
  <c r="AJ66" i="12"/>
  <c r="AL66" i="12"/>
  <c r="BC53" i="12"/>
  <c r="BE53" i="12" s="1"/>
  <c r="AR60" i="12"/>
  <c r="AP60" i="12"/>
  <c r="AN63" i="12"/>
  <c r="AP63" i="12" s="1"/>
  <c r="AR67" i="12"/>
  <c r="AP67" i="12"/>
  <c r="BF69" i="12"/>
  <c r="AB70" i="12"/>
  <c r="Z70" i="12"/>
  <c r="AR75" i="12"/>
  <c r="AP75" i="12"/>
  <c r="AB79" i="12"/>
  <c r="AG80" i="12"/>
  <c r="BL80" i="12"/>
  <c r="M85" i="12"/>
  <c r="AG85" i="12"/>
  <c r="AL8" i="12"/>
  <c r="AJ23" i="12"/>
  <c r="AJ27" i="12"/>
  <c r="AK28" i="12"/>
  <c r="BY28" i="12"/>
  <c r="BY62" i="12" s="1"/>
  <c r="CA62" i="12" s="1"/>
  <c r="BS62" i="12"/>
  <c r="BU62" i="12" s="1"/>
  <c r="BU32" i="12"/>
  <c r="BX34" i="12"/>
  <c r="CB34" i="12" s="1"/>
  <c r="AR35" i="12"/>
  <c r="M40" i="12"/>
  <c r="AG40" i="12"/>
  <c r="BQ40" i="12"/>
  <c r="U42" i="12"/>
  <c r="Z42" i="12"/>
  <c r="I53" i="12"/>
  <c r="K53" i="12" s="1"/>
  <c r="N53" i="12"/>
  <c r="P53" i="12" s="1"/>
  <c r="AH53" i="12"/>
  <c r="AJ53" i="12" s="1"/>
  <c r="BI53" i="12"/>
  <c r="V69" i="12"/>
  <c r="W79" i="12"/>
  <c r="BR59" i="12"/>
  <c r="BV59" i="12" s="1"/>
  <c r="BR60" i="12"/>
  <c r="AJ22" i="12"/>
  <c r="AK23" i="12"/>
  <c r="AJ62" i="12"/>
  <c r="AL62" i="12"/>
  <c r="BV29" i="12"/>
  <c r="BT30" i="12"/>
  <c r="AJ32" i="12"/>
  <c r="BO35" i="12"/>
  <c r="K42" i="12"/>
  <c r="R42" i="12"/>
  <c r="AU42" i="12"/>
  <c r="BB42" i="12"/>
  <c r="BO42" i="12"/>
  <c r="BE52" i="12"/>
  <c r="BL52" i="12"/>
  <c r="Q53" i="12"/>
  <c r="BN53" i="12"/>
  <c r="CA53" i="12"/>
  <c r="F55" i="12"/>
  <c r="Z55" i="12"/>
  <c r="P57" i="12"/>
  <c r="AJ57" i="12"/>
  <c r="BB64" i="12"/>
  <c r="AW67" i="12"/>
  <c r="AU67" i="12"/>
  <c r="AG70" i="12"/>
  <c r="AE70" i="12"/>
  <c r="BQ70" i="12"/>
  <c r="BO70" i="12"/>
  <c r="AW75" i="12"/>
  <c r="AU75" i="12"/>
  <c r="AB80" i="12"/>
  <c r="BQ80" i="12"/>
  <c r="R85" i="12"/>
  <c r="BX20" i="12"/>
  <c r="BZ20" i="12" s="1"/>
  <c r="H5" i="12"/>
  <c r="AW5" i="12"/>
  <c r="AL64" i="12"/>
  <c r="BU23" i="12"/>
  <c r="BV30" i="12"/>
  <c r="AK33" i="12"/>
  <c r="K52" i="12"/>
  <c r="P52" i="12"/>
  <c r="AJ52" i="12"/>
  <c r="BB52" i="12"/>
  <c r="BF52" i="12"/>
  <c r="BZ52" i="12"/>
  <c r="U55" i="12"/>
  <c r="BQ57" i="12"/>
  <c r="AW64" i="12"/>
  <c r="AY68" i="12"/>
  <c r="BA68" i="12" s="1"/>
  <c r="BK69" i="12"/>
  <c r="K75" i="12"/>
  <c r="M75" i="12"/>
  <c r="H79" i="12"/>
  <c r="W80" i="12"/>
  <c r="K59" i="12"/>
  <c r="P59" i="12"/>
  <c r="AE59" i="12"/>
  <c r="AP59" i="12"/>
  <c r="F60" i="12"/>
  <c r="BJ60" i="12"/>
  <c r="H62" i="12"/>
  <c r="AB62" i="12"/>
  <c r="AU62" i="12"/>
  <c r="AZ62" i="12"/>
  <c r="W64" i="12"/>
  <c r="BF65" i="12"/>
  <c r="BL65" i="12"/>
  <c r="R66" i="12"/>
  <c r="AG66" i="12"/>
  <c r="AP66" i="12"/>
  <c r="BE66" i="12"/>
  <c r="BJ66" i="12"/>
  <c r="R67" i="12"/>
  <c r="BB67" i="12"/>
  <c r="BG67" i="12"/>
  <c r="F69" i="12"/>
  <c r="U69" i="12"/>
  <c r="Z69" i="12"/>
  <c r="BG75" i="12"/>
  <c r="AG79" i="12"/>
  <c r="BH63" i="12"/>
  <c r="BJ63" i="12" s="1"/>
  <c r="J68" i="12"/>
  <c r="L68" i="12" s="1"/>
  <c r="R55" i="12"/>
  <c r="AV55" i="12"/>
  <c r="BO55" i="12"/>
  <c r="AP57" i="12"/>
  <c r="P60" i="12"/>
  <c r="BO62" i="12"/>
  <c r="AD68" i="12"/>
  <c r="AF68" i="12" s="1"/>
  <c r="F67" i="12"/>
  <c r="AG67" i="12"/>
  <c r="T68" i="12"/>
  <c r="V68" i="12" s="1"/>
  <c r="R70" i="12"/>
  <c r="BG70" i="12"/>
  <c r="F75" i="12"/>
  <c r="F76" i="12"/>
  <c r="K76" i="12"/>
  <c r="Z76" i="12"/>
  <c r="AE76" i="12"/>
  <c r="AU76" i="12"/>
  <c r="AZ76" i="12"/>
  <c r="BO76" i="12"/>
  <c r="R80" i="12"/>
  <c r="BG80" i="12"/>
  <c r="AH5" i="12"/>
  <c r="AJ5" i="12" s="1"/>
  <c r="H52" i="12"/>
  <c r="BX7" i="12"/>
  <c r="D53" i="12"/>
  <c r="F53" i="12" s="1"/>
  <c r="BS66" i="19"/>
  <c r="AB6" i="19"/>
  <c r="AW6" i="19"/>
  <c r="BQ6" i="19"/>
  <c r="BM54" i="19"/>
  <c r="BL54" i="19"/>
  <c r="BO54" i="19"/>
  <c r="BQ53" i="19"/>
  <c r="AA71" i="19"/>
  <c r="AC71" i="19"/>
  <c r="Z54" i="19"/>
  <c r="AB53" i="19"/>
  <c r="AX57" i="19"/>
  <c r="AY54" i="19"/>
  <c r="BA54" i="19" s="1"/>
  <c r="BK56" i="19"/>
  <c r="F54" i="19"/>
  <c r="H53" i="19" s="1"/>
  <c r="AA61" i="19"/>
  <c r="I56" i="19"/>
  <c r="S58" i="19"/>
  <c r="BH58" i="19"/>
  <c r="AT54" i="19"/>
  <c r="AV54" i="19" s="1"/>
  <c r="BP86" i="19"/>
  <c r="BR86" i="19"/>
  <c r="H75" i="19"/>
  <c r="AA66" i="19"/>
  <c r="BF68" i="19"/>
  <c r="BK71" i="19"/>
  <c r="BC70" i="19"/>
  <c r="L75" i="19"/>
  <c r="BC74" i="19"/>
  <c r="I77" i="19"/>
  <c r="I75" i="19"/>
  <c r="AR79" i="19"/>
  <c r="Q81" i="19"/>
  <c r="BO54" i="18"/>
  <c r="BA53" i="18"/>
  <c r="BC53" i="18"/>
  <c r="AS56" i="18"/>
  <c r="AB6" i="18"/>
  <c r="AW6" i="18"/>
  <c r="AY54" i="18"/>
  <c r="BA54" i="18" s="1"/>
  <c r="BT60" i="18"/>
  <c r="BV60" i="18" s="1"/>
  <c r="BT61" i="18"/>
  <c r="Y54" i="18"/>
  <c r="AA54" i="18" s="1"/>
  <c r="AA53" i="18"/>
  <c r="AT54" i="18"/>
  <c r="AV54" i="18" s="1"/>
  <c r="AV53" i="18"/>
  <c r="AS57" i="18"/>
  <c r="BK68" i="18"/>
  <c r="BM68" i="18"/>
  <c r="BP61" i="18"/>
  <c r="AQ62" i="18"/>
  <c r="AS62" i="18"/>
  <c r="T54" i="18"/>
  <c r="V54" i="18" s="1"/>
  <c r="BK57" i="18"/>
  <c r="BK61" i="18"/>
  <c r="BR63" i="18"/>
  <c r="BM65" i="18"/>
  <c r="AW66" i="18"/>
  <c r="AF66" i="18"/>
  <c r="BH66" i="18"/>
  <c r="AF67" i="18"/>
  <c r="BA67" i="18"/>
  <c r="AX70" i="18"/>
  <c r="N77" i="18"/>
  <c r="BC70" i="18"/>
  <c r="AB84" i="18"/>
  <c r="BC75" i="18"/>
  <c r="BB84" i="18"/>
  <c r="AQ85" i="18"/>
  <c r="AS85" i="18"/>
  <c r="BH75" i="18"/>
  <c r="I79" i="18"/>
  <c r="AV81" i="18"/>
  <c r="BS70" i="17"/>
  <c r="BS65" i="17"/>
  <c r="BG6" i="17"/>
  <c r="AI53" i="17"/>
  <c r="X46" i="17"/>
  <c r="BC57" i="17"/>
  <c r="BF61" i="17"/>
  <c r="BH61" i="17"/>
  <c r="K54" i="17"/>
  <c r="M53" i="17" s="1"/>
  <c r="BF60" i="17"/>
  <c r="BH60" i="17"/>
  <c r="BD54" i="17"/>
  <c r="BF54" i="17" s="1"/>
  <c r="BF53" i="17"/>
  <c r="AW53" i="17"/>
  <c r="Y54" i="17"/>
  <c r="AT54" i="17"/>
  <c r="AV54" i="17" s="1"/>
  <c r="BN54" i="17"/>
  <c r="BP54" i="17" s="1"/>
  <c r="BC56" i="17"/>
  <c r="AA57" i="17"/>
  <c r="BH67" i="17"/>
  <c r="J54" i="17"/>
  <c r="AV76" i="17"/>
  <c r="AX76" i="17"/>
  <c r="BA66" i="17"/>
  <c r="BR68" i="17"/>
  <c r="BC71" i="17"/>
  <c r="AV71" i="17"/>
  <c r="BP71" i="17"/>
  <c r="BA72" i="17"/>
  <c r="Q75" i="17"/>
  <c r="Z87" i="17"/>
  <c r="AB87" i="17" s="1"/>
  <c r="AB84" i="17"/>
  <c r="AQ85" i="17"/>
  <c r="AS85" i="17"/>
  <c r="S75" i="17"/>
  <c r="M79" i="17"/>
  <c r="AQ80" i="17"/>
  <c r="G81" i="17"/>
  <c r="AV81" i="17"/>
  <c r="BP81" i="17"/>
  <c r="H84" i="17"/>
  <c r="BQ84" i="17"/>
  <c r="X84" i="17"/>
  <c r="AQ86" i="17"/>
  <c r="AX53" i="15"/>
  <c r="BT66" i="15"/>
  <c r="Y54" i="15"/>
  <c r="AA53" i="15" s="1"/>
  <c r="AC53" i="15"/>
  <c r="BB54" i="15"/>
  <c r="BC54" i="15"/>
  <c r="AU54" i="15"/>
  <c r="BF56" i="15"/>
  <c r="AP54" i="15"/>
  <c r="AR53" i="15" s="1"/>
  <c r="BN54" i="15"/>
  <c r="BP54" i="15" s="1"/>
  <c r="BP53" i="15"/>
  <c r="J54" i="15"/>
  <c r="Z54" i="15"/>
  <c r="AB53" i="15" s="1"/>
  <c r="BO54" i="15"/>
  <c r="BH56" i="15"/>
  <c r="AV65" i="15"/>
  <c r="AX65" i="15"/>
  <c r="BR57" i="15"/>
  <c r="BM60" i="15"/>
  <c r="BR61" i="15"/>
  <c r="N62" i="15"/>
  <c r="T54" i="15"/>
  <c r="AO54" i="15"/>
  <c r="AQ53" i="15" s="1"/>
  <c r="I56" i="15"/>
  <c r="BP61" i="15"/>
  <c r="BH66" i="15"/>
  <c r="BP66" i="15"/>
  <c r="BF68" i="15"/>
  <c r="I70" i="15"/>
  <c r="BF70" i="15"/>
  <c r="BK71" i="15"/>
  <c r="G72" i="15"/>
  <c r="BP72" i="15"/>
  <c r="N70" i="15"/>
  <c r="BB79" i="15"/>
  <c r="I75" i="15"/>
  <c r="BR75" i="15"/>
  <c r="BH77" i="15"/>
  <c r="V79" i="15"/>
  <c r="AH75" i="15"/>
  <c r="G75" i="15"/>
  <c r="BL75" i="15"/>
  <c r="BP75" i="15"/>
  <c r="M84" i="15"/>
  <c r="I86" i="15"/>
  <c r="AS84" i="15"/>
  <c r="V86" i="15"/>
  <c r="F54" i="14"/>
  <c r="H53" i="14" s="1"/>
  <c r="X56" i="14"/>
  <c r="V56" i="14"/>
  <c r="BF57" i="14"/>
  <c r="AV62" i="14"/>
  <c r="AX62" i="14"/>
  <c r="AV56" i="14"/>
  <c r="AX56" i="14"/>
  <c r="AL22" i="14"/>
  <c r="BK40" i="14"/>
  <c r="J54" i="14"/>
  <c r="N53" i="14"/>
  <c r="AD54" i="14"/>
  <c r="AF54" i="14" s="1"/>
  <c r="AF53" i="14"/>
  <c r="AS56" i="14"/>
  <c r="BA56" i="14"/>
  <c r="S53" i="14"/>
  <c r="O54" i="14"/>
  <c r="Q53" i="14" s="1"/>
  <c r="K54" i="14"/>
  <c r="M53" i="14" s="1"/>
  <c r="AE54" i="14"/>
  <c r="V71" i="14"/>
  <c r="AF79" i="14"/>
  <c r="BF66" i="14"/>
  <c r="BH66" i="14"/>
  <c r="BR76" i="14"/>
  <c r="BC66" i="14"/>
  <c r="V75" i="14"/>
  <c r="L79" i="14"/>
  <c r="AB79" i="14"/>
  <c r="AF74" i="14"/>
  <c r="BF75" i="14"/>
  <c r="BK76" i="14"/>
  <c r="BH79" i="14"/>
  <c r="L80" i="14"/>
  <c r="AF80" i="14"/>
  <c r="S84" i="14"/>
  <c r="BM79" i="14"/>
  <c r="BH75" i="14"/>
  <c r="AQ81" i="14"/>
  <c r="BH84" i="14"/>
  <c r="AB84" i="14"/>
  <c r="AW84" i="14"/>
  <c r="BB84" i="14"/>
  <c r="AB6" i="16"/>
  <c r="BW13" i="16"/>
  <c r="BT65" i="16"/>
  <c r="BV65" i="16" s="1"/>
  <c r="BT70" i="16"/>
  <c r="AX40" i="16"/>
  <c r="BB40" i="16"/>
  <c r="AS54" i="16"/>
  <c r="BM54" i="16"/>
  <c r="BL54" i="16"/>
  <c r="BG54" i="16"/>
  <c r="BH54" i="16"/>
  <c r="BC53" i="16"/>
  <c r="AE54" i="16"/>
  <c r="AG53" i="16" s="1"/>
  <c r="AZ54" i="16"/>
  <c r="BM56" i="16"/>
  <c r="BR57" i="16"/>
  <c r="BC58" i="16"/>
  <c r="AC61" i="16"/>
  <c r="T54" i="16"/>
  <c r="V54" i="16" s="1"/>
  <c r="BI54" i="16"/>
  <c r="BK54" i="16" s="1"/>
  <c r="I56" i="16"/>
  <c r="BR56" i="16"/>
  <c r="BC57" i="16"/>
  <c r="BH58" i="16"/>
  <c r="I60" i="16"/>
  <c r="AW53" i="16"/>
  <c r="BA53" i="16"/>
  <c r="Y54" i="16"/>
  <c r="AA54" i="16" s="1"/>
  <c r="BC56" i="16"/>
  <c r="AA61" i="16"/>
  <c r="AX61" i="16"/>
  <c r="BR62" i="16"/>
  <c r="BC61" i="16"/>
  <c r="AX66" i="16"/>
  <c r="AQ67" i="16"/>
  <c r="W70" i="16"/>
  <c r="AV70" i="16"/>
  <c r="BM72" i="16"/>
  <c r="AH66" i="16"/>
  <c r="AQ66" i="16"/>
  <c r="X70" i="16"/>
  <c r="BM70" i="16"/>
  <c r="BQ70" i="16"/>
  <c r="AO69" i="16"/>
  <c r="AQ69" i="16" s="1"/>
  <c r="AX70" i="16"/>
  <c r="L76" i="16"/>
  <c r="BP74" i="16"/>
  <c r="AB75" i="16"/>
  <c r="AW75" i="16"/>
  <c r="BA75" i="16"/>
  <c r="BQ75" i="16"/>
  <c r="BF76" i="16"/>
  <c r="BK77" i="16"/>
  <c r="AC75" i="16"/>
  <c r="M79" i="16"/>
  <c r="AH81" i="16"/>
  <c r="BC81" i="16"/>
  <c r="AY82" i="16"/>
  <c r="G81" i="16"/>
  <c r="AW84" i="16"/>
  <c r="AG84" i="16"/>
  <c r="BA84" i="16"/>
  <c r="BF85" i="16"/>
  <c r="AQ86" i="16"/>
  <c r="BY70" i="13"/>
  <c r="CA70" i="13" s="1"/>
  <c r="CA20" i="13"/>
  <c r="BX62" i="13"/>
  <c r="BZ28" i="13"/>
  <c r="CB28" i="13"/>
  <c r="AL15" i="13"/>
  <c r="AJ15" i="13"/>
  <c r="BR65" i="13"/>
  <c r="BR41" i="13"/>
  <c r="BT9" i="13"/>
  <c r="BX9" i="13"/>
  <c r="BR61" i="13"/>
  <c r="BT18" i="13"/>
  <c r="BX18" i="13"/>
  <c r="BB5" i="13"/>
  <c r="BA5" i="13"/>
  <c r="AI74" i="13"/>
  <c r="AI43" i="13"/>
  <c r="AK43" i="13" s="1"/>
  <c r="AK11" i="13"/>
  <c r="BT46" i="13"/>
  <c r="BV46" i="13"/>
  <c r="BR76" i="13"/>
  <c r="BT31" i="13"/>
  <c r="BX31" i="13"/>
  <c r="BR43" i="13"/>
  <c r="AG5" i="13"/>
  <c r="AF5" i="13"/>
  <c r="BV5" i="13"/>
  <c r="BU5" i="13"/>
  <c r="BS58" i="13"/>
  <c r="BU58" i="13" s="1"/>
  <c r="BU55" i="13"/>
  <c r="S37" i="13"/>
  <c r="W37" i="13" s="1"/>
  <c r="BR57" i="13"/>
  <c r="BR35" i="13"/>
  <c r="BT27" i="13"/>
  <c r="BR39" i="13"/>
  <c r="BX27" i="13"/>
  <c r="AI67" i="13"/>
  <c r="AK67" i="13" s="1"/>
  <c r="AK29" i="13"/>
  <c r="AI41" i="13"/>
  <c r="AK41" i="13" s="1"/>
  <c r="O37" i="13"/>
  <c r="BD37" i="13"/>
  <c r="BS69" i="13"/>
  <c r="BS64" i="13"/>
  <c r="BU64" i="13" s="1"/>
  <c r="BS42" i="13"/>
  <c r="BU42" i="13" s="1"/>
  <c r="BU10" i="13"/>
  <c r="BY10" i="13"/>
  <c r="BY11" i="13"/>
  <c r="AH46" i="13"/>
  <c r="AJ14" i="13"/>
  <c r="BX14" i="13"/>
  <c r="BS66" i="13"/>
  <c r="BU66" i="13" s="1"/>
  <c r="BU19" i="13"/>
  <c r="BY19" i="13"/>
  <c r="AH84" i="13"/>
  <c r="AJ23" i="13"/>
  <c r="BX23" i="13"/>
  <c r="CB24" i="13"/>
  <c r="BZ24" i="13"/>
  <c r="T37" i="13"/>
  <c r="V25" i="13"/>
  <c r="V92" i="13" s="1"/>
  <c r="BK25" i="13"/>
  <c r="BK92" i="13" s="1"/>
  <c r="BI37" i="13"/>
  <c r="J37" i="13"/>
  <c r="AD37" i="13"/>
  <c r="AY37" i="13"/>
  <c r="P47" i="13"/>
  <c r="R47" i="13"/>
  <c r="AP47" i="13"/>
  <c r="AR47" i="13"/>
  <c r="BE47" i="13"/>
  <c r="BG47" i="13"/>
  <c r="M5" i="13"/>
  <c r="L5" i="13"/>
  <c r="AI70" i="13"/>
  <c r="AK70" i="13" s="1"/>
  <c r="AK20" i="13"/>
  <c r="AH62" i="13"/>
  <c r="AJ28" i="13"/>
  <c r="AH40" i="13"/>
  <c r="P5" i="13"/>
  <c r="N37" i="13"/>
  <c r="R37" i="13" s="1"/>
  <c r="BE5" i="13"/>
  <c r="BC37" i="13"/>
  <c r="BG37" i="13" s="1"/>
  <c r="AI55" i="13"/>
  <c r="AI39" i="13"/>
  <c r="AK7" i="13"/>
  <c r="BT42" i="13"/>
  <c r="BV42" i="13"/>
  <c r="BU14" i="13"/>
  <c r="BY14" i="13"/>
  <c r="BS46" i="13"/>
  <c r="BU46" i="13" s="1"/>
  <c r="BS84" i="13"/>
  <c r="BU84" i="13" s="1"/>
  <c r="BU23" i="13"/>
  <c r="BY23" i="13"/>
  <c r="AQ25" i="13"/>
  <c r="AQ92" i="13" s="1"/>
  <c r="AO37" i="13"/>
  <c r="AL5" i="13"/>
  <c r="BY7" i="13"/>
  <c r="BV9" i="13"/>
  <c r="AH69" i="13"/>
  <c r="AH64" i="13"/>
  <c r="AH42" i="13"/>
  <c r="AJ10" i="13"/>
  <c r="BX10" i="13"/>
  <c r="BR83" i="13"/>
  <c r="BR45" i="13"/>
  <c r="BT13" i="13"/>
  <c r="BX13" i="13"/>
  <c r="AI25" i="13"/>
  <c r="AK25" i="13" s="1"/>
  <c r="AK92" i="13" s="1"/>
  <c r="BV18" i="13"/>
  <c r="AH66" i="13"/>
  <c r="AJ19" i="13"/>
  <c r="BX19" i="13"/>
  <c r="BR79" i="13"/>
  <c r="BT22" i="13"/>
  <c r="BX22" i="13"/>
  <c r="AL28" i="13"/>
  <c r="BS62" i="13"/>
  <c r="BU62" i="13" s="1"/>
  <c r="BU28" i="13"/>
  <c r="BY28" i="13"/>
  <c r="BS40" i="13"/>
  <c r="BU40" i="13" s="1"/>
  <c r="BY29" i="13"/>
  <c r="BV31" i="13"/>
  <c r="AH80" i="13"/>
  <c r="BX32" i="13"/>
  <c r="AJ32" i="13"/>
  <c r="AH44" i="13"/>
  <c r="CB34" i="13"/>
  <c r="BZ34" i="13"/>
  <c r="M35" i="13"/>
  <c r="AG35" i="13"/>
  <c r="BB39" i="13"/>
  <c r="AW42" i="13"/>
  <c r="BQ42" i="13"/>
  <c r="M43" i="13"/>
  <c r="BB43" i="13"/>
  <c r="BS44" i="13"/>
  <c r="BU44" i="13" s="1"/>
  <c r="W45" i="13"/>
  <c r="AI45" i="13"/>
  <c r="AK45" i="13" s="1"/>
  <c r="AR45" i="13"/>
  <c r="BL45" i="13"/>
  <c r="AW46" i="13"/>
  <c r="K47" i="13"/>
  <c r="AZ47" i="13"/>
  <c r="X53" i="13"/>
  <c r="Z53" i="13" s="1"/>
  <c r="Z52" i="13"/>
  <c r="AS53" i="13"/>
  <c r="AU53" i="13" s="1"/>
  <c r="AU52" i="13"/>
  <c r="N58" i="13"/>
  <c r="P55" i="13"/>
  <c r="BT60" i="13"/>
  <c r="BV60" i="13"/>
  <c r="F65" i="13"/>
  <c r="H65" i="13"/>
  <c r="D68" i="13"/>
  <c r="F68" i="13" s="1"/>
  <c r="AL52" i="13"/>
  <c r="AH53" i="13"/>
  <c r="AJ53" i="13" s="1"/>
  <c r="AL4" i="13"/>
  <c r="G5" i="13"/>
  <c r="AA5" i="13"/>
  <c r="AV5" i="13"/>
  <c r="BP5" i="13"/>
  <c r="AJ7" i="13"/>
  <c r="BU7" i="13"/>
  <c r="AK8" i="13"/>
  <c r="BV59" i="13"/>
  <c r="BT59" i="13"/>
  <c r="BV8" i="13"/>
  <c r="AL65" i="13"/>
  <c r="AH68" i="13"/>
  <c r="AJ68" i="13" s="1"/>
  <c r="AJ65" i="13"/>
  <c r="AL9" i="13"/>
  <c r="BU65" i="13"/>
  <c r="AI69" i="13"/>
  <c r="AI64" i="13"/>
  <c r="AK64" i="13" s="1"/>
  <c r="BT10" i="13"/>
  <c r="AJ11" i="13"/>
  <c r="BU11" i="13"/>
  <c r="AK12" i="13"/>
  <c r="BR78" i="13"/>
  <c r="BR73" i="13"/>
  <c r="BV12" i="13"/>
  <c r="AH86" i="13"/>
  <c r="AJ83" i="13"/>
  <c r="AL83" i="13"/>
  <c r="AL13" i="13"/>
  <c r="BU83" i="13"/>
  <c r="BT14" i="13"/>
  <c r="P15" i="13"/>
  <c r="BE15" i="13"/>
  <c r="AK17" i="13"/>
  <c r="BV17" i="13"/>
  <c r="AJ61" i="13"/>
  <c r="AL61" i="13"/>
  <c r="AL18" i="13"/>
  <c r="BT19" i="13"/>
  <c r="AJ20" i="13"/>
  <c r="BU20" i="13"/>
  <c r="AK21" i="13"/>
  <c r="BT75" i="13"/>
  <c r="BV75" i="13"/>
  <c r="BV21" i="13"/>
  <c r="AL79" i="13"/>
  <c r="AJ79" i="13"/>
  <c r="AL22" i="13"/>
  <c r="BT23" i="13"/>
  <c r="AJ24" i="13"/>
  <c r="U25" i="13"/>
  <c r="AP25" i="13"/>
  <c r="BJ25" i="13"/>
  <c r="BR25" i="13"/>
  <c r="AJ57" i="13"/>
  <c r="AL57" i="13"/>
  <c r="AL27" i="13"/>
  <c r="BT28" i="13"/>
  <c r="AJ29" i="13"/>
  <c r="BU29" i="13"/>
  <c r="AK30" i="13"/>
  <c r="BV71" i="13"/>
  <c r="BT71" i="13"/>
  <c r="BV30" i="13"/>
  <c r="AJ76" i="13"/>
  <c r="AL76" i="13"/>
  <c r="AL31" i="13"/>
  <c r="BT32" i="13"/>
  <c r="BY32" i="13"/>
  <c r="AJ33" i="13"/>
  <c r="BU33" i="13"/>
  <c r="AK34" i="13"/>
  <c r="BV34" i="13"/>
  <c r="F35" i="13"/>
  <c r="Z35" i="13"/>
  <c r="AH35" i="13"/>
  <c r="AU35" i="13"/>
  <c r="BO35" i="13"/>
  <c r="BS35" i="13"/>
  <c r="I37" i="13"/>
  <c r="M37" i="13" s="1"/>
  <c r="AC37" i="13"/>
  <c r="AG37" i="13" s="1"/>
  <c r="AX37" i="13"/>
  <c r="BB37" i="13" s="1"/>
  <c r="R39" i="13"/>
  <c r="AH39" i="13"/>
  <c r="BG39" i="13"/>
  <c r="BS39" i="13"/>
  <c r="K40" i="13"/>
  <c r="AE40" i="13"/>
  <c r="AZ40" i="13"/>
  <c r="P41" i="13"/>
  <c r="BE41" i="13"/>
  <c r="U42" i="13"/>
  <c r="AP42" i="13"/>
  <c r="BJ42" i="13"/>
  <c r="F43" i="13"/>
  <c r="Z43" i="13"/>
  <c r="AH43" i="13"/>
  <c r="AU43" i="13"/>
  <c r="BO43" i="13"/>
  <c r="BS43" i="13"/>
  <c r="BU43" i="13" s="1"/>
  <c r="K44" i="13"/>
  <c r="AE44" i="13"/>
  <c r="AZ44" i="13"/>
  <c r="P45" i="13"/>
  <c r="BE45" i="13"/>
  <c r="U46" i="13"/>
  <c r="AP46" i="13"/>
  <c r="BJ46" i="13"/>
  <c r="S53" i="13"/>
  <c r="U53" i="13" s="1"/>
  <c r="U52" i="13"/>
  <c r="AJ52" i="13"/>
  <c r="BM53" i="13"/>
  <c r="BO53" i="13" s="1"/>
  <c r="BO52" i="13"/>
  <c r="AB53" i="13"/>
  <c r="AA53" i="13"/>
  <c r="BF53" i="13"/>
  <c r="BV53" i="13"/>
  <c r="AH55" i="13"/>
  <c r="K57" i="13"/>
  <c r="M57" i="13"/>
  <c r="AN58" i="13"/>
  <c r="AT63" i="13"/>
  <c r="AV63" i="13" s="1"/>
  <c r="AV60" i="13"/>
  <c r="K61" i="13"/>
  <c r="M61" i="13"/>
  <c r="BI68" i="13"/>
  <c r="BK68" i="13" s="1"/>
  <c r="BK65" i="13"/>
  <c r="AJ67" i="13"/>
  <c r="BB35" i="13"/>
  <c r="M39" i="13"/>
  <c r="AG39" i="13"/>
  <c r="R40" i="13"/>
  <c r="BG40" i="13"/>
  <c r="W41" i="13"/>
  <c r="AR41" i="13"/>
  <c r="BL41" i="13"/>
  <c r="H42" i="13"/>
  <c r="AB42" i="13"/>
  <c r="AG43" i="13"/>
  <c r="R44" i="13"/>
  <c r="BG44" i="13"/>
  <c r="H46" i="13"/>
  <c r="AB46" i="13"/>
  <c r="S47" i="13"/>
  <c r="BH47" i="13"/>
  <c r="AI53" i="13"/>
  <c r="AK52" i="13"/>
  <c r="BI53" i="13"/>
  <c r="BK52" i="13"/>
  <c r="H53" i="13"/>
  <c r="G53" i="13"/>
  <c r="AD58" i="13"/>
  <c r="AF58" i="13" s="1"/>
  <c r="AF55" i="13"/>
  <c r="BC58" i="13"/>
  <c r="BE55" i="13"/>
  <c r="BL58" i="13"/>
  <c r="K60" i="13"/>
  <c r="I63" i="13"/>
  <c r="K63" i="13" s="1"/>
  <c r="M60" i="13"/>
  <c r="BR58" i="13"/>
  <c r="BV55" i="13"/>
  <c r="BT55" i="13"/>
  <c r="BV7" i="13"/>
  <c r="AH59" i="13"/>
  <c r="AH60" i="13"/>
  <c r="AL8" i="13"/>
  <c r="BS59" i="13"/>
  <c r="BU59" i="13" s="1"/>
  <c r="BS60" i="13"/>
  <c r="BX8" i="13"/>
  <c r="AI68" i="13"/>
  <c r="AK68" i="13" s="1"/>
  <c r="AK65" i="13"/>
  <c r="BY9" i="13"/>
  <c r="BT74" i="13"/>
  <c r="BR77" i="13"/>
  <c r="BT77" i="13" s="1"/>
  <c r="BV74" i="13"/>
  <c r="BV11" i="13"/>
  <c r="AH78" i="13"/>
  <c r="AH73" i="13"/>
  <c r="AL12" i="13"/>
  <c r="BS78" i="13"/>
  <c r="BS73" i="13"/>
  <c r="BU73" i="13" s="1"/>
  <c r="BX12" i="13"/>
  <c r="AI86" i="13"/>
  <c r="AK86" i="13" s="1"/>
  <c r="AK83" i="13"/>
  <c r="BY13" i="13"/>
  <c r="BR15" i="13"/>
  <c r="AL56" i="13"/>
  <c r="AJ56" i="13"/>
  <c r="AL17" i="13"/>
  <c r="BX17" i="13"/>
  <c r="BY18" i="13"/>
  <c r="BT70" i="13"/>
  <c r="BV70" i="13"/>
  <c r="BV20" i="13"/>
  <c r="AJ75" i="13"/>
  <c r="AL75" i="13"/>
  <c r="AL21" i="13"/>
  <c r="BX21" i="13"/>
  <c r="BY22" i="13"/>
  <c r="AH25" i="13"/>
  <c r="BS25" i="13"/>
  <c r="BU25" i="13" s="1"/>
  <c r="BU92" i="13" s="1"/>
  <c r="BY27" i="13"/>
  <c r="BT67" i="13"/>
  <c r="BV67" i="13"/>
  <c r="BV29" i="13"/>
  <c r="AJ71" i="13"/>
  <c r="AL71" i="13"/>
  <c r="AL30" i="13"/>
  <c r="BX30" i="13"/>
  <c r="BY31" i="13"/>
  <c r="BU32" i="13"/>
  <c r="AK33" i="13"/>
  <c r="BT85" i="13"/>
  <c r="BV85" i="13"/>
  <c r="BV33" i="13"/>
  <c r="G35" i="13"/>
  <c r="G93" i="13" s="1"/>
  <c r="AA35" i="13"/>
  <c r="AA93" i="13" s="1"/>
  <c r="AI35" i="13"/>
  <c r="AV35" i="13"/>
  <c r="AV93" i="13" s="1"/>
  <c r="BP35" i="13"/>
  <c r="BP93" i="13" s="1"/>
  <c r="D37" i="13"/>
  <c r="H37" i="13" s="1"/>
  <c r="X37" i="13"/>
  <c r="AB37" i="13" s="1"/>
  <c r="AS37" i="13"/>
  <c r="AW37" i="13" s="1"/>
  <c r="BM37" i="13"/>
  <c r="BQ37" i="13" s="1"/>
  <c r="G39" i="13"/>
  <c r="K39" i="13"/>
  <c r="AA39" i="13"/>
  <c r="AE39" i="13"/>
  <c r="AR39" i="13"/>
  <c r="AV39" i="13"/>
  <c r="AZ39" i="13"/>
  <c r="BP39" i="13"/>
  <c r="BO46" i="13"/>
  <c r="AE47" i="13"/>
  <c r="D53" i="13"/>
  <c r="F53" i="13" s="1"/>
  <c r="F52" i="13"/>
  <c r="T53" i="13"/>
  <c r="V52" i="13"/>
  <c r="AR52" i="13"/>
  <c r="AN53" i="13"/>
  <c r="AP53" i="13" s="1"/>
  <c r="AP52" i="13"/>
  <c r="M53" i="13"/>
  <c r="AW53" i="13"/>
  <c r="AV53" i="13"/>
  <c r="CA53" i="13"/>
  <c r="W56" i="13"/>
  <c r="AI56" i="13"/>
  <c r="AK56" i="13" s="1"/>
  <c r="AR56" i="13"/>
  <c r="H57" i="13"/>
  <c r="F57" i="13"/>
  <c r="O58" i="13"/>
  <c r="Q58" i="13" s="1"/>
  <c r="F59" i="13"/>
  <c r="H59" i="13"/>
  <c r="AP59" i="13"/>
  <c r="AR59" i="13"/>
  <c r="P64" i="13"/>
  <c r="R64" i="13"/>
  <c r="AU65" i="13"/>
  <c r="AS68" i="13"/>
  <c r="AU68" i="13" s="1"/>
  <c r="AW65" i="13"/>
  <c r="AZ66" i="13"/>
  <c r="BB66" i="13"/>
  <c r="P76" i="13"/>
  <c r="R76" i="13"/>
  <c r="BY33" i="13"/>
  <c r="AL7" i="13"/>
  <c r="BX7" i="13"/>
  <c r="AI60" i="13"/>
  <c r="AI59" i="13"/>
  <c r="AK59" i="13" s="1"/>
  <c r="BY8" i="13"/>
  <c r="BR64" i="13"/>
  <c r="BR69" i="13"/>
  <c r="BV10" i="13"/>
  <c r="AH77" i="13"/>
  <c r="AJ77" i="13" s="1"/>
  <c r="AL74" i="13"/>
  <c r="AL11" i="13"/>
  <c r="BS77" i="13"/>
  <c r="BU77" i="13" s="1"/>
  <c r="BU74" i="13"/>
  <c r="BX11" i="13"/>
  <c r="AI78" i="13"/>
  <c r="AI73" i="13"/>
  <c r="AK73" i="13" s="1"/>
  <c r="BY12" i="13"/>
  <c r="BV14" i="13"/>
  <c r="BS15" i="13"/>
  <c r="BU15" i="13" s="1"/>
  <c r="BU91" i="13" s="1"/>
  <c r="BY17" i="13"/>
  <c r="BV66" i="13"/>
  <c r="BT66" i="13"/>
  <c r="BV19" i="13"/>
  <c r="AJ70" i="13"/>
  <c r="AL70" i="13"/>
  <c r="AL20" i="13"/>
  <c r="BX20" i="13"/>
  <c r="BY21" i="13"/>
  <c r="BV84" i="13"/>
  <c r="BT84" i="13"/>
  <c r="BV23" i="13"/>
  <c r="AL24" i="13"/>
  <c r="W25" i="13"/>
  <c r="AR25" i="13"/>
  <c r="BL25" i="13"/>
  <c r="BV62" i="13"/>
  <c r="BT62" i="13"/>
  <c r="BV28" i="13"/>
  <c r="AL29" i="13"/>
  <c r="BX29" i="13"/>
  <c r="BY30" i="13"/>
  <c r="BV80" i="13"/>
  <c r="BT80" i="13"/>
  <c r="BV32" i="13"/>
  <c r="AL85" i="13"/>
  <c r="AJ85" i="13"/>
  <c r="AL33" i="13"/>
  <c r="BX33" i="13"/>
  <c r="D47" i="13"/>
  <c r="H39" i="13"/>
  <c r="T47" i="13"/>
  <c r="V47" i="13" s="1"/>
  <c r="X47" i="13"/>
  <c r="AB39" i="13"/>
  <c r="AO47" i="13"/>
  <c r="AQ47" i="13" s="1"/>
  <c r="AS47" i="13"/>
  <c r="AW39" i="13"/>
  <c r="BI47" i="13"/>
  <c r="BK47" i="13" s="1"/>
  <c r="BM47" i="13"/>
  <c r="BQ39" i="13"/>
  <c r="BR40" i="13"/>
  <c r="AH41" i="13"/>
  <c r="BS41" i="13"/>
  <c r="BU41" i="13" s="1"/>
  <c r="AI42" i="13"/>
  <c r="AK42" i="13" s="1"/>
  <c r="BR44" i="13"/>
  <c r="AH45" i="13"/>
  <c r="BS45" i="13"/>
  <c r="BU45" i="13" s="1"/>
  <c r="O53" i="13"/>
  <c r="Q52" i="13"/>
  <c r="AB52" i="13"/>
  <c r="AO53" i="13"/>
  <c r="AQ52" i="13"/>
  <c r="AW52" i="13"/>
  <c r="BQ53" i="13"/>
  <c r="BP53" i="13"/>
  <c r="L55" i="13"/>
  <c r="J58" i="13"/>
  <c r="L58" i="13" s="1"/>
  <c r="R55" i="13"/>
  <c r="BA55" i="13"/>
  <c r="AY58" i="13"/>
  <c r="BA58" i="13" s="1"/>
  <c r="BG55" i="13"/>
  <c r="BL56" i="13"/>
  <c r="W58" i="13"/>
  <c r="BD58" i="13"/>
  <c r="BF58" i="13" s="1"/>
  <c r="Y63" i="13"/>
  <c r="AA63" i="13" s="1"/>
  <c r="AA60" i="13"/>
  <c r="T68" i="13"/>
  <c r="V68" i="13" s="1"/>
  <c r="V65" i="13"/>
  <c r="BF52" i="13"/>
  <c r="BJ52" i="13"/>
  <c r="CA52" i="13"/>
  <c r="N53" i="13"/>
  <c r="P53" i="13" s="1"/>
  <c r="BC53" i="13"/>
  <c r="BE53" i="13" s="1"/>
  <c r="BX53" i="13"/>
  <c r="BZ53" i="13" s="1"/>
  <c r="G55" i="13"/>
  <c r="W55" i="13"/>
  <c r="AE55" i="13"/>
  <c r="AV55" i="13"/>
  <c r="AZ55" i="13"/>
  <c r="BL55" i="13"/>
  <c r="BP55" i="13"/>
  <c r="P56" i="13"/>
  <c r="BE56" i="13"/>
  <c r="BB57" i="13"/>
  <c r="W59" i="13"/>
  <c r="D63" i="13"/>
  <c r="F63" i="13" s="1"/>
  <c r="F60" i="13"/>
  <c r="J63" i="13"/>
  <c r="L63" i="13" s="1"/>
  <c r="T63" i="13"/>
  <c r="V63" i="13" s="1"/>
  <c r="V60" i="13"/>
  <c r="AO63" i="13"/>
  <c r="AQ63" i="13" s="1"/>
  <c r="AQ60" i="13"/>
  <c r="BM63" i="13"/>
  <c r="BO63" i="13" s="1"/>
  <c r="BO60" i="13"/>
  <c r="E68" i="13"/>
  <c r="G68" i="13" s="1"/>
  <c r="AE67" i="13"/>
  <c r="AG67" i="13"/>
  <c r="AD72" i="13"/>
  <c r="AF72" i="13" s="1"/>
  <c r="BD72" i="13"/>
  <c r="BF72" i="13" s="1"/>
  <c r="BI72" i="13"/>
  <c r="BK72" i="13" s="1"/>
  <c r="BK69" i="13"/>
  <c r="P70" i="13"/>
  <c r="R70" i="13"/>
  <c r="AZ70" i="13"/>
  <c r="BB70" i="13"/>
  <c r="AP71" i="13"/>
  <c r="AR71" i="13"/>
  <c r="AP73" i="13"/>
  <c r="AR73" i="13"/>
  <c r="X77" i="13"/>
  <c r="Z77" i="13" s="1"/>
  <c r="Z74" i="13"/>
  <c r="AB74" i="13"/>
  <c r="K75" i="13"/>
  <c r="M75" i="13"/>
  <c r="BE76" i="13"/>
  <c r="BG76" i="13"/>
  <c r="P80" i="13"/>
  <c r="N81" i="13"/>
  <c r="R80" i="13"/>
  <c r="BH53" i="13"/>
  <c r="BJ53" i="13" s="1"/>
  <c r="D58" i="13"/>
  <c r="H55" i="13"/>
  <c r="X58" i="13"/>
  <c r="AB55" i="13"/>
  <c r="AO58" i="13"/>
  <c r="AQ58" i="13" s="1"/>
  <c r="AS58" i="13"/>
  <c r="AW55" i="13"/>
  <c r="BI58" i="13"/>
  <c r="BK58" i="13" s="1"/>
  <c r="BM58" i="13"/>
  <c r="BQ55" i="13"/>
  <c r="R57" i="13"/>
  <c r="AZ58" i="13"/>
  <c r="AW59" i="13"/>
  <c r="E63" i="13"/>
  <c r="G63" i="13" s="1"/>
  <c r="G60" i="13"/>
  <c r="AE60" i="13"/>
  <c r="AC63" i="13"/>
  <c r="AE63" i="13" s="1"/>
  <c r="AZ60" i="13"/>
  <c r="AX63" i="13"/>
  <c r="AZ63" i="13" s="1"/>
  <c r="BN63" i="13"/>
  <c r="BP63" i="13" s="1"/>
  <c r="BP60" i="13"/>
  <c r="R61" i="13"/>
  <c r="AR62" i="13"/>
  <c r="W64" i="13"/>
  <c r="BM68" i="13"/>
  <c r="BO68" i="13" s="1"/>
  <c r="X72" i="13"/>
  <c r="Z72" i="13" s="1"/>
  <c r="Z69" i="13"/>
  <c r="AB69" i="13"/>
  <c r="I58" i="13"/>
  <c r="M55" i="13"/>
  <c r="Y58" i="13"/>
  <c r="AA58" i="13" s="1"/>
  <c r="AG55" i="13"/>
  <c r="BB55" i="13"/>
  <c r="H60" i="13"/>
  <c r="X63" i="13"/>
  <c r="Z63" i="13" s="1"/>
  <c r="Z60" i="13"/>
  <c r="AS63" i="13"/>
  <c r="AU63" i="13" s="1"/>
  <c r="AU60" i="13"/>
  <c r="AY63" i="13"/>
  <c r="BA63" i="13" s="1"/>
  <c r="BI63" i="13"/>
  <c r="BK63" i="13" s="1"/>
  <c r="BK60" i="13"/>
  <c r="BQ60" i="13"/>
  <c r="AO68" i="13"/>
  <c r="AQ68" i="13" s="1"/>
  <c r="AQ65" i="13"/>
  <c r="BJ66" i="13"/>
  <c r="BL66" i="13"/>
  <c r="AZ67" i="13"/>
  <c r="BB67" i="13"/>
  <c r="AS72" i="13"/>
  <c r="AU72" i="13" s="1"/>
  <c r="AU69" i="13"/>
  <c r="AW69" i="13"/>
  <c r="U73" i="13"/>
  <c r="W73" i="13"/>
  <c r="BM77" i="13"/>
  <c r="BO77" i="13" s="1"/>
  <c r="BO74" i="13"/>
  <c r="BQ74" i="13"/>
  <c r="R60" i="13"/>
  <c r="BG60" i="13"/>
  <c r="S63" i="13"/>
  <c r="U63" i="13" s="1"/>
  <c r="AN63" i="13"/>
  <c r="AP63" i="13" s="1"/>
  <c r="BH63" i="13"/>
  <c r="BJ63" i="13" s="1"/>
  <c r="BE64" i="13"/>
  <c r="M65" i="13"/>
  <c r="Q65" i="13"/>
  <c r="U65" i="13"/>
  <c r="AG65" i="13"/>
  <c r="AP65" i="13"/>
  <c r="BB65" i="13"/>
  <c r="BF65" i="13"/>
  <c r="BJ65" i="13"/>
  <c r="F66" i="13"/>
  <c r="Z66" i="13"/>
  <c r="AU66" i="13"/>
  <c r="H67" i="13"/>
  <c r="BQ67" i="13"/>
  <c r="K69" i="13"/>
  <c r="I72" i="13"/>
  <c r="K72" i="13" s="1"/>
  <c r="N72" i="13"/>
  <c r="P72" i="13" s="1"/>
  <c r="Y72" i="13"/>
  <c r="AA72" i="13" s="1"/>
  <c r="AA69" i="13"/>
  <c r="AT72" i="13"/>
  <c r="AV72" i="13" s="1"/>
  <c r="AV69" i="13"/>
  <c r="AG70" i="13"/>
  <c r="R71" i="13"/>
  <c r="W71" i="13"/>
  <c r="Y77" i="13"/>
  <c r="AA77" i="13" s="1"/>
  <c r="AD77" i="13"/>
  <c r="AF77" i="13" s="1"/>
  <c r="AA81" i="13"/>
  <c r="Z79" i="13"/>
  <c r="AB79" i="13"/>
  <c r="BO85" i="13"/>
  <c r="BQ85" i="13"/>
  <c r="BM86" i="13"/>
  <c r="BQ66" i="13"/>
  <c r="S68" i="13"/>
  <c r="U68" i="13" s="1"/>
  <c r="AN68" i="13"/>
  <c r="AP68" i="13" s="1"/>
  <c r="BH68" i="13"/>
  <c r="BJ68" i="13" s="1"/>
  <c r="D72" i="13"/>
  <c r="F72" i="13" s="1"/>
  <c r="F69" i="13"/>
  <c r="O72" i="13"/>
  <c r="Q72" i="13" s="1"/>
  <c r="T72" i="13"/>
  <c r="V72" i="13" s="1"/>
  <c r="V69" i="13"/>
  <c r="AO72" i="13"/>
  <c r="AQ72" i="13" s="1"/>
  <c r="AQ69" i="13"/>
  <c r="BM72" i="13"/>
  <c r="BO72" i="13" s="1"/>
  <c r="BO69" i="13"/>
  <c r="BG70" i="13"/>
  <c r="AO77" i="13"/>
  <c r="AQ77" i="13" s="1"/>
  <c r="AQ74" i="13"/>
  <c r="AW74" i="13"/>
  <c r="BB75" i="13"/>
  <c r="AS77" i="13"/>
  <c r="AU77" i="13" s="1"/>
  <c r="S81" i="13"/>
  <c r="U78" i="13"/>
  <c r="W78" i="13"/>
  <c r="BB81" i="13"/>
  <c r="AZ81" i="13"/>
  <c r="BI81" i="13"/>
  <c r="BK78" i="13"/>
  <c r="AU79" i="13"/>
  <c r="AW79" i="13"/>
  <c r="U84" i="13"/>
  <c r="W84" i="13"/>
  <c r="E72" i="13"/>
  <c r="G72" i="13" s="1"/>
  <c r="G69" i="13"/>
  <c r="AE69" i="13"/>
  <c r="AC72" i="13"/>
  <c r="AE72" i="13" s="1"/>
  <c r="AZ69" i="13"/>
  <c r="AX72" i="13"/>
  <c r="AZ72" i="13" s="1"/>
  <c r="BN72" i="13"/>
  <c r="BP72" i="13" s="1"/>
  <c r="BP69" i="13"/>
  <c r="D77" i="13"/>
  <c r="F77" i="13" s="1"/>
  <c r="F74" i="13"/>
  <c r="I77" i="13"/>
  <c r="K77" i="13" s="1"/>
  <c r="N77" i="13"/>
  <c r="P77" i="13" s="1"/>
  <c r="T77" i="13"/>
  <c r="V77" i="13" s="1"/>
  <c r="V74" i="13"/>
  <c r="BC77" i="13"/>
  <c r="BE77" i="13" s="1"/>
  <c r="BI77" i="13"/>
  <c r="BK77" i="13" s="1"/>
  <c r="BK74" i="13"/>
  <c r="AY77" i="13"/>
  <c r="BA77" i="13" s="1"/>
  <c r="AS81" i="13"/>
  <c r="AU78" i="13"/>
  <c r="AW78" i="13"/>
  <c r="AF80" i="13"/>
  <c r="AD81" i="13"/>
  <c r="BA81" i="13"/>
  <c r="R69" i="13"/>
  <c r="BG69" i="13"/>
  <c r="BE71" i="13"/>
  <c r="S72" i="13"/>
  <c r="U72" i="13" s="1"/>
  <c r="AN72" i="13"/>
  <c r="AP72" i="13" s="1"/>
  <c r="BH72" i="13"/>
  <c r="BJ72" i="13" s="1"/>
  <c r="P73" i="13"/>
  <c r="BE73" i="13"/>
  <c r="M74" i="13"/>
  <c r="Q74" i="13"/>
  <c r="U74" i="13"/>
  <c r="AG74" i="13"/>
  <c r="AP74" i="13"/>
  <c r="BB74" i="13"/>
  <c r="BF74" i="13"/>
  <c r="BJ74" i="13"/>
  <c r="BN77" i="13"/>
  <c r="BP77" i="13" s="1"/>
  <c r="F75" i="13"/>
  <c r="Z75" i="13"/>
  <c r="AU75" i="13"/>
  <c r="BO75" i="13"/>
  <c r="K76" i="13"/>
  <c r="AE76" i="13"/>
  <c r="AZ76" i="13"/>
  <c r="AN77" i="13"/>
  <c r="AP77" i="13" s="1"/>
  <c r="BH77" i="13"/>
  <c r="BJ77" i="13" s="1"/>
  <c r="D81" i="13"/>
  <c r="F78" i="13"/>
  <c r="M81" i="13"/>
  <c r="K81" i="13"/>
  <c r="T81" i="13"/>
  <c r="V78" i="13"/>
  <c r="AN81" i="13"/>
  <c r="AP78" i="13"/>
  <c r="BD81" i="13"/>
  <c r="BF78" i="13"/>
  <c r="AG80" i="13"/>
  <c r="BG80" i="13"/>
  <c r="BC81" i="13"/>
  <c r="R74" i="13"/>
  <c r="BG74" i="13"/>
  <c r="S77" i="13"/>
  <c r="U77" i="13" s="1"/>
  <c r="E81" i="13"/>
  <c r="O81" i="13"/>
  <c r="Q78" i="13"/>
  <c r="AO81" i="13"/>
  <c r="AQ78" i="13"/>
  <c r="BM81" i="13"/>
  <c r="BO78" i="13"/>
  <c r="AG79" i="13"/>
  <c r="BB79" i="13"/>
  <c r="J81" i="13"/>
  <c r="J86" i="13"/>
  <c r="L86" i="13" s="1"/>
  <c r="L83" i="13"/>
  <c r="AT86" i="13"/>
  <c r="AV86" i="13" s="1"/>
  <c r="AV83" i="13"/>
  <c r="AP84" i="13"/>
  <c r="AR84" i="13"/>
  <c r="Z85" i="13"/>
  <c r="AB85" i="13"/>
  <c r="X86" i="13"/>
  <c r="X81" i="13"/>
  <c r="Z78" i="13"/>
  <c r="AG81" i="13"/>
  <c r="AE81" i="13"/>
  <c r="BH81" i="13"/>
  <c r="BJ78" i="13"/>
  <c r="BP81" i="13"/>
  <c r="AT87" i="13"/>
  <c r="M78" i="13"/>
  <c r="AG78" i="13"/>
  <c r="BB78" i="13"/>
  <c r="AZ80" i="13"/>
  <c r="E86" i="13"/>
  <c r="G86" i="13" s="1"/>
  <c r="G83" i="13"/>
  <c r="AC86" i="13"/>
  <c r="AC87" i="13" s="1"/>
  <c r="AG87" i="13" s="1"/>
  <c r="AE83" i="13"/>
  <c r="BC86" i="13"/>
  <c r="BE83" i="13"/>
  <c r="BL86" i="13"/>
  <c r="BJ86" i="13"/>
  <c r="AS86" i="13"/>
  <c r="BI86" i="13"/>
  <c r="BK86" i="13" s="1"/>
  <c r="N86" i="13"/>
  <c r="P83" i="13"/>
  <c r="S86" i="13"/>
  <c r="AD86" i="13"/>
  <c r="AF86" i="13" s="1"/>
  <c r="AF83" i="13"/>
  <c r="AX86" i="13"/>
  <c r="AZ83" i="13"/>
  <c r="BD86" i="13"/>
  <c r="BF86" i="13" s="1"/>
  <c r="BN86" i="13"/>
  <c r="BP86" i="13" s="1"/>
  <c r="BP83" i="13"/>
  <c r="H85" i="13"/>
  <c r="AW85" i="13"/>
  <c r="I86" i="13"/>
  <c r="K83" i="13"/>
  <c r="Y86" i="13"/>
  <c r="AA86" i="13" s="1"/>
  <c r="AA83" i="13"/>
  <c r="AN86" i="13"/>
  <c r="AY86" i="13"/>
  <c r="BA86" i="13" s="1"/>
  <c r="BA83" i="13"/>
  <c r="D86" i="13"/>
  <c r="T86" i="13"/>
  <c r="V86" i="13" s="1"/>
  <c r="W83" i="13"/>
  <c r="AR83" i="13"/>
  <c r="BL83" i="13"/>
  <c r="P84" i="13"/>
  <c r="BE84" i="13"/>
  <c r="U85" i="13"/>
  <c r="AP85" i="13"/>
  <c r="BJ85" i="13"/>
  <c r="AL60" i="12"/>
  <c r="AJ60" i="12"/>
  <c r="BZ34" i="12"/>
  <c r="BR85" i="12"/>
  <c r="BT85" i="12" s="1"/>
  <c r="BT33" i="12"/>
  <c r="BV33" i="12"/>
  <c r="AJ42" i="12"/>
  <c r="AL42" i="12"/>
  <c r="AE52" i="12"/>
  <c r="AC53" i="12"/>
  <c r="AE53" i="12" s="1"/>
  <c r="AG55" i="12"/>
  <c r="AE55" i="12"/>
  <c r="K66" i="12"/>
  <c r="M66" i="12"/>
  <c r="W5" i="12"/>
  <c r="V5" i="12"/>
  <c r="AB5" i="12"/>
  <c r="BL5" i="12"/>
  <c r="BK5" i="12"/>
  <c r="BQ5" i="12"/>
  <c r="BS59" i="12"/>
  <c r="BU59" i="12" s="1"/>
  <c r="BS60" i="12"/>
  <c r="AI65" i="12"/>
  <c r="BY9" i="12"/>
  <c r="CA9" i="12" s="1"/>
  <c r="BR70" i="12"/>
  <c r="BT20" i="12"/>
  <c r="BR84" i="12"/>
  <c r="BT84" i="12" s="1"/>
  <c r="BT23" i="12"/>
  <c r="BX23" i="12"/>
  <c r="AJ24" i="12"/>
  <c r="BR62" i="12"/>
  <c r="BT28" i="12"/>
  <c r="BX28" i="12"/>
  <c r="AH67" i="12"/>
  <c r="AJ29" i="12"/>
  <c r="BS71" i="12"/>
  <c r="BU71" i="12" s="1"/>
  <c r="BU30" i="12"/>
  <c r="BS85" i="12"/>
  <c r="BU85" i="12" s="1"/>
  <c r="BY33" i="12"/>
  <c r="BU33" i="12"/>
  <c r="AB35" i="12"/>
  <c r="BK35" i="12"/>
  <c r="BK93" i="12" s="1"/>
  <c r="BB40" i="12"/>
  <c r="AR42" i="12"/>
  <c r="AN53" i="12"/>
  <c r="AP53" i="12" s="1"/>
  <c r="AR52" i="12"/>
  <c r="AP52" i="12"/>
  <c r="AX53" i="12"/>
  <c r="AZ53" i="12" s="1"/>
  <c r="BP53" i="12"/>
  <c r="BQ53" i="12"/>
  <c r="AE57" i="12"/>
  <c r="AG57" i="12"/>
  <c r="E63" i="12"/>
  <c r="G63" i="12" s="1"/>
  <c r="G60" i="12"/>
  <c r="AB60" i="12"/>
  <c r="Z60" i="12"/>
  <c r="X63" i="12"/>
  <c r="Z63" i="12" s="1"/>
  <c r="H64" i="12"/>
  <c r="K67" i="12"/>
  <c r="M67" i="12"/>
  <c r="BS55" i="12"/>
  <c r="BY7" i="12"/>
  <c r="CA7" i="12" s="1"/>
  <c r="BY30" i="12"/>
  <c r="F35" i="12"/>
  <c r="P35" i="12"/>
  <c r="AP40" i="12"/>
  <c r="G55" i="12"/>
  <c r="AN68" i="12"/>
  <c r="AP68" i="12" s="1"/>
  <c r="AP65" i="12"/>
  <c r="AR65" i="12"/>
  <c r="AI5" i="12"/>
  <c r="AK4" i="12"/>
  <c r="AK89" i="12" s="1"/>
  <c r="AI52" i="12"/>
  <c r="AE5" i="12"/>
  <c r="AR5" i="12"/>
  <c r="AQ5" i="12"/>
  <c r="BX55" i="12"/>
  <c r="BS70" i="12"/>
  <c r="BU70" i="12" s="1"/>
  <c r="BU20" i="12"/>
  <c r="BY20" i="12"/>
  <c r="BY42" i="12" s="1"/>
  <c r="CB20" i="12"/>
  <c r="AK75" i="12"/>
  <c r="BX24" i="12"/>
  <c r="CA28" i="12"/>
  <c r="BX67" i="12"/>
  <c r="BZ29" i="12"/>
  <c r="BU76" i="12"/>
  <c r="BY80" i="12"/>
  <c r="CA80" i="12" s="1"/>
  <c r="CA32" i="12"/>
  <c r="AH85" i="12"/>
  <c r="AJ85" i="12" s="1"/>
  <c r="AJ33" i="12"/>
  <c r="BX33" i="12"/>
  <c r="R35" i="12"/>
  <c r="AB40" i="12"/>
  <c r="AR40" i="12"/>
  <c r="AG42" i="12"/>
  <c r="AE42" i="12"/>
  <c r="Z52" i="12"/>
  <c r="AB52" i="12"/>
  <c r="X53" i="12"/>
  <c r="Z53" i="12" s="1"/>
  <c r="BV53" i="12"/>
  <c r="BU53" i="12"/>
  <c r="AH55" i="12"/>
  <c r="AZ57" i="12"/>
  <c r="BB57" i="12"/>
  <c r="BG64" i="12"/>
  <c r="BQ64" i="12"/>
  <c r="X68" i="12"/>
  <c r="Z68" i="12" s="1"/>
  <c r="Z65" i="12"/>
  <c r="AB65" i="12"/>
  <c r="BP69" i="12"/>
  <c r="BX70" i="12"/>
  <c r="P76" i="12"/>
  <c r="R76" i="12"/>
  <c r="AI60" i="12"/>
  <c r="AK40" i="12"/>
  <c r="BY8" i="12"/>
  <c r="CA8" i="12" s="1"/>
  <c r="BU24" i="12"/>
  <c r="BY24" i="12"/>
  <c r="CA24" i="12" s="1"/>
  <c r="BS67" i="12"/>
  <c r="BU67" i="12" s="1"/>
  <c r="BU29" i="12"/>
  <c r="BY29" i="12"/>
  <c r="BV34" i="12"/>
  <c r="BT34" i="12"/>
  <c r="BF35" i="12"/>
  <c r="BF93" i="12" s="1"/>
  <c r="S53" i="12"/>
  <c r="U53" i="12" s="1"/>
  <c r="W52" i="12"/>
  <c r="U52" i="12"/>
  <c r="BL53" i="12"/>
  <c r="BK53" i="12"/>
  <c r="AP55" i="12"/>
  <c r="AY63" i="12"/>
  <c r="BA63" i="12" s="1"/>
  <c r="BA60" i="12"/>
  <c r="AI71" i="12"/>
  <c r="AK71" i="12" s="1"/>
  <c r="Z5" i="12"/>
  <c r="BO5" i="12"/>
  <c r="BR55" i="12"/>
  <c r="AH59" i="12"/>
  <c r="BX8" i="12"/>
  <c r="BZ8" i="12" s="1"/>
  <c r="AJ20" i="12"/>
  <c r="AH70" i="12"/>
  <c r="BV20" i="12"/>
  <c r="BU75" i="12"/>
  <c r="AI79" i="12"/>
  <c r="AK79" i="12" s="1"/>
  <c r="AK22" i="12"/>
  <c r="BY22" i="12"/>
  <c r="AI57" i="12"/>
  <c r="AK57" i="12" s="1"/>
  <c r="AI35" i="12"/>
  <c r="AI37" i="12" s="1"/>
  <c r="AK27" i="12"/>
  <c r="BY27" i="12"/>
  <c r="BT29" i="12"/>
  <c r="BR67" i="12"/>
  <c r="AH71" i="12"/>
  <c r="AJ30" i="12"/>
  <c r="BY34" i="12"/>
  <c r="CA34" i="12" s="1"/>
  <c r="H35" i="12"/>
  <c r="U35" i="12"/>
  <c r="BS35" i="12"/>
  <c r="BS37" i="12" s="1"/>
  <c r="F40" i="12"/>
  <c r="H40" i="12"/>
  <c r="W40" i="12"/>
  <c r="AU40" i="12"/>
  <c r="BG42" i="12"/>
  <c r="BL42" i="12"/>
  <c r="E53" i="12"/>
  <c r="G52" i="12"/>
  <c r="AG52" i="12"/>
  <c r="AU52" i="12"/>
  <c r="AW52" i="12"/>
  <c r="AB53" i="12"/>
  <c r="L55" i="12"/>
  <c r="Q55" i="12"/>
  <c r="AR55" i="12"/>
  <c r="BT59" i="12"/>
  <c r="BT60" i="12"/>
  <c r="BV60" i="12"/>
  <c r="U62" i="12"/>
  <c r="S63" i="12"/>
  <c r="U63" i="12" s="1"/>
  <c r="W62" i="12"/>
  <c r="E68" i="12"/>
  <c r="G68" i="12" s="1"/>
  <c r="G65" i="12"/>
  <c r="AJ69" i="12"/>
  <c r="AL69" i="12"/>
  <c r="BV52" i="12"/>
  <c r="AO53" i="12"/>
  <c r="AT53" i="12"/>
  <c r="BL55" i="12"/>
  <c r="M57" i="12"/>
  <c r="BO59" i="12"/>
  <c r="BQ59" i="12"/>
  <c r="Y63" i="12"/>
  <c r="AA63" i="12" s="1"/>
  <c r="AA60" i="12"/>
  <c r="AW60" i="12"/>
  <c r="AU60" i="12"/>
  <c r="BC63" i="12"/>
  <c r="BE63" i="12" s="1"/>
  <c r="BE60" i="12"/>
  <c r="D63" i="12"/>
  <c r="F63" i="12" s="1"/>
  <c r="AS63" i="12"/>
  <c r="AU63" i="12" s="1"/>
  <c r="I68" i="12"/>
  <c r="K68" i="12" s="1"/>
  <c r="K65" i="12"/>
  <c r="S68" i="12"/>
  <c r="U68" i="12" s="1"/>
  <c r="U65" i="12"/>
  <c r="K69" i="12"/>
  <c r="M69" i="12"/>
  <c r="AZ69" i="12"/>
  <c r="BB69" i="12"/>
  <c r="BE76" i="12"/>
  <c r="BG76" i="12"/>
  <c r="R79" i="12"/>
  <c r="BT65" i="12"/>
  <c r="BV9" i="12"/>
  <c r="BV79" i="12"/>
  <c r="BV22" i="12"/>
  <c r="AL84" i="12"/>
  <c r="AL23" i="12"/>
  <c r="BR35" i="12"/>
  <c r="BR37" i="12" s="1"/>
  <c r="BV27" i="12"/>
  <c r="AL28" i="12"/>
  <c r="AH35" i="12"/>
  <c r="AH37" i="12" s="1"/>
  <c r="AA52" i="12"/>
  <c r="T53" i="12"/>
  <c r="BA53" i="12"/>
  <c r="BF53" i="12"/>
  <c r="AK55" i="12"/>
  <c r="BR57" i="12"/>
  <c r="T63" i="12"/>
  <c r="V63" i="12" s="1"/>
  <c r="V60" i="12"/>
  <c r="AE60" i="12"/>
  <c r="AC63" i="12"/>
  <c r="AE63" i="12" s="1"/>
  <c r="AG60" i="12"/>
  <c r="AT63" i="12"/>
  <c r="AV63" i="12" s="1"/>
  <c r="AV60" i="12"/>
  <c r="BD63" i="12"/>
  <c r="BF63" i="12" s="1"/>
  <c r="BL64" i="12"/>
  <c r="AX68" i="12"/>
  <c r="AZ68" i="12" s="1"/>
  <c r="AZ65" i="12"/>
  <c r="BI68" i="12"/>
  <c r="BK68" i="12" s="1"/>
  <c r="U70" i="12"/>
  <c r="AL4" i="12"/>
  <c r="BV8" i="12"/>
  <c r="AH68" i="12"/>
  <c r="AJ68" i="12" s="1"/>
  <c r="AL65" i="12"/>
  <c r="AJ65" i="12"/>
  <c r="AL9" i="12"/>
  <c r="BX9" i="12"/>
  <c r="BZ9" i="12" s="1"/>
  <c r="AK69" i="12"/>
  <c r="AL79" i="12"/>
  <c r="AL22" i="12"/>
  <c r="BX22" i="12"/>
  <c r="BY23" i="12"/>
  <c r="BY45" i="12" s="1"/>
  <c r="AL27" i="12"/>
  <c r="BX27" i="12"/>
  <c r="BX30" i="12"/>
  <c r="BR80" i="12"/>
  <c r="BT80" i="12" s="1"/>
  <c r="BX32" i="12"/>
  <c r="BV32" i="12"/>
  <c r="V35" i="12"/>
  <c r="V93" i="12" s="1"/>
  <c r="BU42" i="12"/>
  <c r="Q52" i="12"/>
  <c r="BJ52" i="12"/>
  <c r="BT52" i="12"/>
  <c r="BM53" i="12"/>
  <c r="BO53" i="12" s="1"/>
  <c r="W55" i="12"/>
  <c r="BF55" i="12"/>
  <c r="BJ55" i="12"/>
  <c r="AB57" i="12"/>
  <c r="AW57" i="12"/>
  <c r="BL59" i="12"/>
  <c r="BJ59" i="12"/>
  <c r="AD63" i="12"/>
  <c r="AF63" i="12" s="1"/>
  <c r="AF60" i="12"/>
  <c r="AO63" i="12"/>
  <c r="AQ63" i="12" s="1"/>
  <c r="AQ60" i="12"/>
  <c r="AZ60" i="12"/>
  <c r="AX63" i="12"/>
  <c r="AZ63" i="12" s="1"/>
  <c r="BB60" i="12"/>
  <c r="BQ60" i="12"/>
  <c r="R62" i="12"/>
  <c r="BM63" i="12"/>
  <c r="BO63" i="12" s="1"/>
  <c r="D68" i="12"/>
  <c r="F68" i="12" s="1"/>
  <c r="F65" i="12"/>
  <c r="H65" i="12"/>
  <c r="W65" i="12"/>
  <c r="AC68" i="12"/>
  <c r="AE68" i="12" s="1"/>
  <c r="AE65" i="12"/>
  <c r="AS68" i="12"/>
  <c r="AU68" i="12" s="1"/>
  <c r="AU65" i="12"/>
  <c r="BV65" i="12"/>
  <c r="H66" i="12"/>
  <c r="BN68" i="12"/>
  <c r="BP68" i="12" s="1"/>
  <c r="AR80" i="12"/>
  <c r="AL80" i="12"/>
  <c r="AL32" i="12"/>
  <c r="AB59" i="12"/>
  <c r="AW59" i="12"/>
  <c r="M60" i="12"/>
  <c r="BI63" i="12"/>
  <c r="BK63" i="12" s="1"/>
  <c r="BN63" i="12"/>
  <c r="BP63" i="12" s="1"/>
  <c r="BP60" i="12"/>
  <c r="N63" i="12"/>
  <c r="P63" i="12" s="1"/>
  <c r="BM68" i="12"/>
  <c r="BO68" i="12" s="1"/>
  <c r="BO65" i="12"/>
  <c r="AO68" i="12"/>
  <c r="AQ68" i="12" s="1"/>
  <c r="L69" i="12"/>
  <c r="AF69" i="12"/>
  <c r="BA69" i="12"/>
  <c r="AP70" i="12"/>
  <c r="AR70" i="12"/>
  <c r="AE75" i="12"/>
  <c r="AG75" i="12"/>
  <c r="U76" i="12"/>
  <c r="W76" i="12"/>
  <c r="AR84" i="12"/>
  <c r="BL84" i="12"/>
  <c r="I63" i="12"/>
  <c r="K63" i="12" s="1"/>
  <c r="AV65" i="12"/>
  <c r="P69" i="12"/>
  <c r="R69" i="12"/>
  <c r="AA69" i="12"/>
  <c r="AV69" i="12"/>
  <c r="BJ70" i="12"/>
  <c r="BJ76" i="12"/>
  <c r="BL76" i="12"/>
  <c r="BT76" i="12"/>
  <c r="M79" i="12"/>
  <c r="N68" i="12"/>
  <c r="P68" i="12" s="1"/>
  <c r="R65" i="12"/>
  <c r="BC68" i="12"/>
  <c r="BE68" i="12" s="1"/>
  <c r="BG65" i="12"/>
  <c r="G69" i="12"/>
  <c r="BB79" i="12"/>
  <c r="BQ85" i="12"/>
  <c r="AB85" i="12"/>
  <c r="W84" i="12"/>
  <c r="H85" i="12"/>
  <c r="AW85" i="12"/>
  <c r="U54" i="9"/>
  <c r="W53" i="9"/>
  <c r="BB56" i="9"/>
  <c r="V58" i="9"/>
  <c r="X58" i="9"/>
  <c r="BB6" i="9"/>
  <c r="BS75" i="9"/>
  <c r="BN54" i="9"/>
  <c r="BP54" i="9" s="1"/>
  <c r="BP53" i="9"/>
  <c r="BS70" i="9"/>
  <c r="BS65" i="9"/>
  <c r="BH42" i="9"/>
  <c r="Y54" i="9"/>
  <c r="AA54" i="9" s="1"/>
  <c r="AA53" i="9"/>
  <c r="AP54" i="9"/>
  <c r="AR53" i="9" s="1"/>
  <c r="AS57" i="9"/>
  <c r="AF66" i="9"/>
  <c r="AH66" i="9"/>
  <c r="BR44" i="9"/>
  <c r="N53" i="9"/>
  <c r="BC53" i="9"/>
  <c r="AX57" i="9"/>
  <c r="BR57" i="9"/>
  <c r="BF68" i="9"/>
  <c r="BH68" i="9"/>
  <c r="I56" i="9"/>
  <c r="AQ70" i="9"/>
  <c r="AS70" i="9"/>
  <c r="AA71" i="9"/>
  <c r="AC71" i="9"/>
  <c r="AS62" i="9"/>
  <c r="BB75" i="9"/>
  <c r="X61" i="9"/>
  <c r="BR62" i="9"/>
  <c r="BC63" i="9"/>
  <c r="BF75" i="9"/>
  <c r="AA80" i="9"/>
  <c r="AC80" i="9"/>
  <c r="AB81" i="9"/>
  <c r="AB84" i="9"/>
  <c r="AQ85" i="9"/>
  <c r="AS85" i="9"/>
  <c r="BP86" i="9"/>
  <c r="BR86" i="9"/>
  <c r="BM66" i="9"/>
  <c r="I71" i="9"/>
  <c r="I66" i="9"/>
  <c r="AC66" i="9"/>
  <c r="AX66" i="9"/>
  <c r="AX70" i="9"/>
  <c r="AQ71" i="9"/>
  <c r="AA74" i="9"/>
  <c r="BA75" i="9"/>
  <c r="V77" i="9"/>
  <c r="AZ87" i="9"/>
  <c r="BB87" i="9" s="1"/>
  <c r="BB84" i="9"/>
  <c r="BR75" i="9"/>
  <c r="BC75" i="9"/>
  <c r="AQ80" i="9"/>
  <c r="AV81" i="9"/>
  <c r="H84" i="9"/>
  <c r="AF84" i="9"/>
  <c r="S85" i="9"/>
  <c r="Q85" i="9"/>
  <c r="BA84" i="9"/>
  <c r="BM84" i="9"/>
  <c r="Q68" i="7"/>
  <c r="BS66" i="7"/>
  <c r="AB6" i="7"/>
  <c r="AX60" i="7"/>
  <c r="AV60" i="7"/>
  <c r="BH40" i="7"/>
  <c r="BI54" i="7"/>
  <c r="BK54" i="7" s="1"/>
  <c r="BK53" i="7"/>
  <c r="AX54" i="7"/>
  <c r="BQ56" i="7"/>
  <c r="BA60" i="7"/>
  <c r="BC60" i="7"/>
  <c r="AS54" i="7"/>
  <c r="M53" i="7"/>
  <c r="BB53" i="7"/>
  <c r="J54" i="7"/>
  <c r="N54" i="7" s="1"/>
  <c r="AD54" i="7"/>
  <c r="AY54" i="7"/>
  <c r="BA54" i="7" s="1"/>
  <c r="BA57" i="7"/>
  <c r="O54" i="7"/>
  <c r="Q53" i="7" s="1"/>
  <c r="BB61" i="7"/>
  <c r="AG81" i="7"/>
  <c r="AW61" i="7"/>
  <c r="BM62" i="7"/>
  <c r="AX63" i="7"/>
  <c r="AX65" i="7"/>
  <c r="AH66" i="7"/>
  <c r="BC66" i="7"/>
  <c r="BH67" i="7"/>
  <c r="BM68" i="7"/>
  <c r="BP86" i="7"/>
  <c r="BR86" i="7"/>
  <c r="L80" i="7"/>
  <c r="N80" i="7"/>
  <c r="AF66" i="7"/>
  <c r="BA66" i="7"/>
  <c r="BQ66" i="7"/>
  <c r="BI73" i="7"/>
  <c r="BK73" i="7" s="1"/>
  <c r="BK70" i="7"/>
  <c r="AA71" i="7"/>
  <c r="BP71" i="7"/>
  <c r="BA72" i="7"/>
  <c r="BK76" i="7"/>
  <c r="AV77" i="7"/>
  <c r="BP77" i="7"/>
  <c r="W79" i="7"/>
  <c r="AH79" i="7"/>
  <c r="BG79" i="7"/>
  <c r="BK79" i="7"/>
  <c r="AA80" i="7"/>
  <c r="BA81" i="7"/>
  <c r="BJ87" i="7"/>
  <c r="BL87" i="7" s="1"/>
  <c r="AG84" i="7"/>
  <c r="BM84" i="7"/>
  <c r="AQ86" i="7"/>
  <c r="BK86" i="7"/>
  <c r="BA53" i="1"/>
  <c r="BK57" i="1"/>
  <c r="BM57" i="1"/>
  <c r="AA63" i="1"/>
  <c r="AC63" i="1"/>
  <c r="N66" i="1"/>
  <c r="AX6" i="1"/>
  <c r="AQ60" i="1"/>
  <c r="AS60" i="1"/>
  <c r="AP78" i="1"/>
  <c r="BP80" i="1"/>
  <c r="BR80" i="1"/>
  <c r="AC6" i="1"/>
  <c r="AB6" i="1"/>
  <c r="AO54" i="1"/>
  <c r="AQ53" i="1" s="1"/>
  <c r="AS53" i="1"/>
  <c r="L74" i="1"/>
  <c r="BU15" i="1"/>
  <c r="W53" i="1"/>
  <c r="U54" i="1"/>
  <c r="M72" i="1"/>
  <c r="BK53" i="1"/>
  <c r="BC40" i="1"/>
  <c r="AA53" i="1"/>
  <c r="AC53" i="1"/>
  <c r="Y54" i="1"/>
  <c r="AA54" i="1" s="1"/>
  <c r="AP54" i="1"/>
  <c r="AR53" i="1" s="1"/>
  <c r="AG66" i="1"/>
  <c r="G71" i="1"/>
  <c r="I71" i="1"/>
  <c r="BP71" i="1"/>
  <c r="BR71" i="1"/>
  <c r="AA80" i="1"/>
  <c r="AC80" i="1"/>
  <c r="BS61" i="1"/>
  <c r="BS60" i="1"/>
  <c r="BQ54" i="1"/>
  <c r="BR54" i="1"/>
  <c r="F59" i="1"/>
  <c r="AX62" i="1"/>
  <c r="AV63" i="1"/>
  <c r="AX63" i="1"/>
  <c r="N65" i="1"/>
  <c r="BW12" i="1"/>
  <c r="BW34" i="1"/>
  <c r="BA40" i="1"/>
  <c r="T54" i="1"/>
  <c r="V54" i="1" s="1"/>
  <c r="X53" i="1"/>
  <c r="V53" i="1"/>
  <c r="BP53" i="1"/>
  <c r="BN54" i="1"/>
  <c r="BP54" i="1" s="1"/>
  <c r="AU54" i="1"/>
  <c r="AB56" i="1"/>
  <c r="AS57" i="1"/>
  <c r="BP57" i="1"/>
  <c r="AA62" i="1"/>
  <c r="AC62" i="1"/>
  <c r="BA66" i="1"/>
  <c r="BC66" i="1"/>
  <c r="L72" i="1"/>
  <c r="N72" i="1"/>
  <c r="R75" i="1"/>
  <c r="G77" i="1"/>
  <c r="I77" i="1"/>
  <c r="AA79" i="1"/>
  <c r="AC79" i="1"/>
  <c r="AF81" i="1"/>
  <c r="AH81" i="1"/>
  <c r="J54" i="1"/>
  <c r="N54" i="1" s="1"/>
  <c r="N56" i="1"/>
  <c r="BC65" i="1"/>
  <c r="L71" i="1"/>
  <c r="N71" i="1"/>
  <c r="Q74" i="1"/>
  <c r="S74" i="1"/>
  <c r="AC76" i="1"/>
  <c r="BK76" i="1"/>
  <c r="BM76" i="1"/>
  <c r="H77" i="1"/>
  <c r="BP77" i="1"/>
  <c r="BR77" i="1"/>
  <c r="AF79" i="1"/>
  <c r="AH79" i="1"/>
  <c r="BQ81" i="1"/>
  <c r="BO82" i="1"/>
  <c r="AQ85" i="1"/>
  <c r="AS85" i="1"/>
  <c r="AW86" i="1"/>
  <c r="BG56" i="1"/>
  <c r="AS70" i="1"/>
  <c r="BQ77" i="1"/>
  <c r="BO78" i="1"/>
  <c r="BQ78" i="1" s="1"/>
  <c r="H79" i="1"/>
  <c r="BE69" i="1"/>
  <c r="BG69" i="1" s="1"/>
  <c r="Z78" i="1"/>
  <c r="AB78" i="1" s="1"/>
  <c r="BG84" i="1"/>
  <c r="AR79" i="1"/>
  <c r="AQ84" i="1"/>
  <c r="AS84" i="1"/>
  <c r="W85" i="1"/>
  <c r="G86" i="1"/>
  <c r="I86" i="1"/>
  <c r="BP86" i="1"/>
  <c r="BR86" i="1"/>
  <c r="BF79" i="1"/>
  <c r="R84" i="1"/>
  <c r="BF84" i="1"/>
  <c r="BH84" i="1"/>
  <c r="I84" i="1"/>
  <c r="S84" i="1"/>
  <c r="BI87" i="1"/>
  <c r="BK84" i="1"/>
  <c r="BZ57" i="4"/>
  <c r="CB57" i="4"/>
  <c r="CB27" i="4"/>
  <c r="BZ29" i="4"/>
  <c r="CB31" i="4"/>
  <c r="BZ33" i="4"/>
  <c r="BX39" i="4"/>
  <c r="BZ39" i="4" s="1"/>
  <c r="BX76" i="4"/>
  <c r="CB76" i="4" s="1"/>
  <c r="BZ27" i="4"/>
  <c r="BX35" i="4"/>
  <c r="CB35" i="4" s="1"/>
  <c r="CB17" i="4"/>
  <c r="BZ19" i="4"/>
  <c r="CB21" i="4"/>
  <c r="BZ23" i="4"/>
  <c r="BX45" i="4"/>
  <c r="CB45" i="4" s="1"/>
  <c r="BX75" i="4"/>
  <c r="CB75" i="4" s="1"/>
  <c r="BX84" i="4"/>
  <c r="BX66" i="4"/>
  <c r="BZ66" i="4" s="1"/>
  <c r="BZ17" i="4"/>
  <c r="CB19" i="4"/>
  <c r="BX43" i="4"/>
  <c r="CB43" i="4" s="1"/>
  <c r="CB8" i="4"/>
  <c r="CB12" i="4"/>
  <c r="BY15" i="4"/>
  <c r="CA15" i="4" s="1"/>
  <c r="CA91" i="4" s="1"/>
  <c r="BY42" i="4"/>
  <c r="CA42" i="4" s="1"/>
  <c r="BX44" i="4"/>
  <c r="BZ44" i="4" s="1"/>
  <c r="BY64" i="4"/>
  <c r="CA64" i="4" s="1"/>
  <c r="BZ9" i="4"/>
  <c r="CB11" i="4"/>
  <c r="BZ13" i="4"/>
  <c r="BX74" i="4"/>
  <c r="BV15" i="4"/>
  <c r="BT15" i="4"/>
  <c r="BT56" i="4"/>
  <c r="BV56" i="4"/>
  <c r="BV41" i="4"/>
  <c r="BT41" i="4"/>
  <c r="BT75" i="4"/>
  <c r="BV75" i="4"/>
  <c r="BV40" i="4"/>
  <c r="BT40" i="4"/>
  <c r="BV78" i="4"/>
  <c r="BT78" i="4"/>
  <c r="BV62" i="4"/>
  <c r="BT62" i="4"/>
  <c r="BV71" i="4"/>
  <c r="BT71" i="4"/>
  <c r="BR25" i="4"/>
  <c r="BV25" i="4" s="1"/>
  <c r="BT61" i="4"/>
  <c r="BR66" i="4"/>
  <c r="BR69" i="4"/>
  <c r="BV69" i="4" s="1"/>
  <c r="BT76" i="4"/>
  <c r="BT83" i="4"/>
  <c r="BT8" i="4"/>
  <c r="BV10" i="4"/>
  <c r="BT12" i="4"/>
  <c r="BV14" i="4"/>
  <c r="BT17" i="4"/>
  <c r="BV19" i="4"/>
  <c r="BT21" i="4"/>
  <c r="BV23" i="4"/>
  <c r="BT28" i="4"/>
  <c r="BV30" i="4"/>
  <c r="BR42" i="4"/>
  <c r="BV42" i="4" s="1"/>
  <c r="BT44" i="4"/>
  <c r="BT45" i="4"/>
  <c r="BR59" i="4"/>
  <c r="BV59" i="4" s="1"/>
  <c r="BU61" i="4"/>
  <c r="BR73" i="4"/>
  <c r="BV43" i="4"/>
  <c r="BV85" i="4"/>
  <c r="AL57" i="4"/>
  <c r="AJ57" i="4"/>
  <c r="AL67" i="4"/>
  <c r="AJ67" i="4"/>
  <c r="AL76" i="4"/>
  <c r="AJ76" i="4"/>
  <c r="AJ27" i="4"/>
  <c r="AL29" i="4"/>
  <c r="AJ31" i="4"/>
  <c r="AL33" i="4"/>
  <c r="AH35" i="4"/>
  <c r="AJ71" i="4"/>
  <c r="AK27" i="4"/>
  <c r="AI35" i="4"/>
  <c r="AK35" i="4" s="1"/>
  <c r="AK93" i="4" s="1"/>
  <c r="AJ62" i="4"/>
  <c r="AH84" i="4"/>
  <c r="AL84" i="4" s="1"/>
  <c r="AL17" i="4"/>
  <c r="AJ19" i="4"/>
  <c r="AK20" i="4"/>
  <c r="AL21" i="4"/>
  <c r="AH41" i="4"/>
  <c r="AL41" i="4" s="1"/>
  <c r="AJ61" i="4"/>
  <c r="AI84" i="4"/>
  <c r="AK84" i="4" s="1"/>
  <c r="AK19" i="4"/>
  <c r="AI41" i="4"/>
  <c r="AK41" i="4" s="1"/>
  <c r="AK61" i="4"/>
  <c r="AJ66" i="4"/>
  <c r="AI77" i="4"/>
  <c r="AK77" i="4" s="1"/>
  <c r="AI81" i="4"/>
  <c r="AK81" i="4" s="1"/>
  <c r="AL56" i="4"/>
  <c r="AL15" i="4"/>
  <c r="AJ15" i="4"/>
  <c r="AI68" i="4"/>
  <c r="AK68" i="4" s="1"/>
  <c r="AK65" i="4"/>
  <c r="AL11" i="4"/>
  <c r="AJ13" i="4"/>
  <c r="AH55" i="4"/>
  <c r="AL55" i="4" s="1"/>
  <c r="AK9" i="4"/>
  <c r="AK13" i="4"/>
  <c r="AJ40" i="4"/>
  <c r="AJ41" i="4"/>
  <c r="AI43" i="4"/>
  <c r="AK43" i="4" s="1"/>
  <c r="AJ44" i="4"/>
  <c r="AJ45" i="4"/>
  <c r="AH65" i="4"/>
  <c r="AJ65" i="4" s="1"/>
  <c r="AH83" i="4"/>
  <c r="AL7" i="4"/>
  <c r="AJ9" i="4"/>
  <c r="AH43" i="4"/>
  <c r="AJ43" i="4" s="1"/>
  <c r="AH74" i="4"/>
  <c r="AL74" i="4" s="1"/>
  <c r="AJ7" i="4"/>
  <c r="AL39" i="4"/>
  <c r="AK5" i="4"/>
  <c r="AI37" i="4"/>
  <c r="AJ52" i="4"/>
  <c r="BT35" i="4"/>
  <c r="BR37" i="4"/>
  <c r="BV37" i="4" s="1"/>
  <c r="BR63" i="4"/>
  <c r="BT63" i="4" s="1"/>
  <c r="BT60" i="4"/>
  <c r="BS47" i="4"/>
  <c r="BU47" i="4" s="1"/>
  <c r="BS77" i="4"/>
  <c r="BU77" i="4" s="1"/>
  <c r="BU74" i="4"/>
  <c r="BR68" i="4"/>
  <c r="BT68" i="4" s="1"/>
  <c r="BT65" i="4"/>
  <c r="BS86" i="4"/>
  <c r="BU86" i="4" s="1"/>
  <c r="BS58" i="4"/>
  <c r="BU58" i="4" s="1"/>
  <c r="BU55" i="4"/>
  <c r="BZ52" i="4"/>
  <c r="BX53" i="4"/>
  <c r="BZ53" i="4" s="1"/>
  <c r="BS37" i="4"/>
  <c r="BU25" i="4"/>
  <c r="BU92" i="4" s="1"/>
  <c r="BV35" i="4"/>
  <c r="BV39" i="4"/>
  <c r="BV60" i="4"/>
  <c r="BS72" i="4"/>
  <c r="BU72" i="4" s="1"/>
  <c r="BU69" i="4"/>
  <c r="BV70" i="4"/>
  <c r="BV80" i="4"/>
  <c r="CB52" i="4"/>
  <c r="BT25" i="4"/>
  <c r="BT46" i="4"/>
  <c r="BU53" i="4"/>
  <c r="BT55" i="4"/>
  <c r="BT64" i="4"/>
  <c r="BT74" i="4"/>
  <c r="BU78" i="4"/>
  <c r="BT79" i="4"/>
  <c r="BR81" i="4"/>
  <c r="BU83" i="4"/>
  <c r="BT84" i="4"/>
  <c r="BR86" i="4"/>
  <c r="CA69" i="4"/>
  <c r="BZ75" i="4"/>
  <c r="BR58" i="4"/>
  <c r="BR77" i="4"/>
  <c r="BT77" i="4" s="1"/>
  <c r="AT63" i="4"/>
  <c r="AV63" i="4" s="1"/>
  <c r="AV62" i="4"/>
  <c r="BB53" i="4"/>
  <c r="BA53" i="4"/>
  <c r="AZ86" i="4"/>
  <c r="BB86" i="4"/>
  <c r="BO58" i="4"/>
  <c r="BQ58" i="4"/>
  <c r="AW53" i="4"/>
  <c r="AV53" i="4"/>
  <c r="AS72" i="4"/>
  <c r="AU72" i="4" s="1"/>
  <c r="AU69" i="4"/>
  <c r="AS81" i="4"/>
  <c r="AU79" i="4"/>
  <c r="AT86" i="4"/>
  <c r="AV86" i="4" s="1"/>
  <c r="AV83" i="4"/>
  <c r="AX37" i="4"/>
  <c r="BB37" i="4" s="1"/>
  <c r="AZ35" i="4"/>
  <c r="AW42" i="4"/>
  <c r="AS58" i="4"/>
  <c r="AU55" i="4"/>
  <c r="AT68" i="4"/>
  <c r="AV68" i="4" s="1"/>
  <c r="AV67" i="4"/>
  <c r="BB39" i="4"/>
  <c r="AX47" i="4"/>
  <c r="AZ81" i="4"/>
  <c r="BB81" i="4"/>
  <c r="BE81" i="4"/>
  <c r="BG81" i="4"/>
  <c r="BF81" i="4"/>
  <c r="AT37" i="4"/>
  <c r="AT47" i="4"/>
  <c r="AV47" i="4" s="1"/>
  <c r="AW46" i="4"/>
  <c r="AW59" i="4"/>
  <c r="AW69" i="4"/>
  <c r="AS77" i="4"/>
  <c r="AU77" i="4" s="1"/>
  <c r="AU74" i="4"/>
  <c r="AT81" i="4"/>
  <c r="AV78" i="4"/>
  <c r="AW79" i="4"/>
  <c r="AS86" i="4"/>
  <c r="AU84" i="4"/>
  <c r="BB35" i="4"/>
  <c r="BB43" i="4"/>
  <c r="AW35" i="4"/>
  <c r="AW43" i="4"/>
  <c r="AS47" i="4"/>
  <c r="AW56" i="4"/>
  <c r="AW60" i="4"/>
  <c r="AW65" i="4"/>
  <c r="AW75" i="4"/>
  <c r="AW80" i="4"/>
  <c r="BB40" i="4"/>
  <c r="AY47" i="4"/>
  <c r="BA47" i="4" s="1"/>
  <c r="BB52" i="4"/>
  <c r="BA60" i="4"/>
  <c r="BA81" i="4"/>
  <c r="BC37" i="4"/>
  <c r="BG37" i="4" s="1"/>
  <c r="BC47" i="4"/>
  <c r="BC53" i="4"/>
  <c r="BE53" i="4" s="1"/>
  <c r="BC58" i="4"/>
  <c r="BC86" i="4"/>
  <c r="BJ44" i="4"/>
  <c r="BL44" i="4"/>
  <c r="BJ52" i="4"/>
  <c r="BH53" i="4"/>
  <c r="BJ53" i="4" s="1"/>
  <c r="AS37" i="4"/>
  <c r="AW37" i="4" s="1"/>
  <c r="AW52" i="4"/>
  <c r="AY37" i="4"/>
  <c r="AX53" i="4"/>
  <c r="AZ53" i="4" s="1"/>
  <c r="BA78" i="4"/>
  <c r="BA83" i="4"/>
  <c r="BF5" i="4"/>
  <c r="BE15" i="4"/>
  <c r="BD37" i="4"/>
  <c r="BE43" i="4"/>
  <c r="BE45" i="4"/>
  <c r="BD47" i="4"/>
  <c r="BF47" i="4" s="1"/>
  <c r="BD63" i="4"/>
  <c r="BF63" i="4" s="1"/>
  <c r="BD68" i="4"/>
  <c r="BF68" i="4" s="1"/>
  <c r="BE73" i="4"/>
  <c r="BE78" i="4"/>
  <c r="BK35" i="4"/>
  <c r="BK93" i="4" s="1"/>
  <c r="BI37" i="4"/>
  <c r="BI68" i="4"/>
  <c r="BK68" i="4" s="1"/>
  <c r="BI81" i="4"/>
  <c r="BI86" i="4"/>
  <c r="BK86" i="4" s="1"/>
  <c r="BO41" i="4"/>
  <c r="BQ41" i="4"/>
  <c r="BN63" i="4"/>
  <c r="BP63" i="4" s="1"/>
  <c r="BP60" i="4"/>
  <c r="BQ61" i="4"/>
  <c r="BN68" i="4"/>
  <c r="BP68" i="4" s="1"/>
  <c r="BP65" i="4"/>
  <c r="BQ66" i="4"/>
  <c r="BN72" i="4"/>
  <c r="BP72" i="4" s="1"/>
  <c r="BP70" i="4"/>
  <c r="BQ71" i="4"/>
  <c r="BQ76" i="4"/>
  <c r="BP80" i="4"/>
  <c r="BN81" i="4"/>
  <c r="AY58" i="4"/>
  <c r="BA58" i="4" s="1"/>
  <c r="AY72" i="4"/>
  <c r="BA72" i="4" s="1"/>
  <c r="AY77" i="4"/>
  <c r="BA77" i="4" s="1"/>
  <c r="BG78" i="4"/>
  <c r="BI72" i="4"/>
  <c r="BK72" i="4" s="1"/>
  <c r="BK69" i="4"/>
  <c r="BJ85" i="4"/>
  <c r="BH86" i="4"/>
  <c r="BO40" i="4"/>
  <c r="BQ40" i="4"/>
  <c r="BO52" i="4"/>
  <c r="BM53" i="4"/>
  <c r="BO53" i="4" s="1"/>
  <c r="BO57" i="4"/>
  <c r="BQ57" i="4"/>
  <c r="BO81" i="4"/>
  <c r="AW39" i="4"/>
  <c r="AW70" i="4"/>
  <c r="AW85" i="4"/>
  <c r="BB44" i="4"/>
  <c r="BA65" i="4"/>
  <c r="BG62" i="4"/>
  <c r="BG67" i="4"/>
  <c r="BC72" i="4"/>
  <c r="BE72" i="4" s="1"/>
  <c r="BC77" i="4"/>
  <c r="BE77" i="4" s="1"/>
  <c r="BM47" i="4"/>
  <c r="BP52" i="4"/>
  <c r="BN53" i="4"/>
  <c r="BQ81" i="4"/>
  <c r="BG44" i="4"/>
  <c r="BF52" i="4"/>
  <c r="BE60" i="4"/>
  <c r="BE65" i="4"/>
  <c r="BE83" i="4"/>
  <c r="BG84" i="4"/>
  <c r="BG85" i="4"/>
  <c r="BL40" i="4"/>
  <c r="BJ43" i="4"/>
  <c r="BL43" i="4"/>
  <c r="BI47" i="4"/>
  <c r="BK47" i="4" s="1"/>
  <c r="BI58" i="4"/>
  <c r="BK58" i="4" s="1"/>
  <c r="BK55" i="4"/>
  <c r="BL57" i="4"/>
  <c r="BI63" i="4"/>
  <c r="BK63" i="4" s="1"/>
  <c r="BI77" i="4"/>
  <c r="BK77" i="4" s="1"/>
  <c r="BK74" i="4"/>
  <c r="BL76" i="4"/>
  <c r="BJ81" i="4"/>
  <c r="BQ15" i="4"/>
  <c r="BM37" i="4"/>
  <c r="BQ37" i="4" s="1"/>
  <c r="BN47" i="4"/>
  <c r="BP47" i="4" s="1"/>
  <c r="BM72" i="4"/>
  <c r="BO72" i="4" s="1"/>
  <c r="BM77" i="4"/>
  <c r="BO77" i="4" s="1"/>
  <c r="BQ86" i="4"/>
  <c r="BD86" i="4"/>
  <c r="BF86" i="4" s="1"/>
  <c r="BF83" i="4"/>
  <c r="BH47" i="4"/>
  <c r="BK53" i="4"/>
  <c r="BH63" i="4"/>
  <c r="BJ63" i="4" s="1"/>
  <c r="BJ60" i="4"/>
  <c r="BH68" i="4"/>
  <c r="BJ68" i="4" s="1"/>
  <c r="BJ65" i="4"/>
  <c r="BN58" i="4"/>
  <c r="BP58" i="4" s="1"/>
  <c r="BH58" i="4"/>
  <c r="BH72" i="4"/>
  <c r="BJ72" i="4" s="1"/>
  <c r="BH77" i="4"/>
  <c r="BJ77" i="4" s="1"/>
  <c r="BM63" i="4"/>
  <c r="BO63" i="4" s="1"/>
  <c r="BM68" i="4"/>
  <c r="BO68" i="4" s="1"/>
  <c r="BQ39" i="4"/>
  <c r="AG53" i="4"/>
  <c r="AF53" i="4"/>
  <c r="AF81" i="4"/>
  <c r="AG39" i="4"/>
  <c r="AC47" i="4"/>
  <c r="AG65" i="4"/>
  <c r="AG75" i="4"/>
  <c r="AE25" i="4"/>
  <c r="AC37" i="4"/>
  <c r="AG37" i="4" s="1"/>
  <c r="AE42" i="4"/>
  <c r="AE46" i="4"/>
  <c r="AE55" i="4"/>
  <c r="AE59" i="4"/>
  <c r="AE64" i="4"/>
  <c r="AE69" i="4"/>
  <c r="AE74" i="4"/>
  <c r="AE79" i="4"/>
  <c r="AC81" i="4"/>
  <c r="AD86" i="4"/>
  <c r="AF86" i="4" s="1"/>
  <c r="AI72" i="4"/>
  <c r="AK72" i="4" s="1"/>
  <c r="AK69" i="4"/>
  <c r="AL70" i="4"/>
  <c r="AF25" i="4"/>
  <c r="AF92" i="4" s="1"/>
  <c r="AE35" i="4"/>
  <c r="AE43" i="4"/>
  <c r="AF55" i="4"/>
  <c r="AE56" i="4"/>
  <c r="AC58" i="4"/>
  <c r="AE60" i="4"/>
  <c r="AE65" i="4"/>
  <c r="AF69" i="4"/>
  <c r="AE70" i="4"/>
  <c r="AC72" i="4"/>
  <c r="AE72" i="4" s="1"/>
  <c r="AF74" i="4"/>
  <c r="AE75" i="4"/>
  <c r="AF79" i="4"/>
  <c r="AE80" i="4"/>
  <c r="AC86" i="4"/>
  <c r="AE83" i="4"/>
  <c r="AL25" i="4"/>
  <c r="AI58" i="4"/>
  <c r="AK58" i="4" s="1"/>
  <c r="AK55" i="4"/>
  <c r="AH63" i="4"/>
  <c r="AJ63" i="4" s="1"/>
  <c r="AJ60" i="4"/>
  <c r="AR47" i="4"/>
  <c r="AP47" i="4"/>
  <c r="AQ81" i="4"/>
  <c r="AO87" i="4"/>
  <c r="AG60" i="4"/>
  <c r="AJ35" i="4"/>
  <c r="AR53" i="4"/>
  <c r="AQ53" i="4"/>
  <c r="AL75" i="4"/>
  <c r="AL80" i="4"/>
  <c r="AL85" i="4"/>
  <c r="AN37" i="4"/>
  <c r="AR37" i="4" s="1"/>
  <c r="AR40" i="4"/>
  <c r="AR44" i="4"/>
  <c r="AO47" i="4"/>
  <c r="AQ47" i="4" s="1"/>
  <c r="AR52" i="4"/>
  <c r="AR57" i="4"/>
  <c r="AR61" i="4"/>
  <c r="AR66" i="4"/>
  <c r="AR71" i="4"/>
  <c r="AR76" i="4"/>
  <c r="AR81" i="4"/>
  <c r="AN86" i="4"/>
  <c r="AJ42" i="4"/>
  <c r="AJ46" i="4"/>
  <c r="AL52" i="4"/>
  <c r="AK53" i="4"/>
  <c r="AJ59" i="4"/>
  <c r="AJ64" i="4"/>
  <c r="AJ69" i="4"/>
  <c r="AJ74" i="4"/>
  <c r="AK78" i="4"/>
  <c r="AJ79" i="4"/>
  <c r="AH81" i="4"/>
  <c r="AK83" i="4"/>
  <c r="AJ84" i="4"/>
  <c r="AP35" i="4"/>
  <c r="AO37" i="4"/>
  <c r="AP39" i="4"/>
  <c r="AP43" i="4"/>
  <c r="AN53" i="4"/>
  <c r="AP53" i="4" s="1"/>
  <c r="AQ55" i="4"/>
  <c r="AP56" i="4"/>
  <c r="AN58" i="4"/>
  <c r="AP60" i="4"/>
  <c r="AP65" i="4"/>
  <c r="AQ69" i="4"/>
  <c r="AP70" i="4"/>
  <c r="AN72" i="4"/>
  <c r="AP72" i="4" s="1"/>
  <c r="AQ74" i="4"/>
  <c r="AP75" i="4"/>
  <c r="AN77" i="4"/>
  <c r="AP77" i="4" s="1"/>
  <c r="AP80" i="4"/>
  <c r="AP85" i="4"/>
  <c r="AH72" i="4"/>
  <c r="AJ72" i="4" s="1"/>
  <c r="AK74" i="4"/>
  <c r="AH77" i="4"/>
  <c r="AJ77" i="4" s="1"/>
  <c r="AQ60" i="4"/>
  <c r="AN63" i="4"/>
  <c r="AP63" i="4" s="1"/>
  <c r="AQ65" i="4"/>
  <c r="AN68" i="4"/>
  <c r="AP68" i="4" s="1"/>
  <c r="AR39" i="4"/>
  <c r="AB47" i="4"/>
  <c r="Z47" i="4"/>
  <c r="AA81" i="4"/>
  <c r="Z58" i="4"/>
  <c r="AB58" i="4"/>
  <c r="Z5" i="4"/>
  <c r="AA35" i="4"/>
  <c r="AA93" i="4" s="1"/>
  <c r="AA39" i="4"/>
  <c r="Z40" i="4"/>
  <c r="Z44" i="4"/>
  <c r="Z52" i="4"/>
  <c r="Y53" i="4"/>
  <c r="AA56" i="4"/>
  <c r="Z57" i="4"/>
  <c r="AA60" i="4"/>
  <c r="Z61" i="4"/>
  <c r="X63" i="4"/>
  <c r="Z63" i="4" s="1"/>
  <c r="AA65" i="4"/>
  <c r="Z66" i="4"/>
  <c r="X68" i="4"/>
  <c r="Z68" i="4" s="1"/>
  <c r="AA70" i="4"/>
  <c r="Z71" i="4"/>
  <c r="Z76" i="4"/>
  <c r="AA80" i="4"/>
  <c r="Z81" i="4"/>
  <c r="AA85" i="4"/>
  <c r="Z86" i="4"/>
  <c r="AB52" i="4"/>
  <c r="AB57" i="4"/>
  <c r="AB71" i="4"/>
  <c r="AB76" i="4"/>
  <c r="AB81" i="4"/>
  <c r="AB15" i="4"/>
  <c r="AB41" i="4"/>
  <c r="AB45" i="4"/>
  <c r="AB62" i="4"/>
  <c r="AB67" i="4"/>
  <c r="AB73" i="4"/>
  <c r="AB78" i="4"/>
  <c r="AB83" i="4"/>
  <c r="AB39" i="4"/>
  <c r="W53" i="4"/>
  <c r="V53" i="4"/>
  <c r="V81" i="4"/>
  <c r="T87" i="4"/>
  <c r="W35" i="4"/>
  <c r="W39" i="4"/>
  <c r="S47" i="4"/>
  <c r="W56" i="4"/>
  <c r="W60" i="4"/>
  <c r="W65" i="4"/>
  <c r="S37" i="4"/>
  <c r="W37" i="4" s="1"/>
  <c r="W40" i="4"/>
  <c r="W44" i="4"/>
  <c r="T47" i="4"/>
  <c r="V47" i="4" s="1"/>
  <c r="W52" i="4"/>
  <c r="W57" i="4"/>
  <c r="W61" i="4"/>
  <c r="W66" i="4"/>
  <c r="W71" i="4"/>
  <c r="W76" i="4"/>
  <c r="S81" i="4"/>
  <c r="S86" i="4"/>
  <c r="T37" i="4"/>
  <c r="U43" i="4"/>
  <c r="S53" i="4"/>
  <c r="U53" i="4" s="1"/>
  <c r="V55" i="4"/>
  <c r="S58" i="4"/>
  <c r="U60" i="4"/>
  <c r="U65" i="4"/>
  <c r="V69" i="4"/>
  <c r="U70" i="4"/>
  <c r="S72" i="4"/>
  <c r="U72" i="4" s="1"/>
  <c r="V74" i="4"/>
  <c r="U75" i="4"/>
  <c r="S77" i="4"/>
  <c r="U77" i="4" s="1"/>
  <c r="U80" i="4"/>
  <c r="U85" i="4"/>
  <c r="Q53" i="4"/>
  <c r="R53" i="4"/>
  <c r="R47" i="4"/>
  <c r="P47" i="4"/>
  <c r="Q81" i="4"/>
  <c r="O87" i="4"/>
  <c r="N37" i="4"/>
  <c r="R37" i="4" s="1"/>
  <c r="R44" i="4"/>
  <c r="R76" i="4"/>
  <c r="R86" i="4"/>
  <c r="P35" i="4"/>
  <c r="O37" i="4"/>
  <c r="P39" i="4"/>
  <c r="P43" i="4"/>
  <c r="N53" i="4"/>
  <c r="P53" i="4" s="1"/>
  <c r="Q55" i="4"/>
  <c r="P56" i="4"/>
  <c r="N58" i="4"/>
  <c r="P60" i="4"/>
  <c r="P65" i="4"/>
  <c r="Q69" i="4"/>
  <c r="P70" i="4"/>
  <c r="N72" i="4"/>
  <c r="P72" i="4" s="1"/>
  <c r="Q74" i="4"/>
  <c r="P75" i="4"/>
  <c r="N77" i="4"/>
  <c r="P77" i="4" s="1"/>
  <c r="P80" i="4"/>
  <c r="P85" i="4"/>
  <c r="R40" i="4"/>
  <c r="O47" i="4"/>
  <c r="Q47" i="4" s="1"/>
  <c r="R52" i="4"/>
  <c r="R57" i="4"/>
  <c r="R61" i="4"/>
  <c r="R66" i="4"/>
  <c r="R71" i="4"/>
  <c r="R81" i="4"/>
  <c r="Q60" i="4"/>
  <c r="N63" i="4"/>
  <c r="P63" i="4" s="1"/>
  <c r="Q65" i="4"/>
  <c r="N68" i="4"/>
  <c r="P68" i="4" s="1"/>
  <c r="R39" i="4"/>
  <c r="L35" i="4"/>
  <c r="L93" i="4" s="1"/>
  <c r="J37" i="4"/>
  <c r="J47" i="4"/>
  <c r="L47" i="4" s="1"/>
  <c r="I37" i="4"/>
  <c r="M37" i="4" s="1"/>
  <c r="I47" i="4"/>
  <c r="M52" i="4"/>
  <c r="M61" i="4"/>
  <c r="M76" i="4"/>
  <c r="M81" i="4"/>
  <c r="M86" i="4"/>
  <c r="M15" i="4"/>
  <c r="M41" i="4"/>
  <c r="M45" i="4"/>
  <c r="I53" i="4"/>
  <c r="K53" i="4" s="1"/>
  <c r="I58" i="4"/>
  <c r="M62" i="4"/>
  <c r="I72" i="4"/>
  <c r="K72" i="4" s="1"/>
  <c r="M73" i="4"/>
  <c r="I77" i="4"/>
  <c r="K77" i="4" s="1"/>
  <c r="J81" i="4"/>
  <c r="M83" i="4"/>
  <c r="J53" i="4"/>
  <c r="K57" i="4"/>
  <c r="L60" i="4"/>
  <c r="I63" i="4"/>
  <c r="K63" i="4" s="1"/>
  <c r="L65" i="4"/>
  <c r="K66" i="4"/>
  <c r="I68" i="4"/>
  <c r="K68" i="4" s="1"/>
  <c r="L70" i="4"/>
  <c r="K71" i="4"/>
  <c r="L85" i="4"/>
  <c r="M67" i="4"/>
  <c r="M78" i="4"/>
  <c r="M39" i="4"/>
  <c r="H85" i="4"/>
  <c r="D77" i="4"/>
  <c r="F77" i="4" s="1"/>
  <c r="H74" i="4"/>
  <c r="F84" i="4"/>
  <c r="D86" i="4"/>
  <c r="H83" i="4"/>
  <c r="G86" i="4"/>
  <c r="F74" i="4"/>
  <c r="G77" i="4"/>
  <c r="F65" i="4"/>
  <c r="G68" i="4"/>
  <c r="H43" i="4"/>
  <c r="F42" i="4"/>
  <c r="F46" i="4"/>
  <c r="AL65" i="4" l="1"/>
  <c r="AH68" i="4"/>
  <c r="AJ68" i="4" s="1"/>
  <c r="BS63" i="4"/>
  <c r="BU63" i="4" s="1"/>
  <c r="BX65" i="4"/>
  <c r="CB9" i="4"/>
  <c r="AF53" i="13"/>
  <c r="AG53" i="13"/>
  <c r="BR47" i="4"/>
  <c r="AR60" i="7"/>
  <c r="AH58" i="4"/>
  <c r="AJ55" i="4"/>
  <c r="BT42" i="4"/>
  <c r="BS68" i="12"/>
  <c r="BU68" i="12" s="1"/>
  <c r="BW31" i="18"/>
  <c r="BX83" i="4"/>
  <c r="CB13" i="4"/>
  <c r="AL78" i="4"/>
  <c r="AJ78" i="4"/>
  <c r="AL73" i="4"/>
  <c r="AJ73" i="4"/>
  <c r="CB46" i="4"/>
  <c r="BZ46" i="4"/>
  <c r="BR72" i="12"/>
  <c r="CB33" i="4"/>
  <c r="BX85" i="4"/>
  <c r="BY39" i="4"/>
  <c r="CA39" i="4" s="1"/>
  <c r="BY55" i="4"/>
  <c r="CA7" i="4"/>
  <c r="BY43" i="4"/>
  <c r="CA43" i="4" s="1"/>
  <c r="BY74" i="4"/>
  <c r="CA11" i="4"/>
  <c r="BZ10" i="4"/>
  <c r="CB10" i="4"/>
  <c r="BX42" i="4"/>
  <c r="BX64" i="4"/>
  <c r="BX69" i="4"/>
  <c r="BZ18" i="4"/>
  <c r="BX61" i="4"/>
  <c r="CB18" i="4"/>
  <c r="BY46" i="4"/>
  <c r="CA46" i="4" s="1"/>
  <c r="CA14" i="4"/>
  <c r="BY59" i="4"/>
  <c r="CA59" i="4" s="1"/>
  <c r="BY60" i="4"/>
  <c r="CA8" i="4"/>
  <c r="BY40" i="4"/>
  <c r="CA40" i="4" s="1"/>
  <c r="BY76" i="4"/>
  <c r="CA76" i="4" s="1"/>
  <c r="CA31" i="4"/>
  <c r="CA21" i="4"/>
  <c r="BY75" i="4"/>
  <c r="CA75" i="4" s="1"/>
  <c r="BN87" i="13"/>
  <c r="Y87" i="13"/>
  <c r="AI72" i="12"/>
  <c r="AH72" i="12"/>
  <c r="BX55" i="4"/>
  <c r="BZ7" i="4"/>
  <c r="CB7" i="4"/>
  <c r="BX15" i="4"/>
  <c r="BV56" i="13"/>
  <c r="BT56" i="13"/>
  <c r="AJ41" i="12"/>
  <c r="AL41" i="12"/>
  <c r="BY65" i="4"/>
  <c r="CA9" i="4"/>
  <c r="BY41" i="4"/>
  <c r="CA41" i="4" s="1"/>
  <c r="BZ28" i="4"/>
  <c r="BX62" i="4"/>
  <c r="CB28" i="4"/>
  <c r="BY62" i="4"/>
  <c r="CA62" i="4" s="1"/>
  <c r="CA28" i="4"/>
  <c r="BY70" i="4"/>
  <c r="CA20" i="4"/>
  <c r="BY78" i="4"/>
  <c r="BY73" i="4"/>
  <c r="CA73" i="4" s="1"/>
  <c r="CA12" i="4"/>
  <c r="BY44" i="4"/>
  <c r="CA44" i="4" s="1"/>
  <c r="BX78" i="4"/>
  <c r="BX73" i="4"/>
  <c r="BZ12" i="4"/>
  <c r="AX87" i="4"/>
  <c r="BB87" i="4" s="1"/>
  <c r="BS72" i="12"/>
  <c r="BY41" i="12"/>
  <c r="CA41" i="12" s="1"/>
  <c r="CB29" i="4"/>
  <c r="BX67" i="4"/>
  <c r="BX41" i="4"/>
  <c r="BZ30" i="4"/>
  <c r="CB30" i="4"/>
  <c r="BX71" i="4"/>
  <c r="BX40" i="4"/>
  <c r="BX60" i="4"/>
  <c r="BZ8" i="4"/>
  <c r="BX59" i="4"/>
  <c r="BY35" i="4"/>
  <c r="CA35" i="4" s="1"/>
  <c r="CA93" i="4" s="1"/>
  <c r="CA27" i="4"/>
  <c r="BY57" i="4"/>
  <c r="CA57" i="4" s="1"/>
  <c r="BY56" i="4"/>
  <c r="CA56" i="4" s="1"/>
  <c r="BY25" i="4"/>
  <c r="CA25" i="4" s="1"/>
  <c r="CA92" i="4" s="1"/>
  <c r="CA17" i="4"/>
  <c r="BZ32" i="4"/>
  <c r="BX80" i="4"/>
  <c r="CB32" i="4"/>
  <c r="AL35" i="4"/>
  <c r="AH37" i="4"/>
  <c r="AJ71" i="12"/>
  <c r="AL71" i="12"/>
  <c r="BA53" i="13"/>
  <c r="BB53" i="13"/>
  <c r="BX25" i="4"/>
  <c r="BX56" i="4"/>
  <c r="BY83" i="4"/>
  <c r="BY45" i="4"/>
  <c r="CA45" i="4" s="1"/>
  <c r="CA13" i="4"/>
  <c r="BX70" i="4"/>
  <c r="BZ20" i="4"/>
  <c r="CB20" i="4"/>
  <c r="CB53" i="4"/>
  <c r="CA53" i="4"/>
  <c r="BZ24" i="4"/>
  <c r="CB24" i="4"/>
  <c r="CA22" i="4"/>
  <c r="BY79" i="4"/>
  <c r="CA79" i="4" s="1"/>
  <c r="CA18" i="4"/>
  <c r="BY61" i="4"/>
  <c r="CA61" i="4" s="1"/>
  <c r="BS81" i="4"/>
  <c r="BU81" i="4" s="1"/>
  <c r="BZ22" i="4"/>
  <c r="BX79" i="4"/>
  <c r="CB22" i="4"/>
  <c r="BW12" i="9"/>
  <c r="AR15" i="6"/>
  <c r="AR9" i="6"/>
  <c r="AS70" i="18"/>
  <c r="AQ65" i="7"/>
  <c r="BC6" i="1"/>
  <c r="AQ46" i="7"/>
  <c r="BK74" i="16"/>
  <c r="AX75" i="15"/>
  <c r="BP53" i="7"/>
  <c r="BF57" i="9"/>
  <c r="G60" i="18"/>
  <c r="AX6" i="14"/>
  <c r="BP56" i="7"/>
  <c r="P54" i="7"/>
  <c r="R53" i="7" s="1"/>
  <c r="X70" i="9"/>
  <c r="BM65" i="7"/>
  <c r="AI6" i="15"/>
  <c r="BP56" i="1"/>
  <c r="BZ18" i="1"/>
  <c r="AS58" i="19"/>
  <c r="BL53" i="14"/>
  <c r="AH57" i="19"/>
  <c r="BN54" i="7"/>
  <c r="BP54" i="7" s="1"/>
  <c r="I76" i="1"/>
  <c r="BO82" i="7"/>
  <c r="AV70" i="7"/>
  <c r="V86" i="16"/>
  <c r="G74" i="7"/>
  <c r="BP53" i="19"/>
  <c r="X62" i="1"/>
  <c r="X84" i="7"/>
  <c r="BH74" i="1"/>
  <c r="AX86" i="15"/>
  <c r="AA74" i="7"/>
  <c r="Q80" i="18"/>
  <c r="BF76" i="15"/>
  <c r="Q71" i="15"/>
  <c r="AQ66" i="9"/>
  <c r="I60" i="18"/>
  <c r="BR53" i="19"/>
  <c r="AS63" i="1"/>
  <c r="AX65" i="1"/>
  <c r="BK79" i="1"/>
  <c r="BL54" i="14"/>
  <c r="BI54" i="15"/>
  <c r="BK54" i="15" s="1"/>
  <c r="BA67" i="1"/>
  <c r="BP43" i="16"/>
  <c r="AS57" i="7"/>
  <c r="BO59" i="9"/>
  <c r="BQ59" i="9" s="1"/>
  <c r="BK80" i="9"/>
  <c r="BF56" i="9"/>
  <c r="AT78" i="1"/>
  <c r="AV78" i="1" s="1"/>
  <c r="AR65" i="1"/>
  <c r="S70" i="1"/>
  <c r="M65" i="9"/>
  <c r="AS47" i="14"/>
  <c r="AS75" i="19"/>
  <c r="BK80" i="18"/>
  <c r="BU86" i="7"/>
  <c r="AV86" i="14"/>
  <c r="BA77" i="17"/>
  <c r="BH79" i="18"/>
  <c r="BF5" i="6"/>
  <c r="BF91" i="6" s="1"/>
  <c r="AV72" i="1"/>
  <c r="AQ22" i="15"/>
  <c r="AS41" i="17"/>
  <c r="AS77" i="17"/>
  <c r="AS36" i="19"/>
  <c r="BF53" i="6"/>
  <c r="AS65" i="7"/>
  <c r="N81" i="16"/>
  <c r="BK86" i="19"/>
  <c r="BF54" i="6"/>
  <c r="AV84" i="1"/>
  <c r="AR12" i="19"/>
  <c r="AZ54" i="14"/>
  <c r="BC54" i="14" s="1"/>
  <c r="S53" i="18"/>
  <c r="X47" i="15"/>
  <c r="AR65" i="15"/>
  <c r="BI69" i="7"/>
  <c r="BK69" i="7" s="1"/>
  <c r="V86" i="9"/>
  <c r="BP67" i="16"/>
  <c r="AQ35" i="15"/>
  <c r="AQ12" i="9"/>
  <c r="AS53" i="17"/>
  <c r="BD69" i="1"/>
  <c r="BF69" i="1" s="1"/>
  <c r="BC53" i="1"/>
  <c r="AM32" i="17"/>
  <c r="AV74" i="7"/>
  <c r="BA85" i="17"/>
  <c r="AS43" i="15"/>
  <c r="AQ18" i="7"/>
  <c r="AR60" i="16"/>
  <c r="BW20" i="15"/>
  <c r="AG65" i="17"/>
  <c r="AG60" i="15"/>
  <c r="S67" i="1"/>
  <c r="AS40" i="9"/>
  <c r="AS70" i="17"/>
  <c r="BD54" i="15"/>
  <c r="BF54" i="15" s="1"/>
  <c r="BW8" i="9"/>
  <c r="BW58" i="9"/>
  <c r="AS40" i="1"/>
  <c r="AQ8" i="18"/>
  <c r="AQ18" i="15"/>
  <c r="AS44" i="17"/>
  <c r="AZ54" i="19"/>
  <c r="BC54" i="19" s="1"/>
  <c r="BW8" i="1"/>
  <c r="AQ22" i="18"/>
  <c r="AR15" i="14"/>
  <c r="AQ35" i="7"/>
  <c r="AS47" i="7"/>
  <c r="AS65" i="19"/>
  <c r="AR15" i="1"/>
  <c r="BW32" i="19"/>
  <c r="AR18" i="19"/>
  <c r="AS72" i="14"/>
  <c r="AR12" i="14"/>
  <c r="AR28" i="9"/>
  <c r="AS41" i="14"/>
  <c r="AQ12" i="19"/>
  <c r="AR8" i="9"/>
  <c r="AR32" i="18"/>
  <c r="AQ31" i="18"/>
  <c r="AQ11" i="17"/>
  <c r="AQ9" i="18"/>
  <c r="AQ11" i="7"/>
  <c r="AQ9" i="17"/>
  <c r="AS6" i="15"/>
  <c r="AR19" i="15"/>
  <c r="AR21" i="1"/>
  <c r="AR28" i="19"/>
  <c r="AR9" i="17"/>
  <c r="AR29" i="15"/>
  <c r="AR32" i="7"/>
  <c r="AR28" i="18"/>
  <c r="AR21" i="16"/>
  <c r="AR12" i="16"/>
  <c r="AR19" i="6"/>
  <c r="AS77" i="15"/>
  <c r="AQ35" i="18"/>
  <c r="AR12" i="17"/>
  <c r="AR28" i="7"/>
  <c r="AS72" i="18"/>
  <c r="AS36" i="9"/>
  <c r="AQ35" i="9"/>
  <c r="AS70" i="19"/>
  <c r="AR8" i="1"/>
  <c r="AR60" i="18"/>
  <c r="AR65" i="18"/>
  <c r="AR8" i="17"/>
  <c r="AQ18" i="9"/>
  <c r="AQ18" i="16"/>
  <c r="AQ8" i="16"/>
  <c r="AS41" i="1"/>
  <c r="AQ35" i="19"/>
  <c r="AR65" i="14"/>
  <c r="AR12" i="9"/>
  <c r="AR22" i="7"/>
  <c r="AR32" i="9"/>
  <c r="AQ29" i="18"/>
  <c r="AQ11" i="15"/>
  <c r="AQ19" i="15"/>
  <c r="AR21" i="7"/>
  <c r="AR65" i="9"/>
  <c r="AS61" i="7"/>
  <c r="AS71" i="15"/>
  <c r="AR11" i="17"/>
  <c r="AR19" i="14"/>
  <c r="AR21" i="9"/>
  <c r="AQ32" i="1"/>
  <c r="AR9" i="18"/>
  <c r="AS77" i="14"/>
  <c r="AR8" i="18"/>
  <c r="AR25" i="19"/>
  <c r="AR32" i="6"/>
  <c r="AR28" i="15"/>
  <c r="AR35" i="15"/>
  <c r="AR25" i="6"/>
  <c r="AQ8" i="15"/>
  <c r="AS40" i="14"/>
  <c r="AR32" i="17"/>
  <c r="AQ15" i="16"/>
  <c r="AQ15" i="1"/>
  <c r="AS72" i="7"/>
  <c r="AQ28" i="7"/>
  <c r="AR22" i="1"/>
  <c r="AQ20" i="19"/>
  <c r="AQ19" i="14"/>
  <c r="AQ21" i="9"/>
  <c r="AQ11" i="1"/>
  <c r="AQ31" i="19"/>
  <c r="AQ31" i="7"/>
  <c r="AQ11" i="14"/>
  <c r="AQ35" i="1"/>
  <c r="AR12" i="6"/>
  <c r="AR31" i="19"/>
  <c r="AR11" i="19"/>
  <c r="AR18" i="7"/>
  <c r="AR29" i="1"/>
  <c r="AR11" i="18"/>
  <c r="AR9" i="15"/>
  <c r="AR15" i="16"/>
  <c r="BW29" i="18"/>
  <c r="AQ28" i="17"/>
  <c r="AS43" i="16"/>
  <c r="AQ22" i="19"/>
  <c r="AQ28" i="19"/>
  <c r="AQ12" i="7"/>
  <c r="BW76" i="9"/>
  <c r="AR12" i="15"/>
  <c r="AQ8" i="1"/>
  <c r="AQ22" i="1"/>
  <c r="AQ22" i="14"/>
  <c r="AS62" i="15"/>
  <c r="AQ15" i="14"/>
  <c r="AR12" i="7"/>
  <c r="AR12" i="1"/>
  <c r="AQ11" i="18"/>
  <c r="AQ30" i="15"/>
  <c r="AQ31" i="1"/>
  <c r="AQ31" i="17"/>
  <c r="AR8" i="15"/>
  <c r="AR30" i="15"/>
  <c r="AR11" i="1"/>
  <c r="AR31" i="17"/>
  <c r="AR10" i="15"/>
  <c r="AR25" i="15"/>
  <c r="AR15" i="18"/>
  <c r="AS16" i="18"/>
  <c r="AQ15" i="18"/>
  <c r="AR22" i="9"/>
  <c r="BW31" i="14"/>
  <c r="BW28" i="17"/>
  <c r="AQ15" i="19"/>
  <c r="AR35" i="1"/>
  <c r="AQ22" i="9"/>
  <c r="AQ29" i="15"/>
  <c r="AQ21" i="19"/>
  <c r="AQ11" i="16"/>
  <c r="AQ21" i="16"/>
  <c r="AQ29" i="7"/>
  <c r="AQ29" i="1"/>
  <c r="AR29" i="14"/>
  <c r="AR19" i="19"/>
  <c r="AR21" i="15"/>
  <c r="AR21" i="19"/>
  <c r="AR12" i="18"/>
  <c r="AR8" i="19"/>
  <c r="AR15" i="19"/>
  <c r="BW28" i="7"/>
  <c r="AQ32" i="16"/>
  <c r="AR25" i="14"/>
  <c r="AR60" i="15"/>
  <c r="AQ32" i="19"/>
  <c r="BW21" i="14"/>
  <c r="AS56" i="1"/>
  <c r="AR32" i="16"/>
  <c r="AS61" i="15"/>
  <c r="AQ18" i="19"/>
  <c r="AR65" i="7"/>
  <c r="AQ53" i="17"/>
  <c r="AQ12" i="14"/>
  <c r="AQ18" i="14"/>
  <c r="AQ15" i="7"/>
  <c r="AQ9" i="15"/>
  <c r="AQ21" i="7"/>
  <c r="AQ29" i="14"/>
  <c r="AQ21" i="14"/>
  <c r="AQ11" i="9"/>
  <c r="AQ31" i="9"/>
  <c r="AQ29" i="19"/>
  <c r="AR9" i="7"/>
  <c r="AS56" i="7"/>
  <c r="AR21" i="14"/>
  <c r="AR58" i="17"/>
  <c r="AR28" i="14"/>
  <c r="AR11" i="14"/>
  <c r="AR31" i="16"/>
  <c r="AR31" i="18"/>
  <c r="AQ12" i="1"/>
  <c r="AR15" i="9"/>
  <c r="AQ8" i="17"/>
  <c r="AQ32" i="18"/>
  <c r="AS67" i="19"/>
  <c r="AS44" i="19"/>
  <c r="AQ8" i="19"/>
  <c r="AQ12" i="16"/>
  <c r="AQ12" i="17"/>
  <c r="AQ12" i="15"/>
  <c r="AQ32" i="9"/>
  <c r="AR32" i="19"/>
  <c r="AQ15" i="15"/>
  <c r="AQ28" i="9"/>
  <c r="AS40" i="16"/>
  <c r="AS75" i="14"/>
  <c r="AQ8" i="9"/>
  <c r="BW32" i="14"/>
  <c r="AR18" i="18"/>
  <c r="AR35" i="16"/>
  <c r="AQ8" i="14"/>
  <c r="AR18" i="16"/>
  <c r="AR32" i="1"/>
  <c r="AQ12" i="18"/>
  <c r="AQ20" i="15"/>
  <c r="AQ11" i="19"/>
  <c r="AR65" i="16"/>
  <c r="AR11" i="7"/>
  <c r="AS53" i="19"/>
  <c r="AR31" i="14"/>
  <c r="AR11" i="9"/>
  <c r="AS71" i="9"/>
  <c r="AR31" i="15"/>
  <c r="AR21" i="18"/>
  <c r="AS41" i="15"/>
  <c r="AR15" i="7"/>
  <c r="AR8" i="14"/>
  <c r="AS42" i="15"/>
  <c r="AQ28" i="14"/>
  <c r="BW29" i="1"/>
  <c r="AQ28" i="16"/>
  <c r="AS43" i="7"/>
  <c r="AR22" i="15"/>
  <c r="AS65" i="1"/>
  <c r="AR8" i="7"/>
  <c r="AQ8" i="7"/>
  <c r="AQ21" i="15"/>
  <c r="AQ31" i="15"/>
  <c r="AQ21" i="1"/>
  <c r="AR29" i="19"/>
  <c r="AR31" i="7"/>
  <c r="AS75" i="18"/>
  <c r="AR20" i="15"/>
  <c r="AS6" i="18"/>
  <c r="AR11" i="15"/>
  <c r="AR11" i="16"/>
  <c r="AR18" i="14"/>
  <c r="AS58" i="15"/>
  <c r="BU85" i="16"/>
  <c r="AS77" i="19"/>
  <c r="AS45" i="7"/>
  <c r="BA46" i="17"/>
  <c r="BE82" i="16"/>
  <c r="BG82" i="16" s="1"/>
  <c r="AC65" i="19"/>
  <c r="BP71" i="16"/>
  <c r="AP59" i="16"/>
  <c r="K73" i="14"/>
  <c r="M70" i="14" s="1"/>
  <c r="Q80" i="17"/>
  <c r="AH61" i="7"/>
  <c r="BA53" i="19"/>
  <c r="AX86" i="1"/>
  <c r="X63" i="15"/>
  <c r="N81" i="1"/>
  <c r="AQ67" i="1"/>
  <c r="Q85" i="1"/>
  <c r="BJ78" i="1"/>
  <c r="BL78" i="1" s="1"/>
  <c r="BP41" i="1"/>
  <c r="S61" i="15"/>
  <c r="BC81" i="1"/>
  <c r="J82" i="1"/>
  <c r="L82" i="1" s="1"/>
  <c r="AH61" i="18"/>
  <c r="V86" i="7"/>
  <c r="BD69" i="14"/>
  <c r="BF69" i="14" s="1"/>
  <c r="G85" i="9"/>
  <c r="AH60" i="15"/>
  <c r="R65" i="19"/>
  <c r="H8" i="14"/>
  <c r="AH60" i="7"/>
  <c r="BP81" i="9"/>
  <c r="U82" i="9"/>
  <c r="BW28" i="16"/>
  <c r="BF44" i="17"/>
  <c r="AU59" i="15"/>
  <c r="AW59" i="15" s="1"/>
  <c r="BF47" i="16"/>
  <c r="X43" i="15"/>
  <c r="BC75" i="7"/>
  <c r="AS80" i="1"/>
  <c r="BW58" i="16"/>
  <c r="K82" i="19"/>
  <c r="BW34" i="19"/>
  <c r="BB53" i="1"/>
  <c r="AJ74" i="7"/>
  <c r="AL74" i="7" s="1"/>
  <c r="AH61" i="19"/>
  <c r="X47" i="1"/>
  <c r="S63" i="1"/>
  <c r="AF65" i="1"/>
  <c r="X43" i="1"/>
  <c r="BA42" i="19"/>
  <c r="BW28" i="14"/>
  <c r="BP42" i="15"/>
  <c r="V56" i="19"/>
  <c r="BP84" i="19"/>
  <c r="S43" i="15"/>
  <c r="AG65" i="9"/>
  <c r="BA67" i="15"/>
  <c r="AM63" i="9"/>
  <c r="AF74" i="7"/>
  <c r="AX75" i="16"/>
  <c r="AC54" i="18"/>
  <c r="BU30" i="7"/>
  <c r="BJ82" i="7"/>
  <c r="Q75" i="14"/>
  <c r="AA84" i="16"/>
  <c r="AA42" i="9"/>
  <c r="V75" i="17"/>
  <c r="BM43" i="9"/>
  <c r="BP74" i="15"/>
  <c r="I60" i="19"/>
  <c r="N81" i="9"/>
  <c r="AE87" i="16"/>
  <c r="AG87" i="16" s="1"/>
  <c r="AC41" i="16"/>
  <c r="X36" i="18"/>
  <c r="AL24" i="9"/>
  <c r="V74" i="16"/>
  <c r="AV68" i="18"/>
  <c r="AU82" i="1"/>
  <c r="BM56" i="9"/>
  <c r="AT87" i="16"/>
  <c r="V79" i="16"/>
  <c r="BN54" i="16"/>
  <c r="BP54" i="16" s="1"/>
  <c r="BM45" i="17"/>
  <c r="BH77" i="18"/>
  <c r="BM40" i="19"/>
  <c r="AV84" i="7"/>
  <c r="AV84" i="16"/>
  <c r="BH6" i="15"/>
  <c r="AF60" i="7"/>
  <c r="BG53" i="7"/>
  <c r="X84" i="19"/>
  <c r="X58" i="7"/>
  <c r="AC79" i="15"/>
  <c r="BF86" i="7"/>
  <c r="BL53" i="7"/>
  <c r="G60" i="1"/>
  <c r="BH54" i="15"/>
  <c r="AV79" i="1"/>
  <c r="AX76" i="7"/>
  <c r="BM40" i="16"/>
  <c r="AQ67" i="14"/>
  <c r="AR56" i="17"/>
  <c r="AX74" i="17"/>
  <c r="X6" i="9"/>
  <c r="BL79" i="7"/>
  <c r="AC86" i="14"/>
  <c r="Q76" i="18"/>
  <c r="BW34" i="7"/>
  <c r="S85" i="14"/>
  <c r="BM57" i="9"/>
  <c r="AM21" i="15"/>
  <c r="AP82" i="7"/>
  <c r="AR82" i="7" s="1"/>
  <c r="AS63" i="7"/>
  <c r="V80" i="14"/>
  <c r="BR77" i="19"/>
  <c r="BG53" i="15"/>
  <c r="BA53" i="17"/>
  <c r="BW21" i="19"/>
  <c r="BW32" i="9"/>
  <c r="BW77" i="9"/>
  <c r="AA42" i="17"/>
  <c r="AH57" i="15"/>
  <c r="AH75" i="1"/>
  <c r="AF79" i="9"/>
  <c r="BM41" i="7"/>
  <c r="BH6" i="18"/>
  <c r="AX53" i="1"/>
  <c r="I53" i="1"/>
  <c r="AA86" i="9"/>
  <c r="N40" i="7"/>
  <c r="S6" i="18"/>
  <c r="AG20" i="6"/>
  <c r="AH41" i="18"/>
  <c r="AM12" i="15"/>
  <c r="AF84" i="15"/>
  <c r="AC41" i="15"/>
  <c r="AH57" i="17"/>
  <c r="S61" i="16"/>
  <c r="AH60" i="17"/>
  <c r="AH65" i="16"/>
  <c r="I44" i="9"/>
  <c r="R60" i="9"/>
  <c r="T54" i="17"/>
  <c r="V54" i="17" s="1"/>
  <c r="BF53" i="1"/>
  <c r="AC36" i="15"/>
  <c r="R65" i="15"/>
  <c r="BD54" i="1"/>
  <c r="BF54" i="1" s="1"/>
  <c r="R65" i="7"/>
  <c r="K82" i="18"/>
  <c r="AG60" i="7"/>
  <c r="BQ6" i="15"/>
  <c r="AF22" i="7"/>
  <c r="BW30" i="19"/>
  <c r="BW76" i="14"/>
  <c r="Z73" i="14"/>
  <c r="AB73" i="14" s="1"/>
  <c r="BQ6" i="18"/>
  <c r="AW75" i="9"/>
  <c r="BY28" i="16"/>
  <c r="BY58" i="16" s="1"/>
  <c r="BS75" i="14"/>
  <c r="BH40" i="19"/>
  <c r="W6" i="19"/>
  <c r="AQ67" i="7"/>
  <c r="AS61" i="1"/>
  <c r="N40" i="9"/>
  <c r="BN54" i="14"/>
  <c r="BP54" i="14" s="1"/>
  <c r="G85" i="1"/>
  <c r="BA5" i="6"/>
  <c r="BA91" i="6" s="1"/>
  <c r="BR85" i="1"/>
  <c r="P59" i="1"/>
  <c r="R56" i="1" s="1"/>
  <c r="BS67" i="1"/>
  <c r="AG53" i="7"/>
  <c r="AM14" i="7"/>
  <c r="AQ80" i="16"/>
  <c r="BI54" i="19"/>
  <c r="BK54" i="19" s="1"/>
  <c r="BB6" i="6"/>
  <c r="AC66" i="7"/>
  <c r="AY53" i="6"/>
  <c r="AY54" i="6" s="1"/>
  <c r="BB54" i="6" s="1"/>
  <c r="S57" i="15"/>
  <c r="S67" i="7"/>
  <c r="BP53" i="14"/>
  <c r="BN87" i="1"/>
  <c r="BP87" i="1" s="1"/>
  <c r="S53" i="1"/>
  <c r="H65" i="9"/>
  <c r="F78" i="19"/>
  <c r="H78" i="19" s="1"/>
  <c r="BZ20" i="7"/>
  <c r="BA74" i="14"/>
  <c r="AF84" i="7"/>
  <c r="AS84" i="9"/>
  <c r="AS43" i="14"/>
  <c r="BM43" i="17"/>
  <c r="F59" i="15"/>
  <c r="H58" i="15" s="1"/>
  <c r="BJ54" i="15"/>
  <c r="V57" i="16"/>
  <c r="AD82" i="9"/>
  <c r="AJ65" i="1"/>
  <c r="AS41" i="7"/>
  <c r="AQ74" i="16"/>
  <c r="AA74" i="1"/>
  <c r="BT84" i="16"/>
  <c r="BT87" i="16" s="1"/>
  <c r="BV87" i="16" s="1"/>
  <c r="X47" i="9"/>
  <c r="L53" i="16"/>
  <c r="BH43" i="16"/>
  <c r="BQ6" i="16"/>
  <c r="V14" i="6"/>
  <c r="Q74" i="9"/>
  <c r="AV67" i="9"/>
  <c r="R65" i="17"/>
  <c r="AV60" i="1"/>
  <c r="BP75" i="1"/>
  <c r="BA72" i="14"/>
  <c r="AA32" i="15"/>
  <c r="AY59" i="14"/>
  <c r="AQ85" i="15"/>
  <c r="AC44" i="15"/>
  <c r="X75" i="15"/>
  <c r="AB32" i="15"/>
  <c r="F69" i="15"/>
  <c r="AL34" i="1"/>
  <c r="BT85" i="1"/>
  <c r="BV85" i="1" s="1"/>
  <c r="BR42" i="7"/>
  <c r="Z73" i="1"/>
  <c r="AB73" i="1" s="1"/>
  <c r="E73" i="17"/>
  <c r="X63" i="7"/>
  <c r="V76" i="9"/>
  <c r="BP81" i="16"/>
  <c r="G71" i="17"/>
  <c r="AS74" i="18"/>
  <c r="L80" i="19"/>
  <c r="AS46" i="17"/>
  <c r="BK63" i="9"/>
  <c r="AV53" i="17"/>
  <c r="BP74" i="9"/>
  <c r="V45" i="1"/>
  <c r="R30" i="6"/>
  <c r="AM22" i="16"/>
  <c r="V46" i="7"/>
  <c r="BL53" i="9"/>
  <c r="BZ10" i="9"/>
  <c r="I86" i="18"/>
  <c r="BF74" i="19"/>
  <c r="AG25" i="6"/>
  <c r="AH40" i="7"/>
  <c r="S65" i="16"/>
  <c r="I44" i="1"/>
  <c r="BA58" i="7"/>
  <c r="G75" i="14"/>
  <c r="AQ79" i="19"/>
  <c r="BP85" i="14"/>
  <c r="AH16" i="7"/>
  <c r="S43" i="9"/>
  <c r="AW54" i="17"/>
  <c r="BC74" i="1"/>
  <c r="BW71" i="7"/>
  <c r="AZ78" i="1"/>
  <c r="BB78" i="1" s="1"/>
  <c r="V35" i="15"/>
  <c r="AF35" i="18"/>
  <c r="S66" i="1"/>
  <c r="BA40" i="7"/>
  <c r="BJ54" i="1"/>
  <c r="BM54" i="1" s="1"/>
  <c r="AM32" i="7"/>
  <c r="AH43" i="9"/>
  <c r="AH36" i="17"/>
  <c r="AG8" i="18"/>
  <c r="R65" i="1"/>
  <c r="AG8" i="17"/>
  <c r="AF15" i="15"/>
  <c r="AF18" i="15"/>
  <c r="AH58" i="17"/>
  <c r="AG8" i="16"/>
  <c r="AA28" i="15"/>
  <c r="BM67" i="17"/>
  <c r="AH56" i="18"/>
  <c r="V12" i="15"/>
  <c r="AF8" i="7"/>
  <c r="AG9" i="6"/>
  <c r="AG28" i="7"/>
  <c r="AG65" i="7"/>
  <c r="Q15" i="9"/>
  <c r="AB32" i="6"/>
  <c r="V53" i="15"/>
  <c r="AA53" i="17"/>
  <c r="AF53" i="7"/>
  <c r="AF22" i="17"/>
  <c r="AF18" i="17"/>
  <c r="AG15" i="1"/>
  <c r="AG25" i="18"/>
  <c r="AA12" i="15"/>
  <c r="AG12" i="15"/>
  <c r="AM32" i="1"/>
  <c r="X67" i="15"/>
  <c r="AG18" i="16"/>
  <c r="AF32" i="16"/>
  <c r="V8" i="15"/>
  <c r="AG65" i="1"/>
  <c r="AG28" i="16"/>
  <c r="AA15" i="15"/>
  <c r="AG32" i="16"/>
  <c r="AH75" i="9"/>
  <c r="AA19" i="17"/>
  <c r="AF21" i="15"/>
  <c r="AA9" i="15"/>
  <c r="AF31" i="16"/>
  <c r="AF31" i="1"/>
  <c r="AF31" i="7"/>
  <c r="AF21" i="16"/>
  <c r="AF19" i="15"/>
  <c r="AA10" i="15"/>
  <c r="X53" i="15"/>
  <c r="AG21" i="17"/>
  <c r="AF12" i="1"/>
  <c r="AG21" i="1"/>
  <c r="AG30" i="15"/>
  <c r="AF12" i="18"/>
  <c r="AF22" i="15"/>
  <c r="AG9" i="15"/>
  <c r="AF25" i="9"/>
  <c r="AB25" i="15"/>
  <c r="AM22" i="17"/>
  <c r="AH47" i="16"/>
  <c r="AG35" i="1"/>
  <c r="AG25" i="7"/>
  <c r="AG35" i="9"/>
  <c r="AF12" i="7"/>
  <c r="AH43" i="16"/>
  <c r="AM22" i="1"/>
  <c r="AF32" i="1"/>
  <c r="X56" i="15"/>
  <c r="AC56" i="17"/>
  <c r="AB65" i="17"/>
  <c r="AH44" i="16"/>
  <c r="AG12" i="18"/>
  <c r="AH72" i="16"/>
  <c r="AG28" i="15"/>
  <c r="AG12" i="7"/>
  <c r="AF25" i="7"/>
  <c r="AF12" i="9"/>
  <c r="AF9" i="7"/>
  <c r="AF31" i="9"/>
  <c r="AF11" i="16"/>
  <c r="AA11" i="17"/>
  <c r="AF11" i="7"/>
  <c r="AA19" i="15"/>
  <c r="AF21" i="7"/>
  <c r="AA21" i="17"/>
  <c r="V19" i="15"/>
  <c r="AC6" i="15"/>
  <c r="AG9" i="17"/>
  <c r="AF32" i="15"/>
  <c r="AF22" i="9"/>
  <c r="AG21" i="15"/>
  <c r="AG11" i="9"/>
  <c r="AH53" i="7"/>
  <c r="AF28" i="16"/>
  <c r="AG11" i="18"/>
  <c r="AG31" i="9"/>
  <c r="AG25" i="1"/>
  <c r="AG35" i="18"/>
  <c r="V18" i="15"/>
  <c r="W25" i="15"/>
  <c r="AG15" i="15"/>
  <c r="W20" i="6"/>
  <c r="AA65" i="17"/>
  <c r="AH72" i="7"/>
  <c r="AG18" i="7"/>
  <c r="AH75" i="16"/>
  <c r="AF28" i="17"/>
  <c r="AB60" i="15"/>
  <c r="AF12" i="16"/>
  <c r="AG28" i="9"/>
  <c r="AF31" i="17"/>
  <c r="AF11" i="18"/>
  <c r="V21" i="15"/>
  <c r="AG65" i="16"/>
  <c r="W60" i="15"/>
  <c r="AG60" i="17"/>
  <c r="AB8" i="6"/>
  <c r="W65" i="15"/>
  <c r="AC53" i="17"/>
  <c r="AG21" i="9"/>
  <c r="AG31" i="15"/>
  <c r="AB20" i="15"/>
  <c r="AB21" i="15"/>
  <c r="W29" i="15"/>
  <c r="W19" i="15"/>
  <c r="AG31" i="16"/>
  <c r="AG15" i="18"/>
  <c r="AF8" i="18"/>
  <c r="AB20" i="6"/>
  <c r="AG35" i="15"/>
  <c r="AM76" i="18"/>
  <c r="AG32" i="9"/>
  <c r="AG22" i="18"/>
  <c r="AF22" i="18"/>
  <c r="AG32" i="7"/>
  <c r="AH61" i="17"/>
  <c r="AA35" i="15"/>
  <c r="AF22" i="1"/>
  <c r="AG5" i="6"/>
  <c r="V20" i="15"/>
  <c r="AF30" i="15"/>
  <c r="V9" i="15"/>
  <c r="AF31" i="18"/>
  <c r="AF11" i="1"/>
  <c r="AF21" i="18"/>
  <c r="AH54" i="7"/>
  <c r="AG9" i="7"/>
  <c r="AG11" i="7"/>
  <c r="AG60" i="1"/>
  <c r="AF8" i="1"/>
  <c r="AG11" i="16"/>
  <c r="AB21" i="17"/>
  <c r="W20" i="15"/>
  <c r="AG11" i="1"/>
  <c r="AF28" i="1"/>
  <c r="AG31" i="7"/>
  <c r="AG29" i="9"/>
  <c r="AG21" i="7"/>
  <c r="AG18" i="9"/>
  <c r="AG28" i="18"/>
  <c r="AB15" i="15"/>
  <c r="AF32" i="17"/>
  <c r="AG25" i="15"/>
  <c r="AF32" i="9"/>
  <c r="AF8" i="17"/>
  <c r="V15" i="15"/>
  <c r="AH76" i="17"/>
  <c r="AF8" i="16"/>
  <c r="AA8" i="15"/>
  <c r="AG18" i="17"/>
  <c r="AG18" i="1"/>
  <c r="AF21" i="17"/>
  <c r="V30" i="15"/>
  <c r="AA20" i="15"/>
  <c r="V10" i="15"/>
  <c r="AF21" i="9"/>
  <c r="AF10" i="15"/>
  <c r="AH6" i="9"/>
  <c r="AB10" i="15"/>
  <c r="AG12" i="1"/>
  <c r="AG10" i="15"/>
  <c r="AC68" i="15"/>
  <c r="AG11" i="17"/>
  <c r="W9" i="15"/>
  <c r="AB9" i="15"/>
  <c r="W18" i="15"/>
  <c r="AG29" i="15"/>
  <c r="AG8" i="1"/>
  <c r="AH71" i="18"/>
  <c r="AG25" i="16"/>
  <c r="AF15" i="18"/>
  <c r="AC58" i="15"/>
  <c r="AG8" i="9"/>
  <c r="AC67" i="15"/>
  <c r="AF32" i="18"/>
  <c r="AF18" i="18"/>
  <c r="AH41" i="7"/>
  <c r="AB8" i="17"/>
  <c r="AC56" i="15"/>
  <c r="AH44" i="1"/>
  <c r="AF18" i="16"/>
  <c r="AH47" i="9"/>
  <c r="AH70" i="15"/>
  <c r="AG8" i="7"/>
  <c r="AF28" i="7"/>
  <c r="AF15" i="7"/>
  <c r="AF20" i="15"/>
  <c r="AF9" i="15"/>
  <c r="V29" i="15"/>
  <c r="AF31" i="15"/>
  <c r="AF10" i="17"/>
  <c r="AF21" i="1"/>
  <c r="AH76" i="9"/>
  <c r="AF12" i="15"/>
  <c r="AH65" i="7"/>
  <c r="W11" i="15"/>
  <c r="AG22" i="15"/>
  <c r="AB11" i="17"/>
  <c r="AG31" i="1"/>
  <c r="AG10" i="17"/>
  <c r="AG31" i="18"/>
  <c r="AG19" i="15"/>
  <c r="AB30" i="15"/>
  <c r="AB12" i="15"/>
  <c r="W12" i="15"/>
  <c r="W15" i="15"/>
  <c r="W28" i="15"/>
  <c r="AM12" i="17"/>
  <c r="AH63" i="18"/>
  <c r="AG60" i="18"/>
  <c r="AF25" i="16"/>
  <c r="AH56" i="15"/>
  <c r="AF18" i="1"/>
  <c r="AG28" i="17"/>
  <c r="AG32" i="1"/>
  <c r="AH58" i="7"/>
  <c r="AH70" i="16"/>
  <c r="AA29" i="15"/>
  <c r="AF29" i="9"/>
  <c r="AA11" i="15"/>
  <c r="AF29" i="15"/>
  <c r="AF9" i="18"/>
  <c r="AA21" i="15"/>
  <c r="AG18" i="15"/>
  <c r="AB29" i="15"/>
  <c r="AG53" i="18"/>
  <c r="AG21" i="18"/>
  <c r="AG20" i="15"/>
  <c r="AF32" i="7"/>
  <c r="AH36" i="15"/>
  <c r="AF35" i="15"/>
  <c r="AG8" i="15"/>
  <c r="AG15" i="9"/>
  <c r="AB35" i="15"/>
  <c r="AF8" i="9"/>
  <c r="AG15" i="16"/>
  <c r="W8" i="15"/>
  <c r="AG22" i="9"/>
  <c r="AG65" i="15"/>
  <c r="AM77" i="16"/>
  <c r="AH43" i="17"/>
  <c r="AA25" i="15"/>
  <c r="AG12" i="17"/>
  <c r="AF8" i="15"/>
  <c r="AM22" i="9"/>
  <c r="AF60" i="17"/>
  <c r="AF65" i="9"/>
  <c r="AF12" i="17"/>
  <c r="AF9" i="17"/>
  <c r="AF11" i="9"/>
  <c r="AF28" i="9"/>
  <c r="AB19" i="15"/>
  <c r="W30" i="15"/>
  <c r="AG21" i="16"/>
  <c r="AG9" i="18"/>
  <c r="W10" i="15"/>
  <c r="AB8" i="15"/>
  <c r="S47" i="19"/>
  <c r="K59" i="14"/>
  <c r="Q65" i="15"/>
  <c r="AV46" i="7"/>
  <c r="BC40" i="9"/>
  <c r="AA56" i="14"/>
  <c r="BM62" i="19"/>
  <c r="U59" i="9"/>
  <c r="W59" i="9" s="1"/>
  <c r="BK45" i="14"/>
  <c r="BR65" i="19"/>
  <c r="S60" i="9"/>
  <c r="AV77" i="14"/>
  <c r="G74" i="15"/>
  <c r="BG54" i="17"/>
  <c r="L76" i="1"/>
  <c r="V61" i="16"/>
  <c r="BK80" i="16"/>
  <c r="BB54" i="14"/>
  <c r="BK74" i="14"/>
  <c r="AY69" i="9"/>
  <c r="BA69" i="9" s="1"/>
  <c r="BH61" i="19"/>
  <c r="AA85" i="19"/>
  <c r="BP45" i="15"/>
  <c r="Y59" i="17"/>
  <c r="AA56" i="17" s="1"/>
  <c r="BK57" i="14"/>
  <c r="AZ87" i="15"/>
  <c r="BB87" i="15" s="1"/>
  <c r="I68" i="9"/>
  <c r="BG56" i="9"/>
  <c r="AC44" i="14"/>
  <c r="X57" i="9"/>
  <c r="AS72" i="16"/>
  <c r="AF47" i="14"/>
  <c r="BB53" i="15"/>
  <c r="I81" i="7"/>
  <c r="AX74" i="14"/>
  <c r="Y87" i="14"/>
  <c r="AC87" i="14" s="1"/>
  <c r="BM67" i="9"/>
  <c r="I68" i="14"/>
  <c r="K87" i="15"/>
  <c r="M87" i="15" s="1"/>
  <c r="BK70" i="15"/>
  <c r="BR63" i="15"/>
  <c r="BV34" i="7"/>
  <c r="BR60" i="7"/>
  <c r="S43" i="1"/>
  <c r="U73" i="7"/>
  <c r="W73" i="7" s="1"/>
  <c r="BD69" i="9"/>
  <c r="BF69" i="9" s="1"/>
  <c r="BC61" i="14"/>
  <c r="AV81" i="15"/>
  <c r="AV66" i="15"/>
  <c r="BA66" i="18"/>
  <c r="BZ34" i="7"/>
  <c r="BZ86" i="7" s="1"/>
  <c r="CB86" i="7" s="1"/>
  <c r="AF63" i="7"/>
  <c r="AA42" i="19"/>
  <c r="BH76" i="19"/>
  <c r="BH81" i="7"/>
  <c r="I80" i="15"/>
  <c r="AH56" i="17"/>
  <c r="BS84" i="19"/>
  <c r="X62" i="9"/>
  <c r="BP60" i="1"/>
  <c r="AH45" i="14"/>
  <c r="AC44" i="9"/>
  <c r="BN82" i="14"/>
  <c r="BP82" i="14" s="1"/>
  <c r="BK75" i="14"/>
  <c r="AS65" i="15"/>
  <c r="BM57" i="15"/>
  <c r="S36" i="16"/>
  <c r="S71" i="19"/>
  <c r="BW32" i="1"/>
  <c r="BF66" i="9"/>
  <c r="AE82" i="16"/>
  <c r="AG82" i="16" s="1"/>
  <c r="BT71" i="14"/>
  <c r="V76" i="17"/>
  <c r="BI69" i="18"/>
  <c r="BK69" i="18" s="1"/>
  <c r="BW22" i="19"/>
  <c r="AX44" i="9"/>
  <c r="F73" i="16"/>
  <c r="H70" i="16" s="1"/>
  <c r="BR86" i="17"/>
  <c r="BZ22" i="14"/>
  <c r="BZ76" i="14" s="1"/>
  <c r="S77" i="15"/>
  <c r="BE64" i="16"/>
  <c r="BG64" i="16" s="1"/>
  <c r="BL6" i="18"/>
  <c r="BW30" i="16"/>
  <c r="AQ80" i="18"/>
  <c r="AQ63" i="17"/>
  <c r="S66" i="16"/>
  <c r="G81" i="1"/>
  <c r="BW24" i="7"/>
  <c r="X45" i="18"/>
  <c r="BU85" i="7"/>
  <c r="BC45" i="9"/>
  <c r="X26" i="9"/>
  <c r="X85" i="16"/>
  <c r="BU24" i="7"/>
  <c r="AA81" i="7"/>
  <c r="S60" i="15"/>
  <c r="AA84" i="15"/>
  <c r="S42" i="15"/>
  <c r="BT75" i="16"/>
  <c r="AF86" i="14"/>
  <c r="BJ82" i="19"/>
  <c r="BL82" i="19" s="1"/>
  <c r="N40" i="14"/>
  <c r="BK53" i="19"/>
  <c r="I85" i="6"/>
  <c r="M85" i="6" s="1"/>
  <c r="BP80" i="7"/>
  <c r="BR75" i="14"/>
  <c r="BR71" i="15"/>
  <c r="AE59" i="16"/>
  <c r="AG56" i="16" s="1"/>
  <c r="K69" i="17"/>
  <c r="AM31" i="1"/>
  <c r="AV56" i="17"/>
  <c r="AI75" i="17"/>
  <c r="X79" i="18"/>
  <c r="AA66" i="18"/>
  <c r="BF71" i="19"/>
  <c r="AJ85" i="7"/>
  <c r="AL85" i="7" s="1"/>
  <c r="BP46" i="16"/>
  <c r="S45" i="15"/>
  <c r="AF79" i="19"/>
  <c r="BE85" i="6"/>
  <c r="G75" i="9"/>
  <c r="V67" i="19"/>
  <c r="BK86" i="9"/>
  <c r="I86" i="16"/>
  <c r="L44" i="15"/>
  <c r="BS67" i="15"/>
  <c r="BW67" i="15" s="1"/>
  <c r="S79" i="18"/>
  <c r="AA67" i="17"/>
  <c r="AM72" i="9"/>
  <c r="BA85" i="14"/>
  <c r="BB84" i="15"/>
  <c r="BT75" i="15"/>
  <c r="AL23" i="15"/>
  <c r="AA60" i="17"/>
  <c r="AA81" i="19"/>
  <c r="X40" i="1"/>
  <c r="K73" i="1"/>
  <c r="BS58" i="7"/>
  <c r="BW21" i="7"/>
  <c r="AA68" i="16"/>
  <c r="BT76" i="16"/>
  <c r="BW22" i="14"/>
  <c r="BK42" i="18"/>
  <c r="BU13" i="18"/>
  <c r="BP85" i="7"/>
  <c r="AJ79" i="16"/>
  <c r="AL79" i="16" s="1"/>
  <c r="Q60" i="16"/>
  <c r="X41" i="18"/>
  <c r="I6" i="14"/>
  <c r="T82" i="16"/>
  <c r="X82" i="16" s="1"/>
  <c r="S66" i="19"/>
  <c r="N53" i="17"/>
  <c r="AM23" i="16"/>
  <c r="BH26" i="14"/>
  <c r="W53" i="15"/>
  <c r="BW32" i="18"/>
  <c r="X62" i="7"/>
  <c r="AD67" i="6"/>
  <c r="S72" i="14"/>
  <c r="S72" i="9"/>
  <c r="M53" i="19"/>
  <c r="BC6" i="15"/>
  <c r="AZ54" i="9"/>
  <c r="BO54" i="9"/>
  <c r="BR54" i="9" s="1"/>
  <c r="AO73" i="14"/>
  <c r="AQ71" i="14" s="1"/>
  <c r="AZ64" i="1"/>
  <c r="BB64" i="1" s="1"/>
  <c r="AO87" i="9"/>
  <c r="AL34" i="19"/>
  <c r="BF58" i="1"/>
  <c r="AH45" i="9"/>
  <c r="BR40" i="9"/>
  <c r="AL34" i="9"/>
  <c r="L71" i="16"/>
  <c r="AK80" i="16"/>
  <c r="BC58" i="14"/>
  <c r="AK34" i="15"/>
  <c r="S80" i="19"/>
  <c r="BU86" i="19"/>
  <c r="BU34" i="19"/>
  <c r="BG53" i="1"/>
  <c r="AM34" i="15"/>
  <c r="BQ33" i="6"/>
  <c r="AL24" i="17"/>
  <c r="AA65" i="1"/>
  <c r="AK23" i="16"/>
  <c r="AO59" i="18"/>
  <c r="AK14" i="18"/>
  <c r="H15" i="14"/>
  <c r="L46" i="17"/>
  <c r="Q86" i="17"/>
  <c r="AF74" i="15"/>
  <c r="BY32" i="18"/>
  <c r="Q84" i="9"/>
  <c r="S16" i="7"/>
  <c r="BC70" i="1"/>
  <c r="BG54" i="1"/>
  <c r="U78" i="7"/>
  <c r="W78" i="7" s="1"/>
  <c r="AQ86" i="9"/>
  <c r="AM34" i="9"/>
  <c r="V77" i="16"/>
  <c r="AL13" i="15"/>
  <c r="V46" i="18"/>
  <c r="AI66" i="18"/>
  <c r="AI84" i="18"/>
  <c r="V65" i="19"/>
  <c r="AW53" i="19"/>
  <c r="X6" i="7"/>
  <c r="V66" i="17"/>
  <c r="AQ81" i="16"/>
  <c r="BR60" i="14"/>
  <c r="AC80" i="18"/>
  <c r="N63" i="17"/>
  <c r="BH41" i="17"/>
  <c r="AH70" i="1"/>
  <c r="BN78" i="1"/>
  <c r="BP78" i="1" s="1"/>
  <c r="V79" i="7"/>
  <c r="AF84" i="16"/>
  <c r="X44" i="16"/>
  <c r="BP56" i="14"/>
  <c r="AJ74" i="15"/>
  <c r="AL74" i="15" s="1"/>
  <c r="V80" i="7"/>
  <c r="BB54" i="7"/>
  <c r="G79" i="17"/>
  <c r="H11" i="14"/>
  <c r="L71" i="14"/>
  <c r="V62" i="16"/>
  <c r="V72" i="1"/>
  <c r="AV60" i="18"/>
  <c r="BF60" i="19"/>
  <c r="AM71" i="9"/>
  <c r="K64" i="1"/>
  <c r="M68" i="1" s="1"/>
  <c r="O64" i="17"/>
  <c r="Q63" i="17" s="1"/>
  <c r="BE64" i="15"/>
  <c r="BG64" i="15" s="1"/>
  <c r="AM68" i="16"/>
  <c r="BJ69" i="7"/>
  <c r="BL69" i="7" s="1"/>
  <c r="BM42" i="1"/>
  <c r="AC40" i="14"/>
  <c r="I85" i="1"/>
  <c r="BP68" i="16"/>
  <c r="AH6" i="15"/>
  <c r="BH46" i="19"/>
  <c r="BK44" i="7"/>
  <c r="H10" i="14"/>
  <c r="V46" i="14"/>
  <c r="AX57" i="14"/>
  <c r="AF85" i="15"/>
  <c r="R60" i="18"/>
  <c r="K87" i="7"/>
  <c r="M87" i="7" s="1"/>
  <c r="BA47" i="7"/>
  <c r="BK86" i="16"/>
  <c r="AC75" i="14"/>
  <c r="J82" i="14"/>
  <c r="BK80" i="15"/>
  <c r="AX70" i="19"/>
  <c r="G79" i="9"/>
  <c r="R60" i="16"/>
  <c r="V80" i="9"/>
  <c r="AA62" i="19"/>
  <c r="AV84" i="19"/>
  <c r="BH74" i="14"/>
  <c r="S56" i="19"/>
  <c r="S62" i="14"/>
  <c r="AA70" i="7"/>
  <c r="BV19" i="7"/>
  <c r="BP76" i="9"/>
  <c r="BP44" i="1"/>
  <c r="AY59" i="9"/>
  <c r="BC59" i="9" s="1"/>
  <c r="AP82" i="1"/>
  <c r="AR82" i="1" s="1"/>
  <c r="BZ14" i="1"/>
  <c r="BC62" i="15"/>
  <c r="AX57" i="18"/>
  <c r="G74" i="14"/>
  <c r="BA56" i="9"/>
  <c r="AF81" i="14"/>
  <c r="BP44" i="17"/>
  <c r="AF45" i="1"/>
  <c r="G84" i="15"/>
  <c r="E69" i="7"/>
  <c r="K87" i="16"/>
  <c r="M87" i="16" s="1"/>
  <c r="BF40" i="16"/>
  <c r="BK76" i="17"/>
  <c r="AX86" i="18"/>
  <c r="L84" i="18"/>
  <c r="F78" i="18"/>
  <c r="H78" i="18" s="1"/>
  <c r="L81" i="14"/>
  <c r="S68" i="19"/>
  <c r="S43" i="19"/>
  <c r="AS46" i="16"/>
  <c r="AJ84" i="1"/>
  <c r="E87" i="7"/>
  <c r="BP79" i="14"/>
  <c r="BC61" i="18"/>
  <c r="BF43" i="7"/>
  <c r="S75" i="1"/>
  <c r="N60" i="1"/>
  <c r="BM6" i="6"/>
  <c r="BO6" i="6" s="1"/>
  <c r="S70" i="16"/>
  <c r="AK14" i="9"/>
  <c r="AC75" i="15"/>
  <c r="I80" i="1"/>
  <c r="T78" i="1"/>
  <c r="V78" i="1" s="1"/>
  <c r="AM66" i="9"/>
  <c r="BA57" i="15"/>
  <c r="BT74" i="19"/>
  <c r="BV74" i="19" s="1"/>
  <c r="O82" i="14"/>
  <c r="BV33" i="7"/>
  <c r="BY10" i="9"/>
  <c r="BW86" i="16"/>
  <c r="BM70" i="17"/>
  <c r="AA58" i="18"/>
  <c r="BT79" i="19"/>
  <c r="BV79" i="19" s="1"/>
  <c r="AJ57" i="1"/>
  <c r="AM10" i="9"/>
  <c r="AS40" i="19"/>
  <c r="Y73" i="7"/>
  <c r="AA73" i="7" s="1"/>
  <c r="N6" i="7"/>
  <c r="AS43" i="1"/>
  <c r="AY69" i="17"/>
  <c r="BA69" i="17" s="1"/>
  <c r="BY28" i="17"/>
  <c r="BY58" i="17" s="1"/>
  <c r="BC41" i="19"/>
  <c r="BP80" i="19"/>
  <c r="AZ78" i="9"/>
  <c r="BB78" i="9" s="1"/>
  <c r="F69" i="7"/>
  <c r="I40" i="14"/>
  <c r="Q60" i="6"/>
  <c r="Q28" i="16"/>
  <c r="R65" i="18"/>
  <c r="R60" i="17"/>
  <c r="R11" i="7"/>
  <c r="S6" i="1"/>
  <c r="R21" i="17"/>
  <c r="R29" i="7"/>
  <c r="R11" i="9"/>
  <c r="R11" i="16"/>
  <c r="R21" i="18"/>
  <c r="BR79" i="17"/>
  <c r="E69" i="18"/>
  <c r="R9" i="7"/>
  <c r="R31" i="17"/>
  <c r="R19" i="14"/>
  <c r="R29" i="19"/>
  <c r="R11" i="19"/>
  <c r="R9" i="18"/>
  <c r="R35" i="7"/>
  <c r="R8" i="18"/>
  <c r="AM71" i="7"/>
  <c r="R35" i="16"/>
  <c r="S62" i="1"/>
  <c r="R31" i="1"/>
  <c r="R60" i="19"/>
  <c r="R60" i="1"/>
  <c r="R31" i="18"/>
  <c r="R21" i="19"/>
  <c r="R21" i="16"/>
  <c r="R31" i="16"/>
  <c r="R31" i="19"/>
  <c r="R15" i="7"/>
  <c r="R60" i="14"/>
  <c r="R65" i="16"/>
  <c r="R19" i="19"/>
  <c r="R19" i="1"/>
  <c r="R29" i="1"/>
  <c r="R21" i="7"/>
  <c r="R9" i="1"/>
  <c r="R15" i="16"/>
  <c r="R25" i="15"/>
  <c r="R35" i="15"/>
  <c r="R65" i="14"/>
  <c r="R25" i="9"/>
  <c r="S41" i="14"/>
  <c r="R25" i="19"/>
  <c r="R60" i="15"/>
  <c r="R15" i="14"/>
  <c r="R9" i="16"/>
  <c r="R19" i="7"/>
  <c r="R19" i="15"/>
  <c r="R19" i="16"/>
  <c r="R21" i="14"/>
  <c r="R11" i="14"/>
  <c r="R15" i="9"/>
  <c r="S26" i="17"/>
  <c r="S41" i="18"/>
  <c r="R18" i="19"/>
  <c r="R25" i="1"/>
  <c r="R31" i="14"/>
  <c r="R21" i="9"/>
  <c r="R31" i="7"/>
  <c r="R9" i="15"/>
  <c r="R25" i="7"/>
  <c r="R18" i="14"/>
  <c r="R25" i="14"/>
  <c r="R15" i="19"/>
  <c r="R35" i="17"/>
  <c r="R65" i="9"/>
  <c r="R11" i="18"/>
  <c r="R9" i="17"/>
  <c r="R29" i="15"/>
  <c r="R29" i="9"/>
  <c r="R19" i="18"/>
  <c r="Q15" i="14"/>
  <c r="R25" i="18"/>
  <c r="R15" i="1"/>
  <c r="R15" i="18"/>
  <c r="R25" i="16"/>
  <c r="R29" i="17"/>
  <c r="R11" i="1"/>
  <c r="R19" i="17"/>
  <c r="R19" i="9"/>
  <c r="R31" i="9"/>
  <c r="R11" i="15"/>
  <c r="R18" i="9"/>
  <c r="S16" i="1"/>
  <c r="Q15" i="1"/>
  <c r="S42" i="7"/>
  <c r="Q18" i="1"/>
  <c r="S62" i="17"/>
  <c r="R8" i="19"/>
  <c r="S67" i="16"/>
  <c r="Q15" i="16"/>
  <c r="Q18" i="17"/>
  <c r="Q11" i="15"/>
  <c r="Q20" i="18"/>
  <c r="Q31" i="16"/>
  <c r="Q19" i="7"/>
  <c r="Q11" i="14"/>
  <c r="Q10" i="16"/>
  <c r="Q9" i="18"/>
  <c r="Q11" i="17"/>
  <c r="Q31" i="14"/>
  <c r="Q9" i="9"/>
  <c r="Q10" i="1"/>
  <c r="Q21" i="14"/>
  <c r="Q10" i="7"/>
  <c r="Q21" i="9"/>
  <c r="R20" i="14"/>
  <c r="S63" i="9"/>
  <c r="Q28" i="15"/>
  <c r="S65" i="1"/>
  <c r="S47" i="18"/>
  <c r="Q25" i="19"/>
  <c r="Q25" i="15"/>
  <c r="R18" i="15"/>
  <c r="Q25" i="7"/>
  <c r="Q8" i="17"/>
  <c r="R8" i="16"/>
  <c r="Q11" i="7"/>
  <c r="Q30" i="19"/>
  <c r="Q19" i="9"/>
  <c r="Q31" i="17"/>
  <c r="Q21" i="19"/>
  <c r="Q10" i="19"/>
  <c r="Q19" i="1"/>
  <c r="Q20" i="17"/>
  <c r="Q20" i="9"/>
  <c r="Q19" i="18"/>
  <c r="R20" i="15"/>
  <c r="R20" i="1"/>
  <c r="S62" i="18"/>
  <c r="R10" i="9"/>
  <c r="R28" i="15"/>
  <c r="R18" i="7"/>
  <c r="Q15" i="18"/>
  <c r="R18" i="1"/>
  <c r="R8" i="15"/>
  <c r="Q18" i="9"/>
  <c r="R8" i="9"/>
  <c r="S56" i="9"/>
  <c r="Q8" i="18"/>
  <c r="R28" i="16"/>
  <c r="Q19" i="16"/>
  <c r="Q21" i="16"/>
  <c r="Q9" i="17"/>
  <c r="Q29" i="14"/>
  <c r="Q9" i="16"/>
  <c r="S53" i="9"/>
  <c r="R20" i="18"/>
  <c r="R10" i="17"/>
  <c r="S71" i="16"/>
  <c r="S57" i="19"/>
  <c r="Q28" i="7"/>
  <c r="S47" i="7"/>
  <c r="Q35" i="16"/>
  <c r="Q15" i="7"/>
  <c r="Q60" i="1"/>
  <c r="S62" i="15"/>
  <c r="S60" i="16"/>
  <c r="Q29" i="1"/>
  <c r="Q29" i="7"/>
  <c r="Q31" i="18"/>
  <c r="Q20" i="7"/>
  <c r="Q19" i="14"/>
  <c r="Q31" i="1"/>
  <c r="Q19" i="15"/>
  <c r="Q10" i="15"/>
  <c r="Q21" i="1"/>
  <c r="S61" i="7"/>
  <c r="S65" i="15"/>
  <c r="R28" i="18"/>
  <c r="R30" i="19"/>
  <c r="R30" i="15"/>
  <c r="Q25" i="14"/>
  <c r="AM71" i="19"/>
  <c r="S62" i="9"/>
  <c r="Q8" i="1"/>
  <c r="Q35" i="17"/>
  <c r="R8" i="14"/>
  <c r="Q25" i="16"/>
  <c r="Q30" i="14"/>
  <c r="Q29" i="15"/>
  <c r="Q9" i="1"/>
  <c r="Q9" i="15"/>
  <c r="Q31" i="9"/>
  <c r="Q29" i="16"/>
  <c r="R20" i="7"/>
  <c r="R10" i="16"/>
  <c r="R20" i="9"/>
  <c r="Q8" i="16"/>
  <c r="Q65" i="14"/>
  <c r="R18" i="18"/>
  <c r="Q8" i="15"/>
  <c r="Q29" i="17"/>
  <c r="Q29" i="19"/>
  <c r="Q29" i="9"/>
  <c r="Q29" i="18"/>
  <c r="Q19" i="17"/>
  <c r="Q20" i="15"/>
  <c r="Q20" i="1"/>
  <c r="Q30" i="15"/>
  <c r="R8" i="17"/>
  <c r="R30" i="14"/>
  <c r="R28" i="7"/>
  <c r="R10" i="19"/>
  <c r="R10" i="15"/>
  <c r="Q8" i="19"/>
  <c r="R28" i="17"/>
  <c r="Q15" i="19"/>
  <c r="S57" i="16"/>
  <c r="S63" i="19"/>
  <c r="Q11" i="9"/>
  <c r="Q21" i="17"/>
  <c r="Q19" i="19"/>
  <c r="Q20" i="16"/>
  <c r="Q20" i="14"/>
  <c r="Q9" i="7"/>
  <c r="Q11" i="1"/>
  <c r="Q21" i="18"/>
  <c r="Q9" i="19"/>
  <c r="Q31" i="19"/>
  <c r="Q21" i="7"/>
  <c r="Q11" i="19"/>
  <c r="R10" i="7"/>
  <c r="Q8" i="7"/>
  <c r="S63" i="17"/>
  <c r="Q8" i="9"/>
  <c r="R20" i="17"/>
  <c r="R10" i="14"/>
  <c r="R20" i="19"/>
  <c r="R8" i="7"/>
  <c r="Q18" i="18"/>
  <c r="R18" i="16"/>
  <c r="S58" i="18"/>
  <c r="Q18" i="16"/>
  <c r="R8" i="1"/>
  <c r="R28" i="1"/>
  <c r="Q10" i="14"/>
  <c r="Q31" i="7"/>
  <c r="S53" i="17"/>
  <c r="S53" i="15"/>
  <c r="R20" i="16"/>
  <c r="R18" i="17"/>
  <c r="R28" i="14"/>
  <c r="S63" i="15"/>
  <c r="R10" i="1"/>
  <c r="AS47" i="9"/>
  <c r="X47" i="14"/>
  <c r="H9" i="16"/>
  <c r="BR47" i="16"/>
  <c r="BH16" i="14"/>
  <c r="H10" i="16"/>
  <c r="H15" i="16"/>
  <c r="AV47" i="14"/>
  <c r="H11" i="16"/>
  <c r="H8" i="16"/>
  <c r="AM35" i="9"/>
  <c r="AS26" i="9"/>
  <c r="AM24" i="16"/>
  <c r="AK85" i="16"/>
  <c r="BF53" i="15"/>
  <c r="N40" i="17"/>
  <c r="AX67" i="14"/>
  <c r="P87" i="1"/>
  <c r="R87" i="1" s="1"/>
  <c r="T87" i="7"/>
  <c r="L74" i="17"/>
  <c r="AM34" i="14"/>
  <c r="AL13" i="1"/>
  <c r="N46" i="14"/>
  <c r="BA80" i="18"/>
  <c r="AV42" i="14"/>
  <c r="BZ34" i="16"/>
  <c r="BZ86" i="16" s="1"/>
  <c r="CB86" i="16" s="1"/>
  <c r="AJ74" i="1"/>
  <c r="AL74" i="1" s="1"/>
  <c r="BA16" i="19"/>
  <c r="N70" i="16"/>
  <c r="M6" i="6"/>
  <c r="AY78" i="7"/>
  <c r="BA78" i="7" s="1"/>
  <c r="AE78" i="7"/>
  <c r="F59" i="7"/>
  <c r="H57" i="7" s="1"/>
  <c r="AI84" i="16"/>
  <c r="BI59" i="16"/>
  <c r="AI60" i="9"/>
  <c r="AS36" i="7"/>
  <c r="BM47" i="14"/>
  <c r="BZ23" i="15"/>
  <c r="BZ80" i="15" s="1"/>
  <c r="CB80" i="15" s="1"/>
  <c r="BS40" i="16"/>
  <c r="N36" i="1"/>
  <c r="BN64" i="16"/>
  <c r="BP64" i="16" s="1"/>
  <c r="AV53" i="1"/>
  <c r="BI54" i="1"/>
  <c r="BK54" i="1" s="1"/>
  <c r="BF77" i="16"/>
  <c r="BN59" i="16"/>
  <c r="BR59" i="16" s="1"/>
  <c r="AF53" i="16"/>
  <c r="AG6" i="14"/>
  <c r="BM84" i="15"/>
  <c r="BC70" i="15"/>
  <c r="BR65" i="15"/>
  <c r="AJ70" i="17"/>
  <c r="BH40" i="18"/>
  <c r="G75" i="1"/>
  <c r="E78" i="19"/>
  <c r="G78" i="19" s="1"/>
  <c r="V67" i="18"/>
  <c r="BF56" i="19"/>
  <c r="AV77" i="15"/>
  <c r="Q72" i="15"/>
  <c r="N61" i="17"/>
  <c r="BZ18" i="18"/>
  <c r="BG6" i="16"/>
  <c r="BI54" i="14"/>
  <c r="BK54" i="14" s="1"/>
  <c r="E78" i="1"/>
  <c r="G78" i="1" s="1"/>
  <c r="BC56" i="1"/>
  <c r="AH47" i="1"/>
  <c r="BY32" i="1"/>
  <c r="BP46" i="1"/>
  <c r="AV79" i="7"/>
  <c r="BH66" i="7"/>
  <c r="AC63" i="7"/>
  <c r="AX53" i="9"/>
  <c r="AD87" i="16"/>
  <c r="I66" i="16"/>
  <c r="AB53" i="16"/>
  <c r="BR81" i="14"/>
  <c r="AC45" i="14"/>
  <c r="BC65" i="14"/>
  <c r="BR56" i="15"/>
  <c r="BR40" i="15"/>
  <c r="BC77" i="18"/>
  <c r="BA44" i="18"/>
  <c r="BR70" i="19"/>
  <c r="BW8" i="19"/>
  <c r="BM85" i="7"/>
  <c r="AV53" i="7"/>
  <c r="AF85" i="7"/>
  <c r="I56" i="7"/>
  <c r="G76" i="19"/>
  <c r="J53" i="6"/>
  <c r="J54" i="6" s="1"/>
  <c r="Q86" i="7"/>
  <c r="AV66" i="17"/>
  <c r="BP42" i="17"/>
  <c r="BF65" i="9"/>
  <c r="AE78" i="1"/>
  <c r="L71" i="17"/>
  <c r="N47" i="1"/>
  <c r="AJ53" i="9"/>
  <c r="AJ54" i="9" s="1"/>
  <c r="AL53" i="9" s="1"/>
  <c r="AS75" i="1"/>
  <c r="BB54" i="1"/>
  <c r="L84" i="7"/>
  <c r="AU64" i="7"/>
  <c r="AW64" i="7" s="1"/>
  <c r="X84" i="9"/>
  <c r="X85" i="9"/>
  <c r="AM5" i="9"/>
  <c r="BH70" i="16"/>
  <c r="BQ54" i="16"/>
  <c r="AB54" i="16"/>
  <c r="N75" i="14"/>
  <c r="Q84" i="15"/>
  <c r="G81" i="15"/>
  <c r="AT69" i="17"/>
  <c r="AV69" i="17" s="1"/>
  <c r="AV58" i="18"/>
  <c r="AF53" i="19"/>
  <c r="BS56" i="19"/>
  <c r="AM28" i="19"/>
  <c r="BI87" i="7"/>
  <c r="BK87" i="7" s="1"/>
  <c r="BD69" i="7"/>
  <c r="BF69" i="7" s="1"/>
  <c r="BM6" i="7"/>
  <c r="X45" i="17"/>
  <c r="AA74" i="14"/>
  <c r="BF45" i="1"/>
  <c r="X77" i="19"/>
  <c r="BF44" i="14"/>
  <c r="BC72" i="1"/>
  <c r="BP58" i="16"/>
  <c r="BF65" i="1"/>
  <c r="AE59" i="9"/>
  <c r="AG56" i="9" s="1"/>
  <c r="BZ28" i="15"/>
  <c r="BZ58" i="15" s="1"/>
  <c r="V65" i="14"/>
  <c r="AV70" i="1"/>
  <c r="AA70" i="1"/>
  <c r="BV20" i="1"/>
  <c r="BM43" i="1"/>
  <c r="BE87" i="7"/>
  <c r="BG87" i="7" s="1"/>
  <c r="AV71" i="7"/>
  <c r="BC77" i="7"/>
  <c r="AS40" i="7"/>
  <c r="G74" i="9"/>
  <c r="AU73" i="14"/>
  <c r="AW73" i="14" s="1"/>
  <c r="BT86" i="14"/>
  <c r="BV86" i="14" s="1"/>
  <c r="N84" i="15"/>
  <c r="BM74" i="15"/>
  <c r="AC62" i="15"/>
  <c r="AH47" i="17"/>
  <c r="BP53" i="18"/>
  <c r="BL66" i="18"/>
  <c r="AD54" i="19"/>
  <c r="AF54" i="19" s="1"/>
  <c r="AD53" i="6"/>
  <c r="BF79" i="7"/>
  <c r="AH80" i="7"/>
  <c r="Q44" i="9"/>
  <c r="AF44" i="14"/>
  <c r="V41" i="14"/>
  <c r="AP87" i="1"/>
  <c r="AR87" i="1" s="1"/>
  <c r="Q60" i="14"/>
  <c r="AZ69" i="9"/>
  <c r="BB69" i="9" s="1"/>
  <c r="M60" i="1"/>
  <c r="BK53" i="14"/>
  <c r="BB75" i="7"/>
  <c r="AS85" i="7"/>
  <c r="BA77" i="7"/>
  <c r="AV26" i="7"/>
  <c r="T87" i="9"/>
  <c r="X87" i="9" s="1"/>
  <c r="AV53" i="9"/>
  <c r="BM45" i="16"/>
  <c r="AQ80" i="15"/>
  <c r="BA84" i="17"/>
  <c r="V47" i="17"/>
  <c r="BN54" i="18"/>
  <c r="BP54" i="18" s="1"/>
  <c r="AO54" i="19"/>
  <c r="AS54" i="19" s="1"/>
  <c r="Q46" i="7"/>
  <c r="BH74" i="7"/>
  <c r="Q86" i="18"/>
  <c r="AC77" i="1"/>
  <c r="BK81" i="18"/>
  <c r="X57" i="18"/>
  <c r="AQ74" i="9"/>
  <c r="N43" i="17"/>
  <c r="K69" i="1"/>
  <c r="BZ21" i="9"/>
  <c r="BZ71" i="9" s="1"/>
  <c r="AO54" i="9"/>
  <c r="BH54" i="9"/>
  <c r="BM62" i="1"/>
  <c r="N75" i="7"/>
  <c r="BH62" i="7"/>
  <c r="AC75" i="9"/>
  <c r="BF76" i="9"/>
  <c r="AX62" i="9"/>
  <c r="L75" i="16"/>
  <c r="BQ53" i="16"/>
  <c r="P59" i="16"/>
  <c r="R56" i="16" s="1"/>
  <c r="V45" i="16"/>
  <c r="AX71" i="14"/>
  <c r="BQ53" i="14"/>
  <c r="BV33" i="17"/>
  <c r="BI54" i="18"/>
  <c r="BK54" i="18" s="1"/>
  <c r="W53" i="18"/>
  <c r="T54" i="19"/>
  <c r="V54" i="19" s="1"/>
  <c r="BG6" i="7"/>
  <c r="AY73" i="1"/>
  <c r="BA73" i="1" s="1"/>
  <c r="BA86" i="14"/>
  <c r="AX45" i="9"/>
  <c r="AX45" i="15"/>
  <c r="I42" i="1"/>
  <c r="BE73" i="7"/>
  <c r="BG73" i="7" s="1"/>
  <c r="BG53" i="9"/>
  <c r="AT82" i="7"/>
  <c r="AX82" i="7" s="1"/>
  <c r="BD87" i="1"/>
  <c r="AA40" i="1"/>
  <c r="Z87" i="16"/>
  <c r="AB87" i="16" s="1"/>
  <c r="AH53" i="16"/>
  <c r="BH26" i="16"/>
  <c r="AP59" i="14"/>
  <c r="BC76" i="15"/>
  <c r="BV30" i="7"/>
  <c r="AA47" i="14"/>
  <c r="BF71" i="9"/>
  <c r="BK62" i="14"/>
  <c r="BK68" i="14"/>
  <c r="BP60" i="17"/>
  <c r="BF44" i="9"/>
  <c r="BF63" i="1"/>
  <c r="BN59" i="7"/>
  <c r="BR59" i="7" s="1"/>
  <c r="V53" i="19"/>
  <c r="AW6" i="17"/>
  <c r="AC47" i="17"/>
  <c r="X36" i="16"/>
  <c r="AM35" i="17"/>
  <c r="AX47" i="17"/>
  <c r="BP47" i="9"/>
  <c r="BW15" i="16"/>
  <c r="BC47" i="17"/>
  <c r="AQ47" i="17"/>
  <c r="N47" i="7"/>
  <c r="AJ77" i="14"/>
  <c r="AL77" i="14" s="1"/>
  <c r="V23" i="6"/>
  <c r="P78" i="9"/>
  <c r="R78" i="9" s="1"/>
  <c r="AE38" i="7"/>
  <c r="N6" i="14"/>
  <c r="AC79" i="17"/>
  <c r="AJ79" i="18"/>
  <c r="AL79" i="18" s="1"/>
  <c r="BS74" i="18"/>
  <c r="BU74" i="18" s="1"/>
  <c r="AJ74" i="18"/>
  <c r="AL74" i="18" s="1"/>
  <c r="BS79" i="18"/>
  <c r="AC40" i="7"/>
  <c r="AM14" i="16"/>
  <c r="AH16" i="14"/>
  <c r="M30" i="1"/>
  <c r="M15" i="1"/>
  <c r="L15" i="1"/>
  <c r="AM15" i="7"/>
  <c r="S47" i="16"/>
  <c r="AU69" i="19"/>
  <c r="AW69" i="19" s="1"/>
  <c r="BW35" i="9"/>
  <c r="AJ42" i="16"/>
  <c r="BY35" i="9"/>
  <c r="CC35" i="9" s="1"/>
  <c r="AC45" i="16"/>
  <c r="BZ22" i="18"/>
  <c r="BZ76" i="18" s="1"/>
  <c r="AZ64" i="19"/>
  <c r="BB64" i="19" s="1"/>
  <c r="BS74" i="1"/>
  <c r="V60" i="17"/>
  <c r="AA63" i="14"/>
  <c r="AJ57" i="18"/>
  <c r="AJ59" i="18" s="1"/>
  <c r="AL57" i="18" s="1"/>
  <c r="AV77" i="18"/>
  <c r="AC42" i="7"/>
  <c r="BY33" i="18"/>
  <c r="AO64" i="17"/>
  <c r="K69" i="7"/>
  <c r="N58" i="14"/>
  <c r="BN82" i="7"/>
  <c r="BR82" i="7" s="1"/>
  <c r="AE69" i="9"/>
  <c r="AG69" i="9" s="1"/>
  <c r="BE78" i="7"/>
  <c r="BG78" i="7" s="1"/>
  <c r="AM8" i="7"/>
  <c r="J48" i="7"/>
  <c r="L41" i="7" s="1"/>
  <c r="O59" i="9"/>
  <c r="Q56" i="9" s="1"/>
  <c r="L65" i="16"/>
  <c r="AD73" i="1"/>
  <c r="AF72" i="1" s="1"/>
  <c r="BN59" i="9"/>
  <c r="BP59" i="9" s="1"/>
  <c r="BE78" i="15"/>
  <c r="BG78" i="15" s="1"/>
  <c r="I63" i="15"/>
  <c r="BO75" i="6"/>
  <c r="BQ75" i="6"/>
  <c r="P82" i="1"/>
  <c r="AE87" i="1"/>
  <c r="AG87" i="1" s="1"/>
  <c r="AT82" i="1"/>
  <c r="BP76" i="1"/>
  <c r="AH56" i="1"/>
  <c r="AO87" i="7"/>
  <c r="AQ87" i="7" s="1"/>
  <c r="AS70" i="7"/>
  <c r="BD82" i="7"/>
  <c r="T64" i="7"/>
  <c r="V64" i="7" s="1"/>
  <c r="BY34" i="7"/>
  <c r="CC34" i="7" s="1"/>
  <c r="AV66" i="7"/>
  <c r="AA81" i="9"/>
  <c r="BV14" i="9"/>
  <c r="E54" i="9"/>
  <c r="G53" i="9" s="1"/>
  <c r="BK79" i="16"/>
  <c r="AV74" i="16"/>
  <c r="S75" i="16"/>
  <c r="AC56" i="16"/>
  <c r="AJ67" i="16"/>
  <c r="AW6" i="16"/>
  <c r="V76" i="14"/>
  <c r="BT75" i="14"/>
  <c r="AY54" i="15"/>
  <c r="BA54" i="15" s="1"/>
  <c r="N43" i="15"/>
  <c r="BP58" i="15"/>
  <c r="BP77" i="17"/>
  <c r="I70" i="17"/>
  <c r="AY54" i="17"/>
  <c r="BA54" i="17" s="1"/>
  <c r="AS62" i="17"/>
  <c r="BC40" i="17"/>
  <c r="BR65" i="18"/>
  <c r="V71" i="19"/>
  <c r="BM81" i="6"/>
  <c r="J70" i="6"/>
  <c r="Y53" i="6"/>
  <c r="Y54" i="6" s="1"/>
  <c r="L86" i="14"/>
  <c r="AV46" i="1"/>
  <c r="BA40" i="14"/>
  <c r="BE64" i="1"/>
  <c r="BG64" i="1" s="1"/>
  <c r="BF86" i="19"/>
  <c r="BK58" i="18"/>
  <c r="AV85" i="18"/>
  <c r="BH47" i="1"/>
  <c r="I40" i="18"/>
  <c r="R53" i="16"/>
  <c r="AD54" i="9"/>
  <c r="AH54" i="9" s="1"/>
  <c r="BP53" i="16"/>
  <c r="AH53" i="9"/>
  <c r="AM29" i="9"/>
  <c r="BT56" i="9"/>
  <c r="BT59" i="9" s="1"/>
  <c r="BV58" i="9" s="1"/>
  <c r="J78" i="16"/>
  <c r="L78" i="16" s="1"/>
  <c r="V66" i="16"/>
  <c r="BF61" i="16"/>
  <c r="AW54" i="16"/>
  <c r="V40" i="16"/>
  <c r="BA84" i="14"/>
  <c r="BC75" i="14"/>
  <c r="AV79" i="14"/>
  <c r="AI71" i="15"/>
  <c r="AV53" i="15"/>
  <c r="G70" i="17"/>
  <c r="BK56" i="17"/>
  <c r="AX75" i="18"/>
  <c r="BF85" i="19"/>
  <c r="BA75" i="19"/>
  <c r="AW66" i="19"/>
  <c r="BR76" i="7"/>
  <c r="AL23" i="1"/>
  <c r="AC6" i="6"/>
  <c r="AG6" i="6" s="1"/>
  <c r="P87" i="9"/>
  <c r="R87" i="9" s="1"/>
  <c r="BV24" i="16"/>
  <c r="AV58" i="19"/>
  <c r="BF81" i="18"/>
  <c r="BF44" i="1"/>
  <c r="BK46" i="19"/>
  <c r="BK76" i="16"/>
  <c r="BK71" i="1"/>
  <c r="BR58" i="9"/>
  <c r="BF62" i="17"/>
  <c r="BD54" i="9"/>
  <c r="BF54" i="9" s="1"/>
  <c r="BQ6" i="9"/>
  <c r="BO69" i="1"/>
  <c r="BQ69" i="1" s="1"/>
  <c r="BO5" i="6"/>
  <c r="BE82" i="1"/>
  <c r="BG82" i="1" s="1"/>
  <c r="BH70" i="7"/>
  <c r="AD64" i="7"/>
  <c r="AI40" i="7"/>
  <c r="BJ64" i="9"/>
  <c r="BL64" i="9" s="1"/>
  <c r="AM14" i="1"/>
  <c r="BA84" i="7"/>
  <c r="R79" i="7"/>
  <c r="AC86" i="7"/>
  <c r="BR75" i="7"/>
  <c r="AU87" i="7"/>
  <c r="AW87" i="7" s="1"/>
  <c r="X53" i="7"/>
  <c r="BM54" i="7"/>
  <c r="AI56" i="7"/>
  <c r="AI59" i="7" s="1"/>
  <c r="AP82" i="9"/>
  <c r="AG66" i="9"/>
  <c r="AH65" i="9"/>
  <c r="BZ8" i="9"/>
  <c r="AM13" i="9"/>
  <c r="AC57" i="16"/>
  <c r="G46" i="16"/>
  <c r="AY87" i="14"/>
  <c r="BC87" i="14" s="1"/>
  <c r="BH54" i="14"/>
  <c r="BG75" i="15"/>
  <c r="BA77" i="15"/>
  <c r="AM28" i="17"/>
  <c r="AC75" i="18"/>
  <c r="BH74" i="18"/>
  <c r="AR53" i="18"/>
  <c r="AY78" i="19"/>
  <c r="BA78" i="19" s="1"/>
  <c r="BM47" i="19"/>
  <c r="AV62" i="7"/>
  <c r="BF80" i="7"/>
  <c r="BF65" i="7"/>
  <c r="O62" i="6"/>
  <c r="S75" i="9"/>
  <c r="BA57" i="9"/>
  <c r="BR58" i="1"/>
  <c r="AF85" i="1"/>
  <c r="AV60" i="9"/>
  <c r="BK60" i="17"/>
  <c r="BD64" i="14"/>
  <c r="BF64" i="14" s="1"/>
  <c r="BD54" i="19"/>
  <c r="BF54" i="19" s="1"/>
  <c r="V53" i="17"/>
  <c r="BF53" i="7"/>
  <c r="BH45" i="7"/>
  <c r="BF84" i="9"/>
  <c r="V84" i="1"/>
  <c r="S72" i="1"/>
  <c r="Y78" i="1"/>
  <c r="AA78" i="1" s="1"/>
  <c r="BN59" i="1"/>
  <c r="AI84" i="1"/>
  <c r="AK84" i="1" s="1"/>
  <c r="AS84" i="7"/>
  <c r="BN78" i="7"/>
  <c r="BP78" i="7" s="1"/>
  <c r="BG75" i="7"/>
  <c r="BD54" i="7"/>
  <c r="BF54" i="7" s="1"/>
  <c r="F78" i="7"/>
  <c r="V53" i="7"/>
  <c r="BE87" i="9"/>
  <c r="BG87" i="9" s="1"/>
  <c r="BF79" i="9"/>
  <c r="AC77" i="9"/>
  <c r="AZ59" i="9"/>
  <c r="BB59" i="9" s="1"/>
  <c r="BF65" i="16"/>
  <c r="BP77" i="14"/>
  <c r="T78" i="14"/>
  <c r="V78" i="14" s="1"/>
  <c r="BH63" i="14"/>
  <c r="BP68" i="14"/>
  <c r="BK79" i="15"/>
  <c r="BN59" i="15"/>
  <c r="AL34" i="15"/>
  <c r="AX79" i="17"/>
  <c r="AS54" i="17"/>
  <c r="BH53" i="19"/>
  <c r="BU25" i="19"/>
  <c r="AQ80" i="7"/>
  <c r="BZ29" i="14"/>
  <c r="BZ63" i="14" s="1"/>
  <c r="AV36" i="7"/>
  <c r="L77" i="16"/>
  <c r="O87" i="1"/>
  <c r="AA75" i="1"/>
  <c r="AX65" i="17"/>
  <c r="BF68" i="16"/>
  <c r="BK46" i="1"/>
  <c r="BP44" i="15"/>
  <c r="AE64" i="16"/>
  <c r="AG64" i="16" s="1"/>
  <c r="AC86" i="16"/>
  <c r="BY25" i="19"/>
  <c r="AU54" i="9"/>
  <c r="AX54" i="9" s="1"/>
  <c r="BG53" i="14"/>
  <c r="BR63" i="7"/>
  <c r="T87" i="1"/>
  <c r="X87" i="1" s="1"/>
  <c r="BC46" i="1"/>
  <c r="BW13" i="1"/>
  <c r="AJ45" i="1"/>
  <c r="AL45" i="1" s="1"/>
  <c r="AQ79" i="7"/>
  <c r="BC80" i="7"/>
  <c r="BO73" i="7"/>
  <c r="BQ73" i="7" s="1"/>
  <c r="AV56" i="7"/>
  <c r="BR79" i="7"/>
  <c r="AM58" i="7"/>
  <c r="S41" i="7"/>
  <c r="O82" i="9"/>
  <c r="Q79" i="9"/>
  <c r="Y78" i="9"/>
  <c r="AA78" i="9" s="1"/>
  <c r="AA72" i="9"/>
  <c r="BD78" i="9"/>
  <c r="BF78" i="9" s="1"/>
  <c r="BE64" i="9"/>
  <c r="BG64" i="9" s="1"/>
  <c r="BF63" i="16"/>
  <c r="S53" i="16"/>
  <c r="BN78" i="14"/>
  <c r="BP78" i="14" s="1"/>
  <c r="BI82" i="15"/>
  <c r="BM82" i="15" s="1"/>
  <c r="BC58" i="15"/>
  <c r="AE87" i="17"/>
  <c r="AG87" i="17" s="1"/>
  <c r="BR62" i="17"/>
  <c r="BK75" i="18"/>
  <c r="BG24" i="6"/>
  <c r="P87" i="7"/>
  <c r="R87" i="7" s="1"/>
  <c r="BE82" i="7"/>
  <c r="BG82" i="7" s="1"/>
  <c r="V61" i="7"/>
  <c r="G44" i="15"/>
  <c r="AC53" i="6"/>
  <c r="L71" i="9"/>
  <c r="Q76" i="1"/>
  <c r="V63" i="9"/>
  <c r="AF60" i="16"/>
  <c r="AQ46" i="1"/>
  <c r="AX76" i="14"/>
  <c r="AX80" i="1"/>
  <c r="BW8" i="14"/>
  <c r="BA68" i="17"/>
  <c r="BA85" i="1"/>
  <c r="BF77" i="9"/>
  <c r="BP72" i="17"/>
  <c r="BE87" i="16"/>
  <c r="BG87" i="16" s="1"/>
  <c r="BP56" i="9"/>
  <c r="AF79" i="16"/>
  <c r="H5" i="6"/>
  <c r="BC46" i="6"/>
  <c r="BG46" i="6" s="1"/>
  <c r="F59" i="9"/>
  <c r="H57" i="9" s="1"/>
  <c r="AZ73" i="16"/>
  <c r="BB73" i="16" s="1"/>
  <c r="K73" i="9"/>
  <c r="Z64" i="1"/>
  <c r="AB64" i="1" s="1"/>
  <c r="BF53" i="9"/>
  <c r="BA53" i="14"/>
  <c r="X54" i="17"/>
  <c r="AH6" i="19"/>
  <c r="BM53" i="6"/>
  <c r="BM54" i="6" s="1"/>
  <c r="BO54" i="6" s="1"/>
  <c r="N53" i="16"/>
  <c r="U87" i="1"/>
  <c r="W87" i="1" s="1"/>
  <c r="BS79" i="1"/>
  <c r="T64" i="9"/>
  <c r="V64" i="9" s="1"/>
  <c r="BI59" i="9"/>
  <c r="BV23" i="9"/>
  <c r="BA71" i="16"/>
  <c r="Y59" i="16"/>
  <c r="AC59" i="16" s="1"/>
  <c r="O54" i="16"/>
  <c r="S54" i="16" s="1"/>
  <c r="BF44" i="16"/>
  <c r="AQ85" i="14"/>
  <c r="AX70" i="15"/>
  <c r="AX57" i="15"/>
  <c r="BD64" i="17"/>
  <c r="BF64" i="17" s="1"/>
  <c r="AU54" i="18"/>
  <c r="AX54" i="18" s="1"/>
  <c r="AZ69" i="19"/>
  <c r="BB69" i="19" s="1"/>
  <c r="BE24" i="6"/>
  <c r="L71" i="15"/>
  <c r="Q33" i="6"/>
  <c r="V81" i="1"/>
  <c r="AA84" i="1"/>
  <c r="AV41" i="9"/>
  <c r="BA67" i="17"/>
  <c r="BC72" i="9"/>
  <c r="AY59" i="15"/>
  <c r="BC59" i="15" s="1"/>
  <c r="BE82" i="14"/>
  <c r="BG82" i="14" s="1"/>
  <c r="BF67" i="14"/>
  <c r="BM58" i="9"/>
  <c r="BK66" i="18"/>
  <c r="N26" i="9"/>
  <c r="N57" i="1"/>
  <c r="K73" i="7"/>
  <c r="M70" i="7" s="1"/>
  <c r="BC53" i="15"/>
  <c r="BE78" i="18"/>
  <c r="BG78" i="18" s="1"/>
  <c r="F87" i="7"/>
  <c r="I61" i="7"/>
  <c r="AO82" i="9"/>
  <c r="Y82" i="7"/>
  <c r="AM15" i="9"/>
  <c r="AE87" i="9"/>
  <c r="AG87" i="9" s="1"/>
  <c r="AT69" i="1"/>
  <c r="AV69" i="1" s="1"/>
  <c r="H84" i="7"/>
  <c r="BG70" i="7"/>
  <c r="J59" i="7"/>
  <c r="L58" i="7" s="1"/>
  <c r="BR54" i="7"/>
  <c r="N44" i="7"/>
  <c r="AK86" i="9"/>
  <c r="AX58" i="9"/>
  <c r="BH66" i="16"/>
  <c r="H53" i="16"/>
  <c r="BA43" i="16"/>
  <c r="AH42" i="16"/>
  <c r="R53" i="14"/>
  <c r="BF85" i="18"/>
  <c r="AM32" i="18"/>
  <c r="S74" i="7"/>
  <c r="BQ53" i="7"/>
  <c r="AC76" i="7"/>
  <c r="BK56" i="7"/>
  <c r="M5" i="6"/>
  <c r="BY14" i="16"/>
  <c r="BY84" i="16" s="1"/>
  <c r="AK34" i="9"/>
  <c r="AQ79" i="1"/>
  <c r="AV75" i="1"/>
  <c r="BC42" i="15"/>
  <c r="BA57" i="1"/>
  <c r="BF40" i="1"/>
  <c r="BK84" i="17"/>
  <c r="AX58" i="1"/>
  <c r="AZ82" i="19"/>
  <c r="BB82" i="19" s="1"/>
  <c r="I53" i="16"/>
  <c r="I41" i="1"/>
  <c r="BD87" i="15"/>
  <c r="M60" i="14"/>
  <c r="O54" i="19"/>
  <c r="Q53" i="19" s="1"/>
  <c r="AW6" i="15"/>
  <c r="W53" i="16"/>
  <c r="BH56" i="7"/>
  <c r="AS53" i="7"/>
  <c r="AG84" i="9"/>
  <c r="O64" i="9"/>
  <c r="Q61" i="9" s="1"/>
  <c r="N45" i="9"/>
  <c r="AV67" i="16"/>
  <c r="X46" i="16"/>
  <c r="BW14" i="16"/>
  <c r="BE59" i="14"/>
  <c r="BG59" i="14" s="1"/>
  <c r="AX45" i="14"/>
  <c r="BK86" i="17"/>
  <c r="AC70" i="18"/>
  <c r="AD69" i="18"/>
  <c r="AF69" i="18" s="1"/>
  <c r="S53" i="19"/>
  <c r="BL6" i="19"/>
  <c r="I53" i="6"/>
  <c r="I54" i="6" s="1"/>
  <c r="G85" i="15"/>
  <c r="I71" i="7"/>
  <c r="AV58" i="17"/>
  <c r="AV67" i="18"/>
  <c r="BA44" i="9"/>
  <c r="BA86" i="15"/>
  <c r="Z87" i="7"/>
  <c r="AB87" i="7" s="1"/>
  <c r="BE12" i="6"/>
  <c r="AU69" i="7"/>
  <c r="AW69" i="7" s="1"/>
  <c r="BF53" i="18"/>
  <c r="BC6" i="18"/>
  <c r="BJ59" i="1"/>
  <c r="BL59" i="1" s="1"/>
  <c r="AB53" i="1"/>
  <c r="R53" i="1"/>
  <c r="AS16" i="1"/>
  <c r="G71" i="7"/>
  <c r="AC79" i="7"/>
  <c r="BT57" i="7"/>
  <c r="AQ53" i="7"/>
  <c r="BJ87" i="9"/>
  <c r="BL87" i="9" s="1"/>
  <c r="AX56" i="9"/>
  <c r="BW33" i="9"/>
  <c r="AA67" i="16"/>
  <c r="BG61" i="16"/>
  <c r="K54" i="16"/>
  <c r="M53" i="16" s="1"/>
  <c r="BE69" i="14"/>
  <c r="BG69" i="14" s="1"/>
  <c r="X70" i="19"/>
  <c r="BH57" i="7"/>
  <c r="AA70" i="19"/>
  <c r="AT59" i="1"/>
  <c r="AX59" i="1" s="1"/>
  <c r="V44" i="17"/>
  <c r="V58" i="18"/>
  <c r="AY59" i="1"/>
  <c r="BS85" i="1"/>
  <c r="BW85" i="1" s="1"/>
  <c r="BA74" i="7"/>
  <c r="AA79" i="7"/>
  <c r="K87" i="9"/>
  <c r="M87" i="9" s="1"/>
  <c r="BC42" i="9"/>
  <c r="BW81" i="9"/>
  <c r="W54" i="16"/>
  <c r="X66" i="14"/>
  <c r="BF85" i="15"/>
  <c r="AX80" i="17"/>
  <c r="BT56" i="17"/>
  <c r="AX81" i="6"/>
  <c r="BB81" i="6" s="1"/>
  <c r="J82" i="15"/>
  <c r="L82" i="15" s="1"/>
  <c r="V81" i="18"/>
  <c r="BA42" i="1"/>
  <c r="BU33" i="9"/>
  <c r="U73" i="16"/>
  <c r="W73" i="16" s="1"/>
  <c r="BA85" i="9"/>
  <c r="BK58" i="1"/>
  <c r="BH61" i="1"/>
  <c r="H60" i="9"/>
  <c r="BY15" i="15"/>
  <c r="BY34" i="9"/>
  <c r="M53" i="18"/>
  <c r="AR53" i="19"/>
  <c r="BJ73" i="1"/>
  <c r="BL73" i="1" s="1"/>
  <c r="AU69" i="1"/>
  <c r="AW69" i="1" s="1"/>
  <c r="S47" i="1"/>
  <c r="AV80" i="7"/>
  <c r="X36" i="7"/>
  <c r="AM13" i="7"/>
  <c r="BM75" i="9"/>
  <c r="AE78" i="9"/>
  <c r="AJ74" i="9"/>
  <c r="AL74" i="9" s="1"/>
  <c r="BS44" i="9"/>
  <c r="S40" i="9"/>
  <c r="AU87" i="16"/>
  <c r="AW87" i="16" s="1"/>
  <c r="V67" i="16"/>
  <c r="AF84" i="14"/>
  <c r="AX75" i="14"/>
  <c r="AH63" i="14"/>
  <c r="BU15" i="15"/>
  <c r="AT82" i="17"/>
  <c r="AX82" i="17" s="1"/>
  <c r="T78" i="17"/>
  <c r="V78" i="17" s="1"/>
  <c r="F87" i="18"/>
  <c r="H87" i="18" s="1"/>
  <c r="AI77" i="18"/>
  <c r="AV85" i="7"/>
  <c r="I79" i="1"/>
  <c r="L86" i="19"/>
  <c r="AF68" i="18"/>
  <c r="BA79" i="16"/>
  <c r="BD69" i="16"/>
  <c r="BF69" i="16" s="1"/>
  <c r="U64" i="9"/>
  <c r="W64" i="9" s="1"/>
  <c r="AS44" i="1"/>
  <c r="AY87" i="9"/>
  <c r="BA87" i="9" s="1"/>
  <c r="BD54" i="18"/>
  <c r="BF54" i="18" s="1"/>
  <c r="AY59" i="7"/>
  <c r="AI74" i="7"/>
  <c r="BQ6" i="7"/>
  <c r="BK79" i="9"/>
  <c r="AC40" i="16"/>
  <c r="BZ32" i="16"/>
  <c r="Z82" i="14"/>
  <c r="AC81" i="14"/>
  <c r="BK56" i="14"/>
  <c r="L45" i="7"/>
  <c r="O59" i="19"/>
  <c r="Q57" i="19" s="1"/>
  <c r="Q77" i="1"/>
  <c r="BA43" i="17"/>
  <c r="BA61" i="9"/>
  <c r="BK40" i="9"/>
  <c r="BK77" i="15"/>
  <c r="BK44" i="15"/>
  <c r="BA74" i="15"/>
  <c r="AT87" i="7"/>
  <c r="AX87" i="7" s="1"/>
  <c r="V76" i="7"/>
  <c r="BA56" i="7"/>
  <c r="BT76" i="7"/>
  <c r="AM12" i="7"/>
  <c r="U87" i="9"/>
  <c r="W87" i="9" s="1"/>
  <c r="BI82" i="9"/>
  <c r="BR66" i="9"/>
  <c r="BW28" i="9"/>
  <c r="BW22" i="9"/>
  <c r="K59" i="9"/>
  <c r="M57" i="9" s="1"/>
  <c r="AJ74" i="16"/>
  <c r="AL74" i="16" s="1"/>
  <c r="AH36" i="14"/>
  <c r="BK61" i="14"/>
  <c r="E87" i="15"/>
  <c r="F82" i="15"/>
  <c r="BK61" i="15"/>
  <c r="AX71" i="15"/>
  <c r="AX62" i="17"/>
  <c r="AA81" i="18"/>
  <c r="AP59" i="18"/>
  <c r="AA43" i="18"/>
  <c r="AF65" i="7"/>
  <c r="O78" i="1"/>
  <c r="Q78" i="1" s="1"/>
  <c r="V77" i="17"/>
  <c r="AV66" i="1"/>
  <c r="BJ82" i="15"/>
  <c r="BL82" i="15" s="1"/>
  <c r="AA68" i="18"/>
  <c r="BA44" i="1"/>
  <c r="AP69" i="18"/>
  <c r="AR69" i="18" s="1"/>
  <c r="I43" i="7"/>
  <c r="I41" i="19"/>
  <c r="AM5" i="17"/>
  <c r="P54" i="9"/>
  <c r="S54" i="9" s="1"/>
  <c r="AM33" i="18"/>
  <c r="BM60" i="19"/>
  <c r="AV47" i="9"/>
  <c r="BC59" i="16"/>
  <c r="AK33" i="18"/>
  <c r="N70" i="18"/>
  <c r="BY23" i="16"/>
  <c r="BY80" i="16" s="1"/>
  <c r="P82" i="16"/>
  <c r="R82" i="16" s="1"/>
  <c r="AM18" i="1"/>
  <c r="BD64" i="7"/>
  <c r="BF64" i="7" s="1"/>
  <c r="T78" i="18"/>
  <c r="V78" i="18" s="1"/>
  <c r="BG35" i="6"/>
  <c r="AL33" i="1"/>
  <c r="BS44" i="18"/>
  <c r="AM25" i="1"/>
  <c r="N43" i="16"/>
  <c r="Z69" i="1"/>
  <c r="AB69" i="1" s="1"/>
  <c r="BZ33" i="1"/>
  <c r="V44" i="1"/>
  <c r="AK24" i="7"/>
  <c r="AM18" i="7"/>
  <c r="E87" i="9"/>
  <c r="G87" i="9" s="1"/>
  <c r="AX75" i="9"/>
  <c r="BY15" i="9"/>
  <c r="AH56" i="16"/>
  <c r="S40" i="16"/>
  <c r="BW68" i="16"/>
  <c r="BO78" i="15"/>
  <c r="BQ78" i="15" s="1"/>
  <c r="AF74" i="17"/>
  <c r="BW68" i="19"/>
  <c r="U59" i="7"/>
  <c r="W59" i="7" s="1"/>
  <c r="AY59" i="17"/>
  <c r="BZ35" i="16"/>
  <c r="K59" i="18"/>
  <c r="M58" i="18" s="1"/>
  <c r="AJ46" i="1"/>
  <c r="AL46" i="1" s="1"/>
  <c r="AI57" i="1"/>
  <c r="BT46" i="1"/>
  <c r="BV46" i="1" s="1"/>
  <c r="AI85" i="7"/>
  <c r="BW18" i="7"/>
  <c r="BE78" i="9"/>
  <c r="BG78" i="9" s="1"/>
  <c r="BW15" i="9"/>
  <c r="R79" i="16"/>
  <c r="AM32" i="16"/>
  <c r="I46" i="15"/>
  <c r="BT84" i="15"/>
  <c r="BT87" i="15" s="1"/>
  <c r="BV87" i="15" s="1"/>
  <c r="BA58" i="17"/>
  <c r="BU30" i="19"/>
  <c r="L45" i="15"/>
  <c r="AA85" i="15"/>
  <c r="BP77" i="18"/>
  <c r="BE73" i="14"/>
  <c r="BG73" i="14" s="1"/>
  <c r="I47" i="17"/>
  <c r="N77" i="1"/>
  <c r="BV33" i="1"/>
  <c r="AK24" i="1"/>
  <c r="BZ23" i="7"/>
  <c r="AS79" i="9"/>
  <c r="AF60" i="9"/>
  <c r="BZ15" i="9"/>
  <c r="Q85" i="16"/>
  <c r="X56" i="16"/>
  <c r="BM47" i="16"/>
  <c r="AZ82" i="14"/>
  <c r="BB82" i="14" s="1"/>
  <c r="AC70" i="15"/>
  <c r="BH75" i="19"/>
  <c r="AH74" i="19"/>
  <c r="AS53" i="6"/>
  <c r="AW53" i="6" s="1"/>
  <c r="L80" i="18"/>
  <c r="AA44" i="16"/>
  <c r="F69" i="17"/>
  <c r="BY14" i="19"/>
  <c r="BY84" i="19" s="1"/>
  <c r="AP87" i="15"/>
  <c r="AR87" i="15" s="1"/>
  <c r="BW22" i="1"/>
  <c r="BZ34" i="1"/>
  <c r="BZ86" i="1" s="1"/>
  <c r="CB86" i="1" s="1"/>
  <c r="AI46" i="7"/>
  <c r="AQ79" i="9"/>
  <c r="BV33" i="9"/>
  <c r="AS84" i="16"/>
  <c r="BW23" i="16"/>
  <c r="AQ45" i="16"/>
  <c r="G84" i="14"/>
  <c r="AO78" i="14"/>
  <c r="BJ78" i="15"/>
  <c r="BL78" i="15" s="1"/>
  <c r="AY78" i="18"/>
  <c r="BA78" i="18" s="1"/>
  <c r="V56" i="1"/>
  <c r="V77" i="18"/>
  <c r="X56" i="1"/>
  <c r="BS44" i="1"/>
  <c r="BV34" i="1"/>
  <c r="AJ75" i="1"/>
  <c r="AQ77" i="9"/>
  <c r="Z82" i="9"/>
  <c r="AB82" i="9" s="1"/>
  <c r="BH41" i="9"/>
  <c r="BP81" i="15"/>
  <c r="BF45" i="17"/>
  <c r="BC76" i="18"/>
  <c r="AQ74" i="7"/>
  <c r="I80" i="9"/>
  <c r="BA86" i="16"/>
  <c r="BF44" i="19"/>
  <c r="F82" i="1"/>
  <c r="BU30" i="16"/>
  <c r="P59" i="15"/>
  <c r="P78" i="17"/>
  <c r="R78" i="17" s="1"/>
  <c r="AQ65" i="19"/>
  <c r="BW14" i="19"/>
  <c r="AZ73" i="9"/>
  <c r="BB73" i="9" s="1"/>
  <c r="AH41" i="1"/>
  <c r="V72" i="9"/>
  <c r="N43" i="7"/>
  <c r="AF63" i="1"/>
  <c r="BZ24" i="1"/>
  <c r="BY24" i="7"/>
  <c r="AM20" i="9"/>
  <c r="AY87" i="16"/>
  <c r="BA87" i="16" s="1"/>
  <c r="T59" i="16"/>
  <c r="AE64" i="15"/>
  <c r="AG67" i="15" s="1"/>
  <c r="AO82" i="19"/>
  <c r="AS82" i="19" s="1"/>
  <c r="AV45" i="7"/>
  <c r="BG21" i="6"/>
  <c r="AC47" i="15"/>
  <c r="AF63" i="19"/>
  <c r="BS84" i="17"/>
  <c r="BW84" i="17" s="1"/>
  <c r="BB66" i="9"/>
  <c r="AL34" i="18"/>
  <c r="X77" i="6"/>
  <c r="BP47" i="1"/>
  <c r="N66" i="7"/>
  <c r="I58" i="15"/>
  <c r="H24" i="6"/>
  <c r="AJ45" i="15"/>
  <c r="AL45" i="15" s="1"/>
  <c r="BS85" i="17"/>
  <c r="AA41" i="7"/>
  <c r="BW14" i="17"/>
  <c r="BY14" i="17"/>
  <c r="CC14" i="17" s="1"/>
  <c r="I60" i="7"/>
  <c r="BO64" i="17"/>
  <c r="BQ64" i="17" s="1"/>
  <c r="BZ25" i="14"/>
  <c r="N65" i="17"/>
  <c r="BE87" i="15"/>
  <c r="BG87" i="15" s="1"/>
  <c r="AU8" i="6"/>
  <c r="J73" i="15"/>
  <c r="L73" i="15" s="1"/>
  <c r="BM40" i="15"/>
  <c r="AY86" i="6"/>
  <c r="BA86" i="6" s="1"/>
  <c r="O87" i="15"/>
  <c r="E53" i="6"/>
  <c r="E54" i="6" s="1"/>
  <c r="N47" i="15"/>
  <c r="BY13" i="7"/>
  <c r="BY74" i="7" s="1"/>
  <c r="AM15" i="15"/>
  <c r="BU15" i="14"/>
  <c r="BW13" i="7"/>
  <c r="BW12" i="16"/>
  <c r="BS74" i="7"/>
  <c r="BZ75" i="1"/>
  <c r="L76" i="14"/>
  <c r="AM29" i="18"/>
  <c r="E78" i="14"/>
  <c r="G78" i="14" s="1"/>
  <c r="S67" i="17"/>
  <c r="BY15" i="16"/>
  <c r="BY22" i="16"/>
  <c r="AI76" i="16"/>
  <c r="BW14" i="15"/>
  <c r="K82" i="1"/>
  <c r="M82" i="1" s="1"/>
  <c r="AJ75" i="16"/>
  <c r="BU14" i="15"/>
  <c r="G77" i="14"/>
  <c r="AA40" i="18"/>
  <c r="N47" i="17"/>
  <c r="AM25" i="7"/>
  <c r="AD87" i="14"/>
  <c r="AH87" i="14" s="1"/>
  <c r="AM67" i="9"/>
  <c r="BT75" i="7"/>
  <c r="BS12" i="6"/>
  <c r="AY82" i="9"/>
  <c r="BC82" i="9" s="1"/>
  <c r="N70" i="9"/>
  <c r="K87" i="1"/>
  <c r="M87" i="1" s="1"/>
  <c r="BU13" i="7"/>
  <c r="BR13" i="6"/>
  <c r="BT13" i="6" s="1"/>
  <c r="BU14" i="7"/>
  <c r="BR14" i="6"/>
  <c r="BS8" i="6"/>
  <c r="BS56" i="6" s="1"/>
  <c r="BU15" i="7"/>
  <c r="BR15" i="6"/>
  <c r="BT15" i="6" s="1"/>
  <c r="BV14" i="7"/>
  <c r="BS14" i="6"/>
  <c r="BU14" i="6" s="1"/>
  <c r="BS75" i="7"/>
  <c r="BR12" i="6"/>
  <c r="E87" i="16"/>
  <c r="I87" i="16" s="1"/>
  <c r="BZ23" i="1"/>
  <c r="CB23" i="1" s="1"/>
  <c r="AT78" i="15"/>
  <c r="AV78" i="15" s="1"/>
  <c r="BS15" i="6"/>
  <c r="BU15" i="6" s="1"/>
  <c r="I6" i="17"/>
  <c r="E73" i="1"/>
  <c r="G70" i="1" s="1"/>
  <c r="G60" i="15"/>
  <c r="BV13" i="7"/>
  <c r="BS13" i="6"/>
  <c r="BS74" i="6" s="1"/>
  <c r="BU74" i="6" s="1"/>
  <c r="BZ33" i="17"/>
  <c r="BZ81" i="17" s="1"/>
  <c r="CB81" i="17" s="1"/>
  <c r="BR8" i="6"/>
  <c r="X80" i="16"/>
  <c r="V80" i="16"/>
  <c r="AC85" i="18"/>
  <c r="AA85" i="18"/>
  <c r="BH86" i="16"/>
  <c r="BF86" i="16"/>
  <c r="BK40" i="7"/>
  <c r="BM40" i="7"/>
  <c r="J54" i="18"/>
  <c r="N53" i="18"/>
  <c r="BF74" i="17"/>
  <c r="BH74" i="17"/>
  <c r="BC70" i="14"/>
  <c r="BA70" i="14"/>
  <c r="BF44" i="7"/>
  <c r="BH44" i="7"/>
  <c r="BH84" i="19"/>
  <c r="BD87" i="19"/>
  <c r="BH87" i="19" s="1"/>
  <c r="BF84" i="19"/>
  <c r="BH81" i="17"/>
  <c r="BF81" i="17"/>
  <c r="BM43" i="7"/>
  <c r="BK43" i="7"/>
  <c r="BG56" i="16"/>
  <c r="BE59" i="16"/>
  <c r="BG59" i="16" s="1"/>
  <c r="BG86" i="1"/>
  <c r="BE87" i="1"/>
  <c r="BG87" i="1" s="1"/>
  <c r="BF42" i="19"/>
  <c r="BH42" i="19"/>
  <c r="BS40" i="14"/>
  <c r="BS57" i="14"/>
  <c r="BW57" i="14" s="1"/>
  <c r="BY18" i="14"/>
  <c r="BW18" i="14"/>
  <c r="BF47" i="14"/>
  <c r="BH47" i="14"/>
  <c r="BR68" i="7"/>
  <c r="BP68" i="7"/>
  <c r="T6" i="6"/>
  <c r="T53" i="6"/>
  <c r="T54" i="6" s="1"/>
  <c r="P64" i="1"/>
  <c r="AC61" i="18"/>
  <c r="AA61" i="18"/>
  <c r="BL75" i="7"/>
  <c r="BJ78" i="7"/>
  <c r="BL78" i="7" s="1"/>
  <c r="BK66" i="14"/>
  <c r="BM66" i="14"/>
  <c r="AQ76" i="9"/>
  <c r="AS76" i="9"/>
  <c r="BH85" i="7"/>
  <c r="BF85" i="7"/>
  <c r="AE87" i="19"/>
  <c r="AG87" i="19" s="1"/>
  <c r="AG84" i="19"/>
  <c r="BA65" i="9"/>
  <c r="BC65" i="9"/>
  <c r="S56" i="15"/>
  <c r="AC60" i="18"/>
  <c r="AA60" i="18"/>
  <c r="BC85" i="7"/>
  <c r="AY87" i="7"/>
  <c r="BA85" i="7"/>
  <c r="BM77" i="14"/>
  <c r="BI78" i="14"/>
  <c r="BK78" i="14" s="1"/>
  <c r="BK77" i="14"/>
  <c r="BH85" i="9"/>
  <c r="BD87" i="9"/>
  <c r="BH87" i="9" s="1"/>
  <c r="BF85" i="9"/>
  <c r="AX56" i="1"/>
  <c r="AV56" i="1"/>
  <c r="BG58" i="17"/>
  <c r="BE59" i="17"/>
  <c r="BG59" i="17" s="1"/>
  <c r="BP77" i="9"/>
  <c r="BR77" i="9"/>
  <c r="BH76" i="1"/>
  <c r="BF76" i="1"/>
  <c r="AV77" i="19"/>
  <c r="AX77" i="19"/>
  <c r="BB61" i="17"/>
  <c r="AZ64" i="17"/>
  <c r="BB64" i="17" s="1"/>
  <c r="BM57" i="7"/>
  <c r="BK57" i="7"/>
  <c r="BC66" i="15"/>
  <c r="BA66" i="15"/>
  <c r="BF80" i="19"/>
  <c r="BH80" i="19"/>
  <c r="BR58" i="14"/>
  <c r="BP58" i="14"/>
  <c r="BM40" i="1"/>
  <c r="BK40" i="1"/>
  <c r="BF57" i="1"/>
  <c r="BH57" i="1"/>
  <c r="BK75" i="7"/>
  <c r="BI78" i="7"/>
  <c r="BK78" i="7" s="1"/>
  <c r="BM75" i="7"/>
  <c r="BQ57" i="7"/>
  <c r="BO59" i="7"/>
  <c r="BQ59" i="7" s="1"/>
  <c r="BB79" i="7"/>
  <c r="AZ82" i="7"/>
  <c r="BB85" i="18"/>
  <c r="AZ87" i="18"/>
  <c r="BB87" i="18" s="1"/>
  <c r="S77" i="16"/>
  <c r="Q77" i="16"/>
  <c r="AJ53" i="7"/>
  <c r="AJ54" i="7" s="1"/>
  <c r="AL53" i="7" s="1"/>
  <c r="AJ6" i="7"/>
  <c r="BM77" i="9"/>
  <c r="BK77" i="9"/>
  <c r="V81" i="14"/>
  <c r="X81" i="14"/>
  <c r="BK75" i="1"/>
  <c r="BM75" i="1"/>
  <c r="BM66" i="1"/>
  <c r="BK66" i="1"/>
  <c r="N80" i="17"/>
  <c r="L80" i="17"/>
  <c r="L79" i="7"/>
  <c r="J82" i="7"/>
  <c r="Q75" i="19"/>
  <c r="S75" i="19"/>
  <c r="AW80" i="7"/>
  <c r="AU82" i="7"/>
  <c r="AW82" i="7" s="1"/>
  <c r="P54" i="15"/>
  <c r="R53" i="15" s="1"/>
  <c r="V68" i="7"/>
  <c r="X68" i="7"/>
  <c r="AX6" i="9"/>
  <c r="AW6" i="9"/>
  <c r="AS6" i="1"/>
  <c r="S60" i="7"/>
  <c r="Q60" i="7"/>
  <c r="AH53" i="17"/>
  <c r="AD54" i="17"/>
  <c r="AF53" i="17" s="1"/>
  <c r="AH6" i="16"/>
  <c r="AW62" i="18"/>
  <c r="AU64" i="18"/>
  <c r="AW64" i="18" s="1"/>
  <c r="G65" i="15"/>
  <c r="I65" i="15"/>
  <c r="BG6" i="9"/>
  <c r="BH6" i="9"/>
  <c r="BL67" i="1"/>
  <c r="BJ69" i="1"/>
  <c r="BL69" i="1" s="1"/>
  <c r="AG66" i="19"/>
  <c r="AE69" i="19"/>
  <c r="AG69" i="19" s="1"/>
  <c r="H72" i="18"/>
  <c r="F73" i="18"/>
  <c r="H70" i="18" s="1"/>
  <c r="H65" i="18"/>
  <c r="BO54" i="17"/>
  <c r="BQ53" i="17"/>
  <c r="BJ54" i="17"/>
  <c r="BL53" i="17"/>
  <c r="AS53" i="14"/>
  <c r="AO54" i="14"/>
  <c r="AQ53" i="14" s="1"/>
  <c r="BB62" i="9"/>
  <c r="AZ64" i="9"/>
  <c r="BB64" i="9" s="1"/>
  <c r="BE54" i="19"/>
  <c r="BG53" i="19"/>
  <c r="BE59" i="1"/>
  <c r="BG59" i="1" s="1"/>
  <c r="P54" i="19"/>
  <c r="R53" i="19" s="1"/>
  <c r="BH84" i="7"/>
  <c r="BD87" i="7"/>
  <c r="BH87" i="7" s="1"/>
  <c r="BF84" i="7"/>
  <c r="V56" i="7"/>
  <c r="X56" i="7"/>
  <c r="BC77" i="1"/>
  <c r="BA77" i="1"/>
  <c r="L77" i="15"/>
  <c r="N77" i="15"/>
  <c r="AC54" i="9"/>
  <c r="AB54" i="9"/>
  <c r="BC81" i="19"/>
  <c r="BA81" i="19"/>
  <c r="AY73" i="16"/>
  <c r="BA73" i="16" s="1"/>
  <c r="BA70" i="16"/>
  <c r="BC70" i="16"/>
  <c r="AE59" i="15"/>
  <c r="AG58" i="15" s="1"/>
  <c r="BC6" i="6"/>
  <c r="BE6" i="6" s="1"/>
  <c r="BC53" i="6"/>
  <c r="BG53" i="6" s="1"/>
  <c r="X79" i="19"/>
  <c r="V79" i="19"/>
  <c r="AW75" i="1"/>
  <c r="AU78" i="1"/>
  <c r="AW78" i="1" s="1"/>
  <c r="AE78" i="16"/>
  <c r="BG58" i="7"/>
  <c r="BE59" i="7"/>
  <c r="BG59" i="7" s="1"/>
  <c r="BG80" i="9"/>
  <c r="BE82" i="9"/>
  <c r="BG82" i="9" s="1"/>
  <c r="AS56" i="16"/>
  <c r="AV72" i="16"/>
  <c r="AX72" i="16"/>
  <c r="Z64" i="7"/>
  <c r="AB64" i="7" s="1"/>
  <c r="AB61" i="7"/>
  <c r="BH76" i="14"/>
  <c r="BF76" i="14"/>
  <c r="AX70" i="17"/>
  <c r="AV70" i="17"/>
  <c r="AR61" i="1"/>
  <c r="AP64" i="1"/>
  <c r="AR63" i="1" s="1"/>
  <c r="BU24" i="1"/>
  <c r="BS46" i="1"/>
  <c r="BU46" i="1" s="1"/>
  <c r="BR67" i="17"/>
  <c r="BP67" i="17"/>
  <c r="BA57" i="19"/>
  <c r="BC57" i="19"/>
  <c r="BC86" i="17"/>
  <c r="AY87" i="17"/>
  <c r="BA87" i="17" s="1"/>
  <c r="AC84" i="7"/>
  <c r="Y87" i="7"/>
  <c r="AC87" i="7" s="1"/>
  <c r="AA84" i="7"/>
  <c r="AA65" i="9"/>
  <c r="AC65" i="9"/>
  <c r="N76" i="19"/>
  <c r="L76" i="19"/>
  <c r="J78" i="19"/>
  <c r="L78" i="19" s="1"/>
  <c r="N53" i="19"/>
  <c r="AI67" i="7"/>
  <c r="AM67" i="7" s="1"/>
  <c r="AM20" i="7"/>
  <c r="O75" i="6"/>
  <c r="Q75" i="6" s="1"/>
  <c r="Q12" i="6"/>
  <c r="BS57" i="15"/>
  <c r="BW18" i="15"/>
  <c r="AH65" i="19"/>
  <c r="AF65" i="19"/>
  <c r="AH36" i="1"/>
  <c r="E85" i="6"/>
  <c r="G85" i="6" s="1"/>
  <c r="G24" i="6"/>
  <c r="V40" i="17"/>
  <c r="X40" i="17"/>
  <c r="AS44" i="16"/>
  <c r="BS77" i="7"/>
  <c r="BW77" i="7" s="1"/>
  <c r="BW32" i="7"/>
  <c r="BT58" i="7"/>
  <c r="BC80" i="14"/>
  <c r="BA80" i="14"/>
  <c r="BP70" i="9"/>
  <c r="BR70" i="9"/>
  <c r="AH85" i="17"/>
  <c r="AF85" i="17"/>
  <c r="BC60" i="16"/>
  <c r="BA60" i="16"/>
  <c r="AV63" i="15"/>
  <c r="AX63" i="15"/>
  <c r="V43" i="19"/>
  <c r="X43" i="19"/>
  <c r="AJ80" i="9"/>
  <c r="AL80" i="9" s="1"/>
  <c r="AL23" i="9"/>
  <c r="BZ23" i="9"/>
  <c r="T69" i="19"/>
  <c r="V69" i="19" s="1"/>
  <c r="V68" i="19"/>
  <c r="X68" i="19"/>
  <c r="AC79" i="19"/>
  <c r="AA79" i="19"/>
  <c r="AA79" i="16"/>
  <c r="AC79" i="16"/>
  <c r="S65" i="19"/>
  <c r="Q65" i="19"/>
  <c r="BP65" i="17"/>
  <c r="BR65" i="17"/>
  <c r="BY18" i="16"/>
  <c r="BY57" i="16" s="1"/>
  <c r="AI57" i="16"/>
  <c r="AA46" i="7"/>
  <c r="AC46" i="7"/>
  <c r="S84" i="19"/>
  <c r="Q84" i="19"/>
  <c r="BS86" i="15"/>
  <c r="BU34" i="15"/>
  <c r="BY34" i="15"/>
  <c r="BY86" i="15" s="1"/>
  <c r="BK76" i="9"/>
  <c r="BI78" i="9"/>
  <c r="BK78" i="9" s="1"/>
  <c r="BK61" i="16"/>
  <c r="BM61" i="16"/>
  <c r="N46" i="16"/>
  <c r="L46" i="16"/>
  <c r="X63" i="1"/>
  <c r="V63" i="1"/>
  <c r="I53" i="19"/>
  <c r="E54" i="19"/>
  <c r="BR66" i="18"/>
  <c r="BP66" i="18"/>
  <c r="BT63" i="16"/>
  <c r="BV63" i="16" s="1"/>
  <c r="BV29" i="16"/>
  <c r="AH80" i="17"/>
  <c r="AF80" i="17"/>
  <c r="AD38" i="16"/>
  <c r="AF26" i="16" s="1"/>
  <c r="AH26" i="16"/>
  <c r="AR67" i="16"/>
  <c r="AP69" i="16"/>
  <c r="AR69" i="16" s="1"/>
  <c r="I76" i="9"/>
  <c r="G76" i="9"/>
  <c r="M76" i="17"/>
  <c r="K78" i="17"/>
  <c r="M78" i="17" s="1"/>
  <c r="BR70" i="1"/>
  <c r="BP70" i="1"/>
  <c r="AA43" i="1"/>
  <c r="AC43" i="1"/>
  <c r="AG79" i="7"/>
  <c r="AE82" i="7"/>
  <c r="AG82" i="7" s="1"/>
  <c r="Q46" i="9"/>
  <c r="S46" i="9"/>
  <c r="Q79" i="14"/>
  <c r="S79" i="14"/>
  <c r="AI56" i="1"/>
  <c r="AM56" i="1" s="1"/>
  <c r="BY8" i="1"/>
  <c r="BY56" i="1" s="1"/>
  <c r="AK13" i="1"/>
  <c r="AI79" i="1"/>
  <c r="AM79" i="1" s="1"/>
  <c r="AI74" i="1"/>
  <c r="AM74" i="1" s="1"/>
  <c r="AM13" i="1"/>
  <c r="BY13" i="1"/>
  <c r="CC13" i="1" s="1"/>
  <c r="BH26" i="19"/>
  <c r="BF26" i="19"/>
  <c r="AC46" i="16"/>
  <c r="AA46" i="16"/>
  <c r="AW84" i="18"/>
  <c r="AU87" i="18"/>
  <c r="AW87" i="18" s="1"/>
  <c r="BT72" i="15"/>
  <c r="BC60" i="15"/>
  <c r="BA60" i="15"/>
  <c r="AV60" i="14"/>
  <c r="AX60" i="14"/>
  <c r="AQ84" i="19"/>
  <c r="AS84" i="19"/>
  <c r="AH63" i="9"/>
  <c r="BS75" i="15"/>
  <c r="BW12" i="15"/>
  <c r="AC63" i="15"/>
  <c r="AF75" i="14"/>
  <c r="AH75" i="14"/>
  <c r="AH65" i="18"/>
  <c r="AF65" i="18"/>
  <c r="AV40" i="17"/>
  <c r="AX40" i="17"/>
  <c r="AQ68" i="9"/>
  <c r="AS68" i="9"/>
  <c r="AH70" i="14"/>
  <c r="AD73" i="14"/>
  <c r="AF73" i="14" s="1"/>
  <c r="AF70" i="14"/>
  <c r="BS80" i="7"/>
  <c r="BW23" i="7"/>
  <c r="BU23" i="7"/>
  <c r="BR84" i="7"/>
  <c r="BN87" i="7"/>
  <c r="BP87" i="7" s="1"/>
  <c r="AB76" i="15"/>
  <c r="Z78" i="15"/>
  <c r="AF81" i="15"/>
  <c r="AH81" i="15"/>
  <c r="Q74" i="15"/>
  <c r="S74" i="15"/>
  <c r="BR72" i="9"/>
  <c r="BP72" i="9"/>
  <c r="BT63" i="1"/>
  <c r="BZ29" i="1"/>
  <c r="BZ63" i="1" s="1"/>
  <c r="S40" i="17"/>
  <c r="BP68" i="1"/>
  <c r="BR68" i="1"/>
  <c r="AS58" i="9"/>
  <c r="L74" i="9"/>
  <c r="N74" i="9"/>
  <c r="AI56" i="15"/>
  <c r="AM56" i="15" s="1"/>
  <c r="AM8" i="15"/>
  <c r="AJ47" i="1"/>
  <c r="BK85" i="17"/>
  <c r="BI87" i="17"/>
  <c r="BM87" i="17" s="1"/>
  <c r="BM85" i="17"/>
  <c r="AC60" i="15"/>
  <c r="AA60" i="15"/>
  <c r="AA60" i="16"/>
  <c r="AC60" i="16"/>
  <c r="S68" i="14"/>
  <c r="G79" i="15"/>
  <c r="I79" i="15"/>
  <c r="E82" i="15"/>
  <c r="I82" i="15" s="1"/>
  <c r="L81" i="18"/>
  <c r="J82" i="18"/>
  <c r="L82" i="18" s="1"/>
  <c r="N81" i="18"/>
  <c r="BR68" i="15"/>
  <c r="BP68" i="15"/>
  <c r="BS80" i="9"/>
  <c r="BW23" i="9"/>
  <c r="BU23" i="9"/>
  <c r="BK46" i="17"/>
  <c r="BM46" i="17"/>
  <c r="BS79" i="9"/>
  <c r="BW79" i="9" s="1"/>
  <c r="BS74" i="9"/>
  <c r="BU13" i="9"/>
  <c r="BS45" i="9"/>
  <c r="BW13" i="9"/>
  <c r="BK71" i="14"/>
  <c r="BM71" i="14"/>
  <c r="BC79" i="14"/>
  <c r="BA79" i="14"/>
  <c r="BH58" i="18"/>
  <c r="BF58" i="18"/>
  <c r="BC63" i="15"/>
  <c r="BA63" i="15"/>
  <c r="AX62" i="19"/>
  <c r="AV62" i="19"/>
  <c r="AS62" i="16"/>
  <c r="AQ62" i="16"/>
  <c r="BA75" i="17"/>
  <c r="BC75" i="17"/>
  <c r="S56" i="7"/>
  <c r="S71" i="1"/>
  <c r="AS67" i="15"/>
  <c r="AC42" i="1"/>
  <c r="AA42" i="1"/>
  <c r="S85" i="7"/>
  <c r="Q85" i="7"/>
  <c r="BP40" i="16"/>
  <c r="BR40" i="16"/>
  <c r="AS72" i="1"/>
  <c r="AO73" i="1"/>
  <c r="AA80" i="16"/>
  <c r="AC80" i="16"/>
  <c r="I58" i="1"/>
  <c r="E59" i="1"/>
  <c r="G57" i="1" s="1"/>
  <c r="BH86" i="17"/>
  <c r="BF86" i="17"/>
  <c r="BD87" i="17"/>
  <c r="BF87" i="17" s="1"/>
  <c r="BC40" i="15"/>
  <c r="BA40" i="15"/>
  <c r="AX74" i="9"/>
  <c r="AV74" i="9"/>
  <c r="AV86" i="9"/>
  <c r="AX86" i="9"/>
  <c r="AT87" i="9"/>
  <c r="AX87" i="9" s="1"/>
  <c r="AQ85" i="16"/>
  <c r="AS85" i="16"/>
  <c r="BA44" i="7"/>
  <c r="BC44" i="7"/>
  <c r="AG62" i="9"/>
  <c r="AE64" i="9"/>
  <c r="AH62" i="15"/>
  <c r="AI81" i="9"/>
  <c r="AM33" i="9"/>
  <c r="BY33" i="9"/>
  <c r="CC33" i="9" s="1"/>
  <c r="AK33" i="9"/>
  <c r="AV41" i="14"/>
  <c r="AX41" i="14"/>
  <c r="BH79" i="16"/>
  <c r="BF79" i="16"/>
  <c r="BH61" i="7"/>
  <c r="BF61" i="7"/>
  <c r="O66" i="6"/>
  <c r="AQ60" i="19"/>
  <c r="AS60" i="19"/>
  <c r="AJ80" i="17"/>
  <c r="AL80" i="17" s="1"/>
  <c r="AL23" i="17"/>
  <c r="AM21" i="17"/>
  <c r="AI71" i="17"/>
  <c r="AI68" i="18"/>
  <c r="AM68" i="18" s="1"/>
  <c r="AM30" i="18"/>
  <c r="I72" i="18"/>
  <c r="G72" i="18"/>
  <c r="AH40" i="15"/>
  <c r="T82" i="9"/>
  <c r="V79" i="9"/>
  <c r="X79" i="9"/>
  <c r="AV42" i="15"/>
  <c r="AX42" i="15"/>
  <c r="AW86" i="14"/>
  <c r="AU87" i="14"/>
  <c r="AW87" i="14" s="1"/>
  <c r="AI65" i="7"/>
  <c r="AK65" i="7" s="1"/>
  <c r="AI70" i="7"/>
  <c r="BS77" i="16"/>
  <c r="BS78" i="16" s="1"/>
  <c r="BY32" i="16"/>
  <c r="BY77" i="16" s="1"/>
  <c r="BS44" i="16"/>
  <c r="BW32" i="16"/>
  <c r="AM23" i="14"/>
  <c r="AK23" i="14"/>
  <c r="AI80" i="14"/>
  <c r="AK80" i="14" s="1"/>
  <c r="X72" i="18"/>
  <c r="V72" i="18"/>
  <c r="I74" i="16"/>
  <c r="G74" i="16"/>
  <c r="L60" i="15"/>
  <c r="J64" i="15"/>
  <c r="L63" i="15" s="1"/>
  <c r="BB11" i="6"/>
  <c r="AZ11" i="6"/>
  <c r="AS42" i="1"/>
  <c r="X85" i="7"/>
  <c r="BF40" i="9"/>
  <c r="AJ6" i="17"/>
  <c r="AM6" i="17" s="1"/>
  <c r="BF81" i="9"/>
  <c r="AH54" i="19"/>
  <c r="AG54" i="19"/>
  <c r="BZ5" i="7"/>
  <c r="BZ53" i="7" s="1"/>
  <c r="BZ54" i="7" s="1"/>
  <c r="CB53" i="7" s="1"/>
  <c r="AW11" i="6"/>
  <c r="AU11" i="6"/>
  <c r="BS72" i="9"/>
  <c r="S42" i="9"/>
  <c r="S47" i="9"/>
  <c r="BZ28" i="17"/>
  <c r="BZ58" i="17" s="1"/>
  <c r="BT58" i="17"/>
  <c r="AK14" i="15"/>
  <c r="AI84" i="15"/>
  <c r="AK84" i="15" s="1"/>
  <c r="AA75" i="7"/>
  <c r="AC75" i="7"/>
  <c r="S58" i="17"/>
  <c r="G80" i="17"/>
  <c r="E82" i="17"/>
  <c r="G82" i="17" s="1"/>
  <c r="BT76" i="1"/>
  <c r="BW76" i="1" s="1"/>
  <c r="BT44" i="1"/>
  <c r="V40" i="14"/>
  <c r="X40" i="14"/>
  <c r="BV15" i="15"/>
  <c r="BZ15" i="15"/>
  <c r="AH40" i="1"/>
  <c r="BC74" i="18"/>
  <c r="BA74" i="18"/>
  <c r="AS68" i="7"/>
  <c r="BN78" i="9"/>
  <c r="BP78" i="9" s="1"/>
  <c r="BK81" i="7"/>
  <c r="L44" i="1"/>
  <c r="BM77" i="17"/>
  <c r="Z78" i="14"/>
  <c r="AB78" i="14" s="1"/>
  <c r="BW34" i="15"/>
  <c r="BH47" i="9"/>
  <c r="BY23" i="14"/>
  <c r="BY80" i="14" s="1"/>
  <c r="BY23" i="7"/>
  <c r="K73" i="19"/>
  <c r="M72" i="19" s="1"/>
  <c r="I47" i="18"/>
  <c r="I47" i="19"/>
  <c r="I68" i="1"/>
  <c r="N66" i="9"/>
  <c r="BD82" i="16"/>
  <c r="BF82" i="16" s="1"/>
  <c r="H65" i="7"/>
  <c r="BZ31" i="15"/>
  <c r="AO82" i="7"/>
  <c r="AQ82" i="7" s="1"/>
  <c r="BS40" i="1"/>
  <c r="AT73" i="7"/>
  <c r="AV73" i="7" s="1"/>
  <c r="F73" i="17"/>
  <c r="H70" i="17" s="1"/>
  <c r="AO73" i="7"/>
  <c r="I53" i="15"/>
  <c r="N62" i="18"/>
  <c r="F87" i="16"/>
  <c r="H87" i="16" s="1"/>
  <c r="N6" i="1"/>
  <c r="N6" i="15"/>
  <c r="AJ46" i="7"/>
  <c r="BD82" i="9"/>
  <c r="BF82" i="9" s="1"/>
  <c r="BZ33" i="14"/>
  <c r="BZ20" i="16"/>
  <c r="BZ67" i="16" s="1"/>
  <c r="I41" i="16"/>
  <c r="AO59" i="9"/>
  <c r="AQ57" i="9" s="1"/>
  <c r="BO87" i="15"/>
  <c r="BQ87" i="15" s="1"/>
  <c r="AM58" i="16"/>
  <c r="N40" i="16"/>
  <c r="AI40" i="1"/>
  <c r="BY29" i="7"/>
  <c r="BY19" i="16"/>
  <c r="BY62" i="16" s="1"/>
  <c r="AU69" i="9"/>
  <c r="AW69" i="9" s="1"/>
  <c r="BT26" i="1"/>
  <c r="AE73" i="17"/>
  <c r="AG77" i="17" s="1"/>
  <c r="I60" i="15"/>
  <c r="N67" i="9"/>
  <c r="N6" i="9"/>
  <c r="P73" i="1"/>
  <c r="R72" i="1" s="1"/>
  <c r="P78" i="1"/>
  <c r="R78" i="1" s="1"/>
  <c r="BW28" i="1"/>
  <c r="BY34" i="1"/>
  <c r="BY86" i="1" s="1"/>
  <c r="BT47" i="1"/>
  <c r="BV47" i="1" s="1"/>
  <c r="AI85" i="1"/>
  <c r="BI82" i="7"/>
  <c r="BK82" i="7" s="1"/>
  <c r="S40" i="7"/>
  <c r="AL34" i="7"/>
  <c r="BV23" i="7"/>
  <c r="BW12" i="7"/>
  <c r="BT40" i="7"/>
  <c r="BS57" i="7"/>
  <c r="BY12" i="7"/>
  <c r="BY75" i="7" s="1"/>
  <c r="AI75" i="7"/>
  <c r="AT78" i="9"/>
  <c r="AV78" i="9" s="1"/>
  <c r="BN73" i="9"/>
  <c r="BP73" i="9" s="1"/>
  <c r="AC62" i="9"/>
  <c r="BR71" i="9"/>
  <c r="BW29" i="9"/>
  <c r="AK23" i="9"/>
  <c r="BY29" i="9"/>
  <c r="BY63" i="9" s="1"/>
  <c r="AK80" i="9"/>
  <c r="BY22" i="9"/>
  <c r="AI79" i="9"/>
  <c r="AM79" i="9" s="1"/>
  <c r="AP87" i="16"/>
  <c r="AR87" i="16" s="1"/>
  <c r="I57" i="16"/>
  <c r="BA26" i="16"/>
  <c r="BY35" i="16"/>
  <c r="BS74" i="16"/>
  <c r="BW74" i="16" s="1"/>
  <c r="K82" i="14"/>
  <c r="M82" i="14" s="1"/>
  <c r="AH42" i="15"/>
  <c r="BR56" i="18"/>
  <c r="AD54" i="18"/>
  <c r="AF53" i="18" s="1"/>
  <c r="BC40" i="19"/>
  <c r="BW20" i="19"/>
  <c r="BK61" i="7"/>
  <c r="L44" i="16"/>
  <c r="V71" i="16"/>
  <c r="AA57" i="1"/>
  <c r="AQ57" i="17"/>
  <c r="AX80" i="9"/>
  <c r="AV56" i="15"/>
  <c r="BA45" i="1"/>
  <c r="AZ59" i="16"/>
  <c r="BB59" i="16" s="1"/>
  <c r="BI59" i="17"/>
  <c r="BM59" i="17" s="1"/>
  <c r="BK40" i="18"/>
  <c r="BE78" i="14"/>
  <c r="BG78" i="14" s="1"/>
  <c r="BH71" i="16"/>
  <c r="BY15" i="14"/>
  <c r="N42" i="16"/>
  <c r="AH65" i="1"/>
  <c r="BJ64" i="1"/>
  <c r="BL64" i="1" s="1"/>
  <c r="BW18" i="1"/>
  <c r="AK34" i="1"/>
  <c r="BN82" i="1"/>
  <c r="BP82" i="1" s="1"/>
  <c r="U82" i="7"/>
  <c r="W82" i="7" s="1"/>
  <c r="AO69" i="7"/>
  <c r="AQ69" i="7" s="1"/>
  <c r="W54" i="7"/>
  <c r="AT69" i="7"/>
  <c r="AV69" i="7" s="1"/>
  <c r="X45" i="7"/>
  <c r="AJ86" i="7"/>
  <c r="AL86" i="7" s="1"/>
  <c r="BZ14" i="7"/>
  <c r="BZ84" i="7" s="1"/>
  <c r="BT56" i="7"/>
  <c r="BY14" i="7"/>
  <c r="CA14" i="7" s="1"/>
  <c r="F87" i="9"/>
  <c r="H87" i="9" s="1"/>
  <c r="BH70" i="9"/>
  <c r="AS56" i="9"/>
  <c r="BW63" i="9"/>
  <c r="Y87" i="16"/>
  <c r="AC70" i="16"/>
  <c r="BS79" i="16"/>
  <c r="BF86" i="14"/>
  <c r="O87" i="14"/>
  <c r="S87" i="14" s="1"/>
  <c r="G79" i="14"/>
  <c r="BH61" i="14"/>
  <c r="BZ19" i="14"/>
  <c r="BZ62" i="14" s="1"/>
  <c r="AC61" i="15"/>
  <c r="Y64" i="15"/>
  <c r="AA67" i="15" s="1"/>
  <c r="BC70" i="17"/>
  <c r="BG75" i="18"/>
  <c r="BL53" i="18"/>
  <c r="Q45" i="18"/>
  <c r="AH53" i="18"/>
  <c r="AF75" i="19"/>
  <c r="BB54" i="19"/>
  <c r="V36" i="19"/>
  <c r="BR44" i="19"/>
  <c r="V71" i="7"/>
  <c r="AV61" i="7"/>
  <c r="V67" i="7"/>
  <c r="L66" i="16"/>
  <c r="Q79" i="7"/>
  <c r="N81" i="15"/>
  <c r="BD78" i="16"/>
  <c r="BF78" i="16" s="1"/>
  <c r="AS81" i="19"/>
  <c r="AS62" i="19"/>
  <c r="AO87" i="16"/>
  <c r="AQ87" i="16" s="1"/>
  <c r="BN78" i="15"/>
  <c r="BP78" i="15" s="1"/>
  <c r="BR81" i="1"/>
  <c r="AH46" i="1"/>
  <c r="AI86" i="1"/>
  <c r="AK86" i="1" s="1"/>
  <c r="BZ8" i="1"/>
  <c r="Z82" i="7"/>
  <c r="AB82" i="7" s="1"/>
  <c r="BW29" i="7"/>
  <c r="AH71" i="7"/>
  <c r="BT84" i="7"/>
  <c r="BV84" i="7" s="1"/>
  <c r="Q76" i="9"/>
  <c r="BD64" i="9"/>
  <c r="BF64" i="9" s="1"/>
  <c r="BV19" i="9"/>
  <c r="BZ32" i="9"/>
  <c r="BZ77" i="9" s="1"/>
  <c r="BZ25" i="9"/>
  <c r="BK66" i="16"/>
  <c r="BY12" i="16"/>
  <c r="BY75" i="16" s="1"/>
  <c r="AA61" i="14"/>
  <c r="U59" i="14"/>
  <c r="W59" i="14" s="1"/>
  <c r="AH46" i="14"/>
  <c r="BH75" i="15"/>
  <c r="AU82" i="15"/>
  <c r="AW82" i="15" s="1"/>
  <c r="E54" i="15"/>
  <c r="G53" i="15" s="1"/>
  <c r="AQ79" i="17"/>
  <c r="AM20" i="18"/>
  <c r="AI42" i="18"/>
  <c r="AD64" i="19"/>
  <c r="AF64" i="19" s="1"/>
  <c r="BW28" i="19"/>
  <c r="BH85" i="6"/>
  <c r="AQ71" i="7"/>
  <c r="I66" i="18"/>
  <c r="N45" i="1"/>
  <c r="AH57" i="14"/>
  <c r="AX71" i="19"/>
  <c r="AT69" i="16"/>
  <c r="AV69" i="16" s="1"/>
  <c r="BK80" i="14"/>
  <c r="BK57" i="17"/>
  <c r="V47" i="18"/>
  <c r="BF61" i="14"/>
  <c r="AA85" i="16"/>
  <c r="BO87" i="1"/>
  <c r="BQ87" i="1" s="1"/>
  <c r="AV79" i="16"/>
  <c r="BC60" i="9"/>
  <c r="AC62" i="16"/>
  <c r="BA60" i="19"/>
  <c r="AN70" i="6"/>
  <c r="X6" i="14"/>
  <c r="AH77" i="1"/>
  <c r="BY24" i="1"/>
  <c r="BY85" i="1" s="1"/>
  <c r="BQ6" i="1"/>
  <c r="J87" i="7"/>
  <c r="AC65" i="7"/>
  <c r="AZ64" i="7"/>
  <c r="BB64" i="7" s="1"/>
  <c r="I76" i="7"/>
  <c r="BW14" i="7"/>
  <c r="AH56" i="7"/>
  <c r="AH70" i="9"/>
  <c r="O78" i="9"/>
  <c r="Q78" i="9" s="1"/>
  <c r="AH56" i="9"/>
  <c r="BZ14" i="9"/>
  <c r="BZ84" i="9" s="1"/>
  <c r="BJ59" i="16"/>
  <c r="BL59" i="16" s="1"/>
  <c r="I61" i="16"/>
  <c r="BU35" i="16"/>
  <c r="AL24" i="16"/>
  <c r="Y64" i="14"/>
  <c r="AA64" i="14" s="1"/>
  <c r="J59" i="14"/>
  <c r="L56" i="14" s="1"/>
  <c r="BC62" i="14"/>
  <c r="V53" i="14"/>
  <c r="BM44" i="14"/>
  <c r="BD78" i="15"/>
  <c r="BF78" i="15" s="1"/>
  <c r="P69" i="15"/>
  <c r="AD54" i="15"/>
  <c r="V79" i="17"/>
  <c r="AJ46" i="18"/>
  <c r="AL46" i="18" s="1"/>
  <c r="AW58" i="18"/>
  <c r="BR47" i="19"/>
  <c r="BS58" i="19"/>
  <c r="BJ24" i="6"/>
  <c r="AS71" i="7"/>
  <c r="BH60" i="7"/>
  <c r="AL14" i="18"/>
  <c r="G81" i="14"/>
  <c r="V68" i="9"/>
  <c r="AA76" i="16"/>
  <c r="BA70" i="17"/>
  <c r="BD73" i="16"/>
  <c r="BF73" i="16" s="1"/>
  <c r="BK77" i="1"/>
  <c r="BP85" i="9"/>
  <c r="AF75" i="1"/>
  <c r="AZ87" i="14"/>
  <c r="BB87" i="14" s="1"/>
  <c r="BE78" i="16"/>
  <c r="BG78" i="16" s="1"/>
  <c r="BT40" i="1"/>
  <c r="K64" i="18"/>
  <c r="M62" i="18" s="1"/>
  <c r="O54" i="15"/>
  <c r="Q53" i="15" s="1"/>
  <c r="BG6" i="1"/>
  <c r="BH53" i="14"/>
  <c r="BB84" i="1"/>
  <c r="AD78" i="1"/>
  <c r="AI46" i="1"/>
  <c r="AM46" i="1" s="1"/>
  <c r="AU78" i="7"/>
  <c r="AW78" i="7" s="1"/>
  <c r="AP78" i="7"/>
  <c r="BN64" i="7"/>
  <c r="BP64" i="7" s="1"/>
  <c r="BW25" i="7"/>
  <c r="BY21" i="7"/>
  <c r="BS46" i="7"/>
  <c r="BW46" i="7" s="1"/>
  <c r="AD59" i="7"/>
  <c r="AF58" i="7" s="1"/>
  <c r="BO82" i="9"/>
  <c r="BQ82" i="9" s="1"/>
  <c r="P73" i="9"/>
  <c r="R71" i="9" s="1"/>
  <c r="F69" i="9"/>
  <c r="BU14" i="9"/>
  <c r="BY23" i="9"/>
  <c r="BY80" i="9" s="1"/>
  <c r="H84" i="16"/>
  <c r="AV68" i="16"/>
  <c r="BA47" i="16"/>
  <c r="AM12" i="16"/>
  <c r="AP78" i="14"/>
  <c r="T54" i="14"/>
  <c r="V54" i="14" s="1"/>
  <c r="BO82" i="15"/>
  <c r="BQ82" i="15" s="1"/>
  <c r="BN87" i="15"/>
  <c r="BP87" i="15" s="1"/>
  <c r="BJ87" i="17"/>
  <c r="BL87" i="17" s="1"/>
  <c r="T82" i="17"/>
  <c r="X82" i="17" s="1"/>
  <c r="P64" i="17"/>
  <c r="R62" i="17" s="1"/>
  <c r="AZ59" i="17"/>
  <c r="BB59" i="17" s="1"/>
  <c r="O54" i="17"/>
  <c r="S54" i="17" s="1"/>
  <c r="BP40" i="17"/>
  <c r="BM84" i="18"/>
  <c r="AU82" i="18"/>
  <c r="AW82" i="18" s="1"/>
  <c r="BC72" i="18"/>
  <c r="AV63" i="18"/>
  <c r="AM67" i="18"/>
  <c r="L79" i="19"/>
  <c r="BM76" i="19"/>
  <c r="E64" i="9"/>
  <c r="G67" i="9" s="1"/>
  <c r="F69" i="14"/>
  <c r="Z78" i="9"/>
  <c r="AB78" i="9" s="1"/>
  <c r="BC72" i="19"/>
  <c r="BF62" i="9"/>
  <c r="BK79" i="19"/>
  <c r="BP84" i="15"/>
  <c r="AV76" i="16"/>
  <c r="BK74" i="9"/>
  <c r="AQ80" i="14"/>
  <c r="AF62" i="19"/>
  <c r="S65" i="14"/>
  <c r="AC57" i="19"/>
  <c r="BM68" i="15"/>
  <c r="BD38" i="14"/>
  <c r="BH38" i="14" s="1"/>
  <c r="J87" i="15"/>
  <c r="L87" i="15" s="1"/>
  <c r="BK61" i="1"/>
  <c r="BY28" i="1"/>
  <c r="BY58" i="1" s="1"/>
  <c r="AC26" i="1"/>
  <c r="AT64" i="7"/>
  <c r="AV64" i="7" s="1"/>
  <c r="AZ38" i="7"/>
  <c r="AM21" i="7"/>
  <c r="AM23" i="9"/>
  <c r="BW84" i="9"/>
  <c r="AI44" i="16"/>
  <c r="BH46" i="14"/>
  <c r="X84" i="15"/>
  <c r="BR70" i="15"/>
  <c r="BO78" i="18"/>
  <c r="BQ78" i="18" s="1"/>
  <c r="J82" i="19"/>
  <c r="N82" i="19" s="1"/>
  <c r="X76" i="19"/>
  <c r="U59" i="19"/>
  <c r="W59" i="19" s="1"/>
  <c r="AN65" i="6"/>
  <c r="AQ66" i="7"/>
  <c r="AV68" i="7"/>
  <c r="AA57" i="7"/>
  <c r="Q76" i="7"/>
  <c r="W53" i="7"/>
  <c r="BO23" i="6"/>
  <c r="AU73" i="16"/>
  <c r="AW73" i="16" s="1"/>
  <c r="BU29" i="9"/>
  <c r="BK57" i="19"/>
  <c r="R53" i="17"/>
  <c r="BS84" i="7"/>
  <c r="BS87" i="7" s="1"/>
  <c r="AX40" i="9"/>
  <c r="AJ46" i="9"/>
  <c r="AL46" i="9" s="1"/>
  <c r="BT47" i="9"/>
  <c r="BV47" i="9" s="1"/>
  <c r="BA68" i="16"/>
  <c r="BI78" i="1"/>
  <c r="BK78" i="1" s="1"/>
  <c r="AE73" i="1"/>
  <c r="AG72" i="1" s="1"/>
  <c r="Q44" i="1"/>
  <c r="BY18" i="1"/>
  <c r="CC18" i="1" s="1"/>
  <c r="AZ59" i="7"/>
  <c r="BB59" i="7" s="1"/>
  <c r="BY18" i="7"/>
  <c r="BJ78" i="9"/>
  <c r="BL78" i="9" s="1"/>
  <c r="BM68" i="9"/>
  <c r="BW14" i="9"/>
  <c r="AH46" i="9"/>
  <c r="AJ84" i="9"/>
  <c r="AJ87" i="9" s="1"/>
  <c r="AL87" i="9" s="1"/>
  <c r="AV81" i="16"/>
  <c r="AD82" i="16"/>
  <c r="AF82" i="16" s="1"/>
  <c r="BP72" i="16"/>
  <c r="BH75" i="16"/>
  <c r="AX57" i="16"/>
  <c r="BZ28" i="16"/>
  <c r="AI75" i="16"/>
  <c r="AI78" i="16" s="1"/>
  <c r="X6" i="16"/>
  <c r="AX40" i="14"/>
  <c r="AE82" i="15"/>
  <c r="AG82" i="15" s="1"/>
  <c r="BO69" i="15"/>
  <c r="BQ69" i="15" s="1"/>
  <c r="BE87" i="17"/>
  <c r="BG87" i="17" s="1"/>
  <c r="BD59" i="17"/>
  <c r="BF59" i="17" s="1"/>
  <c r="AE87" i="18"/>
  <c r="AG87" i="18" s="1"/>
  <c r="V75" i="18"/>
  <c r="S79" i="19"/>
  <c r="AC60" i="19"/>
  <c r="AH77" i="7"/>
  <c r="BK80" i="7"/>
  <c r="BP61" i="7"/>
  <c r="BK45" i="7"/>
  <c r="L85" i="15"/>
  <c r="BM80" i="6"/>
  <c r="BO80" i="6" s="1"/>
  <c r="L45" i="16"/>
  <c r="AF62" i="9"/>
  <c r="BA44" i="15"/>
  <c r="BI69" i="9"/>
  <c r="BK69" i="9" s="1"/>
  <c r="AS81" i="17"/>
  <c r="AQ45" i="19"/>
  <c r="Q44" i="14"/>
  <c r="BP77" i="15"/>
  <c r="F64" i="16"/>
  <c r="H67" i="16" s="1"/>
  <c r="BD54" i="14"/>
  <c r="BF54" i="14" s="1"/>
  <c r="AH53" i="15"/>
  <c r="N53" i="6"/>
  <c r="BO59" i="1"/>
  <c r="BQ59" i="1" s="1"/>
  <c r="AI45" i="1"/>
  <c r="AK45" i="1" s="1"/>
  <c r="BD82" i="15"/>
  <c r="BF82" i="15" s="1"/>
  <c r="AO59" i="16"/>
  <c r="BI54" i="9"/>
  <c r="BK54" i="9" s="1"/>
  <c r="BZ13" i="15"/>
  <c r="BZ74" i="15" s="1"/>
  <c r="CB74" i="15" s="1"/>
  <c r="I66" i="19"/>
  <c r="R5" i="6"/>
  <c r="BK53" i="9"/>
  <c r="G81" i="18"/>
  <c r="AC43" i="7"/>
  <c r="I16" i="18"/>
  <c r="BH45" i="15"/>
  <c r="AO59" i="1"/>
  <c r="BR26" i="15"/>
  <c r="BZ15" i="1"/>
  <c r="E59" i="16"/>
  <c r="AS46" i="15"/>
  <c r="BW35" i="18"/>
  <c r="N42" i="9"/>
  <c r="I40" i="15"/>
  <c r="AX26" i="9"/>
  <c r="BY28" i="19"/>
  <c r="BY14" i="1"/>
  <c r="BY84" i="1" s="1"/>
  <c r="BS45" i="7"/>
  <c r="O82" i="1"/>
  <c r="S82" i="1" s="1"/>
  <c r="AY73" i="15"/>
  <c r="BA73" i="15" s="1"/>
  <c r="I60" i="14"/>
  <c r="AE87" i="7"/>
  <c r="AG87" i="7" s="1"/>
  <c r="I70" i="16"/>
  <c r="BD87" i="14"/>
  <c r="AP78" i="16"/>
  <c r="BI78" i="15"/>
  <c r="BK78" i="15" s="1"/>
  <c r="BD59" i="1"/>
  <c r="BH59" i="1" s="1"/>
  <c r="BO59" i="14"/>
  <c r="BQ59" i="14" s="1"/>
  <c r="BZ22" i="9"/>
  <c r="P82" i="18"/>
  <c r="BT43" i="16"/>
  <c r="BY31" i="1"/>
  <c r="BI73" i="18"/>
  <c r="BK73" i="18" s="1"/>
  <c r="BN78" i="18"/>
  <c r="BP78" i="18" s="1"/>
  <c r="AI54" i="9"/>
  <c r="AK53" i="9" s="1"/>
  <c r="AF66" i="1"/>
  <c r="AD54" i="1"/>
  <c r="BW31" i="1"/>
  <c r="AD48" i="1"/>
  <c r="AF44" i="1" s="1"/>
  <c r="BU14" i="1"/>
  <c r="AB84" i="7"/>
  <c r="Q75" i="7"/>
  <c r="AO64" i="7"/>
  <c r="AQ63" i="7" s="1"/>
  <c r="BL66" i="7"/>
  <c r="X40" i="7"/>
  <c r="BW15" i="7"/>
  <c r="BZ21" i="7"/>
  <c r="BZ71" i="7" s="1"/>
  <c r="O87" i="9"/>
  <c r="S87" i="9" s="1"/>
  <c r="K69" i="9"/>
  <c r="BH46" i="9"/>
  <c r="N84" i="16"/>
  <c r="AS79" i="16"/>
  <c r="AF65" i="16"/>
  <c r="X47" i="16"/>
  <c r="BY30" i="16"/>
  <c r="BY68" i="16" s="1"/>
  <c r="BD82" i="14"/>
  <c r="BH82" i="14" s="1"/>
  <c r="BQ56" i="14"/>
  <c r="AC62" i="14"/>
  <c r="BU24" i="14"/>
  <c r="AU78" i="15"/>
  <c r="AW78" i="15" s="1"/>
  <c r="BR86" i="15"/>
  <c r="BM75" i="15"/>
  <c r="BA72" i="15"/>
  <c r="BZ20" i="15"/>
  <c r="BZ67" i="15" s="1"/>
  <c r="BG79" i="17"/>
  <c r="AH75" i="18"/>
  <c r="AL24" i="18"/>
  <c r="BN87" i="19"/>
  <c r="BR87" i="19" s="1"/>
  <c r="BR56" i="19"/>
  <c r="N45" i="19"/>
  <c r="W35" i="6"/>
  <c r="AS57" i="6"/>
  <c r="AW57" i="6" s="1"/>
  <c r="BF76" i="7"/>
  <c r="G65" i="14"/>
  <c r="L85" i="19"/>
  <c r="S68" i="9"/>
  <c r="O78" i="14"/>
  <c r="Q78" i="14" s="1"/>
  <c r="V75" i="19"/>
  <c r="AD73" i="16"/>
  <c r="AF76" i="16" s="1"/>
  <c r="BC81" i="15"/>
  <c r="BQ61" i="17"/>
  <c r="BP63" i="16"/>
  <c r="AO64" i="14"/>
  <c r="AQ62" i="14" s="1"/>
  <c r="S79" i="1"/>
  <c r="BM80" i="1"/>
  <c r="AD69" i="1"/>
  <c r="AF69" i="1" s="1"/>
  <c r="AE59" i="1"/>
  <c r="AG58" i="1" s="1"/>
  <c r="AH53" i="1"/>
  <c r="AX36" i="1"/>
  <c r="BS84" i="1"/>
  <c r="BU84" i="1" s="1"/>
  <c r="BD78" i="7"/>
  <c r="BF78" i="7" s="1"/>
  <c r="BE69" i="7"/>
  <c r="BG69" i="7" s="1"/>
  <c r="AT78" i="7"/>
  <c r="AV78" i="7" s="1"/>
  <c r="BJ73" i="7"/>
  <c r="BL73" i="7" s="1"/>
  <c r="BD59" i="7"/>
  <c r="BR40" i="7"/>
  <c r="S62" i="7"/>
  <c r="BS76" i="7"/>
  <c r="BS44" i="7"/>
  <c r="BT40" i="9"/>
  <c r="J82" i="16"/>
  <c r="L82" i="16" s="1"/>
  <c r="G75" i="16"/>
  <c r="BK67" i="16"/>
  <c r="AV45" i="16"/>
  <c r="AM30" i="16"/>
  <c r="AT82" i="14"/>
  <c r="AV82" i="14" s="1"/>
  <c r="F82" i="14"/>
  <c r="H82" i="14" s="1"/>
  <c r="BW13" i="14"/>
  <c r="BH58" i="14"/>
  <c r="BW12" i="14"/>
  <c r="BS85" i="14"/>
  <c r="BW85" i="14" s="1"/>
  <c r="T69" i="15"/>
  <c r="BK75" i="15"/>
  <c r="BE87" i="18"/>
  <c r="BG87" i="18" s="1"/>
  <c r="M79" i="18"/>
  <c r="AX65" i="18"/>
  <c r="X65" i="6"/>
  <c r="BP41" i="7"/>
  <c r="E73" i="16"/>
  <c r="G70" i="16" s="1"/>
  <c r="N72" i="15"/>
  <c r="G9" i="16"/>
  <c r="AB61" i="1"/>
  <c r="AH72" i="9"/>
  <c r="AX86" i="16"/>
  <c r="AU64" i="14"/>
  <c r="AW64" i="14" s="1"/>
  <c r="BO59" i="16"/>
  <c r="BQ59" i="16" s="1"/>
  <c r="BF65" i="19"/>
  <c r="Q79" i="1"/>
  <c r="BJ82" i="16"/>
  <c r="BL82" i="16" s="1"/>
  <c r="Z59" i="16"/>
  <c r="AB59" i="16" s="1"/>
  <c r="AD87" i="17"/>
  <c r="AF87" i="17" s="1"/>
  <c r="F73" i="1"/>
  <c r="H70" i="1" s="1"/>
  <c r="O69" i="9"/>
  <c r="J87" i="17"/>
  <c r="L87" i="17" s="1"/>
  <c r="I43" i="1"/>
  <c r="G60" i="14"/>
  <c r="O82" i="15"/>
  <c r="Q82" i="15" s="1"/>
  <c r="BY5" i="9"/>
  <c r="BY6" i="9" s="1"/>
  <c r="BD82" i="1"/>
  <c r="BH82" i="1" s="1"/>
  <c r="BK56" i="1"/>
  <c r="AE69" i="1"/>
  <c r="AG69" i="1" s="1"/>
  <c r="AP59" i="1"/>
  <c r="AR57" i="1" s="1"/>
  <c r="AJ72" i="1"/>
  <c r="AJ73" i="1" s="1"/>
  <c r="AL70" i="1" s="1"/>
  <c r="Q84" i="7"/>
  <c r="BF75" i="7"/>
  <c r="AP73" i="7"/>
  <c r="Z69" i="7"/>
  <c r="AB69" i="7" s="1"/>
  <c r="O69" i="7"/>
  <c r="AW6" i="7"/>
  <c r="AP78" i="9"/>
  <c r="T59" i="9"/>
  <c r="X59" i="9" s="1"/>
  <c r="BR79" i="16"/>
  <c r="BA63" i="16"/>
  <c r="BH53" i="16"/>
  <c r="AK13" i="16"/>
  <c r="BM6" i="16"/>
  <c r="G72" i="14"/>
  <c r="BS79" i="14"/>
  <c r="BU79" i="14" s="1"/>
  <c r="AK34" i="14"/>
  <c r="Q85" i="15"/>
  <c r="N75" i="15"/>
  <c r="BR76" i="15"/>
  <c r="BE78" i="17"/>
  <c r="BG78" i="17" s="1"/>
  <c r="AP73" i="17"/>
  <c r="AR77" i="17" s="1"/>
  <c r="AM24" i="17"/>
  <c r="BN78" i="19"/>
  <c r="BP78" i="19" s="1"/>
  <c r="AS63" i="6"/>
  <c r="AU63" i="6" s="1"/>
  <c r="BF47" i="7"/>
  <c r="BP44" i="7"/>
  <c r="BE64" i="7"/>
  <c r="BG64" i="7" s="1"/>
  <c r="J85" i="6"/>
  <c r="L85" i="6" s="1"/>
  <c r="AI6" i="9"/>
  <c r="AM6" i="9" s="1"/>
  <c r="L75" i="1"/>
  <c r="AF44" i="19"/>
  <c r="BR57" i="18"/>
  <c r="BP60" i="15"/>
  <c r="V57" i="19"/>
  <c r="AC60" i="14"/>
  <c r="X67" i="1"/>
  <c r="BD78" i="1"/>
  <c r="BF78" i="1" s="1"/>
  <c r="Q76" i="14"/>
  <c r="BK58" i="19"/>
  <c r="Y54" i="14"/>
  <c r="AA54" i="14" s="1"/>
  <c r="AP54" i="14"/>
  <c r="BJ87" i="1"/>
  <c r="BL87" i="1" s="1"/>
  <c r="BG79" i="1"/>
  <c r="BI59" i="1"/>
  <c r="BM59" i="1" s="1"/>
  <c r="BY22" i="1"/>
  <c r="AM23" i="1"/>
  <c r="AM30" i="1"/>
  <c r="AE38" i="1"/>
  <c r="AG5" i="1" s="1"/>
  <c r="AG90" i="1" s="1"/>
  <c r="O87" i="7"/>
  <c r="S87" i="7" s="1"/>
  <c r="P78" i="7"/>
  <c r="R78" i="7" s="1"/>
  <c r="AX40" i="7"/>
  <c r="BM36" i="7"/>
  <c r="BR43" i="7"/>
  <c r="BR79" i="9"/>
  <c r="AC70" i="9"/>
  <c r="AM31" i="9"/>
  <c r="Q84" i="16"/>
  <c r="AZ87" i="16"/>
  <c r="BB87" i="16" s="1"/>
  <c r="AT54" i="16"/>
  <c r="AV54" i="16" s="1"/>
  <c r="BM60" i="16"/>
  <c r="BY24" i="16"/>
  <c r="BY85" i="16" s="1"/>
  <c r="BY13" i="16"/>
  <c r="CA13" i="16" s="1"/>
  <c r="AA79" i="14"/>
  <c r="E73" i="14"/>
  <c r="G70" i="14" s="1"/>
  <c r="BS74" i="14"/>
  <c r="BW74" i="14" s="1"/>
  <c r="AH76" i="15"/>
  <c r="BP76" i="15"/>
  <c r="AD82" i="17"/>
  <c r="AF82" i="17" s="1"/>
  <c r="AC62" i="17"/>
  <c r="AX46" i="17"/>
  <c r="AK85" i="17"/>
  <c r="BP75" i="18"/>
  <c r="R79" i="18"/>
  <c r="AH76" i="18"/>
  <c r="BV20" i="18"/>
  <c r="AH58" i="18"/>
  <c r="BI59" i="19"/>
  <c r="BK59" i="19" s="1"/>
  <c r="AW29" i="6"/>
  <c r="G77" i="18"/>
  <c r="V41" i="19"/>
  <c r="V74" i="17"/>
  <c r="V71" i="17"/>
  <c r="AF85" i="18"/>
  <c r="AF42" i="18"/>
  <c r="AO82" i="16"/>
  <c r="AS82" i="16" s="1"/>
  <c r="AT69" i="9"/>
  <c r="AV69" i="9" s="1"/>
  <c r="BA66" i="16"/>
  <c r="BF57" i="18"/>
  <c r="BF46" i="17"/>
  <c r="BF72" i="18"/>
  <c r="BF77" i="1"/>
  <c r="BQ56" i="1"/>
  <c r="E87" i="14"/>
  <c r="G87" i="14" s="1"/>
  <c r="F73" i="9"/>
  <c r="H70" i="9" s="1"/>
  <c r="BY12" i="18"/>
  <c r="BY75" i="18" s="1"/>
  <c r="Z73" i="9"/>
  <c r="AB73" i="9" s="1"/>
  <c r="I6" i="19"/>
  <c r="AS6" i="17"/>
  <c r="AA53" i="14"/>
  <c r="AT87" i="1"/>
  <c r="AX87" i="1" s="1"/>
  <c r="S40" i="1"/>
  <c r="BW14" i="1"/>
  <c r="BH56" i="1"/>
  <c r="BC60" i="1"/>
  <c r="AX75" i="7"/>
  <c r="AZ69" i="7"/>
  <c r="BB69" i="7" s="1"/>
  <c r="BF58" i="7"/>
  <c r="AA60" i="7"/>
  <c r="AU82" i="9"/>
  <c r="K64" i="9"/>
  <c r="M63" i="9" s="1"/>
  <c r="BZ34" i="9"/>
  <c r="BZ86" i="9" s="1"/>
  <c r="CB86" i="9" s="1"/>
  <c r="O87" i="16"/>
  <c r="Q87" i="16" s="1"/>
  <c r="AO64" i="16"/>
  <c r="AT59" i="16"/>
  <c r="AX59" i="16" s="1"/>
  <c r="AX56" i="16"/>
  <c r="X60" i="16"/>
  <c r="AM13" i="16"/>
  <c r="Z87" i="14"/>
  <c r="AB87" i="14" s="1"/>
  <c r="BH85" i="14"/>
  <c r="AF65" i="14"/>
  <c r="AO59" i="14"/>
  <c r="AQ56" i="14" s="1"/>
  <c r="J78" i="15"/>
  <c r="L78" i="15" s="1"/>
  <c r="BJ73" i="15"/>
  <c r="BL73" i="15" s="1"/>
  <c r="BO78" i="17"/>
  <c r="BQ78" i="17" s="1"/>
  <c r="AF81" i="17"/>
  <c r="E87" i="18"/>
  <c r="G87" i="18" s="1"/>
  <c r="AT87" i="18"/>
  <c r="BR75" i="18"/>
  <c r="BM70" i="18"/>
  <c r="BJ87" i="19"/>
  <c r="BL87" i="19" s="1"/>
  <c r="AU18" i="6"/>
  <c r="BA68" i="7"/>
  <c r="G84" i="18"/>
  <c r="G86" i="14"/>
  <c r="H60" i="15"/>
  <c r="V57" i="14"/>
  <c r="BA70" i="9"/>
  <c r="BA46" i="15"/>
  <c r="BF81" i="1"/>
  <c r="BE64" i="14"/>
  <c r="BG64" i="14" s="1"/>
  <c r="BM46" i="15"/>
  <c r="BP77" i="16"/>
  <c r="L71" i="19"/>
  <c r="AV61" i="9"/>
  <c r="BP58" i="19"/>
  <c r="Q80" i="1"/>
  <c r="BT42" i="15"/>
  <c r="I42" i="17"/>
  <c r="P64" i="7"/>
  <c r="R62" i="7" s="1"/>
  <c r="BH6" i="14"/>
  <c r="AZ82" i="1"/>
  <c r="Z59" i="1"/>
  <c r="AB59" i="1" s="1"/>
  <c r="BF56" i="1"/>
  <c r="S66" i="7"/>
  <c r="S81" i="7"/>
  <c r="AA56" i="7"/>
  <c r="BY15" i="7"/>
  <c r="BN82" i="9"/>
  <c r="BR82" i="9" s="1"/>
  <c r="BH60" i="9"/>
  <c r="Y73" i="9"/>
  <c r="AA73" i="9" s="1"/>
  <c r="K78" i="9"/>
  <c r="M78" i="9" s="1"/>
  <c r="BR80" i="9"/>
  <c r="Q79" i="16"/>
  <c r="AX47" i="16"/>
  <c r="AI74" i="16"/>
  <c r="BF85" i="14"/>
  <c r="AV61" i="14"/>
  <c r="BH75" i="17"/>
  <c r="AS45" i="17"/>
  <c r="BK70" i="18"/>
  <c r="AZ87" i="19"/>
  <c r="BB87" i="19" s="1"/>
  <c r="T59" i="19"/>
  <c r="V59" i="19" s="1"/>
  <c r="Y54" i="7"/>
  <c r="AA54" i="7" s="1"/>
  <c r="G77" i="16"/>
  <c r="L79" i="9"/>
  <c r="K82" i="9"/>
  <c r="M82" i="9" s="1"/>
  <c r="L86" i="17"/>
  <c r="X46" i="15"/>
  <c r="BP75" i="19"/>
  <c r="BP85" i="15"/>
  <c r="BP46" i="9"/>
  <c r="BP42" i="9"/>
  <c r="Q45" i="1"/>
  <c r="BI82" i="1"/>
  <c r="BM82" i="1" s="1"/>
  <c r="AY64" i="16"/>
  <c r="BA64" i="16" s="1"/>
  <c r="O73" i="9"/>
  <c r="Q70" i="9" s="1"/>
  <c r="AH6" i="18"/>
  <c r="BE78" i="1"/>
  <c r="BG78" i="1" s="1"/>
  <c r="AD87" i="1"/>
  <c r="AF87" i="1" s="1"/>
  <c r="AY82" i="1"/>
  <c r="BA82" i="1" s="1"/>
  <c r="U78" i="1"/>
  <c r="W78" i="1" s="1"/>
  <c r="S41" i="1"/>
  <c r="S42" i="1"/>
  <c r="BP40" i="1"/>
  <c r="AZ87" i="7"/>
  <c r="BB87" i="7" s="1"/>
  <c r="L81" i="7"/>
  <c r="AH47" i="7"/>
  <c r="P82" i="9"/>
  <c r="R82" i="9" s="1"/>
  <c r="BK71" i="9"/>
  <c r="E78" i="9"/>
  <c r="G78" i="9" s="1"/>
  <c r="J82" i="9"/>
  <c r="L82" i="9" s="1"/>
  <c r="BO87" i="16"/>
  <c r="BQ87" i="16" s="1"/>
  <c r="BJ87" i="16"/>
  <c r="BL87" i="16" s="1"/>
  <c r="K82" i="16"/>
  <c r="M82" i="16" s="1"/>
  <c r="AF71" i="16"/>
  <c r="N58" i="16"/>
  <c r="BD54" i="16"/>
  <c r="BF54" i="16" s="1"/>
  <c r="BH45" i="16"/>
  <c r="BW24" i="16"/>
  <c r="AU82" i="14"/>
  <c r="AD82" i="14"/>
  <c r="AF82" i="14" s="1"/>
  <c r="BJ87" i="15"/>
  <c r="BL87" i="15" s="1"/>
  <c r="Z69" i="15"/>
  <c r="AC46" i="15"/>
  <c r="AZ54" i="17"/>
  <c r="BR43" i="17"/>
  <c r="Q84" i="18"/>
  <c r="BW12" i="18"/>
  <c r="AY69" i="7"/>
  <c r="BA69" i="7" s="1"/>
  <c r="BJ59" i="7"/>
  <c r="BL59" i="7" s="1"/>
  <c r="AK24" i="17"/>
  <c r="L79" i="16"/>
  <c r="AA45" i="18"/>
  <c r="Z87" i="1"/>
  <c r="AB87" i="1" s="1"/>
  <c r="AX81" i="14"/>
  <c r="AX85" i="1"/>
  <c r="BF56" i="16"/>
  <c r="BR63" i="19"/>
  <c r="AQ74" i="19"/>
  <c r="Q81" i="15"/>
  <c r="BP85" i="19"/>
  <c r="BY22" i="17"/>
  <c r="BY76" i="17" s="1"/>
  <c r="BO69" i="17"/>
  <c r="BQ69" i="17" s="1"/>
  <c r="F78" i="9"/>
  <c r="H78" i="9" s="1"/>
  <c r="AH6" i="1"/>
  <c r="AI69" i="9"/>
  <c r="BK53" i="15"/>
  <c r="BA36" i="15"/>
  <c r="BE59" i="19"/>
  <c r="BG59" i="19" s="1"/>
  <c r="AW20" i="6"/>
  <c r="AC74" i="17"/>
  <c r="AT59" i="9"/>
  <c r="AV59" i="9" s="1"/>
  <c r="AU73" i="17"/>
  <c r="AW73" i="17" s="1"/>
  <c r="AJ40" i="16"/>
  <c r="M29" i="17"/>
  <c r="M31" i="14"/>
  <c r="G30" i="14"/>
  <c r="H20" i="15"/>
  <c r="G29" i="9"/>
  <c r="G19" i="17"/>
  <c r="H19" i="7"/>
  <c r="G29" i="15"/>
  <c r="L29" i="18"/>
  <c r="L30" i="1"/>
  <c r="L19" i="15"/>
  <c r="M19" i="1"/>
  <c r="M31" i="19"/>
  <c r="L31" i="7"/>
  <c r="G20" i="14"/>
  <c r="M29" i="7"/>
  <c r="H29" i="15"/>
  <c r="G30" i="18"/>
  <c r="M19" i="18"/>
  <c r="L29" i="14"/>
  <c r="M19" i="9"/>
  <c r="L29" i="19"/>
  <c r="G20" i="9"/>
  <c r="L20" i="18"/>
  <c r="H20" i="9"/>
  <c r="M29" i="9"/>
  <c r="G19" i="18"/>
  <c r="H29" i="1"/>
  <c r="M19" i="16"/>
  <c r="M19" i="15"/>
  <c r="G29" i="1"/>
  <c r="L19" i="14"/>
  <c r="L30" i="7"/>
  <c r="H20" i="7"/>
  <c r="H30" i="15"/>
  <c r="H20" i="19"/>
  <c r="L20" i="1"/>
  <c r="M20" i="7"/>
  <c r="L31" i="16"/>
  <c r="G30" i="16"/>
  <c r="G20" i="15"/>
  <c r="M19" i="14"/>
  <c r="M30" i="17"/>
  <c r="H19" i="17"/>
  <c r="H19" i="19"/>
  <c r="L20" i="15"/>
  <c r="L19" i="1"/>
  <c r="M29" i="1"/>
  <c r="M30" i="18"/>
  <c r="N47" i="9"/>
  <c r="G19" i="14"/>
  <c r="L20" i="19"/>
  <c r="M29" i="16"/>
  <c r="G29" i="19"/>
  <c r="H30" i="14"/>
  <c r="G20" i="18"/>
  <c r="L20" i="14"/>
  <c r="H20" i="1"/>
  <c r="M20" i="15"/>
  <c r="H29" i="16"/>
  <c r="H19" i="14"/>
  <c r="L30" i="9"/>
  <c r="H19" i="9"/>
  <c r="M19" i="7"/>
  <c r="L31" i="19"/>
  <c r="M29" i="19"/>
  <c r="N41" i="1"/>
  <c r="N61" i="16"/>
  <c r="N68" i="14"/>
  <c r="N70" i="1"/>
  <c r="BI69" i="1"/>
  <c r="BK69" i="1" s="1"/>
  <c r="G29" i="7"/>
  <c r="G30" i="17"/>
  <c r="G20" i="1"/>
  <c r="G30" i="15"/>
  <c r="H19" i="18"/>
  <c r="H29" i="18"/>
  <c r="L19" i="18"/>
  <c r="L29" i="7"/>
  <c r="H30" i="17"/>
  <c r="G20" i="19"/>
  <c r="M20" i="18"/>
  <c r="H29" i="9"/>
  <c r="G30" i="1"/>
  <c r="H30" i="1"/>
  <c r="G30" i="7"/>
  <c r="G29" i="14"/>
  <c r="BY30" i="15"/>
  <c r="BI48" i="1"/>
  <c r="BM48" i="1" s="1"/>
  <c r="M31" i="18"/>
  <c r="L30" i="17"/>
  <c r="M19" i="19"/>
  <c r="G19" i="1"/>
  <c r="M30" i="14"/>
  <c r="G30" i="9"/>
  <c r="H20" i="17"/>
  <c r="H20" i="18"/>
  <c r="G19" i="7"/>
  <c r="H29" i="17"/>
  <c r="M30" i="15"/>
  <c r="L19" i="19"/>
  <c r="M30" i="9"/>
  <c r="L20" i="17"/>
  <c r="L20" i="16"/>
  <c r="M20" i="1"/>
  <c r="L30" i="16"/>
  <c r="L29" i="16"/>
  <c r="L31" i="14"/>
  <c r="M31" i="16"/>
  <c r="H30" i="9"/>
  <c r="M19" i="17"/>
  <c r="J69" i="7"/>
  <c r="H29" i="14"/>
  <c r="M30" i="19"/>
  <c r="G20" i="17"/>
  <c r="L19" i="7"/>
  <c r="G20" i="7"/>
  <c r="H29" i="19"/>
  <c r="H20" i="16"/>
  <c r="L20" i="9"/>
  <c r="M20" i="16"/>
  <c r="H30" i="16"/>
  <c r="L30" i="15"/>
  <c r="H29" i="7"/>
  <c r="H20" i="14"/>
  <c r="H30" i="19"/>
  <c r="G19" i="19"/>
  <c r="L29" i="9"/>
  <c r="L29" i="17"/>
  <c r="G29" i="18"/>
  <c r="M29" i="14"/>
  <c r="L31" i="18"/>
  <c r="G19" i="9"/>
  <c r="H30" i="7"/>
  <c r="H19" i="1"/>
  <c r="G19" i="16"/>
  <c r="G29" i="16"/>
  <c r="M30" i="7"/>
  <c r="G30" i="19"/>
  <c r="AV72" i="19"/>
  <c r="AO64" i="1"/>
  <c r="AQ63" i="1" s="1"/>
  <c r="BY30" i="7"/>
  <c r="BW30" i="7"/>
  <c r="BC43" i="15"/>
  <c r="BH42" i="17"/>
  <c r="BH72" i="7"/>
  <c r="AV42" i="19"/>
  <c r="BK72" i="9"/>
  <c r="AV42" i="9"/>
  <c r="BJ69" i="19"/>
  <c r="BL69" i="19" s="1"/>
  <c r="BU68" i="7"/>
  <c r="BI64" i="16"/>
  <c r="BK64" i="16" s="1"/>
  <c r="BU30" i="14"/>
  <c r="AY69" i="18"/>
  <c r="BA69" i="18" s="1"/>
  <c r="BK72" i="14"/>
  <c r="BK41" i="19"/>
  <c r="BP72" i="1"/>
  <c r="BT41" i="14"/>
  <c r="BM68" i="1"/>
  <c r="BO69" i="7"/>
  <c r="BQ69" i="7" s="1"/>
  <c r="BI64" i="7"/>
  <c r="BK64" i="7" s="1"/>
  <c r="BW30" i="9"/>
  <c r="BC42" i="16"/>
  <c r="BS68" i="14"/>
  <c r="BU68" i="14" s="1"/>
  <c r="AS63" i="18"/>
  <c r="BU30" i="9"/>
  <c r="BH72" i="17"/>
  <c r="BM63" i="15"/>
  <c r="BK68" i="1"/>
  <c r="AY64" i="1"/>
  <c r="BA64" i="1" s="1"/>
  <c r="BH43" i="9"/>
  <c r="BU68" i="9"/>
  <c r="BI69" i="14"/>
  <c r="BK69" i="14" s="1"/>
  <c r="BP43" i="18"/>
  <c r="BA41" i="7"/>
  <c r="BF43" i="15"/>
  <c r="AZ69" i="1"/>
  <c r="BB69" i="1" s="1"/>
  <c r="BC63" i="1"/>
  <c r="BM63" i="7"/>
  <c r="AX41" i="16"/>
  <c r="BH72" i="14"/>
  <c r="BE73" i="17"/>
  <c r="BG73" i="17" s="1"/>
  <c r="AV43" i="18"/>
  <c r="AV36" i="19"/>
  <c r="BK63" i="16"/>
  <c r="AU64" i="1"/>
  <c r="AW64" i="1" s="1"/>
  <c r="AX63" i="19"/>
  <c r="BV30" i="9"/>
  <c r="BP68" i="9"/>
  <c r="BS63" i="1"/>
  <c r="BE48" i="7"/>
  <c r="BG48" i="7" s="1"/>
  <c r="BC43" i="7"/>
  <c r="BK63" i="19"/>
  <c r="AT73" i="19"/>
  <c r="AV73" i="19" s="1"/>
  <c r="BA68" i="18"/>
  <c r="BH42" i="1"/>
  <c r="BS41" i="1"/>
  <c r="BW67" i="7"/>
  <c r="AS41" i="9"/>
  <c r="BC41" i="17"/>
  <c r="AV71" i="16"/>
  <c r="BJ73" i="9"/>
  <c r="BL73" i="9" s="1"/>
  <c r="AZ73" i="14"/>
  <c r="BB73" i="14" s="1"/>
  <c r="BU19" i="1"/>
  <c r="BC71" i="14"/>
  <c r="AX62" i="18"/>
  <c r="BO69" i="9"/>
  <c r="BQ69" i="9" s="1"/>
  <c r="BM26" i="15"/>
  <c r="BI69" i="17"/>
  <c r="BK69" i="17" s="1"/>
  <c r="BE69" i="17"/>
  <c r="BG69" i="17" s="1"/>
  <c r="BO73" i="19"/>
  <c r="BQ73" i="19" s="1"/>
  <c r="AT73" i="16"/>
  <c r="AV73" i="16" s="1"/>
  <c r="BH42" i="14"/>
  <c r="BM42" i="7"/>
  <c r="BA42" i="17"/>
  <c r="BS62" i="1"/>
  <c r="BW62" i="1" s="1"/>
  <c r="AP64" i="14"/>
  <c r="BA71" i="15"/>
  <c r="BA41" i="15"/>
  <c r="BH41" i="19"/>
  <c r="BH67" i="19"/>
  <c r="AO69" i="15"/>
  <c r="BC61" i="19"/>
  <c r="AO64" i="9"/>
  <c r="AQ64" i="9" s="1"/>
  <c r="AV42" i="16"/>
  <c r="BR41" i="16"/>
  <c r="AS42" i="14"/>
  <c r="AO69" i="1"/>
  <c r="AQ69" i="1" s="1"/>
  <c r="BA65" i="16"/>
  <c r="BF70" i="14"/>
  <c r="BN69" i="14"/>
  <c r="BP69" i="14" s="1"/>
  <c r="BM61" i="17"/>
  <c r="AQ65" i="9"/>
  <c r="BF41" i="15"/>
  <c r="BF60" i="16"/>
  <c r="BK65" i="16"/>
  <c r="BF60" i="14"/>
  <c r="BR60" i="16"/>
  <c r="BO73" i="14"/>
  <c r="BQ73" i="14" s="1"/>
  <c r="BH66" i="19"/>
  <c r="AX42" i="17"/>
  <c r="AQ66" i="17"/>
  <c r="AW66" i="7"/>
  <c r="AU38" i="7"/>
  <c r="BE73" i="9"/>
  <c r="BG73" i="9" s="1"/>
  <c r="AS60" i="18"/>
  <c r="BF42" i="7"/>
  <c r="AX65" i="6"/>
  <c r="BB65" i="6" s="1"/>
  <c r="AQ66" i="1"/>
  <c r="AS61" i="9"/>
  <c r="AQ65" i="1"/>
  <c r="BR66" i="14"/>
  <c r="BH66" i="17"/>
  <c r="BH61" i="18"/>
  <c r="AX70" i="6"/>
  <c r="BB70" i="6" s="1"/>
  <c r="BK60" i="9"/>
  <c r="BD69" i="19"/>
  <c r="BF69" i="19" s="1"/>
  <c r="AH43" i="7"/>
  <c r="Z69" i="9"/>
  <c r="AB69" i="9" s="1"/>
  <c r="AI42" i="9"/>
  <c r="BY30" i="9"/>
  <c r="BY68" i="9" s="1"/>
  <c r="AH42" i="9"/>
  <c r="AH63" i="16"/>
  <c r="U73" i="15"/>
  <c r="W75" i="15" s="1"/>
  <c r="E69" i="1"/>
  <c r="H60" i="19"/>
  <c r="H65" i="14"/>
  <c r="O48" i="1"/>
  <c r="Q47" i="1" s="1"/>
  <c r="V43" i="7"/>
  <c r="V41" i="1"/>
  <c r="J48" i="1"/>
  <c r="L42" i="1" s="1"/>
  <c r="AC68" i="1"/>
  <c r="S41" i="9"/>
  <c r="F73" i="14"/>
  <c r="H70" i="14" s="1"/>
  <c r="AA72" i="1"/>
  <c r="AE64" i="17"/>
  <c r="AC72" i="16"/>
  <c r="Q68" i="1"/>
  <c r="U64" i="17"/>
  <c r="W64" i="17" s="1"/>
  <c r="AM63" i="16"/>
  <c r="Y73" i="1"/>
  <c r="AA73" i="1" s="1"/>
  <c r="I42" i="7"/>
  <c r="U73" i="9"/>
  <c r="W73" i="9" s="1"/>
  <c r="AA42" i="14"/>
  <c r="AA72" i="17"/>
  <c r="O73" i="15"/>
  <c r="Q70" i="15" s="1"/>
  <c r="P69" i="1"/>
  <c r="X41" i="7"/>
  <c r="X42" i="7"/>
  <c r="BZ31" i="9"/>
  <c r="BZ72" i="9" s="1"/>
  <c r="S72" i="17"/>
  <c r="Y69" i="9"/>
  <c r="AA69" i="9" s="1"/>
  <c r="AA68" i="9"/>
  <c r="J69" i="17"/>
  <c r="L60" i="18"/>
  <c r="AM20" i="15"/>
  <c r="H18" i="15"/>
  <c r="L25" i="9"/>
  <c r="L25" i="1"/>
  <c r="AH62" i="18"/>
  <c r="M18" i="1"/>
  <c r="G25" i="16"/>
  <c r="M25" i="7"/>
  <c r="L18" i="15"/>
  <c r="M18" i="17"/>
  <c r="G25" i="9"/>
  <c r="T73" i="18"/>
  <c r="V73" i="18" s="1"/>
  <c r="L18" i="17"/>
  <c r="G25" i="7"/>
  <c r="M18" i="14"/>
  <c r="AI42" i="7"/>
  <c r="BZ19" i="7"/>
  <c r="BZ62" i="7" s="1"/>
  <c r="AM62" i="19"/>
  <c r="Z69" i="18"/>
  <c r="AB69" i="18" s="1"/>
  <c r="K64" i="14"/>
  <c r="M61" i="14" s="1"/>
  <c r="AE64" i="14"/>
  <c r="AG64" i="14" s="1"/>
  <c r="V71" i="18"/>
  <c r="Z73" i="18"/>
  <c r="AB73" i="18" s="1"/>
  <c r="AM19" i="19"/>
  <c r="O38" i="1"/>
  <c r="Q16" i="1" s="1"/>
  <c r="Z38" i="17"/>
  <c r="I43" i="18"/>
  <c r="X67" i="9"/>
  <c r="BY20" i="15"/>
  <c r="AD64" i="16"/>
  <c r="BN73" i="1"/>
  <c r="BP73" i="1" s="1"/>
  <c r="BR61" i="16"/>
  <c r="BO69" i="14"/>
  <c r="BQ69" i="14" s="1"/>
  <c r="BT41" i="1"/>
  <c r="BZ10" i="16"/>
  <c r="BZ66" i="16" s="1"/>
  <c r="BT66" i="16"/>
  <c r="BV66" i="16" s="1"/>
  <c r="BQ66" i="9"/>
  <c r="BS60" i="16"/>
  <c r="BW60" i="16" s="1"/>
  <c r="BP66" i="19"/>
  <c r="BP61" i="16"/>
  <c r="BP70" i="17"/>
  <c r="BT61" i="1"/>
  <c r="BV61" i="1" s="1"/>
  <c r="BU60" i="14"/>
  <c r="BN73" i="17"/>
  <c r="BP73" i="17" s="1"/>
  <c r="BT70" i="1"/>
  <c r="BV70" i="1" s="1"/>
  <c r="BI73" i="15"/>
  <c r="BK73" i="15" s="1"/>
  <c r="BM61" i="9"/>
  <c r="BS41" i="16"/>
  <c r="BU41" i="16" s="1"/>
  <c r="BK70" i="9"/>
  <c r="BS61" i="16"/>
  <c r="BS61" i="14"/>
  <c r="BW61" i="14" s="1"/>
  <c r="BI73" i="9"/>
  <c r="BK73" i="9" s="1"/>
  <c r="BM41" i="9"/>
  <c r="BI64" i="9"/>
  <c r="BK64" i="9" s="1"/>
  <c r="BM43" i="14"/>
  <c r="BF66" i="1"/>
  <c r="BH41" i="1"/>
  <c r="BF16" i="1"/>
  <c r="BT43" i="9"/>
  <c r="BS66" i="15"/>
  <c r="BW66" i="15" s="1"/>
  <c r="BE64" i="17"/>
  <c r="BG64" i="17" s="1"/>
  <c r="BT65" i="9"/>
  <c r="BV65" i="9" s="1"/>
  <c r="BT61" i="7"/>
  <c r="BV61" i="7" s="1"/>
  <c r="BH60" i="15"/>
  <c r="BE73" i="1"/>
  <c r="BG73" i="1" s="1"/>
  <c r="BS60" i="7"/>
  <c r="BU60" i="7" s="1"/>
  <c r="BF65" i="17"/>
  <c r="BS61" i="7"/>
  <c r="BU61" i="7" s="1"/>
  <c r="BS43" i="14"/>
  <c r="BT61" i="9"/>
  <c r="BV61" i="9" s="1"/>
  <c r="AY73" i="14"/>
  <c r="BA73" i="14" s="1"/>
  <c r="BA61" i="15"/>
  <c r="AZ38" i="1"/>
  <c r="BA66" i="9"/>
  <c r="AY48" i="7"/>
  <c r="BC48" i="7" s="1"/>
  <c r="BS60" i="19"/>
  <c r="BW60" i="19" s="1"/>
  <c r="BA42" i="7"/>
  <c r="AY64" i="7"/>
  <c r="BA64" i="7" s="1"/>
  <c r="BA43" i="1"/>
  <c r="BA61" i="7"/>
  <c r="AY64" i="15"/>
  <c r="BA64" i="15" s="1"/>
  <c r="BB70" i="18"/>
  <c r="BA43" i="14"/>
  <c r="AZ73" i="1"/>
  <c r="BB73" i="1" s="1"/>
  <c r="AZ64" i="14"/>
  <c r="BB64" i="14" s="1"/>
  <c r="BT60" i="14"/>
  <c r="BV60" i="14" s="1"/>
  <c r="AX43" i="7"/>
  <c r="AX66" i="14"/>
  <c r="AX43" i="1"/>
  <c r="BY9" i="9"/>
  <c r="BW61" i="9"/>
  <c r="AX60" i="16"/>
  <c r="AU69" i="16"/>
  <c r="AW69" i="16" s="1"/>
  <c r="AV66" i="19"/>
  <c r="AW66" i="9"/>
  <c r="AX42" i="7"/>
  <c r="BT60" i="15"/>
  <c r="BV60" i="15" s="1"/>
  <c r="AO48" i="1"/>
  <c r="AQ44" i="1" s="1"/>
  <c r="BS65" i="7"/>
  <c r="BW65" i="7" s="1"/>
  <c r="BT65" i="7"/>
  <c r="BV65" i="7" s="1"/>
  <c r="AP69" i="14"/>
  <c r="AR69" i="14" s="1"/>
  <c r="BT61" i="14"/>
  <c r="BV61" i="14" s="1"/>
  <c r="BZ10" i="7"/>
  <c r="BS70" i="7"/>
  <c r="BS73" i="7" s="1"/>
  <c r="BT70" i="7"/>
  <c r="BT60" i="16"/>
  <c r="BV60" i="16" s="1"/>
  <c r="BY9" i="7"/>
  <c r="BY60" i="7" s="1"/>
  <c r="BS66" i="16"/>
  <c r="BU66" i="16" s="1"/>
  <c r="BT61" i="15"/>
  <c r="BV61" i="15" s="1"/>
  <c r="BT60" i="17"/>
  <c r="BV60" i="17" s="1"/>
  <c r="AP69" i="1"/>
  <c r="AR69" i="1" s="1"/>
  <c r="AP73" i="1"/>
  <c r="BT42" i="7"/>
  <c r="BV42" i="7" s="1"/>
  <c r="BY9" i="16"/>
  <c r="BY61" i="16" s="1"/>
  <c r="BT66" i="7"/>
  <c r="BV66" i="7" s="1"/>
  <c r="BT65" i="18"/>
  <c r="BV65" i="18" s="1"/>
  <c r="AQ60" i="9"/>
  <c r="AS43" i="9"/>
  <c r="AH61" i="16"/>
  <c r="AF61" i="9"/>
  <c r="AM10" i="14"/>
  <c r="AE48" i="1"/>
  <c r="AF60" i="1"/>
  <c r="AD73" i="7"/>
  <c r="AF71" i="7" s="1"/>
  <c r="AF61" i="16"/>
  <c r="AI70" i="16"/>
  <c r="AH61" i="14"/>
  <c r="AH70" i="7"/>
  <c r="AI66" i="7"/>
  <c r="AC65" i="17"/>
  <c r="AC43" i="17"/>
  <c r="T73" i="1"/>
  <c r="V73" i="1" s="1"/>
  <c r="V70" i="18"/>
  <c r="V65" i="16"/>
  <c r="T69" i="7"/>
  <c r="V69" i="7" s="1"/>
  <c r="U48" i="7"/>
  <c r="W48" i="7" s="1"/>
  <c r="BY10" i="7"/>
  <c r="BY66" i="7" s="1"/>
  <c r="AM10" i="19"/>
  <c r="AI70" i="18"/>
  <c r="U73" i="1"/>
  <c r="W73" i="1" s="1"/>
  <c r="T69" i="16"/>
  <c r="V69" i="16" s="1"/>
  <c r="AJ60" i="9"/>
  <c r="AL60" i="9" s="1"/>
  <c r="V65" i="18"/>
  <c r="V61" i="19"/>
  <c r="T64" i="1"/>
  <c r="V64" i="1" s="1"/>
  <c r="AM10" i="7"/>
  <c r="V43" i="18"/>
  <c r="X43" i="14"/>
  <c r="V70" i="1"/>
  <c r="V66" i="7"/>
  <c r="S61" i="14"/>
  <c r="AI60" i="1"/>
  <c r="AK60" i="1" s="1"/>
  <c r="P64" i="9"/>
  <c r="R63" i="9" s="1"/>
  <c r="S70" i="15"/>
  <c r="S70" i="7"/>
  <c r="AM9" i="9"/>
  <c r="Q65" i="16"/>
  <c r="AI61" i="19"/>
  <c r="AI64" i="19" s="1"/>
  <c r="BY11" i="1"/>
  <c r="BY70" i="1" s="1"/>
  <c r="S70" i="9"/>
  <c r="AJ65" i="9"/>
  <c r="AL65" i="9" s="1"/>
  <c r="AI65" i="14"/>
  <c r="AI65" i="1"/>
  <c r="AM11" i="1"/>
  <c r="M9" i="16"/>
  <c r="M10" i="16"/>
  <c r="M11" i="16"/>
  <c r="L10" i="9"/>
  <c r="L11" i="9"/>
  <c r="L9" i="9"/>
  <c r="M9" i="1"/>
  <c r="M11" i="1"/>
  <c r="M10" i="1"/>
  <c r="L10" i="16"/>
  <c r="L11" i="16"/>
  <c r="L9" i="16"/>
  <c r="L10" i="17"/>
  <c r="L11" i="17"/>
  <c r="L9" i="17"/>
  <c r="N60" i="9"/>
  <c r="M15" i="15"/>
  <c r="M10" i="15"/>
  <c r="M9" i="15"/>
  <c r="L10" i="7"/>
  <c r="L11" i="7"/>
  <c r="L9" i="7"/>
  <c r="L10" i="19"/>
  <c r="L9" i="19"/>
  <c r="L11" i="19"/>
  <c r="AI61" i="7"/>
  <c r="AI64" i="7" s="1"/>
  <c r="AK68" i="7" s="1"/>
  <c r="AI60" i="16"/>
  <c r="AK60" i="16" s="1"/>
  <c r="BY11" i="7"/>
  <c r="L8" i="14"/>
  <c r="L9" i="14"/>
  <c r="L10" i="14"/>
  <c r="L11" i="14"/>
  <c r="L9" i="1"/>
  <c r="L11" i="1"/>
  <c r="L10" i="1"/>
  <c r="M8" i="9"/>
  <c r="M9" i="9"/>
  <c r="M10" i="9"/>
  <c r="M11" i="9"/>
  <c r="AI16" i="7"/>
  <c r="AK8" i="7" s="1"/>
  <c r="J73" i="1"/>
  <c r="L70" i="1" s="1"/>
  <c r="L15" i="15"/>
  <c r="L10" i="15"/>
  <c r="L9" i="15"/>
  <c r="L11" i="18"/>
  <c r="L10" i="18"/>
  <c r="L9" i="18"/>
  <c r="M8" i="17"/>
  <c r="M11" i="17"/>
  <c r="M10" i="17"/>
  <c r="M9" i="17"/>
  <c r="M15" i="18"/>
  <c r="M10" i="18"/>
  <c r="M11" i="18"/>
  <c r="M9" i="18"/>
  <c r="M10" i="19"/>
  <c r="M11" i="19"/>
  <c r="M9" i="19"/>
  <c r="K64" i="16"/>
  <c r="M62" i="16" s="1"/>
  <c r="M8" i="7"/>
  <c r="M10" i="7"/>
  <c r="M11" i="7"/>
  <c r="M9" i="7"/>
  <c r="M11" i="14"/>
  <c r="M9" i="14"/>
  <c r="M10" i="14"/>
  <c r="N70" i="17"/>
  <c r="AM68" i="9"/>
  <c r="AZ59" i="14"/>
  <c r="BB59" i="14" s="1"/>
  <c r="J73" i="16"/>
  <c r="I70" i="18"/>
  <c r="BO87" i="14"/>
  <c r="BQ87" i="14" s="1"/>
  <c r="AJ44" i="1"/>
  <c r="BZ21" i="15"/>
  <c r="AU82" i="19"/>
  <c r="E59" i="18"/>
  <c r="G57" i="18" s="1"/>
  <c r="I57" i="18"/>
  <c r="Q74" i="17"/>
  <c r="S74" i="17"/>
  <c r="S72" i="16"/>
  <c r="I61" i="1"/>
  <c r="F64" i="1"/>
  <c r="H67" i="1" s="1"/>
  <c r="Z23" i="6"/>
  <c r="AB23" i="6"/>
  <c r="X80" i="6"/>
  <c r="Z80" i="6" s="1"/>
  <c r="S80" i="16"/>
  <c r="Q80" i="16"/>
  <c r="BM62" i="16"/>
  <c r="BK62" i="16"/>
  <c r="BM46" i="14"/>
  <c r="BK46" i="14"/>
  <c r="BH63" i="18"/>
  <c r="BF63" i="18"/>
  <c r="L45" i="14"/>
  <c r="N45" i="14"/>
  <c r="Q60" i="17"/>
  <c r="S60" i="17"/>
  <c r="M60" i="7"/>
  <c r="N60" i="7"/>
  <c r="BT77" i="19"/>
  <c r="BH62" i="6"/>
  <c r="BJ19" i="6"/>
  <c r="BK81" i="19"/>
  <c r="BM81" i="19"/>
  <c r="S72" i="6"/>
  <c r="U31" i="6"/>
  <c r="W31" i="6"/>
  <c r="AS61" i="19"/>
  <c r="AQ61" i="19"/>
  <c r="AH44" i="17"/>
  <c r="AC84" i="19"/>
  <c r="AA84" i="19"/>
  <c r="AH43" i="19"/>
  <c r="AF43" i="19"/>
  <c r="AH46" i="7"/>
  <c r="AF46" i="7"/>
  <c r="AD85" i="6"/>
  <c r="AF85" i="6" s="1"/>
  <c r="AF24" i="6"/>
  <c r="AS26" i="19"/>
  <c r="AC72" i="7"/>
  <c r="AA72" i="7"/>
  <c r="Y77" i="6"/>
  <c r="N80" i="9"/>
  <c r="L80" i="9"/>
  <c r="X61" i="15"/>
  <c r="S42" i="18"/>
  <c r="BR72" i="19"/>
  <c r="BP72" i="19"/>
  <c r="G35" i="17"/>
  <c r="G28" i="17"/>
  <c r="U13" i="6"/>
  <c r="S74" i="6"/>
  <c r="W74" i="6" s="1"/>
  <c r="W13" i="6"/>
  <c r="S79" i="6"/>
  <c r="U79" i="6" s="1"/>
  <c r="AC41" i="19"/>
  <c r="AA41" i="19"/>
  <c r="BK63" i="18"/>
  <c r="BM63" i="18"/>
  <c r="BS84" i="18"/>
  <c r="BY14" i="18"/>
  <c r="BY84" i="18" s="1"/>
  <c r="BU14" i="18"/>
  <c r="BJ30" i="6"/>
  <c r="BL30" i="6"/>
  <c r="BH68" i="6"/>
  <c r="BL68" i="6" s="1"/>
  <c r="N44" i="18"/>
  <c r="L44" i="18"/>
  <c r="BB77" i="18"/>
  <c r="AZ78" i="18"/>
  <c r="BB78" i="18" s="1"/>
  <c r="BS68" i="15"/>
  <c r="BS42" i="15"/>
  <c r="BS56" i="1"/>
  <c r="BC60" i="14"/>
  <c r="BA60" i="14"/>
  <c r="X77" i="15"/>
  <c r="V77" i="15"/>
  <c r="BC45" i="7"/>
  <c r="BA45" i="7"/>
  <c r="AS81" i="7"/>
  <c r="AQ81" i="7"/>
  <c r="BR81" i="7"/>
  <c r="BP81" i="7"/>
  <c r="BF44" i="18"/>
  <c r="BH44" i="18"/>
  <c r="S57" i="7"/>
  <c r="BC47" i="14"/>
  <c r="BA47" i="14"/>
  <c r="N80" i="16"/>
  <c r="L80" i="16"/>
  <c r="G86" i="19"/>
  <c r="I86" i="19"/>
  <c r="X60" i="1"/>
  <c r="V60" i="1"/>
  <c r="O6" i="6"/>
  <c r="R6" i="6" s="1"/>
  <c r="AI5" i="6"/>
  <c r="AI6" i="6" s="1"/>
  <c r="O53" i="6"/>
  <c r="O54" i="6" s="1"/>
  <c r="AW77" i="18"/>
  <c r="AU78" i="18"/>
  <c r="AW78" i="18" s="1"/>
  <c r="AH72" i="1"/>
  <c r="P64" i="16"/>
  <c r="R67" i="16" s="1"/>
  <c r="AC53" i="19"/>
  <c r="Y54" i="19"/>
  <c r="AA54" i="19" s="1"/>
  <c r="AC67" i="19"/>
  <c r="AA67" i="19"/>
  <c r="AX6" i="6"/>
  <c r="AZ6" i="6" s="1"/>
  <c r="BB5" i="6"/>
  <c r="AX53" i="6"/>
  <c r="AZ5" i="6"/>
  <c r="BH85" i="17"/>
  <c r="BF85" i="17"/>
  <c r="BK68" i="19"/>
  <c r="BM68" i="19"/>
  <c r="AS81" i="1"/>
  <c r="AQ81" i="1"/>
  <c r="AO82" i="1"/>
  <c r="AC60" i="9"/>
  <c r="AA60" i="9"/>
  <c r="BT84" i="1"/>
  <c r="BV84" i="1" s="1"/>
  <c r="BV14" i="1"/>
  <c r="AH58" i="14"/>
  <c r="AF58" i="14"/>
  <c r="AD59" i="14"/>
  <c r="AH59" i="14" s="1"/>
  <c r="X58" i="15"/>
  <c r="BB56" i="1"/>
  <c r="AZ59" i="1"/>
  <c r="BB59" i="1" s="1"/>
  <c r="AS57" i="19"/>
  <c r="W67" i="1"/>
  <c r="U69" i="1"/>
  <c r="W69" i="1" s="1"/>
  <c r="BC62" i="9"/>
  <c r="BA62" i="9"/>
  <c r="AY64" i="9"/>
  <c r="BA64" i="9" s="1"/>
  <c r="AF71" i="1"/>
  <c r="AH71" i="1"/>
  <c r="BG81" i="15"/>
  <c r="BE82" i="15"/>
  <c r="W86" i="14"/>
  <c r="U87" i="14"/>
  <c r="W87" i="14" s="1"/>
  <c r="BM47" i="1"/>
  <c r="BK47" i="1"/>
  <c r="BL6" i="6"/>
  <c r="BK6" i="6"/>
  <c r="BC45" i="16"/>
  <c r="BA45" i="16"/>
  <c r="AS53" i="16"/>
  <c r="AQ53" i="16"/>
  <c r="S57" i="17"/>
  <c r="AA76" i="15"/>
  <c r="AC76" i="15"/>
  <c r="BC58" i="1"/>
  <c r="BA58" i="1"/>
  <c r="BP57" i="14"/>
  <c r="BN59" i="14"/>
  <c r="BP59" i="14" s="1"/>
  <c r="BR57" i="14"/>
  <c r="BC41" i="9"/>
  <c r="BA41" i="9"/>
  <c r="BB77" i="15"/>
  <c r="AZ78" i="15"/>
  <c r="BB78" i="15" s="1"/>
  <c r="BP5" i="6"/>
  <c r="BP91" i="6" s="1"/>
  <c r="BN53" i="6"/>
  <c r="BH70" i="19"/>
  <c r="BF70" i="19"/>
  <c r="BC67" i="16"/>
  <c r="AY69" i="16"/>
  <c r="BA69" i="16" s="1"/>
  <c r="BA67" i="16"/>
  <c r="BE73" i="16"/>
  <c r="BG73" i="16" s="1"/>
  <c r="BG70" i="16"/>
  <c r="BA77" i="14"/>
  <c r="BC77" i="14"/>
  <c r="BL77" i="19"/>
  <c r="BJ78" i="19"/>
  <c r="BL78" i="19" s="1"/>
  <c r="AS76" i="16"/>
  <c r="AO78" i="16"/>
  <c r="N74" i="15"/>
  <c r="L74" i="15"/>
  <c r="S61" i="9"/>
  <c r="BC62" i="1"/>
  <c r="BA62" i="1"/>
  <c r="AX74" i="1"/>
  <c r="AV74" i="1"/>
  <c r="AC76" i="19"/>
  <c r="AA76" i="19"/>
  <c r="BC56" i="19"/>
  <c r="BA56" i="19"/>
  <c r="AY59" i="19"/>
  <c r="BC59" i="19" s="1"/>
  <c r="BC76" i="9"/>
  <c r="AY78" i="9"/>
  <c r="BA78" i="9" s="1"/>
  <c r="BA76" i="9"/>
  <c r="BH84" i="17"/>
  <c r="BF84" i="17"/>
  <c r="AC66" i="1"/>
  <c r="AA66" i="1"/>
  <c r="BH71" i="1"/>
  <c r="BF71" i="1"/>
  <c r="BS65" i="1"/>
  <c r="BU65" i="1" s="1"/>
  <c r="Y69" i="7"/>
  <c r="AA69" i="7" s="1"/>
  <c r="AH26" i="7"/>
  <c r="BY28" i="7"/>
  <c r="BY58" i="7" s="1"/>
  <c r="AS75" i="9"/>
  <c r="J69" i="9"/>
  <c r="AJ43" i="9"/>
  <c r="AI45" i="9"/>
  <c r="BS46" i="16"/>
  <c r="BW46" i="16" s="1"/>
  <c r="BQ84" i="14"/>
  <c r="S40" i="14"/>
  <c r="AC86" i="17"/>
  <c r="BZ20" i="18"/>
  <c r="BU34" i="14"/>
  <c r="BY34" i="14"/>
  <c r="CC34" i="14" s="1"/>
  <c r="I65" i="7"/>
  <c r="N26" i="7"/>
  <c r="AO78" i="9"/>
  <c r="AI74" i="9"/>
  <c r="AY38" i="9"/>
  <c r="BC38" i="9" s="1"/>
  <c r="BS84" i="16"/>
  <c r="BS87" i="16" s="1"/>
  <c r="BT44" i="16"/>
  <c r="BW30" i="15"/>
  <c r="I46" i="17"/>
  <c r="BE82" i="18"/>
  <c r="BG82" i="18" s="1"/>
  <c r="BT62" i="18"/>
  <c r="BV62" i="18" s="1"/>
  <c r="AP64" i="18"/>
  <c r="AA67" i="7"/>
  <c r="V72" i="15"/>
  <c r="AN66" i="6"/>
  <c r="AR66" i="6" s="1"/>
  <c r="BS85" i="19"/>
  <c r="BY24" i="19"/>
  <c r="BY85" i="19" s="1"/>
  <c r="R11" i="6"/>
  <c r="J87" i="1"/>
  <c r="L87" i="1" s="1"/>
  <c r="BU34" i="16"/>
  <c r="BY34" i="16"/>
  <c r="BI82" i="19"/>
  <c r="BM82" i="19" s="1"/>
  <c r="BL19" i="6"/>
  <c r="AC45" i="17"/>
  <c r="AA45" i="17"/>
  <c r="AQ65" i="18"/>
  <c r="AS65" i="18"/>
  <c r="AX44" i="15"/>
  <c r="AV44" i="15"/>
  <c r="BP46" i="18"/>
  <c r="BR46" i="18"/>
  <c r="S81" i="9"/>
  <c r="Q81" i="9"/>
  <c r="I44" i="18"/>
  <c r="G44" i="18"/>
  <c r="BP67" i="14"/>
  <c r="BR67" i="14"/>
  <c r="V60" i="14"/>
  <c r="X60" i="14"/>
  <c r="S56" i="16"/>
  <c r="AI77" i="1"/>
  <c r="I43" i="19"/>
  <c r="G43" i="19"/>
  <c r="H25" i="1"/>
  <c r="H18" i="1"/>
  <c r="S42" i="16"/>
  <c r="BS77" i="19"/>
  <c r="AV76" i="18"/>
  <c r="AX76" i="18"/>
  <c r="AT78" i="18"/>
  <c r="AV78" i="18" s="1"/>
  <c r="AW68" i="17"/>
  <c r="AU69" i="17"/>
  <c r="AW69" i="17" s="1"/>
  <c r="BK42" i="15"/>
  <c r="BM42" i="15"/>
  <c r="AV68" i="14"/>
  <c r="AX68" i="14"/>
  <c r="AV56" i="19"/>
  <c r="AT59" i="19"/>
  <c r="AQ84" i="18"/>
  <c r="AS84" i="18"/>
  <c r="BC68" i="15"/>
  <c r="BA68" i="15"/>
  <c r="AY69" i="15"/>
  <c r="BA69" i="15" s="1"/>
  <c r="AS72" i="15"/>
  <c r="AS43" i="17"/>
  <c r="BT80" i="15"/>
  <c r="BV80" i="15" s="1"/>
  <c r="BV23" i="15"/>
  <c r="BC86" i="9"/>
  <c r="BA86" i="9"/>
  <c r="AX58" i="14"/>
  <c r="AT59" i="14"/>
  <c r="AX59" i="14" s="1"/>
  <c r="AV58" i="14"/>
  <c r="AH77" i="15"/>
  <c r="AD78" i="15"/>
  <c r="S65" i="18"/>
  <c r="Q65" i="18"/>
  <c r="P64" i="14"/>
  <c r="R61" i="14" s="1"/>
  <c r="N85" i="14"/>
  <c r="L85" i="14"/>
  <c r="N85" i="7"/>
  <c r="L85" i="7"/>
  <c r="G46" i="18"/>
  <c r="I46" i="18"/>
  <c r="BQ86" i="7"/>
  <c r="BO87" i="7"/>
  <c r="BQ87" i="7" s="1"/>
  <c r="BM42" i="14"/>
  <c r="BK42" i="14"/>
  <c r="BH26" i="7"/>
  <c r="BF26" i="7"/>
  <c r="X42" i="9"/>
  <c r="V42" i="9"/>
  <c r="H18" i="9"/>
  <c r="H25" i="9"/>
  <c r="BP45" i="9"/>
  <c r="BR45" i="9"/>
  <c r="G15" i="16"/>
  <c r="I16" i="16"/>
  <c r="G11" i="16"/>
  <c r="G10" i="16"/>
  <c r="G8" i="16"/>
  <c r="BM41" i="1"/>
  <c r="BK41" i="1"/>
  <c r="N86" i="18"/>
  <c r="L86" i="18"/>
  <c r="G79" i="16"/>
  <c r="E82" i="16"/>
  <c r="I82" i="16" s="1"/>
  <c r="AC58" i="16"/>
  <c r="AA58" i="16"/>
  <c r="BR85" i="16"/>
  <c r="BP85" i="16"/>
  <c r="BR84" i="16"/>
  <c r="BP84" i="16"/>
  <c r="BR66" i="17"/>
  <c r="BN69" i="17"/>
  <c r="BP69" i="17" s="1"/>
  <c r="BP66" i="17"/>
  <c r="BM76" i="15"/>
  <c r="BK76" i="15"/>
  <c r="BC43" i="19"/>
  <c r="BA43" i="19"/>
  <c r="BP75" i="17"/>
  <c r="BR75" i="17"/>
  <c r="BA41" i="14"/>
  <c r="BC41" i="14"/>
  <c r="BG71" i="15"/>
  <c r="BE73" i="15"/>
  <c r="BG73" i="15" s="1"/>
  <c r="BB75" i="19"/>
  <c r="AZ78" i="19"/>
  <c r="BB78" i="19" s="1"/>
  <c r="BB62" i="18"/>
  <c r="AZ64" i="18"/>
  <c r="BB64" i="18" s="1"/>
  <c r="AX80" i="14"/>
  <c r="AV80" i="14"/>
  <c r="AH77" i="16"/>
  <c r="BA40" i="18"/>
  <c r="BC40" i="18"/>
  <c r="AC61" i="17"/>
  <c r="AA61" i="17"/>
  <c r="AJ6" i="15"/>
  <c r="AM6" i="15" s="1"/>
  <c r="AM5" i="15"/>
  <c r="M76" i="18"/>
  <c r="K78" i="18"/>
  <c r="M78" i="18" s="1"/>
  <c r="T82" i="1"/>
  <c r="X82" i="1" s="1"/>
  <c r="V79" i="1"/>
  <c r="BC46" i="7"/>
  <c r="BA46" i="7"/>
  <c r="BK60" i="1"/>
  <c r="BM60" i="1"/>
  <c r="E64" i="16"/>
  <c r="G66" i="16" s="1"/>
  <c r="I63" i="16"/>
  <c r="G60" i="16"/>
  <c r="M81" i="17"/>
  <c r="K82" i="17"/>
  <c r="M82" i="17" s="1"/>
  <c r="AP59" i="9"/>
  <c r="AQ60" i="14"/>
  <c r="AS60" i="14"/>
  <c r="BH43" i="1"/>
  <c r="BF43" i="1"/>
  <c r="M81" i="15"/>
  <c r="K82" i="15"/>
  <c r="M82" i="15" s="1"/>
  <c r="AH43" i="1"/>
  <c r="BM43" i="18"/>
  <c r="BK43" i="18"/>
  <c r="BM71" i="18"/>
  <c r="BK71" i="18"/>
  <c r="BP26" i="7"/>
  <c r="AS60" i="16"/>
  <c r="BZ12" i="16"/>
  <c r="U78" i="14"/>
  <c r="W78" i="14" s="1"/>
  <c r="P48" i="14"/>
  <c r="R47" i="14" s="1"/>
  <c r="BT41" i="18"/>
  <c r="BW14" i="18"/>
  <c r="S46" i="19"/>
  <c r="L85" i="1"/>
  <c r="BA81" i="14"/>
  <c r="AS44" i="14"/>
  <c r="BW35" i="19"/>
  <c r="BU35" i="19"/>
  <c r="BC61" i="6"/>
  <c r="BE61" i="6" s="1"/>
  <c r="BC60" i="6"/>
  <c r="BE60" i="6" s="1"/>
  <c r="BE9" i="6"/>
  <c r="BG9" i="6"/>
  <c r="BT86" i="19"/>
  <c r="BV86" i="19" s="1"/>
  <c r="BV34" i="19"/>
  <c r="BZ34" i="19"/>
  <c r="V56" i="9"/>
  <c r="BY31" i="9"/>
  <c r="BY72" i="9" s="1"/>
  <c r="BZ11" i="9"/>
  <c r="BM44" i="16"/>
  <c r="BW34" i="16"/>
  <c r="AM29" i="17"/>
  <c r="BC43" i="18"/>
  <c r="Q86" i="14"/>
  <c r="AK13" i="18"/>
  <c r="AI79" i="18"/>
  <c r="AK79" i="18" s="1"/>
  <c r="AS76" i="18"/>
  <c r="AO78" i="18"/>
  <c r="BM26" i="19"/>
  <c r="BK26" i="19"/>
  <c r="AK81" i="18"/>
  <c r="AM81" i="18"/>
  <c r="AC72" i="19"/>
  <c r="Y73" i="19"/>
  <c r="AA73" i="19" s="1"/>
  <c r="AA72" i="19"/>
  <c r="AB25" i="6"/>
  <c r="X65" i="17"/>
  <c r="V65" i="17"/>
  <c r="AM63" i="17"/>
  <c r="AH79" i="17"/>
  <c r="AF79" i="17"/>
  <c r="V68" i="17"/>
  <c r="X68" i="17"/>
  <c r="V85" i="19"/>
  <c r="T87" i="19"/>
  <c r="V87" i="19" s="1"/>
  <c r="AK14" i="17"/>
  <c r="AI84" i="17"/>
  <c r="AK84" i="17" s="1"/>
  <c r="AM14" i="17"/>
  <c r="N74" i="18"/>
  <c r="L74" i="18"/>
  <c r="V26" i="14"/>
  <c r="X26" i="14"/>
  <c r="BT77" i="17"/>
  <c r="BZ32" i="17"/>
  <c r="BZ77" i="17" s="1"/>
  <c r="BH79" i="15"/>
  <c r="BF79" i="15"/>
  <c r="BW33" i="17"/>
  <c r="BS81" i="17"/>
  <c r="BW81" i="17" s="1"/>
  <c r="BH81" i="15"/>
  <c r="BF81" i="15"/>
  <c r="AX41" i="15"/>
  <c r="AV41" i="15"/>
  <c r="AT76" i="6"/>
  <c r="AV76" i="6" s="1"/>
  <c r="AV22" i="6"/>
  <c r="AC68" i="7"/>
  <c r="AA68" i="7"/>
  <c r="L46" i="1"/>
  <c r="N46" i="1"/>
  <c r="BF80" i="9"/>
  <c r="BH80" i="9"/>
  <c r="AP23" i="6"/>
  <c r="AN80" i="6"/>
  <c r="AR80" i="6" s="1"/>
  <c r="AX77" i="16"/>
  <c r="AV77" i="16"/>
  <c r="AX84" i="14"/>
  <c r="AV84" i="14"/>
  <c r="AH57" i="9"/>
  <c r="AQ79" i="14"/>
  <c r="AO82" i="14"/>
  <c r="AS82" i="14" s="1"/>
  <c r="BP8" i="6"/>
  <c r="BN56" i="6"/>
  <c r="BP56" i="6" s="1"/>
  <c r="AI77" i="15"/>
  <c r="AM32" i="15"/>
  <c r="AD62" i="6"/>
  <c r="AC45" i="19"/>
  <c r="AA45" i="19"/>
  <c r="BQ85" i="19"/>
  <c r="BO87" i="19"/>
  <c r="BQ87" i="19" s="1"/>
  <c r="BS66" i="18"/>
  <c r="BU66" i="18" s="1"/>
  <c r="S44" i="19"/>
  <c r="Q44" i="19"/>
  <c r="V74" i="18"/>
  <c r="X74" i="18"/>
  <c r="AC67" i="18"/>
  <c r="AA67" i="18"/>
  <c r="Y69" i="18"/>
  <c r="AA69" i="18" s="1"/>
  <c r="S41" i="19"/>
  <c r="BT81" i="14"/>
  <c r="BV81" i="14" s="1"/>
  <c r="BV33" i="14"/>
  <c r="BP65" i="9"/>
  <c r="BR65" i="9"/>
  <c r="BR84" i="18"/>
  <c r="BP84" i="18"/>
  <c r="N44" i="19"/>
  <c r="L44" i="19"/>
  <c r="AC77" i="17"/>
  <c r="AA77" i="17"/>
  <c r="BS80" i="16"/>
  <c r="BU23" i="16"/>
  <c r="X81" i="16"/>
  <c r="V81" i="16"/>
  <c r="S45" i="19"/>
  <c r="Q45" i="19"/>
  <c r="BY13" i="9"/>
  <c r="BY74" i="9" s="1"/>
  <c r="BC26" i="9"/>
  <c r="I57" i="14"/>
  <c r="BW34" i="14"/>
  <c r="BS86" i="14"/>
  <c r="BW86" i="14" s="1"/>
  <c r="BU25" i="17"/>
  <c r="S36" i="18"/>
  <c r="BF22" i="6"/>
  <c r="S26" i="14"/>
  <c r="AI69" i="17"/>
  <c r="AM35" i="18"/>
  <c r="N41" i="9"/>
  <c r="AM11" i="16"/>
  <c r="J38" i="9"/>
  <c r="L36" i="9" s="1"/>
  <c r="BZ8" i="17"/>
  <c r="BZ56" i="17" s="1"/>
  <c r="N47" i="16"/>
  <c r="BO64" i="7"/>
  <c r="BQ64" i="7" s="1"/>
  <c r="AJ43" i="7"/>
  <c r="I26" i="1"/>
  <c r="AZ82" i="16"/>
  <c r="BB82" i="16" s="1"/>
  <c r="S43" i="6"/>
  <c r="AM56" i="9"/>
  <c r="BY35" i="19"/>
  <c r="BY14" i="9"/>
  <c r="BY84" i="9" s="1"/>
  <c r="AD38" i="7"/>
  <c r="AF36" i="7" s="1"/>
  <c r="BZ22" i="17"/>
  <c r="BZ76" i="17" s="1"/>
  <c r="AM18" i="14"/>
  <c r="I26" i="19"/>
  <c r="AT38" i="1"/>
  <c r="AX38" i="1" s="1"/>
  <c r="BZ32" i="19"/>
  <c r="BZ77" i="19" s="1"/>
  <c r="AI43" i="16"/>
  <c r="BT44" i="7"/>
  <c r="N68" i="9"/>
  <c r="AL65" i="19"/>
  <c r="BZ35" i="1"/>
  <c r="Y73" i="17"/>
  <c r="AD78" i="18"/>
  <c r="N54" i="18"/>
  <c r="AM58" i="17"/>
  <c r="AU87" i="9"/>
  <c r="AW87" i="9" s="1"/>
  <c r="N47" i="14"/>
  <c r="F59" i="17"/>
  <c r="H58" i="17" s="1"/>
  <c r="BI78" i="19"/>
  <c r="BK78" i="19" s="1"/>
  <c r="BZ19" i="1"/>
  <c r="BZ62" i="1" s="1"/>
  <c r="I42" i="14"/>
  <c r="I61" i="14"/>
  <c r="BC16" i="14"/>
  <c r="V59" i="1"/>
  <c r="S26" i="16"/>
  <c r="BT65" i="14"/>
  <c r="BV65" i="14" s="1"/>
  <c r="BD69" i="17"/>
  <c r="BF69" i="17" s="1"/>
  <c r="X61" i="17"/>
  <c r="AM81" i="17"/>
  <c r="M84" i="19"/>
  <c r="BK74" i="7"/>
  <c r="BB70" i="16"/>
  <c r="Q76" i="17"/>
  <c r="BP44" i="16"/>
  <c r="E64" i="14"/>
  <c r="G67" i="14" s="1"/>
  <c r="AI80" i="7"/>
  <c r="BK41" i="16"/>
  <c r="X41" i="15"/>
  <c r="BW30" i="17"/>
  <c r="I75" i="18"/>
  <c r="BE82" i="19"/>
  <c r="BG82" i="19" s="1"/>
  <c r="BH41" i="7"/>
  <c r="BU24" i="16"/>
  <c r="BK65" i="17"/>
  <c r="BZ9" i="17"/>
  <c r="BZ60" i="17" s="1"/>
  <c r="N40" i="1"/>
  <c r="N43" i="14"/>
  <c r="BZ33" i="15"/>
  <c r="BZ81" i="15" s="1"/>
  <c r="CB81" i="15" s="1"/>
  <c r="BU24" i="17"/>
  <c r="F76" i="6"/>
  <c r="BR74" i="18"/>
  <c r="BC79" i="9"/>
  <c r="J69" i="19"/>
  <c r="AO38" i="1"/>
  <c r="BZ21" i="14"/>
  <c r="BZ71" i="14" s="1"/>
  <c r="BD73" i="7"/>
  <c r="BF73" i="7" s="1"/>
  <c r="N41" i="14"/>
  <c r="BN6" i="6"/>
  <c r="BQ6" i="6" s="1"/>
  <c r="BI53" i="6"/>
  <c r="BK53" i="6" s="1"/>
  <c r="BE38" i="1"/>
  <c r="AM28" i="16"/>
  <c r="AM21" i="16"/>
  <c r="AM85" i="14"/>
  <c r="AZ48" i="15"/>
  <c r="BB48" i="15" s="1"/>
  <c r="BU15" i="17"/>
  <c r="BR79" i="18"/>
  <c r="G76" i="16"/>
  <c r="AX44" i="14"/>
  <c r="AD38" i="14"/>
  <c r="AH38" i="14" s="1"/>
  <c r="AM70" i="14"/>
  <c r="J38" i="7"/>
  <c r="L6" i="7" s="1"/>
  <c r="BT59" i="15"/>
  <c r="BV57" i="15" s="1"/>
  <c r="O59" i="18"/>
  <c r="Q58" i="18" s="1"/>
  <c r="BK53" i="18"/>
  <c r="AV53" i="16"/>
  <c r="BK5" i="6"/>
  <c r="BK91" i="6" s="1"/>
  <c r="K38" i="9"/>
  <c r="M6" i="9" s="1"/>
  <c r="BR16" i="9"/>
  <c r="BK36" i="17"/>
  <c r="I43" i="6"/>
  <c r="AU9" i="6"/>
  <c r="AY57" i="6"/>
  <c r="BA57" i="6" s="1"/>
  <c r="BE30" i="6"/>
  <c r="T48" i="7"/>
  <c r="V48" i="7" s="1"/>
  <c r="AK33" i="7"/>
  <c r="BN38" i="7"/>
  <c r="BR38" i="7" s="1"/>
  <c r="AI75" i="9"/>
  <c r="P64" i="15"/>
  <c r="R63" i="15" s="1"/>
  <c r="AU61" i="6"/>
  <c r="AW22" i="6"/>
  <c r="AZ29" i="6"/>
  <c r="BC72" i="6"/>
  <c r="BY25" i="7"/>
  <c r="BP22" i="6"/>
  <c r="G28" i="15"/>
  <c r="BY23" i="1"/>
  <c r="CA23" i="1" s="1"/>
  <c r="AI81" i="7"/>
  <c r="BZ29" i="7"/>
  <c r="BZ63" i="7" s="1"/>
  <c r="BT26" i="9"/>
  <c r="BZ24" i="9"/>
  <c r="CB24" i="9" s="1"/>
  <c r="BT46" i="9"/>
  <c r="BV46" i="9" s="1"/>
  <c r="AA42" i="16"/>
  <c r="J73" i="14"/>
  <c r="L70" i="14" s="1"/>
  <c r="BA80" i="19"/>
  <c r="P59" i="19"/>
  <c r="AU22" i="6"/>
  <c r="T69" i="1"/>
  <c r="V69" i="1" s="1"/>
  <c r="BU23" i="1"/>
  <c r="AO38" i="16"/>
  <c r="BR84" i="14"/>
  <c r="L74" i="14"/>
  <c r="BZ10" i="14"/>
  <c r="BZ66" i="14" s="1"/>
  <c r="F73" i="15"/>
  <c r="X40" i="15"/>
  <c r="G79" i="19"/>
  <c r="X26" i="19"/>
  <c r="AW76" i="6"/>
  <c r="O61" i="6"/>
  <c r="AR24" i="6"/>
  <c r="BS80" i="1"/>
  <c r="BU80" i="1" s="1"/>
  <c r="BT41" i="7"/>
  <c r="BV24" i="9"/>
  <c r="BZ33" i="9"/>
  <c r="BZ81" i="9" s="1"/>
  <c r="CB81" i="9" s="1"/>
  <c r="AJ66" i="14"/>
  <c r="BR46" i="17"/>
  <c r="BY15" i="17"/>
  <c r="N60" i="6"/>
  <c r="AW9" i="6"/>
  <c r="BC68" i="6"/>
  <c r="BG68" i="6" s="1"/>
  <c r="AA45" i="15"/>
  <c r="AT59" i="15"/>
  <c r="AX59" i="15" s="1"/>
  <c r="BP21" i="6"/>
  <c r="X41" i="9"/>
  <c r="AI71" i="14"/>
  <c r="AZ78" i="17"/>
  <c r="BB78" i="17" s="1"/>
  <c r="I44" i="17"/>
  <c r="BP36" i="7"/>
  <c r="AL33" i="9"/>
  <c r="BY12" i="9"/>
  <c r="BY75" i="9" s="1"/>
  <c r="AU78" i="19"/>
  <c r="AW78" i="19" s="1"/>
  <c r="Y61" i="6"/>
  <c r="AS60" i="6"/>
  <c r="AW60" i="6" s="1"/>
  <c r="AX63" i="6"/>
  <c r="BB63" i="6" s="1"/>
  <c r="AB12" i="6"/>
  <c r="Q46" i="18"/>
  <c r="Q46" i="17"/>
  <c r="BO38" i="1"/>
  <c r="BY33" i="7"/>
  <c r="AM12" i="9"/>
  <c r="AM8" i="9"/>
  <c r="AS36" i="16"/>
  <c r="O64" i="14"/>
  <c r="S63" i="14"/>
  <c r="P78" i="15"/>
  <c r="R78" i="15" s="1"/>
  <c r="N66" i="6"/>
  <c r="AD38" i="1"/>
  <c r="AF36" i="1" s="1"/>
  <c r="BS43" i="9"/>
  <c r="Y48" i="1"/>
  <c r="AA48" i="1" s="1"/>
  <c r="AM35" i="14"/>
  <c r="BT41" i="17"/>
  <c r="BV41" i="17" s="1"/>
  <c r="AM8" i="16"/>
  <c r="BD73" i="19"/>
  <c r="BF73" i="19" s="1"/>
  <c r="AD73" i="15"/>
  <c r="AF76" i="15" s="1"/>
  <c r="O64" i="7"/>
  <c r="Q67" i="7" s="1"/>
  <c r="BY25" i="16"/>
  <c r="AO87" i="15"/>
  <c r="AS87" i="15" s="1"/>
  <c r="T59" i="7"/>
  <c r="X59" i="7" s="1"/>
  <c r="I40" i="1"/>
  <c r="BF36" i="9"/>
  <c r="BH36" i="9"/>
  <c r="H11" i="18"/>
  <c r="H8" i="18"/>
  <c r="H15" i="18"/>
  <c r="BW20" i="17"/>
  <c r="BS67" i="17"/>
  <c r="BU20" i="17"/>
  <c r="BS72" i="16"/>
  <c r="BY31" i="16"/>
  <c r="BY72" i="16" s="1"/>
  <c r="BW31" i="16"/>
  <c r="AJ81" i="16"/>
  <c r="AL81" i="16" s="1"/>
  <c r="BZ33" i="16"/>
  <c r="BZ81" i="16" s="1"/>
  <c r="CB81" i="16" s="1"/>
  <c r="AC26" i="18"/>
  <c r="AA26" i="18"/>
  <c r="BT63" i="15"/>
  <c r="BP86" i="16"/>
  <c r="BR86" i="16"/>
  <c r="BR45" i="18"/>
  <c r="BP45" i="18"/>
  <c r="AH40" i="9"/>
  <c r="BT46" i="7"/>
  <c r="BV46" i="7" s="1"/>
  <c r="BT85" i="7"/>
  <c r="BV85" i="7" s="1"/>
  <c r="BV24" i="7"/>
  <c r="AX46" i="14"/>
  <c r="AT48" i="14"/>
  <c r="AV48" i="14" s="1"/>
  <c r="AV46" i="14"/>
  <c r="AS43" i="18"/>
  <c r="BZ32" i="1"/>
  <c r="BZ77" i="1" s="1"/>
  <c r="BR26" i="1"/>
  <c r="AM29" i="1"/>
  <c r="AL33" i="16"/>
  <c r="AJ57" i="16"/>
  <c r="BT74" i="16"/>
  <c r="BV74" i="16" s="1"/>
  <c r="BM86" i="14"/>
  <c r="AC71" i="14"/>
  <c r="AS40" i="15"/>
  <c r="BV24" i="15"/>
  <c r="AJ56" i="17"/>
  <c r="AJ59" i="17" s="1"/>
  <c r="AL57" i="17" s="1"/>
  <c r="AG13" i="6"/>
  <c r="AC74" i="6"/>
  <c r="AE74" i="6" s="1"/>
  <c r="BJ34" i="6"/>
  <c r="BH86" i="6"/>
  <c r="BL86" i="6" s="1"/>
  <c r="J67" i="6"/>
  <c r="M67" i="6" s="1"/>
  <c r="M20" i="6"/>
  <c r="BV13" i="1"/>
  <c r="BZ13" i="1"/>
  <c r="BZ74" i="1" s="1"/>
  <c r="CB74" i="1" s="1"/>
  <c r="AJ57" i="9"/>
  <c r="AM57" i="9" s="1"/>
  <c r="BZ18" i="9"/>
  <c r="BH36" i="16"/>
  <c r="BF36" i="16"/>
  <c r="BW33" i="15"/>
  <c r="BS81" i="15"/>
  <c r="BU81" i="15" s="1"/>
  <c r="BU33" i="15"/>
  <c r="AX61" i="15"/>
  <c r="AV61" i="15"/>
  <c r="AI67" i="14"/>
  <c r="AI42" i="14"/>
  <c r="AH85" i="9"/>
  <c r="AF85" i="9"/>
  <c r="AI41" i="1"/>
  <c r="BY18" i="9"/>
  <c r="BY57" i="9" s="1"/>
  <c r="AI40" i="16"/>
  <c r="AE13" i="6"/>
  <c r="AD59" i="15"/>
  <c r="AF56" i="15" s="1"/>
  <c r="AS40" i="18"/>
  <c r="BS86" i="17"/>
  <c r="BW34" i="17"/>
  <c r="P59" i="7"/>
  <c r="R56" i="7" s="1"/>
  <c r="BT61" i="19"/>
  <c r="BV61" i="19" s="1"/>
  <c r="AR31" i="6"/>
  <c r="BS71" i="18"/>
  <c r="BW21" i="18"/>
  <c r="BT72" i="14"/>
  <c r="BT43" i="14"/>
  <c r="BU25" i="14"/>
  <c r="BW25" i="14"/>
  <c r="BW23" i="15"/>
  <c r="BS80" i="15"/>
  <c r="BU80" i="15" s="1"/>
  <c r="BL66" i="14"/>
  <c r="BJ69" i="14"/>
  <c r="BL69" i="14" s="1"/>
  <c r="BJ48" i="1"/>
  <c r="BL48" i="1" s="1"/>
  <c r="P38" i="1"/>
  <c r="R16" i="1" s="1"/>
  <c r="R92" i="1" s="1"/>
  <c r="BV30" i="1"/>
  <c r="BZ22" i="1"/>
  <c r="BZ76" i="1" s="1"/>
  <c r="BQ61" i="7"/>
  <c r="BZ24" i="7"/>
  <c r="AD87" i="9"/>
  <c r="AH87" i="9" s="1"/>
  <c r="AM18" i="9"/>
  <c r="I45" i="16"/>
  <c r="AI56" i="16"/>
  <c r="AM56" i="16" s="1"/>
  <c r="BT60" i="19"/>
  <c r="BV60" i="19" s="1"/>
  <c r="BL35" i="6"/>
  <c r="BJ35" i="6"/>
  <c r="W57" i="16"/>
  <c r="U59" i="16"/>
  <c r="W59" i="16" s="1"/>
  <c r="AI85" i="9"/>
  <c r="BY24" i="9"/>
  <c r="CA24" i="9" s="1"/>
  <c r="AI46" i="9"/>
  <c r="AK24" i="9"/>
  <c r="BS81" i="14"/>
  <c r="BU81" i="14" s="1"/>
  <c r="BU33" i="14"/>
  <c r="AJ80" i="16"/>
  <c r="AL80" i="16" s="1"/>
  <c r="AL23" i="16"/>
  <c r="W68" i="14"/>
  <c r="U69" i="14"/>
  <c r="W69" i="14" s="1"/>
  <c r="BZ30" i="1"/>
  <c r="O59" i="1"/>
  <c r="Q56" i="1" s="1"/>
  <c r="BT45" i="1"/>
  <c r="BV45" i="1" s="1"/>
  <c r="AZ48" i="9"/>
  <c r="BB48" i="9" s="1"/>
  <c r="AV36" i="17"/>
  <c r="BB61" i="19"/>
  <c r="AD70" i="6"/>
  <c r="AD65" i="6"/>
  <c r="BS84" i="14"/>
  <c r="BW14" i="14"/>
  <c r="AA70" i="14"/>
  <c r="AC70" i="14"/>
  <c r="S45" i="16"/>
  <c r="Q45" i="16"/>
  <c r="BM85" i="14"/>
  <c r="BI87" i="14"/>
  <c r="BM87" i="14" s="1"/>
  <c r="BK85" i="14"/>
  <c r="BS62" i="7"/>
  <c r="BU19" i="7"/>
  <c r="BS41" i="7"/>
  <c r="BZ24" i="15"/>
  <c r="BZ85" i="15" s="1"/>
  <c r="CB85" i="15" s="1"/>
  <c r="AF41" i="14"/>
  <c r="AH41" i="14"/>
  <c r="AS45" i="14"/>
  <c r="AQ45" i="14"/>
  <c r="AV47" i="15"/>
  <c r="AX47" i="15"/>
  <c r="BT74" i="1"/>
  <c r="BV74" i="1" s="1"/>
  <c r="X16" i="1"/>
  <c r="BZ32" i="7"/>
  <c r="BZ77" i="7" s="1"/>
  <c r="AM23" i="7"/>
  <c r="BZ11" i="7"/>
  <c r="BZ70" i="7" s="1"/>
  <c r="BZ25" i="7"/>
  <c r="BY20" i="9"/>
  <c r="AH40" i="16"/>
  <c r="AP87" i="14"/>
  <c r="AR87" i="14" s="1"/>
  <c r="BU23" i="15"/>
  <c r="BU34" i="17"/>
  <c r="AI70" i="9"/>
  <c r="AI73" i="9" s="1"/>
  <c r="AK72" i="9" s="1"/>
  <c r="AI65" i="9"/>
  <c r="BY11" i="9"/>
  <c r="BY70" i="9" s="1"/>
  <c r="AM11" i="9"/>
  <c r="BP62" i="14"/>
  <c r="BR62" i="14"/>
  <c r="BT40" i="17"/>
  <c r="BV18" i="17"/>
  <c r="N75" i="9"/>
  <c r="J78" i="9"/>
  <c r="L78" i="9" s="1"/>
  <c r="BL57" i="14"/>
  <c r="BJ59" i="14"/>
  <c r="BL59" i="14" s="1"/>
  <c r="S41" i="16"/>
  <c r="BB25" i="6"/>
  <c r="AZ25" i="6"/>
  <c r="BT79" i="1"/>
  <c r="BV79" i="1" s="1"/>
  <c r="BY9" i="1"/>
  <c r="BY29" i="1"/>
  <c r="BY63" i="1" s="1"/>
  <c r="AF81" i="7"/>
  <c r="BN87" i="16"/>
  <c r="AS86" i="18"/>
  <c r="AQ86" i="18"/>
  <c r="AY71" i="6"/>
  <c r="BA71" i="6" s="1"/>
  <c r="BA21" i="6"/>
  <c r="BL41" i="16"/>
  <c r="BJ48" i="16"/>
  <c r="BL48" i="16" s="1"/>
  <c r="N65" i="15"/>
  <c r="L65" i="15"/>
  <c r="AJ76" i="1"/>
  <c r="AL76" i="1" s="1"/>
  <c r="AM11" i="7"/>
  <c r="AJ70" i="7"/>
  <c r="AM70" i="7" s="1"/>
  <c r="BH70" i="18"/>
  <c r="BF70" i="18"/>
  <c r="BD73" i="18"/>
  <c r="BF73" i="18" s="1"/>
  <c r="BV13" i="15"/>
  <c r="BT79" i="15"/>
  <c r="BV79" i="15" s="1"/>
  <c r="BT74" i="15"/>
  <c r="BV74" i="15" s="1"/>
  <c r="AK25" i="17"/>
  <c r="BY25" i="17"/>
  <c r="CC25" i="17" s="1"/>
  <c r="AM25" i="17"/>
  <c r="J78" i="1"/>
  <c r="L78" i="1" s="1"/>
  <c r="S56" i="1"/>
  <c r="BR45" i="1"/>
  <c r="AE48" i="7"/>
  <c r="AK23" i="7"/>
  <c r="AJ65" i="7"/>
  <c r="AL65" i="7" s="1"/>
  <c r="L75" i="9"/>
  <c r="U38" i="14"/>
  <c r="BS76" i="17"/>
  <c r="BW22" i="17"/>
  <c r="AQ45" i="18"/>
  <c r="AS45" i="18"/>
  <c r="BT72" i="17"/>
  <c r="BW72" i="17" s="1"/>
  <c r="W71" i="14"/>
  <c r="U73" i="14"/>
  <c r="W73" i="14" s="1"/>
  <c r="AA45" i="9"/>
  <c r="AC45" i="9"/>
  <c r="AJ75" i="9"/>
  <c r="AJ44" i="9"/>
  <c r="BT76" i="19"/>
  <c r="BW76" i="19" s="1"/>
  <c r="BZ22" i="19"/>
  <c r="BT44" i="19"/>
  <c r="BV13" i="16"/>
  <c r="BZ13" i="16"/>
  <c r="BZ79" i="16" s="1"/>
  <c r="BY10" i="15"/>
  <c r="BY66" i="15" s="1"/>
  <c r="AI66" i="15"/>
  <c r="AI42" i="15"/>
  <c r="AM10" i="15"/>
  <c r="E71" i="6"/>
  <c r="G71" i="6" s="1"/>
  <c r="G21" i="6"/>
  <c r="BT67" i="19"/>
  <c r="BS70" i="16"/>
  <c r="BW70" i="16" s="1"/>
  <c r="BS43" i="16"/>
  <c r="BY11" i="16"/>
  <c r="BY65" i="16" s="1"/>
  <c r="AC74" i="16"/>
  <c r="AA74" i="16"/>
  <c r="AC77" i="14"/>
  <c r="AA77" i="14"/>
  <c r="AJ26" i="7"/>
  <c r="AL25" i="7" s="1"/>
  <c r="BZ22" i="7"/>
  <c r="BZ76" i="7" s="1"/>
  <c r="BZ30" i="16"/>
  <c r="BZ68" i="16" s="1"/>
  <c r="BT42" i="16"/>
  <c r="BV42" i="16" s="1"/>
  <c r="BT63" i="9"/>
  <c r="BV63" i="9" s="1"/>
  <c r="BT36" i="9"/>
  <c r="BV28" i="9" s="1"/>
  <c r="BV29" i="9"/>
  <c r="BZ29" i="9"/>
  <c r="BZ63" i="9" s="1"/>
  <c r="AH75" i="7"/>
  <c r="S67" i="19"/>
  <c r="AJ80" i="14"/>
  <c r="AL80" i="14" s="1"/>
  <c r="AL23" i="14"/>
  <c r="BZ23" i="14"/>
  <c r="S57" i="14"/>
  <c r="BP65" i="1"/>
  <c r="BR65" i="1"/>
  <c r="V60" i="19"/>
  <c r="X60" i="19"/>
  <c r="W75" i="17"/>
  <c r="U78" i="17"/>
  <c r="W78" i="17" s="1"/>
  <c r="I58" i="14"/>
  <c r="F59" i="14"/>
  <c r="I59" i="14" s="1"/>
  <c r="BM26" i="7"/>
  <c r="BK26" i="7"/>
  <c r="BG42" i="14"/>
  <c r="BE48" i="14"/>
  <c r="BG48" i="14" s="1"/>
  <c r="BW21" i="16"/>
  <c r="BS71" i="16"/>
  <c r="K69" i="16"/>
  <c r="N66" i="16"/>
  <c r="AI75" i="14"/>
  <c r="AM75" i="14" s="1"/>
  <c r="AK12" i="14"/>
  <c r="AA65" i="18"/>
  <c r="AC65" i="18"/>
  <c r="AC85" i="9"/>
  <c r="Y87" i="9"/>
  <c r="AC87" i="9" s="1"/>
  <c r="V86" i="14"/>
  <c r="X86" i="14"/>
  <c r="BT75" i="9"/>
  <c r="BT44" i="9"/>
  <c r="BZ12" i="9"/>
  <c r="BZ75" i="9" s="1"/>
  <c r="V66" i="9"/>
  <c r="T69" i="9"/>
  <c r="V69" i="9" s="1"/>
  <c r="BK45" i="15"/>
  <c r="BM45" i="15"/>
  <c r="AA76" i="14"/>
  <c r="AC76" i="14"/>
  <c r="AG79" i="9"/>
  <c r="AE82" i="9"/>
  <c r="AG82" i="9" s="1"/>
  <c r="J48" i="16"/>
  <c r="L40" i="16" s="1"/>
  <c r="BP86" i="14"/>
  <c r="BN87" i="14"/>
  <c r="BP87" i="14" s="1"/>
  <c r="BR86" i="14"/>
  <c r="BL57" i="17"/>
  <c r="BJ59" i="17"/>
  <c r="BL59" i="17" s="1"/>
  <c r="BA31" i="6"/>
  <c r="AY72" i="6"/>
  <c r="BA72" i="6" s="1"/>
  <c r="AV80" i="18"/>
  <c r="AX80" i="18"/>
  <c r="BA46" i="14"/>
  <c r="BC46" i="14"/>
  <c r="BA63" i="14"/>
  <c r="BC63" i="14"/>
  <c r="AY64" i="14"/>
  <c r="BA64" i="14" s="1"/>
  <c r="BS57" i="9"/>
  <c r="BW57" i="9" s="1"/>
  <c r="BW18" i="9"/>
  <c r="AG62" i="7"/>
  <c r="AE64" i="7"/>
  <c r="AQ66" i="14"/>
  <c r="AS66" i="14"/>
  <c r="BC86" i="7"/>
  <c r="BA86" i="7"/>
  <c r="J87" i="9"/>
  <c r="L87" i="9" s="1"/>
  <c r="L84" i="9"/>
  <c r="N84" i="9"/>
  <c r="BW8" i="16"/>
  <c r="BY8" i="16"/>
  <c r="BY56" i="16" s="1"/>
  <c r="AQ42" i="7"/>
  <c r="AO48" i="7"/>
  <c r="AS42" i="7"/>
  <c r="BC80" i="17"/>
  <c r="BA80" i="17"/>
  <c r="BS40" i="7"/>
  <c r="BS16" i="7"/>
  <c r="BU12" i="7" s="1"/>
  <c r="BW8" i="7"/>
  <c r="AQ60" i="15"/>
  <c r="AS60" i="15"/>
  <c r="BY25" i="1"/>
  <c r="CC25" i="1" s="1"/>
  <c r="BS47" i="1"/>
  <c r="BW47" i="1" s="1"/>
  <c r="W84" i="16"/>
  <c r="U87" i="16"/>
  <c r="W87" i="16" s="1"/>
  <c r="AM21" i="1"/>
  <c r="AI43" i="1"/>
  <c r="BZ22" i="16"/>
  <c r="BZ76" i="16" s="1"/>
  <c r="AJ44" i="16"/>
  <c r="BP70" i="14"/>
  <c r="BN73" i="14"/>
  <c r="BP73" i="14" s="1"/>
  <c r="BR70" i="14"/>
  <c r="G80" i="16"/>
  <c r="I80" i="16"/>
  <c r="BP76" i="18"/>
  <c r="BR76" i="18"/>
  <c r="BG66" i="18"/>
  <c r="BE69" i="18"/>
  <c r="BG69" i="18" s="1"/>
  <c r="BF61" i="15"/>
  <c r="BH61" i="15"/>
  <c r="S68" i="16"/>
  <c r="Q68" i="16"/>
  <c r="O69" i="16"/>
  <c r="BR47" i="7"/>
  <c r="BP47" i="7"/>
  <c r="BO82" i="16"/>
  <c r="BQ82" i="16" s="1"/>
  <c r="BQ79" i="16"/>
  <c r="AH63" i="15"/>
  <c r="AD64" i="15"/>
  <c r="AF62" i="15" s="1"/>
  <c r="AS72" i="17"/>
  <c r="AX67" i="19"/>
  <c r="AV67" i="19"/>
  <c r="AT69" i="19"/>
  <c r="AV69" i="19" s="1"/>
  <c r="W76" i="15"/>
  <c r="U78" i="15"/>
  <c r="AC80" i="14"/>
  <c r="AA80" i="14"/>
  <c r="Y82" i="14"/>
  <c r="AC82" i="14" s="1"/>
  <c r="P73" i="16"/>
  <c r="AC43" i="9"/>
  <c r="AA43" i="9"/>
  <c r="AA63" i="18"/>
  <c r="AC63" i="18"/>
  <c r="BM75" i="17"/>
  <c r="BI78" i="17"/>
  <c r="BK78" i="17" s="1"/>
  <c r="BK75" i="17"/>
  <c r="BM47" i="15"/>
  <c r="BK47" i="15"/>
  <c r="AX68" i="19"/>
  <c r="AV68" i="19"/>
  <c r="AF74" i="1"/>
  <c r="AH74" i="1"/>
  <c r="AC40" i="17"/>
  <c r="BM81" i="14"/>
  <c r="BI82" i="14"/>
  <c r="BM82" i="14" s="1"/>
  <c r="BK81" i="14"/>
  <c r="AH67" i="15"/>
  <c r="X42" i="16"/>
  <c r="V42" i="16"/>
  <c r="AX46" i="16"/>
  <c r="AV46" i="16"/>
  <c r="AA63" i="9"/>
  <c r="AC63" i="9"/>
  <c r="Y64" i="9"/>
  <c r="AA64" i="9" s="1"/>
  <c r="BR61" i="1"/>
  <c r="BP61" i="1"/>
  <c r="BW25" i="9"/>
  <c r="BU25" i="9"/>
  <c r="BS47" i="9"/>
  <c r="BU47" i="9" s="1"/>
  <c r="BR84" i="1"/>
  <c r="BP84" i="1"/>
  <c r="BA68" i="14"/>
  <c r="BC68" i="14"/>
  <c r="X76" i="18"/>
  <c r="V76" i="18"/>
  <c r="BS67" i="16"/>
  <c r="BS42" i="16"/>
  <c r="BW20" i="16"/>
  <c r="BU20" i="16"/>
  <c r="BB72" i="17"/>
  <c r="AZ73" i="17"/>
  <c r="BB73" i="17" s="1"/>
  <c r="BR84" i="9"/>
  <c r="BN87" i="9"/>
  <c r="BR87" i="9" s="1"/>
  <c r="BP84" i="9"/>
  <c r="BM66" i="15"/>
  <c r="BK66" i="15"/>
  <c r="AS65" i="14"/>
  <c r="AQ65" i="14"/>
  <c r="BQ61" i="16"/>
  <c r="BO64" i="16"/>
  <c r="BQ64" i="16" s="1"/>
  <c r="BM46" i="7"/>
  <c r="BK46" i="7"/>
  <c r="I81" i="19"/>
  <c r="G81" i="19"/>
  <c r="BL56" i="19"/>
  <c r="BJ59" i="19"/>
  <c r="BL59" i="19" s="1"/>
  <c r="J87" i="16"/>
  <c r="L87" i="16" s="1"/>
  <c r="AH42" i="1"/>
  <c r="AF42" i="1"/>
  <c r="BZ35" i="7"/>
  <c r="BY25" i="9"/>
  <c r="E79" i="6"/>
  <c r="G79" i="6" s="1"/>
  <c r="AU23" i="6"/>
  <c r="Y38" i="16"/>
  <c r="AC38" i="16" s="1"/>
  <c r="AI16" i="16"/>
  <c r="AK8" i="16" s="1"/>
  <c r="BY25" i="14"/>
  <c r="I40" i="7"/>
  <c r="BZ31" i="14"/>
  <c r="BZ72" i="14" s="1"/>
  <c r="AT64" i="15"/>
  <c r="AV64" i="15" s="1"/>
  <c r="BS26" i="16"/>
  <c r="AM10" i="1"/>
  <c r="T38" i="16"/>
  <c r="X38" i="16" s="1"/>
  <c r="BY35" i="7"/>
  <c r="AJ44" i="7"/>
  <c r="BZ35" i="14"/>
  <c r="BY31" i="14"/>
  <c r="CC31" i="14" s="1"/>
  <c r="N26" i="16"/>
  <c r="AJ47" i="14"/>
  <c r="Y69" i="14"/>
  <c r="AA69" i="14" s="1"/>
  <c r="N43" i="18"/>
  <c r="AD59" i="17"/>
  <c r="AF56" i="17" s="1"/>
  <c r="AO69" i="19"/>
  <c r="AH26" i="17"/>
  <c r="AV26" i="18"/>
  <c r="D85" i="6"/>
  <c r="BD38" i="1"/>
  <c r="BH38" i="1" s="1"/>
  <c r="L65" i="9"/>
  <c r="AJ75" i="7"/>
  <c r="AE38" i="9"/>
  <c r="AG36" i="9" s="1"/>
  <c r="AG94" i="9" s="1"/>
  <c r="AI72" i="14"/>
  <c r="V85" i="15"/>
  <c r="BR46" i="15"/>
  <c r="BA59" i="15"/>
  <c r="BE48" i="15"/>
  <c r="BG48" i="15" s="1"/>
  <c r="AH44" i="15"/>
  <c r="AO82" i="17"/>
  <c r="BS47" i="17"/>
  <c r="BU47" i="17" s="1"/>
  <c r="S75" i="18"/>
  <c r="BD59" i="18"/>
  <c r="BH59" i="18" s="1"/>
  <c r="AV47" i="19"/>
  <c r="BE71" i="6"/>
  <c r="AH44" i="7"/>
  <c r="V77" i="7"/>
  <c r="AE73" i="7"/>
  <c r="AG72" i="7" s="1"/>
  <c r="BK72" i="19"/>
  <c r="G28" i="19"/>
  <c r="S43" i="14"/>
  <c r="T66" i="6"/>
  <c r="AX40" i="15"/>
  <c r="BC26" i="19"/>
  <c r="AM24" i="19"/>
  <c r="AE82" i="17"/>
  <c r="AG82" i="17" s="1"/>
  <c r="AF86" i="19"/>
  <c r="Q77" i="19"/>
  <c r="AZ69" i="15"/>
  <c r="BB69" i="15" s="1"/>
  <c r="BF47" i="17"/>
  <c r="BZ25" i="17"/>
  <c r="CB25" i="17" s="1"/>
  <c r="BZ28" i="1"/>
  <c r="BS60" i="9"/>
  <c r="AI84" i="9"/>
  <c r="T78" i="16"/>
  <c r="V78" i="16" s="1"/>
  <c r="BY33" i="16"/>
  <c r="BY81" i="16" s="1"/>
  <c r="BZ23" i="16"/>
  <c r="BZ80" i="16" s="1"/>
  <c r="CB80" i="16" s="1"/>
  <c r="T87" i="15"/>
  <c r="X87" i="15" s="1"/>
  <c r="BP72" i="18"/>
  <c r="AK85" i="19"/>
  <c r="AP81" i="6"/>
  <c r="AO79" i="6"/>
  <c r="AQ79" i="6" s="1"/>
  <c r="AV44" i="7"/>
  <c r="L86" i="7"/>
  <c r="AQ77" i="7"/>
  <c r="O64" i="1"/>
  <c r="Q62" i="1" s="1"/>
  <c r="BV23" i="19"/>
  <c r="BV34" i="16"/>
  <c r="BM60" i="18"/>
  <c r="BP68" i="19"/>
  <c r="P69" i="16"/>
  <c r="O69" i="1"/>
  <c r="N40" i="15"/>
  <c r="AE64" i="1"/>
  <c r="AP48" i="1"/>
  <c r="S45" i="7"/>
  <c r="BS45" i="16"/>
  <c r="F78" i="15"/>
  <c r="H78" i="15" s="1"/>
  <c r="BH44" i="15"/>
  <c r="AC44" i="17"/>
  <c r="BW12" i="19"/>
  <c r="BY30" i="19"/>
  <c r="BY68" i="19" s="1"/>
  <c r="AZ73" i="7"/>
  <c r="BB73" i="7" s="1"/>
  <c r="Q81" i="17"/>
  <c r="AC72" i="14"/>
  <c r="BP85" i="18"/>
  <c r="S57" i="18"/>
  <c r="BA86" i="17"/>
  <c r="Q86" i="1"/>
  <c r="AU59" i="7"/>
  <c r="AW59" i="7" s="1"/>
  <c r="BC26" i="7"/>
  <c r="BT36" i="16"/>
  <c r="BV31" i="16" s="1"/>
  <c r="BJ78" i="14"/>
  <c r="BL78" i="14" s="1"/>
  <c r="AU78" i="14"/>
  <c r="AW78" i="14" s="1"/>
  <c r="AI75" i="15"/>
  <c r="AM75" i="15" s="1"/>
  <c r="BY12" i="15"/>
  <c r="BY75" i="15" s="1"/>
  <c r="AJ44" i="17"/>
  <c r="AJ76" i="17"/>
  <c r="BS40" i="18"/>
  <c r="AV61" i="18"/>
  <c r="BH56" i="18"/>
  <c r="AM22" i="18"/>
  <c r="BW18" i="18"/>
  <c r="BS44" i="19"/>
  <c r="BD67" i="6"/>
  <c r="BF67" i="6" s="1"/>
  <c r="BP84" i="7"/>
  <c r="AR33" i="6"/>
  <c r="AK24" i="19"/>
  <c r="O82" i="19"/>
  <c r="BF42" i="18"/>
  <c r="BH80" i="14"/>
  <c r="BY12" i="19"/>
  <c r="BT36" i="1"/>
  <c r="AO78" i="7"/>
  <c r="AI16" i="9"/>
  <c r="AK8" i="9" s="1"/>
  <c r="BC36" i="9"/>
  <c r="BO48" i="16"/>
  <c r="BQ48" i="16" s="1"/>
  <c r="BT45" i="16"/>
  <c r="BV45" i="16" s="1"/>
  <c r="BG61" i="15"/>
  <c r="BT40" i="15"/>
  <c r="BZ8" i="15"/>
  <c r="BZ56" i="15" s="1"/>
  <c r="AC63" i="17"/>
  <c r="AS40" i="17"/>
  <c r="BK79" i="18"/>
  <c r="AE82" i="18"/>
  <c r="AG82" i="18" s="1"/>
  <c r="AT64" i="18"/>
  <c r="AV64" i="18" s="1"/>
  <c r="N74" i="19"/>
  <c r="BS75" i="19"/>
  <c r="I77" i="9"/>
  <c r="AQ71" i="1"/>
  <c r="BF76" i="17"/>
  <c r="V45" i="19"/>
  <c r="BJ69" i="16"/>
  <c r="BL69" i="16" s="1"/>
  <c r="BA46" i="16"/>
  <c r="AA74" i="19"/>
  <c r="N67" i="14"/>
  <c r="U64" i="15"/>
  <c r="W61" i="15" s="1"/>
  <c r="BI64" i="19"/>
  <c r="BK64" i="19" s="1"/>
  <c r="O78" i="19"/>
  <c r="Q78" i="19" s="1"/>
  <c r="BN73" i="16"/>
  <c r="BP73" i="16" s="1"/>
  <c r="O54" i="18"/>
  <c r="Q53" i="18" s="1"/>
  <c r="BN48" i="7"/>
  <c r="BR48" i="7" s="1"/>
  <c r="BE38" i="7"/>
  <c r="AP48" i="9"/>
  <c r="AR40" i="9" s="1"/>
  <c r="AJ42" i="9"/>
  <c r="BT46" i="16"/>
  <c r="BV46" i="16" s="1"/>
  <c r="AJ65" i="14"/>
  <c r="BO87" i="17"/>
  <c r="BQ87" i="17" s="1"/>
  <c r="AO78" i="17"/>
  <c r="BW35" i="17"/>
  <c r="AP82" i="18"/>
  <c r="Z64" i="18"/>
  <c r="AB64" i="18" s="1"/>
  <c r="E54" i="14"/>
  <c r="G53" i="14" s="1"/>
  <c r="Q80" i="7"/>
  <c r="BE21" i="6"/>
  <c r="BR45" i="14"/>
  <c r="N42" i="14"/>
  <c r="BI48" i="15"/>
  <c r="BK48" i="15" s="1"/>
  <c r="BS40" i="9"/>
  <c r="BW40" i="9" s="1"/>
  <c r="T73" i="7"/>
  <c r="V73" i="7" s="1"/>
  <c r="T73" i="14"/>
  <c r="V73" i="14" s="1"/>
  <c r="BI48" i="7"/>
  <c r="BK48" i="7" s="1"/>
  <c r="I41" i="15"/>
  <c r="AY69" i="1"/>
  <c r="BA69" i="1" s="1"/>
  <c r="AY82" i="7"/>
  <c r="BC82" i="7" s="1"/>
  <c r="Y45" i="6"/>
  <c r="AA45" i="6" s="1"/>
  <c r="Z64" i="16"/>
  <c r="AB64" i="16" s="1"/>
  <c r="I46" i="6"/>
  <c r="M46" i="6" s="1"/>
  <c r="P38" i="16"/>
  <c r="R36" i="16" s="1"/>
  <c r="R94" i="16" s="1"/>
  <c r="I40" i="17"/>
  <c r="AM25" i="19"/>
  <c r="Z59" i="14"/>
  <c r="AB59" i="14" s="1"/>
  <c r="U82" i="19"/>
  <c r="W82" i="19" s="1"/>
  <c r="Z73" i="16"/>
  <c r="AB73" i="16" s="1"/>
  <c r="N58" i="15"/>
  <c r="BY25" i="15"/>
  <c r="AQ67" i="17"/>
  <c r="AS67" i="17"/>
  <c r="AO69" i="17"/>
  <c r="AQ69" i="17" s="1"/>
  <c r="AA16" i="18"/>
  <c r="AC16" i="18"/>
  <c r="BM36" i="19"/>
  <c r="BK36" i="19"/>
  <c r="X72" i="16"/>
  <c r="T73" i="16"/>
  <c r="V73" i="16" s="1"/>
  <c r="AJ84" i="15"/>
  <c r="AL84" i="15" s="1"/>
  <c r="AL14" i="15"/>
  <c r="BZ14" i="15"/>
  <c r="BZ84" i="15" s="1"/>
  <c r="W15" i="6"/>
  <c r="AI81" i="16"/>
  <c r="AI82" i="16" s="1"/>
  <c r="AK33" i="16"/>
  <c r="BW33" i="19"/>
  <c r="BS81" i="19"/>
  <c r="BW81" i="19" s="1"/>
  <c r="BU33" i="19"/>
  <c r="BC79" i="15"/>
  <c r="BA79" i="15"/>
  <c r="BG43" i="16"/>
  <c r="BE48" i="16"/>
  <c r="BG48" i="16" s="1"/>
  <c r="AH75" i="17"/>
  <c r="BK44" i="1"/>
  <c r="BM44" i="1"/>
  <c r="I81" i="9"/>
  <c r="E82" i="9"/>
  <c r="G82" i="9" s="1"/>
  <c r="BH71" i="17"/>
  <c r="BF71" i="17"/>
  <c r="G86" i="17"/>
  <c r="I86" i="17"/>
  <c r="E87" i="17"/>
  <c r="X86" i="17"/>
  <c r="V86" i="17"/>
  <c r="BR60" i="18"/>
  <c r="BP60" i="18"/>
  <c r="AN6" i="6"/>
  <c r="AN53" i="6"/>
  <c r="AR5" i="6"/>
  <c r="R71" i="15"/>
  <c r="P73" i="15"/>
  <c r="R70" i="15" s="1"/>
  <c r="BC74" i="16"/>
  <c r="BA74" i="16"/>
  <c r="AS86" i="1"/>
  <c r="AQ86" i="1"/>
  <c r="BB40" i="1"/>
  <c r="AZ48" i="1"/>
  <c r="BB48" i="1" s="1"/>
  <c r="BC76" i="16"/>
  <c r="AY78" i="16"/>
  <c r="BA78" i="16" s="1"/>
  <c r="AT6" i="6"/>
  <c r="AT53" i="6"/>
  <c r="AV5" i="6"/>
  <c r="AV91" i="6" s="1"/>
  <c r="M71" i="15"/>
  <c r="K73" i="15"/>
  <c r="M73" i="15" s="1"/>
  <c r="BB62" i="15"/>
  <c r="AZ64" i="15"/>
  <c r="BB64" i="15" s="1"/>
  <c r="BQ57" i="15"/>
  <c r="BO59" i="15"/>
  <c r="BQ59" i="15" s="1"/>
  <c r="BH77" i="19"/>
  <c r="BF77" i="19"/>
  <c r="BD78" i="19"/>
  <c r="BF78" i="19" s="1"/>
  <c r="U64" i="1"/>
  <c r="W64" i="1" s="1"/>
  <c r="F78" i="1"/>
  <c r="H78" i="1" s="1"/>
  <c r="AM9" i="1"/>
  <c r="AU48" i="1"/>
  <c r="AW48" i="1" s="1"/>
  <c r="V61" i="1"/>
  <c r="AE69" i="7"/>
  <c r="AG69" i="7" s="1"/>
  <c r="V70" i="7"/>
  <c r="AP73" i="9"/>
  <c r="BJ59" i="9"/>
  <c r="BL59" i="9" s="1"/>
  <c r="AH58" i="16"/>
  <c r="AM33" i="16"/>
  <c r="BV23" i="16"/>
  <c r="BE38" i="16"/>
  <c r="X71" i="14"/>
  <c r="BJ64" i="14"/>
  <c r="BL64" i="14" s="1"/>
  <c r="AV47" i="1"/>
  <c r="AO68" i="6"/>
  <c r="AI79" i="17"/>
  <c r="AM79" i="17" s="1"/>
  <c r="AI74" i="17"/>
  <c r="AM74" i="17" s="1"/>
  <c r="AK13" i="17"/>
  <c r="AM13" i="17"/>
  <c r="AH46" i="15"/>
  <c r="AF46" i="15"/>
  <c r="AJ72" i="18"/>
  <c r="AL65" i="18" s="1"/>
  <c r="AM31" i="18"/>
  <c r="AJ43" i="18"/>
  <c r="H18" i="17"/>
  <c r="AA46" i="14"/>
  <c r="AC46" i="14"/>
  <c r="AC57" i="15"/>
  <c r="AX42" i="1"/>
  <c r="AV42" i="1"/>
  <c r="BH45" i="14"/>
  <c r="BF45" i="14"/>
  <c r="BA65" i="17"/>
  <c r="BC65" i="17"/>
  <c r="AV68" i="17"/>
  <c r="AX68" i="17"/>
  <c r="BK62" i="9"/>
  <c r="BM62" i="9"/>
  <c r="BM57" i="16"/>
  <c r="BK57" i="16"/>
  <c r="M71" i="16"/>
  <c r="K73" i="16"/>
  <c r="M72" i="16" s="1"/>
  <c r="AQ68" i="17"/>
  <c r="AS68" i="17"/>
  <c r="AV56" i="18"/>
  <c r="AX56" i="18"/>
  <c r="AO53" i="6"/>
  <c r="AO6" i="6"/>
  <c r="BC80" i="9"/>
  <c r="BA80" i="9"/>
  <c r="AX81" i="7"/>
  <c r="AV81" i="7"/>
  <c r="X74" i="7"/>
  <c r="V74" i="7"/>
  <c r="BC43" i="9"/>
  <c r="BA43" i="9"/>
  <c r="BC76" i="17"/>
  <c r="BA76" i="17"/>
  <c r="AY78" i="17"/>
  <c r="BA78" i="17" s="1"/>
  <c r="X71" i="1"/>
  <c r="V71" i="1"/>
  <c r="BH76" i="18"/>
  <c r="BD78" i="18"/>
  <c r="BF78" i="18" s="1"/>
  <c r="BF76" i="18"/>
  <c r="BS77" i="14"/>
  <c r="BS78" i="14" s="1"/>
  <c r="BS44" i="14"/>
  <c r="BP62" i="1"/>
  <c r="BN64" i="1"/>
  <c r="BP64" i="1" s="1"/>
  <c r="BR62" i="1"/>
  <c r="BD73" i="17"/>
  <c r="BF73" i="17" s="1"/>
  <c r="BH70" i="17"/>
  <c r="BC67" i="14"/>
  <c r="AY69" i="14"/>
  <c r="BA69" i="14" s="1"/>
  <c r="BC85" i="15"/>
  <c r="BA85" i="15"/>
  <c r="AU59" i="9"/>
  <c r="AW59" i="9" s="1"/>
  <c r="AW56" i="9"/>
  <c r="AV75" i="17"/>
  <c r="AX75" i="17"/>
  <c r="AJ66" i="17"/>
  <c r="AM66" i="17" s="1"/>
  <c r="AM10" i="17"/>
  <c r="AC68" i="6"/>
  <c r="X45" i="14"/>
  <c r="V45" i="14"/>
  <c r="BS85" i="18"/>
  <c r="BW24" i="18"/>
  <c r="BQ77" i="14"/>
  <c r="BO78" i="14"/>
  <c r="BQ78" i="14" s="1"/>
  <c r="AB85" i="15"/>
  <c r="Z87" i="15"/>
  <c r="AB87" i="15" s="1"/>
  <c r="BC47" i="9"/>
  <c r="BA47" i="9"/>
  <c r="J64" i="18"/>
  <c r="L63" i="18" s="1"/>
  <c r="N61" i="18"/>
  <c r="BM58" i="16"/>
  <c r="BK58" i="16"/>
  <c r="AX57" i="7"/>
  <c r="AV57" i="7"/>
  <c r="N85" i="18"/>
  <c r="J87" i="18"/>
  <c r="L87" i="18" s="1"/>
  <c r="L85" i="18"/>
  <c r="AI53" i="1"/>
  <c r="AI6" i="1"/>
  <c r="F87" i="1"/>
  <c r="H87" i="1" s="1"/>
  <c r="BS45" i="1"/>
  <c r="BW45" i="1" s="1"/>
  <c r="BC79" i="7"/>
  <c r="BY31" i="7"/>
  <c r="AI44" i="9"/>
  <c r="BA76" i="16"/>
  <c r="L68" i="16"/>
  <c r="BC40" i="16"/>
  <c r="Z73" i="15"/>
  <c r="AB71" i="15" s="1"/>
  <c r="BB56" i="6"/>
  <c r="AZ56" i="6"/>
  <c r="AZ35" i="6"/>
  <c r="BB35" i="6"/>
  <c r="AT80" i="6"/>
  <c r="AV80" i="6" s="1"/>
  <c r="AV23" i="6"/>
  <c r="AU35" i="6"/>
  <c r="AW35" i="6"/>
  <c r="AS47" i="6"/>
  <c r="AU47" i="6" s="1"/>
  <c r="AG22" i="6"/>
  <c r="BT80" i="18"/>
  <c r="BV80" i="18" s="1"/>
  <c r="BV23" i="18"/>
  <c r="AX74" i="6"/>
  <c r="AZ74" i="6" s="1"/>
  <c r="BB13" i="6"/>
  <c r="AZ13" i="6"/>
  <c r="AV71" i="18"/>
  <c r="AX71" i="18"/>
  <c r="AC58" i="14"/>
  <c r="AA58" i="14"/>
  <c r="Y59" i="14"/>
  <c r="AC59" i="14" s="1"/>
  <c r="BK56" i="15"/>
  <c r="BM56" i="15"/>
  <c r="BI59" i="15"/>
  <c r="BH46" i="16"/>
  <c r="BF46" i="16"/>
  <c r="S58" i="15"/>
  <c r="O59" i="15"/>
  <c r="Q56" i="15" s="1"/>
  <c r="AX67" i="1"/>
  <c r="AV67" i="1"/>
  <c r="AP73" i="18"/>
  <c r="AR71" i="18" s="1"/>
  <c r="BR45" i="17"/>
  <c r="BP45" i="17"/>
  <c r="AO64" i="15"/>
  <c r="AQ62" i="15" s="1"/>
  <c r="AS63" i="15"/>
  <c r="AC43" i="14"/>
  <c r="Y48" i="14"/>
  <c r="AC48" i="14" s="1"/>
  <c r="Y70" i="6"/>
  <c r="Y65" i="6"/>
  <c r="AH61" i="1"/>
  <c r="AG57" i="14"/>
  <c r="AE59" i="14"/>
  <c r="AG59" i="14" s="1"/>
  <c r="AR79" i="14"/>
  <c r="AP82" i="14"/>
  <c r="AR82" i="14" s="1"/>
  <c r="BM63" i="1"/>
  <c r="BK63" i="1"/>
  <c r="AV65" i="9"/>
  <c r="AX65" i="9"/>
  <c r="BC62" i="19"/>
  <c r="BA62" i="19"/>
  <c r="AY64" i="19"/>
  <c r="BA64" i="19" s="1"/>
  <c r="BA70" i="7"/>
  <c r="AY73" i="7"/>
  <c r="BA73" i="7" s="1"/>
  <c r="BM47" i="7"/>
  <c r="BK47" i="7"/>
  <c r="E64" i="19"/>
  <c r="G66" i="19" s="1"/>
  <c r="G60" i="19"/>
  <c r="AX85" i="14"/>
  <c r="AV85" i="14"/>
  <c r="BH58" i="9"/>
  <c r="BF58" i="9"/>
  <c r="BC75" i="1"/>
  <c r="BA75" i="1"/>
  <c r="BM74" i="1"/>
  <c r="BK74" i="1"/>
  <c r="AD64" i="1"/>
  <c r="AJ6" i="1"/>
  <c r="BZ20" i="1"/>
  <c r="BZ67" i="1" s="1"/>
  <c r="AF57" i="7"/>
  <c r="BW31" i="7"/>
  <c r="BD59" i="9"/>
  <c r="BF59" i="9" s="1"/>
  <c r="BT45" i="9"/>
  <c r="BV45" i="9" s="1"/>
  <c r="AY48" i="16"/>
  <c r="BA48" i="16" s="1"/>
  <c r="BZ19" i="16"/>
  <c r="BZ62" i="16" s="1"/>
  <c r="BS65" i="16"/>
  <c r="BW65" i="16" s="1"/>
  <c r="AJ65" i="16"/>
  <c r="AM65" i="16" s="1"/>
  <c r="P73" i="17"/>
  <c r="R70" i="17" s="1"/>
  <c r="Q85" i="18"/>
  <c r="S58" i="7"/>
  <c r="O59" i="7"/>
  <c r="X71" i="15"/>
  <c r="M86" i="17"/>
  <c r="K87" i="17"/>
  <c r="M87" i="17" s="1"/>
  <c r="T61" i="6"/>
  <c r="BS56" i="9"/>
  <c r="BH79" i="17"/>
  <c r="BF79" i="17"/>
  <c r="BD82" i="17"/>
  <c r="AW71" i="19"/>
  <c r="AU73" i="19"/>
  <c r="AW73" i="19" s="1"/>
  <c r="BC65" i="7"/>
  <c r="BA65" i="7"/>
  <c r="AS77" i="1"/>
  <c r="AQ77" i="1"/>
  <c r="X6" i="1"/>
  <c r="W6" i="1"/>
  <c r="BC68" i="1"/>
  <c r="BA68" i="1"/>
  <c r="AH5" i="6"/>
  <c r="AH53" i="6" s="1"/>
  <c r="AH54" i="6" s="1"/>
  <c r="AJ53" i="6" s="1"/>
  <c r="X6" i="6"/>
  <c r="X53" i="6"/>
  <c r="AB5" i="6"/>
  <c r="AY78" i="1"/>
  <c r="BA78" i="1" s="1"/>
  <c r="BI64" i="1"/>
  <c r="BK64" i="1" s="1"/>
  <c r="AM5" i="1"/>
  <c r="AJ42" i="1"/>
  <c r="AY48" i="1"/>
  <c r="BC48" i="1" s="1"/>
  <c r="BS43" i="1"/>
  <c r="BC70" i="7"/>
  <c r="Z59" i="7"/>
  <c r="AB59" i="7" s="1"/>
  <c r="S44" i="7"/>
  <c r="BU72" i="7"/>
  <c r="BS43" i="7"/>
  <c r="BH16" i="7"/>
  <c r="AV72" i="9"/>
  <c r="S66" i="9"/>
  <c r="BY8" i="9"/>
  <c r="CC8" i="9" s="1"/>
  <c r="BZ30" i="9"/>
  <c r="BZ68" i="9" s="1"/>
  <c r="BT79" i="9"/>
  <c r="BT82" i="9" s="1"/>
  <c r="BY32" i="9"/>
  <c r="BY77" i="9" s="1"/>
  <c r="AU48" i="16"/>
  <c r="AW48" i="16" s="1"/>
  <c r="AI45" i="16"/>
  <c r="AK45" i="16" s="1"/>
  <c r="AJ72" i="14"/>
  <c r="H53" i="17"/>
  <c r="BF16" i="19"/>
  <c r="BA79" i="7"/>
  <c r="I63" i="19"/>
  <c r="BO78" i="9"/>
  <c r="BQ78" i="9" s="1"/>
  <c r="BA47" i="1"/>
  <c r="BJ82" i="1"/>
  <c r="BL82" i="1" s="1"/>
  <c r="BS63" i="16"/>
  <c r="BU29" i="16"/>
  <c r="BK40" i="17"/>
  <c r="BM40" i="17"/>
  <c r="BR57" i="17"/>
  <c r="BN59" i="17"/>
  <c r="BR59" i="17" s="1"/>
  <c r="Y87" i="19"/>
  <c r="AA87" i="19" s="1"/>
  <c r="AA86" i="19"/>
  <c r="AC86" i="19"/>
  <c r="I45" i="17"/>
  <c r="G45" i="17"/>
  <c r="V67" i="17"/>
  <c r="T69" i="17"/>
  <c r="V69" i="17" s="1"/>
  <c r="V81" i="19"/>
  <c r="X81" i="19"/>
  <c r="AS60" i="7"/>
  <c r="AQ60" i="7"/>
  <c r="AS86" i="19"/>
  <c r="AQ86" i="19"/>
  <c r="AV65" i="19"/>
  <c r="AX65" i="19"/>
  <c r="AB86" i="18"/>
  <c r="Z87" i="18"/>
  <c r="AB87" i="18" s="1"/>
  <c r="X62" i="18"/>
  <c r="V62" i="18"/>
  <c r="BH45" i="18"/>
  <c r="BF45" i="18"/>
  <c r="BC84" i="18"/>
  <c r="BA84" i="18"/>
  <c r="AS84" i="14"/>
  <c r="AQ84" i="14"/>
  <c r="AO87" i="14"/>
  <c r="AS87" i="14" s="1"/>
  <c r="O59" i="17"/>
  <c r="Q57" i="17" s="1"/>
  <c r="S56" i="17"/>
  <c r="BK58" i="7"/>
  <c r="BI59" i="7"/>
  <c r="BM58" i="7"/>
  <c r="BS62" i="18"/>
  <c r="BY19" i="18"/>
  <c r="BY62" i="18" s="1"/>
  <c r="BU19" i="18"/>
  <c r="BS71" i="15"/>
  <c r="BY21" i="15"/>
  <c r="BY71" i="15" s="1"/>
  <c r="S66" i="6"/>
  <c r="W10" i="6"/>
  <c r="AB85" i="19"/>
  <c r="Z87" i="19"/>
  <c r="AB87" i="19" s="1"/>
  <c r="AH58" i="1"/>
  <c r="Z33" i="6"/>
  <c r="AB33" i="6"/>
  <c r="F69" i="18"/>
  <c r="I68" i="18"/>
  <c r="BH57" i="16"/>
  <c r="BF57" i="16"/>
  <c r="AD87" i="7"/>
  <c r="AF87" i="7" s="1"/>
  <c r="L74" i="7"/>
  <c r="BZ13" i="7"/>
  <c r="BZ74" i="7" s="1"/>
  <c r="CB74" i="7" s="1"/>
  <c r="AM30" i="9"/>
  <c r="BS16" i="9"/>
  <c r="AM32" i="9"/>
  <c r="BF84" i="16"/>
  <c r="AS6" i="16"/>
  <c r="BJ38" i="14"/>
  <c r="AP78" i="15"/>
  <c r="AJ81" i="19"/>
  <c r="AL81" i="19" s="1"/>
  <c r="AL33" i="19"/>
  <c r="S40" i="19"/>
  <c r="BM71" i="17"/>
  <c r="BK71" i="17"/>
  <c r="BI73" i="17"/>
  <c r="BK73" i="17" s="1"/>
  <c r="BH80" i="17"/>
  <c r="BF80" i="17"/>
  <c r="AJ77" i="18"/>
  <c r="Q44" i="15"/>
  <c r="S44" i="15"/>
  <c r="AV79" i="15"/>
  <c r="AX79" i="15"/>
  <c r="AX66" i="18"/>
  <c r="AV66" i="18"/>
  <c r="BU57" i="17"/>
  <c r="BW57" i="17"/>
  <c r="V47" i="19"/>
  <c r="X47" i="19"/>
  <c r="AS70" i="15"/>
  <c r="AO73" i="15"/>
  <c r="AQ70" i="15"/>
  <c r="X58" i="14"/>
  <c r="V58" i="14"/>
  <c r="T59" i="14"/>
  <c r="V59" i="14" s="1"/>
  <c r="AH68" i="15"/>
  <c r="AD69" i="15"/>
  <c r="BT71" i="17"/>
  <c r="BZ21" i="17"/>
  <c r="BZ71" i="17" s="1"/>
  <c r="AJ76" i="7"/>
  <c r="AJ79" i="14"/>
  <c r="AL79" i="14" s="1"/>
  <c r="AJ74" i="14"/>
  <c r="AL74" i="14" s="1"/>
  <c r="AJ45" i="14"/>
  <c r="AL45" i="14" s="1"/>
  <c r="AL13" i="14"/>
  <c r="I46" i="1"/>
  <c r="G46" i="1"/>
  <c r="M25" i="18"/>
  <c r="K38" i="18"/>
  <c r="M6" i="18" s="1"/>
  <c r="N26" i="18"/>
  <c r="BT68" i="16"/>
  <c r="BV68" i="16" s="1"/>
  <c r="BV30" i="16"/>
  <c r="BK44" i="9"/>
  <c r="BM44" i="9"/>
  <c r="BL81" i="17"/>
  <c r="BJ82" i="17"/>
  <c r="BL82" i="17" s="1"/>
  <c r="AQ75" i="7"/>
  <c r="AS75" i="7"/>
  <c r="BP80" i="16"/>
  <c r="BN82" i="16"/>
  <c r="BP82" i="16" s="1"/>
  <c r="N86" i="16"/>
  <c r="L86" i="16"/>
  <c r="AM5" i="19"/>
  <c r="AI6" i="19"/>
  <c r="AM6" i="19" s="1"/>
  <c r="X42" i="18"/>
  <c r="V42" i="18"/>
  <c r="H25" i="16"/>
  <c r="H18" i="16"/>
  <c r="Q74" i="19"/>
  <c r="S74" i="19"/>
  <c r="AV40" i="18"/>
  <c r="AX40" i="18"/>
  <c r="AW62" i="19"/>
  <c r="AU64" i="19"/>
  <c r="AW64" i="19" s="1"/>
  <c r="AH72" i="17"/>
  <c r="AW61" i="15"/>
  <c r="AU64" i="15"/>
  <c r="AW64" i="15" s="1"/>
  <c r="AS72" i="19"/>
  <c r="AO73" i="19"/>
  <c r="AR80" i="19"/>
  <c r="AP82" i="19"/>
  <c r="AR82" i="19" s="1"/>
  <c r="W84" i="19"/>
  <c r="U87" i="19"/>
  <c r="W87" i="19" s="1"/>
  <c r="R75" i="16"/>
  <c r="P78" i="16"/>
  <c r="R78" i="16" s="1"/>
  <c r="V85" i="17"/>
  <c r="T87" i="17"/>
  <c r="X85" i="17"/>
  <c r="AA71" i="1"/>
  <c r="AC71" i="1"/>
  <c r="S65" i="9"/>
  <c r="Q65" i="9"/>
  <c r="AS47" i="19"/>
  <c r="W68" i="17"/>
  <c r="U69" i="17"/>
  <c r="W69" i="17" s="1"/>
  <c r="X80" i="19"/>
  <c r="V80" i="19"/>
  <c r="T82" i="19"/>
  <c r="V82" i="19" s="1"/>
  <c r="X61" i="14"/>
  <c r="T64" i="14"/>
  <c r="V64" i="14" s="1"/>
  <c r="V61" i="14"/>
  <c r="P69" i="17"/>
  <c r="N75" i="17"/>
  <c r="L75" i="17"/>
  <c r="X56" i="17"/>
  <c r="V56" i="17"/>
  <c r="H60" i="7"/>
  <c r="F64" i="7"/>
  <c r="H61" i="7" s="1"/>
  <c r="T79" i="6"/>
  <c r="V79" i="6" s="1"/>
  <c r="T74" i="6"/>
  <c r="V74" i="6" s="1"/>
  <c r="V13" i="6"/>
  <c r="T45" i="6"/>
  <c r="V45" i="6" s="1"/>
  <c r="BQ57" i="18"/>
  <c r="BO59" i="18"/>
  <c r="BQ59" i="18" s="1"/>
  <c r="BM84" i="19"/>
  <c r="BI87" i="19"/>
  <c r="BK87" i="19" s="1"/>
  <c r="BK84" i="19"/>
  <c r="BH72" i="19"/>
  <c r="BF72" i="19"/>
  <c r="AH84" i="18"/>
  <c r="AF84" i="18"/>
  <c r="BA63" i="17"/>
  <c r="AY64" i="17"/>
  <c r="BA64" i="17" s="1"/>
  <c r="BC63" i="17"/>
  <c r="BM67" i="15"/>
  <c r="BK67" i="15"/>
  <c r="BI69" i="15"/>
  <c r="BK69" i="15" s="1"/>
  <c r="X72" i="17"/>
  <c r="V72" i="17"/>
  <c r="AS71" i="16"/>
  <c r="AO73" i="16"/>
  <c r="AQ76" i="16" s="1"/>
  <c r="AH62" i="17"/>
  <c r="AF62" i="17"/>
  <c r="AH72" i="15"/>
  <c r="AS65" i="17"/>
  <c r="AQ65" i="17"/>
  <c r="AM12" i="14"/>
  <c r="BY12" i="14"/>
  <c r="AR80" i="15"/>
  <c r="AP82" i="15"/>
  <c r="AR82" i="15" s="1"/>
  <c r="V67" i="14"/>
  <c r="X67" i="14"/>
  <c r="X86" i="18"/>
  <c r="V86" i="18"/>
  <c r="W84" i="17"/>
  <c r="U87" i="17"/>
  <c r="W87" i="17" s="1"/>
  <c r="BC68" i="19"/>
  <c r="BA68" i="19"/>
  <c r="O73" i="16"/>
  <c r="R84" i="14"/>
  <c r="P87" i="14"/>
  <c r="R87" i="14" s="1"/>
  <c r="O73" i="18"/>
  <c r="Q70" i="18" s="1"/>
  <c r="S70" i="18"/>
  <c r="AP73" i="15"/>
  <c r="AR71" i="15" s="1"/>
  <c r="AC45" i="7"/>
  <c r="AA45" i="7"/>
  <c r="S63" i="7"/>
  <c r="S79" i="15"/>
  <c r="Q79" i="15"/>
  <c r="L77" i="7"/>
  <c r="N77" i="7"/>
  <c r="J78" i="7"/>
  <c r="L78" i="7" s="1"/>
  <c r="AC68" i="19"/>
  <c r="Y69" i="19"/>
  <c r="AA69" i="19" s="1"/>
  <c r="AA68" i="19"/>
  <c r="BR45" i="7"/>
  <c r="BP45" i="7"/>
  <c r="BR43" i="9"/>
  <c r="BP43" i="9"/>
  <c r="AI66" i="1"/>
  <c r="AI69" i="1" s="1"/>
  <c r="AI42" i="1"/>
  <c r="G76" i="18"/>
  <c r="I76" i="18"/>
  <c r="BR41" i="18"/>
  <c r="BP41" i="18"/>
  <c r="AI76" i="1"/>
  <c r="G44" i="19"/>
  <c r="I44" i="19"/>
  <c r="N85" i="9"/>
  <c r="L85" i="9"/>
  <c r="S79" i="17"/>
  <c r="O82" i="17"/>
  <c r="Q82" i="17" s="1"/>
  <c r="Q79" i="17"/>
  <c r="T64" i="16"/>
  <c r="V64" i="16" s="1"/>
  <c r="X63" i="16"/>
  <c r="V63" i="16"/>
  <c r="S42" i="14"/>
  <c r="G86" i="9"/>
  <c r="I86" i="9"/>
  <c r="BQ79" i="18"/>
  <c r="BO82" i="18"/>
  <c r="BQ82" i="18" s="1"/>
  <c r="BP40" i="14"/>
  <c r="BR40" i="14"/>
  <c r="BP43" i="15"/>
  <c r="BR43" i="15"/>
  <c r="BO69" i="19"/>
  <c r="BQ69" i="19" s="1"/>
  <c r="BQ66" i="19"/>
  <c r="BS71" i="14"/>
  <c r="AS86" i="15"/>
  <c r="AQ86" i="15"/>
  <c r="N57" i="17"/>
  <c r="K59" i="17"/>
  <c r="M58" i="17" s="1"/>
  <c r="S67" i="18"/>
  <c r="BP76" i="17"/>
  <c r="BN78" i="17"/>
  <c r="BP78" i="17" s="1"/>
  <c r="BR76" i="17"/>
  <c r="AV86" i="17"/>
  <c r="AX86" i="17"/>
  <c r="AT87" i="17"/>
  <c r="AV87" i="17" s="1"/>
  <c r="BB41" i="17"/>
  <c r="AZ48" i="17"/>
  <c r="BB48" i="17" s="1"/>
  <c r="BH77" i="17"/>
  <c r="BD78" i="17"/>
  <c r="BF78" i="17" s="1"/>
  <c r="BF77" i="17"/>
  <c r="BH71" i="14"/>
  <c r="BF71" i="14"/>
  <c r="AX41" i="19"/>
  <c r="AV41" i="19"/>
  <c r="BB57" i="18"/>
  <c r="AZ59" i="18"/>
  <c r="BB59" i="18" s="1"/>
  <c r="BB67" i="16"/>
  <c r="AZ69" i="16"/>
  <c r="BB69" i="16" s="1"/>
  <c r="R86" i="17"/>
  <c r="P87" i="17"/>
  <c r="R87" i="17" s="1"/>
  <c r="AD82" i="7"/>
  <c r="AF79" i="7"/>
  <c r="X65" i="1"/>
  <c r="V65" i="1"/>
  <c r="H85" i="15"/>
  <c r="F87" i="15"/>
  <c r="H87" i="15" s="1"/>
  <c r="BS72" i="1"/>
  <c r="BS73" i="1" s="1"/>
  <c r="BU77" i="1" s="1"/>
  <c r="AA65" i="15"/>
  <c r="AC65" i="15"/>
  <c r="X57" i="7"/>
  <c r="V57" i="7"/>
  <c r="BB70" i="15"/>
  <c r="AZ73" i="15"/>
  <c r="BB73" i="15" s="1"/>
  <c r="BW20" i="1"/>
  <c r="BY20" i="1"/>
  <c r="BY67" i="1" s="1"/>
  <c r="BM86" i="18"/>
  <c r="BK86" i="18"/>
  <c r="BH72" i="9"/>
  <c r="BF72" i="9"/>
  <c r="BS56" i="7"/>
  <c r="BY8" i="7"/>
  <c r="BY56" i="7" s="1"/>
  <c r="AX60" i="17"/>
  <c r="AV60" i="17"/>
  <c r="X74" i="1"/>
  <c r="V74" i="1"/>
  <c r="BH42" i="16"/>
  <c r="BF42" i="16"/>
  <c r="BC84" i="15"/>
  <c r="AY87" i="15"/>
  <c r="BA87" i="15" s="1"/>
  <c r="BA84" i="15"/>
  <c r="AS61" i="14"/>
  <c r="AQ61" i="14"/>
  <c r="BF70" i="1"/>
  <c r="BD73" i="1"/>
  <c r="BF73" i="1" s="1"/>
  <c r="AQ76" i="1"/>
  <c r="AS76" i="1"/>
  <c r="BS86" i="1"/>
  <c r="BU34" i="1"/>
  <c r="BW25" i="1"/>
  <c r="BU25" i="1"/>
  <c r="AJ76" i="16"/>
  <c r="AM76" i="16" s="1"/>
  <c r="BJ64" i="18"/>
  <c r="BL64" i="18" s="1"/>
  <c r="BL61" i="18"/>
  <c r="BK70" i="1"/>
  <c r="AU87" i="1"/>
  <c r="AW87" i="1" s="1"/>
  <c r="P73" i="7"/>
  <c r="R70" i="7" s="1"/>
  <c r="AP69" i="7"/>
  <c r="AR69" i="7" s="1"/>
  <c r="AO87" i="1"/>
  <c r="AQ87" i="1" s="1"/>
  <c r="BI73" i="1"/>
  <c r="BK73" i="1" s="1"/>
  <c r="AD59" i="1"/>
  <c r="AF57" i="1" s="1"/>
  <c r="AT59" i="7"/>
  <c r="BT79" i="7"/>
  <c r="BT82" i="7" s="1"/>
  <c r="AW84" i="9"/>
  <c r="AC40" i="9"/>
  <c r="BD87" i="16"/>
  <c r="S58" i="16"/>
  <c r="BT62" i="16"/>
  <c r="BV62" i="16" s="1"/>
  <c r="U87" i="15"/>
  <c r="W87" i="15" s="1"/>
  <c r="N16" i="18"/>
  <c r="BS61" i="17"/>
  <c r="BU61" i="17" s="1"/>
  <c r="BS60" i="17"/>
  <c r="BU60" i="17" s="1"/>
  <c r="Y38" i="18"/>
  <c r="AC38" i="18" s="1"/>
  <c r="AC81" i="17"/>
  <c r="AA81" i="17"/>
  <c r="H25" i="18"/>
  <c r="H18" i="18"/>
  <c r="L76" i="15"/>
  <c r="N76" i="15"/>
  <c r="S62" i="19"/>
  <c r="BM47" i="17"/>
  <c r="BK47" i="17"/>
  <c r="AJ74" i="17"/>
  <c r="AL74" i="17" s="1"/>
  <c r="AJ45" i="17"/>
  <c r="AL45" i="17" s="1"/>
  <c r="AL13" i="17"/>
  <c r="BQ56" i="17"/>
  <c r="BO59" i="17"/>
  <c r="BQ59" i="17" s="1"/>
  <c r="BY10" i="17"/>
  <c r="BY66" i="17" s="1"/>
  <c r="BS66" i="17"/>
  <c r="BU66" i="17" s="1"/>
  <c r="BT67" i="14"/>
  <c r="BV67" i="14" s="1"/>
  <c r="BV20" i="14"/>
  <c r="BP80" i="15"/>
  <c r="BR80" i="15"/>
  <c r="X57" i="15"/>
  <c r="G76" i="17"/>
  <c r="I76" i="17"/>
  <c r="AA58" i="1"/>
  <c r="AC58" i="1"/>
  <c r="AI70" i="19"/>
  <c r="AI65" i="19"/>
  <c r="AM65" i="19" s="1"/>
  <c r="BY11" i="19"/>
  <c r="BY65" i="19" s="1"/>
  <c r="BT86" i="18"/>
  <c r="BV86" i="18" s="1"/>
  <c r="BZ34" i="18"/>
  <c r="CB34" i="18" s="1"/>
  <c r="BM65" i="1"/>
  <c r="BK65" i="1"/>
  <c r="BT74" i="7"/>
  <c r="BV74" i="7" s="1"/>
  <c r="AO78" i="1"/>
  <c r="AT48" i="1"/>
  <c r="AV48" i="1" s="1"/>
  <c r="AX40" i="1"/>
  <c r="AO59" i="7"/>
  <c r="AQ57" i="7" s="1"/>
  <c r="O48" i="7"/>
  <c r="Q43" i="7" s="1"/>
  <c r="P48" i="7"/>
  <c r="U69" i="7"/>
  <c r="W69" i="7" s="1"/>
  <c r="AM9" i="7"/>
  <c r="G81" i="9"/>
  <c r="BD59" i="16"/>
  <c r="BF59" i="16" s="1"/>
  <c r="AD48" i="16"/>
  <c r="AF44" i="16" s="1"/>
  <c r="BW21" i="15"/>
  <c r="AA43" i="14"/>
  <c r="AR75" i="17"/>
  <c r="AP78" i="17"/>
  <c r="BS42" i="19"/>
  <c r="BY10" i="19"/>
  <c r="BY66" i="19" s="1"/>
  <c r="BT56" i="14"/>
  <c r="BZ8" i="14"/>
  <c r="P87" i="19"/>
  <c r="R87" i="19" s="1"/>
  <c r="R84" i="19"/>
  <c r="AK13" i="15"/>
  <c r="AM13" i="15"/>
  <c r="AI79" i="15"/>
  <c r="BM56" i="18"/>
  <c r="BK56" i="18"/>
  <c r="BI59" i="18"/>
  <c r="BK59" i="18" s="1"/>
  <c r="BS56" i="17"/>
  <c r="BW8" i="17"/>
  <c r="BY11" i="18"/>
  <c r="BY70" i="18" s="1"/>
  <c r="BS65" i="18"/>
  <c r="BW65" i="18" s="1"/>
  <c r="BA47" i="15"/>
  <c r="BC47" i="15"/>
  <c r="BL77" i="18"/>
  <c r="BJ78" i="18"/>
  <c r="BL78" i="18" s="1"/>
  <c r="BH40" i="14"/>
  <c r="BF40" i="14"/>
  <c r="BH58" i="15"/>
  <c r="BD59" i="15"/>
  <c r="BF59" i="15" s="1"/>
  <c r="AX75" i="19"/>
  <c r="AV75" i="19"/>
  <c r="AT78" i="19"/>
  <c r="AV78" i="19" s="1"/>
  <c r="AH77" i="9"/>
  <c r="AD78" i="9"/>
  <c r="AC84" i="14"/>
  <c r="AA84" i="14"/>
  <c r="AC46" i="1"/>
  <c r="AA46" i="1"/>
  <c r="S47" i="15"/>
  <c r="S43" i="7"/>
  <c r="AI68" i="14"/>
  <c r="AM68" i="14" s="1"/>
  <c r="BY30" i="14"/>
  <c r="BY68" i="14" s="1"/>
  <c r="AC66" i="6"/>
  <c r="AG10" i="6"/>
  <c r="BS67" i="18"/>
  <c r="BW20" i="18"/>
  <c r="BU20" i="18"/>
  <c r="BY20" i="18"/>
  <c r="BY67" i="18" s="1"/>
  <c r="BT77" i="15"/>
  <c r="BZ32" i="15"/>
  <c r="BZ77" i="15" s="1"/>
  <c r="BT44" i="15"/>
  <c r="AH43" i="14"/>
  <c r="AF43" i="14"/>
  <c r="T71" i="6"/>
  <c r="AJ77" i="15"/>
  <c r="H81" i="16"/>
  <c r="F82" i="16"/>
  <c r="H82" i="16" s="1"/>
  <c r="AQ45" i="15"/>
  <c r="AS45" i="15"/>
  <c r="AI76" i="15"/>
  <c r="AM22" i="15"/>
  <c r="BY22" i="15"/>
  <c r="BY76" i="15" s="1"/>
  <c r="AI44" i="15"/>
  <c r="BC44" i="16"/>
  <c r="BA44" i="16"/>
  <c r="BT84" i="19"/>
  <c r="BV84" i="19" s="1"/>
  <c r="BV14" i="19"/>
  <c r="AH41" i="17"/>
  <c r="BD38" i="19"/>
  <c r="BH38" i="19" s="1"/>
  <c r="AM25" i="15"/>
  <c r="BT41" i="9"/>
  <c r="BV41" i="9" s="1"/>
  <c r="F38" i="9"/>
  <c r="H16" i="9" s="1"/>
  <c r="H92" i="9" s="1"/>
  <c r="BD73" i="14"/>
  <c r="BF73" i="14" s="1"/>
  <c r="I54" i="17"/>
  <c r="BE69" i="16"/>
  <c r="BG69" i="16" s="1"/>
  <c r="BZ5" i="1"/>
  <c r="BZ53" i="1" s="1"/>
  <c r="P64" i="18"/>
  <c r="R61" i="18" s="1"/>
  <c r="AM19" i="16"/>
  <c r="N41" i="19"/>
  <c r="AY48" i="15"/>
  <c r="BA48" i="15" s="1"/>
  <c r="E78" i="18"/>
  <c r="G78" i="18" s="1"/>
  <c r="AD87" i="18"/>
  <c r="I47" i="14"/>
  <c r="O78" i="7"/>
  <c r="Q78" i="7" s="1"/>
  <c r="AT38" i="16"/>
  <c r="AX38" i="16" s="1"/>
  <c r="BT45" i="7"/>
  <c r="BV45" i="7" s="1"/>
  <c r="AW5" i="6"/>
  <c r="M72" i="6"/>
  <c r="AS6" i="6"/>
  <c r="AU6" i="6" s="1"/>
  <c r="AN45" i="6"/>
  <c r="AR45" i="6" s="1"/>
  <c r="BN64" i="14"/>
  <c r="BP64" i="14" s="1"/>
  <c r="AI54" i="15"/>
  <c r="AK53" i="15" s="1"/>
  <c r="AS47" i="16"/>
  <c r="AM29" i="16"/>
  <c r="AJ45" i="16"/>
  <c r="AL45" i="16" s="1"/>
  <c r="BZ11" i="14"/>
  <c r="BZ70" i="14" s="1"/>
  <c r="BI64" i="14"/>
  <c r="BK64" i="14" s="1"/>
  <c r="AM80" i="15"/>
  <c r="K38" i="15"/>
  <c r="M5" i="15" s="1"/>
  <c r="M90" i="15" s="1"/>
  <c r="P38" i="15"/>
  <c r="R6" i="15" s="1"/>
  <c r="Q85" i="17"/>
  <c r="AF84" i="17"/>
  <c r="Z73" i="17"/>
  <c r="AB70" i="17" s="1"/>
  <c r="BZ24" i="17"/>
  <c r="BZ85" i="17" s="1"/>
  <c r="CB85" i="17" s="1"/>
  <c r="BY20" i="17"/>
  <c r="BY67" i="17" s="1"/>
  <c r="AR66" i="18"/>
  <c r="BW19" i="18"/>
  <c r="T60" i="6"/>
  <c r="AB11" i="6"/>
  <c r="BM57" i="6"/>
  <c r="BO57" i="6" s="1"/>
  <c r="F82" i="7"/>
  <c r="AG30" i="6"/>
  <c r="G45" i="18"/>
  <c r="AJ46" i="15"/>
  <c r="AL46" i="15" s="1"/>
  <c r="I58" i="9"/>
  <c r="L45" i="17"/>
  <c r="AM30" i="14"/>
  <c r="AQ13" i="6"/>
  <c r="R10" i="6"/>
  <c r="V63" i="17"/>
  <c r="V46" i="1"/>
  <c r="W30" i="6"/>
  <c r="AA47" i="9"/>
  <c r="BU24" i="18"/>
  <c r="BV34" i="18"/>
  <c r="AX71" i="9"/>
  <c r="AT73" i="9"/>
  <c r="AV73" i="9" s="1"/>
  <c r="BA79" i="17"/>
  <c r="BM43" i="19"/>
  <c r="BK81" i="16"/>
  <c r="BK45" i="9"/>
  <c r="BP41" i="17"/>
  <c r="BP74" i="14"/>
  <c r="AS68" i="1"/>
  <c r="BP79" i="17"/>
  <c r="BK72" i="15"/>
  <c r="BI38" i="19"/>
  <c r="BM38" i="19" s="1"/>
  <c r="AM31" i="16"/>
  <c r="BZ30" i="15"/>
  <c r="BZ68" i="15" s="1"/>
  <c r="BI38" i="7"/>
  <c r="BM38" i="7" s="1"/>
  <c r="J38" i="18"/>
  <c r="L5" i="18" s="1"/>
  <c r="AU20" i="6"/>
  <c r="BG11" i="6"/>
  <c r="BQ35" i="6"/>
  <c r="BP18" i="6"/>
  <c r="L60" i="19"/>
  <c r="BA80" i="15"/>
  <c r="BF68" i="17"/>
  <c r="S45" i="17"/>
  <c r="BK63" i="14"/>
  <c r="AJ41" i="19"/>
  <c r="BZ32" i="18"/>
  <c r="BZ77" i="18" s="1"/>
  <c r="AI44" i="1"/>
  <c r="N66" i="19"/>
  <c r="AU69" i="15"/>
  <c r="AW69" i="15" s="1"/>
  <c r="L60" i="9"/>
  <c r="AU87" i="15"/>
  <c r="AW87" i="15" s="1"/>
  <c r="I43" i="16"/>
  <c r="BK19" i="6"/>
  <c r="AF46" i="18"/>
  <c r="Q86" i="19"/>
  <c r="F64" i="18"/>
  <c r="H66" i="18" s="1"/>
  <c r="BY24" i="18"/>
  <c r="CC24" i="18" s="1"/>
  <c r="K69" i="19"/>
  <c r="P69" i="14"/>
  <c r="BR61" i="14"/>
  <c r="AM84" i="14"/>
  <c r="J69" i="14"/>
  <c r="T59" i="15"/>
  <c r="V56" i="15" s="1"/>
  <c r="S40" i="15"/>
  <c r="AI76" i="17"/>
  <c r="AI78" i="17" s="1"/>
  <c r="AI44" i="17"/>
  <c r="BO38" i="18"/>
  <c r="Z78" i="19"/>
  <c r="AB78" i="19" s="1"/>
  <c r="AH26" i="19"/>
  <c r="M13" i="6"/>
  <c r="X81" i="6"/>
  <c r="AB81" i="6" s="1"/>
  <c r="AC76" i="6"/>
  <c r="AP33" i="6"/>
  <c r="AR20" i="6"/>
  <c r="BC70" i="6"/>
  <c r="BG70" i="6" s="1"/>
  <c r="AR29" i="6"/>
  <c r="AR23" i="6"/>
  <c r="BY35" i="17"/>
  <c r="H10" i="18"/>
  <c r="BF30" i="6"/>
  <c r="V63" i="14"/>
  <c r="Y59" i="1"/>
  <c r="BV34" i="9"/>
  <c r="AT87" i="14"/>
  <c r="AZ82" i="9"/>
  <c r="BB82" i="9" s="1"/>
  <c r="BV24" i="14"/>
  <c r="BA47" i="19"/>
  <c r="BU14" i="14"/>
  <c r="BK67" i="19"/>
  <c r="BF43" i="18"/>
  <c r="AU59" i="1"/>
  <c r="AW59" i="1" s="1"/>
  <c r="AT78" i="14"/>
  <c r="AV78" i="14" s="1"/>
  <c r="N66" i="18"/>
  <c r="N67" i="19"/>
  <c r="I42" i="18"/>
  <c r="E82" i="1"/>
  <c r="I82" i="1" s="1"/>
  <c r="F69" i="19"/>
  <c r="J59" i="18"/>
  <c r="L56" i="18" s="1"/>
  <c r="BT26" i="17"/>
  <c r="O73" i="19"/>
  <c r="Q72" i="19" s="1"/>
  <c r="N40" i="18"/>
  <c r="BD73" i="9"/>
  <c r="BF73" i="9" s="1"/>
  <c r="I42" i="19"/>
  <c r="E69" i="19"/>
  <c r="AM66" i="19"/>
  <c r="AM8" i="1"/>
  <c r="K87" i="18"/>
  <c r="M87" i="18" s="1"/>
  <c r="AM63" i="1"/>
  <c r="L61" i="16"/>
  <c r="Y73" i="14"/>
  <c r="AA73" i="14" s="1"/>
  <c r="BT58" i="14"/>
  <c r="BW58" i="14" s="1"/>
  <c r="BS16" i="14"/>
  <c r="BU12" i="14" s="1"/>
  <c r="P82" i="15"/>
  <c r="R82" i="15" s="1"/>
  <c r="G66" i="17"/>
  <c r="BT57" i="17"/>
  <c r="BV57" i="17" s="1"/>
  <c r="BI38" i="17"/>
  <c r="BM38" i="17" s="1"/>
  <c r="J38" i="17"/>
  <c r="L6" i="17" s="1"/>
  <c r="O87" i="18"/>
  <c r="S87" i="18" s="1"/>
  <c r="BI82" i="18"/>
  <c r="BM82" i="18" s="1"/>
  <c r="F82" i="18"/>
  <c r="H82" i="18" s="1"/>
  <c r="BR80" i="18"/>
  <c r="BF81" i="19"/>
  <c r="BW31" i="19"/>
  <c r="M31" i="6"/>
  <c r="V33" i="6"/>
  <c r="BE33" i="6"/>
  <c r="BC65" i="6"/>
  <c r="BG65" i="6" s="1"/>
  <c r="Y57" i="6"/>
  <c r="AF86" i="7"/>
  <c r="N16" i="1"/>
  <c r="J64" i="17"/>
  <c r="L62" i="17" s="1"/>
  <c r="N77" i="17"/>
  <c r="BL34" i="6"/>
  <c r="H9" i="18"/>
  <c r="V72" i="16"/>
  <c r="AC40" i="19"/>
  <c r="AQ58" i="18"/>
  <c r="AS86" i="14"/>
  <c r="BA44" i="14"/>
  <c r="BI68" i="6"/>
  <c r="BK68" i="6" s="1"/>
  <c r="BP46" i="14"/>
  <c r="AC42" i="18"/>
  <c r="BF56" i="17"/>
  <c r="AP64" i="17"/>
  <c r="AR61" i="17" s="1"/>
  <c r="BI82" i="16"/>
  <c r="BM82" i="16" s="1"/>
  <c r="AA65" i="14"/>
  <c r="BM41" i="15"/>
  <c r="BY21" i="16"/>
  <c r="BY10" i="1"/>
  <c r="AF45" i="7"/>
  <c r="AA43" i="19"/>
  <c r="BS76" i="15"/>
  <c r="BS44" i="15"/>
  <c r="AJ75" i="17"/>
  <c r="BZ12" i="17"/>
  <c r="BZ75" i="17" s="1"/>
  <c r="AJ67" i="19"/>
  <c r="BZ20" i="19"/>
  <c r="BZ67" i="19" s="1"/>
  <c r="I80" i="14"/>
  <c r="E82" i="14"/>
  <c r="G82" i="14" s="1"/>
  <c r="N40" i="19"/>
  <c r="BK42" i="17"/>
  <c r="BM42" i="17"/>
  <c r="X74" i="19"/>
  <c r="V74" i="19"/>
  <c r="AP59" i="7"/>
  <c r="AR56" i="7" s="1"/>
  <c r="AH80" i="1"/>
  <c r="AF80" i="1"/>
  <c r="AB77" i="18"/>
  <c r="Z78" i="18"/>
  <c r="AB78" i="18" s="1"/>
  <c r="BR74" i="1"/>
  <c r="BP74" i="1"/>
  <c r="BB80" i="15"/>
  <c r="AZ82" i="15"/>
  <c r="BB82" i="15" s="1"/>
  <c r="BG71" i="18"/>
  <c r="BE73" i="18"/>
  <c r="BG73" i="18" s="1"/>
  <c r="BH68" i="15"/>
  <c r="BD69" i="15"/>
  <c r="BF69" i="15" s="1"/>
  <c r="BH63" i="15"/>
  <c r="BF63" i="15"/>
  <c r="BK71" i="16"/>
  <c r="BI73" i="16"/>
  <c r="BK73" i="16" s="1"/>
  <c r="BM71" i="16"/>
  <c r="R80" i="14"/>
  <c r="P82" i="14"/>
  <c r="R82" i="14" s="1"/>
  <c r="X80" i="17"/>
  <c r="V80" i="17"/>
  <c r="AV86" i="19"/>
  <c r="AX86" i="19"/>
  <c r="AA86" i="18"/>
  <c r="AC86" i="18"/>
  <c r="BA81" i="18"/>
  <c r="BC81" i="18"/>
  <c r="AH68" i="1"/>
  <c r="AF68" i="1"/>
  <c r="AS62" i="14"/>
  <c r="BA86" i="1"/>
  <c r="AY87" i="1"/>
  <c r="BC86" i="1"/>
  <c r="BS81" i="7"/>
  <c r="BS82" i="7" s="1"/>
  <c r="BU33" i="7"/>
  <c r="AQ70" i="14"/>
  <c r="AS70" i="14"/>
  <c r="BO87" i="18"/>
  <c r="BQ87" i="18" s="1"/>
  <c r="BQ84" i="18"/>
  <c r="BP63" i="9"/>
  <c r="BR63" i="9"/>
  <c r="G80" i="18"/>
  <c r="I80" i="18"/>
  <c r="BH60" i="18"/>
  <c r="BF60" i="18"/>
  <c r="BH80" i="18"/>
  <c r="BD82" i="18"/>
  <c r="BF82" i="18" s="1"/>
  <c r="BF80" i="18"/>
  <c r="BR56" i="17"/>
  <c r="BP56" i="17"/>
  <c r="BB63" i="16"/>
  <c r="AZ64" i="16"/>
  <c r="BB64" i="16" s="1"/>
  <c r="AW62" i="16"/>
  <c r="AU64" i="16"/>
  <c r="AW64" i="16" s="1"/>
  <c r="AS63" i="14"/>
  <c r="N85" i="16"/>
  <c r="L85" i="16"/>
  <c r="AB81" i="1"/>
  <c r="Z82" i="1"/>
  <c r="AB82" i="1" s="1"/>
  <c r="AH84" i="19"/>
  <c r="AF84" i="19"/>
  <c r="AX72" i="7"/>
  <c r="AV72" i="7"/>
  <c r="BK67" i="1"/>
  <c r="BM67" i="1"/>
  <c r="AX63" i="14"/>
  <c r="AT64" i="14"/>
  <c r="AV64" i="14" s="1"/>
  <c r="AH68" i="19"/>
  <c r="AF68" i="19"/>
  <c r="AB72" i="7"/>
  <c r="Z73" i="7"/>
  <c r="AB73" i="7" s="1"/>
  <c r="G45" i="9"/>
  <c r="I45" i="9"/>
  <c r="AG80" i="14"/>
  <c r="AE82" i="14"/>
  <c r="AG82" i="14" s="1"/>
  <c r="AS81" i="9"/>
  <c r="AQ81" i="9"/>
  <c r="AU87" i="17"/>
  <c r="AW87" i="17" s="1"/>
  <c r="AW84" i="17"/>
  <c r="AQ67" i="9"/>
  <c r="AO69" i="9"/>
  <c r="AQ69" i="9" s="1"/>
  <c r="V70" i="14"/>
  <c r="X70" i="14"/>
  <c r="AS57" i="14"/>
  <c r="AQ57" i="14"/>
  <c r="AV63" i="9"/>
  <c r="AT64" i="9"/>
  <c r="AV64" i="9" s="1"/>
  <c r="AE73" i="15"/>
  <c r="AG77" i="15" s="1"/>
  <c r="Z54" i="17"/>
  <c r="AB53" i="17" s="1"/>
  <c r="BH77" i="14"/>
  <c r="BF77" i="14"/>
  <c r="BD78" i="14"/>
  <c r="BF78" i="14" s="1"/>
  <c r="BH84" i="15"/>
  <c r="BF84" i="15"/>
  <c r="BR58" i="18"/>
  <c r="BN59" i="18"/>
  <c r="BR59" i="18" s="1"/>
  <c r="AW66" i="14"/>
  <c r="AU69" i="14"/>
  <c r="AW69" i="14" s="1"/>
  <c r="U64" i="18"/>
  <c r="W64" i="18" s="1"/>
  <c r="BH62" i="1"/>
  <c r="BF62" i="1"/>
  <c r="BD64" i="1"/>
  <c r="BF64" i="1" s="1"/>
  <c r="BK58" i="14"/>
  <c r="BM58" i="14"/>
  <c r="BI59" i="14"/>
  <c r="BK59" i="14" s="1"/>
  <c r="AW71" i="1"/>
  <c r="AU73" i="1"/>
  <c r="AW73" i="1" s="1"/>
  <c r="AX58" i="16"/>
  <c r="AV58" i="16"/>
  <c r="AW46" i="9"/>
  <c r="AU48" i="9"/>
  <c r="AW48" i="9" s="1"/>
  <c r="BI73" i="14"/>
  <c r="BK73" i="14" s="1"/>
  <c r="BM70" i="14"/>
  <c r="AZ69" i="17"/>
  <c r="BB69" i="17" s="1"/>
  <c r="AP64" i="9"/>
  <c r="AR64" i="9" s="1"/>
  <c r="BJ69" i="17"/>
  <c r="BL69" i="17" s="1"/>
  <c r="AS63" i="19"/>
  <c r="AO64" i="19"/>
  <c r="AQ63" i="19" s="1"/>
  <c r="AW13" i="6"/>
  <c r="AS79" i="6"/>
  <c r="AU79" i="6" s="1"/>
  <c r="AF40" i="19"/>
  <c r="AH40" i="19"/>
  <c r="AI71" i="18"/>
  <c r="AM21" i="18"/>
  <c r="AI43" i="18"/>
  <c r="BY21" i="18"/>
  <c r="BY71" i="18" s="1"/>
  <c r="AM11" i="18"/>
  <c r="AJ70" i="18"/>
  <c r="BZ11" i="18"/>
  <c r="BZ65" i="18" s="1"/>
  <c r="AE78" i="17"/>
  <c r="AJ85" i="14"/>
  <c r="AL85" i="14" s="1"/>
  <c r="AL24" i="14"/>
  <c r="BZ24" i="14"/>
  <c r="BZ85" i="14" s="1"/>
  <c r="CB85" i="14" s="1"/>
  <c r="BW22" i="15"/>
  <c r="BO59" i="19"/>
  <c r="BQ59" i="19" s="1"/>
  <c r="I85" i="19"/>
  <c r="G85" i="19"/>
  <c r="BF67" i="18"/>
  <c r="BH67" i="18"/>
  <c r="AX81" i="19"/>
  <c r="AV81" i="19"/>
  <c r="BZ31" i="19"/>
  <c r="BZ72" i="19" s="1"/>
  <c r="BH47" i="15"/>
  <c r="BF47" i="15"/>
  <c r="AW57" i="16"/>
  <c r="AU59" i="16"/>
  <c r="AW59" i="16" s="1"/>
  <c r="BF26" i="15"/>
  <c r="BH26" i="15"/>
  <c r="J59" i="17"/>
  <c r="L57" i="17" s="1"/>
  <c r="N56" i="17"/>
  <c r="V74" i="15"/>
  <c r="X74" i="15"/>
  <c r="BG76" i="19"/>
  <c r="BE78" i="19"/>
  <c r="BG78" i="19" s="1"/>
  <c r="BH65" i="18"/>
  <c r="BF65" i="18"/>
  <c r="BD81" i="6"/>
  <c r="BF81" i="6" s="1"/>
  <c r="BF33" i="6"/>
  <c r="BH74" i="15"/>
  <c r="BF74" i="15"/>
  <c r="AW68" i="18"/>
  <c r="AU69" i="18"/>
  <c r="AW69" i="18" s="1"/>
  <c r="BB43" i="16"/>
  <c r="AZ48" i="16"/>
  <c r="BB48" i="16" s="1"/>
  <c r="BF40" i="15"/>
  <c r="BH40" i="15"/>
  <c r="BA36" i="14"/>
  <c r="BC36" i="14"/>
  <c r="BT79" i="17"/>
  <c r="BV13" i="17"/>
  <c r="BZ13" i="17"/>
  <c r="BZ79" i="17" s="1"/>
  <c r="BW32" i="15"/>
  <c r="BY32" i="15"/>
  <c r="BY77" i="15" s="1"/>
  <c r="BS77" i="15"/>
  <c r="BS60" i="15"/>
  <c r="BW60" i="15" s="1"/>
  <c r="BY9" i="15"/>
  <c r="BY61" i="15" s="1"/>
  <c r="BC76" i="14"/>
  <c r="BA76" i="14"/>
  <c r="AY78" i="14"/>
  <c r="BA78" i="14" s="1"/>
  <c r="AU30" i="6"/>
  <c r="AS68" i="6"/>
  <c r="AW68" i="6" s="1"/>
  <c r="AW30" i="6"/>
  <c r="BU35" i="7"/>
  <c r="BS47" i="7"/>
  <c r="BU47" i="7" s="1"/>
  <c r="AA26" i="14"/>
  <c r="AC26" i="14"/>
  <c r="Y38" i="14"/>
  <c r="AC38" i="14" s="1"/>
  <c r="AA81" i="1"/>
  <c r="AC81" i="1"/>
  <c r="AH44" i="9"/>
  <c r="M75" i="1"/>
  <c r="K78" i="1"/>
  <c r="M78" i="1" s="1"/>
  <c r="BT80" i="14"/>
  <c r="BV80" i="14" s="1"/>
  <c r="BT45" i="14"/>
  <c r="BV45" i="14" s="1"/>
  <c r="BV23" i="14"/>
  <c r="AG68" i="14"/>
  <c r="AE69" i="14"/>
  <c r="AG69" i="14" s="1"/>
  <c r="AY81" i="6"/>
  <c r="BA81" i="6" s="1"/>
  <c r="BA33" i="6"/>
  <c r="AS67" i="18"/>
  <c r="AQ67" i="18"/>
  <c r="AH68" i="9"/>
  <c r="AF68" i="9"/>
  <c r="BS56" i="15"/>
  <c r="BY8" i="15"/>
  <c r="BY56" i="15" s="1"/>
  <c r="BS40" i="15"/>
  <c r="BW8" i="15"/>
  <c r="AS44" i="7"/>
  <c r="AS74" i="14"/>
  <c r="AQ74" i="14"/>
  <c r="AC71" i="16"/>
  <c r="Y73" i="16"/>
  <c r="AA73" i="16" s="1"/>
  <c r="AA71" i="16"/>
  <c r="BW20" i="14"/>
  <c r="BS67" i="14"/>
  <c r="BU67" i="14" s="1"/>
  <c r="AI81" i="19"/>
  <c r="AM33" i="19"/>
  <c r="BY33" i="19"/>
  <c r="CA33" i="19" s="1"/>
  <c r="AK33" i="19"/>
  <c r="BT85" i="19"/>
  <c r="BV85" i="19" s="1"/>
  <c r="BZ24" i="19"/>
  <c r="BZ85" i="19" s="1"/>
  <c r="CB85" i="19" s="1"/>
  <c r="BV24" i="19"/>
  <c r="BT46" i="19"/>
  <c r="BV46" i="19" s="1"/>
  <c r="G65" i="17"/>
  <c r="I65" i="17"/>
  <c r="I71" i="15"/>
  <c r="E73" i="15"/>
  <c r="R81" i="17"/>
  <c r="P82" i="17"/>
  <c r="R82" i="17" s="1"/>
  <c r="N67" i="15"/>
  <c r="J69" i="15"/>
  <c r="BR67" i="15"/>
  <c r="BP67" i="15"/>
  <c r="BN69" i="15"/>
  <c r="BP69" i="15" s="1"/>
  <c r="BT62" i="17"/>
  <c r="BV62" i="17" s="1"/>
  <c r="BV19" i="17"/>
  <c r="BP44" i="14"/>
  <c r="BR44" i="14"/>
  <c r="I46" i="9"/>
  <c r="G46" i="9"/>
  <c r="BS67" i="9"/>
  <c r="BS69" i="9" s="1"/>
  <c r="BU69" i="9" s="1"/>
  <c r="BU20" i="9"/>
  <c r="BS42" i="9"/>
  <c r="BW42" i="9" s="1"/>
  <c r="BR42" i="14"/>
  <c r="BP42" i="14"/>
  <c r="AC44" i="18"/>
  <c r="AA44" i="18"/>
  <c r="BH41" i="14"/>
  <c r="BF41" i="14"/>
  <c r="H79" i="17"/>
  <c r="F82" i="17"/>
  <c r="H82" i="17" s="1"/>
  <c r="N46" i="18"/>
  <c r="L46" i="18"/>
  <c r="BV34" i="15"/>
  <c r="BZ34" i="15"/>
  <c r="CB34" i="15" s="1"/>
  <c r="BW21" i="17"/>
  <c r="BY21" i="17"/>
  <c r="BS71" i="17"/>
  <c r="BS73" i="17" s="1"/>
  <c r="BS47" i="14"/>
  <c r="BW47" i="14" s="1"/>
  <c r="BY35" i="14"/>
  <c r="O48" i="18"/>
  <c r="Q42" i="18" s="1"/>
  <c r="S40" i="18"/>
  <c r="BP36" i="15"/>
  <c r="BR36" i="15"/>
  <c r="BG41" i="17"/>
  <c r="BE48" i="17"/>
  <c r="BG48" i="17" s="1"/>
  <c r="BY11" i="15"/>
  <c r="BY70" i="15" s="1"/>
  <c r="BS70" i="15"/>
  <c r="BW70" i="15" s="1"/>
  <c r="BS65" i="15"/>
  <c r="BU65" i="15" s="1"/>
  <c r="AH67" i="19"/>
  <c r="AF67" i="19"/>
  <c r="AX67" i="15"/>
  <c r="AT69" i="15"/>
  <c r="AV69" i="15" s="1"/>
  <c r="AV67" i="15"/>
  <c r="AF85" i="14"/>
  <c r="AH85" i="14"/>
  <c r="AI56" i="17"/>
  <c r="BY8" i="17"/>
  <c r="BY56" i="17" s="1"/>
  <c r="AH44" i="18"/>
  <c r="AO59" i="19"/>
  <c r="AQ58" i="19" s="1"/>
  <c r="AS56" i="19"/>
  <c r="AC84" i="17"/>
  <c r="AA84" i="17"/>
  <c r="Y87" i="17"/>
  <c r="AA87" i="17" s="1"/>
  <c r="AJ81" i="18"/>
  <c r="AL81" i="18" s="1"/>
  <c r="AL33" i="18"/>
  <c r="AE78" i="18"/>
  <c r="V68" i="18"/>
  <c r="X68" i="18"/>
  <c r="S70" i="19"/>
  <c r="S68" i="15"/>
  <c r="BQ61" i="18"/>
  <c r="BO64" i="18"/>
  <c r="BQ64" i="18" s="1"/>
  <c r="BQ62" i="9"/>
  <c r="BO64" i="9"/>
  <c r="BQ64" i="9" s="1"/>
  <c r="BT67" i="16"/>
  <c r="BV67" i="16" s="1"/>
  <c r="BV20" i="16"/>
  <c r="BI82" i="17"/>
  <c r="BK79" i="17"/>
  <c r="BM79" i="17"/>
  <c r="AH80" i="15"/>
  <c r="AF80" i="15"/>
  <c r="AD82" i="15"/>
  <c r="AH82" i="15" s="1"/>
  <c r="BM80" i="17"/>
  <c r="BK80" i="17"/>
  <c r="I62" i="17"/>
  <c r="F64" i="17"/>
  <c r="H68" i="17" s="1"/>
  <c r="BH62" i="16"/>
  <c r="BD64" i="16"/>
  <c r="BF64" i="16" s="1"/>
  <c r="BF62" i="16"/>
  <c r="BP70" i="18"/>
  <c r="BN73" i="18"/>
  <c r="BP73" i="18" s="1"/>
  <c r="BP62" i="15"/>
  <c r="BR62" i="15"/>
  <c r="BN64" i="15"/>
  <c r="BP64" i="15" s="1"/>
  <c r="BT72" i="9"/>
  <c r="BV31" i="9"/>
  <c r="BQ72" i="18"/>
  <c r="BO73" i="18"/>
  <c r="BQ73" i="18" s="1"/>
  <c r="BR62" i="19"/>
  <c r="BP62" i="19"/>
  <c r="N57" i="15"/>
  <c r="J59" i="15"/>
  <c r="L56" i="15" s="1"/>
  <c r="AA75" i="17"/>
  <c r="Y78" i="17"/>
  <c r="AA78" i="17" s="1"/>
  <c r="AC75" i="17"/>
  <c r="S58" i="9"/>
  <c r="Q58" i="9"/>
  <c r="BW15" i="19"/>
  <c r="BS47" i="19"/>
  <c r="BW47" i="19" s="1"/>
  <c r="BS77" i="17"/>
  <c r="BY32" i="17"/>
  <c r="BY77" i="17" s="1"/>
  <c r="BW32" i="17"/>
  <c r="AI86" i="16"/>
  <c r="AK34" i="16"/>
  <c r="AH81" i="19"/>
  <c r="AF81" i="19"/>
  <c r="AS80" i="19"/>
  <c r="AQ80" i="19"/>
  <c r="AD73" i="18"/>
  <c r="AF70" i="18" s="1"/>
  <c r="O73" i="14"/>
  <c r="Q72" i="14" s="1"/>
  <c r="V40" i="19"/>
  <c r="X40" i="19"/>
  <c r="H77" i="17"/>
  <c r="F78" i="17"/>
  <c r="H78" i="17" s="1"/>
  <c r="F87" i="14"/>
  <c r="H87" i="14" s="1"/>
  <c r="H84" i="14"/>
  <c r="BH46" i="7"/>
  <c r="BF46" i="7"/>
  <c r="BP86" i="18"/>
  <c r="BN87" i="18"/>
  <c r="BP87" i="18" s="1"/>
  <c r="BT81" i="19"/>
  <c r="BV81" i="19" s="1"/>
  <c r="BT45" i="19"/>
  <c r="BV45" i="19" s="1"/>
  <c r="BZ33" i="19"/>
  <c r="BZ81" i="19" s="1"/>
  <c r="CB81" i="19" s="1"/>
  <c r="AX57" i="17"/>
  <c r="AT59" i="17"/>
  <c r="AV59" i="17" s="1"/>
  <c r="AV57" i="17"/>
  <c r="AV40" i="19"/>
  <c r="AX40" i="19"/>
  <c r="AH66" i="19"/>
  <c r="AF66" i="19"/>
  <c r="AD69" i="19"/>
  <c r="AF69" i="19" s="1"/>
  <c r="AF40" i="14"/>
  <c r="AD48" i="14"/>
  <c r="AF48" i="14" s="1"/>
  <c r="AH40" i="14"/>
  <c r="AI66" i="14"/>
  <c r="BY10" i="14"/>
  <c r="BA36" i="19"/>
  <c r="AY38" i="19"/>
  <c r="BC38" i="19" s="1"/>
  <c r="AC86" i="15"/>
  <c r="Y87" i="15"/>
  <c r="AA87" i="15" s="1"/>
  <c r="X85" i="14"/>
  <c r="T87" i="14"/>
  <c r="V87" i="14" s="1"/>
  <c r="S66" i="15"/>
  <c r="N76" i="17"/>
  <c r="L76" i="17"/>
  <c r="BQ71" i="9"/>
  <c r="BO73" i="9"/>
  <c r="BQ73" i="9" s="1"/>
  <c r="AP73" i="19"/>
  <c r="AC80" i="19"/>
  <c r="Y82" i="19"/>
  <c r="AA82" i="19" s="1"/>
  <c r="G45" i="15"/>
  <c r="I45" i="15"/>
  <c r="L76" i="18"/>
  <c r="N76" i="18"/>
  <c r="P59" i="14"/>
  <c r="R56" i="14" s="1"/>
  <c r="AI76" i="9"/>
  <c r="M65" i="14"/>
  <c r="N65" i="14"/>
  <c r="BG56" i="15"/>
  <c r="BE59" i="15"/>
  <c r="BG59" i="15" s="1"/>
  <c r="BB77" i="14"/>
  <c r="AZ78" i="14"/>
  <c r="BB78" i="14" s="1"/>
  <c r="BA75" i="15"/>
  <c r="AY78" i="15"/>
  <c r="BA78" i="15" s="1"/>
  <c r="BA44" i="17"/>
  <c r="AY48" i="17"/>
  <c r="BA48" i="17" s="1"/>
  <c r="BC84" i="19"/>
  <c r="AY87" i="19"/>
  <c r="BA87" i="19" s="1"/>
  <c r="AW61" i="9"/>
  <c r="AU64" i="9"/>
  <c r="AW64" i="9" s="1"/>
  <c r="AW72" i="7"/>
  <c r="AU73" i="7"/>
  <c r="AW73" i="7" s="1"/>
  <c r="AC44" i="1"/>
  <c r="AA44" i="1"/>
  <c r="M72" i="17"/>
  <c r="K73" i="17"/>
  <c r="M70" i="17" s="1"/>
  <c r="BM41" i="14"/>
  <c r="BK41" i="14"/>
  <c r="BI48" i="14"/>
  <c r="BK48" i="14" s="1"/>
  <c r="AS68" i="14"/>
  <c r="AO69" i="14"/>
  <c r="AQ69" i="14" s="1"/>
  <c r="AQ68" i="14"/>
  <c r="AS71" i="17"/>
  <c r="AO73" i="17"/>
  <c r="AQ72" i="17" s="1"/>
  <c r="AV76" i="15"/>
  <c r="AX76" i="15"/>
  <c r="AF42" i="14"/>
  <c r="AH42" i="14"/>
  <c r="I77" i="17"/>
  <c r="G77" i="17"/>
  <c r="AW77" i="17"/>
  <c r="AU78" i="17"/>
  <c r="AW78" i="17" s="1"/>
  <c r="AX61" i="17"/>
  <c r="AV61" i="17"/>
  <c r="AT64" i="17"/>
  <c r="AV64" i="17" s="1"/>
  <c r="AC47" i="1"/>
  <c r="AA47" i="1"/>
  <c r="H65" i="16"/>
  <c r="I65" i="16"/>
  <c r="AV79" i="9"/>
  <c r="AT82" i="9"/>
  <c r="AS57" i="16"/>
  <c r="AQ57" i="16"/>
  <c r="AS74" i="17"/>
  <c r="AQ74" i="17"/>
  <c r="AC67" i="1"/>
  <c r="Y69" i="1"/>
  <c r="AA69" i="1" s="1"/>
  <c r="AA67" i="1"/>
  <c r="J73" i="7"/>
  <c r="L70" i="7" s="1"/>
  <c r="L65" i="7"/>
  <c r="BH43" i="19"/>
  <c r="BF43" i="19"/>
  <c r="AQ47" i="1"/>
  <c r="AS47" i="1"/>
  <c r="BT77" i="1"/>
  <c r="BV32" i="1"/>
  <c r="BC65" i="18"/>
  <c r="BA65" i="18"/>
  <c r="BG45" i="19"/>
  <c r="BE48" i="19"/>
  <c r="BG48" i="19" s="1"/>
  <c r="BC67" i="19"/>
  <c r="BA67" i="19"/>
  <c r="BL62" i="17"/>
  <c r="BJ64" i="17"/>
  <c r="BL64" i="17" s="1"/>
  <c r="AS45" i="9"/>
  <c r="AQ45" i="9"/>
  <c r="AA68" i="17"/>
  <c r="Y69" i="17"/>
  <c r="AA69" i="17" s="1"/>
  <c r="AC68" i="17"/>
  <c r="AX43" i="16"/>
  <c r="AV43" i="16"/>
  <c r="AP59" i="15"/>
  <c r="AX45" i="17"/>
  <c r="AV45" i="17"/>
  <c r="AG79" i="1"/>
  <c r="AE82" i="1"/>
  <c r="AG82" i="1" s="1"/>
  <c r="BH62" i="15"/>
  <c r="BD64" i="15"/>
  <c r="BF64" i="15" s="1"/>
  <c r="BF62" i="15"/>
  <c r="AP48" i="14"/>
  <c r="AR47" i="14" s="1"/>
  <c r="E69" i="15"/>
  <c r="BO73" i="17"/>
  <c r="BQ73" i="17" s="1"/>
  <c r="O73" i="7"/>
  <c r="Q70" i="7" s="1"/>
  <c r="AQ46" i="19"/>
  <c r="AO69" i="18"/>
  <c r="AQ69" i="18" s="1"/>
  <c r="BC62" i="7"/>
  <c r="BA62" i="7"/>
  <c r="BG66" i="15"/>
  <c r="BE69" i="15"/>
  <c r="BG69" i="15" s="1"/>
  <c r="BS62" i="15"/>
  <c r="BW19" i="15"/>
  <c r="AY38" i="14"/>
  <c r="BC38" i="14" s="1"/>
  <c r="AM8" i="17"/>
  <c r="AM29" i="7"/>
  <c r="AB70" i="9"/>
  <c r="AI80" i="1"/>
  <c r="AK23" i="1"/>
  <c r="O42" i="6"/>
  <c r="G11" i="17"/>
  <c r="G9" i="17"/>
  <c r="V44" i="14"/>
  <c r="X44" i="14"/>
  <c r="BS65" i="14"/>
  <c r="BU65" i="14" s="1"/>
  <c r="X42" i="15"/>
  <c r="BZ10" i="19"/>
  <c r="BZ66" i="19" s="1"/>
  <c r="AG66" i="17"/>
  <c r="AE69" i="17"/>
  <c r="AB42" i="17"/>
  <c r="Z48" i="17"/>
  <c r="AJ58" i="15"/>
  <c r="AM58" i="15" s="1"/>
  <c r="AM28" i="15"/>
  <c r="AA46" i="18"/>
  <c r="AC46" i="18"/>
  <c r="AC60" i="1"/>
  <c r="AA60" i="1"/>
  <c r="AJ77" i="9"/>
  <c r="AM77" i="9" s="1"/>
  <c r="BR67" i="19"/>
  <c r="BP67" i="19"/>
  <c r="BN69" i="19"/>
  <c r="BP69" i="19" s="1"/>
  <c r="V79" i="14"/>
  <c r="T82" i="14"/>
  <c r="X82" i="14" s="1"/>
  <c r="X79" i="14"/>
  <c r="AH16" i="16"/>
  <c r="BO82" i="14"/>
  <c r="BQ82" i="14" s="1"/>
  <c r="G71" i="15"/>
  <c r="BN38" i="15"/>
  <c r="BR38" i="15" s="1"/>
  <c r="BT72" i="19"/>
  <c r="AH41" i="19"/>
  <c r="D75" i="6"/>
  <c r="F75" i="6" s="1"/>
  <c r="F12" i="6"/>
  <c r="AW84" i="19"/>
  <c r="AU87" i="19"/>
  <c r="AW87" i="19" s="1"/>
  <c r="AA79" i="9"/>
  <c r="Y82" i="9"/>
  <c r="AA80" i="17"/>
  <c r="AC80" i="17"/>
  <c r="BT67" i="17"/>
  <c r="BV67" i="17" s="1"/>
  <c r="BV20" i="17"/>
  <c r="BS62" i="16"/>
  <c r="BU19" i="16"/>
  <c r="S81" i="14"/>
  <c r="Q81" i="14"/>
  <c r="BL63" i="16"/>
  <c r="BJ64" i="16"/>
  <c r="BL64" i="16" s="1"/>
  <c r="AJ80" i="7"/>
  <c r="AL80" i="7" s="1"/>
  <c r="AL23" i="7"/>
  <c r="AM11" i="15"/>
  <c r="AI65" i="15"/>
  <c r="N84" i="19"/>
  <c r="J87" i="19"/>
  <c r="L87" i="19" s="1"/>
  <c r="L84" i="19"/>
  <c r="BH36" i="18"/>
  <c r="BD38" i="18"/>
  <c r="BH38" i="18" s="1"/>
  <c r="BP66" i="7"/>
  <c r="BR66" i="7"/>
  <c r="BM84" i="14"/>
  <c r="BK84" i="14"/>
  <c r="AA57" i="9"/>
  <c r="Y59" i="9"/>
  <c r="AC59" i="9" s="1"/>
  <c r="S72" i="19"/>
  <c r="G71" i="18"/>
  <c r="I71" i="18"/>
  <c r="E73" i="18"/>
  <c r="G70" i="18" s="1"/>
  <c r="BT40" i="18"/>
  <c r="BS36" i="7"/>
  <c r="BP70" i="16"/>
  <c r="U48" i="16"/>
  <c r="W48" i="16" s="1"/>
  <c r="BY20" i="14"/>
  <c r="BY67" i="14" s="1"/>
  <c r="BT46" i="15"/>
  <c r="BV46" i="15" s="1"/>
  <c r="U59" i="17"/>
  <c r="W59" i="17" s="1"/>
  <c r="BJ73" i="18"/>
  <c r="BL73" i="18" s="1"/>
  <c r="N42" i="19"/>
  <c r="AI41" i="18"/>
  <c r="Y87" i="18"/>
  <c r="AA87" i="18" s="1"/>
  <c r="U69" i="18"/>
  <c r="W69" i="18" s="1"/>
  <c r="AS80" i="6"/>
  <c r="AU80" i="6" s="1"/>
  <c r="N16" i="9"/>
  <c r="J59" i="16"/>
  <c r="L57" i="16" s="1"/>
  <c r="I40" i="19"/>
  <c r="H62" i="6"/>
  <c r="AM28" i="7"/>
  <c r="BE5" i="6"/>
  <c r="BJ59" i="18"/>
  <c r="BL59" i="18" s="1"/>
  <c r="AM58" i="1"/>
  <c r="P38" i="19"/>
  <c r="R5" i="19" s="1"/>
  <c r="R90" i="19" s="1"/>
  <c r="BG5" i="6"/>
  <c r="BF86" i="18"/>
  <c r="BV24" i="17"/>
  <c r="AJ42" i="7"/>
  <c r="M65" i="19"/>
  <c r="BY22" i="14"/>
  <c r="BY76" i="14" s="1"/>
  <c r="O82" i="18"/>
  <c r="Q82" i="18" s="1"/>
  <c r="AH62" i="16"/>
  <c r="BC43" i="6"/>
  <c r="BE43" i="6" s="1"/>
  <c r="AI47" i="14"/>
  <c r="AM61" i="1"/>
  <c r="AJ42" i="15"/>
  <c r="BS41" i="17"/>
  <c r="BW41" i="17" s="1"/>
  <c r="AY38" i="16"/>
  <c r="BC38" i="16" s="1"/>
  <c r="AZ12" i="6"/>
  <c r="BD38" i="9"/>
  <c r="BH38" i="9" s="1"/>
  <c r="BF21" i="6"/>
  <c r="N56" i="9"/>
  <c r="BB12" i="6"/>
  <c r="N43" i="19"/>
  <c r="BZ9" i="19"/>
  <c r="BZ61" i="19" s="1"/>
  <c r="BE31" i="6"/>
  <c r="AD41" i="6"/>
  <c r="R24" i="6"/>
  <c r="AV46" i="19"/>
  <c r="AC43" i="15"/>
  <c r="BY20" i="16"/>
  <c r="BY67" i="16" s="1"/>
  <c r="AL14" i="16"/>
  <c r="T78" i="15"/>
  <c r="Z48" i="15"/>
  <c r="BY18" i="18"/>
  <c r="BY57" i="18" s="1"/>
  <c r="BW63" i="19"/>
  <c r="AV74" i="18"/>
  <c r="BC45" i="19"/>
  <c r="U59" i="1"/>
  <c r="W59" i="1" s="1"/>
  <c r="BT42" i="1"/>
  <c r="BV42" i="1" s="1"/>
  <c r="V75" i="7"/>
  <c r="AL33" i="7"/>
  <c r="AJ45" i="7"/>
  <c r="AH36" i="7"/>
  <c r="BS64" i="9"/>
  <c r="BU64" i="9" s="1"/>
  <c r="AM20" i="16"/>
  <c r="S43" i="16"/>
  <c r="BZ14" i="16"/>
  <c r="BZ84" i="16" s="1"/>
  <c r="AA87" i="14"/>
  <c r="N61" i="14"/>
  <c r="BY24" i="14"/>
  <c r="AK33" i="17"/>
  <c r="BU68" i="17"/>
  <c r="BS42" i="17"/>
  <c r="BW42" i="17" s="1"/>
  <c r="T59" i="18"/>
  <c r="V59" i="18" s="1"/>
  <c r="AM18" i="18"/>
  <c r="BN59" i="19"/>
  <c r="BR59" i="19" s="1"/>
  <c r="AA36" i="19"/>
  <c r="AM76" i="19"/>
  <c r="F64" i="9"/>
  <c r="H62" i="9" s="1"/>
  <c r="I63" i="9"/>
  <c r="V40" i="9"/>
  <c r="AP87" i="18"/>
  <c r="AR87" i="18" s="1"/>
  <c r="K59" i="7"/>
  <c r="M57" i="7" s="1"/>
  <c r="BZ10" i="1"/>
  <c r="BZ66" i="1" s="1"/>
  <c r="T78" i="7"/>
  <c r="V78" i="7" s="1"/>
  <c r="BZ28" i="7"/>
  <c r="BZ33" i="7"/>
  <c r="BZ81" i="7" s="1"/>
  <c r="CB81" i="7" s="1"/>
  <c r="Y48" i="9"/>
  <c r="AA48" i="9" s="1"/>
  <c r="BW19" i="9"/>
  <c r="N56" i="16"/>
  <c r="AJ46" i="16"/>
  <c r="AL46" i="16" s="1"/>
  <c r="BS26" i="17"/>
  <c r="BU22" i="17" s="1"/>
  <c r="BU30" i="17"/>
  <c r="BY33" i="17"/>
  <c r="BY81" i="17" s="1"/>
  <c r="S61" i="18"/>
  <c r="V56" i="18"/>
  <c r="BK16" i="18"/>
  <c r="BS42" i="18"/>
  <c r="N65" i="6"/>
  <c r="F78" i="16"/>
  <c r="H78" i="16" s="1"/>
  <c r="AM25" i="18"/>
  <c r="N86" i="1"/>
  <c r="BS41" i="9"/>
  <c r="BU41" i="9" s="1"/>
  <c r="K48" i="9"/>
  <c r="M41" i="9" s="1"/>
  <c r="AH26" i="9"/>
  <c r="BY19" i="9"/>
  <c r="BY62" i="9" s="1"/>
  <c r="E78" i="16"/>
  <c r="G78" i="16" s="1"/>
  <c r="BT41" i="16"/>
  <c r="BV41" i="16" s="1"/>
  <c r="AM24" i="14"/>
  <c r="BY13" i="15"/>
  <c r="BY79" i="15" s="1"/>
  <c r="AM33" i="17"/>
  <c r="BW23" i="17"/>
  <c r="BO69" i="18"/>
  <c r="BQ69" i="18" s="1"/>
  <c r="AA47" i="18"/>
  <c r="BS36" i="19"/>
  <c r="BW29" i="19"/>
  <c r="BJ64" i="7"/>
  <c r="BL64" i="7" s="1"/>
  <c r="BR47" i="17"/>
  <c r="BI38" i="1"/>
  <c r="BM38" i="1" s="1"/>
  <c r="BU19" i="9"/>
  <c r="BM46" i="16"/>
  <c r="AI42" i="16"/>
  <c r="AM42" i="16" s="1"/>
  <c r="K59" i="15"/>
  <c r="M56" i="15" s="1"/>
  <c r="AV45" i="19"/>
  <c r="AP38" i="19"/>
  <c r="L56" i="19"/>
  <c r="P48" i="1"/>
  <c r="BM47" i="9"/>
  <c r="BU62" i="9"/>
  <c r="AZ38" i="14"/>
  <c r="BO73" i="15"/>
  <c r="BQ73" i="15" s="1"/>
  <c r="BJ64" i="15"/>
  <c r="BL64" i="15" s="1"/>
  <c r="AT48" i="17"/>
  <c r="AX48" i="17" s="1"/>
  <c r="BW34" i="18"/>
  <c r="N70" i="6"/>
  <c r="I45" i="14"/>
  <c r="AK24" i="14"/>
  <c r="BN58" i="6"/>
  <c r="BP58" i="6" s="1"/>
  <c r="BV14" i="14"/>
  <c r="BT46" i="14"/>
  <c r="BV46" i="14" s="1"/>
  <c r="I62" i="14"/>
  <c r="BN38" i="16"/>
  <c r="BR38" i="16" s="1"/>
  <c r="L25" i="18"/>
  <c r="AM8" i="18"/>
  <c r="AI26" i="18"/>
  <c r="AK18" i="18" s="1"/>
  <c r="AI36" i="9"/>
  <c r="AK30" i="9" s="1"/>
  <c r="K48" i="1"/>
  <c r="M42" i="1" s="1"/>
  <c r="M35" i="6"/>
  <c r="BY29" i="18"/>
  <c r="BY63" i="18" s="1"/>
  <c r="AY38" i="15"/>
  <c r="BC38" i="15" s="1"/>
  <c r="BS43" i="15"/>
  <c r="BD48" i="14"/>
  <c r="BF48" i="14" s="1"/>
  <c r="BY19" i="15"/>
  <c r="BZ18" i="16"/>
  <c r="BZ57" i="16" s="1"/>
  <c r="AM19" i="18"/>
  <c r="AJ40" i="15"/>
  <c r="O64" i="18"/>
  <c r="Q67" i="18" s="1"/>
  <c r="O48" i="15"/>
  <c r="Q41" i="15" s="1"/>
  <c r="T64" i="15"/>
  <c r="V66" i="15" s="1"/>
  <c r="AY82" i="18"/>
  <c r="BA82" i="18" s="1"/>
  <c r="N72" i="19"/>
  <c r="I41" i="7"/>
  <c r="I53" i="18"/>
  <c r="BN82" i="15"/>
  <c r="BR82" i="15" s="1"/>
  <c r="BE64" i="18"/>
  <c r="BG64" i="18" s="1"/>
  <c r="O69" i="15"/>
  <c r="AJ47" i="9"/>
  <c r="BK26" i="1"/>
  <c r="BM26" i="1"/>
  <c r="BR40" i="19"/>
  <c r="BP40" i="19"/>
  <c r="AH76" i="19"/>
  <c r="AD78" i="19"/>
  <c r="AF78" i="19" s="1"/>
  <c r="AF76" i="19"/>
  <c r="S26" i="19"/>
  <c r="K77" i="6"/>
  <c r="M77" i="6"/>
  <c r="BB26" i="9"/>
  <c r="BB93" i="9" s="1"/>
  <c r="AZ38" i="9"/>
  <c r="AV36" i="14"/>
  <c r="AT38" i="14"/>
  <c r="AX38" i="14" s="1"/>
  <c r="AX36" i="14"/>
  <c r="AW81" i="17"/>
  <c r="AU82" i="17"/>
  <c r="AW82" i="17" s="1"/>
  <c r="AX61" i="6"/>
  <c r="BB61" i="6" s="1"/>
  <c r="BB9" i="6"/>
  <c r="AJ57" i="19"/>
  <c r="AM57" i="19" s="1"/>
  <c r="AM18" i="19"/>
  <c r="AJ40" i="19"/>
  <c r="AV43" i="17"/>
  <c r="AX43" i="17"/>
  <c r="BT63" i="17"/>
  <c r="BV63" i="17" s="1"/>
  <c r="BZ29" i="17"/>
  <c r="BZ63" i="17" s="1"/>
  <c r="BH74" i="6"/>
  <c r="BH79" i="6"/>
  <c r="BL79" i="6" s="1"/>
  <c r="K48" i="7"/>
  <c r="M42" i="7" s="1"/>
  <c r="BZ18" i="14"/>
  <c r="BZ57" i="14" s="1"/>
  <c r="AJ40" i="14"/>
  <c r="X43" i="17"/>
  <c r="E48" i="18"/>
  <c r="G40" i="18" s="1"/>
  <c r="AJ57" i="14"/>
  <c r="AJ59" i="14" s="1"/>
  <c r="AL58" i="14" s="1"/>
  <c r="AS56" i="15"/>
  <c r="K38" i="1"/>
  <c r="M6" i="1" s="1"/>
  <c r="BZ30" i="7"/>
  <c r="BZ68" i="7" s="1"/>
  <c r="BZ15" i="19"/>
  <c r="V85" i="18"/>
  <c r="X85" i="18"/>
  <c r="AD73" i="17"/>
  <c r="AF76" i="17" s="1"/>
  <c r="AC26" i="7"/>
  <c r="Y38" i="7"/>
  <c r="AC38" i="7" s="1"/>
  <c r="AA26" i="7"/>
  <c r="AH76" i="14"/>
  <c r="AF76" i="14"/>
  <c r="AB75" i="7"/>
  <c r="Z78" i="7"/>
  <c r="AB78" i="7" s="1"/>
  <c r="V65" i="15"/>
  <c r="X65" i="15"/>
  <c r="AS42" i="16"/>
  <c r="AQ42" i="16"/>
  <c r="X42" i="14"/>
  <c r="V42" i="14"/>
  <c r="T48" i="14"/>
  <c r="V48" i="14" s="1"/>
  <c r="AJ72" i="16"/>
  <c r="AM72" i="16" s="1"/>
  <c r="BZ31" i="16"/>
  <c r="BZ72" i="16" s="1"/>
  <c r="AJ71" i="18"/>
  <c r="BZ21" i="18"/>
  <c r="BZ71" i="18" s="1"/>
  <c r="AV16" i="9"/>
  <c r="AT38" i="9"/>
  <c r="AX38" i="9" s="1"/>
  <c r="AX16" i="9"/>
  <c r="AV74" i="19"/>
  <c r="AX74" i="19"/>
  <c r="AP48" i="18"/>
  <c r="AR43" i="18" s="1"/>
  <c r="BZ25" i="15"/>
  <c r="AJ47" i="15"/>
  <c r="AO60" i="6"/>
  <c r="AO61" i="6"/>
  <c r="AH43" i="18"/>
  <c r="AA71" i="18"/>
  <c r="AC71" i="18"/>
  <c r="BV13" i="18"/>
  <c r="BT79" i="18"/>
  <c r="BV79" i="18" s="1"/>
  <c r="BT74" i="18"/>
  <c r="BV74" i="18" s="1"/>
  <c r="BZ13" i="18"/>
  <c r="BZ74" i="18" s="1"/>
  <c r="CB74" i="18" s="1"/>
  <c r="BT45" i="18"/>
  <c r="BV45" i="18" s="1"/>
  <c r="AS47" i="18"/>
  <c r="BT45" i="15"/>
  <c r="BV45" i="15" s="1"/>
  <c r="BT81" i="15"/>
  <c r="BV81" i="15" s="1"/>
  <c r="BV33" i="15"/>
  <c r="AJ86" i="14"/>
  <c r="AL86" i="14" s="1"/>
  <c r="BZ34" i="14"/>
  <c r="BZ86" i="14" s="1"/>
  <c r="CB86" i="14" s="1"/>
  <c r="AL34" i="14"/>
  <c r="AJ36" i="14"/>
  <c r="AL29" i="14" s="1"/>
  <c r="AC43" i="16"/>
  <c r="AA43" i="16"/>
  <c r="I72" i="9"/>
  <c r="E73" i="9"/>
  <c r="G70" i="9" s="1"/>
  <c r="BZ25" i="18"/>
  <c r="AJ47" i="18"/>
  <c r="S70" i="17"/>
  <c r="AA66" i="16"/>
  <c r="AC66" i="16"/>
  <c r="Y69" i="16"/>
  <c r="AA69" i="16" s="1"/>
  <c r="X63" i="6"/>
  <c r="AB29" i="6"/>
  <c r="AI72" i="17"/>
  <c r="AM31" i="17"/>
  <c r="AJ36" i="7"/>
  <c r="AL28" i="7" s="1"/>
  <c r="AM30" i="7"/>
  <c r="AJ68" i="7"/>
  <c r="AM68" i="7" s="1"/>
  <c r="J87" i="14"/>
  <c r="N87" i="14" s="1"/>
  <c r="L84" i="14"/>
  <c r="N84" i="14"/>
  <c r="AC41" i="17"/>
  <c r="X81" i="7"/>
  <c r="V81" i="7"/>
  <c r="T82" i="7"/>
  <c r="V82" i="7" s="1"/>
  <c r="O38" i="15"/>
  <c r="Q26" i="15" s="1"/>
  <c r="AP87" i="17"/>
  <c r="AR87" i="17" s="1"/>
  <c r="P87" i="16"/>
  <c r="R87" i="16" s="1"/>
  <c r="BT16" i="1"/>
  <c r="E48" i="7"/>
  <c r="G40" i="7" s="1"/>
  <c r="BD38" i="16"/>
  <c r="BH38" i="16" s="1"/>
  <c r="BY13" i="14"/>
  <c r="BY74" i="14" s="1"/>
  <c r="AY82" i="15"/>
  <c r="AS16" i="15"/>
  <c r="AK24" i="15"/>
  <c r="AJ57" i="15"/>
  <c r="BZ12" i="15"/>
  <c r="BZ75" i="15" s="1"/>
  <c r="N26" i="17"/>
  <c r="BS45" i="17"/>
  <c r="BW45" i="17" s="1"/>
  <c r="AY73" i="18"/>
  <c r="BA73" i="18" s="1"/>
  <c r="T69" i="18"/>
  <c r="V69" i="18" s="1"/>
  <c r="BW86" i="18"/>
  <c r="F54" i="18"/>
  <c r="H53" i="18" s="1"/>
  <c r="AZ38" i="18"/>
  <c r="AD59" i="18"/>
  <c r="AF56" i="18" s="1"/>
  <c r="BW24" i="19"/>
  <c r="BS46" i="19"/>
  <c r="BW46" i="19" s="1"/>
  <c r="F22" i="6"/>
  <c r="H12" i="6"/>
  <c r="BA30" i="6"/>
  <c r="BD48" i="7"/>
  <c r="AI42" i="17"/>
  <c r="G10" i="19"/>
  <c r="V57" i="17"/>
  <c r="AE59" i="19"/>
  <c r="AG59" i="19" s="1"/>
  <c r="AP69" i="17"/>
  <c r="AR69" i="17" s="1"/>
  <c r="BE87" i="14"/>
  <c r="BG87" i="14" s="1"/>
  <c r="Z64" i="19"/>
  <c r="AB64" i="19" s="1"/>
  <c r="V74" i="9"/>
  <c r="BA71" i="18"/>
  <c r="BZ35" i="17"/>
  <c r="AU48" i="7"/>
  <c r="AW48" i="7" s="1"/>
  <c r="AT48" i="16"/>
  <c r="AV48" i="16" s="1"/>
  <c r="AM28" i="1"/>
  <c r="AA36" i="1"/>
  <c r="BZ11" i="1"/>
  <c r="BZ65" i="1" s="1"/>
  <c r="BW20" i="7"/>
  <c r="AJ47" i="7"/>
  <c r="BZ12" i="7"/>
  <c r="BO48" i="7"/>
  <c r="BQ48" i="7" s="1"/>
  <c r="BZ9" i="9"/>
  <c r="AI26" i="16"/>
  <c r="AK19" i="16" s="1"/>
  <c r="AI45" i="14"/>
  <c r="AM45" i="14" s="1"/>
  <c r="BY33" i="15"/>
  <c r="BY81" i="15" s="1"/>
  <c r="AK33" i="15"/>
  <c r="BT16" i="15"/>
  <c r="BT68" i="15"/>
  <c r="BS36" i="17"/>
  <c r="BU32" i="17" s="1"/>
  <c r="BS46" i="17"/>
  <c r="BW46" i="17" s="1"/>
  <c r="BV34" i="17"/>
  <c r="BT44" i="17"/>
  <c r="BF84" i="18"/>
  <c r="AP78" i="18"/>
  <c r="BU86" i="18"/>
  <c r="AJ40" i="18"/>
  <c r="BI69" i="19"/>
  <c r="BK69" i="19" s="1"/>
  <c r="M24" i="6"/>
  <c r="AM10" i="18"/>
  <c r="AB21" i="6"/>
  <c r="AR10" i="6"/>
  <c r="BK75" i="19"/>
  <c r="BM65" i="15"/>
  <c r="BJ48" i="15"/>
  <c r="BL48" i="15" s="1"/>
  <c r="BP76" i="16"/>
  <c r="BO64" i="15"/>
  <c r="BQ64" i="15" s="1"/>
  <c r="AR84" i="17"/>
  <c r="BE48" i="9"/>
  <c r="BG48" i="9" s="1"/>
  <c r="AQ45" i="1"/>
  <c r="AN46" i="6"/>
  <c r="AP46" i="6" s="1"/>
  <c r="AJ41" i="7"/>
  <c r="BN73" i="19"/>
  <c r="BP73" i="19" s="1"/>
  <c r="AM58" i="14"/>
  <c r="I58" i="7"/>
  <c r="I40" i="9"/>
  <c r="F48" i="7"/>
  <c r="H47" i="7" s="1"/>
  <c r="BS41" i="15"/>
  <c r="AJ46" i="17"/>
  <c r="AL46" i="17" s="1"/>
  <c r="AI36" i="16"/>
  <c r="AK29" i="16" s="1"/>
  <c r="AD38" i="15"/>
  <c r="AF36" i="15" s="1"/>
  <c r="BY18" i="17"/>
  <c r="BY57" i="17" s="1"/>
  <c r="BS36" i="9"/>
  <c r="BI69" i="16"/>
  <c r="BK69" i="16" s="1"/>
  <c r="BS46" i="9"/>
  <c r="BU46" i="9" s="1"/>
  <c r="S53" i="6"/>
  <c r="T38" i="17"/>
  <c r="X38" i="17" s="1"/>
  <c r="BP43" i="1"/>
  <c r="AJ40" i="1"/>
  <c r="Y38" i="1"/>
  <c r="AC38" i="1" s="1"/>
  <c r="BT43" i="1"/>
  <c r="BJ48" i="7"/>
  <c r="BL48" i="7" s="1"/>
  <c r="BU20" i="7"/>
  <c r="BS46" i="14"/>
  <c r="BW46" i="14" s="1"/>
  <c r="AI79" i="14"/>
  <c r="AM79" i="14" s="1"/>
  <c r="AT82" i="15"/>
  <c r="AX82" i="15" s="1"/>
  <c r="AO38" i="15"/>
  <c r="AI81" i="15"/>
  <c r="AK81" i="15" s="1"/>
  <c r="AJ40" i="17"/>
  <c r="BD87" i="18"/>
  <c r="BF87" i="18" s="1"/>
  <c r="Z82" i="18"/>
  <c r="AB82" i="18" s="1"/>
  <c r="BZ31" i="18"/>
  <c r="BZ72" i="18" s="1"/>
  <c r="BS46" i="18"/>
  <c r="BW46" i="18" s="1"/>
  <c r="BT43" i="18"/>
  <c r="BS26" i="18"/>
  <c r="BU22" i="18" s="1"/>
  <c r="J73" i="19"/>
  <c r="L72" i="19" s="1"/>
  <c r="AL23" i="19"/>
  <c r="AG31" i="6"/>
  <c r="AN72" i="6"/>
  <c r="BR35" i="6"/>
  <c r="S70" i="6"/>
  <c r="G9" i="19"/>
  <c r="J78" i="17"/>
  <c r="L78" i="17" s="1"/>
  <c r="T59" i="17"/>
  <c r="X44" i="9"/>
  <c r="AX58" i="15"/>
  <c r="BF65" i="15"/>
  <c r="AA80" i="19"/>
  <c r="AV44" i="18"/>
  <c r="BA80" i="1"/>
  <c r="AP87" i="19"/>
  <c r="AR87" i="19" s="1"/>
  <c r="BZ10" i="18"/>
  <c r="CC10" i="18" s="1"/>
  <c r="BT43" i="17"/>
  <c r="BY35" i="15"/>
  <c r="BY12" i="17"/>
  <c r="BY75" i="17" s="1"/>
  <c r="I47" i="15"/>
  <c r="I41" i="18"/>
  <c r="N60" i="17"/>
  <c r="J38" i="1"/>
  <c r="L6" i="1" s="1"/>
  <c r="BN48" i="1"/>
  <c r="BR48" i="1" s="1"/>
  <c r="U87" i="7"/>
  <c r="W87" i="7" s="1"/>
  <c r="BT26" i="7"/>
  <c r="BO87" i="9"/>
  <c r="BQ87" i="9" s="1"/>
  <c r="O48" i="9"/>
  <c r="Q47" i="9" s="1"/>
  <c r="Z48" i="16"/>
  <c r="AB48" i="16" s="1"/>
  <c r="BZ10" i="15"/>
  <c r="BZ66" i="15" s="1"/>
  <c r="BS47" i="15"/>
  <c r="BW47" i="15" s="1"/>
  <c r="E69" i="17"/>
  <c r="P48" i="17"/>
  <c r="R43" i="17" s="1"/>
  <c r="AU48" i="17"/>
  <c r="AW48" i="17" s="1"/>
  <c r="BY13" i="18"/>
  <c r="BY74" i="18" s="1"/>
  <c r="AJ61" i="18"/>
  <c r="BE73" i="19"/>
  <c r="BG73" i="19" s="1"/>
  <c r="BZ23" i="19"/>
  <c r="BZ80" i="19" s="1"/>
  <c r="CB80" i="19" s="1"/>
  <c r="N26" i="19"/>
  <c r="AM8" i="19"/>
  <c r="H22" i="6"/>
  <c r="AN67" i="6"/>
  <c r="G8" i="19"/>
  <c r="K78" i="14"/>
  <c r="M78" i="14" s="1"/>
  <c r="AN62" i="6"/>
  <c r="AR62" i="6" s="1"/>
  <c r="AG35" i="6"/>
  <c r="R84" i="16"/>
  <c r="BU34" i="18"/>
  <c r="BV33" i="19"/>
  <c r="AX44" i="19"/>
  <c r="BA62" i="18"/>
  <c r="AQ77" i="15"/>
  <c r="AN43" i="6"/>
  <c r="BD38" i="17"/>
  <c r="BH38" i="17" s="1"/>
  <c r="AT42" i="6"/>
  <c r="AV42" i="6" s="1"/>
  <c r="AA53" i="19"/>
  <c r="BM16" i="1"/>
  <c r="G80" i="7"/>
  <c r="E82" i="7"/>
  <c r="G84" i="7" s="1"/>
  <c r="BS26" i="7"/>
  <c r="BY20" i="7"/>
  <c r="BY67" i="7" s="1"/>
  <c r="BS42" i="7"/>
  <c r="AI41" i="9"/>
  <c r="Q44" i="16"/>
  <c r="BZ8" i="16"/>
  <c r="BZ56" i="16" s="1"/>
  <c r="BT40" i="16"/>
  <c r="AI46" i="16"/>
  <c r="AK46" i="16" s="1"/>
  <c r="BZ28" i="14"/>
  <c r="BZ58" i="14" s="1"/>
  <c r="BW35" i="15"/>
  <c r="AC42" i="15"/>
  <c r="AU48" i="15"/>
  <c r="AW48" i="15" s="1"/>
  <c r="BY24" i="17"/>
  <c r="BY85" i="17" s="1"/>
  <c r="AJ42" i="18"/>
  <c r="AQ46" i="18"/>
  <c r="AF80" i="19"/>
  <c r="BY22" i="19"/>
  <c r="BY76" i="19" s="1"/>
  <c r="BY8" i="19"/>
  <c r="BY56" i="19" s="1"/>
  <c r="AK22" i="19"/>
  <c r="AI40" i="19"/>
  <c r="N85" i="6"/>
  <c r="R85" i="6" s="1"/>
  <c r="AB71" i="6"/>
  <c r="AK24" i="16"/>
  <c r="V76" i="15"/>
  <c r="V75" i="16"/>
  <c r="Z59" i="17"/>
  <c r="AB56" i="17" s="1"/>
  <c r="AE87" i="14"/>
  <c r="AG87" i="14" s="1"/>
  <c r="AF60" i="15"/>
  <c r="AY64" i="18"/>
  <c r="BA64" i="18" s="1"/>
  <c r="BK61" i="19"/>
  <c r="BO64" i="1"/>
  <c r="BQ64" i="1" s="1"/>
  <c r="AT47" i="6"/>
  <c r="AV47" i="6" s="1"/>
  <c r="AM13" i="18"/>
  <c r="AD82" i="19"/>
  <c r="AH82" i="19" s="1"/>
  <c r="AM22" i="19"/>
  <c r="BU24" i="19"/>
  <c r="AR35" i="6"/>
  <c r="BF18" i="6"/>
  <c r="BR57" i="19"/>
  <c r="BP43" i="19"/>
  <c r="AV41" i="17"/>
  <c r="M25" i="6"/>
  <c r="BR6" i="14"/>
  <c r="W5" i="6"/>
  <c r="AY38" i="1"/>
  <c r="BC38" i="1" s="1"/>
  <c r="AJ60" i="7"/>
  <c r="AL60" i="7" s="1"/>
  <c r="I70" i="9"/>
  <c r="AJ45" i="9"/>
  <c r="AL45" i="9" s="1"/>
  <c r="BW34" i="9"/>
  <c r="BP26" i="9"/>
  <c r="BT74" i="9"/>
  <c r="BV74" i="9" s="1"/>
  <c r="BT69" i="9"/>
  <c r="BV69" i="9" s="1"/>
  <c r="AM5" i="16"/>
  <c r="AF56" i="14"/>
  <c r="V80" i="15"/>
  <c r="BJ59" i="15"/>
  <c r="BL59" i="15" s="1"/>
  <c r="K64" i="17"/>
  <c r="M67" i="17" s="1"/>
  <c r="BY31" i="17"/>
  <c r="BY72" i="17" s="1"/>
  <c r="BO48" i="17"/>
  <c r="BQ48" i="17" s="1"/>
  <c r="BW18" i="17"/>
  <c r="BJ48" i="17"/>
  <c r="BL48" i="17" s="1"/>
  <c r="BT70" i="17"/>
  <c r="AY48" i="18"/>
  <c r="BC48" i="18" s="1"/>
  <c r="X40" i="18"/>
  <c r="AI61" i="18"/>
  <c r="AI64" i="18" s="1"/>
  <c r="P59" i="18"/>
  <c r="R58" i="18" s="1"/>
  <c r="AT69" i="18"/>
  <c r="AV69" i="18" s="1"/>
  <c r="P73" i="19"/>
  <c r="L46" i="19"/>
  <c r="AM9" i="19"/>
  <c r="BB33" i="6"/>
  <c r="AS77" i="6"/>
  <c r="AU77" i="6" s="1"/>
  <c r="E59" i="7"/>
  <c r="G57" i="7" s="1"/>
  <c r="AH25" i="6"/>
  <c r="BJ23" i="6"/>
  <c r="AW32" i="6"/>
  <c r="AC86" i="6"/>
  <c r="AE86" i="6" s="1"/>
  <c r="AK23" i="15"/>
  <c r="AL24" i="1"/>
  <c r="N16" i="7"/>
  <c r="K87" i="14"/>
  <c r="M87" i="14" s="1"/>
  <c r="BY28" i="14"/>
  <c r="BY58" i="14" s="1"/>
  <c r="AT57" i="6"/>
  <c r="AV57" i="6" s="1"/>
  <c r="V66" i="18"/>
  <c r="Z64" i="14"/>
  <c r="AB64" i="14" s="1"/>
  <c r="AF86" i="15"/>
  <c r="AE78" i="14"/>
  <c r="AG78" i="14" s="1"/>
  <c r="AF86" i="16"/>
  <c r="AT59" i="18"/>
  <c r="AX59" i="18" s="1"/>
  <c r="BU18" i="17"/>
  <c r="BO73" i="1"/>
  <c r="BQ73" i="1" s="1"/>
  <c r="Z59" i="15"/>
  <c r="AB57" i="15" s="1"/>
  <c r="BA57" i="18"/>
  <c r="Z82" i="15"/>
  <c r="AB82" i="15" s="1"/>
  <c r="AA46" i="9"/>
  <c r="J48" i="18"/>
  <c r="L41" i="18" s="1"/>
  <c r="O38" i="17"/>
  <c r="Q36" i="17" s="1"/>
  <c r="BC36" i="19"/>
  <c r="I42" i="15"/>
  <c r="F64" i="14"/>
  <c r="H68" i="14" s="1"/>
  <c r="BW21" i="1"/>
  <c r="AM20" i="1"/>
  <c r="BY21" i="1"/>
  <c r="BY71" i="1" s="1"/>
  <c r="BU33" i="1"/>
  <c r="U38" i="7"/>
  <c r="AJ79" i="9"/>
  <c r="BZ20" i="9"/>
  <c r="BZ67" i="9" s="1"/>
  <c r="O59" i="16"/>
  <c r="Q58" i="16" s="1"/>
  <c r="BZ24" i="16"/>
  <c r="BZ85" i="16" s="1"/>
  <c r="CB85" i="16" s="1"/>
  <c r="BN48" i="16"/>
  <c r="BP48" i="16" s="1"/>
  <c r="AM35" i="16"/>
  <c r="BJ73" i="14"/>
  <c r="BL73" i="14" s="1"/>
  <c r="S47" i="14"/>
  <c r="BD59" i="14"/>
  <c r="AJ43" i="14"/>
  <c r="AD87" i="15"/>
  <c r="AF87" i="15" s="1"/>
  <c r="P48" i="15"/>
  <c r="AJ68" i="15"/>
  <c r="AJ69" i="15" s="1"/>
  <c r="Q84" i="17"/>
  <c r="Z78" i="17"/>
  <c r="AB78" i="17" s="1"/>
  <c r="BI64" i="17"/>
  <c r="BK64" i="17" s="1"/>
  <c r="Z69" i="17"/>
  <c r="AB69" i="17" s="1"/>
  <c r="AS42" i="17"/>
  <c r="AM18" i="17"/>
  <c r="AI40" i="17"/>
  <c r="AI57" i="17"/>
  <c r="AM57" i="17" s="1"/>
  <c r="BS40" i="17"/>
  <c r="AH77" i="18"/>
  <c r="BM75" i="19"/>
  <c r="BP71" i="19"/>
  <c r="U64" i="19"/>
  <c r="W64" i="19" s="1"/>
  <c r="AJ61" i="19"/>
  <c r="AJ64" i="19" s="1"/>
  <c r="AM20" i="19"/>
  <c r="AM11" i="19"/>
  <c r="BM26" i="6"/>
  <c r="BQ26" i="6" s="1"/>
  <c r="AA16" i="7"/>
  <c r="AV16" i="7"/>
  <c r="BL23" i="6"/>
  <c r="V16" i="7"/>
  <c r="G80" i="14"/>
  <c r="G18" i="18"/>
  <c r="I75" i="6"/>
  <c r="K75" i="6" s="1"/>
  <c r="I26" i="18"/>
  <c r="I58" i="17"/>
  <c r="O73" i="1"/>
  <c r="AB70" i="1"/>
  <c r="BF56" i="14"/>
  <c r="AC80" i="15"/>
  <c r="BA42" i="18"/>
  <c r="AD73" i="9"/>
  <c r="BF42" i="15"/>
  <c r="AS44" i="18"/>
  <c r="S63" i="18"/>
  <c r="AR30" i="6"/>
  <c r="AA76" i="9"/>
  <c r="Y64" i="16"/>
  <c r="AA64" i="16" s="1"/>
  <c r="AA63" i="16"/>
  <c r="AX46" i="18"/>
  <c r="I6" i="7"/>
  <c r="BD48" i="9"/>
  <c r="BH48" i="9" s="1"/>
  <c r="BN78" i="16"/>
  <c r="BP78" i="16" s="1"/>
  <c r="BW71" i="1"/>
  <c r="BS26" i="1"/>
  <c r="BU21" i="1" s="1"/>
  <c r="BS81" i="1"/>
  <c r="BU81" i="1" s="1"/>
  <c r="AT38" i="7"/>
  <c r="AX38" i="7" s="1"/>
  <c r="BZ9" i="7"/>
  <c r="P59" i="9"/>
  <c r="BM16" i="9"/>
  <c r="BP42" i="16"/>
  <c r="BI38" i="16"/>
  <c r="BM38" i="16" s="1"/>
  <c r="AZ38" i="16"/>
  <c r="AI46" i="14"/>
  <c r="AK46" i="14" s="1"/>
  <c r="AE48" i="14"/>
  <c r="AG48" i="14" s="1"/>
  <c r="AI16" i="14"/>
  <c r="AK8" i="14" s="1"/>
  <c r="AA72" i="15"/>
  <c r="AI45" i="15"/>
  <c r="AM45" i="15" s="1"/>
  <c r="O87" i="17"/>
  <c r="S87" i="17" s="1"/>
  <c r="N84" i="17"/>
  <c r="BW31" i="17"/>
  <c r="X42" i="17"/>
  <c r="BZ34" i="17"/>
  <c r="CB34" i="17" s="1"/>
  <c r="U38" i="17"/>
  <c r="BS43" i="17"/>
  <c r="AY59" i="18"/>
  <c r="BC59" i="18" s="1"/>
  <c r="BA36" i="18"/>
  <c r="BV14" i="18"/>
  <c r="AO87" i="19"/>
  <c r="AS85" i="19"/>
  <c r="Z69" i="19"/>
  <c r="AB69" i="19" s="1"/>
  <c r="G45" i="19"/>
  <c r="BZ14" i="19"/>
  <c r="BZ84" i="19" s="1"/>
  <c r="AK12" i="19"/>
  <c r="AW15" i="6"/>
  <c r="BB24" i="6"/>
  <c r="F73" i="19"/>
  <c r="H73" i="19" s="1"/>
  <c r="AL34" i="17"/>
  <c r="AM35" i="15"/>
  <c r="N16" i="14"/>
  <c r="AV12" i="6"/>
  <c r="AA85" i="17"/>
  <c r="Y78" i="14"/>
  <c r="AA78" i="14" s="1"/>
  <c r="AV41" i="18"/>
  <c r="BA85" i="19"/>
  <c r="BB75" i="16"/>
  <c r="BP79" i="15"/>
  <c r="BJ73" i="16"/>
  <c r="BL73" i="16" s="1"/>
  <c r="BN69" i="9"/>
  <c r="BP69" i="9" s="1"/>
  <c r="BF47" i="18"/>
  <c r="AN68" i="6"/>
  <c r="I61" i="17"/>
  <c r="U73" i="19"/>
  <c r="W73" i="19" s="1"/>
  <c r="BN69" i="1"/>
  <c r="BP69" i="1" s="1"/>
  <c r="AJ41" i="1"/>
  <c r="AA77" i="7"/>
  <c r="O82" i="7"/>
  <c r="BR65" i="7"/>
  <c r="T78" i="9"/>
  <c r="V78" i="9" s="1"/>
  <c r="AM25" i="9"/>
  <c r="BV20" i="9"/>
  <c r="AJ16" i="9"/>
  <c r="AL11" i="9" s="1"/>
  <c r="BT42" i="9"/>
  <c r="BV42" i="9" s="1"/>
  <c r="X16" i="9"/>
  <c r="BS36" i="16"/>
  <c r="AU38" i="16"/>
  <c r="BY14" i="14"/>
  <c r="BY84" i="14" s="1"/>
  <c r="AA81" i="15"/>
  <c r="T82" i="15"/>
  <c r="X82" i="15" s="1"/>
  <c r="L84" i="17"/>
  <c r="BU72" i="17"/>
  <c r="AP38" i="17"/>
  <c r="N16" i="17"/>
  <c r="AJ61" i="17"/>
  <c r="BN48" i="17"/>
  <c r="BP48" i="17" s="1"/>
  <c r="AC76" i="18"/>
  <c r="AV47" i="18"/>
  <c r="AJ46" i="19"/>
  <c r="AL46" i="19" s="1"/>
  <c r="V47" i="7"/>
  <c r="AO85" i="6"/>
  <c r="AQ85" i="6" s="1"/>
  <c r="BJ80" i="6"/>
  <c r="AK14" i="14"/>
  <c r="S67" i="9"/>
  <c r="Q81" i="16"/>
  <c r="AD64" i="9"/>
  <c r="AQ46" i="9"/>
  <c r="BP66" i="1"/>
  <c r="AF45" i="17"/>
  <c r="V76" i="16"/>
  <c r="AO82" i="15"/>
  <c r="AS82" i="15" s="1"/>
  <c r="T48" i="1"/>
  <c r="V48" i="1" s="1"/>
  <c r="X42" i="1"/>
  <c r="BC36" i="1"/>
  <c r="AJ26" i="1"/>
  <c r="AL25" i="1" s="1"/>
  <c r="BP36" i="1"/>
  <c r="AJ60" i="1"/>
  <c r="AL60" i="1" s="1"/>
  <c r="Z87" i="9"/>
  <c r="AB87" i="9" s="1"/>
  <c r="AM28" i="14"/>
  <c r="AI87" i="14"/>
  <c r="AM87" i="14" s="1"/>
  <c r="BY9" i="14"/>
  <c r="BY60" i="14" s="1"/>
  <c r="AV36" i="15"/>
  <c r="AI85" i="15"/>
  <c r="AD69" i="17"/>
  <c r="AJ60" i="17"/>
  <c r="AL60" i="17" s="1"/>
  <c r="S74" i="18"/>
  <c r="U73" i="18"/>
  <c r="W73" i="18" s="1"/>
  <c r="V61" i="18"/>
  <c r="AJ44" i="18"/>
  <c r="AS36" i="18"/>
  <c r="J64" i="19"/>
  <c r="L62" i="19" s="1"/>
  <c r="AJ84" i="19"/>
  <c r="Z73" i="19"/>
  <c r="AB73" i="19" s="1"/>
  <c r="AM12" i="19"/>
  <c r="AJ60" i="19"/>
  <c r="AL60" i="19" s="1"/>
  <c r="AN41" i="6"/>
  <c r="AZ85" i="6"/>
  <c r="BC81" i="6"/>
  <c r="BG81" i="6" s="1"/>
  <c r="BQ18" i="6"/>
  <c r="Q65" i="7"/>
  <c r="AN63" i="6"/>
  <c r="G46" i="14"/>
  <c r="L44" i="14"/>
  <c r="BK33" i="6"/>
  <c r="AF67" i="14"/>
  <c r="BD64" i="18"/>
  <c r="BF64" i="18" s="1"/>
  <c r="AV44" i="17"/>
  <c r="Q76" i="15"/>
  <c r="BJ82" i="9"/>
  <c r="BL82" i="9" s="1"/>
  <c r="AA70" i="17"/>
  <c r="BC62" i="16"/>
  <c r="BP67" i="9"/>
  <c r="V85" i="14"/>
  <c r="AF80" i="16"/>
  <c r="AQ46" i="14"/>
  <c r="BH62" i="18"/>
  <c r="U78" i="16"/>
  <c r="W78" i="16" s="1"/>
  <c r="BZ9" i="1"/>
  <c r="BZ60" i="1" s="1"/>
  <c r="BN38" i="1"/>
  <c r="BR38" i="1" s="1"/>
  <c r="P69" i="7"/>
  <c r="T38" i="7"/>
  <c r="X38" i="7" s="1"/>
  <c r="BZ13" i="9"/>
  <c r="BZ79" i="9" s="1"/>
  <c r="BN38" i="9"/>
  <c r="BR38" i="9" s="1"/>
  <c r="S36" i="9"/>
  <c r="O82" i="16"/>
  <c r="BM36" i="16"/>
  <c r="AM14" i="14"/>
  <c r="AI60" i="14"/>
  <c r="AM60" i="14" s="1"/>
  <c r="AZ59" i="15"/>
  <c r="BB59" i="15" s="1"/>
  <c r="AE48" i="15"/>
  <c r="AG40" i="15" s="1"/>
  <c r="AT38" i="15"/>
  <c r="AX38" i="15" s="1"/>
  <c r="BY23" i="15"/>
  <c r="BY80" i="15" s="1"/>
  <c r="BZ18" i="15"/>
  <c r="BZ57" i="15" s="1"/>
  <c r="AI47" i="15"/>
  <c r="BA74" i="17"/>
  <c r="AC70" i="17"/>
  <c r="AO48" i="17"/>
  <c r="AQ44" i="17" s="1"/>
  <c r="AH40" i="17"/>
  <c r="AJ16" i="17"/>
  <c r="AL9" i="17" s="1"/>
  <c r="BZ11" i="17"/>
  <c r="BZ70" i="17" s="1"/>
  <c r="K38" i="17"/>
  <c r="M16" i="17" s="1"/>
  <c r="M92" i="17" s="1"/>
  <c r="U87" i="18"/>
  <c r="W87" i="18" s="1"/>
  <c r="AI75" i="19"/>
  <c r="AK75" i="19" s="1"/>
  <c r="R20" i="6"/>
  <c r="AT68" i="6"/>
  <c r="AV68" i="6" s="1"/>
  <c r="Y78" i="7"/>
  <c r="AA78" i="7" s="1"/>
  <c r="AO42" i="6"/>
  <c r="AO67" i="6"/>
  <c r="G25" i="18"/>
  <c r="K12" i="6"/>
  <c r="L44" i="9"/>
  <c r="BB8" i="6"/>
  <c r="U82" i="17"/>
  <c r="W82" i="17" s="1"/>
  <c r="Z64" i="17"/>
  <c r="AF79" i="18"/>
  <c r="AE73" i="18"/>
  <c r="AG76" i="18" s="1"/>
  <c r="AD69" i="14"/>
  <c r="AF69" i="14" s="1"/>
  <c r="AX72" i="14"/>
  <c r="BV22" i="9"/>
  <c r="BA62" i="16"/>
  <c r="BK63" i="17"/>
  <c r="R25" i="6"/>
  <c r="J38" i="19"/>
  <c r="L6" i="19" s="1"/>
  <c r="I67" i="19"/>
  <c r="AM23" i="15"/>
  <c r="AF46" i="19"/>
  <c r="AJ75" i="19"/>
  <c r="AL75" i="19" s="1"/>
  <c r="AE34" i="6"/>
  <c r="N81" i="17"/>
  <c r="AP87" i="9"/>
  <c r="AR87" i="9" s="1"/>
  <c r="AF67" i="17"/>
  <c r="V75" i="9"/>
  <c r="Y73" i="15"/>
  <c r="AA75" i="15" s="1"/>
  <c r="AP69" i="9"/>
  <c r="AR69" i="9" s="1"/>
  <c r="AF84" i="1"/>
  <c r="M8" i="6"/>
  <c r="L65" i="19"/>
  <c r="AQ65" i="16"/>
  <c r="M65" i="17"/>
  <c r="AF74" i="18"/>
  <c r="BO78" i="19"/>
  <c r="BQ78" i="19" s="1"/>
  <c r="AT48" i="19"/>
  <c r="AV48" i="19" s="1"/>
  <c r="AI47" i="17"/>
  <c r="BN69" i="18"/>
  <c r="BP69" i="18" s="1"/>
  <c r="I42" i="9"/>
  <c r="I53" i="17"/>
  <c r="BT47" i="17"/>
  <c r="BV47" i="17" s="1"/>
  <c r="K69" i="14"/>
  <c r="AD78" i="14"/>
  <c r="AF78" i="14" s="1"/>
  <c r="Y82" i="15"/>
  <c r="AA82" i="15" s="1"/>
  <c r="O38" i="14"/>
  <c r="Q6" i="14" s="1"/>
  <c r="BY13" i="17"/>
  <c r="BY79" i="17" s="1"/>
  <c r="N47" i="18"/>
  <c r="Y78" i="18"/>
  <c r="AA78" i="18" s="1"/>
  <c r="BZ18" i="17"/>
  <c r="BZ57" i="17" s="1"/>
  <c r="BS30" i="6"/>
  <c r="BS68" i="6" s="1"/>
  <c r="AM62" i="7"/>
  <c r="BS46" i="15"/>
  <c r="BW46" i="15" s="1"/>
  <c r="BS36" i="1"/>
  <c r="BJ38" i="1"/>
  <c r="I47" i="9"/>
  <c r="AD78" i="16"/>
  <c r="N61" i="7"/>
  <c r="AM25" i="14"/>
  <c r="I67" i="17"/>
  <c r="AT69" i="14"/>
  <c r="AV69" i="14" s="1"/>
  <c r="BD40" i="6"/>
  <c r="BF40" i="6" s="1"/>
  <c r="BY18" i="19"/>
  <c r="BS40" i="19"/>
  <c r="BH62" i="19"/>
  <c r="BF62" i="19"/>
  <c r="BB44" i="18"/>
  <c r="AZ48" i="18"/>
  <c r="BB48" i="18" s="1"/>
  <c r="BM44" i="18"/>
  <c r="BK44" i="18"/>
  <c r="AV24" i="6"/>
  <c r="AT85" i="6"/>
  <c r="AV85" i="6" s="1"/>
  <c r="BF65" i="14"/>
  <c r="BH65" i="14"/>
  <c r="AW58" i="17"/>
  <c r="AU59" i="17"/>
  <c r="AW59" i="17" s="1"/>
  <c r="AV71" i="1"/>
  <c r="AX71" i="1"/>
  <c r="AC84" i="9"/>
  <c r="AA84" i="9"/>
  <c r="BE38" i="17"/>
  <c r="BG26" i="17"/>
  <c r="BG93" i="17" s="1"/>
  <c r="BD63" i="6"/>
  <c r="BF63" i="6" s="1"/>
  <c r="BF29" i="6"/>
  <c r="AK33" i="1"/>
  <c r="AV47" i="7"/>
  <c r="P38" i="7"/>
  <c r="R36" i="7" s="1"/>
  <c r="R94" i="7" s="1"/>
  <c r="BY19" i="7"/>
  <c r="BR75" i="16"/>
  <c r="BY32" i="14"/>
  <c r="BS26" i="15"/>
  <c r="BZ35" i="15"/>
  <c r="I60" i="6"/>
  <c r="AE38" i="18"/>
  <c r="AG5" i="18" s="1"/>
  <c r="AG90" i="18" s="1"/>
  <c r="M21" i="6"/>
  <c r="K21" i="6"/>
  <c r="I71" i="6"/>
  <c r="M71" i="6" s="1"/>
  <c r="Y75" i="6"/>
  <c r="Y59" i="15"/>
  <c r="AA56" i="15" s="1"/>
  <c r="T58" i="6"/>
  <c r="O67" i="6"/>
  <c r="D77" i="6"/>
  <c r="F32" i="6"/>
  <c r="H32" i="6"/>
  <c r="D44" i="6"/>
  <c r="H44" i="6" s="1"/>
  <c r="BG41" i="1"/>
  <c r="BE48" i="1"/>
  <c r="BG48" i="1" s="1"/>
  <c r="BK85" i="19"/>
  <c r="BM85" i="19"/>
  <c r="BH74" i="16"/>
  <c r="BF74" i="16"/>
  <c r="BR65" i="14"/>
  <c r="BP65" i="14"/>
  <c r="AC72" i="18"/>
  <c r="Y73" i="18"/>
  <c r="AA73" i="18" s="1"/>
  <c r="BC44" i="19"/>
  <c r="AY48" i="19"/>
  <c r="BA48" i="19" s="1"/>
  <c r="BA66" i="19"/>
  <c r="AY69" i="19"/>
  <c r="BA69" i="19" s="1"/>
  <c r="BC66" i="19"/>
  <c r="AQ68" i="19"/>
  <c r="AS68" i="19"/>
  <c r="Y82" i="18"/>
  <c r="AA79" i="18"/>
  <c r="AH65" i="15"/>
  <c r="AF65" i="15"/>
  <c r="I80" i="19"/>
  <c r="E82" i="19"/>
  <c r="G82" i="19" s="1"/>
  <c r="BP71" i="14"/>
  <c r="BR71" i="14"/>
  <c r="AS53" i="18"/>
  <c r="AO54" i="18"/>
  <c r="AQ53" i="18" s="1"/>
  <c r="S57" i="9"/>
  <c r="Q57" i="9"/>
  <c r="AC61" i="7"/>
  <c r="AA61" i="7"/>
  <c r="BG56" i="18"/>
  <c r="BE59" i="18"/>
  <c r="BG59" i="18" s="1"/>
  <c r="R76" i="14"/>
  <c r="P78" i="14"/>
  <c r="R78" i="14" s="1"/>
  <c r="BA42" i="14"/>
  <c r="BC42" i="14"/>
  <c r="BC71" i="9"/>
  <c r="AY73" i="9"/>
  <c r="BA73" i="9" s="1"/>
  <c r="BA71" i="9"/>
  <c r="BH74" i="9"/>
  <c r="BF74" i="9"/>
  <c r="S72" i="7"/>
  <c r="BH6" i="6"/>
  <c r="BJ6" i="6" s="1"/>
  <c r="BL5" i="6"/>
  <c r="BH53" i="6"/>
  <c r="BR5" i="6"/>
  <c r="BS57" i="1"/>
  <c r="BU18" i="1"/>
  <c r="AP59" i="19"/>
  <c r="AR58" i="19" s="1"/>
  <c r="W80" i="18"/>
  <c r="U82" i="18"/>
  <c r="W82" i="18" s="1"/>
  <c r="AC71" i="15"/>
  <c r="AR62" i="7"/>
  <c r="AP64" i="7"/>
  <c r="I74" i="18"/>
  <c r="G74" i="18"/>
  <c r="AV80" i="16"/>
  <c r="AT82" i="16"/>
  <c r="AX82" i="16" s="1"/>
  <c r="V65" i="7"/>
  <c r="X65" i="7"/>
  <c r="AV60" i="19"/>
  <c r="AX60" i="19"/>
  <c r="AM19" i="7"/>
  <c r="AM9" i="16"/>
  <c r="BH65" i="6"/>
  <c r="BJ65" i="6" s="1"/>
  <c r="BH70" i="6"/>
  <c r="BJ70" i="6" s="1"/>
  <c r="BO8" i="6"/>
  <c r="BQ8" i="6"/>
  <c r="BM56" i="6"/>
  <c r="BQ56" i="6" s="1"/>
  <c r="E56" i="6"/>
  <c r="H56" i="6" s="1"/>
  <c r="H8" i="6"/>
  <c r="E81" i="6"/>
  <c r="G81" i="6" s="1"/>
  <c r="G33" i="6"/>
  <c r="BL10" i="6"/>
  <c r="BH66" i="6"/>
  <c r="BL66" i="6" s="1"/>
  <c r="BJ10" i="6"/>
  <c r="AM8" i="14"/>
  <c r="BY8" i="14"/>
  <c r="BY56" i="14" s="1"/>
  <c r="AC77" i="15"/>
  <c r="AJ86" i="16"/>
  <c r="AL86" i="16" s="1"/>
  <c r="AL34" i="16"/>
  <c r="AC44" i="7"/>
  <c r="AA44" i="7"/>
  <c r="BM47" i="18"/>
  <c r="BK47" i="18"/>
  <c r="AE73" i="9"/>
  <c r="AG77" i="9" s="1"/>
  <c r="BY9" i="19"/>
  <c r="AR18" i="6"/>
  <c r="AN57" i="6"/>
  <c r="AX43" i="14"/>
  <c r="AV43" i="14"/>
  <c r="S71" i="6"/>
  <c r="W21" i="6"/>
  <c r="AF14" i="6"/>
  <c r="AD84" i="6"/>
  <c r="AF84" i="6" s="1"/>
  <c r="AS26" i="7"/>
  <c r="X68" i="15"/>
  <c r="AO80" i="6"/>
  <c r="AQ80" i="6" s="1"/>
  <c r="AO45" i="6"/>
  <c r="AQ45" i="6" s="1"/>
  <c r="AQ23" i="6"/>
  <c r="AI86" i="7"/>
  <c r="AI87" i="7" s="1"/>
  <c r="AK34" i="7"/>
  <c r="AJ85" i="19"/>
  <c r="AL85" i="19" s="1"/>
  <c r="AL24" i="19"/>
  <c r="AB70" i="6"/>
  <c r="S84" i="6"/>
  <c r="U14" i="6"/>
  <c r="AS71" i="19"/>
  <c r="AQ71" i="19"/>
  <c r="AI61" i="15"/>
  <c r="AI60" i="15"/>
  <c r="AF67" i="7"/>
  <c r="AH67" i="7"/>
  <c r="AC61" i="1"/>
  <c r="AA61" i="1"/>
  <c r="AC41" i="18"/>
  <c r="Y48" i="18"/>
  <c r="AA41" i="18"/>
  <c r="BQ13" i="6"/>
  <c r="BM79" i="6"/>
  <c r="BO79" i="6" s="1"/>
  <c r="BK85" i="18"/>
  <c r="BM85" i="18"/>
  <c r="BI87" i="18"/>
  <c r="BK34" i="6"/>
  <c r="BI86" i="6"/>
  <c r="BK86" i="6" s="1"/>
  <c r="BK75" i="16"/>
  <c r="BI78" i="16"/>
  <c r="BK78" i="16" s="1"/>
  <c r="BW25" i="15"/>
  <c r="BU25" i="15"/>
  <c r="BL76" i="16"/>
  <c r="BJ78" i="16"/>
  <c r="BL78" i="16" s="1"/>
  <c r="BV30" i="19"/>
  <c r="BT68" i="19"/>
  <c r="BV68" i="19" s="1"/>
  <c r="BS80" i="19"/>
  <c r="BU23" i="19"/>
  <c r="BW23" i="19"/>
  <c r="BM76" i="6"/>
  <c r="BO22" i="6"/>
  <c r="BQ22" i="6"/>
  <c r="V36" i="1"/>
  <c r="X36" i="1"/>
  <c r="BB45" i="14"/>
  <c r="AZ48" i="14"/>
  <c r="BB48" i="14" s="1"/>
  <c r="N45" i="18"/>
  <c r="L45" i="18"/>
  <c r="BT75" i="18"/>
  <c r="BZ12" i="18"/>
  <c r="BZ75" i="18" s="1"/>
  <c r="BS70" i="19"/>
  <c r="BS73" i="19" s="1"/>
  <c r="BS65" i="19"/>
  <c r="BU65" i="19" s="1"/>
  <c r="BS43" i="19"/>
  <c r="BH56" i="6"/>
  <c r="BL8" i="6"/>
  <c r="BJ8" i="6"/>
  <c r="F59" i="18"/>
  <c r="H58" i="18" s="1"/>
  <c r="I58" i="18"/>
  <c r="AT73" i="1"/>
  <c r="AV73" i="1" s="1"/>
  <c r="AK81" i="1"/>
  <c r="BL36" i="1"/>
  <c r="BL94" i="1" s="1"/>
  <c r="AP48" i="16"/>
  <c r="AJ41" i="16"/>
  <c r="AY82" i="14"/>
  <c r="BA82" i="14" s="1"/>
  <c r="AO38" i="14"/>
  <c r="BO48" i="14"/>
  <c r="BQ48" i="14" s="1"/>
  <c r="AP38" i="14"/>
  <c r="BT47" i="15"/>
  <c r="BV47" i="15" s="1"/>
  <c r="AI16" i="15"/>
  <c r="AK9" i="15" s="1"/>
  <c r="BO82" i="17"/>
  <c r="BQ82" i="17" s="1"/>
  <c r="BQ66" i="17"/>
  <c r="BW18" i="19"/>
  <c r="BY30" i="17"/>
  <c r="BY68" i="17" s="1"/>
  <c r="AM30" i="17"/>
  <c r="BS80" i="17"/>
  <c r="BY23" i="17"/>
  <c r="CA23" i="17" s="1"/>
  <c r="AS71" i="18"/>
  <c r="AO73" i="18"/>
  <c r="AI40" i="18"/>
  <c r="AJ45" i="18"/>
  <c r="AL45" i="18" s="1"/>
  <c r="BZ23" i="18"/>
  <c r="AI75" i="1"/>
  <c r="I45" i="1"/>
  <c r="AW40" i="7"/>
  <c r="AJ60" i="16"/>
  <c r="AL60" i="16" s="1"/>
  <c r="AQ82" i="14"/>
  <c r="BU24" i="15"/>
  <c r="AC46" i="17"/>
  <c r="AF42" i="19"/>
  <c r="V44" i="7"/>
  <c r="Y64" i="17"/>
  <c r="BM60" i="6"/>
  <c r="BQ60" i="6" s="1"/>
  <c r="BM61" i="6"/>
  <c r="BQ61" i="6" s="1"/>
  <c r="BO9" i="6"/>
  <c r="W14" i="6"/>
  <c r="BT71" i="19"/>
  <c r="BZ21" i="19"/>
  <c r="BZ71" i="19" s="1"/>
  <c r="AJ85" i="15"/>
  <c r="AL85" i="15" s="1"/>
  <c r="AL24" i="15"/>
  <c r="W19" i="6"/>
  <c r="AI75" i="18"/>
  <c r="AI78" i="18" s="1"/>
  <c r="AI44" i="18"/>
  <c r="AM12" i="18"/>
  <c r="S41" i="17"/>
  <c r="AI67" i="19"/>
  <c r="BY20" i="19"/>
  <c r="BY67" i="19" s="1"/>
  <c r="AI42" i="19"/>
  <c r="BZ9" i="16"/>
  <c r="BZ60" i="16" s="1"/>
  <c r="BT36" i="15"/>
  <c r="Y48" i="17"/>
  <c r="AM35" i="1"/>
  <c r="K59" i="1"/>
  <c r="M58" i="1" s="1"/>
  <c r="BY33" i="1"/>
  <c r="BY81" i="1" s="1"/>
  <c r="AT48" i="7"/>
  <c r="AX48" i="7" s="1"/>
  <c r="BO38" i="16"/>
  <c r="U38" i="16"/>
  <c r="AH62" i="14"/>
  <c r="AZ38" i="15"/>
  <c r="BS85" i="15"/>
  <c r="BW85" i="15" s="1"/>
  <c r="BY14" i="15"/>
  <c r="BY84" i="15" s="1"/>
  <c r="BW13" i="17"/>
  <c r="BM41" i="18"/>
  <c r="V32" i="6"/>
  <c r="BP41" i="15"/>
  <c r="I84" i="19"/>
  <c r="E87" i="19"/>
  <c r="G87" i="19" s="1"/>
  <c r="BC74" i="9"/>
  <c r="BP75" i="16"/>
  <c r="AC47" i="16"/>
  <c r="Y48" i="16"/>
  <c r="AA48" i="16" s="1"/>
  <c r="AD64" i="14"/>
  <c r="AF64" i="14" s="1"/>
  <c r="AM14" i="15"/>
  <c r="BE38" i="15"/>
  <c r="BW24" i="15"/>
  <c r="M9" i="6"/>
  <c r="S82" i="19"/>
  <c r="Q82" i="19"/>
  <c r="N58" i="19"/>
  <c r="K59" i="19"/>
  <c r="M56" i="19" s="1"/>
  <c r="BR85" i="17"/>
  <c r="BP85" i="17"/>
  <c r="BM16" i="7"/>
  <c r="BK16" i="7"/>
  <c r="AO63" i="6"/>
  <c r="AO41" i="6"/>
  <c r="X80" i="18"/>
  <c r="T82" i="18"/>
  <c r="X82" i="18" s="1"/>
  <c r="O79" i="6"/>
  <c r="Q79" i="6" s="1"/>
  <c r="Q13" i="6"/>
  <c r="AI13" i="6"/>
  <c r="AI74" i="6" s="1"/>
  <c r="AK74" i="6" s="1"/>
  <c r="L46" i="9"/>
  <c r="N46" i="9"/>
  <c r="H9" i="7"/>
  <c r="H10" i="7"/>
  <c r="BR42" i="1"/>
  <c r="BP42" i="1"/>
  <c r="AI80" i="17"/>
  <c r="AI45" i="17"/>
  <c r="AK23" i="17"/>
  <c r="AM35" i="19"/>
  <c r="AJ47" i="19"/>
  <c r="G18" i="15"/>
  <c r="AC81" i="16"/>
  <c r="Y82" i="16"/>
  <c r="AC82" i="16" s="1"/>
  <c r="N70" i="19"/>
  <c r="BU13" i="17"/>
  <c r="BS79" i="17"/>
  <c r="BW79" i="17" s="1"/>
  <c r="BT62" i="19"/>
  <c r="BZ19" i="19"/>
  <c r="BZ62" i="19" s="1"/>
  <c r="BT41" i="19"/>
  <c r="BZ12" i="19"/>
  <c r="BZ75" i="19" s="1"/>
  <c r="BT75" i="19"/>
  <c r="BB66" i="14"/>
  <c r="AZ69" i="14"/>
  <c r="BB69" i="14" s="1"/>
  <c r="AX43" i="19"/>
  <c r="AV43" i="19"/>
  <c r="AW41" i="19"/>
  <c r="AU48" i="19"/>
  <c r="AW48" i="19" s="1"/>
  <c r="AQ76" i="19"/>
  <c r="AS76" i="19"/>
  <c r="AO78" i="19"/>
  <c r="AS72" i="9"/>
  <c r="AQ72" i="9"/>
  <c r="AR81" i="17"/>
  <c r="AP82" i="17"/>
  <c r="AR82" i="17" s="1"/>
  <c r="AB42" i="18"/>
  <c r="Z48" i="18"/>
  <c r="AB48" i="18" s="1"/>
  <c r="X72" i="19"/>
  <c r="V72" i="19"/>
  <c r="T73" i="19"/>
  <c r="V73" i="19" s="1"/>
  <c r="U78" i="18"/>
  <c r="W78" i="18" s="1"/>
  <c r="W75" i="18"/>
  <c r="R86" i="15"/>
  <c r="P87" i="15"/>
  <c r="R87" i="15" s="1"/>
  <c r="F87" i="19"/>
  <c r="H87" i="19" s="1"/>
  <c r="H84" i="19"/>
  <c r="BM42" i="9"/>
  <c r="BK42" i="9"/>
  <c r="BP60" i="19"/>
  <c r="BR60" i="19"/>
  <c r="BR68" i="18"/>
  <c r="BP68" i="18"/>
  <c r="S45" i="9"/>
  <c r="Q45" i="9"/>
  <c r="O64" i="15"/>
  <c r="Q66" i="15" s="1"/>
  <c r="O64" i="19"/>
  <c r="Q63" i="19" s="1"/>
  <c r="BH41" i="16"/>
  <c r="BF41" i="16"/>
  <c r="BD48" i="16"/>
  <c r="BL80" i="14"/>
  <c r="BJ82" i="14"/>
  <c r="BL82" i="14" s="1"/>
  <c r="BP71" i="18"/>
  <c r="BR71" i="18"/>
  <c r="BR45" i="16"/>
  <c r="BP45" i="16"/>
  <c r="BC46" i="19"/>
  <c r="BA46" i="19"/>
  <c r="BG86" i="19"/>
  <c r="BE87" i="19"/>
  <c r="BG87" i="19" s="1"/>
  <c r="AG68" i="18"/>
  <c r="AE69" i="18"/>
  <c r="AG69" i="18" s="1"/>
  <c r="AH45" i="16"/>
  <c r="AF45" i="16"/>
  <c r="W81" i="14"/>
  <c r="U82" i="14"/>
  <c r="W82" i="14" s="1"/>
  <c r="AC41" i="9"/>
  <c r="AA41" i="9"/>
  <c r="W81" i="16"/>
  <c r="U82" i="16"/>
  <c r="W82" i="16" s="1"/>
  <c r="T64" i="18"/>
  <c r="V64" i="18" s="1"/>
  <c r="V63" i="18"/>
  <c r="X58" i="16"/>
  <c r="V58" i="16"/>
  <c r="Q66" i="18"/>
  <c r="S66" i="18"/>
  <c r="BB43" i="7"/>
  <c r="AZ48" i="7"/>
  <c r="BB48" i="7" s="1"/>
  <c r="BC58" i="18"/>
  <c r="BA58" i="18"/>
  <c r="AW57" i="19"/>
  <c r="AU59" i="19"/>
  <c r="AW59" i="19" s="1"/>
  <c r="BH71" i="15"/>
  <c r="BD73" i="15"/>
  <c r="BF73" i="15" s="1"/>
  <c r="BF71" i="15"/>
  <c r="AH60" i="19"/>
  <c r="AF60" i="19"/>
  <c r="AF77" i="14"/>
  <c r="AH77" i="14"/>
  <c r="AE64" i="18"/>
  <c r="AG63" i="18" s="1"/>
  <c r="AS66" i="19"/>
  <c r="AQ66" i="19"/>
  <c r="AH70" i="18"/>
  <c r="AS44" i="9"/>
  <c r="AS42" i="9"/>
  <c r="AQ42" i="9"/>
  <c r="AO48" i="9"/>
  <c r="W62" i="16"/>
  <c r="U64" i="16"/>
  <c r="W64" i="16" s="1"/>
  <c r="X86" i="19"/>
  <c r="V86" i="19"/>
  <c r="AH46" i="16"/>
  <c r="AF46" i="16"/>
  <c r="W72" i="17"/>
  <c r="U73" i="17"/>
  <c r="W73" i="17" s="1"/>
  <c r="AB68" i="16"/>
  <c r="Z69" i="16"/>
  <c r="AB69" i="16" s="1"/>
  <c r="AE69" i="15"/>
  <c r="AG66" i="15"/>
  <c r="AB56" i="9"/>
  <c r="Z59" i="9"/>
  <c r="AB59" i="9" s="1"/>
  <c r="X62" i="14"/>
  <c r="V62" i="14"/>
  <c r="BT71" i="16"/>
  <c r="I85" i="16"/>
  <c r="G85" i="16"/>
  <c r="AI41" i="7"/>
  <c r="BM81" i="9"/>
  <c r="BK81" i="9"/>
  <c r="W79" i="15"/>
  <c r="U82" i="15"/>
  <c r="W82" i="15" s="1"/>
  <c r="W57" i="18"/>
  <c r="U59" i="18"/>
  <c r="W59" i="18" s="1"/>
  <c r="BK60" i="14"/>
  <c r="BM60" i="14"/>
  <c r="M45" i="19"/>
  <c r="K48" i="19"/>
  <c r="M41" i="19" s="1"/>
  <c r="N77" i="9"/>
  <c r="L77" i="9"/>
  <c r="N74" i="16"/>
  <c r="L74" i="16"/>
  <c r="P78" i="18"/>
  <c r="R78" i="18" s="1"/>
  <c r="R75" i="18"/>
  <c r="H80" i="9"/>
  <c r="F82" i="9"/>
  <c r="H82" i="9" s="1"/>
  <c r="BR72" i="15"/>
  <c r="BN73" i="15"/>
  <c r="BP73" i="15" s="1"/>
  <c r="BR61" i="17"/>
  <c r="BP61" i="17"/>
  <c r="BH43" i="17"/>
  <c r="BF43" i="17"/>
  <c r="BT80" i="1"/>
  <c r="BV80" i="1" s="1"/>
  <c r="BV23" i="1"/>
  <c r="W68" i="16"/>
  <c r="U69" i="16"/>
  <c r="W69" i="16" s="1"/>
  <c r="AH79" i="15"/>
  <c r="AF79" i="15"/>
  <c r="R68" i="18"/>
  <c r="P69" i="18"/>
  <c r="AP73" i="16"/>
  <c r="AR71" i="16" s="1"/>
  <c r="AH68" i="16"/>
  <c r="AD69" i="16"/>
  <c r="AD59" i="16"/>
  <c r="X65" i="9"/>
  <c r="V65" i="9"/>
  <c r="F64" i="15"/>
  <c r="H61" i="15" s="1"/>
  <c r="I62" i="15"/>
  <c r="AW71" i="9"/>
  <c r="AU73" i="9"/>
  <c r="AW73" i="9" s="1"/>
  <c r="BG68" i="9"/>
  <c r="BE69" i="9"/>
  <c r="BG69" i="9" s="1"/>
  <c r="AR86" i="7"/>
  <c r="AP87" i="7"/>
  <c r="AR87" i="7" s="1"/>
  <c r="BW18" i="16"/>
  <c r="BU18" i="16"/>
  <c r="I74" i="1"/>
  <c r="G74" i="1"/>
  <c r="AX46" i="9"/>
  <c r="AV46" i="9"/>
  <c r="AS58" i="1"/>
  <c r="AQ58" i="1"/>
  <c r="BH46" i="1"/>
  <c r="BD48" i="1"/>
  <c r="AV44" i="1"/>
  <c r="AX44" i="1"/>
  <c r="P48" i="16"/>
  <c r="R42" i="16" s="1"/>
  <c r="BA41" i="1"/>
  <c r="BC41" i="1"/>
  <c r="BT81" i="16"/>
  <c r="BV81" i="16" s="1"/>
  <c r="BV33" i="16"/>
  <c r="BS63" i="7"/>
  <c r="BU29" i="7"/>
  <c r="BR43" i="14"/>
  <c r="BP43" i="14"/>
  <c r="BQ77" i="16"/>
  <c r="BO78" i="16"/>
  <c r="BQ78" i="16" s="1"/>
  <c r="AS61" i="18"/>
  <c r="AO64" i="18"/>
  <c r="AQ61" i="18" s="1"/>
  <c r="AX61" i="19"/>
  <c r="AT64" i="19"/>
  <c r="AV64" i="19" s="1"/>
  <c r="BC79" i="19"/>
  <c r="AY82" i="19"/>
  <c r="BA82" i="19" s="1"/>
  <c r="BA79" i="19"/>
  <c r="BR61" i="9"/>
  <c r="BN64" i="9"/>
  <c r="BP64" i="9" s="1"/>
  <c r="AH41" i="16"/>
  <c r="AF41" i="16"/>
  <c r="AE59" i="17"/>
  <c r="BH47" i="19"/>
  <c r="BF47" i="19"/>
  <c r="AX41" i="7"/>
  <c r="AV41" i="7"/>
  <c r="BC71" i="19"/>
  <c r="AY73" i="19"/>
  <c r="BA73" i="19" s="1"/>
  <c r="BR46" i="19"/>
  <c r="BP46" i="19"/>
  <c r="E80" i="6"/>
  <c r="G80" i="6" s="1"/>
  <c r="E45" i="6"/>
  <c r="AI36" i="1"/>
  <c r="AK28" i="1" s="1"/>
  <c r="AM33" i="1"/>
  <c r="AP48" i="7"/>
  <c r="Z48" i="1"/>
  <c r="AB48" i="1" s="1"/>
  <c r="AS36" i="14"/>
  <c r="BM26" i="14"/>
  <c r="AI40" i="14"/>
  <c r="AI46" i="15"/>
  <c r="AK46" i="15" s="1"/>
  <c r="BY24" i="15"/>
  <c r="BY85" i="15" s="1"/>
  <c r="BS74" i="17"/>
  <c r="BW74" i="17" s="1"/>
  <c r="BZ35" i="19"/>
  <c r="N61" i="6"/>
  <c r="R61" i="6" s="1"/>
  <c r="BS29" i="6"/>
  <c r="BS63" i="6" s="1"/>
  <c r="X75" i="1"/>
  <c r="D84" i="6"/>
  <c r="H84" i="6" s="1"/>
  <c r="H14" i="6"/>
  <c r="N68" i="6"/>
  <c r="N42" i="6"/>
  <c r="AH30" i="6"/>
  <c r="AH68" i="6" s="1"/>
  <c r="BT62" i="1"/>
  <c r="BV62" i="1" s="1"/>
  <c r="BV19" i="1"/>
  <c r="AJ76" i="9"/>
  <c r="AJ62" i="18"/>
  <c r="AM62" i="18" s="1"/>
  <c r="BZ19" i="18"/>
  <c r="AG76" i="19"/>
  <c r="AE78" i="19"/>
  <c r="AG78" i="19" s="1"/>
  <c r="AL25" i="17"/>
  <c r="AJ47" i="17"/>
  <c r="BQ80" i="19"/>
  <c r="BO82" i="19"/>
  <c r="BQ82" i="19" s="1"/>
  <c r="I46" i="19"/>
  <c r="G46" i="19"/>
  <c r="K78" i="19"/>
  <c r="M78" i="19" s="1"/>
  <c r="M75" i="19"/>
  <c r="AB79" i="17"/>
  <c r="Z82" i="17"/>
  <c r="AB82" i="17" s="1"/>
  <c r="W68" i="19"/>
  <c r="U69" i="19"/>
  <c r="W69" i="19" s="1"/>
  <c r="S81" i="18"/>
  <c r="Q81" i="18"/>
  <c r="S46" i="15"/>
  <c r="Q46" i="15"/>
  <c r="BZ15" i="14"/>
  <c r="AM15" i="14"/>
  <c r="BS81" i="16"/>
  <c r="BU33" i="16"/>
  <c r="X62" i="15"/>
  <c r="BT66" i="14"/>
  <c r="BV66" i="14" s="1"/>
  <c r="BN64" i="18"/>
  <c r="BP64" i="18" s="1"/>
  <c r="BR62" i="18"/>
  <c r="K64" i="19"/>
  <c r="M61" i="19" s="1"/>
  <c r="N62" i="19"/>
  <c r="X44" i="18"/>
  <c r="V44" i="18"/>
  <c r="BP42" i="18"/>
  <c r="BR42" i="18"/>
  <c r="BS72" i="14"/>
  <c r="S42" i="19"/>
  <c r="O48" i="19"/>
  <c r="Q47" i="19" s="1"/>
  <c r="AH40" i="18"/>
  <c r="BS16" i="16"/>
  <c r="BC79" i="18"/>
  <c r="BA79" i="18"/>
  <c r="BC45" i="18"/>
  <c r="BA45" i="18"/>
  <c r="BH86" i="15"/>
  <c r="BF86" i="15"/>
  <c r="AY62" i="6"/>
  <c r="BA62" i="6" s="1"/>
  <c r="AV42" i="18"/>
  <c r="AT48" i="18"/>
  <c r="AV48" i="18" s="1"/>
  <c r="AX42" i="18"/>
  <c r="U48" i="17"/>
  <c r="W48" i="17" s="1"/>
  <c r="AM15" i="17"/>
  <c r="J74" i="6"/>
  <c r="L74" i="6" s="1"/>
  <c r="V72" i="14"/>
  <c r="BH67" i="15"/>
  <c r="BY35" i="18"/>
  <c r="J79" i="6"/>
  <c r="L79" i="6" s="1"/>
  <c r="BF63" i="7"/>
  <c r="BJ13" i="6"/>
  <c r="BV29" i="17"/>
  <c r="AU48" i="14"/>
  <c r="AW48" i="14" s="1"/>
  <c r="N68" i="19"/>
  <c r="M65" i="7"/>
  <c r="AT87" i="19"/>
  <c r="AV87" i="19" s="1"/>
  <c r="BK45" i="1"/>
  <c r="AZ24" i="6"/>
  <c r="AN85" i="6"/>
  <c r="AR85" i="6" s="1"/>
  <c r="H28" i="6"/>
  <c r="AS62" i="7"/>
  <c r="E82" i="18"/>
  <c r="I82" i="18" s="1"/>
  <c r="G18" i="16"/>
  <c r="AD16" i="6"/>
  <c r="AF9" i="6" s="1"/>
  <c r="S40" i="6"/>
  <c r="K48" i="18"/>
  <c r="M41" i="18" s="1"/>
  <c r="N56" i="18"/>
  <c r="U59" i="15"/>
  <c r="W58" i="15" s="1"/>
  <c r="I42" i="16"/>
  <c r="N44" i="6"/>
  <c r="R44" i="6" s="1"/>
  <c r="I41" i="6"/>
  <c r="I40" i="6"/>
  <c r="M66" i="1"/>
  <c r="BU10" i="6"/>
  <c r="BG74" i="6"/>
  <c r="BE74" i="6"/>
  <c r="I63" i="6"/>
  <c r="S67" i="6"/>
  <c r="AS74" i="6"/>
  <c r="AU74" i="6" s="1"/>
  <c r="AH12" i="6"/>
  <c r="N86" i="6"/>
  <c r="R86" i="6" s="1"/>
  <c r="AV28" i="6"/>
  <c r="I57" i="6"/>
  <c r="S42" i="6"/>
  <c r="BS18" i="6"/>
  <c r="BS57" i="6" s="1"/>
  <c r="H79" i="6"/>
  <c r="AQ33" i="6"/>
  <c r="AG12" i="6"/>
  <c r="O72" i="6"/>
  <c r="AS45" i="6"/>
  <c r="AU45" i="6" s="1"/>
  <c r="BA53" i="6"/>
  <c r="AC44" i="6"/>
  <c r="H13" i="6"/>
  <c r="AY47" i="6"/>
  <c r="BA47" i="6" s="1"/>
  <c r="AT45" i="6"/>
  <c r="AV45" i="6" s="1"/>
  <c r="BS33" i="6"/>
  <c r="BS81" i="6" s="1"/>
  <c r="BU81" i="6" s="1"/>
  <c r="Y56" i="6"/>
  <c r="G31" i="6"/>
  <c r="P34" i="6"/>
  <c r="Z31" i="6"/>
  <c r="AU13" i="6"/>
  <c r="D74" i="6"/>
  <c r="AI47" i="9"/>
  <c r="AI47" i="16"/>
  <c r="Y38" i="15"/>
  <c r="AA6" i="15" s="1"/>
  <c r="AM63" i="19"/>
  <c r="AT38" i="18"/>
  <c r="AX38" i="18" s="1"/>
  <c r="L60" i="14"/>
  <c r="N60" i="14"/>
  <c r="S68" i="17"/>
  <c r="Q68" i="17"/>
  <c r="O69" i="17"/>
  <c r="I74" i="19"/>
  <c r="G74" i="19"/>
  <c r="BT43" i="15"/>
  <c r="BT70" i="15"/>
  <c r="BT73" i="15" s="1"/>
  <c r="BV75" i="15" s="1"/>
  <c r="BR41" i="9"/>
  <c r="BP41" i="9"/>
  <c r="BN48" i="9"/>
  <c r="BR48" i="9" s="1"/>
  <c r="BV25" i="14"/>
  <c r="BT47" i="14"/>
  <c r="BV47" i="14" s="1"/>
  <c r="BQ24" i="6"/>
  <c r="BM85" i="6"/>
  <c r="BO85" i="6" s="1"/>
  <c r="BO24" i="6"/>
  <c r="BR24" i="6"/>
  <c r="BV24" i="6" s="1"/>
  <c r="BS41" i="18"/>
  <c r="BW41" i="18" s="1"/>
  <c r="BY9" i="18"/>
  <c r="BY60" i="18" s="1"/>
  <c r="BS60" i="18"/>
  <c r="BW60" i="18" s="1"/>
  <c r="BR84" i="17"/>
  <c r="BP84" i="17"/>
  <c r="BN87" i="17"/>
  <c r="BP87" i="17" s="1"/>
  <c r="AI81" i="14"/>
  <c r="AM33" i="14"/>
  <c r="BY33" i="14"/>
  <c r="CA33" i="14" s="1"/>
  <c r="AM23" i="18"/>
  <c r="AI45" i="18"/>
  <c r="AK45" i="18" s="1"/>
  <c r="AI80" i="18"/>
  <c r="S42" i="17"/>
  <c r="BT26" i="14"/>
  <c r="BV18" i="14" s="1"/>
  <c r="BT40" i="14"/>
  <c r="BQ36" i="15"/>
  <c r="BQ94" i="15" s="1"/>
  <c r="BO38" i="15"/>
  <c r="P38" i="14"/>
  <c r="R36" i="14" s="1"/>
  <c r="R94" i="14" s="1"/>
  <c r="BT66" i="17"/>
  <c r="BV66" i="17" s="1"/>
  <c r="BT42" i="17"/>
  <c r="BV42" i="17" s="1"/>
  <c r="BZ10" i="17"/>
  <c r="BZ66" i="17" s="1"/>
  <c r="BW29" i="14"/>
  <c r="BS36" i="14"/>
  <c r="AI74" i="14"/>
  <c r="AK74" i="14" s="1"/>
  <c r="AK13" i="14"/>
  <c r="BM81" i="1"/>
  <c r="BK81" i="1"/>
  <c r="BT80" i="17"/>
  <c r="BV80" i="17" s="1"/>
  <c r="BV23" i="17"/>
  <c r="BT45" i="17"/>
  <c r="BV45" i="17" s="1"/>
  <c r="BZ23" i="17"/>
  <c r="BZ80" i="17" s="1"/>
  <c r="CB80" i="17" s="1"/>
  <c r="BS80" i="18"/>
  <c r="BY23" i="18"/>
  <c r="BY80" i="18" s="1"/>
  <c r="BU23" i="18"/>
  <c r="BS45" i="18"/>
  <c r="BW45" i="18" s="1"/>
  <c r="W44" i="14"/>
  <c r="U48" i="14"/>
  <c r="W48" i="14" s="1"/>
  <c r="V62" i="17"/>
  <c r="T64" i="17"/>
  <c r="V64" i="17" s="1"/>
  <c r="X62" i="17"/>
  <c r="AH58" i="15"/>
  <c r="L75" i="18"/>
  <c r="J78" i="18"/>
  <c r="L78" i="18" s="1"/>
  <c r="Q61" i="17"/>
  <c r="S61" i="17"/>
  <c r="X41" i="17"/>
  <c r="T48" i="17"/>
  <c r="X48" i="17" s="1"/>
  <c r="V41" i="17"/>
  <c r="AI77" i="19"/>
  <c r="AK32" i="19"/>
  <c r="BY32" i="19"/>
  <c r="AI44" i="19"/>
  <c r="AM44" i="19" s="1"/>
  <c r="AC75" i="19"/>
  <c r="AA75" i="19"/>
  <c r="O56" i="6"/>
  <c r="O59" i="6" s="1"/>
  <c r="H33" i="6"/>
  <c r="D81" i="6"/>
  <c r="H81" i="6" s="1"/>
  <c r="F33" i="6"/>
  <c r="I67" i="16"/>
  <c r="E69" i="16"/>
  <c r="H65" i="1"/>
  <c r="I65" i="1"/>
  <c r="AT82" i="19"/>
  <c r="AV82" i="19" s="1"/>
  <c r="AH56" i="19"/>
  <c r="AF56" i="19"/>
  <c r="AA31" i="6"/>
  <c r="Y72" i="6"/>
  <c r="AA72" i="6" s="1"/>
  <c r="AZ82" i="18"/>
  <c r="BB79" i="18"/>
  <c r="AG15" i="6"/>
  <c r="X44" i="15"/>
  <c r="AB80" i="16"/>
  <c r="Z82" i="16"/>
  <c r="AB82" i="16" s="1"/>
  <c r="S65" i="17"/>
  <c r="Q65" i="17"/>
  <c r="AI66" i="16"/>
  <c r="AI69" i="16" s="1"/>
  <c r="AM10" i="16"/>
  <c r="BY10" i="16"/>
  <c r="BY66" i="16" s="1"/>
  <c r="Y48" i="15"/>
  <c r="AC40" i="15"/>
  <c r="H28" i="14"/>
  <c r="F38" i="14"/>
  <c r="H16" i="14" s="1"/>
  <c r="H92" i="14" s="1"/>
  <c r="T63" i="6"/>
  <c r="AC54" i="6"/>
  <c r="AW26" i="18"/>
  <c r="AW93" i="18" s="1"/>
  <c r="AU38" i="18"/>
  <c r="BK74" i="18"/>
  <c r="BM74" i="18"/>
  <c r="AH86" i="17"/>
  <c r="AF86" i="17"/>
  <c r="BC41" i="18"/>
  <c r="BA41" i="18"/>
  <c r="BT16" i="18"/>
  <c r="BV8" i="18" s="1"/>
  <c r="BI80" i="6"/>
  <c r="BI45" i="6"/>
  <c r="BK45" i="6" s="1"/>
  <c r="BK23" i="6"/>
  <c r="BH68" i="18"/>
  <c r="BD69" i="18"/>
  <c r="BF69" i="18" s="1"/>
  <c r="BF68" i="18"/>
  <c r="AN79" i="6"/>
  <c r="AN74" i="6"/>
  <c r="AR74" i="6" s="1"/>
  <c r="AP13" i="6"/>
  <c r="AV79" i="18"/>
  <c r="AT82" i="18"/>
  <c r="AU33" i="6"/>
  <c r="AS81" i="6"/>
  <c r="AW33" i="6"/>
  <c r="AM34" i="17"/>
  <c r="AK34" i="17"/>
  <c r="AI36" i="17"/>
  <c r="AK28" i="17" s="1"/>
  <c r="BY34" i="17"/>
  <c r="CA34" i="17" s="1"/>
  <c r="AI46" i="17"/>
  <c r="AM46" i="17" s="1"/>
  <c r="BW22" i="18"/>
  <c r="BY22" i="18"/>
  <c r="BY76" i="18" s="1"/>
  <c r="BS76" i="18"/>
  <c r="BS78" i="18" s="1"/>
  <c r="AP69" i="19"/>
  <c r="BH67" i="6"/>
  <c r="BH42" i="6"/>
  <c r="BJ42" i="6" s="1"/>
  <c r="BJ20" i="6"/>
  <c r="AF81" i="18"/>
  <c r="AD82" i="18"/>
  <c r="AH81" i="18"/>
  <c r="W25" i="6"/>
  <c r="S47" i="6"/>
  <c r="BS58" i="15"/>
  <c r="BY28" i="15"/>
  <c r="BY58" i="15" s="1"/>
  <c r="BS36" i="15"/>
  <c r="BU31" i="15" s="1"/>
  <c r="AH47" i="19"/>
  <c r="AF47" i="19"/>
  <c r="AC47" i="19"/>
  <c r="AA47" i="19"/>
  <c r="AH86" i="18"/>
  <c r="AF86" i="18"/>
  <c r="AC66" i="15"/>
  <c r="Y69" i="15"/>
  <c r="AG86" i="15"/>
  <c r="AE87" i="15"/>
  <c r="AG87" i="15" s="1"/>
  <c r="AE59" i="18"/>
  <c r="AG58" i="18" s="1"/>
  <c r="AI85" i="18"/>
  <c r="AM24" i="18"/>
  <c r="AK24" i="18"/>
  <c r="U38" i="15"/>
  <c r="W26" i="15" s="1"/>
  <c r="W93" i="15" s="1"/>
  <c r="AB80" i="19"/>
  <c r="Z82" i="19"/>
  <c r="AB82" i="19" s="1"/>
  <c r="V60" i="18"/>
  <c r="X60" i="18"/>
  <c r="AE38" i="15"/>
  <c r="AG5" i="15" s="1"/>
  <c r="AG90" i="15" s="1"/>
  <c r="N36" i="17"/>
  <c r="BU13" i="15"/>
  <c r="BS79" i="15"/>
  <c r="BU79" i="15" s="1"/>
  <c r="BS45" i="15"/>
  <c r="BW45" i="15" s="1"/>
  <c r="BW13" i="15"/>
  <c r="BS16" i="15"/>
  <c r="BU8" i="15" s="1"/>
  <c r="AW58" i="14"/>
  <c r="AU59" i="14"/>
  <c r="AW59" i="14" s="1"/>
  <c r="BA46" i="9"/>
  <c r="BC46" i="9"/>
  <c r="AY48" i="9"/>
  <c r="AS41" i="16"/>
  <c r="AO48" i="16"/>
  <c r="BS80" i="14"/>
  <c r="BW23" i="14"/>
  <c r="BU23" i="14"/>
  <c r="AX77" i="17"/>
  <c r="AT78" i="17"/>
  <c r="AV78" i="17" s="1"/>
  <c r="AV77" i="17"/>
  <c r="AO48" i="15"/>
  <c r="AQ47" i="15" s="1"/>
  <c r="BH26" i="17"/>
  <c r="BF26" i="17"/>
  <c r="BM72" i="6"/>
  <c r="BQ31" i="6"/>
  <c r="AZ28" i="6"/>
  <c r="AX58" i="6"/>
  <c r="BB58" i="6" s="1"/>
  <c r="BB28" i="6"/>
  <c r="Z22" i="6"/>
  <c r="X76" i="6"/>
  <c r="Z76" i="6" s="1"/>
  <c r="X44" i="6"/>
  <c r="S63" i="6"/>
  <c r="W29" i="6"/>
  <c r="E76" i="6"/>
  <c r="G76" i="6" s="1"/>
  <c r="G22" i="6"/>
  <c r="BM66" i="19"/>
  <c r="BK66" i="19"/>
  <c r="K38" i="14"/>
  <c r="M6" i="14" s="1"/>
  <c r="BT58" i="18"/>
  <c r="BZ28" i="18"/>
  <c r="BL45" i="9"/>
  <c r="BJ48" i="9"/>
  <c r="BL48" i="9" s="1"/>
  <c r="AI62" i="14"/>
  <c r="AM62" i="14" s="1"/>
  <c r="AI26" i="14"/>
  <c r="AK18" i="14" s="1"/>
  <c r="AM19" i="14"/>
  <c r="BY19" i="14"/>
  <c r="BY62" i="14" s="1"/>
  <c r="BK62" i="18"/>
  <c r="BI64" i="18"/>
  <c r="BK64" i="18" s="1"/>
  <c r="BT81" i="18"/>
  <c r="BV81" i="18" s="1"/>
  <c r="BZ33" i="18"/>
  <c r="BZ81" i="18" s="1"/>
  <c r="CB81" i="18" s="1"/>
  <c r="BT71" i="9"/>
  <c r="BV21" i="9"/>
  <c r="AS41" i="19"/>
  <c r="BW29" i="15"/>
  <c r="BS63" i="15"/>
  <c r="BW63" i="15" s="1"/>
  <c r="AL14" i="17"/>
  <c r="AJ84" i="17"/>
  <c r="AJ87" i="17" s="1"/>
  <c r="AL87" i="17" s="1"/>
  <c r="AC46" i="19"/>
  <c r="AA46" i="19"/>
  <c r="X26" i="7"/>
  <c r="V26" i="7"/>
  <c r="AI68" i="15"/>
  <c r="AM30" i="15"/>
  <c r="AB41" i="9"/>
  <c r="Z48" i="9"/>
  <c r="AB48" i="9" s="1"/>
  <c r="AR80" i="16"/>
  <c r="AP82" i="16"/>
  <c r="AR82" i="16" s="1"/>
  <c r="V84" i="16"/>
  <c r="T87" i="16"/>
  <c r="AE48" i="17"/>
  <c r="AG43" i="17" s="1"/>
  <c r="AH41" i="9"/>
  <c r="AD48" i="9"/>
  <c r="AF43" i="9" s="1"/>
  <c r="Z64" i="15"/>
  <c r="W67" i="9"/>
  <c r="U69" i="9"/>
  <c r="W69" i="9" s="1"/>
  <c r="V84" i="18"/>
  <c r="T87" i="18"/>
  <c r="X87" i="18" s="1"/>
  <c r="AV46" i="15"/>
  <c r="AX46" i="15"/>
  <c r="AB46" i="14"/>
  <c r="Z48" i="14"/>
  <c r="AB48" i="14" s="1"/>
  <c r="N47" i="19"/>
  <c r="J48" i="19"/>
  <c r="L43" i="19" s="1"/>
  <c r="M46" i="17"/>
  <c r="K48" i="17"/>
  <c r="M47" i="17" s="1"/>
  <c r="AH36" i="18"/>
  <c r="AJ60" i="15"/>
  <c r="AL60" i="15" s="1"/>
  <c r="BZ9" i="15"/>
  <c r="BZ61" i="15" s="1"/>
  <c r="AJ61" i="15"/>
  <c r="AJ64" i="15" s="1"/>
  <c r="O43" i="6"/>
  <c r="O65" i="6"/>
  <c r="BQ63" i="19"/>
  <c r="BO64" i="19"/>
  <c r="BQ64" i="19" s="1"/>
  <c r="BR81" i="18"/>
  <c r="BN82" i="18"/>
  <c r="X60" i="9"/>
  <c r="V60" i="9"/>
  <c r="BV15" i="17"/>
  <c r="BZ15" i="17"/>
  <c r="BL29" i="6"/>
  <c r="BH63" i="6"/>
  <c r="BJ63" i="6" s="1"/>
  <c r="BV35" i="18"/>
  <c r="BZ35" i="18"/>
  <c r="BH46" i="6"/>
  <c r="BL14" i="6"/>
  <c r="BJ14" i="6"/>
  <c r="BS86" i="9"/>
  <c r="BU34" i="9"/>
  <c r="BR58" i="7"/>
  <c r="BP58" i="7"/>
  <c r="BM68" i="16"/>
  <c r="BK68" i="16"/>
  <c r="BS63" i="17"/>
  <c r="BU63" i="17" s="1"/>
  <c r="BY29" i="17"/>
  <c r="BY63" i="17" s="1"/>
  <c r="BW29" i="17"/>
  <c r="BT47" i="18"/>
  <c r="BV47" i="18" s="1"/>
  <c r="BZ15" i="18"/>
  <c r="BS85" i="9"/>
  <c r="BU24" i="9"/>
  <c r="BR45" i="19"/>
  <c r="BP45" i="19"/>
  <c r="G28" i="7"/>
  <c r="BM41" i="17"/>
  <c r="BK41" i="17"/>
  <c r="BC46" i="18"/>
  <c r="BA46" i="18"/>
  <c r="AP73" i="14"/>
  <c r="AR72" i="14" s="1"/>
  <c r="BT77" i="18"/>
  <c r="BW31" i="15"/>
  <c r="BY31" i="15"/>
  <c r="CC31" i="15" s="1"/>
  <c r="BT46" i="18"/>
  <c r="BV46" i="18" s="1"/>
  <c r="BZ14" i="18"/>
  <c r="BZ84" i="18" s="1"/>
  <c r="AI62" i="15"/>
  <c r="AM62" i="15" s="1"/>
  <c r="AM19" i="15"/>
  <c r="G75" i="17"/>
  <c r="E78" i="17"/>
  <c r="G78" i="17" s="1"/>
  <c r="I75" i="17"/>
  <c r="AI76" i="14"/>
  <c r="AK22" i="14"/>
  <c r="AI44" i="14"/>
  <c r="AM44" i="14" s="1"/>
  <c r="AM22" i="14"/>
  <c r="BH80" i="16"/>
  <c r="BF80" i="16"/>
  <c r="BM77" i="18"/>
  <c r="BK77" i="18"/>
  <c r="BK70" i="19"/>
  <c r="BI73" i="19"/>
  <c r="BK73" i="19" s="1"/>
  <c r="BM70" i="19"/>
  <c r="BF40" i="17"/>
  <c r="BD48" i="17"/>
  <c r="BF48" i="17" s="1"/>
  <c r="BG45" i="18"/>
  <c r="BE48" i="18"/>
  <c r="BG48" i="18" s="1"/>
  <c r="BE13" i="6"/>
  <c r="BC79" i="6"/>
  <c r="BE79" i="6" s="1"/>
  <c r="BG13" i="6"/>
  <c r="BC86" i="18"/>
  <c r="AY87" i="18"/>
  <c r="BC87" i="18" s="1"/>
  <c r="BA86" i="18"/>
  <c r="BA81" i="17"/>
  <c r="BC81" i="17"/>
  <c r="AY82" i="17"/>
  <c r="BM62" i="15"/>
  <c r="BK62" i="15"/>
  <c r="BI64" i="15"/>
  <c r="BK64" i="15" s="1"/>
  <c r="BU25" i="16"/>
  <c r="BS47" i="16"/>
  <c r="AW81" i="16"/>
  <c r="AU82" i="16"/>
  <c r="AW82" i="16" s="1"/>
  <c r="AY65" i="6"/>
  <c r="BA65" i="6" s="1"/>
  <c r="AY43" i="6"/>
  <c r="BA43" i="6" s="1"/>
  <c r="AY70" i="6"/>
  <c r="BA70" i="6" s="1"/>
  <c r="BA11" i="6"/>
  <c r="BL68" i="15"/>
  <c r="BJ69" i="15"/>
  <c r="BL69" i="15" s="1"/>
  <c r="AV80" i="15"/>
  <c r="AX80" i="15"/>
  <c r="BB79" i="17"/>
  <c r="AZ82" i="17"/>
  <c r="BB82" i="17" s="1"/>
  <c r="AP48" i="17"/>
  <c r="AR44" i="17" s="1"/>
  <c r="AX60" i="15"/>
  <c r="AV60" i="15"/>
  <c r="BA47" i="18"/>
  <c r="BC47" i="18"/>
  <c r="AJ66" i="1"/>
  <c r="AJ16" i="1"/>
  <c r="AL10" i="1" s="1"/>
  <c r="V43" i="9"/>
  <c r="T48" i="9"/>
  <c r="AI72" i="15"/>
  <c r="AI73" i="15" s="1"/>
  <c r="AK70" i="15" s="1"/>
  <c r="AI43" i="15"/>
  <c r="AM31" i="15"/>
  <c r="AA86" i="1"/>
  <c r="AC86" i="1"/>
  <c r="Y87" i="1"/>
  <c r="AM35" i="7"/>
  <c r="AI47" i="7"/>
  <c r="AJ67" i="17"/>
  <c r="AM67" i="17" s="1"/>
  <c r="AJ42" i="17"/>
  <c r="BZ20" i="17"/>
  <c r="BZ67" i="17" s="1"/>
  <c r="AM20" i="17"/>
  <c r="J75" i="6"/>
  <c r="L12" i="6"/>
  <c r="BT68" i="14"/>
  <c r="BV68" i="14" s="1"/>
  <c r="BZ30" i="14"/>
  <c r="BT42" i="14"/>
  <c r="BV42" i="14" s="1"/>
  <c r="V16" i="16"/>
  <c r="X16" i="16"/>
  <c r="AB66" i="14"/>
  <c r="Z69" i="14"/>
  <c r="AB69" i="14" s="1"/>
  <c r="AH76" i="7"/>
  <c r="AD78" i="7"/>
  <c r="AE59" i="7"/>
  <c r="X36" i="14"/>
  <c r="T38" i="14"/>
  <c r="X38" i="14" s="1"/>
  <c r="V36" i="14"/>
  <c r="BC41" i="16"/>
  <c r="BA41" i="16"/>
  <c r="BT58" i="1"/>
  <c r="BV28" i="1"/>
  <c r="AP64" i="15"/>
  <c r="AR62" i="15" s="1"/>
  <c r="AO48" i="14"/>
  <c r="AT60" i="6"/>
  <c r="AV60" i="6" s="1"/>
  <c r="AT61" i="6"/>
  <c r="AV61" i="6" s="1"/>
  <c r="AX43" i="15"/>
  <c r="AT48" i="15"/>
  <c r="AX48" i="15" s="1"/>
  <c r="AW16" i="14"/>
  <c r="AW92" i="14" s="1"/>
  <c r="AU38" i="14"/>
  <c r="M32" i="6"/>
  <c r="T38" i="19"/>
  <c r="X38" i="19" s="1"/>
  <c r="T78" i="19"/>
  <c r="V78" i="19" s="1"/>
  <c r="L53" i="18"/>
  <c r="M29" i="6"/>
  <c r="BT6" i="1"/>
  <c r="BT53" i="1"/>
  <c r="BD82" i="19"/>
  <c r="M58" i="6"/>
  <c r="BM46" i="6"/>
  <c r="BO46" i="6" s="1"/>
  <c r="AC41" i="14"/>
  <c r="T43" i="6"/>
  <c r="L56" i="1"/>
  <c r="BS5" i="6"/>
  <c r="BS6" i="6" s="1"/>
  <c r="L57" i="1"/>
  <c r="L60" i="17"/>
  <c r="BS6" i="9"/>
  <c r="BS53" i="9"/>
  <c r="BW5" i="9"/>
  <c r="BT6" i="14"/>
  <c r="BT53" i="14"/>
  <c r="AZ59" i="19"/>
  <c r="BB59" i="19" s="1"/>
  <c r="BR30" i="6"/>
  <c r="BV30" i="6" s="1"/>
  <c r="AS43" i="6"/>
  <c r="AU43" i="6" s="1"/>
  <c r="AI53" i="16"/>
  <c r="BY5" i="16"/>
  <c r="N42" i="18"/>
  <c r="AI53" i="18"/>
  <c r="AI54" i="18" s="1"/>
  <c r="AK53" i="18" s="1"/>
  <c r="BY5" i="18"/>
  <c r="BT6" i="15"/>
  <c r="BT53" i="15"/>
  <c r="BS53" i="15"/>
  <c r="BS6" i="15"/>
  <c r="BW5" i="15"/>
  <c r="BS6" i="1"/>
  <c r="BW5" i="1"/>
  <c r="BS53" i="1"/>
  <c r="AU64" i="17"/>
  <c r="AW64" i="17" s="1"/>
  <c r="V46" i="19"/>
  <c r="AJ53" i="14"/>
  <c r="AJ54" i="14" s="1"/>
  <c r="AL53" i="14" s="1"/>
  <c r="BZ5" i="14"/>
  <c r="BT6" i="19"/>
  <c r="BT53" i="19"/>
  <c r="BT53" i="9"/>
  <c r="BT6" i="9"/>
  <c r="BQ9" i="6"/>
  <c r="BU15" i="18"/>
  <c r="AO87" i="18"/>
  <c r="T48" i="18"/>
  <c r="AW70" i="17"/>
  <c r="BS24" i="6"/>
  <c r="BS85" i="6" s="1"/>
  <c r="BU85" i="6" s="1"/>
  <c r="O40" i="6"/>
  <c r="I42" i="6"/>
  <c r="AH32" i="6"/>
  <c r="M15" i="6"/>
  <c r="H68" i="6"/>
  <c r="S44" i="6"/>
  <c r="D46" i="6"/>
  <c r="H46" i="6" s="1"/>
  <c r="AJ53" i="18"/>
  <c r="AJ54" i="18" s="1"/>
  <c r="AL53" i="18" s="1"/>
  <c r="BZ5" i="18"/>
  <c r="BT6" i="17"/>
  <c r="BT53" i="17"/>
  <c r="BS6" i="17"/>
  <c r="BS53" i="17"/>
  <c r="BW5" i="17"/>
  <c r="BY5" i="15"/>
  <c r="BZ5" i="9"/>
  <c r="BW5" i="16"/>
  <c r="BS53" i="16"/>
  <c r="BS6" i="16"/>
  <c r="BT53" i="7"/>
  <c r="BT6" i="7"/>
  <c r="AZ8" i="6"/>
  <c r="BM45" i="18"/>
  <c r="BS57" i="19"/>
  <c r="M28" i="7"/>
  <c r="AI53" i="7"/>
  <c r="BY5" i="7"/>
  <c r="AI53" i="14"/>
  <c r="BY5" i="14"/>
  <c r="BS53" i="19"/>
  <c r="BW5" i="19"/>
  <c r="BS6" i="19"/>
  <c r="BS53" i="7"/>
  <c r="BS6" i="7"/>
  <c r="BW5" i="7"/>
  <c r="N54" i="19"/>
  <c r="BO19" i="6"/>
  <c r="N65" i="19"/>
  <c r="AM63" i="14"/>
  <c r="L8" i="16"/>
  <c r="AV26" i="17"/>
  <c r="BY5" i="17"/>
  <c r="BT6" i="18"/>
  <c r="BT53" i="18"/>
  <c r="BS6" i="14"/>
  <c r="BW5" i="14"/>
  <c r="BS53" i="14"/>
  <c r="BF6" i="6"/>
  <c r="AJ53" i="17"/>
  <c r="AJ54" i="17" s="1"/>
  <c r="AL53" i="17" s="1"/>
  <c r="BZ5" i="17"/>
  <c r="AI53" i="19"/>
  <c r="BY5" i="19"/>
  <c r="AJ53" i="16"/>
  <c r="AJ54" i="16" s="1"/>
  <c r="AL53" i="16" s="1"/>
  <c r="BZ5" i="16"/>
  <c r="AJ53" i="15"/>
  <c r="BZ5" i="15"/>
  <c r="BS53" i="18"/>
  <c r="BW5" i="18"/>
  <c r="BS6" i="18"/>
  <c r="BY5" i="1"/>
  <c r="O86" i="6"/>
  <c r="Q86" i="6" s="1"/>
  <c r="BJ64" i="19"/>
  <c r="BL64" i="19" s="1"/>
  <c r="Y82" i="17"/>
  <c r="I47" i="7"/>
  <c r="AJ53" i="19"/>
  <c r="AJ54" i="19" s="1"/>
  <c r="AL53" i="19" s="1"/>
  <c r="BZ5" i="19"/>
  <c r="BT53" i="16"/>
  <c r="BT6" i="16"/>
  <c r="BB77" i="6"/>
  <c r="AZ77" i="6"/>
  <c r="BG77" i="6"/>
  <c r="BE77" i="6"/>
  <c r="P84" i="6"/>
  <c r="I26" i="6"/>
  <c r="I74" i="6"/>
  <c r="K74" i="6" s="1"/>
  <c r="S76" i="6"/>
  <c r="U76" i="6" s="1"/>
  <c r="AB24" i="6"/>
  <c r="AC67" i="6"/>
  <c r="AS85" i="6"/>
  <c r="AU85" i="6" s="1"/>
  <c r="BB15" i="6"/>
  <c r="BH61" i="6"/>
  <c r="BL61" i="6" s="1"/>
  <c r="BO67" i="6"/>
  <c r="X46" i="6"/>
  <c r="AB46" i="6" s="1"/>
  <c r="AO46" i="6"/>
  <c r="AQ46" i="6" s="1"/>
  <c r="AY44" i="6"/>
  <c r="BA44" i="6" s="1"/>
  <c r="BO28" i="6"/>
  <c r="AC42" i="6"/>
  <c r="S80" i="6"/>
  <c r="W80" i="6" s="1"/>
  <c r="W23" i="6"/>
  <c r="AF34" i="6"/>
  <c r="AT63" i="6"/>
  <c r="AV63" i="6" s="1"/>
  <c r="F34" i="6"/>
  <c r="BC75" i="6"/>
  <c r="AD75" i="6"/>
  <c r="AG75" i="6" s="1"/>
  <c r="M79" i="6"/>
  <c r="X43" i="6"/>
  <c r="BG20" i="6"/>
  <c r="BH57" i="6"/>
  <c r="BJ57" i="6" s="1"/>
  <c r="BJ60" i="6"/>
  <c r="AW28" i="6"/>
  <c r="BH41" i="6"/>
  <c r="BJ41" i="6" s="1"/>
  <c r="AY76" i="6"/>
  <c r="BA76" i="6" s="1"/>
  <c r="AS40" i="6"/>
  <c r="AU40" i="6" s="1"/>
  <c r="X72" i="6"/>
  <c r="AB72" i="6" s="1"/>
  <c r="H34" i="6"/>
  <c r="AH8" i="6"/>
  <c r="AH56" i="6" s="1"/>
  <c r="Z24" i="6"/>
  <c r="BC44" i="6"/>
  <c r="BG44" i="6" s="1"/>
  <c r="BH40" i="6"/>
  <c r="BJ40" i="6" s="1"/>
  <c r="BD44" i="6"/>
  <c r="BF44" i="6" s="1"/>
  <c r="BM40" i="6"/>
  <c r="BO40" i="6" s="1"/>
  <c r="L34" i="6"/>
  <c r="BI74" i="6"/>
  <c r="BK74" i="6" s="1"/>
  <c r="BK13" i="6"/>
  <c r="AV32" i="6"/>
  <c r="N46" i="6"/>
  <c r="R46" i="6" s="1"/>
  <c r="D86" i="6"/>
  <c r="H86" i="6" s="1"/>
  <c r="H30" i="6"/>
  <c r="BE32" i="6"/>
  <c r="BM44" i="6"/>
  <c r="BQ44" i="6" s="1"/>
  <c r="AY16" i="6"/>
  <c r="BA16" i="6" s="1"/>
  <c r="BA93" i="6" s="1"/>
  <c r="H19" i="6"/>
  <c r="AZ32" i="6"/>
  <c r="AX47" i="6"/>
  <c r="BB47" i="6" s="1"/>
  <c r="BA54" i="6"/>
  <c r="BO20" i="6"/>
  <c r="J36" i="6"/>
  <c r="L35" i="6" s="1"/>
  <c r="I16" i="6"/>
  <c r="K15" i="6" s="1"/>
  <c r="R21" i="6"/>
  <c r="BA12" i="6"/>
  <c r="BQ28" i="6"/>
  <c r="R14" i="6"/>
  <c r="P14" i="6"/>
  <c r="BC67" i="6"/>
  <c r="BE67" i="6" s="1"/>
  <c r="BB32" i="6"/>
  <c r="BG32" i="6"/>
  <c r="BD74" i="6"/>
  <c r="BF74" i="6" s="1"/>
  <c r="Q22" i="6"/>
  <c r="BJ18" i="6"/>
  <c r="BC16" i="6"/>
  <c r="BO12" i="6"/>
  <c r="AH34" i="6"/>
  <c r="O85" i="6"/>
  <c r="Q85" i="6" s="1"/>
  <c r="U22" i="6"/>
  <c r="AN44" i="6"/>
  <c r="BC26" i="6"/>
  <c r="BE26" i="6" s="1"/>
  <c r="BF24" i="6"/>
  <c r="BL9" i="6"/>
  <c r="BD77" i="6"/>
  <c r="BF77" i="6" s="1"/>
  <c r="BQ12" i="6"/>
  <c r="AO86" i="6"/>
  <c r="AQ86" i="6" s="1"/>
  <c r="BS22" i="6"/>
  <c r="X56" i="6"/>
  <c r="O68" i="6"/>
  <c r="BF13" i="6"/>
  <c r="AR22" i="6"/>
  <c r="BT9" i="6"/>
  <c r="AS58" i="6"/>
  <c r="AW58" i="6" s="1"/>
  <c r="AN76" i="6"/>
  <c r="BO32" i="6"/>
  <c r="BR28" i="6"/>
  <c r="K13" i="6"/>
  <c r="AH20" i="6"/>
  <c r="AH67" i="6" s="1"/>
  <c r="AN26" i="6"/>
  <c r="AP19" i="6" s="1"/>
  <c r="AU24" i="6"/>
  <c r="BJ9" i="6"/>
  <c r="BQ20" i="6"/>
  <c r="AD46" i="6"/>
  <c r="AF46" i="6" s="1"/>
  <c r="O41" i="6"/>
  <c r="BN36" i="6"/>
  <c r="BP36" i="6" s="1"/>
  <c r="BP95" i="6" s="1"/>
  <c r="BB54" i="9"/>
  <c r="BC54" i="9"/>
  <c r="AI6" i="18"/>
  <c r="AM5" i="18"/>
  <c r="X54" i="14"/>
  <c r="W54" i="14"/>
  <c r="AM5" i="7"/>
  <c r="AI6" i="7"/>
  <c r="AJ6" i="14"/>
  <c r="AJ6" i="18"/>
  <c r="L53" i="1"/>
  <c r="N54" i="15"/>
  <c r="AI6" i="14"/>
  <c r="AM5" i="14"/>
  <c r="L53" i="17"/>
  <c r="L53" i="15"/>
  <c r="N54" i="9"/>
  <c r="L53" i="14"/>
  <c r="L53" i="7"/>
  <c r="AZ75" i="6"/>
  <c r="BB75" i="6"/>
  <c r="AF45" i="18"/>
  <c r="AY56" i="6"/>
  <c r="BA56" i="6" s="1"/>
  <c r="AN47" i="6"/>
  <c r="AH23" i="6"/>
  <c r="AH80" i="6" s="1"/>
  <c r="AL80" i="6" s="1"/>
  <c r="M61" i="1"/>
  <c r="AV80" i="19"/>
  <c r="L18" i="18"/>
  <c r="L66" i="1"/>
  <c r="L68" i="14"/>
  <c r="L61" i="14"/>
  <c r="L68" i="7"/>
  <c r="L62" i="7"/>
  <c r="L67" i="16"/>
  <c r="N26" i="14"/>
  <c r="L18" i="14"/>
  <c r="L25" i="14"/>
  <c r="N36" i="19"/>
  <c r="L35" i="19"/>
  <c r="N16" i="19"/>
  <c r="L8" i="19"/>
  <c r="M35" i="16"/>
  <c r="L65" i="6"/>
  <c r="L15" i="14"/>
  <c r="L35" i="18"/>
  <c r="M28" i="18"/>
  <c r="M35" i="18"/>
  <c r="L15" i="19"/>
  <c r="L8" i="18"/>
  <c r="M28" i="1"/>
  <c r="M35" i="1"/>
  <c r="N63" i="19"/>
  <c r="N68" i="7"/>
  <c r="L25" i="15"/>
  <c r="M25" i="9"/>
  <c r="M25" i="15"/>
  <c r="M15" i="7"/>
  <c r="M8" i="15"/>
  <c r="L58" i="9"/>
  <c r="L67" i="14"/>
  <c r="L25" i="16"/>
  <c r="L28" i="19"/>
  <c r="L66" i="7"/>
  <c r="M61" i="18"/>
  <c r="N65" i="7"/>
  <c r="M60" i="17"/>
  <c r="M18" i="18"/>
  <c r="M60" i="19"/>
  <c r="M57" i="16"/>
  <c r="M25" i="19"/>
  <c r="L63" i="16"/>
  <c r="M70" i="1"/>
  <c r="M68" i="15"/>
  <c r="L56" i="9"/>
  <c r="L68" i="1"/>
  <c r="N36" i="18"/>
  <c r="M61" i="15"/>
  <c r="N68" i="17"/>
  <c r="N36" i="7"/>
  <c r="L28" i="7"/>
  <c r="L35" i="7"/>
  <c r="M18" i="16"/>
  <c r="M25" i="16"/>
  <c r="L58" i="19"/>
  <c r="M66" i="18"/>
  <c r="N42" i="7"/>
  <c r="L43" i="7"/>
  <c r="M58" i="16"/>
  <c r="N43" i="1"/>
  <c r="L18" i="7"/>
  <c r="L35" i="16"/>
  <c r="M70" i="9"/>
  <c r="L61" i="7"/>
  <c r="L63" i="7"/>
  <c r="L67" i="1"/>
  <c r="M28" i="9"/>
  <c r="L35" i="14"/>
  <c r="M18" i="7"/>
  <c r="N36" i="15"/>
  <c r="N42" i="15"/>
  <c r="L15" i="17"/>
  <c r="M35" i="9"/>
  <c r="N42" i="1"/>
  <c r="N67" i="1"/>
  <c r="M28" i="16"/>
  <c r="L25" i="7"/>
  <c r="L62" i="16"/>
  <c r="M35" i="7"/>
  <c r="L66" i="14"/>
  <c r="L62" i="1"/>
  <c r="M25" i="1"/>
  <c r="N62" i="1"/>
  <c r="L18" i="19"/>
  <c r="N36" i="9"/>
  <c r="L35" i="9"/>
  <c r="L28" i="9"/>
  <c r="M57" i="14"/>
  <c r="L8" i="7"/>
  <c r="N41" i="18"/>
  <c r="L35" i="15"/>
  <c r="M35" i="14"/>
  <c r="L18" i="16"/>
  <c r="M63" i="15"/>
  <c r="O16" i="6"/>
  <c r="Q10" i="6" s="1"/>
  <c r="K38" i="16"/>
  <c r="M16" i="16" s="1"/>
  <c r="M92" i="16" s="1"/>
  <c r="M8" i="16"/>
  <c r="AS36" i="6"/>
  <c r="AU36" i="6" s="1"/>
  <c r="M62" i="1"/>
  <c r="M28" i="19"/>
  <c r="L15" i="16"/>
  <c r="M66" i="15"/>
  <c r="M18" i="6"/>
  <c r="N36" i="16"/>
  <c r="L8" i="17"/>
  <c r="AM31" i="14"/>
  <c r="N26" i="1"/>
  <c r="L18" i="1"/>
  <c r="M15" i="9"/>
  <c r="N26" i="15"/>
  <c r="M15" i="17"/>
  <c r="N41" i="7"/>
  <c r="L28" i="15"/>
  <c r="N41" i="16"/>
  <c r="N41" i="15"/>
  <c r="L28" i="17"/>
  <c r="L28" i="16"/>
  <c r="M63" i="1"/>
  <c r="M67" i="7"/>
  <c r="L15" i="9"/>
  <c r="N60" i="15"/>
  <c r="L8" i="9"/>
  <c r="N66" i="17"/>
  <c r="M67" i="15"/>
  <c r="M62" i="15"/>
  <c r="M58" i="9"/>
  <c r="L61" i="1"/>
  <c r="J38" i="15"/>
  <c r="L16" i="15" s="1"/>
  <c r="L8" i="15"/>
  <c r="L18" i="9"/>
  <c r="N42" i="17"/>
  <c r="L15" i="18"/>
  <c r="M8" i="14"/>
  <c r="M15" i="14"/>
  <c r="M28" i="17"/>
  <c r="M25" i="14"/>
  <c r="L65" i="17"/>
  <c r="L25" i="19"/>
  <c r="M66" i="7"/>
  <c r="M58" i="14"/>
  <c r="N60" i="16"/>
  <c r="N72" i="7"/>
  <c r="M63" i="7"/>
  <c r="N56" i="7"/>
  <c r="M28" i="14"/>
  <c r="N61" i="15"/>
  <c r="N65" i="16"/>
  <c r="M72" i="14"/>
  <c r="M8" i="1"/>
  <c r="M68" i="7"/>
  <c r="M67" i="1"/>
  <c r="M15" i="19"/>
  <c r="M18" i="9"/>
  <c r="M8" i="18"/>
  <c r="L8" i="1"/>
  <c r="L28" i="1"/>
  <c r="M15" i="16"/>
  <c r="N66" i="15"/>
  <c r="M18" i="19"/>
  <c r="M60" i="16"/>
  <c r="N58" i="17"/>
  <c r="L15" i="7"/>
  <c r="M8" i="19"/>
  <c r="L35" i="1"/>
  <c r="M35" i="15"/>
  <c r="L62" i="14"/>
  <c r="N60" i="18"/>
  <c r="M62" i="7"/>
  <c r="N58" i="7"/>
  <c r="M18" i="15"/>
  <c r="BQ62" i="6"/>
  <c r="BO62" i="6"/>
  <c r="BQ19" i="6"/>
  <c r="O69" i="19"/>
  <c r="AN42" i="6"/>
  <c r="AR42" i="6" s="1"/>
  <c r="E64" i="18"/>
  <c r="G61" i="18" s="1"/>
  <c r="BI38" i="14"/>
  <c r="BM38" i="14" s="1"/>
  <c r="AO38" i="19"/>
  <c r="AO16" i="6"/>
  <c r="AQ10" i="6" s="1"/>
  <c r="O48" i="17"/>
  <c r="O38" i="9"/>
  <c r="Q6" i="9" s="1"/>
  <c r="F48" i="1"/>
  <c r="H40" i="1" s="1"/>
  <c r="E47" i="6"/>
  <c r="Y38" i="19"/>
  <c r="AC38" i="19" s="1"/>
  <c r="BD38" i="15"/>
  <c r="BH38" i="15" s="1"/>
  <c r="Q80" i="9"/>
  <c r="BE25" i="6"/>
  <c r="P38" i="17"/>
  <c r="BR32" i="6"/>
  <c r="BR77" i="6" s="1"/>
  <c r="BD26" i="6"/>
  <c r="BF26" i="6" s="1"/>
  <c r="BF94" i="6" s="1"/>
  <c r="AT38" i="19"/>
  <c r="AX38" i="19" s="1"/>
  <c r="AT38" i="17"/>
  <c r="AX38" i="17" s="1"/>
  <c r="BM16" i="6"/>
  <c r="BO16" i="6" s="1"/>
  <c r="AY38" i="18"/>
  <c r="BC38" i="18" s="1"/>
  <c r="AO38" i="17"/>
  <c r="AD38" i="18"/>
  <c r="AF6" i="18" s="1"/>
  <c r="AI29" i="6"/>
  <c r="AI63" i="6" s="1"/>
  <c r="Z38" i="9"/>
  <c r="G63" i="15"/>
  <c r="G61" i="15"/>
  <c r="X68" i="1"/>
  <c r="BJ33" i="6"/>
  <c r="BH81" i="6"/>
  <c r="BJ81" i="6" s="1"/>
  <c r="BH45" i="6"/>
  <c r="BL45" i="6" s="1"/>
  <c r="BR33" i="6"/>
  <c r="BR81" i="6" s="1"/>
  <c r="BT81" i="6" s="1"/>
  <c r="BL33" i="6"/>
  <c r="BS23" i="6"/>
  <c r="BS80" i="6" s="1"/>
  <c r="BU80" i="6" s="1"/>
  <c r="BR82" i="17"/>
  <c r="BP82" i="17"/>
  <c r="AS41" i="18"/>
  <c r="M77" i="16"/>
  <c r="K78" i="16"/>
  <c r="M78" i="16" s="1"/>
  <c r="S71" i="7"/>
  <c r="BQ45" i="1"/>
  <c r="BO48" i="1"/>
  <c r="BQ48" i="1" s="1"/>
  <c r="AP38" i="18"/>
  <c r="W63" i="14"/>
  <c r="U64" i="14"/>
  <c r="W64" i="14" s="1"/>
  <c r="P73" i="18"/>
  <c r="R71" i="18" s="1"/>
  <c r="R79" i="19"/>
  <c r="P82" i="19"/>
  <c r="R82" i="19" s="1"/>
  <c r="I36" i="6"/>
  <c r="K28" i="6" s="1"/>
  <c r="I45" i="6"/>
  <c r="M45" i="6" s="1"/>
  <c r="AJ16" i="7"/>
  <c r="AL14" i="7" s="1"/>
  <c r="BZ8" i="7"/>
  <c r="BZ56" i="7" s="1"/>
  <c r="CC56" i="7" s="1"/>
  <c r="AJ56" i="7"/>
  <c r="AJ59" i="7" s="1"/>
  <c r="AL56" i="7" s="1"/>
  <c r="AJ40" i="7"/>
  <c r="S60" i="18"/>
  <c r="Q60" i="18"/>
  <c r="AM34" i="19"/>
  <c r="AI86" i="19"/>
  <c r="AM86" i="19" s="1"/>
  <c r="AK34" i="19"/>
  <c r="BY34" i="19"/>
  <c r="CC34" i="19" s="1"/>
  <c r="AA57" i="18"/>
  <c r="AC57" i="18"/>
  <c r="BM84" i="16"/>
  <c r="BI87" i="16"/>
  <c r="BK84" i="16"/>
  <c r="BT62" i="15"/>
  <c r="BT26" i="15"/>
  <c r="BV19" i="15" s="1"/>
  <c r="BT41" i="15"/>
  <c r="BZ19" i="15"/>
  <c r="BZ62" i="15" s="1"/>
  <c r="BP41" i="14"/>
  <c r="BN48" i="14"/>
  <c r="BR48" i="14" s="1"/>
  <c r="BT68" i="18"/>
  <c r="BV68" i="18" s="1"/>
  <c r="BZ30" i="18"/>
  <c r="BZ68" i="18" s="1"/>
  <c r="BT42" i="18"/>
  <c r="BV42" i="18" s="1"/>
  <c r="BV30" i="18"/>
  <c r="BL86" i="14"/>
  <c r="BJ87" i="14"/>
  <c r="BL87" i="14" s="1"/>
  <c r="BL36" i="7"/>
  <c r="BL94" i="7" s="1"/>
  <c r="BJ38" i="7"/>
  <c r="BR74" i="17"/>
  <c r="BP74" i="17"/>
  <c r="U48" i="1"/>
  <c r="W48" i="1" s="1"/>
  <c r="W40" i="1"/>
  <c r="BS42" i="1"/>
  <c r="BW42" i="1" s="1"/>
  <c r="BS16" i="1"/>
  <c r="BS66" i="1"/>
  <c r="BU66" i="1" s="1"/>
  <c r="AC26" i="9"/>
  <c r="Y38" i="9"/>
  <c r="AC38" i="9" s="1"/>
  <c r="AA26" i="9"/>
  <c r="AI76" i="7"/>
  <c r="AM22" i="7"/>
  <c r="AI44" i="7"/>
  <c r="BY22" i="7"/>
  <c r="BY76" i="7" s="1"/>
  <c r="AI26" i="7"/>
  <c r="AK18" i="7" s="1"/>
  <c r="G76" i="15"/>
  <c r="E78" i="15"/>
  <c r="G78" i="15" s="1"/>
  <c r="I76" i="15"/>
  <c r="Q77" i="18"/>
  <c r="O78" i="18"/>
  <c r="Q78" i="18" s="1"/>
  <c r="S77" i="18"/>
  <c r="AB77" i="16"/>
  <c r="Z78" i="16"/>
  <c r="AB78" i="16" s="1"/>
  <c r="BM46" i="9"/>
  <c r="BK46" i="9"/>
  <c r="BI48" i="9"/>
  <c r="BK48" i="9" s="1"/>
  <c r="V45" i="15"/>
  <c r="X45" i="15"/>
  <c r="T48" i="15"/>
  <c r="W16" i="19"/>
  <c r="W92" i="19" s="1"/>
  <c r="U38" i="19"/>
  <c r="T57" i="6"/>
  <c r="I44" i="16"/>
  <c r="G44" i="16"/>
  <c r="N62" i="9"/>
  <c r="J64" i="9"/>
  <c r="L62" i="9" s="1"/>
  <c r="N57" i="18"/>
  <c r="P33" i="6"/>
  <c r="R33" i="6"/>
  <c r="N81" i="6"/>
  <c r="P81" i="6" s="1"/>
  <c r="BH41" i="18"/>
  <c r="BF41" i="18"/>
  <c r="BR26" i="18"/>
  <c r="BN38" i="18"/>
  <c r="BR38" i="18" s="1"/>
  <c r="BP26" i="18"/>
  <c r="AV70" i="14"/>
  <c r="AT73" i="14"/>
  <c r="AV73" i="14" s="1"/>
  <c r="AX70" i="14"/>
  <c r="AM15" i="16"/>
  <c r="BZ15" i="16"/>
  <c r="BZ21" i="1"/>
  <c r="U48" i="15"/>
  <c r="T56" i="6"/>
  <c r="AI8" i="6"/>
  <c r="AI56" i="6" s="1"/>
  <c r="T16" i="6"/>
  <c r="V15" i="6" s="1"/>
  <c r="T40" i="6"/>
  <c r="S62" i="16"/>
  <c r="O64" i="16"/>
  <c r="Q67" i="16" s="1"/>
  <c r="AI58" i="9"/>
  <c r="AI40" i="9"/>
  <c r="AM28" i="9"/>
  <c r="BY28" i="9"/>
  <c r="BY58" i="9" s="1"/>
  <c r="BK85" i="9"/>
  <c r="BI87" i="9"/>
  <c r="BM85" i="9"/>
  <c r="BV14" i="17"/>
  <c r="BZ14" i="17"/>
  <c r="BZ84" i="17" s="1"/>
  <c r="BT16" i="17"/>
  <c r="BT84" i="17"/>
  <c r="BT87" i="17" s="1"/>
  <c r="BV87" i="17" s="1"/>
  <c r="BT46" i="17"/>
  <c r="BV46" i="17" s="1"/>
  <c r="AJ68" i="19"/>
  <c r="AM68" i="19" s="1"/>
  <c r="AJ42" i="19"/>
  <c r="AM30" i="19"/>
  <c r="BZ30" i="19"/>
  <c r="AC58" i="7"/>
  <c r="Y59" i="7"/>
  <c r="AA58" i="7"/>
  <c r="R75" i="19"/>
  <c r="P78" i="19"/>
  <c r="R78" i="19" s="1"/>
  <c r="N36" i="14"/>
  <c r="J38" i="14"/>
  <c r="D42" i="6"/>
  <c r="D66" i="6"/>
  <c r="H66" i="6" s="1"/>
  <c r="H10" i="6"/>
  <c r="AH10" i="6"/>
  <c r="AH66" i="6" s="1"/>
  <c r="AJ58" i="9"/>
  <c r="AJ59" i="9" s="1"/>
  <c r="AL58" i="9" s="1"/>
  <c r="AJ36" i="9"/>
  <c r="AL32" i="9" s="1"/>
  <c r="BZ28" i="9"/>
  <c r="AJ40" i="9"/>
  <c r="AA56" i="18"/>
  <c r="AC56" i="18"/>
  <c r="Y59" i="18"/>
  <c r="BL68" i="9"/>
  <c r="BJ69" i="9"/>
  <c r="BL69" i="9" s="1"/>
  <c r="BN77" i="6"/>
  <c r="BP77" i="6" s="1"/>
  <c r="BP32" i="6"/>
  <c r="BQ45" i="18"/>
  <c r="BO48" i="18"/>
  <c r="BQ48" i="18" s="1"/>
  <c r="BN26" i="6"/>
  <c r="BP26" i="6" s="1"/>
  <c r="BP94" i="6" s="1"/>
  <c r="AH43" i="15"/>
  <c r="AQ84" i="17"/>
  <c r="AS84" i="17"/>
  <c r="AS16" i="9"/>
  <c r="AO38" i="9"/>
  <c r="AQ16" i="9" s="1"/>
  <c r="AO59" i="15"/>
  <c r="AS57" i="15"/>
  <c r="AX65" i="14"/>
  <c r="AV65" i="14"/>
  <c r="X42" i="19"/>
  <c r="V42" i="19"/>
  <c r="T62" i="6"/>
  <c r="T41" i="6"/>
  <c r="AD78" i="17"/>
  <c r="AH77" i="17"/>
  <c r="AH47" i="15"/>
  <c r="Z38" i="15"/>
  <c r="AF70" i="19"/>
  <c r="AH70" i="19"/>
  <c r="AB63" i="9"/>
  <c r="Z64" i="9"/>
  <c r="AB64" i="9" s="1"/>
  <c r="BD66" i="6"/>
  <c r="BF66" i="6" s="1"/>
  <c r="BD42" i="6"/>
  <c r="BF42" i="6" s="1"/>
  <c r="AX43" i="9"/>
  <c r="AT48" i="9"/>
  <c r="AB36" i="18"/>
  <c r="AB94" i="18" s="1"/>
  <c r="Z38" i="18"/>
  <c r="AJ67" i="14"/>
  <c r="BZ20" i="14"/>
  <c r="AJ42" i="14"/>
  <c r="AM20" i="14"/>
  <c r="AB45" i="7"/>
  <c r="Z48" i="7"/>
  <c r="AB48" i="7" s="1"/>
  <c r="AB26" i="16"/>
  <c r="AB93" i="16" s="1"/>
  <c r="Z38" i="16"/>
  <c r="AG79" i="19"/>
  <c r="AE82" i="19"/>
  <c r="AG82" i="19" s="1"/>
  <c r="AE48" i="9"/>
  <c r="AG48" i="9" s="1"/>
  <c r="AI10" i="6"/>
  <c r="AI66" i="6" s="1"/>
  <c r="Y16" i="6"/>
  <c r="AA15" i="6" s="1"/>
  <c r="AC36" i="17"/>
  <c r="Y38" i="17"/>
  <c r="AA6" i="17" s="1"/>
  <c r="AA36" i="17"/>
  <c r="AX84" i="15"/>
  <c r="AT87" i="15"/>
  <c r="AV87" i="15" s="1"/>
  <c r="AV84" i="15"/>
  <c r="AJ84" i="14"/>
  <c r="AL84" i="14" s="1"/>
  <c r="AJ46" i="14"/>
  <c r="AL46" i="14" s="1"/>
  <c r="AL14" i="14"/>
  <c r="BZ14" i="14"/>
  <c r="BZ84" i="14" s="1"/>
  <c r="M68" i="18"/>
  <c r="K69" i="18"/>
  <c r="AH41" i="15"/>
  <c r="AD48" i="15"/>
  <c r="H85" i="17"/>
  <c r="F87" i="17"/>
  <c r="H87" i="17" s="1"/>
  <c r="AB57" i="18"/>
  <c r="Z59" i="18"/>
  <c r="AB59" i="18" s="1"/>
  <c r="J73" i="9"/>
  <c r="L72" i="9"/>
  <c r="N72" i="9"/>
  <c r="AH42" i="7"/>
  <c r="AD48" i="7"/>
  <c r="AH48" i="7" s="1"/>
  <c r="AF42" i="7"/>
  <c r="X61" i="6"/>
  <c r="X60" i="6"/>
  <c r="X16" i="6"/>
  <c r="Z15" i="6" s="1"/>
  <c r="AB9" i="6"/>
  <c r="AC62" i="18"/>
  <c r="Y64" i="18"/>
  <c r="AA64" i="18" s="1"/>
  <c r="K38" i="7"/>
  <c r="AI57" i="15"/>
  <c r="AI26" i="15"/>
  <c r="AK18" i="15" s="1"/>
  <c r="AM18" i="15"/>
  <c r="BY18" i="15"/>
  <c r="AI40" i="15"/>
  <c r="J71" i="6"/>
  <c r="L21" i="6"/>
  <c r="J43" i="6"/>
  <c r="V60" i="15"/>
  <c r="X60" i="15"/>
  <c r="S68" i="18"/>
  <c r="O69" i="18"/>
  <c r="Q68" i="18"/>
  <c r="BV25" i="16"/>
  <c r="BT47" i="16"/>
  <c r="BV47" i="16" s="1"/>
  <c r="BT26" i="16"/>
  <c r="BV21" i="16" s="1"/>
  <c r="BO13" i="6"/>
  <c r="BM45" i="6"/>
  <c r="BO45" i="6" s="1"/>
  <c r="BM74" i="6"/>
  <c r="BQ74" i="6" s="1"/>
  <c r="F48" i="16"/>
  <c r="H43" i="16" s="1"/>
  <c r="I47" i="16"/>
  <c r="BR70" i="7"/>
  <c r="BP70" i="7"/>
  <c r="BL86" i="18"/>
  <c r="BJ87" i="18"/>
  <c r="BL87" i="18" s="1"/>
  <c r="BK35" i="6"/>
  <c r="BS35" i="6"/>
  <c r="BP47" i="15"/>
  <c r="BN48" i="15"/>
  <c r="BP48" i="15" s="1"/>
  <c r="BR47" i="15"/>
  <c r="BT77" i="14"/>
  <c r="BZ32" i="14"/>
  <c r="BT44" i="14"/>
  <c r="BR81" i="19"/>
  <c r="BP81" i="19"/>
  <c r="BM42" i="16"/>
  <c r="BK42" i="16"/>
  <c r="BP36" i="17"/>
  <c r="BN38" i="17"/>
  <c r="BR38" i="17" s="1"/>
  <c r="E46" i="6"/>
  <c r="G46" i="6" s="1"/>
  <c r="E84" i="6"/>
  <c r="G84" i="6" s="1"/>
  <c r="BD72" i="6"/>
  <c r="BF72" i="6" s="1"/>
  <c r="BF31" i="6"/>
  <c r="BD36" i="6"/>
  <c r="BF36" i="6" s="1"/>
  <c r="BF95" i="6" s="1"/>
  <c r="AP38" i="16"/>
  <c r="AR36" i="16" s="1"/>
  <c r="AR94" i="16" s="1"/>
  <c r="AE38" i="16"/>
  <c r="AG5" i="16" s="1"/>
  <c r="AG90" i="16" s="1"/>
  <c r="AC47" i="7"/>
  <c r="AA47" i="7"/>
  <c r="Y48" i="7"/>
  <c r="AC48" i="7" s="1"/>
  <c r="AM15" i="1"/>
  <c r="BY15" i="1"/>
  <c r="AI47" i="1"/>
  <c r="BR79" i="19"/>
  <c r="BP79" i="19"/>
  <c r="BN82" i="19"/>
  <c r="BP82" i="19" s="1"/>
  <c r="BS41" i="19"/>
  <c r="BS26" i="19"/>
  <c r="BW19" i="19"/>
  <c r="BY19" i="19"/>
  <c r="BY62" i="19" s="1"/>
  <c r="BT72" i="7"/>
  <c r="BZ31" i="7"/>
  <c r="BT43" i="7"/>
  <c r="BT36" i="7"/>
  <c r="BV31" i="7" s="1"/>
  <c r="BT79" i="14"/>
  <c r="BT74" i="14"/>
  <c r="BV74" i="14" s="1"/>
  <c r="BV13" i="14"/>
  <c r="BZ13" i="14"/>
  <c r="BZ79" i="14" s="1"/>
  <c r="CB79" i="14" s="1"/>
  <c r="BT16" i="14"/>
  <c r="BS71" i="9"/>
  <c r="BS26" i="9"/>
  <c r="BU21" i="9" s="1"/>
  <c r="BW21" i="9"/>
  <c r="BK44" i="17"/>
  <c r="BM44" i="17"/>
  <c r="BI48" i="17"/>
  <c r="BM48" i="17" s="1"/>
  <c r="AM29" i="15"/>
  <c r="BY29" i="15"/>
  <c r="BY63" i="15" s="1"/>
  <c r="I60" i="17"/>
  <c r="H60" i="17"/>
  <c r="N16" i="16"/>
  <c r="J38" i="16"/>
  <c r="L16" i="16" s="1"/>
  <c r="BV15" i="7"/>
  <c r="BT16" i="7"/>
  <c r="BV12" i="7" s="1"/>
  <c r="BT47" i="7"/>
  <c r="BV47" i="7" s="1"/>
  <c r="BZ15" i="7"/>
  <c r="H45" i="19"/>
  <c r="F48" i="19"/>
  <c r="H42" i="19" s="1"/>
  <c r="L44" i="17"/>
  <c r="N44" i="17"/>
  <c r="BZ22" i="15"/>
  <c r="BZ76" i="15" s="1"/>
  <c r="AJ26" i="15"/>
  <c r="AL22" i="15" s="1"/>
  <c r="AJ76" i="15"/>
  <c r="AJ44" i="15"/>
  <c r="J48" i="17"/>
  <c r="N41" i="17"/>
  <c r="R29" i="6"/>
  <c r="N63" i="6"/>
  <c r="R63" i="6" s="1"/>
  <c r="AA16" i="9"/>
  <c r="AC16" i="9"/>
  <c r="W77" i="19"/>
  <c r="U78" i="19"/>
  <c r="W78" i="19" s="1"/>
  <c r="O38" i="7"/>
  <c r="Q16" i="7" s="1"/>
  <c r="S36" i="7"/>
  <c r="AJ62" i="9"/>
  <c r="AM62" i="9" s="1"/>
  <c r="AM19" i="9"/>
  <c r="BZ19" i="9"/>
  <c r="BZ62" i="9" s="1"/>
  <c r="AJ26" i="9"/>
  <c r="AL19" i="9" s="1"/>
  <c r="BQ72" i="16"/>
  <c r="BO73" i="16"/>
  <c r="BQ73" i="16" s="1"/>
  <c r="BQ43" i="15"/>
  <c r="BO48" i="15"/>
  <c r="BQ48" i="15" s="1"/>
  <c r="BR67" i="7"/>
  <c r="BP67" i="7"/>
  <c r="BN69" i="7"/>
  <c r="BP69" i="7" s="1"/>
  <c r="BQ75" i="7"/>
  <c r="BO78" i="7"/>
  <c r="BQ78" i="7" s="1"/>
  <c r="BQ46" i="9"/>
  <c r="BO48" i="9"/>
  <c r="BQ48" i="9" s="1"/>
  <c r="BL75" i="17"/>
  <c r="BJ78" i="17"/>
  <c r="BL78" i="17" s="1"/>
  <c r="BQ26" i="17"/>
  <c r="BQ93" i="17" s="1"/>
  <c r="BO38" i="17"/>
  <c r="BP36" i="14"/>
  <c r="BN38" i="14"/>
  <c r="BR38" i="14" s="1"/>
  <c r="BQ16" i="7"/>
  <c r="BQ92" i="7" s="1"/>
  <c r="BO38" i="7"/>
  <c r="O84" i="6"/>
  <c r="Q84" i="6" s="1"/>
  <c r="Q14" i="6"/>
  <c r="O46" i="6"/>
  <c r="Q46" i="6" s="1"/>
  <c r="BJ15" i="6"/>
  <c r="BL15" i="6"/>
  <c r="E57" i="6"/>
  <c r="H18" i="6"/>
  <c r="E40" i="6"/>
  <c r="E26" i="6"/>
  <c r="G25" i="6" s="1"/>
  <c r="BQ29" i="6"/>
  <c r="BM36" i="6"/>
  <c r="BO29" i="6"/>
  <c r="BM63" i="6"/>
  <c r="BG36" i="14"/>
  <c r="BG94" i="14" s="1"/>
  <c r="BE38" i="14"/>
  <c r="BR36" i="19"/>
  <c r="BN38" i="19"/>
  <c r="BR38" i="19" s="1"/>
  <c r="S16" i="16"/>
  <c r="O38" i="16"/>
  <c r="BL16" i="17"/>
  <c r="BL92" i="17" s="1"/>
  <c r="BJ38" i="17"/>
  <c r="BH72" i="6"/>
  <c r="BH36" i="6"/>
  <c r="BJ36" i="6" s="1"/>
  <c r="BJ31" i="6"/>
  <c r="BL31" i="6"/>
  <c r="BG16" i="19"/>
  <c r="BG92" i="19" s="1"/>
  <c r="BE38" i="19"/>
  <c r="BT56" i="19"/>
  <c r="BB26" i="17"/>
  <c r="BB93" i="17" s="1"/>
  <c r="AZ38" i="17"/>
  <c r="BT57" i="19"/>
  <c r="BZ18" i="19"/>
  <c r="BZ57" i="19" s="1"/>
  <c r="BT26" i="19"/>
  <c r="BM42" i="19"/>
  <c r="BK42" i="19"/>
  <c r="BI48" i="19"/>
  <c r="BM48" i="19" s="1"/>
  <c r="BM76" i="18"/>
  <c r="BK76" i="18"/>
  <c r="BI78" i="18"/>
  <c r="BK78" i="18" s="1"/>
  <c r="Q85" i="19"/>
  <c r="S85" i="19"/>
  <c r="O87" i="19"/>
  <c r="S87" i="19" s="1"/>
  <c r="L22" i="6"/>
  <c r="J76" i="6"/>
  <c r="L76" i="6" s="1"/>
  <c r="BF34" i="6"/>
  <c r="BD86" i="6"/>
  <c r="BF86" i="6" s="1"/>
  <c r="BS34" i="6"/>
  <c r="BS86" i="6" s="1"/>
  <c r="BU86" i="6" s="1"/>
  <c r="AZ21" i="6"/>
  <c r="BB21" i="6"/>
  <c r="AX71" i="6"/>
  <c r="AW70" i="18"/>
  <c r="AU73" i="18"/>
  <c r="AW73" i="18" s="1"/>
  <c r="BB36" i="19"/>
  <c r="BB94" i="19" s="1"/>
  <c r="AZ38" i="19"/>
  <c r="BB22" i="6"/>
  <c r="AX76" i="6"/>
  <c r="AX78" i="6" s="1"/>
  <c r="AZ78" i="6" s="1"/>
  <c r="AX44" i="6"/>
  <c r="BB44" i="6" s="1"/>
  <c r="BR22" i="6"/>
  <c r="BR76" i="6" s="1"/>
  <c r="BG34" i="6"/>
  <c r="BE34" i="6"/>
  <c r="BR34" i="6"/>
  <c r="BR86" i="6" s="1"/>
  <c r="BV86" i="6" s="1"/>
  <c r="BC86" i="6"/>
  <c r="BG86" i="6" s="1"/>
  <c r="AT56" i="6"/>
  <c r="AV56" i="6" s="1"/>
  <c r="AT40" i="6"/>
  <c r="AV40" i="6" s="1"/>
  <c r="AV8" i="6"/>
  <c r="AN86" i="6"/>
  <c r="AN36" i="6"/>
  <c r="AR34" i="6"/>
  <c r="AP34" i="6"/>
  <c r="AW45" i="18"/>
  <c r="AU48" i="18"/>
  <c r="AW48" i="18" s="1"/>
  <c r="BS58" i="18"/>
  <c r="BS36" i="18"/>
  <c r="BU31" i="18" s="1"/>
  <c r="BY28" i="18"/>
  <c r="BY58" i="18" s="1"/>
  <c r="BW28" i="18"/>
  <c r="BA26" i="17"/>
  <c r="BC26" i="17"/>
  <c r="AQ68" i="18"/>
  <c r="AS68" i="18"/>
  <c r="BI63" i="6"/>
  <c r="BK63" i="6" s="1"/>
  <c r="BK29" i="6"/>
  <c r="BI36" i="6"/>
  <c r="BK36" i="6" s="1"/>
  <c r="BK95" i="6" s="1"/>
  <c r="BM43" i="6"/>
  <c r="BO43" i="6" s="1"/>
  <c r="BQ11" i="6"/>
  <c r="BT11" i="6"/>
  <c r="BL36" i="16"/>
  <c r="BL94" i="16" s="1"/>
  <c r="BJ38" i="16"/>
  <c r="BL80" i="18"/>
  <c r="BJ82" i="18"/>
  <c r="BL82" i="18" s="1"/>
  <c r="BS60" i="6"/>
  <c r="BU60" i="6" s="1"/>
  <c r="BI61" i="6"/>
  <c r="BK61" i="6" s="1"/>
  <c r="BI16" i="6"/>
  <c r="BK16" i="6" s="1"/>
  <c r="BK93" i="6" s="1"/>
  <c r="BI60" i="6"/>
  <c r="BK60" i="6" s="1"/>
  <c r="BK9" i="6"/>
  <c r="BP16" i="18"/>
  <c r="BR16" i="18"/>
  <c r="AS79" i="18"/>
  <c r="AQ79" i="18"/>
  <c r="AX72" i="18"/>
  <c r="AT73" i="18"/>
  <c r="AV73" i="18" s="1"/>
  <c r="AV72" i="18"/>
  <c r="BC36" i="7"/>
  <c r="AY38" i="7"/>
  <c r="BC38" i="7" s="1"/>
  <c r="BC16" i="7"/>
  <c r="BA16" i="7"/>
  <c r="BH26" i="6"/>
  <c r="BJ26" i="6" s="1"/>
  <c r="BR25" i="6"/>
  <c r="BB67" i="18"/>
  <c r="AZ69" i="18"/>
  <c r="BB69" i="18" s="1"/>
  <c r="BR23" i="6"/>
  <c r="BR80" i="6" s="1"/>
  <c r="BV80" i="6" s="1"/>
  <c r="BB23" i="6"/>
  <c r="AP38" i="15"/>
  <c r="AR16" i="15" s="1"/>
  <c r="AR92" i="15" s="1"/>
  <c r="AH85" i="19"/>
  <c r="AD87" i="19"/>
  <c r="AF87" i="19" s="1"/>
  <c r="AF85" i="19"/>
  <c r="BB85" i="17"/>
  <c r="AZ87" i="17"/>
  <c r="BB87" i="17" s="1"/>
  <c r="AI80" i="19"/>
  <c r="BY23" i="19"/>
  <c r="CA23" i="19" s="1"/>
  <c r="AK23" i="19"/>
  <c r="AM23" i="19"/>
  <c r="AX72" i="15"/>
  <c r="AT73" i="15"/>
  <c r="AV73" i="15" s="1"/>
  <c r="AV72" i="15"/>
  <c r="AD38" i="9"/>
  <c r="AF16" i="9" s="1"/>
  <c r="AH36" i="9"/>
  <c r="AM31" i="19"/>
  <c r="AI72" i="19"/>
  <c r="X70" i="15"/>
  <c r="T73" i="15"/>
  <c r="V70" i="15" s="1"/>
  <c r="BS56" i="18"/>
  <c r="BS16" i="18"/>
  <c r="BU8" i="18" s="1"/>
  <c r="BW8" i="18"/>
  <c r="BY8" i="18"/>
  <c r="BY56" i="18" s="1"/>
  <c r="BV25" i="19"/>
  <c r="BT47" i="19"/>
  <c r="BV47" i="19" s="1"/>
  <c r="BZ25" i="19"/>
  <c r="AH60" i="18"/>
  <c r="AF60" i="18"/>
  <c r="X70" i="17"/>
  <c r="T73" i="17"/>
  <c r="V73" i="17" s="1"/>
  <c r="AF63" i="17"/>
  <c r="AD64" i="17"/>
  <c r="AG36" i="19"/>
  <c r="AG94" i="19" s="1"/>
  <c r="AE38" i="19"/>
  <c r="AB26" i="19"/>
  <c r="AB93" i="19" s="1"/>
  <c r="Z38" i="19"/>
  <c r="AI15" i="6"/>
  <c r="Z38" i="7"/>
  <c r="AB36" i="7"/>
  <c r="AB94" i="7" s="1"/>
  <c r="AG16" i="14"/>
  <c r="AG92" i="14" s="1"/>
  <c r="AE38" i="14"/>
  <c r="W36" i="9"/>
  <c r="W94" i="9" s="1"/>
  <c r="U38" i="9"/>
  <c r="AP38" i="7"/>
  <c r="AR36" i="7" s="1"/>
  <c r="AR94" i="7" s="1"/>
  <c r="AP38" i="1"/>
  <c r="U24" i="6"/>
  <c r="W24" i="6"/>
  <c r="S85" i="6"/>
  <c r="W85" i="6" s="1"/>
  <c r="S26" i="6"/>
  <c r="S46" i="6"/>
  <c r="W46" i="6" s="1"/>
  <c r="AH46" i="17"/>
  <c r="AD48" i="17"/>
  <c r="AF44" i="17" s="1"/>
  <c r="AF65" i="17"/>
  <c r="AH65" i="17"/>
  <c r="Z13" i="6"/>
  <c r="X74" i="6"/>
  <c r="AB74" i="6" s="1"/>
  <c r="X45" i="6"/>
  <c r="X79" i="6"/>
  <c r="AB13" i="6"/>
  <c r="S61" i="6"/>
  <c r="S60" i="6"/>
  <c r="S16" i="6"/>
  <c r="U8" i="6" s="1"/>
  <c r="W9" i="6"/>
  <c r="S41" i="6"/>
  <c r="R46" i="18"/>
  <c r="P48" i="18"/>
  <c r="R43" i="18" s="1"/>
  <c r="AB58" i="19"/>
  <c r="Z59" i="19"/>
  <c r="AB59" i="19" s="1"/>
  <c r="I70" i="6"/>
  <c r="M11" i="6"/>
  <c r="I65" i="6"/>
  <c r="M65" i="6" s="1"/>
  <c r="E42" i="6"/>
  <c r="E67" i="6"/>
  <c r="E69" i="6" s="1"/>
  <c r="AI12" i="6"/>
  <c r="AI75" i="6" s="1"/>
  <c r="T75" i="6"/>
  <c r="X71" i="9"/>
  <c r="T73" i="9"/>
  <c r="V73" i="9" s="1"/>
  <c r="V71" i="9"/>
  <c r="BA45" i="14"/>
  <c r="BC45" i="14"/>
  <c r="AY48" i="14"/>
  <c r="BC48" i="14" s="1"/>
  <c r="AE73" i="14"/>
  <c r="AG73" i="14" s="1"/>
  <c r="AG70" i="14"/>
  <c r="AR68" i="15"/>
  <c r="AP69" i="15"/>
  <c r="R68" i="9"/>
  <c r="P69" i="9"/>
  <c r="BW12" i="17"/>
  <c r="BS75" i="17"/>
  <c r="BS16" i="17"/>
  <c r="BU12" i="17" s="1"/>
  <c r="BS44" i="17"/>
  <c r="BW44" i="17" s="1"/>
  <c r="AR45" i="15"/>
  <c r="AP48" i="15"/>
  <c r="AX79" i="19"/>
  <c r="AV79" i="19"/>
  <c r="AJ77" i="19"/>
  <c r="AL77" i="19" s="1"/>
  <c r="AL32" i="19"/>
  <c r="AS79" i="15"/>
  <c r="AQ79" i="15"/>
  <c r="AD71" i="6"/>
  <c r="AI21" i="6"/>
  <c r="AI71" i="6" s="1"/>
  <c r="AD43" i="6"/>
  <c r="AP64" i="19"/>
  <c r="AR67" i="19" s="1"/>
  <c r="AR61" i="19"/>
  <c r="W16" i="18"/>
  <c r="W92" i="18" s="1"/>
  <c r="U38" i="18"/>
  <c r="AD48" i="18"/>
  <c r="AF41" i="18" s="1"/>
  <c r="AH47" i="18"/>
  <c r="AB15" i="6"/>
  <c r="AE38" i="17"/>
  <c r="AG5" i="17" s="1"/>
  <c r="AG90" i="17" s="1"/>
  <c r="M46" i="14"/>
  <c r="K48" i="14"/>
  <c r="M47" i="14" s="1"/>
  <c r="AJ75" i="14"/>
  <c r="AL75" i="14" s="1"/>
  <c r="BZ12" i="14"/>
  <c r="BZ75" i="14" s="1"/>
  <c r="AJ44" i="14"/>
  <c r="AL44" i="14" s="1"/>
  <c r="AL12" i="14"/>
  <c r="AC62" i="7"/>
  <c r="Y64" i="7"/>
  <c r="AA64" i="7" s="1"/>
  <c r="AA62" i="7"/>
  <c r="AS76" i="15"/>
  <c r="AQ76" i="15"/>
  <c r="AO78" i="15"/>
  <c r="W26" i="1"/>
  <c r="W93" i="1" s="1"/>
  <c r="U38" i="1"/>
  <c r="N43" i="9"/>
  <c r="J48" i="9"/>
  <c r="L43" i="9" s="1"/>
  <c r="S46" i="16"/>
  <c r="O48" i="16"/>
  <c r="Q47" i="16" s="1"/>
  <c r="W40" i="18"/>
  <c r="U48" i="18"/>
  <c r="W48" i="18" s="1"/>
  <c r="P69" i="19"/>
  <c r="P48" i="9"/>
  <c r="R43" i="9" s="1"/>
  <c r="D80" i="6"/>
  <c r="H23" i="6"/>
  <c r="D45" i="6"/>
  <c r="H45" i="6" s="1"/>
  <c r="G44" i="14"/>
  <c r="I44" i="14"/>
  <c r="AI77" i="7"/>
  <c r="AI36" i="7"/>
  <c r="AK30" i="7" s="1"/>
  <c r="BY32" i="7"/>
  <c r="BY77" i="7" s="1"/>
  <c r="AM9" i="17"/>
  <c r="AI60" i="17"/>
  <c r="AK60" i="17" s="1"/>
  <c r="AI61" i="17"/>
  <c r="AI41" i="17"/>
  <c r="AI62" i="17"/>
  <c r="AM19" i="17"/>
  <c r="BY19" i="17"/>
  <c r="BY62" i="17" s="1"/>
  <c r="AI26" i="17"/>
  <c r="AK18" i="17" s="1"/>
  <c r="I40" i="16"/>
  <c r="E48" i="16"/>
  <c r="G47" i="16" s="1"/>
  <c r="R18" i="6"/>
  <c r="N57" i="6"/>
  <c r="R57" i="6" s="1"/>
  <c r="N40" i="6"/>
  <c r="N26" i="6"/>
  <c r="P20" i="6" s="1"/>
  <c r="J26" i="6"/>
  <c r="L25" i="6" s="1"/>
  <c r="AG42" i="18"/>
  <c r="AE48" i="18"/>
  <c r="H28" i="17"/>
  <c r="H35" i="17"/>
  <c r="L77" i="14"/>
  <c r="J78" i="14"/>
  <c r="L78" i="14" s="1"/>
  <c r="N77" i="14"/>
  <c r="AJ76" i="19"/>
  <c r="AL76" i="19" s="1"/>
  <c r="AL22" i="19"/>
  <c r="AJ44" i="19"/>
  <c r="AL44" i="19" s="1"/>
  <c r="AJ26" i="19"/>
  <c r="AL20" i="19" s="1"/>
  <c r="O80" i="6"/>
  <c r="O45" i="6"/>
  <c r="Q45" i="6" s="1"/>
  <c r="O26" i="6"/>
  <c r="Q21" i="6" s="1"/>
  <c r="O47" i="6"/>
  <c r="BJ48" i="19"/>
  <c r="BL48" i="19" s="1"/>
  <c r="BD48" i="18"/>
  <c r="BH48" i="18" s="1"/>
  <c r="AO82" i="18"/>
  <c r="AS82" i="18" s="1"/>
  <c r="BJ38" i="19"/>
  <c r="F23" i="6"/>
  <c r="Q46" i="16"/>
  <c r="P64" i="19"/>
  <c r="BE84" i="6"/>
  <c r="K32" i="6"/>
  <c r="AI9" i="6"/>
  <c r="AI60" i="6" s="1"/>
  <c r="AI64" i="1"/>
  <c r="AK61" i="1" s="1"/>
  <c r="BZ29" i="18"/>
  <c r="BZ63" i="18" s="1"/>
  <c r="AI16" i="17"/>
  <c r="AK9" i="17" s="1"/>
  <c r="BZ31" i="17"/>
  <c r="BZ72" i="17" s="1"/>
  <c r="F48" i="14"/>
  <c r="H41" i="14" s="1"/>
  <c r="BP26" i="17"/>
  <c r="Y47" i="6"/>
  <c r="I26" i="17"/>
  <c r="Y78" i="16"/>
  <c r="AA78" i="16" s="1"/>
  <c r="E48" i="15"/>
  <c r="G40" i="15" s="1"/>
  <c r="AL60" i="14"/>
  <c r="E48" i="14"/>
  <c r="G40" i="14" s="1"/>
  <c r="I26" i="14"/>
  <c r="F48" i="15"/>
  <c r="H40" i="15" s="1"/>
  <c r="AM31" i="7"/>
  <c r="I36" i="14"/>
  <c r="AM72" i="7"/>
  <c r="AJ72" i="17"/>
  <c r="AI43" i="19"/>
  <c r="AJ72" i="15"/>
  <c r="BZ31" i="1"/>
  <c r="E38" i="16"/>
  <c r="G6" i="16" s="1"/>
  <c r="AJ43" i="15"/>
  <c r="AJ36" i="17"/>
  <c r="AL28" i="17" s="1"/>
  <c r="AI36" i="19"/>
  <c r="AK35" i="19" s="1"/>
  <c r="AJ43" i="1"/>
  <c r="G72" i="19"/>
  <c r="AJ36" i="1"/>
  <c r="AL35" i="1" s="1"/>
  <c r="G35" i="7"/>
  <c r="AI36" i="18"/>
  <c r="AK30" i="18" s="1"/>
  <c r="BY31" i="19"/>
  <c r="BY72" i="19" s="1"/>
  <c r="G28" i="1"/>
  <c r="AI43" i="7"/>
  <c r="AJ26" i="16"/>
  <c r="AL20" i="16" s="1"/>
  <c r="BY21" i="19"/>
  <c r="AJ26" i="14"/>
  <c r="AL20" i="14" s="1"/>
  <c r="AM21" i="19"/>
  <c r="G18" i="17"/>
  <c r="AJ26" i="17"/>
  <c r="AL19" i="17" s="1"/>
  <c r="AI26" i="9"/>
  <c r="AK18" i="9" s="1"/>
  <c r="AJ43" i="16"/>
  <c r="G25" i="15"/>
  <c r="G18" i="9"/>
  <c r="AI43" i="9"/>
  <c r="I26" i="9"/>
  <c r="BZ21" i="16"/>
  <c r="BZ71" i="16" s="1"/>
  <c r="H21" i="6"/>
  <c r="BY21" i="9"/>
  <c r="BY71" i="9" s="1"/>
  <c r="D26" i="6"/>
  <c r="F18" i="6" s="1"/>
  <c r="I26" i="15"/>
  <c r="AM21" i="9"/>
  <c r="AI26" i="19"/>
  <c r="AK25" i="19" s="1"/>
  <c r="AJ70" i="16"/>
  <c r="AI11" i="6"/>
  <c r="AI65" i="6" s="1"/>
  <c r="E48" i="1"/>
  <c r="G42" i="1" s="1"/>
  <c r="E43" i="6"/>
  <c r="F73" i="7"/>
  <c r="H75" i="7" s="1"/>
  <c r="BZ11" i="16"/>
  <c r="BZ65" i="16" s="1"/>
  <c r="H10" i="1"/>
  <c r="G43" i="17"/>
  <c r="G15" i="15"/>
  <c r="G11" i="15"/>
  <c r="H8" i="15"/>
  <c r="H11" i="15"/>
  <c r="AJ16" i="16"/>
  <c r="AL8" i="16" s="1"/>
  <c r="AM11" i="17"/>
  <c r="AJ43" i="19"/>
  <c r="AJ16" i="19"/>
  <c r="AL15" i="19" s="1"/>
  <c r="E48" i="19"/>
  <c r="G40" i="19" s="1"/>
  <c r="H11" i="1"/>
  <c r="G43" i="15"/>
  <c r="AI43" i="17"/>
  <c r="BY11" i="17"/>
  <c r="E65" i="6"/>
  <c r="G65" i="6" s="1"/>
  <c r="H9" i="1"/>
  <c r="E48" i="9"/>
  <c r="G47" i="9" s="1"/>
  <c r="H43" i="15"/>
  <c r="H70" i="15"/>
  <c r="I70" i="1"/>
  <c r="AI65" i="17"/>
  <c r="AM65" i="17" s="1"/>
  <c r="AJ70" i="19"/>
  <c r="H8" i="1"/>
  <c r="H8" i="17"/>
  <c r="G70" i="15"/>
  <c r="AJ65" i="15"/>
  <c r="H10" i="15"/>
  <c r="G70" i="19"/>
  <c r="H8" i="9"/>
  <c r="I43" i="17"/>
  <c r="I65" i="19"/>
  <c r="I43" i="14"/>
  <c r="H15" i="15"/>
  <c r="H10" i="9"/>
  <c r="I16" i="17"/>
  <c r="F38" i="15"/>
  <c r="H6" i="15" s="1"/>
  <c r="E48" i="17"/>
  <c r="G40" i="17" s="1"/>
  <c r="H9" i="15"/>
  <c r="E73" i="19"/>
  <c r="G73" i="19" s="1"/>
  <c r="H10" i="19"/>
  <c r="AI43" i="14"/>
  <c r="AM11" i="14"/>
  <c r="I43" i="15"/>
  <c r="G11" i="18"/>
  <c r="F38" i="19"/>
  <c r="H6" i="19" s="1"/>
  <c r="G8" i="18"/>
  <c r="I16" i="19"/>
  <c r="G10" i="18"/>
  <c r="H9" i="19"/>
  <c r="H9" i="9"/>
  <c r="G9" i="18"/>
  <c r="BZ11" i="15"/>
  <c r="BZ70" i="15" s="1"/>
  <c r="BY11" i="14"/>
  <c r="BY70" i="14" s="1"/>
  <c r="AJ70" i="15"/>
  <c r="AM70" i="15" s="1"/>
  <c r="AI36" i="15"/>
  <c r="AK29" i="15" s="1"/>
  <c r="BZ29" i="15"/>
  <c r="BZ63" i="15" s="1"/>
  <c r="AI63" i="15"/>
  <c r="E38" i="18"/>
  <c r="G36" i="18" s="1"/>
  <c r="I36" i="16"/>
  <c r="AI41" i="15"/>
  <c r="H35" i="15"/>
  <c r="H35" i="9"/>
  <c r="AJ36" i="15"/>
  <c r="AL30" i="15" s="1"/>
  <c r="AJ41" i="15"/>
  <c r="I36" i="17"/>
  <c r="F38" i="17"/>
  <c r="H6" i="17" s="1"/>
  <c r="G28" i="18"/>
  <c r="I36" i="18"/>
  <c r="BZ29" i="16"/>
  <c r="BZ63" i="16" s="1"/>
  <c r="I36" i="19"/>
  <c r="AI41" i="16"/>
  <c r="I36" i="15"/>
  <c r="E38" i="19"/>
  <c r="G6" i="19" s="1"/>
  <c r="I36" i="9"/>
  <c r="AJ36" i="16"/>
  <c r="AL32" i="16" s="1"/>
  <c r="AI41" i="14"/>
  <c r="BY29" i="14"/>
  <c r="AJ36" i="19"/>
  <c r="AL28" i="19" s="1"/>
  <c r="H35" i="18"/>
  <c r="H35" i="16"/>
  <c r="AJ36" i="18"/>
  <c r="AL32" i="18" s="1"/>
  <c r="BZ29" i="19"/>
  <c r="BZ63" i="19" s="1"/>
  <c r="BY29" i="19"/>
  <c r="BY63" i="19" s="1"/>
  <c r="H35" i="14"/>
  <c r="G28" i="9"/>
  <c r="BY29" i="16"/>
  <c r="F38" i="18"/>
  <c r="H6" i="18" s="1"/>
  <c r="AI41" i="19"/>
  <c r="AM29" i="19"/>
  <c r="AI36" i="14"/>
  <c r="I63" i="14"/>
  <c r="H60" i="14"/>
  <c r="AM29" i="14"/>
  <c r="H35" i="7"/>
  <c r="F38" i="7"/>
  <c r="H6" i="7" s="1"/>
  <c r="I36" i="7"/>
  <c r="I36" i="1"/>
  <c r="H35" i="1"/>
  <c r="F38" i="1"/>
  <c r="H6" i="1" s="1"/>
  <c r="G18" i="7"/>
  <c r="G66" i="15"/>
  <c r="BY19" i="1"/>
  <c r="I41" i="14"/>
  <c r="AJ41" i="17"/>
  <c r="AM19" i="1"/>
  <c r="AI26" i="1"/>
  <c r="AK20" i="1" s="1"/>
  <c r="BZ19" i="17"/>
  <c r="I26" i="16"/>
  <c r="F38" i="16"/>
  <c r="H5" i="16" s="1"/>
  <c r="H90" i="16" s="1"/>
  <c r="AJ62" i="17"/>
  <c r="I16" i="7"/>
  <c r="G10" i="15"/>
  <c r="I16" i="9"/>
  <c r="I16" i="15"/>
  <c r="G9" i="1"/>
  <c r="G10" i="17"/>
  <c r="E38" i="17"/>
  <c r="G6" i="17" s="1"/>
  <c r="I16" i="14"/>
  <c r="E38" i="14"/>
  <c r="G26" i="14" s="1"/>
  <c r="E38" i="15"/>
  <c r="G26" i="15" s="1"/>
  <c r="G15" i="7"/>
  <c r="G15" i="1"/>
  <c r="G8" i="9"/>
  <c r="I41" i="9"/>
  <c r="G11" i="14"/>
  <c r="E38" i="7"/>
  <c r="G26" i="7" s="1"/>
  <c r="G8" i="7"/>
  <c r="G10" i="1"/>
  <c r="G8" i="1"/>
  <c r="G10" i="14"/>
  <c r="E38" i="1"/>
  <c r="G5" i="1" s="1"/>
  <c r="G11" i="7"/>
  <c r="G9" i="15"/>
  <c r="I16" i="1"/>
  <c r="G11" i="9"/>
  <c r="G9" i="14"/>
  <c r="E38" i="9"/>
  <c r="G6" i="9" s="1"/>
  <c r="G9" i="7"/>
  <c r="G8" i="15"/>
  <c r="G10" i="9"/>
  <c r="G8" i="14"/>
  <c r="AJ16" i="14"/>
  <c r="AL11" i="14" s="1"/>
  <c r="BZ9" i="18"/>
  <c r="BZ60" i="18" s="1"/>
  <c r="E61" i="6"/>
  <c r="H61" i="6" s="1"/>
  <c r="AM9" i="15"/>
  <c r="AJ16" i="15"/>
  <c r="AL15" i="15" s="1"/>
  <c r="AJ41" i="18"/>
  <c r="AM9" i="14"/>
  <c r="BZ9" i="14"/>
  <c r="BZ60" i="14" s="1"/>
  <c r="AJ61" i="14"/>
  <c r="AJ64" i="14" s="1"/>
  <c r="E16" i="6"/>
  <c r="G9" i="6" s="1"/>
  <c r="H8" i="19"/>
  <c r="AJ41" i="14"/>
  <c r="AM9" i="18"/>
  <c r="BK16" i="15"/>
  <c r="BM16" i="15"/>
  <c r="BJ11" i="6"/>
  <c r="AZ73" i="19"/>
  <c r="BB73" i="19" s="1"/>
  <c r="AT16" i="6"/>
  <c r="AV16" i="6" s="1"/>
  <c r="AV93" i="6" s="1"/>
  <c r="BZ8" i="18"/>
  <c r="BZ56" i="18" s="1"/>
  <c r="BC47" i="6"/>
  <c r="BG47" i="6" s="1"/>
  <c r="AO36" i="6"/>
  <c r="AQ29" i="6" s="1"/>
  <c r="AY26" i="6"/>
  <c r="BA26" i="6" s="1"/>
  <c r="BA94" i="6" s="1"/>
  <c r="AO38" i="18"/>
  <c r="AQ16" i="18" s="1"/>
  <c r="AX26" i="6"/>
  <c r="AZ26" i="6" s="1"/>
  <c r="AT36" i="6"/>
  <c r="AV36" i="6" s="1"/>
  <c r="AV95" i="6" s="1"/>
  <c r="AD38" i="19"/>
  <c r="AH38" i="19" s="1"/>
  <c r="AN40" i="6"/>
  <c r="AI16" i="18"/>
  <c r="AK8" i="18" s="1"/>
  <c r="BY15" i="18"/>
  <c r="AI22" i="6"/>
  <c r="AI76" i="6" s="1"/>
  <c r="AI45" i="7"/>
  <c r="AM45" i="7" s="1"/>
  <c r="AJ43" i="17"/>
  <c r="AI16" i="19"/>
  <c r="AK8" i="19" s="1"/>
  <c r="AI24" i="6"/>
  <c r="AI85" i="6" s="1"/>
  <c r="AK85" i="6" s="1"/>
  <c r="AS46" i="6"/>
  <c r="AW46" i="6" s="1"/>
  <c r="F48" i="18"/>
  <c r="H42" i="18" s="1"/>
  <c r="Y78" i="15"/>
  <c r="AT78" i="16"/>
  <c r="AV78" i="16" s="1"/>
  <c r="AM18" i="16"/>
  <c r="AJ41" i="9"/>
  <c r="BZ18" i="7"/>
  <c r="BZ57" i="7" s="1"/>
  <c r="O38" i="18"/>
  <c r="Q6" i="18" s="1"/>
  <c r="BT16" i="16"/>
  <c r="BV8" i="16" s="1"/>
  <c r="BT36" i="14"/>
  <c r="I47" i="1"/>
  <c r="AM28" i="18"/>
  <c r="BT36" i="18"/>
  <c r="BV32" i="18" s="1"/>
  <c r="BS31" i="6"/>
  <c r="BS72" i="6" s="1"/>
  <c r="BY9" i="17"/>
  <c r="BY60" i="17" s="1"/>
  <c r="N71" i="18"/>
  <c r="J73" i="18"/>
  <c r="L72" i="18" s="1"/>
  <c r="Q76" i="19"/>
  <c r="S76" i="19"/>
  <c r="AD81" i="6"/>
  <c r="AF81" i="6" s="1"/>
  <c r="AI33" i="6"/>
  <c r="AI81" i="6" s="1"/>
  <c r="AK81" i="6" s="1"/>
  <c r="AF33" i="6"/>
  <c r="AF58" i="19"/>
  <c r="AH58" i="19"/>
  <c r="AD59" i="19"/>
  <c r="S43" i="18"/>
  <c r="S47" i="17"/>
  <c r="BZ8" i="19"/>
  <c r="BZ56" i="19" s="1"/>
  <c r="AJ56" i="19"/>
  <c r="AM56" i="19" s="1"/>
  <c r="AA56" i="19"/>
  <c r="Y59" i="19"/>
  <c r="AC59" i="19" s="1"/>
  <c r="X63" i="19"/>
  <c r="T64" i="19"/>
  <c r="V64" i="19" s="1"/>
  <c r="V63" i="19"/>
  <c r="J48" i="15"/>
  <c r="L47" i="15" s="1"/>
  <c r="BM65" i="14"/>
  <c r="BK65" i="14"/>
  <c r="BR65" i="16"/>
  <c r="BP65" i="16"/>
  <c r="H81" i="19"/>
  <c r="F82" i="19"/>
  <c r="N63" i="15"/>
  <c r="BQ62" i="14"/>
  <c r="BO64" i="14"/>
  <c r="BQ64" i="14" s="1"/>
  <c r="K78" i="15"/>
  <c r="M78" i="15" s="1"/>
  <c r="M75" i="15"/>
  <c r="BM72" i="17"/>
  <c r="BK72" i="17"/>
  <c r="BR67" i="18"/>
  <c r="BP67" i="18"/>
  <c r="BL72" i="17"/>
  <c r="BJ73" i="17"/>
  <c r="BL73" i="17" s="1"/>
  <c r="BW35" i="14"/>
  <c r="BU35" i="14"/>
  <c r="AS36" i="17"/>
  <c r="AQ36" i="17"/>
  <c r="Q46" i="14"/>
  <c r="S46" i="14"/>
  <c r="AH42" i="17"/>
  <c r="BM74" i="19"/>
  <c r="BK74" i="19"/>
  <c r="BH46" i="15"/>
  <c r="BD48" i="15"/>
  <c r="BF48" i="15" s="1"/>
  <c r="BF46" i="15"/>
  <c r="BD64" i="19"/>
  <c r="BF64" i="19" s="1"/>
  <c r="BH63" i="19"/>
  <c r="AW71" i="15"/>
  <c r="AU73" i="15"/>
  <c r="AW73" i="15" s="1"/>
  <c r="BM86" i="15"/>
  <c r="BI87" i="15"/>
  <c r="BS62" i="17"/>
  <c r="BU19" i="17"/>
  <c r="AX74" i="15"/>
  <c r="AV74" i="15"/>
  <c r="AS60" i="17"/>
  <c r="AQ60" i="17"/>
  <c r="BS58" i="17"/>
  <c r="AX45" i="18"/>
  <c r="AV45" i="18"/>
  <c r="AQ68" i="15"/>
  <c r="AS68" i="15"/>
  <c r="AR63" i="16"/>
  <c r="AP64" i="16"/>
  <c r="AS42" i="19"/>
  <c r="AO48" i="19"/>
  <c r="AQ42" i="19" s="1"/>
  <c r="AA68" i="14"/>
  <c r="AC68" i="14"/>
  <c r="X46" i="9"/>
  <c r="V46" i="9"/>
  <c r="AA67" i="14"/>
  <c r="AC67" i="14"/>
  <c r="W43" i="9"/>
  <c r="U48" i="9"/>
  <c r="W48" i="9" s="1"/>
  <c r="AH77" i="19"/>
  <c r="AF77" i="19"/>
  <c r="AH60" i="14"/>
  <c r="AF60" i="14"/>
  <c r="N65" i="18"/>
  <c r="L65" i="18"/>
  <c r="S86" i="16"/>
  <c r="Q86" i="16"/>
  <c r="X41" i="16"/>
  <c r="T48" i="16"/>
  <c r="X48" i="16" s="1"/>
  <c r="AE73" i="16"/>
  <c r="AG75" i="16" s="1"/>
  <c r="BP46" i="7"/>
  <c r="BR46" i="7"/>
  <c r="BN64" i="19"/>
  <c r="BP64" i="19" s="1"/>
  <c r="BR61" i="19"/>
  <c r="BP61" i="19"/>
  <c r="M71" i="18"/>
  <c r="K73" i="18"/>
  <c r="P59" i="17"/>
  <c r="R58" i="17" s="1"/>
  <c r="BQ67" i="16"/>
  <c r="BO69" i="16"/>
  <c r="BQ69" i="16" s="1"/>
  <c r="BM74" i="17"/>
  <c r="BK74" i="17"/>
  <c r="N46" i="7"/>
  <c r="L46" i="7"/>
  <c r="AH45" i="15"/>
  <c r="AF45" i="15"/>
  <c r="S41" i="15"/>
  <c r="I72" i="1"/>
  <c r="G65" i="1"/>
  <c r="G72" i="1"/>
  <c r="S60" i="19"/>
  <c r="Q60" i="19"/>
  <c r="BL42" i="14"/>
  <c r="BJ48" i="14"/>
  <c r="BL48" i="14" s="1"/>
  <c r="BR44" i="18"/>
  <c r="BP44" i="18"/>
  <c r="H76" i="14"/>
  <c r="F78" i="14"/>
  <c r="H78" i="14" s="1"/>
  <c r="P48" i="19"/>
  <c r="BP12" i="6"/>
  <c r="BN75" i="6"/>
  <c r="BP11" i="6"/>
  <c r="BN16" i="6"/>
  <c r="BP16" i="6" s="1"/>
  <c r="BP93" i="6" s="1"/>
  <c r="BS65" i="6"/>
  <c r="BU65" i="6" s="1"/>
  <c r="BD65" i="6"/>
  <c r="BF65" i="6" s="1"/>
  <c r="BD16" i="6"/>
  <c r="BF16" i="6" s="1"/>
  <c r="BF93" i="6" s="1"/>
  <c r="BD43" i="6"/>
  <c r="BF43" i="6" s="1"/>
  <c r="O38" i="19"/>
  <c r="Q16" i="19" s="1"/>
  <c r="S16" i="19"/>
  <c r="BH57" i="19"/>
  <c r="BD59" i="19"/>
  <c r="BH59" i="19" s="1"/>
  <c r="E77" i="6"/>
  <c r="G32" i="6"/>
  <c r="E44" i="6"/>
  <c r="AS42" i="6"/>
  <c r="AU42" i="6" s="1"/>
  <c r="AS16" i="6"/>
  <c r="AW16" i="6" s="1"/>
  <c r="BA32" i="6"/>
  <c r="AY77" i="6"/>
  <c r="BA77" i="6" s="1"/>
  <c r="BS32" i="6"/>
  <c r="BS77" i="6" s="1"/>
  <c r="S58" i="14"/>
  <c r="BL72" i="19"/>
  <c r="BJ73" i="19"/>
  <c r="BL73" i="19" s="1"/>
  <c r="BM65" i="19"/>
  <c r="BK65" i="19"/>
  <c r="BB31" i="6"/>
  <c r="BR31" i="6"/>
  <c r="AX43" i="6"/>
  <c r="AZ31" i="6"/>
  <c r="AX36" i="6"/>
  <c r="AZ36" i="6" s="1"/>
  <c r="BM44" i="19"/>
  <c r="BK44" i="19"/>
  <c r="BS66" i="14"/>
  <c r="BS42" i="14"/>
  <c r="BU42" i="14" s="1"/>
  <c r="BM43" i="15"/>
  <c r="BK43" i="15"/>
  <c r="BC45" i="17"/>
  <c r="BA45" i="17"/>
  <c r="BL22" i="6"/>
  <c r="BJ22" i="6"/>
  <c r="BH76" i="6"/>
  <c r="BW33" i="14"/>
  <c r="BS45" i="14"/>
  <c r="AS56" i="17"/>
  <c r="AO59" i="17"/>
  <c r="AX68" i="15"/>
  <c r="AV68" i="15"/>
  <c r="AA45" i="1"/>
  <c r="AC45" i="1"/>
  <c r="I53" i="7"/>
  <c r="E54" i="7"/>
  <c r="W81" i="1"/>
  <c r="U82" i="1"/>
  <c r="W82" i="1" s="1"/>
  <c r="W63" i="7"/>
  <c r="U64" i="7"/>
  <c r="W64" i="7" s="1"/>
  <c r="AM12" i="1"/>
  <c r="AI16" i="1"/>
  <c r="AK9" i="1" s="1"/>
  <c r="AI77" i="14"/>
  <c r="AK32" i="14"/>
  <c r="AH80" i="9"/>
  <c r="AF80" i="9"/>
  <c r="BH45" i="9"/>
  <c r="BF45" i="9"/>
  <c r="AX72" i="17"/>
  <c r="AV72" i="17"/>
  <c r="AT73" i="17"/>
  <c r="AV73" i="17" s="1"/>
  <c r="BF36" i="7"/>
  <c r="BD38" i="7"/>
  <c r="BH38" i="7" s="1"/>
  <c r="AX44" i="16"/>
  <c r="AV44" i="16"/>
  <c r="BS68" i="1"/>
  <c r="BY30" i="1"/>
  <c r="BY68" i="1" s="1"/>
  <c r="BU30" i="1"/>
  <c r="AG67" i="16"/>
  <c r="AE69" i="16"/>
  <c r="AG42" i="16"/>
  <c r="AE48" i="16"/>
  <c r="AD72" i="6"/>
  <c r="AG72" i="6" s="1"/>
  <c r="AI31" i="6"/>
  <c r="AI72" i="6" s="1"/>
  <c r="AJ81" i="17"/>
  <c r="AL81" i="17" s="1"/>
  <c r="AL33" i="17"/>
  <c r="BH71" i="6"/>
  <c r="BL21" i="6"/>
  <c r="BJ21" i="6"/>
  <c r="BR21" i="6"/>
  <c r="BH43" i="6"/>
  <c r="BL43" i="6" s="1"/>
  <c r="AR76" i="19"/>
  <c r="AP78" i="19"/>
  <c r="AD80" i="6"/>
  <c r="AF80" i="6" s="1"/>
  <c r="AI23" i="6"/>
  <c r="AG72" i="19"/>
  <c r="AE73" i="19"/>
  <c r="AG73" i="19" s="1"/>
  <c r="BT36" i="17"/>
  <c r="BY34" i="18"/>
  <c r="BY86" i="18" s="1"/>
  <c r="BY30" i="18"/>
  <c r="BY68" i="18" s="1"/>
  <c r="BT26" i="18"/>
  <c r="BV22" i="18" s="1"/>
  <c r="V16" i="18"/>
  <c r="BS43" i="18"/>
  <c r="AJ26" i="18"/>
  <c r="AL19" i="18" s="1"/>
  <c r="T38" i="18"/>
  <c r="X38" i="18" s="1"/>
  <c r="BT66" i="18"/>
  <c r="BY31" i="18"/>
  <c r="AJ16" i="18"/>
  <c r="AL10" i="18" s="1"/>
  <c r="BS72" i="15"/>
  <c r="BF43" i="14"/>
  <c r="BH43" i="14"/>
  <c r="BZ30" i="17"/>
  <c r="AM15" i="18"/>
  <c r="AM34" i="18"/>
  <c r="I57" i="19"/>
  <c r="BU30" i="18"/>
  <c r="AS44" i="15"/>
  <c r="BV30" i="17"/>
  <c r="AK86" i="18"/>
  <c r="BM36" i="18"/>
  <c r="BI38" i="18"/>
  <c r="BM38" i="18" s="1"/>
  <c r="BS72" i="18"/>
  <c r="AI56" i="18"/>
  <c r="AM56" i="18" s="1"/>
  <c r="Y78" i="19"/>
  <c r="AA78" i="19" s="1"/>
  <c r="AD59" i="9"/>
  <c r="AF56" i="9" s="1"/>
  <c r="BP47" i="18"/>
  <c r="BN48" i="18"/>
  <c r="BP48" i="18" s="1"/>
  <c r="BL40" i="19"/>
  <c r="BH44" i="6"/>
  <c r="BJ44" i="6" s="1"/>
  <c r="AX72" i="6"/>
  <c r="AZ72" i="6" s="1"/>
  <c r="BR66" i="6"/>
  <c r="BT66" i="6" s="1"/>
  <c r="AV62" i="15"/>
  <c r="AX62" i="15"/>
  <c r="BK26" i="9"/>
  <c r="BI38" i="9"/>
  <c r="BM38" i="9" s="1"/>
  <c r="BF45" i="19"/>
  <c r="BD48" i="19"/>
  <c r="BH48" i="19" s="1"/>
  <c r="BG67" i="19"/>
  <c r="BE69" i="19"/>
  <c r="BG69" i="19" s="1"/>
  <c r="I63" i="18"/>
  <c r="H60" i="18"/>
  <c r="BH46" i="18"/>
  <c r="BF46" i="18"/>
  <c r="D43" i="6"/>
  <c r="H11" i="6"/>
  <c r="N16" i="15"/>
  <c r="E41" i="6"/>
  <c r="H29" i="6"/>
  <c r="E63" i="6"/>
  <c r="H63" i="6" s="1"/>
  <c r="E36" i="6"/>
  <c r="G35" i="6" s="1"/>
  <c r="AS75" i="6"/>
  <c r="AU12" i="6"/>
  <c r="AW12" i="6"/>
  <c r="AS44" i="6"/>
  <c r="AS26" i="6"/>
  <c r="AW26" i="6" s="1"/>
  <c r="AS41" i="6"/>
  <c r="AU41" i="6" s="1"/>
  <c r="BR19" i="6"/>
  <c r="BR62" i="6" s="1"/>
  <c r="AU19" i="6"/>
  <c r="AW19" i="6"/>
  <c r="AS62" i="6"/>
  <c r="AW62" i="6" s="1"/>
  <c r="BS28" i="6"/>
  <c r="BS58" i="6" s="1"/>
  <c r="AY40" i="6"/>
  <c r="BA40" i="6" s="1"/>
  <c r="AY36" i="6"/>
  <c r="BA36" i="6" s="1"/>
  <c r="BA95" i="6" s="1"/>
  <c r="BT40" i="19"/>
  <c r="BZ28" i="19"/>
  <c r="CC28" i="19" s="1"/>
  <c r="BT58" i="19"/>
  <c r="BT36" i="19"/>
  <c r="AS81" i="18"/>
  <c r="AQ81" i="18"/>
  <c r="AD68" i="6"/>
  <c r="AD42" i="6"/>
  <c r="AD36" i="6"/>
  <c r="AF31" i="6" s="1"/>
  <c r="AI30" i="6"/>
  <c r="AI68" i="6" s="1"/>
  <c r="AD26" i="6"/>
  <c r="AF20" i="6" s="1"/>
  <c r="AI18" i="6"/>
  <c r="BW25" i="18"/>
  <c r="BY25" i="18"/>
  <c r="BU25" i="18"/>
  <c r="BS47" i="18"/>
  <c r="BI67" i="6"/>
  <c r="BK67" i="6" s="1"/>
  <c r="BI26" i="6"/>
  <c r="BK26" i="6" s="1"/>
  <c r="BK94" i="6" s="1"/>
  <c r="BK20" i="6"/>
  <c r="BS20" i="6"/>
  <c r="BS67" i="6" s="1"/>
  <c r="BW68" i="18"/>
  <c r="BU68" i="18"/>
  <c r="BG15" i="6"/>
  <c r="BE15" i="6"/>
  <c r="AX46" i="6"/>
  <c r="AZ46" i="6" s="1"/>
  <c r="BR84" i="6"/>
  <c r="BV84" i="6" s="1"/>
  <c r="AX16" i="6"/>
  <c r="AZ16" i="6" s="1"/>
  <c r="BT76" i="18"/>
  <c r="BT44" i="18"/>
  <c r="BB43" i="19"/>
  <c r="AZ48" i="19"/>
  <c r="BB48" i="19" s="1"/>
  <c r="AC85" i="6"/>
  <c r="AG24" i="6"/>
  <c r="AE24" i="6"/>
  <c r="AH24" i="6"/>
  <c r="AH85" i="6" s="1"/>
  <c r="AJ85" i="6" s="1"/>
  <c r="AX57" i="6"/>
  <c r="BR18" i="6"/>
  <c r="BR57" i="6" s="1"/>
  <c r="BV57" i="6" s="1"/>
  <c r="BB18" i="6"/>
  <c r="AZ18" i="6"/>
  <c r="AX40" i="6"/>
  <c r="AF45" i="19"/>
  <c r="AH45" i="19"/>
  <c r="AD48" i="19"/>
  <c r="AH48" i="19" s="1"/>
  <c r="BC45" i="15"/>
  <c r="BA45" i="15"/>
  <c r="AS42" i="18"/>
  <c r="AO48" i="18"/>
  <c r="AQ47" i="18" s="1"/>
  <c r="BR56" i="6"/>
  <c r="BV56" i="6" s="1"/>
  <c r="AN56" i="6"/>
  <c r="AN16" i="6"/>
  <c r="AP12" i="6" s="1"/>
  <c r="AD64" i="18"/>
  <c r="AF63" i="18" s="1"/>
  <c r="AC36" i="6"/>
  <c r="AE31" i="6" s="1"/>
  <c r="AH29" i="6"/>
  <c r="AH63" i="6" s="1"/>
  <c r="Y26" i="6"/>
  <c r="AA19" i="6" s="1"/>
  <c r="AI19" i="6"/>
  <c r="AI62" i="6" s="1"/>
  <c r="X47" i="6"/>
  <c r="AB35" i="6"/>
  <c r="AH35" i="6"/>
  <c r="T86" i="6"/>
  <c r="V86" i="6" s="1"/>
  <c r="V34" i="6"/>
  <c r="T36" i="6"/>
  <c r="V30" i="6" s="1"/>
  <c r="AI34" i="6"/>
  <c r="AI86" i="6" s="1"/>
  <c r="AK86" i="6" s="1"/>
  <c r="T46" i="6"/>
  <c r="V46" i="6" s="1"/>
  <c r="U69" i="15"/>
  <c r="AJ80" i="18"/>
  <c r="AL80" i="18" s="1"/>
  <c r="AL23" i="18"/>
  <c r="AG14" i="6"/>
  <c r="AH14" i="6"/>
  <c r="AH84" i="6" s="1"/>
  <c r="AL84" i="6" s="1"/>
  <c r="AC46" i="6"/>
  <c r="AE46" i="6" s="1"/>
  <c r="AE14" i="6"/>
  <c r="AB45" i="19"/>
  <c r="Z48" i="19"/>
  <c r="AB48" i="19" s="1"/>
  <c r="AE78" i="15"/>
  <c r="R86" i="18"/>
  <c r="P87" i="18"/>
  <c r="R87" i="18" s="1"/>
  <c r="Y58" i="6"/>
  <c r="AI28" i="6"/>
  <c r="AI58" i="6" s="1"/>
  <c r="Y36" i="6"/>
  <c r="AA29" i="6" s="1"/>
  <c r="W44" i="19"/>
  <c r="U48" i="19"/>
  <c r="W48" i="19" s="1"/>
  <c r="X68" i="14"/>
  <c r="T69" i="14"/>
  <c r="V69" i="14" s="1"/>
  <c r="AF72" i="14"/>
  <c r="AH72" i="14"/>
  <c r="BU13" i="19"/>
  <c r="BS74" i="19"/>
  <c r="BU74" i="19" s="1"/>
  <c r="BS45" i="19"/>
  <c r="BW13" i="19"/>
  <c r="BY13" i="19"/>
  <c r="BY79" i="19" s="1"/>
  <c r="BS16" i="19"/>
  <c r="AG44" i="19"/>
  <c r="AE48" i="19"/>
  <c r="AG48" i="19" s="1"/>
  <c r="AQ74" i="15"/>
  <c r="AS74" i="15"/>
  <c r="AH16" i="19"/>
  <c r="AF16" i="19"/>
  <c r="AG21" i="6"/>
  <c r="AC71" i="6"/>
  <c r="AH21" i="6"/>
  <c r="AH71" i="6" s="1"/>
  <c r="AJ71" i="14"/>
  <c r="AI25" i="6"/>
  <c r="S43" i="17"/>
  <c r="BT16" i="9"/>
  <c r="AA63" i="19"/>
  <c r="AC63" i="19"/>
  <c r="Y64" i="19"/>
  <c r="AA64" i="19" s="1"/>
  <c r="T76" i="6"/>
  <c r="V76" i="6" s="1"/>
  <c r="T44" i="6"/>
  <c r="V22" i="6"/>
  <c r="AB28" i="6"/>
  <c r="X58" i="6"/>
  <c r="AH28" i="6"/>
  <c r="AH58" i="6" s="1"/>
  <c r="X36" i="6"/>
  <c r="Z35" i="6" s="1"/>
  <c r="AP48" i="19"/>
  <c r="AI71" i="16"/>
  <c r="N72" i="17"/>
  <c r="J73" i="17"/>
  <c r="AE64" i="19"/>
  <c r="AG64" i="19" s="1"/>
  <c r="AG61" i="19"/>
  <c r="D60" i="6"/>
  <c r="H60" i="6" s="1"/>
  <c r="AH9" i="6"/>
  <c r="AH60" i="6" s="1"/>
  <c r="H9" i="6"/>
  <c r="D41" i="6"/>
  <c r="D16" i="6"/>
  <c r="F10" i="6" s="1"/>
  <c r="D47" i="6"/>
  <c r="AH15" i="6"/>
  <c r="Q75" i="15"/>
  <c r="O78" i="15"/>
  <c r="Q78" i="15" s="1"/>
  <c r="Q32" i="6"/>
  <c r="O36" i="6"/>
  <c r="Q28" i="6" s="1"/>
  <c r="O44" i="6"/>
  <c r="Q44" i="6" s="1"/>
  <c r="O77" i="6"/>
  <c r="AI32" i="6"/>
  <c r="S26" i="7"/>
  <c r="I85" i="14"/>
  <c r="G85" i="14"/>
  <c r="AA44" i="19"/>
  <c r="Y48" i="19"/>
  <c r="AC48" i="19" s="1"/>
  <c r="AC44" i="19"/>
  <c r="I77" i="7"/>
  <c r="E78" i="7"/>
  <c r="W33" i="6"/>
  <c r="S36" i="6"/>
  <c r="U29" i="6" s="1"/>
  <c r="S45" i="6"/>
  <c r="W45" i="6" s="1"/>
  <c r="AH33" i="6"/>
  <c r="AH81" i="6" s="1"/>
  <c r="AL81" i="6" s="1"/>
  <c r="S81" i="6"/>
  <c r="W81" i="6" s="1"/>
  <c r="M81" i="7"/>
  <c r="K82" i="7"/>
  <c r="M82" i="7" s="1"/>
  <c r="F48" i="17"/>
  <c r="I41" i="17"/>
  <c r="AI35" i="6"/>
  <c r="K48" i="15"/>
  <c r="M40" i="15" s="1"/>
  <c r="AJ71" i="17"/>
  <c r="S76" i="16"/>
  <c r="O78" i="16"/>
  <c r="Q78" i="16" s="1"/>
  <c r="I43" i="9"/>
  <c r="F48" i="9"/>
  <c r="H47" i="9" s="1"/>
  <c r="AK13" i="19"/>
  <c r="AI79" i="19"/>
  <c r="AK79" i="19" s="1"/>
  <c r="AI74" i="19"/>
  <c r="AM74" i="19" s="1"/>
  <c r="AI45" i="19"/>
  <c r="AK45" i="19" s="1"/>
  <c r="AM13" i="19"/>
  <c r="G65" i="9"/>
  <c r="I65" i="9"/>
  <c r="K38" i="19"/>
  <c r="M36" i="19" s="1"/>
  <c r="M94" i="19" s="1"/>
  <c r="BS62" i="14"/>
  <c r="BS26" i="14"/>
  <c r="BU19" i="14" s="1"/>
  <c r="BS41" i="14"/>
  <c r="BM43" i="16"/>
  <c r="BK43" i="16"/>
  <c r="BI48" i="16"/>
  <c r="BM48" i="16" s="1"/>
  <c r="AM21" i="14"/>
  <c r="BY21" i="14"/>
  <c r="BY71" i="14" s="1"/>
  <c r="G18" i="1"/>
  <c r="G25" i="1"/>
  <c r="M45" i="16"/>
  <c r="K48" i="16"/>
  <c r="M41" i="16" s="1"/>
  <c r="X57" i="6"/>
  <c r="AB18" i="6"/>
  <c r="X26" i="6"/>
  <c r="Z20" i="6" s="1"/>
  <c r="X40" i="6"/>
  <c r="BT85" i="18"/>
  <c r="BV85" i="18" s="1"/>
  <c r="BZ24" i="18"/>
  <c r="BZ85" i="18" s="1"/>
  <c r="CB85" i="18" s="1"/>
  <c r="BZ25" i="16"/>
  <c r="AM25" i="16"/>
  <c r="AJ47" i="16"/>
  <c r="S56" i="14"/>
  <c r="O59" i="14"/>
  <c r="Q58" i="14" s="1"/>
  <c r="BR47" i="14"/>
  <c r="BP47" i="14"/>
  <c r="S45" i="14"/>
  <c r="Q45" i="14"/>
  <c r="O48" i="14"/>
  <c r="Q40" i="14" s="1"/>
  <c r="M77" i="7"/>
  <c r="K78" i="7"/>
  <c r="M78" i="7" s="1"/>
  <c r="R13" i="6"/>
  <c r="N16" i="6"/>
  <c r="P8" i="6" s="1"/>
  <c r="P13" i="6"/>
  <c r="AH13" i="6"/>
  <c r="AL13" i="6" s="1"/>
  <c r="N79" i="6"/>
  <c r="P79" i="6" s="1"/>
  <c r="J48" i="14"/>
  <c r="L40" i="14" s="1"/>
  <c r="BC36" i="6"/>
  <c r="BG36" i="6" s="1"/>
  <c r="BC41" i="6"/>
  <c r="BG41" i="6" s="1"/>
  <c r="BR29" i="6"/>
  <c r="BR63" i="6" s="1"/>
  <c r="BG29" i="6"/>
  <c r="S77" i="17"/>
  <c r="O78" i="17"/>
  <c r="Q78" i="17" s="1"/>
  <c r="Q77" i="17"/>
  <c r="S46" i="1"/>
  <c r="Q46" i="1"/>
  <c r="N36" i="6"/>
  <c r="P28" i="6" s="1"/>
  <c r="N72" i="6"/>
  <c r="R31" i="6"/>
  <c r="AH31" i="6"/>
  <c r="T67" i="6"/>
  <c r="T42" i="6"/>
  <c r="AI20" i="6"/>
  <c r="AI67" i="6" s="1"/>
  <c r="T26" i="6"/>
  <c r="V21" i="6" s="1"/>
  <c r="J66" i="6"/>
  <c r="J16" i="6"/>
  <c r="L10" i="6" s="1"/>
  <c r="J42" i="6"/>
  <c r="J46" i="6"/>
  <c r="L46" i="6" s="1"/>
  <c r="L14" i="6"/>
  <c r="J84" i="6"/>
  <c r="L84" i="6" s="1"/>
  <c r="AI14" i="6"/>
  <c r="AI84" i="6" s="1"/>
  <c r="I76" i="6"/>
  <c r="I44" i="6"/>
  <c r="M44" i="6" s="1"/>
  <c r="AH22" i="6"/>
  <c r="K22" i="6"/>
  <c r="M22" i="6"/>
  <c r="R35" i="6"/>
  <c r="N47" i="6"/>
  <c r="N46" i="15"/>
  <c r="L46" i="15"/>
  <c r="AC36" i="7"/>
  <c r="AA36" i="7"/>
  <c r="AJ81" i="14"/>
  <c r="AL81" i="14" s="1"/>
  <c r="AL33" i="14"/>
  <c r="BM45" i="19"/>
  <c r="BK45" i="19"/>
  <c r="X43" i="16"/>
  <c r="V43" i="16"/>
  <c r="AO26" i="6"/>
  <c r="BS21" i="6"/>
  <c r="BS71" i="6" s="1"/>
  <c r="AI84" i="19"/>
  <c r="AI46" i="19"/>
  <c r="AK46" i="19" s="1"/>
  <c r="AK14" i="19"/>
  <c r="AM14" i="19"/>
  <c r="AJ81" i="15"/>
  <c r="AL81" i="15" s="1"/>
  <c r="AL33" i="15"/>
  <c r="AC70" i="6"/>
  <c r="AG70" i="6" s="1"/>
  <c r="AC16" i="6"/>
  <c r="AE9" i="6" s="1"/>
  <c r="AH11" i="6"/>
  <c r="AH65" i="6" s="1"/>
  <c r="AG11" i="6"/>
  <c r="AC65" i="6"/>
  <c r="BT66" i="19"/>
  <c r="BV66" i="19" s="1"/>
  <c r="BT42" i="19"/>
  <c r="BT16" i="19"/>
  <c r="BV8" i="19" s="1"/>
  <c r="AL13" i="19"/>
  <c r="BZ13" i="19"/>
  <c r="BZ79" i="19" s="1"/>
  <c r="AJ79" i="19"/>
  <c r="AL79" i="19" s="1"/>
  <c r="AJ74" i="19"/>
  <c r="AL74" i="19" s="1"/>
  <c r="AJ45" i="19"/>
  <c r="AL45" i="19" s="1"/>
  <c r="BT67" i="7"/>
  <c r="BV67" i="7" s="1"/>
  <c r="BV20" i="7"/>
  <c r="AQ43" i="19"/>
  <c r="AS43" i="19"/>
  <c r="BT65" i="19"/>
  <c r="BV65" i="19" s="1"/>
  <c r="BT43" i="19"/>
  <c r="BZ11" i="19"/>
  <c r="BZ70" i="19" s="1"/>
  <c r="J68" i="6"/>
  <c r="AI47" i="19"/>
  <c r="AM15" i="19"/>
  <c r="BY15" i="19"/>
  <c r="AC84" i="18"/>
  <c r="AA84" i="18"/>
  <c r="O73" i="17"/>
  <c r="Q72" i="17" s="1"/>
  <c r="S71" i="17"/>
  <c r="Y76" i="6"/>
  <c r="AA76" i="6" s="1"/>
  <c r="AA22" i="6"/>
  <c r="Y44" i="6"/>
  <c r="AT62" i="6"/>
  <c r="AV62" i="6" s="1"/>
  <c r="AT41" i="6"/>
  <c r="AV41" i="6" s="1"/>
  <c r="BS19" i="6"/>
  <c r="BS62" i="6" s="1"/>
  <c r="AV19" i="6"/>
  <c r="AT26" i="6"/>
  <c r="AV26" i="6" s="1"/>
  <c r="AV94" i="6" s="1"/>
  <c r="H25" i="7"/>
  <c r="H18" i="7"/>
  <c r="I26" i="7"/>
  <c r="AG18" i="6"/>
  <c r="AC40" i="6"/>
  <c r="AH18" i="6"/>
  <c r="AH57" i="6" s="1"/>
  <c r="AC57" i="6"/>
  <c r="AC26" i="6"/>
  <c r="AE25" i="6" s="1"/>
  <c r="X44" i="19"/>
  <c r="T48" i="19"/>
  <c r="X48" i="19" s="1"/>
  <c r="V44" i="19"/>
  <c r="P73" i="14"/>
  <c r="R71" i="14" s="1"/>
  <c r="J77" i="6"/>
  <c r="L77" i="6" s="1"/>
  <c r="L32" i="6"/>
  <c r="N79" i="17"/>
  <c r="J82" i="17"/>
  <c r="L79" i="17"/>
  <c r="BS81" i="18"/>
  <c r="BU33" i="18"/>
  <c r="BR42" i="19"/>
  <c r="BP42" i="19"/>
  <c r="X74" i="14"/>
  <c r="V74" i="14"/>
  <c r="D58" i="6"/>
  <c r="D40" i="6"/>
  <c r="D36" i="6"/>
  <c r="F28" i="6" s="1"/>
  <c r="X45" i="9"/>
  <c r="V45" i="9"/>
  <c r="X62" i="6"/>
  <c r="AB19" i="6"/>
  <c r="X41" i="6"/>
  <c r="AH19" i="6"/>
  <c r="AH62" i="6" s="1"/>
  <c r="BS63" i="18"/>
  <c r="BH16" i="6"/>
  <c r="BL16" i="6" s="1"/>
  <c r="BM46" i="18"/>
  <c r="BI48" i="18"/>
  <c r="BP66" i="16"/>
  <c r="BN69" i="16"/>
  <c r="BP69" i="16" s="1"/>
  <c r="BK25" i="6"/>
  <c r="BS25" i="6"/>
  <c r="BP63" i="17"/>
  <c r="BR63" i="17"/>
  <c r="BN64" i="17"/>
  <c r="BP64" i="17" s="1"/>
  <c r="BQ42" i="19"/>
  <c r="BO48" i="19"/>
  <c r="BQ48" i="19" s="1"/>
  <c r="BF14" i="6"/>
  <c r="BD84" i="6"/>
  <c r="BF84" i="6" s="1"/>
  <c r="BC66" i="6"/>
  <c r="BE10" i="6"/>
  <c r="BC42" i="6"/>
  <c r="BG42" i="6" s="1"/>
  <c r="BG10" i="6"/>
  <c r="AS16" i="7"/>
  <c r="AO38" i="7"/>
  <c r="AQ26" i="7" s="1"/>
  <c r="BR41" i="19"/>
  <c r="BN48" i="19"/>
  <c r="BP48" i="19" s="1"/>
  <c r="BP41" i="19"/>
  <c r="AI47" i="18"/>
  <c r="AQ42" i="18"/>
  <c r="BW30" i="18"/>
  <c r="BJ48" i="18"/>
  <c r="BL48" i="18" s="1"/>
  <c r="AI46" i="18"/>
  <c r="AK46" i="18" s="1"/>
  <c r="AC77" i="19"/>
  <c r="BL36" i="19"/>
  <c r="BL94" i="19" s="1"/>
  <c r="BS79" i="19"/>
  <c r="U33" i="6"/>
  <c r="AK34" i="18"/>
  <c r="AP84" i="6"/>
  <c r="AR84" i="6"/>
  <c r="AX67" i="6"/>
  <c r="BB20" i="6"/>
  <c r="AZ20" i="6"/>
  <c r="AX42" i="6"/>
  <c r="BB42" i="6" s="1"/>
  <c r="BR20" i="6"/>
  <c r="BG61" i="19"/>
  <c r="BE64" i="19"/>
  <c r="BG64" i="19" s="1"/>
  <c r="N43" i="6"/>
  <c r="AX16" i="16"/>
  <c r="AV16" i="16"/>
  <c r="BA16" i="18"/>
  <c r="BC16" i="18"/>
  <c r="BM47" i="6"/>
  <c r="AX16" i="1"/>
  <c r="AV16" i="1"/>
  <c r="J47" i="6"/>
  <c r="H35" i="6"/>
  <c r="BA16" i="1"/>
  <c r="BC16" i="1"/>
  <c r="BR26" i="16"/>
  <c r="BP26" i="16"/>
  <c r="BH26" i="18"/>
  <c r="BF26" i="18"/>
  <c r="AV26" i="16"/>
  <c r="AX26" i="16"/>
  <c r="BN46" i="6"/>
  <c r="BP46" i="6" s="1"/>
  <c r="H18" i="14"/>
  <c r="BF57" i="19"/>
  <c r="H28" i="18"/>
  <c r="BM77" i="6"/>
  <c r="S26" i="1"/>
  <c r="H25" i="19"/>
  <c r="H18" i="19"/>
  <c r="AD47" i="6"/>
  <c r="S26" i="9"/>
  <c r="AC36" i="18"/>
  <c r="AA36" i="18"/>
  <c r="BO58" i="6"/>
  <c r="BQ25" i="6"/>
  <c r="BI40" i="6"/>
  <c r="BK40" i="6" s="1"/>
  <c r="S86" i="6"/>
  <c r="U34" i="6"/>
  <c r="BM36" i="1"/>
  <c r="BK36" i="1"/>
  <c r="BR36" i="14"/>
  <c r="BP23" i="6"/>
  <c r="BM16" i="17"/>
  <c r="BA26" i="1"/>
  <c r="BC26" i="1"/>
  <c r="BM41" i="6"/>
  <c r="BP16" i="15"/>
  <c r="M28" i="6"/>
  <c r="BP24" i="6"/>
  <c r="H25" i="6"/>
  <c r="BH16" i="15"/>
  <c r="BF16" i="15"/>
  <c r="BD56" i="6"/>
  <c r="BF56" i="6" s="1"/>
  <c r="BF8" i="6"/>
  <c r="AH26" i="1"/>
  <c r="BN85" i="6"/>
  <c r="BP85" i="6" s="1"/>
  <c r="BI71" i="6"/>
  <c r="BK71" i="6" s="1"/>
  <c r="BK21" i="6"/>
  <c r="T38" i="1"/>
  <c r="X38" i="1" s="1"/>
  <c r="AS36" i="1"/>
  <c r="AQ36" i="1"/>
  <c r="BN70" i="6"/>
  <c r="BP70" i="6" s="1"/>
  <c r="BH58" i="6"/>
  <c r="BJ28" i="6"/>
  <c r="BN65" i="6"/>
  <c r="BP65" i="6" s="1"/>
  <c r="BD46" i="6"/>
  <c r="BF46" i="6" s="1"/>
  <c r="S36" i="15"/>
  <c r="BA16" i="15"/>
  <c r="BC16" i="15"/>
  <c r="BE22" i="6"/>
  <c r="BC76" i="6"/>
  <c r="BA36" i="16"/>
  <c r="BC36" i="16"/>
  <c r="AQ16" i="16"/>
  <c r="AS16" i="16"/>
  <c r="V26" i="16"/>
  <c r="X26" i="16"/>
  <c r="BF16" i="9"/>
  <c r="BH16" i="9"/>
  <c r="BC16" i="16"/>
  <c r="BA16" i="16"/>
  <c r="BR36" i="9"/>
  <c r="BP36" i="9"/>
  <c r="H11" i="9"/>
  <c r="AV36" i="16"/>
  <c r="AX36" i="16"/>
  <c r="AT81" i="6"/>
  <c r="AV81" i="6" s="1"/>
  <c r="BN45" i="6"/>
  <c r="BP45" i="6" s="1"/>
  <c r="BH26" i="1"/>
  <c r="BF26" i="1"/>
  <c r="BP14" i="6"/>
  <c r="BN84" i="6"/>
  <c r="BL26" i="15"/>
  <c r="BL93" i="15" s="1"/>
  <c r="BJ38" i="15"/>
  <c r="AV16" i="14"/>
  <c r="AX16" i="14"/>
  <c r="D70" i="6"/>
  <c r="D65" i="6"/>
  <c r="BK11" i="6"/>
  <c r="BI70" i="6"/>
  <c r="BI65" i="6"/>
  <c r="BK65" i="6" s="1"/>
  <c r="BI43" i="6"/>
  <c r="BK43" i="6" s="1"/>
  <c r="BF26" i="9"/>
  <c r="BH26" i="9"/>
  <c r="BE38" i="18"/>
  <c r="S36" i="1"/>
  <c r="BQ30" i="6"/>
  <c r="BO30" i="6"/>
  <c r="BM68" i="6"/>
  <c r="AV20" i="6"/>
  <c r="AT67" i="6"/>
  <c r="AV67" i="6" s="1"/>
  <c r="AS16" i="14"/>
  <c r="AQ16" i="14"/>
  <c r="AO77" i="6"/>
  <c r="AQ32" i="6"/>
  <c r="AD63" i="6"/>
  <c r="AC16" i="15"/>
  <c r="Y80" i="6"/>
  <c r="AA80" i="6" s="1"/>
  <c r="AA23" i="6"/>
  <c r="J62" i="6"/>
  <c r="J40" i="6"/>
  <c r="S36" i="17"/>
  <c r="H28" i="9"/>
  <c r="I81" i="6"/>
  <c r="M33" i="6"/>
  <c r="S16" i="14"/>
  <c r="N77" i="6"/>
  <c r="R32" i="6"/>
  <c r="P32" i="6"/>
  <c r="T65" i="6"/>
  <c r="T70" i="6"/>
  <c r="BN62" i="6"/>
  <c r="BP62" i="6" s="1"/>
  <c r="BP19" i="6"/>
  <c r="BQ21" i="6"/>
  <c r="BM71" i="6"/>
  <c r="BO21" i="6"/>
  <c r="Z14" i="6"/>
  <c r="X84" i="6"/>
  <c r="AB14" i="6"/>
  <c r="F31" i="6"/>
  <c r="D72" i="6"/>
  <c r="H31" i="6"/>
  <c r="AH26" i="15"/>
  <c r="O70" i="6"/>
  <c r="BM16" i="16"/>
  <c r="BK16" i="16"/>
  <c r="BJ32" i="6"/>
  <c r="BL32" i="6"/>
  <c r="BH77" i="6"/>
  <c r="BM84" i="6"/>
  <c r="BQ14" i="6"/>
  <c r="BO14" i="6"/>
  <c r="BP34" i="6"/>
  <c r="BN86" i="6"/>
  <c r="BP86" i="6" s="1"/>
  <c r="BC57" i="6"/>
  <c r="BG18" i="6"/>
  <c r="BG36" i="9"/>
  <c r="BG94" i="9" s="1"/>
  <c r="BE38" i="9"/>
  <c r="AY66" i="6"/>
  <c r="BA66" i="6" s="1"/>
  <c r="BA10" i="6"/>
  <c r="AY42" i="6"/>
  <c r="BA42" i="6" s="1"/>
  <c r="AX62" i="6"/>
  <c r="BB19" i="6"/>
  <c r="AZ19" i="6"/>
  <c r="BA26" i="14"/>
  <c r="BC26" i="14"/>
  <c r="BE23" i="6"/>
  <c r="BG23" i="6"/>
  <c r="BC80" i="6"/>
  <c r="AV21" i="6"/>
  <c r="AT71" i="6"/>
  <c r="AV71" i="6" s="1"/>
  <c r="AD40" i="6"/>
  <c r="AD56" i="6"/>
  <c r="AW36" i="15"/>
  <c r="AW94" i="15" s="1"/>
  <c r="AU38" i="15"/>
  <c r="AU21" i="6"/>
  <c r="AS71" i="6"/>
  <c r="AW21" i="6"/>
  <c r="AC81" i="6"/>
  <c r="AE33" i="6"/>
  <c r="BN79" i="6"/>
  <c r="BP13" i="6"/>
  <c r="BN74" i="6"/>
  <c r="BP74" i="6" s="1"/>
  <c r="AQ26" i="17"/>
  <c r="AS26" i="17"/>
  <c r="AD76" i="6"/>
  <c r="M10" i="6"/>
  <c r="I66" i="6"/>
  <c r="O71" i="6"/>
  <c r="S36" i="14"/>
  <c r="BK36" i="14"/>
  <c r="BM36" i="14"/>
  <c r="I84" i="6"/>
  <c r="M14" i="6"/>
  <c r="K14" i="6"/>
  <c r="BP16" i="17"/>
  <c r="BR16" i="17"/>
  <c r="L33" i="6"/>
  <c r="J81" i="6"/>
  <c r="L81" i="6" s="1"/>
  <c r="AD74" i="6"/>
  <c r="AF74" i="6" s="1"/>
  <c r="AD45" i="6"/>
  <c r="AF45" i="6" s="1"/>
  <c r="AD79" i="6"/>
  <c r="AF13" i="6"/>
  <c r="AA36" i="16"/>
  <c r="AC36" i="16"/>
  <c r="I47" i="6"/>
  <c r="W12" i="6"/>
  <c r="S75" i="6"/>
  <c r="BN63" i="6"/>
  <c r="BP63" i="6" s="1"/>
  <c r="BP29" i="6"/>
  <c r="J63" i="6"/>
  <c r="BH47" i="6"/>
  <c r="BF16" i="16"/>
  <c r="BH16" i="16"/>
  <c r="D53" i="6"/>
  <c r="D54" i="6" s="1"/>
  <c r="F53" i="6" s="1"/>
  <c r="D6" i="6"/>
  <c r="BP26" i="19"/>
  <c r="BR26" i="19"/>
  <c r="AV16" i="19"/>
  <c r="AX16" i="19"/>
  <c r="AT46" i="6"/>
  <c r="AV46" i="6" s="1"/>
  <c r="AV14" i="6"/>
  <c r="AV16" i="15"/>
  <c r="AX16" i="15"/>
  <c r="AX16" i="17"/>
  <c r="AV16" i="17"/>
  <c r="AY85" i="6"/>
  <c r="BA85" i="6" s="1"/>
  <c r="BA24" i="6"/>
  <c r="BF36" i="17"/>
  <c r="BH36" i="17"/>
  <c r="AW36" i="19"/>
  <c r="AW94" i="19" s="1"/>
  <c r="AU38" i="19"/>
  <c r="AX79" i="6"/>
  <c r="AX45" i="6"/>
  <c r="AW26" i="9"/>
  <c r="AW93" i="9" s="1"/>
  <c r="AU38" i="9"/>
  <c r="AY61" i="6"/>
  <c r="AY41" i="6"/>
  <c r="BA41" i="6" s="1"/>
  <c r="AY60" i="6"/>
  <c r="BA60" i="6" s="1"/>
  <c r="BA9" i="6"/>
  <c r="AO75" i="6"/>
  <c r="AO44" i="6"/>
  <c r="AQ12" i="6"/>
  <c r="AY46" i="6"/>
  <c r="BA46" i="6" s="1"/>
  <c r="BA14" i="6"/>
  <c r="Y81" i="6"/>
  <c r="AA81" i="6" s="1"/>
  <c r="AA33" i="6"/>
  <c r="Y67" i="6"/>
  <c r="T72" i="6"/>
  <c r="V72" i="6" s="1"/>
  <c r="V31" i="6"/>
  <c r="Y63" i="6"/>
  <c r="AA60" i="6" s="1"/>
  <c r="BM36" i="9"/>
  <c r="BK36" i="9"/>
  <c r="AD44" i="6"/>
  <c r="AH26" i="18"/>
  <c r="AY74" i="6"/>
  <c r="BA74" i="6" s="1"/>
  <c r="AY79" i="6"/>
  <c r="AY45" i="6"/>
  <c r="BA45" i="6" s="1"/>
  <c r="BA13" i="6"/>
  <c r="AC16" i="16"/>
  <c r="AA16" i="16"/>
  <c r="H25" i="15"/>
  <c r="S16" i="15"/>
  <c r="AC26" i="17"/>
  <c r="T38" i="15"/>
  <c r="V26" i="15" s="1"/>
  <c r="X36" i="15"/>
  <c r="Z38" i="1"/>
  <c r="Q44" i="18"/>
  <c r="S44" i="18"/>
  <c r="H28" i="15"/>
  <c r="U78" i="9"/>
  <c r="W78" i="9" s="1"/>
  <c r="AG28" i="6"/>
  <c r="AC58" i="6"/>
  <c r="S16" i="17"/>
  <c r="BP20" i="6"/>
  <c r="BN67" i="6"/>
  <c r="BP67" i="6" s="1"/>
  <c r="AN75" i="6"/>
  <c r="Z34" i="6"/>
  <c r="AB34" i="6"/>
  <c r="X86" i="6"/>
  <c r="AN71" i="6"/>
  <c r="AR21" i="6"/>
  <c r="W18" i="6"/>
  <c r="S57" i="6"/>
  <c r="BP16" i="1"/>
  <c r="BR16" i="1"/>
  <c r="BF36" i="19"/>
  <c r="BH36" i="19"/>
  <c r="BR36" i="18"/>
  <c r="BP36" i="18"/>
  <c r="BM66" i="6"/>
  <c r="BQ10" i="6"/>
  <c r="BO10" i="6"/>
  <c r="BM42" i="6"/>
  <c r="BK32" i="6"/>
  <c r="BI77" i="6"/>
  <c r="BK77" i="6" s="1"/>
  <c r="S36" i="19"/>
  <c r="BF36" i="15"/>
  <c r="BH36" i="15"/>
  <c r="AT65" i="6"/>
  <c r="AV65" i="6" s="1"/>
  <c r="AV11" i="6"/>
  <c r="AT70" i="6"/>
  <c r="AT43" i="6"/>
  <c r="AV43" i="6" s="1"/>
  <c r="AY58" i="6"/>
  <c r="BA58" i="6" s="1"/>
  <c r="BA28" i="6"/>
  <c r="AV26" i="1"/>
  <c r="AX26" i="1"/>
  <c r="AD57" i="6"/>
  <c r="V16" i="17"/>
  <c r="X16" i="17"/>
  <c r="BM65" i="6"/>
  <c r="BM70" i="6"/>
  <c r="BO11" i="6"/>
  <c r="BC16" i="17"/>
  <c r="BA16" i="17"/>
  <c r="BJ25" i="6"/>
  <c r="BL25" i="6"/>
  <c r="AX80" i="6"/>
  <c r="AZ23" i="6"/>
  <c r="AX66" i="6"/>
  <c r="BB10" i="6"/>
  <c r="AZ10" i="6"/>
  <c r="BC26" i="18"/>
  <c r="BA26" i="18"/>
  <c r="X68" i="6"/>
  <c r="AB30" i="6"/>
  <c r="AG8" i="6"/>
  <c r="AC56" i="6"/>
  <c r="Y40" i="6"/>
  <c r="S56" i="6"/>
  <c r="W8" i="6"/>
  <c r="E86" i="6"/>
  <c r="G86" i="6" s="1"/>
  <c r="G34" i="6"/>
  <c r="AQ15" i="6"/>
  <c r="AO47" i="6"/>
  <c r="G28" i="14"/>
  <c r="R12" i="6"/>
  <c r="P12" i="6"/>
  <c r="N75" i="6"/>
  <c r="I62" i="6"/>
  <c r="M19" i="6"/>
  <c r="BK28" i="6"/>
  <c r="BI58" i="6"/>
  <c r="BK58" i="6" s="1"/>
  <c r="P38" i="18"/>
  <c r="R5" i="18" s="1"/>
  <c r="R90" i="18" s="1"/>
  <c r="AS16" i="19"/>
  <c r="AQ16" i="19"/>
  <c r="Y66" i="6"/>
  <c r="Y42" i="6"/>
  <c r="AO43" i="6"/>
  <c r="AO70" i="6"/>
  <c r="AQ11" i="6"/>
  <c r="AO65" i="6"/>
  <c r="X26" i="17"/>
  <c r="V26" i="17"/>
  <c r="S44" i="17"/>
  <c r="Q44" i="17"/>
  <c r="S16" i="9"/>
  <c r="G18" i="14"/>
  <c r="H15" i="6"/>
  <c r="AA26" i="19"/>
  <c r="AC26" i="19"/>
  <c r="BI47" i="6"/>
  <c r="BK47" i="6" s="1"/>
  <c r="BK15" i="6"/>
  <c r="BI41" i="6"/>
  <c r="BD47" i="6"/>
  <c r="BF47" i="6" s="1"/>
  <c r="BF16" i="18"/>
  <c r="BH16" i="18"/>
  <c r="BF23" i="6"/>
  <c r="BD80" i="6"/>
  <c r="BD62" i="6"/>
  <c r="BF62" i="6" s="1"/>
  <c r="BF19" i="6"/>
  <c r="BM16" i="19"/>
  <c r="BK16" i="19"/>
  <c r="L23" i="6"/>
  <c r="J80" i="6"/>
  <c r="BR16" i="16"/>
  <c r="BP16" i="16"/>
  <c r="BC45" i="6"/>
  <c r="BE28" i="6"/>
  <c r="BC58" i="6"/>
  <c r="BG28" i="6"/>
  <c r="AT44" i="6"/>
  <c r="AV44" i="6" s="1"/>
  <c r="AQ16" i="17"/>
  <c r="AS16" i="17"/>
  <c r="AS26" i="14"/>
  <c r="AQ26" i="14"/>
  <c r="AO58" i="6"/>
  <c r="AQ28" i="6"/>
  <c r="BB14" i="6"/>
  <c r="AZ14" i="6"/>
  <c r="AX84" i="6"/>
  <c r="AY67" i="6"/>
  <c r="BA67" i="6" s="1"/>
  <c r="BA20" i="6"/>
  <c r="BC16" i="9"/>
  <c r="BA16" i="9"/>
  <c r="AS26" i="18"/>
  <c r="AV26" i="15"/>
  <c r="AX26" i="15"/>
  <c r="AH26" i="14"/>
  <c r="AF26" i="14"/>
  <c r="AT72" i="6"/>
  <c r="AV72" i="6" s="1"/>
  <c r="AV31" i="6"/>
  <c r="AH36" i="19"/>
  <c r="AF36" i="19"/>
  <c r="AR8" i="6"/>
  <c r="AP8" i="6"/>
  <c r="AC63" i="6"/>
  <c r="AG29" i="6"/>
  <c r="Y62" i="6"/>
  <c r="AD58" i="6"/>
  <c r="AO72" i="6"/>
  <c r="AQ31" i="6"/>
  <c r="AC47" i="6"/>
  <c r="J45" i="6"/>
  <c r="L45" i="6" s="1"/>
  <c r="AA16" i="19"/>
  <c r="AC16" i="19"/>
  <c r="H15" i="17"/>
  <c r="H10" i="17"/>
  <c r="S16" i="18"/>
  <c r="T85" i="6"/>
  <c r="V24" i="6"/>
  <c r="BK16" i="14"/>
  <c r="BM16" i="14"/>
  <c r="R19" i="6"/>
  <c r="N62" i="6"/>
  <c r="S58" i="6"/>
  <c r="W28" i="6"/>
  <c r="BJ38" i="9"/>
  <c r="BL36" i="9"/>
  <c r="BL94" i="9" s="1"/>
  <c r="AS26" i="15"/>
  <c r="AQ26" i="15"/>
  <c r="AS70" i="6"/>
  <c r="AS65" i="6"/>
  <c r="AA34" i="6"/>
  <c r="Y86" i="6"/>
  <c r="AA86" i="6" s="1"/>
  <c r="AA13" i="6"/>
  <c r="Y74" i="6"/>
  <c r="AA74" i="6" s="1"/>
  <c r="Y79" i="6"/>
  <c r="AC16" i="1"/>
  <c r="AA16" i="1"/>
  <c r="AB36" i="14"/>
  <c r="AB94" i="14" s="1"/>
  <c r="Z38" i="14"/>
  <c r="AV85" i="19"/>
  <c r="BK18" i="6"/>
  <c r="BI72" i="6"/>
  <c r="BK72" i="6" s="1"/>
  <c r="BK31" i="6"/>
  <c r="N76" i="6"/>
  <c r="R22" i="6"/>
  <c r="AX86" i="6"/>
  <c r="BB34" i="6"/>
  <c r="AZ34" i="6"/>
  <c r="BD41" i="6"/>
  <c r="BF41" i="6" s="1"/>
  <c r="BD61" i="6"/>
  <c r="BF9" i="6"/>
  <c r="BD60" i="6"/>
  <c r="BF60" i="6" s="1"/>
  <c r="BN40" i="6"/>
  <c r="BP40" i="6" s="1"/>
  <c r="AT86" i="6"/>
  <c r="AV86" i="6" s="1"/>
  <c r="AV34" i="6"/>
  <c r="BE19" i="6"/>
  <c r="BC62" i="6"/>
  <c r="BG19" i="6"/>
  <c r="BA26" i="15"/>
  <c r="BC26" i="15"/>
  <c r="AV26" i="14"/>
  <c r="AX26" i="14"/>
  <c r="BD58" i="6"/>
  <c r="BF28" i="6"/>
  <c r="AP28" i="6"/>
  <c r="AN58" i="6"/>
  <c r="AR28" i="6"/>
  <c r="AP38" i="9"/>
  <c r="AR36" i="9" s="1"/>
  <c r="AR94" i="9" s="1"/>
  <c r="AU38" i="17"/>
  <c r="AW36" i="17"/>
  <c r="AW94" i="17" s="1"/>
  <c r="AC62" i="6"/>
  <c r="AG19" i="6"/>
  <c r="AQ8" i="6"/>
  <c r="AO56" i="6"/>
  <c r="AO40" i="6"/>
  <c r="S65" i="6"/>
  <c r="W11" i="6"/>
  <c r="AD38" i="17"/>
  <c r="AF16" i="17" s="1"/>
  <c r="AA36" i="9"/>
  <c r="AC36" i="9"/>
  <c r="AH16" i="9"/>
  <c r="AS26" i="1"/>
  <c r="AQ26" i="1"/>
  <c r="AC16" i="17"/>
  <c r="P38" i="9"/>
  <c r="BD45" i="6"/>
  <c r="BF45" i="6" s="1"/>
  <c r="H9" i="17"/>
  <c r="X26" i="15"/>
  <c r="I68" i="6"/>
  <c r="M30" i="6"/>
  <c r="BI75" i="6"/>
  <c r="BI44" i="6"/>
  <c r="BK44" i="6" s="1"/>
  <c r="BK12" i="6"/>
  <c r="R9" i="6"/>
  <c r="N41" i="6"/>
  <c r="BP16" i="14"/>
  <c r="BR16" i="14"/>
  <c r="BK26" i="16"/>
  <c r="BM26" i="16"/>
  <c r="Y68" i="6"/>
  <c r="N45" i="6"/>
  <c r="N74" i="6"/>
  <c r="BC63" i="6"/>
  <c r="BE29" i="6"/>
  <c r="V36" i="9"/>
  <c r="X36" i="9"/>
  <c r="T38" i="9"/>
  <c r="X38" i="9" s="1"/>
  <c r="G15" i="17"/>
  <c r="G8" i="17"/>
  <c r="BN81" i="6"/>
  <c r="BP81" i="6" s="1"/>
  <c r="BP33" i="6"/>
  <c r="X16" i="19"/>
  <c r="V16" i="19"/>
  <c r="AG32" i="6"/>
  <c r="AC77" i="6"/>
  <c r="AH61" i="15"/>
  <c r="X16" i="15"/>
  <c r="H20" i="6"/>
  <c r="D67" i="6"/>
  <c r="I56" i="6"/>
  <c r="M56" i="6" s="1"/>
  <c r="BN44" i="6"/>
  <c r="BP44" i="6" s="1"/>
  <c r="BD70" i="6"/>
  <c r="BF11" i="6"/>
  <c r="BK36" i="15"/>
  <c r="BI38" i="15"/>
  <c r="BM38" i="15" s="1"/>
  <c r="BM36" i="15"/>
  <c r="BF16" i="17"/>
  <c r="BH16" i="17"/>
  <c r="N58" i="6"/>
  <c r="R28" i="6"/>
  <c r="BD75" i="6"/>
  <c r="BF12" i="6"/>
  <c r="AW25" i="6"/>
  <c r="AU25" i="6"/>
  <c r="BK8" i="6"/>
  <c r="BI56" i="6"/>
  <c r="BP16" i="7"/>
  <c r="BR16" i="7"/>
  <c r="BK10" i="6"/>
  <c r="BI42" i="6"/>
  <c r="BK42" i="6" s="1"/>
  <c r="BI66" i="6"/>
  <c r="AV36" i="18"/>
  <c r="AX36" i="18"/>
  <c r="AS26" i="16"/>
  <c r="AQ26" i="16"/>
  <c r="AY63" i="6"/>
  <c r="BA63" i="6" s="1"/>
  <c r="BA29" i="6"/>
  <c r="AO76" i="6"/>
  <c r="AQ22" i="6"/>
  <c r="AG23" i="6"/>
  <c r="AE23" i="6"/>
  <c r="AC80" i="6"/>
  <c r="Y41" i="6"/>
  <c r="X67" i="6"/>
  <c r="T68" i="6"/>
  <c r="AH16" i="17"/>
  <c r="T47" i="6"/>
  <c r="AD77" i="6"/>
  <c r="AD60" i="6"/>
  <c r="G35" i="16"/>
  <c r="S26" i="15"/>
  <c r="X36" i="17"/>
  <c r="V36" i="17"/>
  <c r="AC36" i="14"/>
  <c r="AA36" i="14"/>
  <c r="I86" i="6"/>
  <c r="K34" i="6"/>
  <c r="M34" i="6"/>
  <c r="BR26" i="14"/>
  <c r="BP26" i="14"/>
  <c r="V26" i="18"/>
  <c r="X26" i="18"/>
  <c r="G18" i="19"/>
  <c r="G25" i="19"/>
  <c r="AC60" i="6"/>
  <c r="AC61" i="6"/>
  <c r="AC41" i="6"/>
  <c r="H8" i="7"/>
  <c r="H15" i="7"/>
  <c r="H35" i="19"/>
  <c r="H28" i="19"/>
  <c r="BB30" i="6"/>
  <c r="AZ30" i="6"/>
  <c r="AX68" i="6"/>
  <c r="AH16" i="1"/>
  <c r="Y43" i="6"/>
  <c r="AA14" i="6"/>
  <c r="Y46" i="6"/>
  <c r="AA46" i="6" s="1"/>
  <c r="Y84" i="6"/>
  <c r="AH16" i="15"/>
  <c r="K23" i="6"/>
  <c r="I80" i="6"/>
  <c r="M23" i="6"/>
  <c r="BP30" i="6"/>
  <c r="BN68" i="6"/>
  <c r="BP68" i="6" s="1"/>
  <c r="BO38" i="9"/>
  <c r="BP16" i="19"/>
  <c r="BR16" i="19"/>
  <c r="BH36" i="14"/>
  <c r="BF36" i="14"/>
  <c r="S26" i="18"/>
  <c r="AS66" i="6"/>
  <c r="AW10" i="6"/>
  <c r="AU10" i="6"/>
  <c r="BE8" i="6"/>
  <c r="BC56" i="6"/>
  <c r="BC40" i="6"/>
  <c r="BG8" i="6"/>
  <c r="N80" i="6"/>
  <c r="R23" i="6"/>
  <c r="P23" i="6"/>
  <c r="AT66" i="6"/>
  <c r="AV66" i="6" s="1"/>
  <c r="AV10" i="6"/>
  <c r="AS86" i="6"/>
  <c r="AW34" i="6"/>
  <c r="AU34" i="6"/>
  <c r="BF36" i="1"/>
  <c r="BH36" i="1"/>
  <c r="AV26" i="19"/>
  <c r="AX26" i="19"/>
  <c r="AX41" i="6"/>
  <c r="AX60" i="6"/>
  <c r="AZ9" i="6"/>
  <c r="BA23" i="6"/>
  <c r="AY80" i="6"/>
  <c r="BA80" i="6" s="1"/>
  <c r="AU38" i="1"/>
  <c r="AW36" i="1"/>
  <c r="AW94" i="1" s="1"/>
  <c r="AW31" i="6"/>
  <c r="AU31" i="6"/>
  <c r="AV16" i="18"/>
  <c r="AX16" i="18"/>
  <c r="AC45" i="6"/>
  <c r="AC79" i="6"/>
  <c r="AH16" i="18"/>
  <c r="X66" i="6"/>
  <c r="X42" i="6"/>
  <c r="AB10" i="6"/>
  <c r="AA26" i="16"/>
  <c r="AC26" i="16"/>
  <c r="AN77" i="6"/>
  <c r="AP32" i="6"/>
  <c r="V26" i="1"/>
  <c r="X26" i="1"/>
  <c r="AC26" i="15"/>
  <c r="J44" i="6"/>
  <c r="L44" i="6" s="1"/>
  <c r="J57" i="6"/>
  <c r="J61" i="6"/>
  <c r="M61" i="6" s="1"/>
  <c r="J41" i="6"/>
  <c r="J60" i="6"/>
  <c r="BO34" i="6"/>
  <c r="BM86" i="6"/>
  <c r="BQ34" i="6"/>
  <c r="BK26" i="17"/>
  <c r="BM26" i="17"/>
  <c r="BI46" i="6"/>
  <c r="BK46" i="6" s="1"/>
  <c r="BI84" i="6"/>
  <c r="BK14" i="6"/>
  <c r="W32" i="6"/>
  <c r="U32" i="6"/>
  <c r="S77" i="6"/>
  <c r="BK24" i="6"/>
  <c r="BI85" i="6"/>
  <c r="BK85" i="6" s="1"/>
  <c r="R8" i="6"/>
  <c r="N56" i="6"/>
  <c r="BO15" i="6"/>
  <c r="BQ15" i="6"/>
  <c r="X16" i="14"/>
  <c r="V16" i="14"/>
  <c r="BK26" i="18"/>
  <c r="BM26" i="18"/>
  <c r="AY38" i="17"/>
  <c r="BC38" i="17" s="1"/>
  <c r="BA36" i="17"/>
  <c r="AO71" i="6"/>
  <c r="AQ21" i="6"/>
  <c r="AS36" i="15"/>
  <c r="AQ36" i="15"/>
  <c r="AC43" i="6"/>
  <c r="Y85" i="6"/>
  <c r="AA85" i="6" s="1"/>
  <c r="AA24" i="6"/>
  <c r="AV36" i="9"/>
  <c r="AX36" i="9"/>
  <c r="AA16" i="14"/>
  <c r="AC16" i="14"/>
  <c r="AH36" i="16"/>
  <c r="AS84" i="6"/>
  <c r="AW14" i="6"/>
  <c r="AU14" i="6"/>
  <c r="BL12" i="6"/>
  <c r="BH75" i="6"/>
  <c r="BJ12" i="6"/>
  <c r="BI76" i="6"/>
  <c r="BK76" i="6" s="1"/>
  <c r="BK22" i="6"/>
  <c r="BR36" i="16"/>
  <c r="BP36" i="16"/>
  <c r="BQ26" i="14"/>
  <c r="BQ93" i="14" s="1"/>
  <c r="BO38" i="14"/>
  <c r="BN66" i="6"/>
  <c r="BN42" i="6"/>
  <c r="BP42" i="6" s="1"/>
  <c r="BP10" i="6"/>
  <c r="BN47" i="6"/>
  <c r="BP47" i="6" s="1"/>
  <c r="BP15" i="6"/>
  <c r="BO38" i="19"/>
  <c r="BQ26" i="19"/>
  <c r="BQ93" i="19" s="1"/>
  <c r="BN61" i="6"/>
  <c r="BN41" i="6"/>
  <c r="BP41" i="6" s="1"/>
  <c r="BP9" i="6"/>
  <c r="BN60" i="6"/>
  <c r="BP60" i="6" s="1"/>
  <c r="BL36" i="18"/>
  <c r="BL94" i="18" s="1"/>
  <c r="BJ38" i="18"/>
  <c r="BN72" i="6"/>
  <c r="BN43" i="6"/>
  <c r="BP31" i="6"/>
  <c r="G62" i="15"/>
  <c r="H56" i="19"/>
  <c r="AT78" i="6"/>
  <c r="AV78" i="6" s="1"/>
  <c r="AU56" i="6"/>
  <c r="BJ84" i="6"/>
  <c r="BY77" i="18"/>
  <c r="BJ86" i="6"/>
  <c r="BH87" i="6"/>
  <c r="BJ87" i="6" s="1"/>
  <c r="BA59" i="17"/>
  <c r="BC59" i="17"/>
  <c r="BT69" i="1"/>
  <c r="BV69" i="1" s="1"/>
  <c r="S87" i="1"/>
  <c r="Q87" i="1"/>
  <c r="H58" i="19"/>
  <c r="G67" i="15"/>
  <c r="G68" i="15"/>
  <c r="H56" i="16"/>
  <c r="G57" i="14"/>
  <c r="H58" i="16"/>
  <c r="G58" i="15"/>
  <c r="I54" i="16"/>
  <c r="N82" i="1"/>
  <c r="AE84" i="6"/>
  <c r="H67" i="19"/>
  <c r="BE53" i="6"/>
  <c r="BC54" i="6"/>
  <c r="BE54" i="6" s="1"/>
  <c r="G53" i="19"/>
  <c r="G53" i="1"/>
  <c r="G53" i="17"/>
  <c r="M56" i="9"/>
  <c r="M56" i="14"/>
  <c r="H66" i="19"/>
  <c r="H62" i="19"/>
  <c r="H56" i="1"/>
  <c r="H57" i="1"/>
  <c r="H56" i="9"/>
  <c r="AM63" i="18"/>
  <c r="G68" i="1"/>
  <c r="G68" i="17"/>
  <c r="G63" i="17"/>
  <c r="G63" i="1"/>
  <c r="H61" i="19"/>
  <c r="H68" i="19"/>
  <c r="H58" i="1"/>
  <c r="G56" i="16"/>
  <c r="G58" i="16"/>
  <c r="G58" i="19"/>
  <c r="G58" i="9"/>
  <c r="G58" i="17"/>
  <c r="G58" i="1"/>
  <c r="F21" i="6"/>
  <c r="H71" i="7"/>
  <c r="CC14" i="16"/>
  <c r="CA14" i="16"/>
  <c r="G56" i="9"/>
  <c r="G63" i="7"/>
  <c r="G57" i="17"/>
  <c r="G66" i="1"/>
  <c r="G62" i="17"/>
  <c r="AL60" i="18"/>
  <c r="G62" i="1"/>
  <c r="I87" i="1"/>
  <c r="G68" i="7"/>
  <c r="AJ69" i="18"/>
  <c r="AM62" i="1"/>
  <c r="AM67" i="16"/>
  <c r="G67" i="17"/>
  <c r="G62" i="7"/>
  <c r="G67" i="7"/>
  <c r="AK9" i="16"/>
  <c r="G61" i="17"/>
  <c r="G61" i="1"/>
  <c r="G57" i="16"/>
  <c r="G57" i="15"/>
  <c r="G57" i="19"/>
  <c r="I59" i="1"/>
  <c r="G56" i="1"/>
  <c r="G56" i="14"/>
  <c r="F13" i="6"/>
  <c r="F14" i="6"/>
  <c r="G46" i="7"/>
  <c r="G61" i="7"/>
  <c r="F79" i="6"/>
  <c r="G44" i="7"/>
  <c r="G13" i="6"/>
  <c r="AL12" i="7"/>
  <c r="G14" i="6"/>
  <c r="H46" i="7"/>
  <c r="H45" i="7"/>
  <c r="G79" i="7"/>
  <c r="G75" i="7"/>
  <c r="G45" i="7"/>
  <c r="H44" i="7"/>
  <c r="AK14" i="7"/>
  <c r="G12" i="6"/>
  <c r="AL13" i="7"/>
  <c r="AK13" i="7"/>
  <c r="D64" i="6"/>
  <c r="R60" i="6"/>
  <c r="AU53" i="6"/>
  <c r="AS54" i="6"/>
  <c r="AU54" i="6" s="1"/>
  <c r="BE46" i="6"/>
  <c r="BB53" i="6"/>
  <c r="AZ53" i="6"/>
  <c r="AX54" i="6"/>
  <c r="AZ54" i="6" s="1"/>
  <c r="AM57" i="7"/>
  <c r="BA84" i="6"/>
  <c r="BQ81" i="6"/>
  <c r="BO81" i="6"/>
  <c r="BJ85" i="6"/>
  <c r="BL85" i="6"/>
  <c r="AU60" i="6"/>
  <c r="AW67" i="6"/>
  <c r="AU67" i="6"/>
  <c r="AU72" i="6"/>
  <c r="AW72" i="6"/>
  <c r="AR60" i="6"/>
  <c r="AP60" i="6"/>
  <c r="AB85" i="6"/>
  <c r="F85" i="6"/>
  <c r="H85" i="6"/>
  <c r="CB7" i="12"/>
  <c r="BZ7" i="12"/>
  <c r="BX66" i="12"/>
  <c r="CB19" i="12"/>
  <c r="BZ19" i="12"/>
  <c r="BX41" i="12"/>
  <c r="BY76" i="12"/>
  <c r="CA76" i="12" s="1"/>
  <c r="CA31" i="12"/>
  <c r="BX46" i="12"/>
  <c r="CB14" i="12"/>
  <c r="BZ14" i="12"/>
  <c r="BY74" i="12"/>
  <c r="BY43" i="12"/>
  <c r="CA11" i="12"/>
  <c r="BX83" i="12"/>
  <c r="BZ83" i="12" s="1"/>
  <c r="BX45" i="12"/>
  <c r="BZ13" i="12"/>
  <c r="CB13" i="12"/>
  <c r="BX43" i="12"/>
  <c r="CB11" i="12"/>
  <c r="BX74" i="12"/>
  <c r="BZ11" i="12"/>
  <c r="CB31" i="12"/>
  <c r="BX76" i="12"/>
  <c r="BZ31" i="12"/>
  <c r="BT61" i="12"/>
  <c r="BV61" i="12"/>
  <c r="BY39" i="12"/>
  <c r="BY56" i="12"/>
  <c r="CA17" i="12"/>
  <c r="BY25" i="12"/>
  <c r="BX56" i="12"/>
  <c r="BX25" i="12"/>
  <c r="BZ17" i="12"/>
  <c r="BX39" i="12"/>
  <c r="CB17" i="12"/>
  <c r="AL61" i="12"/>
  <c r="AJ61" i="12"/>
  <c r="BY15" i="12"/>
  <c r="CA15" i="12" s="1"/>
  <c r="CA91" i="12" s="1"/>
  <c r="BU69" i="12"/>
  <c r="BX75" i="12"/>
  <c r="CB21" i="12"/>
  <c r="BZ21" i="12"/>
  <c r="BX64" i="12"/>
  <c r="BZ64" i="12" s="1"/>
  <c r="BX69" i="12"/>
  <c r="BX42" i="12"/>
  <c r="CB10" i="12"/>
  <c r="BZ10" i="12"/>
  <c r="BX15" i="12"/>
  <c r="BY75" i="12"/>
  <c r="CA21" i="12"/>
  <c r="BY46" i="12"/>
  <c r="CA14" i="12"/>
  <c r="BY78" i="12"/>
  <c r="CA78" i="12" s="1"/>
  <c r="BY73" i="12"/>
  <c r="BY44" i="12"/>
  <c r="CA12" i="12"/>
  <c r="BT15" i="12"/>
  <c r="BV15" i="12"/>
  <c r="BX61" i="12"/>
  <c r="BZ18" i="12"/>
  <c r="BX40" i="12"/>
  <c r="CB18" i="12"/>
  <c r="BX78" i="12"/>
  <c r="BZ78" i="12" s="1"/>
  <c r="BX73" i="12"/>
  <c r="BX44" i="12"/>
  <c r="BZ12" i="12"/>
  <c r="CB12" i="12"/>
  <c r="BY61" i="12"/>
  <c r="CA61" i="12" s="1"/>
  <c r="CA18" i="12"/>
  <c r="BY40" i="12"/>
  <c r="CA40" i="12" s="1"/>
  <c r="BP73" i="12"/>
  <c r="BP42" i="12"/>
  <c r="BE42" i="12"/>
  <c r="BU73" i="12"/>
  <c r="AF73" i="12"/>
  <c r="AF42" i="12"/>
  <c r="BJ42" i="12"/>
  <c r="W42" i="12"/>
  <c r="L73" i="12"/>
  <c r="L42" i="12"/>
  <c r="M64" i="12"/>
  <c r="BF73" i="12"/>
  <c r="BF42" i="12"/>
  <c r="AW42" i="12"/>
  <c r="AG64" i="12"/>
  <c r="BK73" i="12"/>
  <c r="BK42" i="12"/>
  <c r="AZ42" i="12"/>
  <c r="V73" i="12"/>
  <c r="V42" i="12"/>
  <c r="G73" i="12"/>
  <c r="G42" i="12"/>
  <c r="AV73" i="12"/>
  <c r="AV42" i="12"/>
  <c r="AB64" i="12"/>
  <c r="BA73" i="12"/>
  <c r="BA42" i="12"/>
  <c r="AP42" i="12"/>
  <c r="R64" i="12"/>
  <c r="H42" i="12"/>
  <c r="F42" i="12"/>
  <c r="Q73" i="12"/>
  <c r="Q42" i="12"/>
  <c r="AK73" i="12"/>
  <c r="BQ42" i="12"/>
  <c r="AB42" i="12"/>
  <c r="AR64" i="12"/>
  <c r="AQ73" i="12"/>
  <c r="AQ42" i="12"/>
  <c r="P42" i="12"/>
  <c r="H69" i="12"/>
  <c r="M42" i="12"/>
  <c r="AA73" i="12"/>
  <c r="AA42" i="12"/>
  <c r="Q69" i="12"/>
  <c r="I59" i="19"/>
  <c r="AK60" i="19"/>
  <c r="AQ82" i="19"/>
  <c r="CB33" i="19"/>
  <c r="AM58" i="19"/>
  <c r="BU66" i="19"/>
  <c r="BS69" i="19"/>
  <c r="BW66" i="19"/>
  <c r="AX59" i="19"/>
  <c r="AV59" i="19"/>
  <c r="BY75" i="19"/>
  <c r="CC12" i="19"/>
  <c r="BR54" i="19"/>
  <c r="BQ54" i="19"/>
  <c r="M82" i="19"/>
  <c r="AX54" i="19"/>
  <c r="AW54" i="19"/>
  <c r="BV70" i="19"/>
  <c r="AI59" i="19"/>
  <c r="AK58" i="19" s="1"/>
  <c r="I54" i="19"/>
  <c r="BY58" i="19"/>
  <c r="BC82" i="19"/>
  <c r="BP87" i="19"/>
  <c r="AC54" i="19"/>
  <c r="AB54" i="19"/>
  <c r="BU61" i="19"/>
  <c r="BS64" i="19"/>
  <c r="BU62" i="19" s="1"/>
  <c r="BW61" i="19"/>
  <c r="CC24" i="19"/>
  <c r="BS87" i="19"/>
  <c r="BU84" i="19"/>
  <c r="BW84" i="19"/>
  <c r="AR82" i="18"/>
  <c r="BW74" i="18"/>
  <c r="BV84" i="18"/>
  <c r="BY81" i="18"/>
  <c r="CC33" i="18"/>
  <c r="CA33" i="18"/>
  <c r="BM54" i="18"/>
  <c r="BL54" i="18"/>
  <c r="AM77" i="18"/>
  <c r="BW79" i="18"/>
  <c r="BU79" i="18"/>
  <c r="AM58" i="18"/>
  <c r="AK84" i="18"/>
  <c r="AM84" i="18"/>
  <c r="AM65" i="18"/>
  <c r="AK65" i="18"/>
  <c r="AF87" i="18"/>
  <c r="AH87" i="18"/>
  <c r="AV87" i="18"/>
  <c r="AX87" i="18"/>
  <c r="AS54" i="18"/>
  <c r="AJ87" i="18"/>
  <c r="AL87" i="18" s="1"/>
  <c r="AK74" i="18"/>
  <c r="AM74" i="18"/>
  <c r="BV61" i="18"/>
  <c r="AM60" i="18"/>
  <c r="AK60" i="18"/>
  <c r="BR54" i="18"/>
  <c r="BQ54" i="18"/>
  <c r="CC14" i="18"/>
  <c r="X54" i="18"/>
  <c r="W54" i="18"/>
  <c r="BW70" i="18"/>
  <c r="BU70" i="18"/>
  <c r="BU61" i="18"/>
  <c r="BW61" i="18"/>
  <c r="BW57" i="18"/>
  <c r="M82" i="18"/>
  <c r="R82" i="18"/>
  <c r="BT73" i="18"/>
  <c r="BV70" i="18"/>
  <c r="AS87" i="17"/>
  <c r="AQ87" i="17"/>
  <c r="AH54" i="17"/>
  <c r="AM75" i="17"/>
  <c r="BU65" i="17"/>
  <c r="BW65" i="17"/>
  <c r="BH87" i="17"/>
  <c r="AI54" i="17"/>
  <c r="AK53" i="17" s="1"/>
  <c r="BU81" i="17"/>
  <c r="BW70" i="17"/>
  <c r="BU70" i="17"/>
  <c r="AM86" i="17"/>
  <c r="AK86" i="17"/>
  <c r="AL79" i="17"/>
  <c r="N54" i="17"/>
  <c r="BC87" i="17"/>
  <c r="AS82" i="17"/>
  <c r="AQ82" i="17"/>
  <c r="BC54" i="17"/>
  <c r="BB54" i="17"/>
  <c r="AM68" i="17"/>
  <c r="BW85" i="17"/>
  <c r="BU85" i="17"/>
  <c r="AM70" i="17"/>
  <c r="BV61" i="17"/>
  <c r="BG82" i="17"/>
  <c r="N87" i="17"/>
  <c r="CA14" i="17"/>
  <c r="BZ72" i="15"/>
  <c r="BC87" i="15"/>
  <c r="BZ71" i="15"/>
  <c r="AM71" i="15"/>
  <c r="AM86" i="15"/>
  <c r="AK86" i="15"/>
  <c r="AM67" i="15"/>
  <c r="G87" i="15"/>
  <c r="I87" i="15"/>
  <c r="AF82" i="15"/>
  <c r="BM54" i="15"/>
  <c r="BL54" i="15"/>
  <c r="S87" i="15"/>
  <c r="Q87" i="15"/>
  <c r="BH87" i="15"/>
  <c r="BF87" i="15"/>
  <c r="BG82" i="15"/>
  <c r="BM59" i="15"/>
  <c r="BK59" i="15"/>
  <c r="AC54" i="15"/>
  <c r="X54" i="15"/>
  <c r="BW74" i="15"/>
  <c r="BU74" i="15"/>
  <c r="BW61" i="15"/>
  <c r="BU61" i="15"/>
  <c r="BU84" i="15"/>
  <c r="BW84" i="15"/>
  <c r="H82" i="15"/>
  <c r="AS54" i="15"/>
  <c r="BV66" i="15"/>
  <c r="BY67" i="15"/>
  <c r="BR59" i="15"/>
  <c r="BP59" i="15"/>
  <c r="BR54" i="15"/>
  <c r="BQ54" i="15"/>
  <c r="AX54" i="15"/>
  <c r="AW54" i="15"/>
  <c r="AK74" i="15"/>
  <c r="AM74" i="15"/>
  <c r="BY68" i="15"/>
  <c r="AL79" i="15"/>
  <c r="S82" i="14"/>
  <c r="Q82" i="14"/>
  <c r="BR54" i="14"/>
  <c r="BQ54" i="14"/>
  <c r="BW63" i="14"/>
  <c r="BA87" i="14"/>
  <c r="BH87" i="14"/>
  <c r="BF87" i="14"/>
  <c r="AB82" i="14"/>
  <c r="N54" i="14"/>
  <c r="BZ80" i="14"/>
  <c r="CB80" i="14" s="1"/>
  <c r="CB23" i="14"/>
  <c r="BY57" i="14"/>
  <c r="BU70" i="14"/>
  <c r="BW70" i="14"/>
  <c r="BW75" i="14"/>
  <c r="BW40" i="14"/>
  <c r="AS59" i="14"/>
  <c r="S54" i="14"/>
  <c r="AW82" i="14"/>
  <c r="I87" i="14"/>
  <c r="L82" i="14"/>
  <c r="N82" i="14"/>
  <c r="BT87" i="14"/>
  <c r="BV87" i="14" s="1"/>
  <c r="AH54" i="14"/>
  <c r="AG54" i="14"/>
  <c r="AM86" i="14"/>
  <c r="AK86" i="14"/>
  <c r="BC59" i="14"/>
  <c r="BA59" i="14"/>
  <c r="AM56" i="14"/>
  <c r="AI59" i="14"/>
  <c r="I59" i="16"/>
  <c r="AS59" i="16"/>
  <c r="BC54" i="16"/>
  <c r="BB54" i="16"/>
  <c r="BV70" i="16"/>
  <c r="BY74" i="16"/>
  <c r="AI64" i="16"/>
  <c r="AM61" i="16"/>
  <c r="BS59" i="16"/>
  <c r="BU58" i="16" s="1"/>
  <c r="BW56" i="16"/>
  <c r="BW57" i="16"/>
  <c r="BW79" i="16"/>
  <c r="BU79" i="16"/>
  <c r="V59" i="16"/>
  <c r="X59" i="16"/>
  <c r="AH54" i="16"/>
  <c r="CC34" i="16"/>
  <c r="AK65" i="16"/>
  <c r="BW44" i="16"/>
  <c r="AJ69" i="16"/>
  <c r="BV61" i="16"/>
  <c r="S87" i="16"/>
  <c r="AF87" i="16"/>
  <c r="AH87" i="16"/>
  <c r="AV87" i="16"/>
  <c r="AX87" i="16"/>
  <c r="AA87" i="16"/>
  <c r="AC87" i="16"/>
  <c r="BK59" i="16"/>
  <c r="BM59" i="16"/>
  <c r="CB33" i="16"/>
  <c r="BW84" i="16"/>
  <c r="BY70" i="16"/>
  <c r="AM62" i="16"/>
  <c r="BT59" i="16"/>
  <c r="BV56" i="16" s="1"/>
  <c r="AK74" i="16"/>
  <c r="AM74" i="16"/>
  <c r="BW75" i="16"/>
  <c r="BW45" i="16"/>
  <c r="BU45" i="16"/>
  <c r="AM6" i="16"/>
  <c r="BP87" i="16"/>
  <c r="BR87" i="16"/>
  <c r="BA82" i="16"/>
  <c r="BC82" i="16"/>
  <c r="N54" i="16"/>
  <c r="BZ77" i="16"/>
  <c r="BZ58" i="16"/>
  <c r="AJ64" i="16"/>
  <c r="AL62" i="16" s="1"/>
  <c r="AL84" i="16"/>
  <c r="BV79" i="16"/>
  <c r="AM79" i="16"/>
  <c r="AK79" i="16"/>
  <c r="BW40" i="16"/>
  <c r="BU74" i="16"/>
  <c r="CA84" i="16"/>
  <c r="CC84" i="16"/>
  <c r="AS87" i="13"/>
  <c r="AW87" i="13" s="1"/>
  <c r="AW81" i="13"/>
  <c r="AU81" i="13"/>
  <c r="AW47" i="13"/>
  <c r="AU47" i="13"/>
  <c r="AI63" i="13"/>
  <c r="AK63" i="13" s="1"/>
  <c r="AK60" i="13"/>
  <c r="BY65" i="13"/>
  <c r="BY41" i="13"/>
  <c r="CA41" i="13" s="1"/>
  <c r="CA9" i="13"/>
  <c r="BL53" i="13"/>
  <c r="BK53" i="13"/>
  <c r="AI72" i="13"/>
  <c r="AK72" i="13" s="1"/>
  <c r="AK69" i="13"/>
  <c r="AJ80" i="13"/>
  <c r="AL80" i="13"/>
  <c r="BX69" i="13"/>
  <c r="BX64" i="13"/>
  <c r="BX42" i="13"/>
  <c r="BZ10" i="13"/>
  <c r="CB10" i="13"/>
  <c r="BY74" i="13"/>
  <c r="BY43" i="13"/>
  <c r="CA43" i="13" s="1"/>
  <c r="CA11" i="13"/>
  <c r="BR47" i="13"/>
  <c r="BT39" i="13"/>
  <c r="BV39" i="13"/>
  <c r="W86" i="13"/>
  <c r="U86" i="13"/>
  <c r="AU86" i="13"/>
  <c r="AW86" i="13"/>
  <c r="BG86" i="13"/>
  <c r="BE86" i="13"/>
  <c r="J87" i="13"/>
  <c r="L81" i="13"/>
  <c r="BM87" i="13"/>
  <c r="BQ87" i="13" s="1"/>
  <c r="BQ81" i="13"/>
  <c r="BO81" i="13"/>
  <c r="O87" i="13"/>
  <c r="Q81" i="13"/>
  <c r="I87" i="13"/>
  <c r="M87" i="13" s="1"/>
  <c r="AB58" i="13"/>
  <c r="Z58" i="13"/>
  <c r="AR53" i="13"/>
  <c r="AQ53" i="13"/>
  <c r="BQ47" i="13"/>
  <c r="BO47" i="13"/>
  <c r="BX74" i="13"/>
  <c r="CB11" i="13"/>
  <c r="BX43" i="13"/>
  <c r="BZ11" i="13"/>
  <c r="BV64" i="13"/>
  <c r="BT64" i="13"/>
  <c r="BX15" i="13"/>
  <c r="CB7" i="13"/>
  <c r="BX55" i="13"/>
  <c r="BX39" i="13"/>
  <c r="BZ7" i="13"/>
  <c r="BY79" i="13"/>
  <c r="CA79" i="13" s="1"/>
  <c r="CA22" i="13"/>
  <c r="BY61" i="13"/>
  <c r="CA61" i="13" s="1"/>
  <c r="CA18" i="13"/>
  <c r="BU35" i="13"/>
  <c r="BU93" i="13" s="1"/>
  <c r="BS37" i="13"/>
  <c r="BV73" i="13"/>
  <c r="BT73" i="13"/>
  <c r="AJ44" i="13"/>
  <c r="AL44" i="13"/>
  <c r="AJ66" i="13"/>
  <c r="AL66" i="13"/>
  <c r="AJ40" i="13"/>
  <c r="AL40" i="13"/>
  <c r="AL84" i="13"/>
  <c r="AJ84" i="13"/>
  <c r="BX46" i="13"/>
  <c r="BZ14" i="13"/>
  <c r="CB14" i="13"/>
  <c r="BY69" i="13"/>
  <c r="BY64" i="13"/>
  <c r="CA64" i="13" s="1"/>
  <c r="BY42" i="13"/>
  <c r="CA42" i="13" s="1"/>
  <c r="CA10" i="13"/>
  <c r="BS72" i="13"/>
  <c r="BU72" i="13" s="1"/>
  <c r="BU69" i="13"/>
  <c r="BX65" i="13"/>
  <c r="BX41" i="13"/>
  <c r="BZ9" i="13"/>
  <c r="CB9" i="13"/>
  <c r="BZ62" i="13"/>
  <c r="CB62" i="13"/>
  <c r="F86" i="13"/>
  <c r="H86" i="13"/>
  <c r="Z86" i="13"/>
  <c r="AB86" i="13"/>
  <c r="AD87" i="13"/>
  <c r="AF81" i="13"/>
  <c r="BT69" i="13"/>
  <c r="BR72" i="13"/>
  <c r="BT72" i="13" s="1"/>
  <c r="BV69" i="13"/>
  <c r="AL59" i="13"/>
  <c r="AJ59" i="13"/>
  <c r="BV58" i="13"/>
  <c r="BT58" i="13"/>
  <c r="BT61" i="13"/>
  <c r="BV61" i="13"/>
  <c r="AZ86" i="13"/>
  <c r="BB86" i="13"/>
  <c r="BJ81" i="13"/>
  <c r="BH87" i="13"/>
  <c r="BL87" i="13" s="1"/>
  <c r="BL81" i="13"/>
  <c r="E87" i="13"/>
  <c r="G81" i="13"/>
  <c r="BC87" i="13"/>
  <c r="BG87" i="13" s="1"/>
  <c r="BE81" i="13"/>
  <c r="BG81" i="13"/>
  <c r="BD87" i="13"/>
  <c r="BF81" i="13"/>
  <c r="T87" i="13"/>
  <c r="V81" i="13"/>
  <c r="U81" i="13"/>
  <c r="W81" i="13"/>
  <c r="S87" i="13"/>
  <c r="W87" i="13" s="1"/>
  <c r="BO86" i="13"/>
  <c r="BQ86" i="13"/>
  <c r="AW58" i="13"/>
  <c r="AU58" i="13"/>
  <c r="N87" i="13"/>
  <c r="R87" i="13" s="1"/>
  <c r="P81" i="13"/>
  <c r="R81" i="13"/>
  <c r="AL45" i="13"/>
  <c r="AJ45" i="13"/>
  <c r="AL41" i="13"/>
  <c r="AJ41" i="13"/>
  <c r="H47" i="13"/>
  <c r="F47" i="13"/>
  <c r="BY71" i="13"/>
  <c r="CA71" i="13" s="1"/>
  <c r="CA30" i="13"/>
  <c r="BY78" i="13"/>
  <c r="BY73" i="13"/>
  <c r="CA73" i="13" s="1"/>
  <c r="BY44" i="13"/>
  <c r="CA44" i="13" s="1"/>
  <c r="CA12" i="13"/>
  <c r="BY60" i="13"/>
  <c r="BY59" i="13"/>
  <c r="CA59" i="13" s="1"/>
  <c r="BY40" i="13"/>
  <c r="CA40" i="13" s="1"/>
  <c r="CA8" i="13"/>
  <c r="AI37" i="13"/>
  <c r="AK35" i="13"/>
  <c r="AK93" i="13" s="1"/>
  <c r="BY76" i="13"/>
  <c r="CA76" i="13" s="1"/>
  <c r="CA31" i="13"/>
  <c r="BY57" i="13"/>
  <c r="CA57" i="13" s="1"/>
  <c r="BY35" i="13"/>
  <c r="CA27" i="13"/>
  <c r="BX75" i="13"/>
  <c r="CB21" i="13"/>
  <c r="BZ21" i="13"/>
  <c r="BX56" i="13"/>
  <c r="BX25" i="13"/>
  <c r="CB17" i="13"/>
  <c r="BZ17" i="13"/>
  <c r="BV15" i="13"/>
  <c r="BT15" i="13"/>
  <c r="BX78" i="13"/>
  <c r="BX73" i="13"/>
  <c r="CB12" i="13"/>
  <c r="BX44" i="13"/>
  <c r="BZ12" i="13"/>
  <c r="AL73" i="13"/>
  <c r="AJ73" i="13"/>
  <c r="BE58" i="13"/>
  <c r="BG58" i="13"/>
  <c r="AL53" i="13"/>
  <c r="AK53" i="13"/>
  <c r="AJ55" i="13"/>
  <c r="AH58" i="13"/>
  <c r="AL55" i="13"/>
  <c r="BU39" i="13"/>
  <c r="BS47" i="13"/>
  <c r="BU47" i="13" s="1"/>
  <c r="BT25" i="13"/>
  <c r="BV25" i="13"/>
  <c r="BR81" i="13"/>
  <c r="BV78" i="13"/>
  <c r="BT78" i="13"/>
  <c r="BS68" i="13"/>
  <c r="BU68" i="13" s="1"/>
  <c r="BY67" i="13"/>
  <c r="CA67" i="13" s="1"/>
  <c r="CA29" i="13"/>
  <c r="BT79" i="13"/>
  <c r="BV79" i="13"/>
  <c r="BV45" i="13"/>
  <c r="BT45" i="13"/>
  <c r="AL42" i="13"/>
  <c r="AJ42" i="13"/>
  <c r="BY55" i="13"/>
  <c r="BY39" i="13"/>
  <c r="CA7" i="13"/>
  <c r="BY15" i="13"/>
  <c r="CA15" i="13" s="1"/>
  <c r="CA91" i="13" s="1"/>
  <c r="BY84" i="13"/>
  <c r="CA84" i="13" s="1"/>
  <c r="CA23" i="13"/>
  <c r="BY46" i="13"/>
  <c r="CA46" i="13" s="1"/>
  <c r="CA14" i="13"/>
  <c r="BY66" i="13"/>
  <c r="CA66" i="13" s="1"/>
  <c r="CA19" i="13"/>
  <c r="BT35" i="13"/>
  <c r="BR37" i="13"/>
  <c r="BV37" i="13" s="1"/>
  <c r="BV35" i="13"/>
  <c r="BV76" i="13"/>
  <c r="BT76" i="13"/>
  <c r="BZ18" i="13"/>
  <c r="BX61" i="13"/>
  <c r="CB18" i="13"/>
  <c r="AN87" i="13"/>
  <c r="AR87" i="13" s="1"/>
  <c r="AP81" i="13"/>
  <c r="AR81" i="13"/>
  <c r="BI87" i="13"/>
  <c r="BK81" i="13"/>
  <c r="R53" i="13"/>
  <c r="Q53" i="13"/>
  <c r="BX70" i="13"/>
  <c r="CB20" i="13"/>
  <c r="BZ20" i="13"/>
  <c r="AI81" i="13"/>
  <c r="AK78" i="13"/>
  <c r="AL25" i="13"/>
  <c r="AJ25" i="13"/>
  <c r="BS81" i="13"/>
  <c r="BU78" i="13"/>
  <c r="BS63" i="13"/>
  <c r="BU63" i="13" s="1"/>
  <c r="BU60" i="13"/>
  <c r="U47" i="13"/>
  <c r="W47" i="13"/>
  <c r="AH47" i="13"/>
  <c r="AJ39" i="13"/>
  <c r="AL39" i="13"/>
  <c r="AJ35" i="13"/>
  <c r="AH37" i="13"/>
  <c r="AL37" i="13" s="1"/>
  <c r="AL35" i="13"/>
  <c r="BR63" i="13"/>
  <c r="BT63" i="13" s="1"/>
  <c r="CA28" i="13"/>
  <c r="BY62" i="13"/>
  <c r="CA62" i="13" s="1"/>
  <c r="BX79" i="13"/>
  <c r="BZ22" i="13"/>
  <c r="CB22" i="13"/>
  <c r="BX83" i="13"/>
  <c r="BX45" i="13"/>
  <c r="BZ13" i="13"/>
  <c r="CB13" i="13"/>
  <c r="AH72" i="13"/>
  <c r="AJ72" i="13" s="1"/>
  <c r="AL69" i="13"/>
  <c r="AJ69" i="13"/>
  <c r="AK55" i="13"/>
  <c r="AI58" i="13"/>
  <c r="AK58" i="13" s="1"/>
  <c r="BX76" i="13"/>
  <c r="BZ31" i="13"/>
  <c r="CB31" i="13"/>
  <c r="BT65" i="13"/>
  <c r="BR68" i="13"/>
  <c r="BT68" i="13" s="1"/>
  <c r="BV65" i="13"/>
  <c r="AR86" i="13"/>
  <c r="AP86" i="13"/>
  <c r="K86" i="13"/>
  <c r="M86" i="13"/>
  <c r="R86" i="13"/>
  <c r="P86" i="13"/>
  <c r="AE86" i="13"/>
  <c r="AG86" i="13"/>
  <c r="X87" i="13"/>
  <c r="AB87" i="13" s="1"/>
  <c r="AB81" i="13"/>
  <c r="Z81" i="13"/>
  <c r="AO87" i="13"/>
  <c r="AQ81" i="13"/>
  <c r="D87" i="13"/>
  <c r="H87" i="13" s="1"/>
  <c r="H81" i="13"/>
  <c r="F81" i="13"/>
  <c r="AY87" i="13"/>
  <c r="AX87" i="13"/>
  <c r="BB87" i="13" s="1"/>
  <c r="M58" i="13"/>
  <c r="K58" i="13"/>
  <c r="BQ58" i="13"/>
  <c r="BO58" i="13"/>
  <c r="H58" i="13"/>
  <c r="F58" i="13"/>
  <c r="BV44" i="13"/>
  <c r="BT44" i="13"/>
  <c r="BV40" i="13"/>
  <c r="BT40" i="13"/>
  <c r="AB47" i="13"/>
  <c r="Z47" i="13"/>
  <c r="BX85" i="13"/>
  <c r="CB33" i="13"/>
  <c r="BZ33" i="13"/>
  <c r="BX67" i="13"/>
  <c r="CB29" i="13"/>
  <c r="BZ29" i="13"/>
  <c r="BY75" i="13"/>
  <c r="CA75" i="13" s="1"/>
  <c r="CA21" i="13"/>
  <c r="BY25" i="13"/>
  <c r="CA25" i="13" s="1"/>
  <c r="CA92" i="13" s="1"/>
  <c r="BY56" i="13"/>
  <c r="CA56" i="13" s="1"/>
  <c r="CA17" i="13"/>
  <c r="BY85" i="13"/>
  <c r="CA85" i="13" s="1"/>
  <c r="CA33" i="13"/>
  <c r="W53" i="13"/>
  <c r="V53" i="13"/>
  <c r="BX71" i="13"/>
  <c r="CB30" i="13"/>
  <c r="BZ30" i="13"/>
  <c r="BY83" i="13"/>
  <c r="BY45" i="13"/>
  <c r="CA45" i="13" s="1"/>
  <c r="CA13" i="13"/>
  <c r="AL78" i="13"/>
  <c r="AJ78" i="13"/>
  <c r="AH81" i="13"/>
  <c r="BX59" i="13"/>
  <c r="BX60" i="13"/>
  <c r="CB8" i="13"/>
  <c r="BX40" i="13"/>
  <c r="BZ8" i="13"/>
  <c r="AH63" i="13"/>
  <c r="AJ63" i="13" s="1"/>
  <c r="AL60" i="13"/>
  <c r="AJ60" i="13"/>
  <c r="BJ47" i="13"/>
  <c r="BL47" i="13"/>
  <c r="AP58" i="13"/>
  <c r="AR58" i="13"/>
  <c r="AJ43" i="13"/>
  <c r="AL43" i="13"/>
  <c r="BY80" i="13"/>
  <c r="CA80" i="13" s="1"/>
  <c r="CA32" i="13"/>
  <c r="BS86" i="13"/>
  <c r="BU86" i="13" s="1"/>
  <c r="AL86" i="13"/>
  <c r="AJ86" i="13"/>
  <c r="P58" i="13"/>
  <c r="R58" i="13"/>
  <c r="BX80" i="13"/>
  <c r="BZ32" i="13"/>
  <c r="CB32" i="13"/>
  <c r="BX66" i="13"/>
  <c r="BZ19" i="13"/>
  <c r="CB19" i="13"/>
  <c r="BV83" i="13"/>
  <c r="BR86" i="13"/>
  <c r="BT83" i="13"/>
  <c r="AJ64" i="13"/>
  <c r="AL64" i="13"/>
  <c r="AI47" i="13"/>
  <c r="AK47" i="13" s="1"/>
  <c r="AK39" i="13"/>
  <c r="AJ62" i="13"/>
  <c r="AL62" i="13"/>
  <c r="BX84" i="13"/>
  <c r="BZ23" i="13"/>
  <c r="CB23" i="13"/>
  <c r="AL46" i="13"/>
  <c r="AJ46" i="13"/>
  <c r="BZ27" i="13"/>
  <c r="BX57" i="13"/>
  <c r="BX35" i="13"/>
  <c r="CB27" i="13"/>
  <c r="BT57" i="13"/>
  <c r="BV57" i="13"/>
  <c r="BT43" i="13"/>
  <c r="BV43" i="13"/>
  <c r="AI77" i="13"/>
  <c r="AK77" i="13" s="1"/>
  <c r="AK74" i="13"/>
  <c r="BV41" i="13"/>
  <c r="BT41" i="13"/>
  <c r="BX71" i="12"/>
  <c r="BZ30" i="12"/>
  <c r="CB30" i="12"/>
  <c r="CA66" i="12"/>
  <c r="BU35" i="12"/>
  <c r="BU93" i="12" s="1"/>
  <c r="AJ70" i="12"/>
  <c r="AL70" i="12"/>
  <c r="BT66" i="12"/>
  <c r="BV66" i="12"/>
  <c r="BV64" i="12"/>
  <c r="AL59" i="12"/>
  <c r="AJ59" i="12"/>
  <c r="AJ55" i="12"/>
  <c r="AL55" i="12"/>
  <c r="CA75" i="12"/>
  <c r="BY55" i="12"/>
  <c r="BY85" i="12"/>
  <c r="CA85" i="12" s="1"/>
  <c r="CA33" i="12"/>
  <c r="BV62" i="12"/>
  <c r="BT62" i="12"/>
  <c r="BX84" i="12"/>
  <c r="BZ84" i="12" s="1"/>
  <c r="CB23" i="12"/>
  <c r="BZ23" i="12"/>
  <c r="AL44" i="12"/>
  <c r="AJ44" i="12"/>
  <c r="BT43" i="12"/>
  <c r="BS63" i="12"/>
  <c r="BU63" i="12" s="1"/>
  <c r="BU60" i="12"/>
  <c r="BV73" i="12"/>
  <c r="BT73" i="12"/>
  <c r="BX65" i="12"/>
  <c r="CB9" i="12"/>
  <c r="BT57" i="12"/>
  <c r="BV57" i="12"/>
  <c r="W53" i="12"/>
  <c r="V53" i="12"/>
  <c r="BT40" i="12"/>
  <c r="BV40" i="12"/>
  <c r="AL35" i="12"/>
  <c r="AJ35" i="12"/>
  <c r="BV35" i="12"/>
  <c r="BT35" i="12"/>
  <c r="BR68" i="12"/>
  <c r="BT68" i="12" s="1"/>
  <c r="BY79" i="12"/>
  <c r="CA79" i="12" s="1"/>
  <c r="CA22" i="12"/>
  <c r="BT42" i="12"/>
  <c r="BV42" i="12"/>
  <c r="BX59" i="12"/>
  <c r="BX60" i="12"/>
  <c r="CB8" i="12"/>
  <c r="BY60" i="12"/>
  <c r="BY59" i="12"/>
  <c r="CA59" i="12" s="1"/>
  <c r="BX85" i="12"/>
  <c r="BZ85" i="12" s="1"/>
  <c r="CB33" i="12"/>
  <c r="BZ33" i="12"/>
  <c r="CA73" i="12"/>
  <c r="AI81" i="12"/>
  <c r="AI53" i="12"/>
  <c r="AK52" i="12"/>
  <c r="AJ67" i="12"/>
  <c r="AL67" i="12"/>
  <c r="AJ75" i="12"/>
  <c r="AL75" i="12"/>
  <c r="BV46" i="12"/>
  <c r="BT46" i="12"/>
  <c r="AL73" i="12"/>
  <c r="AJ73" i="12"/>
  <c r="BT74" i="12"/>
  <c r="BR77" i="12"/>
  <c r="BT77" i="12" s="1"/>
  <c r="BV74" i="12"/>
  <c r="AK65" i="12"/>
  <c r="AI68" i="12"/>
  <c r="AK68" i="12" s="1"/>
  <c r="BV44" i="12"/>
  <c r="BT44" i="12"/>
  <c r="BT75" i="12"/>
  <c r="BV75" i="12"/>
  <c r="AR53" i="12"/>
  <c r="AQ53" i="12"/>
  <c r="BX80" i="12"/>
  <c r="BZ80" i="12" s="1"/>
  <c r="CB32" i="12"/>
  <c r="BZ32" i="12"/>
  <c r="CA42" i="12"/>
  <c r="BY57" i="12"/>
  <c r="CA57" i="12" s="1"/>
  <c r="CA27" i="12"/>
  <c r="BY35" i="12"/>
  <c r="BY37" i="12" s="1"/>
  <c r="BV55" i="12"/>
  <c r="BT55" i="12"/>
  <c r="BZ70" i="12"/>
  <c r="CB70" i="12"/>
  <c r="BZ67" i="12"/>
  <c r="CB67" i="12"/>
  <c r="BZ55" i="12"/>
  <c r="CB55" i="12"/>
  <c r="CA30" i="12"/>
  <c r="BY71" i="12"/>
  <c r="CA71" i="12" s="1"/>
  <c r="BU55" i="12"/>
  <c r="BX62" i="12"/>
  <c r="CB28" i="12"/>
  <c r="BZ28" i="12"/>
  <c r="BV84" i="12"/>
  <c r="AL78" i="12"/>
  <c r="BY65" i="12"/>
  <c r="AJ76" i="12"/>
  <c r="AL76" i="12"/>
  <c r="BX79" i="12"/>
  <c r="BZ79" i="12" s="1"/>
  <c r="CB22" i="12"/>
  <c r="BZ22" i="12"/>
  <c r="BR81" i="12"/>
  <c r="BV78" i="12"/>
  <c r="G53" i="12"/>
  <c r="H53" i="12"/>
  <c r="BT67" i="12"/>
  <c r="BV67" i="12"/>
  <c r="AK35" i="12"/>
  <c r="AK93" i="12" s="1"/>
  <c r="AI63" i="12"/>
  <c r="AK63" i="12" s="1"/>
  <c r="AK60" i="12"/>
  <c r="BY70" i="12"/>
  <c r="CA70" i="12" s="1"/>
  <c r="CA20" i="12"/>
  <c r="BV80" i="12"/>
  <c r="BX57" i="12"/>
  <c r="BX35" i="12"/>
  <c r="BX37" i="12" s="1"/>
  <c r="CB27" i="12"/>
  <c r="BZ27" i="12"/>
  <c r="BY84" i="12"/>
  <c r="CA84" i="12" s="1"/>
  <c r="CA23" i="12"/>
  <c r="AV53" i="12"/>
  <c r="AW53" i="12"/>
  <c r="BR63" i="12"/>
  <c r="BT63" i="12" s="1"/>
  <c r="BS81" i="12"/>
  <c r="BT69" i="12"/>
  <c r="BV69" i="12"/>
  <c r="AL40" i="12"/>
  <c r="AJ40" i="12"/>
  <c r="BY67" i="12"/>
  <c r="CA67" i="12" s="1"/>
  <c r="CA29" i="12"/>
  <c r="AL85" i="12"/>
  <c r="BZ24" i="12"/>
  <c r="CB24" i="12"/>
  <c r="AL5" i="12"/>
  <c r="AK5" i="12"/>
  <c r="BV70" i="12"/>
  <c r="BT70" i="12"/>
  <c r="BV85" i="12"/>
  <c r="W82" i="9"/>
  <c r="AS54" i="9"/>
  <c r="AJ82" i="9"/>
  <c r="AL79" i="9"/>
  <c r="AM45" i="9"/>
  <c r="AK45" i="9"/>
  <c r="AJ69" i="9"/>
  <c r="CA33" i="9"/>
  <c r="AW82" i="9"/>
  <c r="AR82" i="9"/>
  <c r="BU65" i="9"/>
  <c r="BW65" i="9"/>
  <c r="BZ56" i="9"/>
  <c r="AK74" i="9"/>
  <c r="AM74" i="9"/>
  <c r="BS78" i="9"/>
  <c r="BW75" i="9"/>
  <c r="BZ66" i="9"/>
  <c r="AI64" i="9"/>
  <c r="AM61" i="9"/>
  <c r="BU66" i="9"/>
  <c r="BW66" i="9"/>
  <c r="BT87" i="9"/>
  <c r="BV87" i="9" s="1"/>
  <c r="BV84" i="9"/>
  <c r="AS87" i="9"/>
  <c r="AQ87" i="9"/>
  <c r="BM59" i="9"/>
  <c r="BK59" i="9"/>
  <c r="BU60" i="9"/>
  <c r="BW60" i="9"/>
  <c r="AF82" i="9"/>
  <c r="AH82" i="9"/>
  <c r="BM82" i="9"/>
  <c r="BK82" i="9"/>
  <c r="N59" i="9"/>
  <c r="BW70" i="9"/>
  <c r="BU70" i="9"/>
  <c r="BM54" i="9"/>
  <c r="BL54" i="9"/>
  <c r="AK60" i="9"/>
  <c r="CB33" i="9"/>
  <c r="BU45" i="9"/>
  <c r="BW45" i="9"/>
  <c r="AM70" i="9"/>
  <c r="AS82" i="9"/>
  <c r="AQ82" i="9"/>
  <c r="X54" i="9"/>
  <c r="W54" i="9"/>
  <c r="I87" i="9"/>
  <c r="Q82" i="9"/>
  <c r="S82" i="9"/>
  <c r="X82" i="9"/>
  <c r="V82" i="9"/>
  <c r="BP87" i="9"/>
  <c r="AS59" i="9"/>
  <c r="BY86" i="9"/>
  <c r="CC34" i="9"/>
  <c r="CA34" i="9"/>
  <c r="BZ76" i="9"/>
  <c r="BT78" i="9"/>
  <c r="S59" i="9"/>
  <c r="BZ80" i="9"/>
  <c r="CB80" i="9" s="1"/>
  <c r="CB23" i="9"/>
  <c r="BY79" i="9"/>
  <c r="CA13" i="9"/>
  <c r="AK46" i="9"/>
  <c r="AM46" i="9"/>
  <c r="BU74" i="9"/>
  <c r="BW74" i="9"/>
  <c r="AJ73" i="9"/>
  <c r="AL71" i="9" s="1"/>
  <c r="BV70" i="9"/>
  <c r="X87" i="7"/>
  <c r="V87" i="7"/>
  <c r="AV87" i="7"/>
  <c r="R82" i="7"/>
  <c r="AC82" i="7"/>
  <c r="AA82" i="7"/>
  <c r="AM85" i="7"/>
  <c r="AK85" i="7"/>
  <c r="AM79" i="7"/>
  <c r="AK79" i="7"/>
  <c r="BY81" i="7"/>
  <c r="CA33" i="7"/>
  <c r="CC33" i="7"/>
  <c r="BW45" i="7"/>
  <c r="BU45" i="7"/>
  <c r="CC20" i="7"/>
  <c r="BH54" i="7"/>
  <c r="BG54" i="7"/>
  <c r="BA87" i="7"/>
  <c r="BC87" i="7"/>
  <c r="BL82" i="7"/>
  <c r="N82" i="7"/>
  <c r="L82" i="7"/>
  <c r="S54" i="7"/>
  <c r="AM63" i="7"/>
  <c r="BZ80" i="7"/>
  <c r="CB80" i="7" s="1"/>
  <c r="CB23" i="7"/>
  <c r="AJ64" i="7"/>
  <c r="AL63" i="7" s="1"/>
  <c r="AM46" i="7"/>
  <c r="BW74" i="7"/>
  <c r="BU74" i="7"/>
  <c r="BZ85" i="7"/>
  <c r="CB85" i="7" s="1"/>
  <c r="CB24" i="7"/>
  <c r="CB33" i="7"/>
  <c r="BF82" i="7"/>
  <c r="BH82" i="7"/>
  <c r="BY68" i="7"/>
  <c r="X48" i="7"/>
  <c r="BY57" i="7"/>
  <c r="AL84" i="7"/>
  <c r="AK60" i="7"/>
  <c r="AK81" i="7"/>
  <c r="AM81" i="7"/>
  <c r="BY80" i="7"/>
  <c r="CA23" i="7"/>
  <c r="CC23" i="7"/>
  <c r="BZ67" i="7"/>
  <c r="AK84" i="7"/>
  <c r="AM84" i="7"/>
  <c r="BU79" i="7"/>
  <c r="BW79" i="7"/>
  <c r="BY71" i="7"/>
  <c r="CC21" i="7"/>
  <c r="BS69" i="7"/>
  <c r="BU69" i="7" s="1"/>
  <c r="BU66" i="7"/>
  <c r="BW66" i="7"/>
  <c r="BU77" i="7"/>
  <c r="L87" i="7"/>
  <c r="N87" i="7"/>
  <c r="BQ82" i="7"/>
  <c r="G87" i="7"/>
  <c r="I87" i="7"/>
  <c r="BB82" i="7"/>
  <c r="BH59" i="7"/>
  <c r="BF59" i="7"/>
  <c r="BP48" i="7"/>
  <c r="BA59" i="7"/>
  <c r="BC59" i="7"/>
  <c r="BY72" i="7"/>
  <c r="BY63" i="7"/>
  <c r="BY79" i="7"/>
  <c r="AK74" i="7"/>
  <c r="AM74" i="7"/>
  <c r="AM61" i="7"/>
  <c r="AI73" i="7"/>
  <c r="AK72" i="7" s="1"/>
  <c r="BT78" i="7"/>
  <c r="AW54" i="1"/>
  <c r="AX54" i="1"/>
  <c r="BZ84" i="1"/>
  <c r="BM87" i="1"/>
  <c r="BK87" i="1"/>
  <c r="H82" i="1"/>
  <c r="AV82" i="1"/>
  <c r="AX82" i="1"/>
  <c r="AF82" i="1"/>
  <c r="AH82" i="1"/>
  <c r="BB82" i="1"/>
  <c r="BW75" i="1"/>
  <c r="BS78" i="1"/>
  <c r="BU75" i="1"/>
  <c r="AB54" i="1"/>
  <c r="AC54" i="1"/>
  <c r="BY77" i="1"/>
  <c r="BW61" i="1"/>
  <c r="BU61" i="1"/>
  <c r="BF59" i="1"/>
  <c r="X54" i="1"/>
  <c r="W54" i="1"/>
  <c r="AC48" i="1"/>
  <c r="BZ68" i="1"/>
  <c r="CC23" i="1"/>
  <c r="BZ57" i="1"/>
  <c r="BW81" i="1"/>
  <c r="BZ85" i="1"/>
  <c r="CB85" i="1" s="1"/>
  <c r="CB24" i="1"/>
  <c r="AA82" i="1"/>
  <c r="AC82" i="1"/>
  <c r="BZ81" i="1"/>
  <c r="CB81" i="1" s="1"/>
  <c r="CB33" i="1"/>
  <c r="BW60" i="1"/>
  <c r="BU60" i="1"/>
  <c r="BW67" i="1"/>
  <c r="BU67" i="1"/>
  <c r="BR59" i="1"/>
  <c r="BP59" i="1"/>
  <c r="BY72" i="1"/>
  <c r="CC31" i="1"/>
  <c r="BY76" i="1"/>
  <c r="AJ87" i="1"/>
  <c r="AL87" i="1" s="1"/>
  <c r="AL84" i="1"/>
  <c r="BA59" i="1"/>
  <c r="BC59" i="1"/>
  <c r="BU74" i="1"/>
  <c r="BW74" i="1"/>
  <c r="AM71" i="1"/>
  <c r="AM68" i="1"/>
  <c r="BY75" i="1"/>
  <c r="CC12" i="1"/>
  <c r="BW70" i="1"/>
  <c r="BU70" i="1"/>
  <c r="BH87" i="1"/>
  <c r="BF87" i="1"/>
  <c r="AW82" i="1"/>
  <c r="S59" i="1"/>
  <c r="S54" i="1"/>
  <c r="AJ64" i="1"/>
  <c r="AL67" i="1" s="1"/>
  <c r="AM67" i="1"/>
  <c r="R82" i="1"/>
  <c r="BQ82" i="1"/>
  <c r="BY79" i="1"/>
  <c r="BW79" i="1"/>
  <c r="BU79" i="1"/>
  <c r="AS54" i="1"/>
  <c r="BZ56" i="1"/>
  <c r="BW63" i="1"/>
  <c r="CB13" i="1"/>
  <c r="AJ82" i="1"/>
  <c r="AL79" i="1"/>
  <c r="AI73" i="1"/>
  <c r="AK71" i="1" s="1"/>
  <c r="AM70" i="1"/>
  <c r="BX68" i="4"/>
  <c r="BZ68" i="4" s="1"/>
  <c r="CB66" i="4"/>
  <c r="CB39" i="4"/>
  <c r="BZ76" i="4"/>
  <c r="BX37" i="4"/>
  <c r="CB37" i="4" s="1"/>
  <c r="BZ35" i="4"/>
  <c r="BX47" i="4"/>
  <c r="CB47" i="4" s="1"/>
  <c r="BZ45" i="4"/>
  <c r="CB44" i="4"/>
  <c r="BX77" i="4"/>
  <c r="BZ77" i="4" s="1"/>
  <c r="BZ43" i="4"/>
  <c r="CB84" i="4"/>
  <c r="BZ84" i="4"/>
  <c r="BY37" i="4"/>
  <c r="BY47" i="4"/>
  <c r="CA47" i="4" s="1"/>
  <c r="CB74" i="4"/>
  <c r="BZ74" i="4"/>
  <c r="BT59" i="4"/>
  <c r="BV66" i="4"/>
  <c r="BT66" i="4"/>
  <c r="BV73" i="4"/>
  <c r="BT73" i="4"/>
  <c r="BR72" i="4"/>
  <c r="BT72" i="4" s="1"/>
  <c r="BT69" i="4"/>
  <c r="AL37" i="4"/>
  <c r="AI86" i="4"/>
  <c r="AK86" i="4" s="1"/>
  <c r="AL83" i="4"/>
  <c r="AJ83" i="4"/>
  <c r="AL43" i="4"/>
  <c r="AI47" i="4"/>
  <c r="AK47" i="4" s="1"/>
  <c r="AH47" i="4"/>
  <c r="AJ47" i="4" s="1"/>
  <c r="AH86" i="4"/>
  <c r="AL86" i="4" s="1"/>
  <c r="BV58" i="4"/>
  <c r="BT58" i="4"/>
  <c r="BT81" i="4"/>
  <c r="BV81" i="4"/>
  <c r="BT86" i="4"/>
  <c r="BV86" i="4"/>
  <c r="BT47" i="4"/>
  <c r="BV47" i="4"/>
  <c r="BS87" i="4"/>
  <c r="BJ47" i="4"/>
  <c r="BL47" i="4"/>
  <c r="BE47" i="4"/>
  <c r="BG47" i="4"/>
  <c r="BL58" i="4"/>
  <c r="BJ58" i="4"/>
  <c r="BH87" i="4"/>
  <c r="BL87" i="4" s="1"/>
  <c r="BI87" i="4"/>
  <c r="BK81" i="4"/>
  <c r="BG86" i="4"/>
  <c r="BE86" i="4"/>
  <c r="AV81" i="4"/>
  <c r="AT87" i="4"/>
  <c r="BC87" i="4"/>
  <c r="BG87" i="4" s="1"/>
  <c r="BB47" i="4"/>
  <c r="AZ47" i="4"/>
  <c r="AS87" i="4"/>
  <c r="AW87" i="4" s="1"/>
  <c r="AW81" i="4"/>
  <c r="AU81" i="4"/>
  <c r="BQ47" i="4"/>
  <c r="BO47" i="4"/>
  <c r="AU47" i="4"/>
  <c r="AW47" i="4"/>
  <c r="BP53" i="4"/>
  <c r="BQ53" i="4"/>
  <c r="BM87" i="4"/>
  <c r="BQ87" i="4" s="1"/>
  <c r="BJ86" i="4"/>
  <c r="BL86" i="4"/>
  <c r="BP81" i="4"/>
  <c r="BN87" i="4"/>
  <c r="BG58" i="4"/>
  <c r="BE58" i="4"/>
  <c r="AW86" i="4"/>
  <c r="AU86" i="4"/>
  <c r="BD87" i="4"/>
  <c r="AW58" i="4"/>
  <c r="AU58" i="4"/>
  <c r="AY87" i="4"/>
  <c r="AJ81" i="4"/>
  <c r="AH87" i="4"/>
  <c r="AL87" i="4" s="1"/>
  <c r="AL81" i="4"/>
  <c r="AP86" i="4"/>
  <c r="AR86" i="4"/>
  <c r="AL58" i="4"/>
  <c r="AJ58" i="4"/>
  <c r="AP58" i="4"/>
  <c r="AR58" i="4"/>
  <c r="AJ86" i="4"/>
  <c r="AD87" i="4"/>
  <c r="AE58" i="4"/>
  <c r="AG58" i="4"/>
  <c r="AN87" i="4"/>
  <c r="AR87" i="4" s="1"/>
  <c r="AG86" i="4"/>
  <c r="AE86" i="4"/>
  <c r="AE47" i="4"/>
  <c r="AG47" i="4"/>
  <c r="AC87" i="4"/>
  <c r="AG87" i="4" s="1"/>
  <c r="AE81" i="4"/>
  <c r="AG81" i="4"/>
  <c r="AB53" i="4"/>
  <c r="AA53" i="4"/>
  <c r="Y87" i="4"/>
  <c r="X87" i="4"/>
  <c r="AB87" i="4" s="1"/>
  <c r="W58" i="4"/>
  <c r="U58" i="4"/>
  <c r="U47" i="4"/>
  <c r="W47" i="4"/>
  <c r="U86" i="4"/>
  <c r="W86" i="4"/>
  <c r="U81" i="4"/>
  <c r="S87" i="4"/>
  <c r="W87" i="4" s="1"/>
  <c r="W81" i="4"/>
  <c r="P58" i="4"/>
  <c r="R58" i="4"/>
  <c r="N87" i="4"/>
  <c r="R87" i="4" s="1"/>
  <c r="L81" i="4"/>
  <c r="J87" i="4"/>
  <c r="M53" i="4"/>
  <c r="L53" i="4"/>
  <c r="K58" i="4"/>
  <c r="M58" i="4"/>
  <c r="I87" i="4"/>
  <c r="M87" i="4" s="1"/>
  <c r="M47" i="4"/>
  <c r="K47" i="4"/>
  <c r="F86" i="4"/>
  <c r="H86" i="4"/>
  <c r="CB65" i="4" l="1"/>
  <c r="BZ65" i="4"/>
  <c r="BZ83" i="4"/>
  <c r="CB83" i="4"/>
  <c r="CB71" i="12"/>
  <c r="BZ71" i="12"/>
  <c r="BX72" i="12"/>
  <c r="BU28" i="17"/>
  <c r="CB80" i="4"/>
  <c r="BZ80" i="4"/>
  <c r="CB59" i="4"/>
  <c r="BZ59" i="4"/>
  <c r="CB71" i="4"/>
  <c r="BZ71" i="4"/>
  <c r="CB67" i="4"/>
  <c r="BZ67" i="4"/>
  <c r="BY63" i="4"/>
  <c r="CA63" i="4" s="1"/>
  <c r="CA60" i="4"/>
  <c r="CB64" i="4"/>
  <c r="BZ64" i="4"/>
  <c r="CB79" i="4"/>
  <c r="BZ79" i="4"/>
  <c r="CA83" i="4"/>
  <c r="BY86" i="4"/>
  <c r="CA86" i="4" s="1"/>
  <c r="CA70" i="4"/>
  <c r="BY72" i="4"/>
  <c r="CA72" i="4" s="1"/>
  <c r="CB62" i="4"/>
  <c r="BZ62" i="4"/>
  <c r="CA65" i="4"/>
  <c r="BY68" i="4"/>
  <c r="CA68" i="4" s="1"/>
  <c r="CB55" i="4"/>
  <c r="BZ55" i="4"/>
  <c r="BX58" i="4"/>
  <c r="BZ61" i="4"/>
  <c r="CB61" i="4"/>
  <c r="CB42" i="4"/>
  <c r="BZ42" i="4"/>
  <c r="CA55" i="4"/>
  <c r="BY58" i="4"/>
  <c r="CA58" i="4" s="1"/>
  <c r="CB70" i="4"/>
  <c r="BZ70" i="4"/>
  <c r="CB56" i="4"/>
  <c r="BZ56" i="4"/>
  <c r="BY72" i="12"/>
  <c r="CB60" i="4"/>
  <c r="BZ60" i="4"/>
  <c r="BX63" i="4"/>
  <c r="BZ63" i="4" s="1"/>
  <c r="BZ73" i="4"/>
  <c r="CB73" i="4"/>
  <c r="CB15" i="4"/>
  <c r="BZ15" i="4"/>
  <c r="BY77" i="4"/>
  <c r="CA77" i="4" s="1"/>
  <c r="CA74" i="4"/>
  <c r="AI87" i="4"/>
  <c r="AA16" i="17"/>
  <c r="AA26" i="17"/>
  <c r="BU75" i="17"/>
  <c r="CB25" i="4"/>
  <c r="BZ25" i="4"/>
  <c r="BZ40" i="4"/>
  <c r="CB40" i="4"/>
  <c r="CB41" i="4"/>
  <c r="BZ41" i="4"/>
  <c r="BZ78" i="4"/>
  <c r="CB78" i="4"/>
  <c r="BX81" i="4"/>
  <c r="BY81" i="4"/>
  <c r="CA78" i="4"/>
  <c r="CB69" i="4"/>
  <c r="BX72" i="4"/>
  <c r="BZ72" i="4" s="1"/>
  <c r="BZ69" i="4"/>
  <c r="CB85" i="4"/>
  <c r="BX86" i="4"/>
  <c r="BZ85" i="4"/>
  <c r="BW57" i="7"/>
  <c r="AQ26" i="18"/>
  <c r="BW43" i="9"/>
  <c r="BV56" i="15"/>
  <c r="BU31" i="17"/>
  <c r="BU57" i="16"/>
  <c r="AQ63" i="14"/>
  <c r="AP21" i="6"/>
  <c r="BV63" i="6"/>
  <c r="AQ41" i="1"/>
  <c r="AQ75" i="14"/>
  <c r="BU29" i="18"/>
  <c r="AM40" i="16"/>
  <c r="AQ71" i="17"/>
  <c r="BU8" i="7"/>
  <c r="BW44" i="1"/>
  <c r="BV21" i="6"/>
  <c r="AR67" i="6"/>
  <c r="BW41" i="7"/>
  <c r="BV57" i="16"/>
  <c r="BV58" i="16"/>
  <c r="AQ65" i="6"/>
  <c r="AQ20" i="6"/>
  <c r="AQ25" i="6"/>
  <c r="AR48" i="15"/>
  <c r="AR43" i="15"/>
  <c r="AR44" i="15"/>
  <c r="AR41" i="15"/>
  <c r="AR42" i="15"/>
  <c r="AR47" i="15"/>
  <c r="AR36" i="15"/>
  <c r="AR94" i="15" s="1"/>
  <c r="AR5" i="15"/>
  <c r="AR90" i="15" s="1"/>
  <c r="AR26" i="15"/>
  <c r="AR93" i="15" s="1"/>
  <c r="AR6" i="15"/>
  <c r="AS38" i="9"/>
  <c r="AQ5" i="9"/>
  <c r="AQ6" i="9"/>
  <c r="AQ26" i="9"/>
  <c r="AQ41" i="15"/>
  <c r="BU32" i="15"/>
  <c r="BU30" i="15"/>
  <c r="BV32" i="15"/>
  <c r="BV31" i="15"/>
  <c r="BV29" i="15"/>
  <c r="AQ75" i="18"/>
  <c r="AQ72" i="18"/>
  <c r="AQ71" i="18"/>
  <c r="AQ76" i="18"/>
  <c r="AQ70" i="18"/>
  <c r="AQ77" i="18"/>
  <c r="AR48" i="16"/>
  <c r="AR44" i="16"/>
  <c r="AR47" i="16"/>
  <c r="AR43" i="16"/>
  <c r="AR40" i="16"/>
  <c r="AR57" i="19"/>
  <c r="AR56" i="19"/>
  <c r="BW41" i="15"/>
  <c r="BV30" i="15"/>
  <c r="AQ60" i="6"/>
  <c r="BW26" i="17"/>
  <c r="BU21" i="17"/>
  <c r="BV12" i="19"/>
  <c r="AQ48" i="19"/>
  <c r="AQ47" i="19"/>
  <c r="AQ40" i="19"/>
  <c r="AQ44" i="19"/>
  <c r="AR5" i="1"/>
  <c r="AR90" i="1" s="1"/>
  <c r="AR6" i="1"/>
  <c r="AR16" i="1"/>
  <c r="AR92" i="1" s="1"/>
  <c r="AR36" i="1"/>
  <c r="AR94" i="1" s="1"/>
  <c r="BU32" i="18"/>
  <c r="BV22" i="19"/>
  <c r="BV20" i="19"/>
  <c r="BW36" i="1"/>
  <c r="BU32" i="1"/>
  <c r="BU28" i="1"/>
  <c r="BU31" i="1"/>
  <c r="BU29" i="1"/>
  <c r="BV18" i="7"/>
  <c r="BV22" i="7"/>
  <c r="BV21" i="7"/>
  <c r="BV12" i="1"/>
  <c r="BV8" i="1"/>
  <c r="BU32" i="19"/>
  <c r="BU28" i="19"/>
  <c r="BU31" i="19"/>
  <c r="AR48" i="19"/>
  <c r="AR43" i="19"/>
  <c r="AR42" i="19"/>
  <c r="AR40" i="19"/>
  <c r="AR44" i="19"/>
  <c r="AR41" i="19"/>
  <c r="BV76" i="18"/>
  <c r="BV32" i="19"/>
  <c r="BV31" i="19"/>
  <c r="BV28" i="17"/>
  <c r="BV31" i="17"/>
  <c r="BV32" i="17"/>
  <c r="AS59" i="17"/>
  <c r="AQ58" i="17"/>
  <c r="AQ56" i="17"/>
  <c r="BV29" i="18"/>
  <c r="AS38" i="18"/>
  <c r="AQ5" i="18"/>
  <c r="AQ36" i="18"/>
  <c r="AQ6" i="18"/>
  <c r="AR26" i="1"/>
  <c r="AR93" i="1" s="1"/>
  <c r="BV18" i="19"/>
  <c r="BU20" i="19"/>
  <c r="BU22" i="19"/>
  <c r="BU21" i="19"/>
  <c r="BV77" i="6"/>
  <c r="AP20" i="6"/>
  <c r="AP22" i="6"/>
  <c r="AP18" i="6"/>
  <c r="AS48" i="14"/>
  <c r="AQ41" i="14"/>
  <c r="AQ43" i="14"/>
  <c r="AQ40" i="14"/>
  <c r="AQ44" i="14"/>
  <c r="BV77" i="18"/>
  <c r="BW77" i="18"/>
  <c r="BW36" i="14"/>
  <c r="BU32" i="14"/>
  <c r="BU28" i="14"/>
  <c r="AQ18" i="6"/>
  <c r="BU8" i="16"/>
  <c r="BU12" i="16"/>
  <c r="AQ40" i="9"/>
  <c r="AQ43" i="9"/>
  <c r="AQ47" i="9"/>
  <c r="BW26" i="15"/>
  <c r="BU18" i="15"/>
  <c r="BU20" i="15"/>
  <c r="BU21" i="15"/>
  <c r="BU19" i="15"/>
  <c r="BU22" i="15"/>
  <c r="BV29" i="19"/>
  <c r="AR70" i="19"/>
  <c r="AR75" i="19"/>
  <c r="AR72" i="19"/>
  <c r="AR77" i="19"/>
  <c r="AR47" i="19"/>
  <c r="BW16" i="19"/>
  <c r="BU12" i="19"/>
  <c r="BU8" i="19"/>
  <c r="AP10" i="6"/>
  <c r="AP9" i="6"/>
  <c r="AP15" i="6"/>
  <c r="AP11" i="6"/>
  <c r="AR61" i="16"/>
  <c r="AR5" i="7"/>
  <c r="AR90" i="7" s="1"/>
  <c r="AR16" i="7"/>
  <c r="AR92" i="7" s="1"/>
  <c r="AR6" i="7"/>
  <c r="AR26" i="7"/>
  <c r="AR93" i="7" s="1"/>
  <c r="BV32" i="7"/>
  <c r="BV28" i="7"/>
  <c r="BV29" i="7"/>
  <c r="BU19" i="19"/>
  <c r="BW16" i="1"/>
  <c r="BU12" i="1"/>
  <c r="BU8" i="1"/>
  <c r="AQ47" i="14"/>
  <c r="AR76" i="14"/>
  <c r="AR75" i="14"/>
  <c r="AR71" i="14"/>
  <c r="AR70" i="14"/>
  <c r="AR77" i="14"/>
  <c r="BU29" i="14"/>
  <c r="AR76" i="16"/>
  <c r="AR77" i="16"/>
  <c r="AR72" i="16"/>
  <c r="AR70" i="16"/>
  <c r="AR75" i="16"/>
  <c r="BV19" i="19"/>
  <c r="AR5" i="14"/>
  <c r="AR90" i="14" s="1"/>
  <c r="AR26" i="14"/>
  <c r="AR93" i="14" s="1"/>
  <c r="AR6" i="14"/>
  <c r="AR16" i="14"/>
  <c r="AR92" i="14" s="1"/>
  <c r="AR36" i="14"/>
  <c r="AR94" i="14" s="1"/>
  <c r="BU72" i="19"/>
  <c r="BU71" i="19"/>
  <c r="BU76" i="19"/>
  <c r="AR61" i="7"/>
  <c r="AR63" i="7"/>
  <c r="BW36" i="16"/>
  <c r="BU28" i="16"/>
  <c r="BU32" i="16"/>
  <c r="BU31" i="16"/>
  <c r="BW43" i="17"/>
  <c r="BW36" i="9"/>
  <c r="BU32" i="9"/>
  <c r="BU28" i="9"/>
  <c r="BU31" i="9"/>
  <c r="AR48" i="18"/>
  <c r="AR47" i="18"/>
  <c r="AR44" i="18"/>
  <c r="AR41" i="18"/>
  <c r="AR40" i="18"/>
  <c r="AR71" i="19"/>
  <c r="BU56" i="16"/>
  <c r="BV31" i="6"/>
  <c r="AQ30" i="6"/>
  <c r="AQ35" i="6"/>
  <c r="BU8" i="17"/>
  <c r="BU12" i="18"/>
  <c r="BU22" i="9"/>
  <c r="BU18" i="9"/>
  <c r="AS38" i="17"/>
  <c r="AQ5" i="17"/>
  <c r="AQ6" i="17"/>
  <c r="AP25" i="6"/>
  <c r="AR66" i="15"/>
  <c r="AR67" i="15"/>
  <c r="AR63" i="15"/>
  <c r="AR61" i="15"/>
  <c r="BV19" i="14"/>
  <c r="BV21" i="14"/>
  <c r="BV22" i="14"/>
  <c r="BV76" i="15"/>
  <c r="BV71" i="15"/>
  <c r="AQ63" i="18"/>
  <c r="BW62" i="19"/>
  <c r="BV21" i="19"/>
  <c r="BV12" i="18"/>
  <c r="AR5" i="17"/>
  <c r="AR90" i="17" s="1"/>
  <c r="AR6" i="17"/>
  <c r="AR36" i="17"/>
  <c r="AR94" i="17" s="1"/>
  <c r="AR16" i="17"/>
  <c r="AR92" i="17" s="1"/>
  <c r="AR26" i="17"/>
  <c r="AR93" i="17" s="1"/>
  <c r="AQ48" i="7"/>
  <c r="AQ44" i="7"/>
  <c r="AQ41" i="7"/>
  <c r="AQ47" i="7"/>
  <c r="AQ40" i="7"/>
  <c r="AQ43" i="7"/>
  <c r="AS38" i="16"/>
  <c r="AQ6" i="16"/>
  <c r="AQ5" i="16"/>
  <c r="AQ36" i="16"/>
  <c r="BW26" i="14"/>
  <c r="BU18" i="14"/>
  <c r="BU21" i="14"/>
  <c r="BU22" i="14"/>
  <c r="BV62" i="6"/>
  <c r="BV29" i="14"/>
  <c r="BV31" i="14"/>
  <c r="BV28" i="14"/>
  <c r="BV32" i="14"/>
  <c r="BV22" i="16"/>
  <c r="BV18" i="16"/>
  <c r="BV8" i="17"/>
  <c r="BV20" i="15"/>
  <c r="BV22" i="15"/>
  <c r="BV21" i="15"/>
  <c r="BV18" i="15"/>
  <c r="AS38" i="19"/>
  <c r="AQ6" i="19"/>
  <c r="AQ5" i="19"/>
  <c r="AQ36" i="19"/>
  <c r="AQ26" i="19"/>
  <c r="AR48" i="17"/>
  <c r="AR40" i="17"/>
  <c r="AR43" i="17"/>
  <c r="AR41" i="17"/>
  <c r="AR48" i="7"/>
  <c r="AR43" i="7"/>
  <c r="AR41" i="7"/>
  <c r="AR44" i="7"/>
  <c r="AR47" i="7"/>
  <c r="AR40" i="7"/>
  <c r="AS38" i="14"/>
  <c r="AQ5" i="14"/>
  <c r="AQ6" i="14"/>
  <c r="AQ36" i="14"/>
  <c r="BW40" i="19"/>
  <c r="BU21" i="18"/>
  <c r="BU18" i="18"/>
  <c r="AQ5" i="15"/>
  <c r="AQ16" i="15"/>
  <c r="AQ6" i="15"/>
  <c r="BW36" i="17"/>
  <c r="BV12" i="17"/>
  <c r="BV31" i="18"/>
  <c r="AS38" i="7"/>
  <c r="AQ6" i="7"/>
  <c r="AQ5" i="7"/>
  <c r="AQ16" i="7"/>
  <c r="AQ36" i="7"/>
  <c r="BV12" i="9"/>
  <c r="BV8" i="9"/>
  <c r="AQ41" i="18"/>
  <c r="AQ40" i="18"/>
  <c r="AQ43" i="18"/>
  <c r="AQ44" i="18"/>
  <c r="BV28" i="19"/>
  <c r="BV12" i="16"/>
  <c r="AR63" i="19"/>
  <c r="AR62" i="19"/>
  <c r="BV8" i="14"/>
  <c r="BV12" i="14"/>
  <c r="AS59" i="15"/>
  <c r="AQ56" i="15"/>
  <c r="AR5" i="18"/>
  <c r="AR90" i="18" s="1"/>
  <c r="AR6" i="18"/>
  <c r="AR26" i="18"/>
  <c r="AR93" i="18" s="1"/>
  <c r="AR16" i="18"/>
  <c r="AR92" i="18" s="1"/>
  <c r="AQ41" i="19"/>
  <c r="BW16" i="15"/>
  <c r="BU12" i="15"/>
  <c r="BU31" i="14"/>
  <c r="AQ44" i="9"/>
  <c r="BW71" i="19"/>
  <c r="BV75" i="18"/>
  <c r="BW75" i="18"/>
  <c r="BU29" i="15"/>
  <c r="AR43" i="6"/>
  <c r="AQ9" i="6"/>
  <c r="BU29" i="19"/>
  <c r="AQ19" i="6"/>
  <c r="BU31" i="7"/>
  <c r="BU32" i="7"/>
  <c r="BU28" i="7"/>
  <c r="BW77" i="1"/>
  <c r="AR48" i="1"/>
  <c r="AR43" i="1"/>
  <c r="AR44" i="1"/>
  <c r="AR47" i="1"/>
  <c r="AR41" i="1"/>
  <c r="AR40" i="1"/>
  <c r="BV71" i="18"/>
  <c r="BV72" i="18"/>
  <c r="BU63" i="19"/>
  <c r="BU67" i="19"/>
  <c r="AR5" i="9"/>
  <c r="AR90" i="9" s="1"/>
  <c r="AR26" i="9"/>
  <c r="AR93" i="9" s="1"/>
  <c r="AR16" i="9"/>
  <c r="AR92" i="9" s="1"/>
  <c r="AR6" i="9"/>
  <c r="BV18" i="18"/>
  <c r="BV21" i="18"/>
  <c r="BU28" i="18"/>
  <c r="AP29" i="6"/>
  <c r="AP30" i="6"/>
  <c r="AP35" i="6"/>
  <c r="AP31" i="6"/>
  <c r="BV8" i="7"/>
  <c r="BW72" i="7"/>
  <c r="AR5" i="16"/>
  <c r="AR90" i="16" s="1"/>
  <c r="AR6" i="16"/>
  <c r="AR26" i="16"/>
  <c r="AR93" i="16" s="1"/>
  <c r="AR16" i="16"/>
  <c r="AR92" i="16" s="1"/>
  <c r="AQ57" i="15"/>
  <c r="AR36" i="18"/>
  <c r="AR94" i="18" s="1"/>
  <c r="BW58" i="1"/>
  <c r="AQ44" i="15"/>
  <c r="AQ42" i="15"/>
  <c r="AQ43" i="15"/>
  <c r="AQ44" i="16"/>
  <c r="AQ43" i="16"/>
  <c r="AQ40" i="16"/>
  <c r="AQ47" i="16"/>
  <c r="BU18" i="19"/>
  <c r="AS48" i="17"/>
  <c r="AQ40" i="17"/>
  <c r="AQ41" i="17"/>
  <c r="AQ43" i="17"/>
  <c r="BW26" i="1"/>
  <c r="BU22" i="1"/>
  <c r="BU21" i="7"/>
  <c r="BU18" i="7"/>
  <c r="BU22" i="7"/>
  <c r="AQ36" i="9"/>
  <c r="BV8" i="15"/>
  <c r="BV12" i="15"/>
  <c r="AR61" i="6"/>
  <c r="AR5" i="19"/>
  <c r="AR90" i="19" s="1"/>
  <c r="AR6" i="19"/>
  <c r="AR16" i="19"/>
  <c r="AR92" i="19" s="1"/>
  <c r="AR36" i="19"/>
  <c r="AR94" i="19" s="1"/>
  <c r="AR26" i="19"/>
  <c r="AR93" i="19" s="1"/>
  <c r="BV28" i="18"/>
  <c r="AS59" i="1"/>
  <c r="AQ57" i="1"/>
  <c r="AQ70" i="1"/>
  <c r="AR57" i="18"/>
  <c r="AR56" i="18"/>
  <c r="AQ61" i="17"/>
  <c r="AQ67" i="19"/>
  <c r="AR76" i="15"/>
  <c r="AR44" i="14"/>
  <c r="AR71" i="17"/>
  <c r="AR75" i="15"/>
  <c r="AR76" i="17"/>
  <c r="AR56" i="1"/>
  <c r="AR70" i="18"/>
  <c r="AR43" i="14"/>
  <c r="AR58" i="7"/>
  <c r="AQ58" i="7"/>
  <c r="AQ56" i="7"/>
  <c r="AR77" i="9"/>
  <c r="AR75" i="9"/>
  <c r="AR48" i="9"/>
  <c r="BW75" i="19"/>
  <c r="BU22" i="16"/>
  <c r="AS38" i="1"/>
  <c r="AQ5" i="1"/>
  <c r="AR76" i="1"/>
  <c r="AR75" i="1"/>
  <c r="AR77" i="1"/>
  <c r="AQ66" i="15"/>
  <c r="AQ72" i="1"/>
  <c r="AQ67" i="15"/>
  <c r="AR70" i="1"/>
  <c r="AR76" i="18"/>
  <c r="AR70" i="17"/>
  <c r="AR40" i="14"/>
  <c r="AQ71" i="15"/>
  <c r="AQ75" i="15"/>
  <c r="BW16" i="7"/>
  <c r="AR56" i="9"/>
  <c r="AR57" i="9"/>
  <c r="AQ57" i="19"/>
  <c r="AQ48" i="1"/>
  <c r="AR76" i="7"/>
  <c r="AQ56" i="16"/>
  <c r="BW75" i="7"/>
  <c r="AQ53" i="19"/>
  <c r="AQ70" i="19"/>
  <c r="AR72" i="17"/>
  <c r="AQ16" i="1"/>
  <c r="AR48" i="14"/>
  <c r="AR58" i="15"/>
  <c r="AR57" i="15"/>
  <c r="AQ75" i="17"/>
  <c r="BV21" i="17"/>
  <c r="AQ63" i="15"/>
  <c r="BW44" i="14"/>
  <c r="AQ76" i="17"/>
  <c r="AR58" i="9"/>
  <c r="AR63" i="14"/>
  <c r="AQ58" i="14"/>
  <c r="BW44" i="7"/>
  <c r="BV22" i="1"/>
  <c r="AQ58" i="9"/>
  <c r="BV21" i="1"/>
  <c r="BV28" i="16"/>
  <c r="BV31" i="1"/>
  <c r="AQ56" i="18"/>
  <c r="AQ57" i="18"/>
  <c r="AQ77" i="14"/>
  <c r="AQ76" i="14"/>
  <c r="AR58" i="16"/>
  <c r="AR57" i="16"/>
  <c r="AR57" i="14"/>
  <c r="AQ72" i="19"/>
  <c r="AR75" i="7"/>
  <c r="AR62" i="14"/>
  <c r="AR58" i="18"/>
  <c r="BW56" i="14"/>
  <c r="AR70" i="9"/>
  <c r="AQ6" i="1"/>
  <c r="AQ75" i="19"/>
  <c r="BW67" i="19"/>
  <c r="AR63" i="18"/>
  <c r="AQ75" i="16"/>
  <c r="AQ77" i="16"/>
  <c r="BW16" i="9"/>
  <c r="BU8" i="9"/>
  <c r="AQ77" i="17"/>
  <c r="AQ70" i="16"/>
  <c r="BV18" i="9"/>
  <c r="AQ72" i="15"/>
  <c r="AQ76" i="7"/>
  <c r="BW44" i="18"/>
  <c r="BW44" i="9"/>
  <c r="AQ72" i="14"/>
  <c r="AR47" i="9"/>
  <c r="AR76" i="9"/>
  <c r="AR61" i="18"/>
  <c r="AR72" i="1"/>
  <c r="BU71" i="7"/>
  <c r="AR71" i="7"/>
  <c r="AR72" i="15"/>
  <c r="AQ71" i="16"/>
  <c r="AQ70" i="17"/>
  <c r="AQ40" i="1"/>
  <c r="BU8" i="14"/>
  <c r="BV18" i="1"/>
  <c r="AQ58" i="16"/>
  <c r="AR58" i="1"/>
  <c r="BW76" i="16"/>
  <c r="AR56" i="16"/>
  <c r="AR58" i="14"/>
  <c r="AR72" i="7"/>
  <c r="AR71" i="1"/>
  <c r="AR41" i="14"/>
  <c r="AR71" i="9"/>
  <c r="AR53" i="14"/>
  <c r="AQ75" i="1"/>
  <c r="AQ43" i="1"/>
  <c r="AQ56" i="19"/>
  <c r="AR57" i="7"/>
  <c r="AR77" i="18"/>
  <c r="BU21" i="16"/>
  <c r="BV32" i="9"/>
  <c r="AQ56" i="9"/>
  <c r="BV72" i="15"/>
  <c r="AQ72" i="7"/>
  <c r="AQ61" i="7"/>
  <c r="BV57" i="9"/>
  <c r="AR77" i="15"/>
  <c r="AR70" i="7"/>
  <c r="AR56" i="15"/>
  <c r="AR75" i="18"/>
  <c r="AQ70" i="7"/>
  <c r="AR72" i="9"/>
  <c r="AQ62" i="19"/>
  <c r="AQ72" i="16"/>
  <c r="AR56" i="14"/>
  <c r="BV77" i="15"/>
  <c r="BW72" i="19"/>
  <c r="AR72" i="18"/>
  <c r="BV32" i="16"/>
  <c r="BW43" i="14"/>
  <c r="AQ61" i="16"/>
  <c r="AP65" i="6"/>
  <c r="BV29" i="1"/>
  <c r="BU76" i="1"/>
  <c r="AQ61" i="15"/>
  <c r="BV22" i="17"/>
  <c r="AQ53" i="9"/>
  <c r="BW56" i="19"/>
  <c r="AQ56" i="1"/>
  <c r="BW58" i="7"/>
  <c r="AR70" i="15"/>
  <c r="AR43" i="9"/>
  <c r="AR44" i="9"/>
  <c r="BU71" i="1"/>
  <c r="AQ77" i="19"/>
  <c r="BU12" i="9"/>
  <c r="AR77" i="7"/>
  <c r="AI59" i="1"/>
  <c r="AK79" i="9"/>
  <c r="CA25" i="17"/>
  <c r="H58" i="9"/>
  <c r="M72" i="7"/>
  <c r="V87" i="1"/>
  <c r="CA23" i="16"/>
  <c r="BH82" i="16"/>
  <c r="AA26" i="15"/>
  <c r="BL54" i="1"/>
  <c r="CC23" i="16"/>
  <c r="BM59" i="19"/>
  <c r="H58" i="7"/>
  <c r="AM45" i="1"/>
  <c r="BR87" i="1"/>
  <c r="BU62" i="1"/>
  <c r="BW84" i="7"/>
  <c r="BU46" i="7"/>
  <c r="BY84" i="7"/>
  <c r="V82" i="17"/>
  <c r="AS59" i="18"/>
  <c r="BS76" i="6"/>
  <c r="N82" i="15"/>
  <c r="BS64" i="1"/>
  <c r="BW84" i="1"/>
  <c r="BT78" i="16"/>
  <c r="BY57" i="1"/>
  <c r="BF87" i="9"/>
  <c r="BY56" i="9"/>
  <c r="CC28" i="16"/>
  <c r="AA59" i="16"/>
  <c r="BF87" i="19"/>
  <c r="CC14" i="7"/>
  <c r="AM75" i="16"/>
  <c r="AF87" i="14"/>
  <c r="BR82" i="14"/>
  <c r="H56" i="7"/>
  <c r="I59" i="9"/>
  <c r="CB60" i="14"/>
  <c r="W60" i="6"/>
  <c r="BU84" i="7"/>
  <c r="CB14" i="9"/>
  <c r="AS87" i="7"/>
  <c r="AZ70" i="6"/>
  <c r="AS48" i="15"/>
  <c r="BV28" i="15"/>
  <c r="BU28" i="15"/>
  <c r="AR40" i="15"/>
  <c r="AQ40" i="15"/>
  <c r="AS38" i="15"/>
  <c r="BV58" i="15"/>
  <c r="AQ58" i="15"/>
  <c r="BW47" i="7"/>
  <c r="AF26" i="15"/>
  <c r="AF26" i="1"/>
  <c r="Q43" i="18"/>
  <c r="AF16" i="1"/>
  <c r="AF16" i="15"/>
  <c r="AH87" i="7"/>
  <c r="BZ86" i="15"/>
  <c r="CB86" i="15" s="1"/>
  <c r="BZ44" i="9"/>
  <c r="W68" i="15"/>
  <c r="M54" i="6"/>
  <c r="BW81" i="14"/>
  <c r="BW71" i="14"/>
  <c r="BZ86" i="18"/>
  <c r="CB86" i="18" s="1"/>
  <c r="L62" i="15"/>
  <c r="AF58" i="15"/>
  <c r="I54" i="14"/>
  <c r="CB23" i="19"/>
  <c r="AF48" i="15"/>
  <c r="BW40" i="18"/>
  <c r="CC22" i="18"/>
  <c r="BY18" i="6"/>
  <c r="BW43" i="1"/>
  <c r="AK87" i="14"/>
  <c r="BW71" i="17"/>
  <c r="AR41" i="6"/>
  <c r="BZ76" i="19"/>
  <c r="AA16" i="15"/>
  <c r="AK20" i="14"/>
  <c r="V62" i="15"/>
  <c r="Q57" i="15"/>
  <c r="AK71" i="9"/>
  <c r="BT73" i="7"/>
  <c r="AF26" i="18"/>
  <c r="M62" i="14"/>
  <c r="M67" i="16"/>
  <c r="L67" i="15"/>
  <c r="CB13" i="15"/>
  <c r="BY84" i="17"/>
  <c r="CB33" i="17"/>
  <c r="CC24" i="1"/>
  <c r="AF48" i="1"/>
  <c r="BZ80" i="1"/>
  <c r="CB80" i="1" s="1"/>
  <c r="CB34" i="1"/>
  <c r="CB34" i="9"/>
  <c r="BA82" i="9"/>
  <c r="BZ79" i="15"/>
  <c r="AM79" i="18"/>
  <c r="L68" i="15"/>
  <c r="AM42" i="18"/>
  <c r="BW40" i="1"/>
  <c r="CA24" i="1"/>
  <c r="AH48" i="1"/>
  <c r="AK77" i="9"/>
  <c r="AM65" i="1"/>
  <c r="BV70" i="7"/>
  <c r="BS82" i="9"/>
  <c r="CC20" i="16"/>
  <c r="BP59" i="16"/>
  <c r="BU74" i="14"/>
  <c r="N87" i="15"/>
  <c r="L61" i="15"/>
  <c r="M63" i="14"/>
  <c r="L66" i="15"/>
  <c r="BU79" i="9"/>
  <c r="CC22" i="19"/>
  <c r="AK74" i="1"/>
  <c r="BR59" i="14"/>
  <c r="BK82" i="19"/>
  <c r="AK71" i="15"/>
  <c r="AM44" i="9"/>
  <c r="CC33" i="19"/>
  <c r="AF22" i="6"/>
  <c r="AA9" i="6"/>
  <c r="AM44" i="17"/>
  <c r="R58" i="1"/>
  <c r="R57" i="1"/>
  <c r="BV84" i="16"/>
  <c r="AX87" i="17"/>
  <c r="BW36" i="19"/>
  <c r="H56" i="15"/>
  <c r="BZ79" i="1"/>
  <c r="AM60" i="9"/>
  <c r="I59" i="15"/>
  <c r="M70" i="19"/>
  <c r="AM44" i="1"/>
  <c r="CC12" i="16"/>
  <c r="BZ45" i="1"/>
  <c r="CB45" i="1" s="1"/>
  <c r="BU85" i="1"/>
  <c r="BY81" i="9"/>
  <c r="CA81" i="9" s="1"/>
  <c r="CB23" i="15"/>
  <c r="AK79" i="1"/>
  <c r="Q87" i="7"/>
  <c r="AH82" i="16"/>
  <c r="CB14" i="15"/>
  <c r="AH87" i="17"/>
  <c r="BU79" i="17"/>
  <c r="H57" i="15"/>
  <c r="AI82" i="1"/>
  <c r="AM82" i="1" s="1"/>
  <c r="AG76" i="17"/>
  <c r="BF82" i="1"/>
  <c r="CC34" i="1"/>
  <c r="AS82" i="7"/>
  <c r="H62" i="15"/>
  <c r="AF68" i="15"/>
  <c r="CA34" i="1"/>
  <c r="CA33" i="16"/>
  <c r="AM84" i="17"/>
  <c r="AF16" i="18"/>
  <c r="CC28" i="7"/>
  <c r="CC33" i="16"/>
  <c r="G87" i="16"/>
  <c r="BS64" i="14"/>
  <c r="AS54" i="14"/>
  <c r="AF72" i="15"/>
  <c r="BY46" i="1"/>
  <c r="AI87" i="17"/>
  <c r="CC24" i="9"/>
  <c r="AX59" i="9"/>
  <c r="AF61" i="15"/>
  <c r="Z60" i="6"/>
  <c r="BZ44" i="16"/>
  <c r="BW67" i="14"/>
  <c r="Z81" i="6"/>
  <c r="AF60" i="6"/>
  <c r="AF8" i="6"/>
  <c r="AM40" i="1"/>
  <c r="BY46" i="7"/>
  <c r="CC46" i="7" s="1"/>
  <c r="AL75" i="1"/>
  <c r="AG53" i="6"/>
  <c r="AI87" i="16"/>
  <c r="AM87" i="16" s="1"/>
  <c r="CC10" i="9"/>
  <c r="BZ75" i="16"/>
  <c r="Q87" i="18"/>
  <c r="AF28" i="6"/>
  <c r="AM6" i="1"/>
  <c r="AJ78" i="17"/>
  <c r="Q16" i="15"/>
  <c r="E73" i="6"/>
  <c r="G70" i="6" s="1"/>
  <c r="AF77" i="18"/>
  <c r="BU47" i="15"/>
  <c r="CC8" i="17"/>
  <c r="AG48" i="18"/>
  <c r="AF32" i="6"/>
  <c r="Q16" i="17"/>
  <c r="AF29" i="6"/>
  <c r="AF77" i="17"/>
  <c r="AL22" i="6"/>
  <c r="AM44" i="18"/>
  <c r="AA30" i="6"/>
  <c r="BZ46" i="7"/>
  <c r="CC31" i="9"/>
  <c r="BH82" i="9"/>
  <c r="N59" i="14"/>
  <c r="CC32" i="15"/>
  <c r="L57" i="14"/>
  <c r="BZ6" i="7"/>
  <c r="AC48" i="15"/>
  <c r="AD54" i="6"/>
  <c r="AF53" i="6" s="1"/>
  <c r="AM57" i="16"/>
  <c r="CC24" i="7"/>
  <c r="BM82" i="7"/>
  <c r="Q87" i="9"/>
  <c r="BP59" i="17"/>
  <c r="K85" i="6"/>
  <c r="AF36" i="16"/>
  <c r="BC82" i="1"/>
  <c r="CA24" i="7"/>
  <c r="AA82" i="14"/>
  <c r="CC20" i="15"/>
  <c r="AV82" i="17"/>
  <c r="U12" i="6"/>
  <c r="AG65" i="6"/>
  <c r="W67" i="6"/>
  <c r="AG48" i="16"/>
  <c r="L57" i="18"/>
  <c r="W66" i="6"/>
  <c r="R66" i="6"/>
  <c r="AM75" i="1"/>
  <c r="BY85" i="7"/>
  <c r="CC23" i="9"/>
  <c r="AM84" i="1"/>
  <c r="BW46" i="1"/>
  <c r="BK59" i="1"/>
  <c r="BY45" i="9"/>
  <c r="CA45" i="9" s="1"/>
  <c r="CA23" i="9"/>
  <c r="BA59" i="9"/>
  <c r="BW26" i="16"/>
  <c r="CB34" i="16"/>
  <c r="BK87" i="14"/>
  <c r="BF82" i="14"/>
  <c r="BR87" i="15"/>
  <c r="AW54" i="18"/>
  <c r="AZ81" i="6"/>
  <c r="AA10" i="6"/>
  <c r="AI78" i="9"/>
  <c r="S59" i="19"/>
  <c r="AM86" i="1"/>
  <c r="CA13" i="1"/>
  <c r="CB34" i="7"/>
  <c r="BF87" i="7"/>
  <c r="AM84" i="16"/>
  <c r="AK21" i="7"/>
  <c r="AM80" i="14"/>
  <c r="AE32" i="6"/>
  <c r="M40" i="6"/>
  <c r="AM47" i="1"/>
  <c r="AF57" i="15"/>
  <c r="AA87" i="7"/>
  <c r="AH59" i="1"/>
  <c r="V87" i="9"/>
  <c r="AK84" i="16"/>
  <c r="AF59" i="14"/>
  <c r="CC28" i="17"/>
  <c r="AM6" i="7"/>
  <c r="CC28" i="1"/>
  <c r="AM75" i="7"/>
  <c r="AM44" i="16"/>
  <c r="L56" i="17"/>
  <c r="BY74" i="1"/>
  <c r="BY66" i="9"/>
  <c r="CC66" i="9" s="1"/>
  <c r="BH59" i="16"/>
  <c r="BH59" i="17"/>
  <c r="BU75" i="19"/>
  <c r="AM43" i="9"/>
  <c r="AI82" i="18"/>
  <c r="R42" i="6"/>
  <c r="AF77" i="16"/>
  <c r="Z30" i="6"/>
  <c r="AC48" i="17"/>
  <c r="AF18" i="6"/>
  <c r="V12" i="6"/>
  <c r="AE8" i="6"/>
  <c r="AF61" i="18"/>
  <c r="AB77" i="6"/>
  <c r="CC18" i="18"/>
  <c r="AM57" i="1"/>
  <c r="AI69" i="18"/>
  <c r="CC25" i="15"/>
  <c r="AJ59" i="1"/>
  <c r="AL57" i="1" s="1"/>
  <c r="BW80" i="1"/>
  <c r="BZ58" i="1"/>
  <c r="CC32" i="1"/>
  <c r="AV87" i="1"/>
  <c r="BY45" i="16"/>
  <c r="CA45" i="16" s="1"/>
  <c r="AW63" i="6"/>
  <c r="AE19" i="6"/>
  <c r="U28" i="6"/>
  <c r="BS82" i="1"/>
  <c r="AT88" i="1"/>
  <c r="AX88" i="1" s="1"/>
  <c r="N82" i="9"/>
  <c r="CC32" i="16"/>
  <c r="BY79" i="16"/>
  <c r="CC79" i="16" s="1"/>
  <c r="Q87" i="14"/>
  <c r="AM84" i="15"/>
  <c r="I59" i="17"/>
  <c r="M57" i="18"/>
  <c r="BS59" i="19"/>
  <c r="BU58" i="19" s="1"/>
  <c r="W40" i="6"/>
  <c r="AH59" i="16"/>
  <c r="AI87" i="15"/>
  <c r="AM87" i="15" s="1"/>
  <c r="AH54" i="18"/>
  <c r="AG48" i="7"/>
  <c r="BZ40" i="1"/>
  <c r="CC8" i="1"/>
  <c r="AV82" i="7"/>
  <c r="CA34" i="7"/>
  <c r="BT64" i="16"/>
  <c r="BV64" i="16" s="1"/>
  <c r="S82" i="15"/>
  <c r="CC22" i="17"/>
  <c r="G43" i="7"/>
  <c r="CC31" i="18"/>
  <c r="AF76" i="7"/>
  <c r="R67" i="17"/>
  <c r="BY40" i="1"/>
  <c r="BV56" i="9"/>
  <c r="AM66" i="18"/>
  <c r="BY86" i="7"/>
  <c r="CC86" i="7" s="1"/>
  <c r="V59" i="9"/>
  <c r="AV87" i="9"/>
  <c r="BW71" i="16"/>
  <c r="BW68" i="14"/>
  <c r="G82" i="15"/>
  <c r="BW58" i="19"/>
  <c r="L56" i="7"/>
  <c r="AF75" i="7"/>
  <c r="AK65" i="1"/>
  <c r="AK46" i="1"/>
  <c r="BR87" i="7"/>
  <c r="AH59" i="7"/>
  <c r="N87" i="9"/>
  <c r="V82" i="16"/>
  <c r="CC13" i="16"/>
  <c r="BZ57" i="18"/>
  <c r="W16" i="6"/>
  <c r="V8" i="6"/>
  <c r="BW40" i="15"/>
  <c r="BP59" i="7"/>
  <c r="BS87" i="1"/>
  <c r="BW87" i="1" s="1"/>
  <c r="BZ46" i="15"/>
  <c r="CB46" i="15" s="1"/>
  <c r="BP48" i="1"/>
  <c r="BZ58" i="7"/>
  <c r="CC30" i="16"/>
  <c r="CC12" i="18"/>
  <c r="AU57" i="6"/>
  <c r="AG40" i="9"/>
  <c r="AA66" i="15"/>
  <c r="AC87" i="17"/>
  <c r="AR57" i="6"/>
  <c r="R48" i="19"/>
  <c r="CC21" i="19"/>
  <c r="L58" i="14"/>
  <c r="Z10" i="6"/>
  <c r="CC13" i="9"/>
  <c r="BT73" i="16"/>
  <c r="BV76" i="16" s="1"/>
  <c r="AR72" i="6"/>
  <c r="AE28" i="6"/>
  <c r="AW54" i="9"/>
  <c r="AI87" i="18"/>
  <c r="AG48" i="1"/>
  <c r="BU85" i="14"/>
  <c r="X59" i="15"/>
  <c r="CB24" i="15"/>
  <c r="CC33" i="17"/>
  <c r="AC59" i="17"/>
  <c r="CC32" i="18"/>
  <c r="BT82" i="14"/>
  <c r="M67" i="18"/>
  <c r="AF57" i="16"/>
  <c r="BS59" i="7"/>
  <c r="AF43" i="1"/>
  <c r="S59" i="16"/>
  <c r="I82" i="17"/>
  <c r="AK21" i="16"/>
  <c r="M63" i="18"/>
  <c r="V68" i="15"/>
  <c r="AB48" i="17"/>
  <c r="U9" i="6"/>
  <c r="W48" i="15"/>
  <c r="AG70" i="9"/>
  <c r="AA58" i="15"/>
  <c r="BT59" i="7"/>
  <c r="BV58" i="7" s="1"/>
  <c r="AG61" i="18"/>
  <c r="AB16" i="6"/>
  <c r="AL22" i="7"/>
  <c r="Q72" i="9"/>
  <c r="V16" i="15"/>
  <c r="AA20" i="6"/>
  <c r="AE11" i="6"/>
  <c r="AF41" i="9"/>
  <c r="X48" i="15"/>
  <c r="AG70" i="16"/>
  <c r="AF42" i="17"/>
  <c r="AF63" i="15"/>
  <c r="AG42" i="17"/>
  <c r="AG36" i="15"/>
  <c r="AG94" i="15" s="1"/>
  <c r="AG26" i="18"/>
  <c r="AG93" i="18" s="1"/>
  <c r="AF67" i="15"/>
  <c r="AG70" i="17"/>
  <c r="W68" i="6"/>
  <c r="Z25" i="6"/>
  <c r="Z18" i="6"/>
  <c r="Z21" i="6"/>
  <c r="Z19" i="6"/>
  <c r="AK75" i="1"/>
  <c r="AH38" i="17"/>
  <c r="AF6" i="17"/>
  <c r="AF5" i="17"/>
  <c r="AF26" i="17"/>
  <c r="X38" i="15"/>
  <c r="V6" i="15"/>
  <c r="V5" i="15"/>
  <c r="AF36" i="17"/>
  <c r="V36" i="15"/>
  <c r="V65" i="6"/>
  <c r="V28" i="6"/>
  <c r="V29" i="6"/>
  <c r="V35" i="6"/>
  <c r="AA21" i="6"/>
  <c r="AA25" i="6"/>
  <c r="AA18" i="6"/>
  <c r="AB62" i="6"/>
  <c r="AG57" i="6"/>
  <c r="W26" i="6"/>
  <c r="AH38" i="9"/>
  <c r="AF5" i="9"/>
  <c r="AF43" i="15"/>
  <c r="V18" i="6"/>
  <c r="AE20" i="6"/>
  <c r="U30" i="6"/>
  <c r="AL32" i="6"/>
  <c r="AG57" i="7"/>
  <c r="AK31" i="15"/>
  <c r="AB44" i="6"/>
  <c r="AG56" i="17"/>
  <c r="AF76" i="9"/>
  <c r="AF71" i="17"/>
  <c r="AB48" i="15"/>
  <c r="AF71" i="18"/>
  <c r="AG77" i="18"/>
  <c r="AL12" i="17"/>
  <c r="AG76" i="6"/>
  <c r="AF41" i="17"/>
  <c r="AF58" i="1"/>
  <c r="U15" i="6"/>
  <c r="AF41" i="7"/>
  <c r="AA71" i="17"/>
  <c r="AG61" i="17"/>
  <c r="AF63" i="9"/>
  <c r="AH38" i="16"/>
  <c r="AF5" i="16"/>
  <c r="AK32" i="16"/>
  <c r="AG58" i="9"/>
  <c r="AF72" i="16"/>
  <c r="V11" i="6"/>
  <c r="AG43" i="9"/>
  <c r="AG16" i="16"/>
  <c r="AG92" i="16" s="1"/>
  <c r="AG56" i="7"/>
  <c r="AB40" i="17"/>
  <c r="AG41" i="7"/>
  <c r="AA40" i="15"/>
  <c r="AF6" i="9"/>
  <c r="AF72" i="9"/>
  <c r="AG71" i="17"/>
  <c r="AG6" i="15"/>
  <c r="AF47" i="7"/>
  <c r="V40" i="15"/>
  <c r="AG71" i="7"/>
  <c r="AG57" i="9"/>
  <c r="AG41" i="9"/>
  <c r="W41" i="15"/>
  <c r="AF16" i="16"/>
  <c r="AE21" i="6"/>
  <c r="AH48" i="18"/>
  <c r="AF21" i="6"/>
  <c r="AF36" i="9"/>
  <c r="AG36" i="16"/>
  <c r="AG94" i="16" s="1"/>
  <c r="AB5" i="15"/>
  <c r="AB90" i="15" s="1"/>
  <c r="AB6" i="15"/>
  <c r="V19" i="6"/>
  <c r="AG58" i="7"/>
  <c r="AB66" i="15"/>
  <c r="AE12" i="6"/>
  <c r="AG57" i="17"/>
  <c r="AA71" i="15"/>
  <c r="AA41" i="17"/>
  <c r="AF43" i="18"/>
  <c r="AF70" i="17"/>
  <c r="AF72" i="18"/>
  <c r="AF44" i="18"/>
  <c r="AG75" i="15"/>
  <c r="AK22" i="1"/>
  <c r="V71" i="15"/>
  <c r="AA40" i="17"/>
  <c r="AL22" i="1"/>
  <c r="AH38" i="1"/>
  <c r="AF5" i="1"/>
  <c r="AB75" i="6"/>
  <c r="AF19" i="6"/>
  <c r="AH54" i="1"/>
  <c r="AH54" i="15"/>
  <c r="AF58" i="9"/>
  <c r="AA68" i="15"/>
  <c r="CC22" i="9"/>
  <c r="AF75" i="9"/>
  <c r="AG6" i="16"/>
  <c r="AL32" i="17"/>
  <c r="AF76" i="1"/>
  <c r="AK22" i="18"/>
  <c r="AK32" i="17"/>
  <c r="AF53" i="1"/>
  <c r="AG58" i="17"/>
  <c r="AF75" i="18"/>
  <c r="AK12" i="16"/>
  <c r="AG71" i="1"/>
  <c r="AG47" i="16"/>
  <c r="AF56" i="7"/>
  <c r="AF56" i="1"/>
  <c r="AG26" i="15"/>
  <c r="AG93" i="15" s="1"/>
  <c r="AG61" i="15"/>
  <c r="AG36" i="1"/>
  <c r="AG94" i="1" s="1"/>
  <c r="AG43" i="16"/>
  <c r="AG16" i="15"/>
  <c r="AG92" i="15" s="1"/>
  <c r="AG36" i="18"/>
  <c r="AG94" i="18" s="1"/>
  <c r="AB68" i="15"/>
  <c r="AG40" i="17"/>
  <c r="AB41" i="17"/>
  <c r="W40" i="15"/>
  <c r="W56" i="15"/>
  <c r="AF47" i="18"/>
  <c r="AF41" i="15"/>
  <c r="AB26" i="15"/>
  <c r="AB93" i="15" s="1"/>
  <c r="W42" i="15"/>
  <c r="AB63" i="15"/>
  <c r="AG57" i="18"/>
  <c r="W47" i="6"/>
  <c r="AA12" i="6"/>
  <c r="AG71" i="15"/>
  <c r="AF48" i="16"/>
  <c r="AF43" i="16"/>
  <c r="V57" i="15"/>
  <c r="AG5" i="9"/>
  <c r="AG90" i="9" s="1"/>
  <c r="AG6" i="9"/>
  <c r="AL12" i="9"/>
  <c r="AF75" i="15"/>
  <c r="AF57" i="9"/>
  <c r="AK32" i="1"/>
  <c r="AF40" i="7"/>
  <c r="AB5" i="17"/>
  <c r="AB90" i="17" s="1"/>
  <c r="AB6" i="17"/>
  <c r="CC22" i="1"/>
  <c r="AF40" i="1"/>
  <c r="AF57" i="18"/>
  <c r="AK32" i="18"/>
  <c r="AG6" i="7"/>
  <c r="AG5" i="7"/>
  <c r="AG90" i="7" s="1"/>
  <c r="AG75" i="7"/>
  <c r="AK12" i="17"/>
  <c r="AG6" i="1"/>
  <c r="AG76" i="7"/>
  <c r="AG44" i="16"/>
  <c r="AG16" i="9"/>
  <c r="AG92" i="9" s="1"/>
  <c r="AG44" i="17"/>
  <c r="AF58" i="16"/>
  <c r="AB43" i="17"/>
  <c r="AG63" i="15"/>
  <c r="AG6" i="18"/>
  <c r="AG75" i="9"/>
  <c r="AG43" i="1"/>
  <c r="AG41" i="17"/>
  <c r="AG26" i="16"/>
  <c r="AG93" i="16" s="1"/>
  <c r="W62" i="15"/>
  <c r="AB61" i="15"/>
  <c r="AG77" i="7"/>
  <c r="AG43" i="18"/>
  <c r="AG62" i="15"/>
  <c r="AG70" i="7"/>
  <c r="AF70" i="1"/>
  <c r="AG16" i="17"/>
  <c r="AG92" i="17" s="1"/>
  <c r="AG44" i="18"/>
  <c r="AF43" i="7"/>
  <c r="AG43" i="7"/>
  <c r="AK22" i="7"/>
  <c r="W16" i="15"/>
  <c r="W92" i="15" s="1"/>
  <c r="AG76" i="15"/>
  <c r="U18" i="6"/>
  <c r="AH38" i="18"/>
  <c r="AF5" i="18"/>
  <c r="AF36" i="18"/>
  <c r="U25" i="6"/>
  <c r="U20" i="6"/>
  <c r="AG44" i="6"/>
  <c r="AK12" i="18"/>
  <c r="AL32" i="1"/>
  <c r="AH38" i="15"/>
  <c r="AF5" i="15"/>
  <c r="U11" i="6"/>
  <c r="Z29" i="6"/>
  <c r="AL77" i="9"/>
  <c r="AE10" i="6"/>
  <c r="AF61" i="1"/>
  <c r="AL22" i="17"/>
  <c r="AH59" i="17"/>
  <c r="AF57" i="17"/>
  <c r="AL75" i="9"/>
  <c r="AK75" i="9"/>
  <c r="AH38" i="7"/>
  <c r="AF6" i="7"/>
  <c r="AF5" i="7"/>
  <c r="AK32" i="15"/>
  <c r="AA32" i="6"/>
  <c r="Z11" i="6"/>
  <c r="AA63" i="15"/>
  <c r="AL12" i="1"/>
  <c r="AL22" i="18"/>
  <c r="AF47" i="9"/>
  <c r="AG58" i="16"/>
  <c r="AB41" i="15"/>
  <c r="AF58" i="18"/>
  <c r="AA70" i="15"/>
  <c r="AG66" i="16"/>
  <c r="AB67" i="15"/>
  <c r="AF70" i="7"/>
  <c r="AF77" i="1"/>
  <c r="AA43" i="17"/>
  <c r="AG47" i="1"/>
  <c r="AB42" i="15"/>
  <c r="AF56" i="16"/>
  <c r="AG40" i="1"/>
  <c r="AB70" i="15"/>
  <c r="AF6" i="16"/>
  <c r="AB62" i="15"/>
  <c r="AG26" i="1"/>
  <c r="AG93" i="1" s="1"/>
  <c r="AG77" i="16"/>
  <c r="AG44" i="7"/>
  <c r="AG40" i="7"/>
  <c r="AA35" i="6"/>
  <c r="AG44" i="15"/>
  <c r="AF6" i="1"/>
  <c r="W70" i="15"/>
  <c r="AA62" i="15"/>
  <c r="AG43" i="15"/>
  <c r="AF30" i="6"/>
  <c r="AF66" i="17"/>
  <c r="AF47" i="15"/>
  <c r="AB43" i="6"/>
  <c r="AF12" i="6"/>
  <c r="AA77" i="15"/>
  <c r="AL32" i="7"/>
  <c r="AF72" i="17"/>
  <c r="AF47" i="16"/>
  <c r="AE22" i="6"/>
  <c r="AK32" i="9"/>
  <c r="AF66" i="15"/>
  <c r="AK22" i="17"/>
  <c r="AF71" i="15"/>
  <c r="AK32" i="7"/>
  <c r="AF40" i="15"/>
  <c r="AF72" i="7"/>
  <c r="AK21" i="15"/>
  <c r="W57" i="15"/>
  <c r="AG16" i="7"/>
  <c r="AG92" i="7" s="1"/>
  <c r="AB47" i="15"/>
  <c r="AB6" i="6"/>
  <c r="W63" i="15"/>
  <c r="AB58" i="15"/>
  <c r="AG63" i="9"/>
  <c r="AL77" i="1"/>
  <c r="AG42" i="15"/>
  <c r="AG61" i="1"/>
  <c r="W43" i="15"/>
  <c r="AG56" i="18"/>
  <c r="AG71" i="9"/>
  <c r="AA61" i="15"/>
  <c r="AG36" i="7"/>
  <c r="AG94" i="7" s="1"/>
  <c r="W44" i="15"/>
  <c r="AG16" i="18"/>
  <c r="AG92" i="18" s="1"/>
  <c r="AG40" i="18"/>
  <c r="AG70" i="1"/>
  <c r="AB56" i="15"/>
  <c r="AB43" i="15"/>
  <c r="AB77" i="15"/>
  <c r="AB26" i="17"/>
  <c r="AB93" i="17" s="1"/>
  <c r="AG75" i="1"/>
  <c r="AF61" i="7"/>
  <c r="AG72" i="9"/>
  <c r="AG44" i="9"/>
  <c r="AF26" i="7"/>
  <c r="AG16" i="1"/>
  <c r="AG92" i="1" s="1"/>
  <c r="V20" i="6"/>
  <c r="AG26" i="17"/>
  <c r="AG93" i="17" s="1"/>
  <c r="AF48" i="17"/>
  <c r="V10" i="6"/>
  <c r="Z8" i="6"/>
  <c r="W5" i="15"/>
  <c r="W90" i="15" s="1"/>
  <c r="W6" i="15"/>
  <c r="V44" i="15"/>
  <c r="AC38" i="15"/>
  <c r="AA5" i="15"/>
  <c r="W42" i="6"/>
  <c r="AF71" i="9"/>
  <c r="AF43" i="17"/>
  <c r="AF77" i="9"/>
  <c r="AL22" i="16"/>
  <c r="U10" i="6"/>
  <c r="V9" i="6"/>
  <c r="AA11" i="6"/>
  <c r="AE30" i="6"/>
  <c r="AK12" i="15"/>
  <c r="V63" i="15"/>
  <c r="AF65" i="6"/>
  <c r="AF40" i="9"/>
  <c r="AB65" i="6"/>
  <c r="V47" i="15"/>
  <c r="AF6" i="15"/>
  <c r="AK12" i="7"/>
  <c r="AE35" i="6"/>
  <c r="AG75" i="17"/>
  <c r="AF42" i="15"/>
  <c r="AF15" i="6"/>
  <c r="AG61" i="7"/>
  <c r="AF47" i="1"/>
  <c r="AG72" i="18"/>
  <c r="AF77" i="7"/>
  <c r="AF40" i="16"/>
  <c r="AA47" i="15"/>
  <c r="V41" i="15"/>
  <c r="AF35" i="6"/>
  <c r="AG72" i="17"/>
  <c r="AG70" i="15"/>
  <c r="AG26" i="7"/>
  <c r="AG93" i="7" s="1"/>
  <c r="AG56" i="15"/>
  <c r="AG26" i="9"/>
  <c r="AG93" i="9" s="1"/>
  <c r="AA42" i="15"/>
  <c r="AF40" i="17"/>
  <c r="AE18" i="6"/>
  <c r="AF25" i="6"/>
  <c r="AE29" i="6"/>
  <c r="AG76" i="16"/>
  <c r="Z9" i="6"/>
  <c r="AG48" i="17"/>
  <c r="W36" i="15"/>
  <c r="W94" i="15" s="1"/>
  <c r="AE53" i="6"/>
  <c r="AF10" i="6"/>
  <c r="U19" i="6"/>
  <c r="AK12" i="1"/>
  <c r="U21" i="6"/>
  <c r="AA44" i="15"/>
  <c r="AL12" i="15"/>
  <c r="V43" i="15"/>
  <c r="AF44" i="9"/>
  <c r="AL32" i="15"/>
  <c r="AA65" i="6"/>
  <c r="AG68" i="6"/>
  <c r="AA57" i="15"/>
  <c r="AF75" i="17"/>
  <c r="AF11" i="6"/>
  <c r="AL12" i="18"/>
  <c r="V58" i="15"/>
  <c r="V61" i="15"/>
  <c r="AF64" i="16"/>
  <c r="AF66" i="16"/>
  <c r="AG57" i="1"/>
  <c r="AF70" i="16"/>
  <c r="AG77" i="1"/>
  <c r="AG76" i="1"/>
  <c r="AF61" i="17"/>
  <c r="AA36" i="15"/>
  <c r="AF58" i="17"/>
  <c r="AG44" i="1"/>
  <c r="U35" i="6"/>
  <c r="AB71" i="17"/>
  <c r="AF70" i="9"/>
  <c r="AF44" i="15"/>
  <c r="AG36" i="17"/>
  <c r="AG94" i="17" s="1"/>
  <c r="AF53" i="15"/>
  <c r="AB40" i="15"/>
  <c r="AF76" i="18"/>
  <c r="AG68" i="15"/>
  <c r="AB16" i="15"/>
  <c r="AB92" i="15" s="1"/>
  <c r="AB62" i="17"/>
  <c r="AB75" i="15"/>
  <c r="W47" i="15"/>
  <c r="AB16" i="17"/>
  <c r="AB92" i="17" s="1"/>
  <c r="AG71" i="18"/>
  <c r="AG57" i="15"/>
  <c r="AB44" i="15"/>
  <c r="AG76" i="9"/>
  <c r="W62" i="6"/>
  <c r="AA62" i="17"/>
  <c r="AG71" i="16"/>
  <c r="AF44" i="7"/>
  <c r="AK12" i="9"/>
  <c r="AA28" i="6"/>
  <c r="AL25" i="15"/>
  <c r="AL21" i="15"/>
  <c r="AC38" i="17"/>
  <c r="AA5" i="17"/>
  <c r="AE15" i="6"/>
  <c r="AF40" i="18"/>
  <c r="AL22" i="9"/>
  <c r="AG48" i="15"/>
  <c r="AH59" i="18"/>
  <c r="V75" i="15"/>
  <c r="V42" i="15"/>
  <c r="AK22" i="9"/>
  <c r="V60" i="6"/>
  <c r="AK22" i="15"/>
  <c r="W66" i="15"/>
  <c r="V67" i="15"/>
  <c r="Z32" i="6"/>
  <c r="Z12" i="6"/>
  <c r="W43" i="6"/>
  <c r="AF77" i="15"/>
  <c r="AL31" i="15"/>
  <c r="AF16" i="7"/>
  <c r="AK22" i="16"/>
  <c r="AF70" i="15"/>
  <c r="AF75" i="16"/>
  <c r="AG57" i="16"/>
  <c r="W71" i="15"/>
  <c r="AA41" i="15"/>
  <c r="AB36" i="15"/>
  <c r="AB94" i="15" s="1"/>
  <c r="AG47" i="9"/>
  <c r="AA8" i="6"/>
  <c r="AG72" i="16"/>
  <c r="AG40" i="16"/>
  <c r="AA43" i="15"/>
  <c r="AF53" i="9"/>
  <c r="AG47" i="7"/>
  <c r="V25" i="6"/>
  <c r="AL12" i="16"/>
  <c r="AG6" i="17"/>
  <c r="AG70" i="18"/>
  <c r="AG41" i="18"/>
  <c r="AG75" i="18"/>
  <c r="AG41" i="15"/>
  <c r="AG56" i="1"/>
  <c r="AG47" i="15"/>
  <c r="AG72" i="15"/>
  <c r="W67" i="15"/>
  <c r="AG47" i="18"/>
  <c r="AF26" i="9"/>
  <c r="Z28" i="6"/>
  <c r="Q36" i="1"/>
  <c r="L40" i="7"/>
  <c r="L42" i="7"/>
  <c r="Q26" i="1"/>
  <c r="BR48" i="17"/>
  <c r="Q11" i="6"/>
  <c r="L47" i="7"/>
  <c r="BK48" i="1"/>
  <c r="AL30" i="7"/>
  <c r="AL30" i="14"/>
  <c r="AL28" i="14"/>
  <c r="AA48" i="14"/>
  <c r="AL35" i="14"/>
  <c r="S48" i="1"/>
  <c r="Q16" i="14"/>
  <c r="Q36" i="14"/>
  <c r="Q48" i="1"/>
  <c r="Q67" i="17"/>
  <c r="Q66" i="17"/>
  <c r="Q62" i="17"/>
  <c r="BW75" i="17"/>
  <c r="Q16" i="18"/>
  <c r="R48" i="15"/>
  <c r="S48" i="17"/>
  <c r="M26" i="9"/>
  <c r="M93" i="9" s="1"/>
  <c r="Q36" i="15"/>
  <c r="BS87" i="18"/>
  <c r="AK79" i="14"/>
  <c r="BZ40" i="17"/>
  <c r="AJ82" i="17"/>
  <c r="AL82" i="17" s="1"/>
  <c r="BU46" i="18"/>
  <c r="W44" i="6"/>
  <c r="Q71" i="7"/>
  <c r="CC30" i="7"/>
  <c r="Q63" i="18"/>
  <c r="R40" i="6"/>
  <c r="BS78" i="7"/>
  <c r="Q70" i="19"/>
  <c r="Q36" i="19"/>
  <c r="AL68" i="6"/>
  <c r="R72" i="6"/>
  <c r="Q26" i="7"/>
  <c r="Q26" i="18"/>
  <c r="Q16" i="9"/>
  <c r="Q63" i="7"/>
  <c r="Q43" i="1"/>
  <c r="Q26" i="9"/>
  <c r="S59" i="7"/>
  <c r="H16" i="1"/>
  <c r="H92" i="1" s="1"/>
  <c r="Q62" i="16"/>
  <c r="AL21" i="1"/>
  <c r="Q72" i="7"/>
  <c r="BQ54" i="9"/>
  <c r="AL21" i="14"/>
  <c r="AL21" i="16"/>
  <c r="BZ45" i="14"/>
  <c r="CB45" i="14" s="1"/>
  <c r="AI82" i="9"/>
  <c r="AM82" i="9" s="1"/>
  <c r="BY44" i="16"/>
  <c r="BS87" i="17"/>
  <c r="BU87" i="17" s="1"/>
  <c r="BZ46" i="1"/>
  <c r="CB46" i="1" s="1"/>
  <c r="BR82" i="1"/>
  <c r="BW76" i="7"/>
  <c r="I82" i="7"/>
  <c r="CC14" i="9"/>
  <c r="BY76" i="9"/>
  <c r="CC76" i="9" s="1"/>
  <c r="AF87" i="9"/>
  <c r="BM59" i="14"/>
  <c r="BT78" i="15"/>
  <c r="BU84" i="17"/>
  <c r="N59" i="17"/>
  <c r="BY47" i="19"/>
  <c r="M53" i="6"/>
  <c r="Q63" i="1"/>
  <c r="Q66" i="9"/>
  <c r="BU76" i="7"/>
  <c r="CA14" i="9"/>
  <c r="BY65" i="9"/>
  <c r="CC22" i="16"/>
  <c r="AK45" i="14"/>
  <c r="CB33" i="14"/>
  <c r="N59" i="18"/>
  <c r="X87" i="19"/>
  <c r="AL21" i="7"/>
  <c r="BE88" i="14"/>
  <c r="BP82" i="7"/>
  <c r="N87" i="16"/>
  <c r="BZ81" i="14"/>
  <c r="CB81" i="14" s="1"/>
  <c r="CC22" i="15"/>
  <c r="N87" i="19"/>
  <c r="AO69" i="6"/>
  <c r="CC25" i="19"/>
  <c r="BR59" i="9"/>
  <c r="BY44" i="1"/>
  <c r="AS48" i="1"/>
  <c r="BW60" i="7"/>
  <c r="CC32" i="9"/>
  <c r="BY76" i="16"/>
  <c r="CC76" i="16" s="1"/>
  <c r="AX59" i="17"/>
  <c r="L82" i="19"/>
  <c r="M56" i="17"/>
  <c r="M57" i="17"/>
  <c r="L58" i="16"/>
  <c r="L53" i="6"/>
  <c r="CB34" i="14"/>
  <c r="CA14" i="14"/>
  <c r="CC14" i="19"/>
  <c r="G82" i="1"/>
  <c r="M56" i="18"/>
  <c r="AL65" i="1"/>
  <c r="O64" i="6"/>
  <c r="Q63" i="6" s="1"/>
  <c r="P88" i="1"/>
  <c r="R59" i="1" s="1"/>
  <c r="CB14" i="1"/>
  <c r="CC21" i="16"/>
  <c r="BC87" i="16"/>
  <c r="CC14" i="14"/>
  <c r="BK82" i="15"/>
  <c r="AH82" i="17"/>
  <c r="BW26" i="18"/>
  <c r="CA14" i="19"/>
  <c r="BQ80" i="6"/>
  <c r="AM71" i="17"/>
  <c r="AM57" i="18"/>
  <c r="AB80" i="6"/>
  <c r="L56" i="16"/>
  <c r="AA53" i="6"/>
  <c r="N59" i="16"/>
  <c r="AL71" i="6"/>
  <c r="AL65" i="15"/>
  <c r="R72" i="18"/>
  <c r="Q53" i="17"/>
  <c r="AL21" i="17"/>
  <c r="BQ53" i="6"/>
  <c r="AK80" i="18"/>
  <c r="R70" i="14"/>
  <c r="Q8" i="6"/>
  <c r="R26" i="14"/>
  <c r="R93" i="14" s="1"/>
  <c r="AM80" i="18"/>
  <c r="BT59" i="18"/>
  <c r="P18" i="6"/>
  <c r="Q61" i="19"/>
  <c r="R63" i="14"/>
  <c r="P19" i="6"/>
  <c r="R36" i="19"/>
  <c r="R94" i="19" s="1"/>
  <c r="S54" i="18"/>
  <c r="BW65" i="14"/>
  <c r="AW45" i="6"/>
  <c r="R43" i="19"/>
  <c r="AM42" i="9"/>
  <c r="AV59" i="1"/>
  <c r="R36" i="6"/>
  <c r="R47" i="6"/>
  <c r="Q47" i="17"/>
  <c r="AM56" i="17"/>
  <c r="AX82" i="19"/>
  <c r="CC23" i="19"/>
  <c r="W70" i="6"/>
  <c r="Q43" i="17"/>
  <c r="Q57" i="18"/>
  <c r="AM53" i="9"/>
  <c r="CA34" i="18"/>
  <c r="AW79" i="6"/>
  <c r="L57" i="7"/>
  <c r="R48" i="1"/>
  <c r="R5" i="9"/>
  <c r="R90" i="9" s="1"/>
  <c r="R6" i="9"/>
  <c r="R5" i="17"/>
  <c r="R90" i="17" s="1"/>
  <c r="R6" i="17"/>
  <c r="Q29" i="6"/>
  <c r="AL21" i="18"/>
  <c r="Q56" i="17"/>
  <c r="R70" i="1"/>
  <c r="R47" i="1"/>
  <c r="R36" i="1"/>
  <c r="R94" i="1" s="1"/>
  <c r="R26" i="16"/>
  <c r="R93" i="16" s="1"/>
  <c r="R72" i="7"/>
  <c r="R26" i="1"/>
  <c r="R93" i="1" s="1"/>
  <c r="R43" i="16"/>
  <c r="R26" i="9"/>
  <c r="R93" i="9" s="1"/>
  <c r="R42" i="19"/>
  <c r="R42" i="15"/>
  <c r="R47" i="18"/>
  <c r="R36" i="9"/>
  <c r="R94" i="9" s="1"/>
  <c r="Q65" i="6"/>
  <c r="Q20" i="6"/>
  <c r="R48" i="14"/>
  <c r="AL21" i="9"/>
  <c r="R71" i="1"/>
  <c r="R62" i="16"/>
  <c r="R61" i="7"/>
  <c r="R41" i="16"/>
  <c r="R63" i="1"/>
  <c r="R26" i="15"/>
  <c r="R93" i="15" s="1"/>
  <c r="R42" i="1"/>
  <c r="R16" i="18"/>
  <c r="R92" i="18" s="1"/>
  <c r="AL31" i="1"/>
  <c r="R41" i="18"/>
  <c r="R26" i="19"/>
  <c r="R93" i="19" s="1"/>
  <c r="Q56" i="6"/>
  <c r="R5" i="14"/>
  <c r="R90" i="14" s="1"/>
  <c r="R6" i="14"/>
  <c r="Q58" i="15"/>
  <c r="R62" i="1"/>
  <c r="R6" i="19"/>
  <c r="R62" i="14"/>
  <c r="Q25" i="6"/>
  <c r="R26" i="7"/>
  <c r="R93" i="7" s="1"/>
  <c r="R16" i="9"/>
  <c r="R92" i="9" s="1"/>
  <c r="R43" i="15"/>
  <c r="Q58" i="6"/>
  <c r="AL72" i="9"/>
  <c r="R41" i="9"/>
  <c r="R40" i="18"/>
  <c r="Q19" i="6"/>
  <c r="R48" i="7"/>
  <c r="R62" i="15"/>
  <c r="Q57" i="6"/>
  <c r="R36" i="17"/>
  <c r="R94" i="17" s="1"/>
  <c r="R72" i="9"/>
  <c r="R41" i="7"/>
  <c r="R70" i="19"/>
  <c r="R40" i="19"/>
  <c r="R71" i="16"/>
  <c r="R61" i="15"/>
  <c r="R40" i="9"/>
  <c r="R72" i="19"/>
  <c r="R36" i="15"/>
  <c r="R94" i="15" s="1"/>
  <c r="AL31" i="17"/>
  <c r="R5" i="7"/>
  <c r="R90" i="7" s="1"/>
  <c r="R6" i="7"/>
  <c r="Q18" i="6"/>
  <c r="R70" i="16"/>
  <c r="R41" i="17"/>
  <c r="R41" i="19"/>
  <c r="R16" i="14"/>
  <c r="R92" i="14" s="1"/>
  <c r="R42" i="18"/>
  <c r="R63" i="17"/>
  <c r="R42" i="14"/>
  <c r="R42" i="7"/>
  <c r="R47" i="19"/>
  <c r="R61" i="19"/>
  <c r="AL71" i="1"/>
  <c r="R16" i="7"/>
  <c r="R92" i="7" s="1"/>
  <c r="Q42" i="19"/>
  <c r="Q30" i="6"/>
  <c r="R5" i="1"/>
  <c r="R90" i="1" s="1"/>
  <c r="R6" i="1"/>
  <c r="Q9" i="6"/>
  <c r="AL21" i="19"/>
  <c r="R6" i="18"/>
  <c r="R62" i="18"/>
  <c r="R40" i="15"/>
  <c r="R72" i="14"/>
  <c r="Q35" i="6"/>
  <c r="R40" i="1"/>
  <c r="R41" i="1"/>
  <c r="R40" i="17"/>
  <c r="R43" i="14"/>
  <c r="R36" i="18"/>
  <c r="R94" i="18" s="1"/>
  <c r="R70" i="18"/>
  <c r="R62" i="19"/>
  <c r="R48" i="9"/>
  <c r="AL28" i="9"/>
  <c r="AL31" i="9"/>
  <c r="R48" i="16"/>
  <c r="R40" i="16"/>
  <c r="R48" i="17"/>
  <c r="R5" i="16"/>
  <c r="R90" i="16" s="1"/>
  <c r="R6" i="16"/>
  <c r="R61" i="16"/>
  <c r="R63" i="16"/>
  <c r="R26" i="18"/>
  <c r="R93" i="18" s="1"/>
  <c r="R71" i="17"/>
  <c r="R70" i="9"/>
  <c r="R40" i="7"/>
  <c r="R43" i="1"/>
  <c r="R42" i="17"/>
  <c r="R16" i="16"/>
  <c r="R92" i="16" s="1"/>
  <c r="R61" i="1"/>
  <c r="Q31" i="6"/>
  <c r="R47" i="7"/>
  <c r="R63" i="18"/>
  <c r="R41" i="15"/>
  <c r="R71" i="7"/>
  <c r="R47" i="9"/>
  <c r="R48" i="18"/>
  <c r="R47" i="16"/>
  <c r="Q48" i="15"/>
  <c r="R61" i="17"/>
  <c r="R63" i="7"/>
  <c r="R42" i="9"/>
  <c r="R43" i="7"/>
  <c r="R61" i="9"/>
  <c r="R16" i="19"/>
  <c r="R92" i="19" s="1"/>
  <c r="R16" i="17"/>
  <c r="R92" i="17" s="1"/>
  <c r="R72" i="17"/>
  <c r="R40" i="14"/>
  <c r="R47" i="17"/>
  <c r="R62" i="9"/>
  <c r="R71" i="19"/>
  <c r="R72" i="16"/>
  <c r="R26" i="17"/>
  <c r="R93" i="17" s="1"/>
  <c r="R41" i="14"/>
  <c r="R63" i="19"/>
  <c r="P15" i="6"/>
  <c r="P9" i="6"/>
  <c r="R67" i="19"/>
  <c r="Q41" i="17"/>
  <c r="Q70" i="1"/>
  <c r="Q63" i="16"/>
  <c r="Q70" i="17"/>
  <c r="AM65" i="15"/>
  <c r="Q57" i="14"/>
  <c r="Q42" i="16"/>
  <c r="Q56" i="16"/>
  <c r="Q42" i="15"/>
  <c r="Q71" i="9"/>
  <c r="AL72" i="1"/>
  <c r="AM72" i="1"/>
  <c r="Q57" i="16"/>
  <c r="Q66" i="16"/>
  <c r="R68" i="15"/>
  <c r="P10" i="6"/>
  <c r="Q61" i="18"/>
  <c r="Q61" i="16"/>
  <c r="Q40" i="18"/>
  <c r="R57" i="16"/>
  <c r="S38" i="16"/>
  <c r="Q5" i="16"/>
  <c r="S38" i="9"/>
  <c r="Q5" i="9"/>
  <c r="P21" i="6"/>
  <c r="R16" i="15"/>
  <c r="R92" i="15" s="1"/>
  <c r="R5" i="15"/>
  <c r="R90" i="15" s="1"/>
  <c r="Q56" i="7"/>
  <c r="R56" i="18"/>
  <c r="R66" i="1"/>
  <c r="R67" i="18"/>
  <c r="AK21" i="14"/>
  <c r="R66" i="9"/>
  <c r="R67" i="9"/>
  <c r="R56" i="15"/>
  <c r="R67" i="15"/>
  <c r="P31" i="6"/>
  <c r="Q56" i="14"/>
  <c r="S38" i="19"/>
  <c r="Q5" i="19"/>
  <c r="Q6" i="19"/>
  <c r="Q16" i="16"/>
  <c r="S48" i="19"/>
  <c r="S38" i="17"/>
  <c r="Q6" i="17"/>
  <c r="Q5" i="17"/>
  <c r="S38" i="15"/>
  <c r="Q6" i="15"/>
  <c r="Q5" i="15"/>
  <c r="Q26" i="19"/>
  <c r="R65" i="6"/>
  <c r="R57" i="14"/>
  <c r="S48" i="18"/>
  <c r="Q47" i="18"/>
  <c r="AK21" i="18"/>
  <c r="S48" i="7"/>
  <c r="Q42" i="7"/>
  <c r="Q47" i="7"/>
  <c r="Q72" i="18"/>
  <c r="Q66" i="14"/>
  <c r="Q67" i="14"/>
  <c r="Q26" i="14"/>
  <c r="AK31" i="9"/>
  <c r="P11" i="6"/>
  <c r="Q57" i="7"/>
  <c r="Q71" i="18"/>
  <c r="AK21" i="17"/>
  <c r="Q68" i="14"/>
  <c r="Q41" i="14"/>
  <c r="Q41" i="1"/>
  <c r="Q41" i="7"/>
  <c r="Q36" i="9"/>
  <c r="R53" i="9"/>
  <c r="P29" i="6"/>
  <c r="R57" i="15"/>
  <c r="Q58" i="7"/>
  <c r="P35" i="6"/>
  <c r="Q70" i="14"/>
  <c r="Q62" i="19"/>
  <c r="Q42" i="14"/>
  <c r="Q61" i="1"/>
  <c r="Q57" i="1"/>
  <c r="Q58" i="1"/>
  <c r="Q63" i="9"/>
  <c r="Q42" i="1"/>
  <c r="Q47" i="14"/>
  <c r="R66" i="7"/>
  <c r="Q40" i="16"/>
  <c r="Q40" i="15"/>
  <c r="R57" i="9"/>
  <c r="R66" i="15"/>
  <c r="R56" i="17"/>
  <c r="S38" i="18"/>
  <c r="Q5" i="18"/>
  <c r="R57" i="18"/>
  <c r="R70" i="6"/>
  <c r="AK31" i="1"/>
  <c r="P60" i="6"/>
  <c r="S38" i="1"/>
  <c r="Q5" i="1"/>
  <c r="Q6" i="1"/>
  <c r="Q58" i="17"/>
  <c r="Q62" i="9"/>
  <c r="R58" i="16"/>
  <c r="R58" i="9"/>
  <c r="Q71" i="17"/>
  <c r="R68" i="14"/>
  <c r="R66" i="17"/>
  <c r="Q63" i="14"/>
  <c r="R67" i="7"/>
  <c r="Q6" i="16"/>
  <c r="Q67" i="1"/>
  <c r="Q40" i="7"/>
  <c r="AK70" i="1"/>
  <c r="AK72" i="1"/>
  <c r="S38" i="7"/>
  <c r="Q5" i="7"/>
  <c r="Q42" i="17"/>
  <c r="Q67" i="15"/>
  <c r="Q62" i="15"/>
  <c r="Q63" i="15"/>
  <c r="R71" i="6"/>
  <c r="Q71" i="16"/>
  <c r="Q67" i="19"/>
  <c r="Q41" i="16"/>
  <c r="AM71" i="14"/>
  <c r="Q36" i="18"/>
  <c r="Q41" i="19"/>
  <c r="Q72" i="16"/>
  <c r="R53" i="6"/>
  <c r="Q40" i="17"/>
  <c r="R66" i="19"/>
  <c r="R68" i="19"/>
  <c r="Q67" i="9"/>
  <c r="Q43" i="14"/>
  <c r="Q26" i="16"/>
  <c r="Q43" i="15"/>
  <c r="Q40" i="1"/>
  <c r="R58" i="14"/>
  <c r="R67" i="1"/>
  <c r="Q6" i="7"/>
  <c r="AK21" i="19"/>
  <c r="R26" i="6"/>
  <c r="Q36" i="7"/>
  <c r="P30" i="6"/>
  <c r="Q61" i="15"/>
  <c r="S38" i="14"/>
  <c r="Q5" i="14"/>
  <c r="S48" i="9"/>
  <c r="Q62" i="18"/>
  <c r="Q70" i="16"/>
  <c r="Q40" i="19"/>
  <c r="Q68" i="19"/>
  <c r="Q61" i="7"/>
  <c r="R56" i="19"/>
  <c r="AK11" i="15"/>
  <c r="Q41" i="18"/>
  <c r="Q71" i="14"/>
  <c r="Q71" i="1"/>
  <c r="Q71" i="19"/>
  <c r="AK21" i="1"/>
  <c r="Q36" i="16"/>
  <c r="Q72" i="1"/>
  <c r="R66" i="14"/>
  <c r="P25" i="6"/>
  <c r="Q53" i="16"/>
  <c r="Q43" i="9"/>
  <c r="R57" i="17"/>
  <c r="Q66" i="7"/>
  <c r="R56" i="9"/>
  <c r="R58" i="15"/>
  <c r="AK21" i="9"/>
  <c r="AM43" i="15"/>
  <c r="R67" i="6"/>
  <c r="AK31" i="17"/>
  <c r="Q26" i="17"/>
  <c r="Q68" i="15"/>
  <c r="R58" i="7"/>
  <c r="R57" i="7"/>
  <c r="S59" i="18"/>
  <c r="Q56" i="18"/>
  <c r="Q43" i="19"/>
  <c r="R66" i="16"/>
  <c r="Q62" i="14"/>
  <c r="Q42" i="9"/>
  <c r="Q56" i="19"/>
  <c r="R67" i="14"/>
  <c r="Q43" i="16"/>
  <c r="Q66" i="19"/>
  <c r="Q41" i="9"/>
  <c r="Q40" i="9"/>
  <c r="R57" i="19"/>
  <c r="Q66" i="1"/>
  <c r="Q62" i="7"/>
  <c r="BX35" i="6"/>
  <c r="BV35" i="6"/>
  <c r="BX25" i="6"/>
  <c r="BW36" i="15"/>
  <c r="BM48" i="14"/>
  <c r="AJ59" i="15"/>
  <c r="AL57" i="15" s="1"/>
  <c r="CA14" i="1"/>
  <c r="CC29" i="7"/>
  <c r="BY46" i="9"/>
  <c r="CC46" i="9" s="1"/>
  <c r="BY85" i="9"/>
  <c r="CA85" i="9" s="1"/>
  <c r="BW41" i="16"/>
  <c r="AI59" i="16"/>
  <c r="AK56" i="16" s="1"/>
  <c r="BV84" i="15"/>
  <c r="N82" i="18"/>
  <c r="CC8" i="7"/>
  <c r="G62" i="19"/>
  <c r="AM57" i="15"/>
  <c r="N54" i="6"/>
  <c r="P53" i="6" s="1"/>
  <c r="AJ78" i="1"/>
  <c r="CC14" i="1"/>
  <c r="AJ59" i="16"/>
  <c r="AL58" i="16" s="1"/>
  <c r="AV59" i="16"/>
  <c r="AK60" i="14"/>
  <c r="BZ65" i="14"/>
  <c r="CB65" i="14" s="1"/>
  <c r="BZ61" i="17"/>
  <c r="G61" i="19"/>
  <c r="G67" i="19"/>
  <c r="L16" i="9"/>
  <c r="CC25" i="16"/>
  <c r="L6" i="9"/>
  <c r="BW41" i="1"/>
  <c r="BV79" i="7"/>
  <c r="BI88" i="7"/>
  <c r="BM88" i="7" s="1"/>
  <c r="CB23" i="16"/>
  <c r="AY88" i="16"/>
  <c r="BC88" i="16" s="1"/>
  <c r="AK75" i="14"/>
  <c r="Y88" i="14"/>
  <c r="AC88" i="14" s="1"/>
  <c r="AV82" i="15"/>
  <c r="CB24" i="17"/>
  <c r="AK30" i="16"/>
  <c r="BY86" i="14"/>
  <c r="CC86" i="14" s="1"/>
  <c r="BS64" i="18"/>
  <c r="L5" i="9"/>
  <c r="CA13" i="7"/>
  <c r="BW40" i="7"/>
  <c r="AL84" i="9"/>
  <c r="BC87" i="9"/>
  <c r="N82" i="16"/>
  <c r="BY40" i="16"/>
  <c r="BT78" i="14"/>
  <c r="BA87" i="18"/>
  <c r="CA34" i="19"/>
  <c r="BY40" i="7"/>
  <c r="CC15" i="1"/>
  <c r="V53" i="6"/>
  <c r="CC5" i="9"/>
  <c r="CC15" i="17"/>
  <c r="AH87" i="1"/>
  <c r="CC13" i="7"/>
  <c r="CA23" i="14"/>
  <c r="CC23" i="17"/>
  <c r="BY86" i="19"/>
  <c r="AK19" i="14"/>
  <c r="BL41" i="6"/>
  <c r="CA34" i="14"/>
  <c r="BM87" i="7"/>
  <c r="AQ82" i="16"/>
  <c r="BY45" i="7"/>
  <c r="CA45" i="7" s="1"/>
  <c r="CC23" i="14"/>
  <c r="BU46" i="17"/>
  <c r="G63" i="19"/>
  <c r="L26" i="9"/>
  <c r="BY53" i="9"/>
  <c r="BY54" i="9" s="1"/>
  <c r="CA53" i="9" s="1"/>
  <c r="BS59" i="14"/>
  <c r="G68" i="19"/>
  <c r="I54" i="9"/>
  <c r="BT87" i="1"/>
  <c r="BV87" i="1" s="1"/>
  <c r="CC35" i="16"/>
  <c r="CC25" i="14"/>
  <c r="AK28" i="16"/>
  <c r="AK35" i="16"/>
  <c r="BY47" i="16"/>
  <c r="BY47" i="15"/>
  <c r="CC15" i="15"/>
  <c r="BZ47" i="1"/>
  <c r="BO53" i="6"/>
  <c r="Q47" i="15"/>
  <c r="AL10" i="19"/>
  <c r="CC15" i="9"/>
  <c r="R47" i="15"/>
  <c r="Q15" i="6"/>
  <c r="AM79" i="19"/>
  <c r="N59" i="19"/>
  <c r="BV29" i="6"/>
  <c r="AL33" i="6"/>
  <c r="BY40" i="18"/>
  <c r="BY26" i="16"/>
  <c r="CA18" i="16" s="1"/>
  <c r="E88" i="17"/>
  <c r="G64" i="17" s="1"/>
  <c r="Q48" i="17"/>
  <c r="BY42" i="18"/>
  <c r="AM45" i="18"/>
  <c r="BY85" i="18"/>
  <c r="BY87" i="18" s="1"/>
  <c r="BY71" i="16"/>
  <c r="CC71" i="16" s="1"/>
  <c r="AM76" i="17"/>
  <c r="CC19" i="19"/>
  <c r="BU81" i="19"/>
  <c r="G40" i="1"/>
  <c r="X82" i="6"/>
  <c r="AB82" i="6" s="1"/>
  <c r="BD88" i="1"/>
  <c r="BH88" i="1" s="1"/>
  <c r="AF48" i="7"/>
  <c r="CC21" i="9"/>
  <c r="CB14" i="16"/>
  <c r="BA48" i="14"/>
  <c r="S82" i="17"/>
  <c r="BS69" i="14"/>
  <c r="BU69" i="14" s="1"/>
  <c r="BT59" i="14"/>
  <c r="BV56" i="14" s="1"/>
  <c r="BU60" i="15"/>
  <c r="CC21" i="15"/>
  <c r="CB14" i="17"/>
  <c r="BY71" i="19"/>
  <c r="CC71" i="19" s="1"/>
  <c r="I82" i="19"/>
  <c r="X78" i="6"/>
  <c r="G41" i="1"/>
  <c r="BU60" i="18"/>
  <c r="BL70" i="6"/>
  <c r="G43" i="1"/>
  <c r="BC82" i="14"/>
  <c r="CB23" i="17"/>
  <c r="I87" i="17"/>
  <c r="CA24" i="18"/>
  <c r="G47" i="1"/>
  <c r="AZ65" i="6"/>
  <c r="BZ6" i="1"/>
  <c r="G87" i="17"/>
  <c r="BS82" i="19"/>
  <c r="BU82" i="19" s="1"/>
  <c r="AI69" i="7"/>
  <c r="BT82" i="1"/>
  <c r="BV82" i="1" s="1"/>
  <c r="BW36" i="7"/>
  <c r="BW41" i="9"/>
  <c r="AM81" i="15"/>
  <c r="BY80" i="17"/>
  <c r="CA80" i="17" s="1"/>
  <c r="AS59" i="19"/>
  <c r="H67" i="18"/>
  <c r="BU23" i="6"/>
  <c r="M62" i="9"/>
  <c r="BS87" i="15"/>
  <c r="I54" i="18"/>
  <c r="BZ44" i="19"/>
  <c r="G41" i="7"/>
  <c r="AK29" i="1"/>
  <c r="M67" i="9"/>
  <c r="L42" i="16"/>
  <c r="G47" i="7"/>
  <c r="AK35" i="1"/>
  <c r="H67" i="15"/>
  <c r="H57" i="17"/>
  <c r="M66" i="14"/>
  <c r="BK87" i="17"/>
  <c r="CC33" i="15"/>
  <c r="BY40" i="17"/>
  <c r="CC18" i="17"/>
  <c r="BU45" i="18"/>
  <c r="AX48" i="19"/>
  <c r="G42" i="7"/>
  <c r="AK30" i="1"/>
  <c r="H68" i="15"/>
  <c r="AI73" i="16"/>
  <c r="M68" i="9"/>
  <c r="BT82" i="16"/>
  <c r="CA33" i="15"/>
  <c r="CC56" i="15"/>
  <c r="CC24" i="15"/>
  <c r="BU46" i="15"/>
  <c r="BU42" i="17"/>
  <c r="BW47" i="17"/>
  <c r="AJ87" i="15"/>
  <c r="AL87" i="15" s="1"/>
  <c r="AM70" i="16"/>
  <c r="AA59" i="9"/>
  <c r="AT88" i="7"/>
  <c r="AX88" i="7" s="1"/>
  <c r="CA24" i="15"/>
  <c r="W71" i="6"/>
  <c r="H63" i="18"/>
  <c r="M61" i="9"/>
  <c r="CC35" i="14"/>
  <c r="F88" i="15"/>
  <c r="H54" i="15" s="1"/>
  <c r="H56" i="17"/>
  <c r="H68" i="18"/>
  <c r="H63" i="15"/>
  <c r="M67" i="14"/>
  <c r="M68" i="14"/>
  <c r="M66" i="9"/>
  <c r="AS87" i="16"/>
  <c r="AM47" i="15"/>
  <c r="AM40" i="19"/>
  <c r="AJ82" i="7"/>
  <c r="AL79" i="7" s="1"/>
  <c r="BH82" i="18"/>
  <c r="AI73" i="14"/>
  <c r="AK70" i="14" s="1"/>
  <c r="BZ44" i="17"/>
  <c r="M16" i="18"/>
  <c r="M92" i="18" s="1"/>
  <c r="CB24" i="19"/>
  <c r="AJ78" i="18"/>
  <c r="BY47" i="14"/>
  <c r="CC18" i="14"/>
  <c r="AK45" i="15"/>
  <c r="CC30" i="19"/>
  <c r="BU79" i="19"/>
  <c r="AM72" i="18"/>
  <c r="BS73" i="14"/>
  <c r="BU71" i="14" s="1"/>
  <c r="BU75" i="7"/>
  <c r="AM47" i="14"/>
  <c r="AI64" i="14"/>
  <c r="AK63" i="14" s="1"/>
  <c r="AK44" i="14"/>
  <c r="CB14" i="18"/>
  <c r="BZ47" i="9"/>
  <c r="BS69" i="15"/>
  <c r="CC30" i="15"/>
  <c r="CC8" i="15"/>
  <c r="BU66" i="15"/>
  <c r="AR65" i="6"/>
  <c r="BL40" i="6"/>
  <c r="CC34" i="15"/>
  <c r="BS82" i="15"/>
  <c r="BW82" i="15" s="1"/>
  <c r="AH87" i="15"/>
  <c r="BW80" i="15"/>
  <c r="W79" i="6"/>
  <c r="CA34" i="15"/>
  <c r="I54" i="15"/>
  <c r="BJ79" i="6"/>
  <c r="BW77" i="15"/>
  <c r="AR70" i="6"/>
  <c r="M26" i="17"/>
  <c r="M93" i="17" s="1"/>
  <c r="AU58" i="6"/>
  <c r="M6" i="17"/>
  <c r="BY47" i="7"/>
  <c r="BZ45" i="19"/>
  <c r="CB45" i="19" s="1"/>
  <c r="AK74" i="19"/>
  <c r="BZ47" i="15"/>
  <c r="AY88" i="1"/>
  <c r="BC88" i="1" s="1"/>
  <c r="AM46" i="18"/>
  <c r="CB13" i="19"/>
  <c r="BW79" i="19"/>
  <c r="H66" i="15"/>
  <c r="BY44" i="19"/>
  <c r="M66" i="16"/>
  <c r="BY42" i="9"/>
  <c r="V82" i="1"/>
  <c r="BZ74" i="19"/>
  <c r="CB74" i="19" s="1"/>
  <c r="BB26" i="6"/>
  <c r="AV82" i="16"/>
  <c r="AC82" i="15"/>
  <c r="BZ43" i="9"/>
  <c r="AI87" i="1"/>
  <c r="AM87" i="1" s="1"/>
  <c r="BR74" i="6"/>
  <c r="BT74" i="6" s="1"/>
  <c r="BE65" i="6"/>
  <c r="Z65" i="6"/>
  <c r="P44" i="6"/>
  <c r="BS82" i="16"/>
  <c r="BU82" i="16" s="1"/>
  <c r="BW72" i="9"/>
  <c r="BW80" i="9"/>
  <c r="BU80" i="9"/>
  <c r="BW77" i="16"/>
  <c r="BU86" i="15"/>
  <c r="BW86" i="15"/>
  <c r="AI82" i="15"/>
  <c r="AK82" i="15" s="1"/>
  <c r="AK81" i="9"/>
  <c r="AM81" i="9"/>
  <c r="BW57" i="15"/>
  <c r="S54" i="19"/>
  <c r="S54" i="15"/>
  <c r="AM46" i="19"/>
  <c r="BU80" i="7"/>
  <c r="BW80" i="7"/>
  <c r="BW75" i="15"/>
  <c r="CC25" i="7"/>
  <c r="BL54" i="17"/>
  <c r="BM54" i="17"/>
  <c r="BG54" i="19"/>
  <c r="BH54" i="19"/>
  <c r="BR54" i="17"/>
  <c r="BQ54" i="17"/>
  <c r="W6" i="6"/>
  <c r="BJ88" i="1"/>
  <c r="BZ46" i="9"/>
  <c r="CB46" i="9" s="1"/>
  <c r="BU61" i="14"/>
  <c r="V87" i="15"/>
  <c r="AK74" i="17"/>
  <c r="AK10" i="9"/>
  <c r="G61" i="9"/>
  <c r="N38" i="9"/>
  <c r="AN82" i="6"/>
  <c r="AP82" i="6" s="1"/>
  <c r="BT78" i="19"/>
  <c r="BZ44" i="1"/>
  <c r="BU70" i="7"/>
  <c r="BA48" i="7"/>
  <c r="BB74" i="6"/>
  <c r="M36" i="9"/>
  <c r="M94" i="9" s="1"/>
  <c r="BK82" i="1"/>
  <c r="AK85" i="1"/>
  <c r="AM65" i="7"/>
  <c r="AJ87" i="7"/>
  <c r="CC35" i="7"/>
  <c r="BH59" i="15"/>
  <c r="BH82" i="15"/>
  <c r="BC82" i="18"/>
  <c r="G66" i="9"/>
  <c r="G63" i="9"/>
  <c r="H66" i="16"/>
  <c r="X87" i="14"/>
  <c r="G56" i="18"/>
  <c r="M5" i="9"/>
  <c r="M90" i="9" s="1"/>
  <c r="AM85" i="1"/>
  <c r="AM44" i="15"/>
  <c r="AH6" i="6"/>
  <c r="AL6" i="6" s="1"/>
  <c r="H68" i="16"/>
  <c r="AP80" i="6"/>
  <c r="M16" i="9"/>
  <c r="M92" i="9" s="1"/>
  <c r="BK59" i="17"/>
  <c r="AM79" i="15"/>
  <c r="G68" i="9"/>
  <c r="BQ40" i="6"/>
  <c r="CC25" i="9"/>
  <c r="BZ45" i="15"/>
  <c r="CB45" i="15" s="1"/>
  <c r="CC12" i="7"/>
  <c r="BZ42" i="16"/>
  <c r="AM45" i="16"/>
  <c r="BY36" i="1"/>
  <c r="CA32" i="1" s="1"/>
  <c r="AM54" i="9"/>
  <c r="BZ85" i="9"/>
  <c r="CB85" i="9" s="1"/>
  <c r="CB33" i="15"/>
  <c r="AK79" i="15"/>
  <c r="AR63" i="6"/>
  <c r="H62" i="16"/>
  <c r="BS70" i="6"/>
  <c r="BU70" i="6" s="1"/>
  <c r="Z88" i="1"/>
  <c r="O88" i="9"/>
  <c r="Q73" i="9" s="1"/>
  <c r="K88" i="9"/>
  <c r="M54" i="9" s="1"/>
  <c r="CA23" i="15"/>
  <c r="BT64" i="18"/>
  <c r="AB26" i="6"/>
  <c r="BE70" i="6"/>
  <c r="AK15" i="16"/>
  <c r="AL10" i="17"/>
  <c r="G62" i="9"/>
  <c r="H63" i="16"/>
  <c r="G58" i="18"/>
  <c r="BG60" i="6"/>
  <c r="BL65" i="6"/>
  <c r="AM47" i="9"/>
  <c r="H61" i="16"/>
  <c r="BW79" i="15"/>
  <c r="BR85" i="6"/>
  <c r="BV85" i="6" s="1"/>
  <c r="M57" i="15"/>
  <c r="BT73" i="17"/>
  <c r="BV72" i="17" s="1"/>
  <c r="CC32" i="19"/>
  <c r="AM47" i="17"/>
  <c r="BY77" i="19"/>
  <c r="BY78" i="19" s="1"/>
  <c r="BZ58" i="19"/>
  <c r="BZ59" i="19" s="1"/>
  <c r="CB56" i="19" s="1"/>
  <c r="BY33" i="6"/>
  <c r="CA33" i="6" s="1"/>
  <c r="AK33" i="6"/>
  <c r="BF59" i="19"/>
  <c r="M58" i="15"/>
  <c r="M57" i="1"/>
  <c r="BZ47" i="14"/>
  <c r="H43" i="1"/>
  <c r="N87" i="1"/>
  <c r="Q82" i="1"/>
  <c r="AM40" i="9"/>
  <c r="BS78" i="19"/>
  <c r="AI78" i="1"/>
  <c r="AS87" i="1"/>
  <c r="BY43" i="9"/>
  <c r="AM61" i="14"/>
  <c r="BS82" i="14"/>
  <c r="BW82" i="14" s="1"/>
  <c r="CC35" i="15"/>
  <c r="H62" i="17"/>
  <c r="AN64" i="6"/>
  <c r="AP66" i="6" s="1"/>
  <c r="BJ68" i="6"/>
  <c r="BY46" i="16"/>
  <c r="CA46" i="16" s="1"/>
  <c r="CC33" i="1"/>
  <c r="BT87" i="7"/>
  <c r="BV87" i="7" s="1"/>
  <c r="BU60" i="16"/>
  <c r="BU84" i="16"/>
  <c r="AJ82" i="16"/>
  <c r="AL82" i="16" s="1"/>
  <c r="BZ36" i="15"/>
  <c r="CB32" i="15" s="1"/>
  <c r="AI78" i="15"/>
  <c r="CC23" i="15"/>
  <c r="AK44" i="19"/>
  <c r="AL8" i="17"/>
  <c r="AL5" i="6"/>
  <c r="BZ47" i="7"/>
  <c r="CA33" i="1"/>
  <c r="CA24" i="16"/>
  <c r="BW81" i="15"/>
  <c r="X59" i="19"/>
  <c r="AL15" i="17"/>
  <c r="L61" i="17"/>
  <c r="AI53" i="6"/>
  <c r="AI54" i="6" s="1"/>
  <c r="BT64" i="9"/>
  <c r="BV64" i="9" s="1"/>
  <c r="CC12" i="9"/>
  <c r="AJ87" i="16"/>
  <c r="AL87" i="16" s="1"/>
  <c r="CC24" i="16"/>
  <c r="BY43" i="16"/>
  <c r="AX82" i="14"/>
  <c r="AH82" i="14"/>
  <c r="BO61" i="6"/>
  <c r="AK15" i="7"/>
  <c r="H67" i="17"/>
  <c r="AS78" i="6"/>
  <c r="AU78" i="6" s="1"/>
  <c r="J88" i="1"/>
  <c r="L69" i="1" s="1"/>
  <c r="BE88" i="7"/>
  <c r="Y88" i="9"/>
  <c r="AC88" i="9" s="1"/>
  <c r="BY44" i="9"/>
  <c r="CC44" i="9" s="1"/>
  <c r="AZ88" i="16"/>
  <c r="I87" i="18"/>
  <c r="G82" i="16"/>
  <c r="BP82" i="9"/>
  <c r="AM46" i="16"/>
  <c r="BW79" i="14"/>
  <c r="AJ23" i="6"/>
  <c r="AA87" i="9"/>
  <c r="BM64" i="6"/>
  <c r="BO64" i="6" s="1"/>
  <c r="AI82" i="7"/>
  <c r="AK82" i="7" s="1"/>
  <c r="AM40" i="14"/>
  <c r="BY46" i="14"/>
  <c r="CA46" i="14" s="1"/>
  <c r="BS78" i="17"/>
  <c r="BY80" i="1"/>
  <c r="CA80" i="1" s="1"/>
  <c r="CA34" i="16"/>
  <c r="H58" i="14"/>
  <c r="BN59" i="6"/>
  <c r="BP59" i="6" s="1"/>
  <c r="BY36" i="16"/>
  <c r="L58" i="15"/>
  <c r="L57" i="15"/>
  <c r="M61" i="17"/>
  <c r="Q53" i="6"/>
  <c r="L66" i="17"/>
  <c r="BY45" i="1"/>
  <c r="CC45" i="1" s="1"/>
  <c r="AM80" i="7"/>
  <c r="BY86" i="16"/>
  <c r="BY87" i="16" s="1"/>
  <c r="CA87" i="16" s="1"/>
  <c r="CA24" i="14"/>
  <c r="CB24" i="14"/>
  <c r="CC12" i="15"/>
  <c r="S82" i="18"/>
  <c r="BT82" i="19"/>
  <c r="BV82" i="19" s="1"/>
  <c r="AK28" i="9"/>
  <c r="CC8" i="14"/>
  <c r="L68" i="17"/>
  <c r="I82" i="14"/>
  <c r="BK82" i="16"/>
  <c r="AK80" i="7"/>
  <c r="CC24" i="14"/>
  <c r="AM46" i="15"/>
  <c r="BW66" i="17"/>
  <c r="H61" i="17"/>
  <c r="BZ42" i="9"/>
  <c r="BT64" i="7"/>
  <c r="AM66" i="7"/>
  <c r="CC18" i="16"/>
  <c r="BY85" i="14"/>
  <c r="CC85" i="14" s="1"/>
  <c r="BY44" i="15"/>
  <c r="BZ68" i="19"/>
  <c r="CC68" i="19" s="1"/>
  <c r="BW44" i="19"/>
  <c r="AE65" i="6"/>
  <c r="AK35" i="9"/>
  <c r="H66" i="17"/>
  <c r="M63" i="17"/>
  <c r="CC35" i="18"/>
  <c r="BA59" i="19"/>
  <c r="BT64" i="17"/>
  <c r="BV64" i="17" s="1"/>
  <c r="AM53" i="17"/>
  <c r="AK29" i="9"/>
  <c r="AZ88" i="9"/>
  <c r="L67" i="17"/>
  <c r="L63" i="17"/>
  <c r="BY71" i="17"/>
  <c r="CC71" i="17" s="1"/>
  <c r="H63" i="17"/>
  <c r="N59" i="15"/>
  <c r="AC69" i="6"/>
  <c r="BT78" i="17"/>
  <c r="BF59" i="18"/>
  <c r="AW47" i="6"/>
  <c r="AN87" i="6"/>
  <c r="AR87" i="6" s="1"/>
  <c r="N69" i="6"/>
  <c r="BS82" i="17"/>
  <c r="BW82" i="17" s="1"/>
  <c r="E88" i="1"/>
  <c r="G69" i="1" s="1"/>
  <c r="K60" i="6"/>
  <c r="E88" i="15"/>
  <c r="G54" i="15" s="1"/>
  <c r="J88" i="15"/>
  <c r="L64" i="15" s="1"/>
  <c r="J88" i="16"/>
  <c r="L73" i="16" s="1"/>
  <c r="BS73" i="18"/>
  <c r="BS73" i="15"/>
  <c r="BU75" i="15" s="1"/>
  <c r="BC73" i="6"/>
  <c r="BE73" i="6" s="1"/>
  <c r="BW72" i="18"/>
  <c r="BD88" i="7"/>
  <c r="BH88" i="7" s="1"/>
  <c r="BE72" i="6"/>
  <c r="BO88" i="7"/>
  <c r="AZ88" i="14"/>
  <c r="AY88" i="19"/>
  <c r="BC88" i="19" s="1"/>
  <c r="BR72" i="6"/>
  <c r="AZ63" i="6"/>
  <c r="BG72" i="6"/>
  <c r="AX48" i="1"/>
  <c r="AP88" i="1"/>
  <c r="AR73" i="1" s="1"/>
  <c r="AS48" i="7"/>
  <c r="AY73" i="6"/>
  <c r="BA73" i="6" s="1"/>
  <c r="CC30" i="14"/>
  <c r="AU88" i="9"/>
  <c r="AP88" i="14"/>
  <c r="AR78" i="14" s="1"/>
  <c r="BR48" i="19"/>
  <c r="BE41" i="6"/>
  <c r="BI88" i="9"/>
  <c r="BM88" i="9" s="1"/>
  <c r="BD88" i="14"/>
  <c r="BH88" i="14" s="1"/>
  <c r="BC48" i="16"/>
  <c r="AO88" i="14"/>
  <c r="AQ64" i="14" s="1"/>
  <c r="BR48" i="15"/>
  <c r="BM48" i="15"/>
  <c r="BA48" i="1"/>
  <c r="CC71" i="14"/>
  <c r="BW62" i="15"/>
  <c r="BS64" i="16"/>
  <c r="BU64" i="16" s="1"/>
  <c r="BT69" i="16"/>
  <c r="BV69" i="16" s="1"/>
  <c r="BW26" i="7"/>
  <c r="CC21" i="17"/>
  <c r="CC21" i="18"/>
  <c r="BZ71" i="1"/>
  <c r="AZ88" i="1"/>
  <c r="BF48" i="18"/>
  <c r="AZ42" i="6"/>
  <c r="BT38" i="18"/>
  <c r="BV5" i="18" s="1"/>
  <c r="BV90" i="18" s="1"/>
  <c r="BI88" i="1"/>
  <c r="BM88" i="1" s="1"/>
  <c r="AY88" i="15"/>
  <c r="BC88" i="15" s="1"/>
  <c r="AZ88" i="7"/>
  <c r="BN88" i="9"/>
  <c r="BR88" i="9" s="1"/>
  <c r="BM48" i="9"/>
  <c r="AX48" i="14"/>
  <c r="BK48" i="17"/>
  <c r="BG43" i="6"/>
  <c r="BE88" i="1"/>
  <c r="L48" i="1"/>
  <c r="Q48" i="7"/>
  <c r="BZ36" i="9"/>
  <c r="CB32" i="9" s="1"/>
  <c r="AM72" i="14"/>
  <c r="AL29" i="7"/>
  <c r="L41" i="1"/>
  <c r="AK65" i="14"/>
  <c r="AL35" i="7"/>
  <c r="I64" i="6"/>
  <c r="K61" i="6" s="1"/>
  <c r="L47" i="1"/>
  <c r="X48" i="1"/>
  <c r="CC29" i="1"/>
  <c r="BZ43" i="14"/>
  <c r="G68" i="14"/>
  <c r="H66" i="14"/>
  <c r="M66" i="19"/>
  <c r="AL31" i="7"/>
  <c r="L40" i="1"/>
  <c r="BY43" i="7"/>
  <c r="BZ42" i="7"/>
  <c r="K88" i="16"/>
  <c r="M59" i="16" s="1"/>
  <c r="AC48" i="16"/>
  <c r="L43" i="1"/>
  <c r="AI69" i="15"/>
  <c r="AM36" i="7"/>
  <c r="BY63" i="16"/>
  <c r="CC63" i="16" s="1"/>
  <c r="BY72" i="14"/>
  <c r="CC72" i="14" s="1"/>
  <c r="AM41" i="19"/>
  <c r="M70" i="16"/>
  <c r="AD88" i="1"/>
  <c r="AF54" i="1" s="1"/>
  <c r="P88" i="7"/>
  <c r="R54" i="7" s="1"/>
  <c r="BZ26" i="19"/>
  <c r="CB18" i="19" s="1"/>
  <c r="M43" i="6"/>
  <c r="CC20" i="18"/>
  <c r="CC19" i="16"/>
  <c r="AK20" i="16"/>
  <c r="AJ73" i="18"/>
  <c r="AL77" i="18" s="1"/>
  <c r="AK18" i="16"/>
  <c r="AK25" i="16"/>
  <c r="AM41" i="1"/>
  <c r="AC48" i="9"/>
  <c r="AM42" i="7"/>
  <c r="E88" i="14"/>
  <c r="G64" i="14" s="1"/>
  <c r="BZ67" i="18"/>
  <c r="CC67" i="18" s="1"/>
  <c r="G61" i="14"/>
  <c r="H66" i="9"/>
  <c r="G63" i="14"/>
  <c r="H63" i="9"/>
  <c r="H61" i="9"/>
  <c r="J88" i="7"/>
  <c r="L73" i="7" s="1"/>
  <c r="AH48" i="16"/>
  <c r="U88" i="14"/>
  <c r="L47" i="16"/>
  <c r="L43" i="16"/>
  <c r="L41" i="16"/>
  <c r="L48" i="16"/>
  <c r="G66" i="14"/>
  <c r="AI73" i="18"/>
  <c r="AK71" i="18" s="1"/>
  <c r="H67" i="9"/>
  <c r="BZ41" i="1"/>
  <c r="G26" i="18"/>
  <c r="G62" i="14"/>
  <c r="H68" i="9"/>
  <c r="BY41" i="16"/>
  <c r="BW43" i="16"/>
  <c r="BT73" i="1"/>
  <c r="BV77" i="1" s="1"/>
  <c r="BU42" i="9"/>
  <c r="BW42" i="19"/>
  <c r="BT38" i="1"/>
  <c r="BV5" i="1" s="1"/>
  <c r="BV90" i="1" s="1"/>
  <c r="BS73" i="16"/>
  <c r="BU71" i="16" s="1"/>
  <c r="BY61" i="7"/>
  <c r="CC11" i="9"/>
  <c r="BY16" i="9"/>
  <c r="CA8" i="9" s="1"/>
  <c r="BZ66" i="7"/>
  <c r="CC66" i="7" s="1"/>
  <c r="BZ65" i="9"/>
  <c r="CB65" i="9" s="1"/>
  <c r="BW43" i="19"/>
  <c r="BZ70" i="9"/>
  <c r="BZ73" i="9" s="1"/>
  <c r="CB70" i="9" s="1"/>
  <c r="BZ42" i="1"/>
  <c r="BM48" i="7"/>
  <c r="BY61" i="9"/>
  <c r="BU61" i="16"/>
  <c r="BW60" i="17"/>
  <c r="BY60" i="9"/>
  <c r="CA60" i="9" s="1"/>
  <c r="BW61" i="16"/>
  <c r="BV70" i="17"/>
  <c r="BJ88" i="7"/>
  <c r="BS38" i="7"/>
  <c r="BU26" i="7" s="1"/>
  <c r="CC9" i="9"/>
  <c r="BY60" i="16"/>
  <c r="CC60" i="16" s="1"/>
  <c r="BW66" i="16"/>
  <c r="BW42" i="15"/>
  <c r="BU70" i="19"/>
  <c r="BZ61" i="16"/>
  <c r="BZ64" i="16" s="1"/>
  <c r="CB66" i="16" s="1"/>
  <c r="BS69" i="16"/>
  <c r="BU69" i="16" s="1"/>
  <c r="BW70" i="19"/>
  <c r="BW61" i="7"/>
  <c r="BH48" i="14"/>
  <c r="BW43" i="15"/>
  <c r="BE88" i="17"/>
  <c r="BG61" i="6"/>
  <c r="BZ70" i="1"/>
  <c r="CC70" i="1" s="1"/>
  <c r="BW65" i="15"/>
  <c r="BW61" i="17"/>
  <c r="BW70" i="7"/>
  <c r="BW16" i="14"/>
  <c r="AY88" i="14"/>
  <c r="BC88" i="14" s="1"/>
  <c r="BU65" i="16"/>
  <c r="BU60" i="19"/>
  <c r="BU65" i="7"/>
  <c r="BT64" i="14"/>
  <c r="BY61" i="14"/>
  <c r="BZ66" i="18"/>
  <c r="CC66" i="18" s="1"/>
  <c r="AX48" i="16"/>
  <c r="BZ65" i="15"/>
  <c r="CB65" i="15" s="1"/>
  <c r="BU41" i="17"/>
  <c r="BW65" i="19"/>
  <c r="BZ42" i="18"/>
  <c r="BZ61" i="9"/>
  <c r="BZ64" i="9" s="1"/>
  <c r="CB61" i="9" s="1"/>
  <c r="BU65" i="18"/>
  <c r="BZ60" i="9"/>
  <c r="CB60" i="9" s="1"/>
  <c r="CC9" i="7"/>
  <c r="BW65" i="1"/>
  <c r="BU70" i="15"/>
  <c r="BY70" i="7"/>
  <c r="BY73" i="7" s="1"/>
  <c r="CA75" i="7" s="1"/>
  <c r="AH48" i="14"/>
  <c r="CC10" i="1"/>
  <c r="CC9" i="1"/>
  <c r="AM65" i="9"/>
  <c r="BY65" i="7"/>
  <c r="CA65" i="7" s="1"/>
  <c r="CC10" i="15"/>
  <c r="BZ16" i="1"/>
  <c r="BY60" i="1"/>
  <c r="CA60" i="1" s="1"/>
  <c r="BZ61" i="7"/>
  <c r="BZ64" i="7" s="1"/>
  <c r="CC10" i="7"/>
  <c r="CC11" i="7"/>
  <c r="AJ73" i="7"/>
  <c r="AL76" i="7" s="1"/>
  <c r="AM16" i="9"/>
  <c r="AM60" i="19"/>
  <c r="AK10" i="7"/>
  <c r="AK9" i="7"/>
  <c r="AK10" i="16"/>
  <c r="AK9" i="9"/>
  <c r="BY66" i="1"/>
  <c r="BY69" i="1" s="1"/>
  <c r="BY61" i="1"/>
  <c r="BZ60" i="7"/>
  <c r="CB60" i="7" s="1"/>
  <c r="BY42" i="7"/>
  <c r="AI48" i="1"/>
  <c r="BY16" i="7"/>
  <c r="CA8" i="7" s="1"/>
  <c r="AI38" i="16"/>
  <c r="AK6" i="16" s="1"/>
  <c r="AK11" i="7"/>
  <c r="AK15" i="9"/>
  <c r="BZ65" i="7"/>
  <c r="AK65" i="9"/>
  <c r="BZ61" i="1"/>
  <c r="BZ41" i="7"/>
  <c r="AK11" i="9"/>
  <c r="AK11" i="16"/>
  <c r="AL9" i="9"/>
  <c r="BY60" i="15"/>
  <c r="CA60" i="15" s="1"/>
  <c r="AL9" i="7"/>
  <c r="AK10" i="15"/>
  <c r="AL8" i="19"/>
  <c r="BY70" i="19"/>
  <c r="CC70" i="19" s="1"/>
  <c r="T88" i="1"/>
  <c r="X88" i="1" s="1"/>
  <c r="AM70" i="18"/>
  <c r="S69" i="6"/>
  <c r="AM16" i="7"/>
  <c r="O88" i="7"/>
  <c r="Q73" i="7" s="1"/>
  <c r="AM43" i="18"/>
  <c r="AM42" i="1"/>
  <c r="AM65" i="14"/>
  <c r="AL11" i="7"/>
  <c r="AL10" i="7"/>
  <c r="AK15" i="15"/>
  <c r="CC11" i="1"/>
  <c r="BY16" i="1"/>
  <c r="CC11" i="15"/>
  <c r="AL15" i="7"/>
  <c r="BY65" i="1"/>
  <c r="CA65" i="1" s="1"/>
  <c r="BY65" i="15"/>
  <c r="AL8" i="7"/>
  <c r="AL65" i="14"/>
  <c r="AM66" i="15"/>
  <c r="BY65" i="18"/>
  <c r="CC65" i="18" s="1"/>
  <c r="L62" i="18"/>
  <c r="L67" i="18"/>
  <c r="AM41" i="7"/>
  <c r="M68" i="17"/>
  <c r="L5" i="19"/>
  <c r="BZ42" i="15"/>
  <c r="BY42" i="17"/>
  <c r="L48" i="19"/>
  <c r="M36" i="17"/>
  <c r="M94" i="17" s="1"/>
  <c r="M36" i="18"/>
  <c r="M94" i="18" s="1"/>
  <c r="AK8" i="15"/>
  <c r="AL9" i="19"/>
  <c r="L16" i="1"/>
  <c r="L68" i="18"/>
  <c r="L61" i="18"/>
  <c r="M5" i="18"/>
  <c r="M90" i="18" s="1"/>
  <c r="M5" i="17"/>
  <c r="M90" i="17" s="1"/>
  <c r="M61" i="16"/>
  <c r="L66" i="18"/>
  <c r="N38" i="17"/>
  <c r="M63" i="16"/>
  <c r="M68" i="16"/>
  <c r="M40" i="18"/>
  <c r="M62" i="17"/>
  <c r="M26" i="18"/>
  <c r="M93" i="18" s="1"/>
  <c r="M66" i="17"/>
  <c r="L26" i="19"/>
  <c r="L72" i="14"/>
  <c r="M68" i="19"/>
  <c r="BT59" i="1"/>
  <c r="CC66" i="16"/>
  <c r="BY16" i="16"/>
  <c r="BU46" i="14"/>
  <c r="CC33" i="14"/>
  <c r="BZ60" i="15"/>
  <c r="CB60" i="15" s="1"/>
  <c r="AF82" i="19"/>
  <c r="BY42" i="16"/>
  <c r="CC10" i="16"/>
  <c r="H62" i="18"/>
  <c r="BY26" i="15"/>
  <c r="CA18" i="15" s="1"/>
  <c r="CC18" i="9"/>
  <c r="CC8" i="16"/>
  <c r="BY43" i="14"/>
  <c r="BY81" i="14"/>
  <c r="CC81" i="14" s="1"/>
  <c r="BU46" i="19"/>
  <c r="AX87" i="19"/>
  <c r="H61" i="18"/>
  <c r="BQ79" i="6"/>
  <c r="AM43" i="14"/>
  <c r="L48" i="17"/>
  <c r="L26" i="17"/>
  <c r="CC19" i="18"/>
  <c r="BX5" i="6"/>
  <c r="BX6" i="6" s="1"/>
  <c r="BZ16" i="15"/>
  <c r="CB10" i="15" s="1"/>
  <c r="AU88" i="17"/>
  <c r="BM82" i="6"/>
  <c r="BO82" i="6" s="1"/>
  <c r="N38" i="14"/>
  <c r="O88" i="1"/>
  <c r="Q73" i="1" s="1"/>
  <c r="L36" i="1"/>
  <c r="AV59" i="15"/>
  <c r="AM66" i="14"/>
  <c r="BZ40" i="16"/>
  <c r="AX48" i="18"/>
  <c r="P85" i="6"/>
  <c r="H62" i="14"/>
  <c r="H61" i="14"/>
  <c r="L26" i="1"/>
  <c r="L36" i="17"/>
  <c r="L5" i="17"/>
  <c r="AE88" i="9"/>
  <c r="AG54" i="9" s="1"/>
  <c r="BY44" i="18"/>
  <c r="X59" i="18"/>
  <c r="AH87" i="19"/>
  <c r="L16" i="17"/>
  <c r="H67" i="14"/>
  <c r="L5" i="1"/>
  <c r="AQ87" i="14"/>
  <c r="BZ68" i="14"/>
  <c r="CC68" i="14" s="1"/>
  <c r="CC13" i="17"/>
  <c r="H63" i="14"/>
  <c r="M57" i="6"/>
  <c r="K46" i="6"/>
  <c r="BR82" i="16"/>
  <c r="X82" i="19"/>
  <c r="CC9" i="15"/>
  <c r="AM54" i="18"/>
  <c r="BQ43" i="6"/>
  <c r="BU33" i="6"/>
  <c r="BP48" i="9"/>
  <c r="AM42" i="15"/>
  <c r="BT82" i="17"/>
  <c r="BV82" i="17" s="1"/>
  <c r="BD88" i="9"/>
  <c r="BH88" i="9" s="1"/>
  <c r="BS69" i="17"/>
  <c r="BU69" i="17" s="1"/>
  <c r="AU88" i="19"/>
  <c r="AV48" i="7"/>
  <c r="AX59" i="7"/>
  <c r="BH59" i="9"/>
  <c r="BI88" i="14"/>
  <c r="BM88" i="14" s="1"/>
  <c r="BY42" i="15"/>
  <c r="CA13" i="15"/>
  <c r="CC19" i="15"/>
  <c r="BY72" i="15"/>
  <c r="BY73" i="15" s="1"/>
  <c r="CA70" i="15" s="1"/>
  <c r="CA33" i="17"/>
  <c r="CC32" i="17"/>
  <c r="CC10" i="17"/>
  <c r="N48" i="19"/>
  <c r="BG26" i="6"/>
  <c r="AK25" i="18"/>
  <c r="CC9" i="19"/>
  <c r="AI87" i="9"/>
  <c r="AM87" i="9" s="1"/>
  <c r="BS48" i="16"/>
  <c r="BZ46" i="19"/>
  <c r="CB46" i="19" s="1"/>
  <c r="BS48" i="1"/>
  <c r="AV59" i="7"/>
  <c r="BT73" i="9"/>
  <c r="BV71" i="9" s="1"/>
  <c r="BY45" i="15"/>
  <c r="CA45" i="15" s="1"/>
  <c r="BY62" i="15"/>
  <c r="BY64" i="15" s="1"/>
  <c r="CA61" i="15" s="1"/>
  <c r="BT64" i="15"/>
  <c r="BV63" i="15" s="1"/>
  <c r="BC48" i="17"/>
  <c r="AE88" i="17"/>
  <c r="AG54" i="17" s="1"/>
  <c r="F88" i="17"/>
  <c r="H54" i="17" s="1"/>
  <c r="BY42" i="19"/>
  <c r="AZ47" i="6"/>
  <c r="BJ61" i="6"/>
  <c r="H57" i="14"/>
  <c r="G68" i="16"/>
  <c r="BT87" i="19"/>
  <c r="BV87" i="19" s="1"/>
  <c r="CC20" i="14"/>
  <c r="V59" i="7"/>
  <c r="S82" i="7"/>
  <c r="AJ38" i="7"/>
  <c r="AL16" i="7" s="1"/>
  <c r="AL92" i="7" s="1"/>
  <c r="CC13" i="15"/>
  <c r="AK65" i="15"/>
  <c r="BU67" i="17"/>
  <c r="BU74" i="17"/>
  <c r="BW40" i="17"/>
  <c r="BZ62" i="18"/>
  <c r="CC62" i="18" s="1"/>
  <c r="CB14" i="19"/>
  <c r="AP85" i="6"/>
  <c r="BO26" i="6"/>
  <c r="BO56" i="6"/>
  <c r="H56" i="14"/>
  <c r="E82" i="6"/>
  <c r="T88" i="16"/>
  <c r="X88" i="16" s="1"/>
  <c r="BR87" i="14"/>
  <c r="BK82" i="14"/>
  <c r="BD88" i="16"/>
  <c r="BH88" i="16" s="1"/>
  <c r="CC67" i="1"/>
  <c r="BW43" i="7"/>
  <c r="Q82" i="7"/>
  <c r="AE88" i="7"/>
  <c r="AG54" i="7" s="1"/>
  <c r="BT48" i="16"/>
  <c r="BV40" i="16" s="1"/>
  <c r="F88" i="14"/>
  <c r="H73" i="14" s="1"/>
  <c r="BU47" i="14"/>
  <c r="BY74" i="15"/>
  <c r="CC74" i="15" s="1"/>
  <c r="S59" i="15"/>
  <c r="BW67" i="17"/>
  <c r="N87" i="18"/>
  <c r="AW82" i="19"/>
  <c r="K45" i="6"/>
  <c r="Z74" i="6"/>
  <c r="AL18" i="7"/>
  <c r="H47" i="19"/>
  <c r="AL19" i="7"/>
  <c r="BZ36" i="7"/>
  <c r="CB28" i="7" s="1"/>
  <c r="BM59" i="6"/>
  <c r="BQ59" i="6" s="1"/>
  <c r="AS59" i="7"/>
  <c r="F88" i="9"/>
  <c r="H73" i="9" s="1"/>
  <c r="BU70" i="16"/>
  <c r="X59" i="14"/>
  <c r="BN88" i="14"/>
  <c r="BR88" i="14" s="1"/>
  <c r="BY79" i="14"/>
  <c r="AK75" i="15"/>
  <c r="AH48" i="15"/>
  <c r="BV79" i="17"/>
  <c r="AC87" i="18"/>
  <c r="AL8" i="1"/>
  <c r="AL20" i="7"/>
  <c r="BR6" i="6"/>
  <c r="L70" i="16"/>
  <c r="L72" i="16"/>
  <c r="BZ72" i="1"/>
  <c r="CC72" i="1" s="1"/>
  <c r="BU47" i="1"/>
  <c r="AO88" i="7"/>
  <c r="AQ78" i="7" s="1"/>
  <c r="AD88" i="9"/>
  <c r="AT88" i="9"/>
  <c r="AX88" i="9" s="1"/>
  <c r="BT82" i="15"/>
  <c r="BV82" i="15" s="1"/>
  <c r="CC20" i="19"/>
  <c r="AK86" i="19"/>
  <c r="BY46" i="19"/>
  <c r="CA46" i="19" s="1"/>
  <c r="BY41" i="19"/>
  <c r="H41" i="19"/>
  <c r="H47" i="16"/>
  <c r="AK19" i="18"/>
  <c r="AK20" i="18"/>
  <c r="M40" i="19"/>
  <c r="BI88" i="15"/>
  <c r="BM88" i="15" s="1"/>
  <c r="Z72" i="6"/>
  <c r="AJ64" i="18"/>
  <c r="AL67" i="18" s="1"/>
  <c r="BT48" i="1"/>
  <c r="BV41" i="1" s="1"/>
  <c r="BU45" i="1"/>
  <c r="AE88" i="1"/>
  <c r="AG54" i="1" s="1"/>
  <c r="L48" i="7"/>
  <c r="AM84" i="9"/>
  <c r="BW42" i="16"/>
  <c r="CC11" i="14"/>
  <c r="CC22" i="14"/>
  <c r="AV48" i="15"/>
  <c r="Q87" i="17"/>
  <c r="CB13" i="17"/>
  <c r="AK65" i="17"/>
  <c r="Y88" i="18"/>
  <c r="AC88" i="18" s="1"/>
  <c r="BA59" i="18"/>
  <c r="Q48" i="18"/>
  <c r="CA14" i="18"/>
  <c r="AM61" i="18"/>
  <c r="CA24" i="19"/>
  <c r="AG74" i="6"/>
  <c r="BQ57" i="6"/>
  <c r="BE68" i="6"/>
  <c r="H41" i="15"/>
  <c r="H42" i="16"/>
  <c r="H68" i="1"/>
  <c r="H36" i="9"/>
  <c r="H94" i="9" s="1"/>
  <c r="AL20" i="1"/>
  <c r="K88" i="1"/>
  <c r="M69" i="1" s="1"/>
  <c r="H62" i="1"/>
  <c r="U74" i="6"/>
  <c r="AW85" i="6"/>
  <c r="AS59" i="6"/>
  <c r="AW59" i="6" s="1"/>
  <c r="AX64" i="6"/>
  <c r="AZ64" i="6" s="1"/>
  <c r="O88" i="14"/>
  <c r="Q64" i="14" s="1"/>
  <c r="AC87" i="6"/>
  <c r="AE87" i="6" s="1"/>
  <c r="G67" i="16"/>
  <c r="P46" i="6"/>
  <c r="L26" i="7"/>
  <c r="BY75" i="14"/>
  <c r="BP6" i="6"/>
  <c r="BW85" i="19"/>
  <c r="BU85" i="19"/>
  <c r="BW84" i="18"/>
  <c r="BU84" i="18"/>
  <c r="W72" i="6"/>
  <c r="U72" i="6"/>
  <c r="BZ57" i="9"/>
  <c r="CC29" i="9"/>
  <c r="AK84" i="9"/>
  <c r="BU42" i="16"/>
  <c r="CB13" i="16"/>
  <c r="BF87" i="16"/>
  <c r="BY65" i="14"/>
  <c r="BF59" i="14"/>
  <c r="BV79" i="14"/>
  <c r="AC87" i="15"/>
  <c r="AD88" i="15"/>
  <c r="AF73" i="15" s="1"/>
  <c r="BZ45" i="17"/>
  <c r="CB45" i="17" s="1"/>
  <c r="Q48" i="19"/>
  <c r="AS82" i="6"/>
  <c r="AW82" i="6" s="1"/>
  <c r="AR16" i="6"/>
  <c r="H40" i="19"/>
  <c r="AI79" i="6"/>
  <c r="AK79" i="6" s="1"/>
  <c r="H63" i="7"/>
  <c r="H61" i="1"/>
  <c r="I82" i="9"/>
  <c r="L16" i="18"/>
  <c r="W63" i="6"/>
  <c r="M41" i="6"/>
  <c r="BC82" i="6"/>
  <c r="BG82" i="6" s="1"/>
  <c r="M47" i="9"/>
  <c r="M43" i="1"/>
  <c r="M43" i="9"/>
  <c r="H66" i="1"/>
  <c r="AK77" i="15"/>
  <c r="AM77" i="15"/>
  <c r="N48" i="1"/>
  <c r="Y88" i="1"/>
  <c r="AC88" i="1" s="1"/>
  <c r="BZ26" i="7"/>
  <c r="CC20" i="9"/>
  <c r="BZ45" i="16"/>
  <c r="CB45" i="16" s="1"/>
  <c r="BH87" i="16"/>
  <c r="AU88" i="14"/>
  <c r="BH59" i="14"/>
  <c r="BW44" i="15"/>
  <c r="BC48" i="15"/>
  <c r="BZ74" i="17"/>
  <c r="CB74" i="17" s="1"/>
  <c r="AK79" i="17"/>
  <c r="BY61" i="18"/>
  <c r="BY64" i="18" s="1"/>
  <c r="CA61" i="18" s="1"/>
  <c r="BI88" i="19"/>
  <c r="BM88" i="19" s="1"/>
  <c r="BB76" i="6"/>
  <c r="AG42" i="6"/>
  <c r="G62" i="16"/>
  <c r="H63" i="1"/>
  <c r="G63" i="16"/>
  <c r="H26" i="9"/>
  <c r="H93" i="9" s="1"/>
  <c r="AL19" i="14"/>
  <c r="M40" i="1"/>
  <c r="K88" i="17"/>
  <c r="M73" i="17" s="1"/>
  <c r="H5" i="9"/>
  <c r="H90" i="9" s="1"/>
  <c r="AA82" i="16"/>
  <c r="BS87" i="14"/>
  <c r="BU87" i="14" s="1"/>
  <c r="BA82" i="7"/>
  <c r="K30" i="6"/>
  <c r="M63" i="6"/>
  <c r="BS64" i="17"/>
  <c r="BU64" i="17" s="1"/>
  <c r="AM67" i="14"/>
  <c r="M41" i="1"/>
  <c r="BU80" i="16"/>
  <c r="BW80" i="16"/>
  <c r="BU77" i="19"/>
  <c r="BW77" i="19"/>
  <c r="BT78" i="1"/>
  <c r="I48" i="7"/>
  <c r="BY67" i="9"/>
  <c r="CC67" i="9" s="1"/>
  <c r="BZ74" i="16"/>
  <c r="CB74" i="16" s="1"/>
  <c r="AJ78" i="16"/>
  <c r="BU86" i="14"/>
  <c r="AV59" i="14"/>
  <c r="CA14" i="15"/>
  <c r="BO88" i="15"/>
  <c r="AV48" i="17"/>
  <c r="AI82" i="17"/>
  <c r="AM82" i="17" s="1"/>
  <c r="BH48" i="17"/>
  <c r="BK82" i="18"/>
  <c r="BZ42" i="19"/>
  <c r="BC87" i="19"/>
  <c r="CC10" i="19"/>
  <c r="BE44" i="6"/>
  <c r="H42" i="15"/>
  <c r="G61" i="16"/>
  <c r="H67" i="7"/>
  <c r="H6" i="9"/>
  <c r="AH59" i="15"/>
  <c r="BT73" i="14"/>
  <c r="BV72" i="14" s="1"/>
  <c r="BE88" i="16"/>
  <c r="AM47" i="16"/>
  <c r="BS69" i="1"/>
  <c r="BU69" i="1" s="1"/>
  <c r="BY26" i="1"/>
  <c r="CA20" i="1" s="1"/>
  <c r="AI73" i="19"/>
  <c r="N38" i="18"/>
  <c r="L5" i="7"/>
  <c r="CC35" i="1"/>
  <c r="AM77" i="1"/>
  <c r="AK77" i="1"/>
  <c r="BL62" i="6"/>
  <c r="BJ62" i="6"/>
  <c r="F88" i="1"/>
  <c r="H54" i="1" s="1"/>
  <c r="BZ40" i="7"/>
  <c r="CC30" i="9"/>
  <c r="AO88" i="9"/>
  <c r="AQ54" i="9" s="1"/>
  <c r="AM75" i="9"/>
  <c r="BY47" i="9"/>
  <c r="BU46" i="16"/>
  <c r="CC14" i="15"/>
  <c r="P88" i="15"/>
  <c r="R54" i="15" s="1"/>
  <c r="AA48" i="15"/>
  <c r="BJ88" i="15"/>
  <c r="CC29" i="17"/>
  <c r="AJ69" i="17"/>
  <c r="CC24" i="17"/>
  <c r="BW63" i="17"/>
  <c r="BW66" i="18"/>
  <c r="BA48" i="18"/>
  <c r="CB34" i="19"/>
  <c r="AI77" i="6"/>
  <c r="BY16" i="15"/>
  <c r="CA8" i="15" s="1"/>
  <c r="H47" i="15"/>
  <c r="H41" i="16"/>
  <c r="H62" i="7"/>
  <c r="F25" i="6"/>
  <c r="N38" i="16"/>
  <c r="M48" i="9"/>
  <c r="AZ61" i="6"/>
  <c r="BW47" i="9"/>
  <c r="BO60" i="6"/>
  <c r="AO88" i="16"/>
  <c r="AI87" i="19"/>
  <c r="AM87" i="19" s="1"/>
  <c r="BS59" i="17"/>
  <c r="BU56" i="17" s="1"/>
  <c r="AM41" i="16"/>
  <c r="N38" i="7"/>
  <c r="M42" i="9"/>
  <c r="M47" i="1"/>
  <c r="L36" i="7"/>
  <c r="AY88" i="17"/>
  <c r="BC88" i="17" s="1"/>
  <c r="E88" i="16"/>
  <c r="G54" i="16" s="1"/>
  <c r="M40" i="9"/>
  <c r="BS64" i="7"/>
  <c r="BU63" i="7" s="1"/>
  <c r="CC12" i="14"/>
  <c r="AQ87" i="15"/>
  <c r="AQ82" i="1"/>
  <c r="AS82" i="1"/>
  <c r="BW56" i="1"/>
  <c r="AM46" i="14"/>
  <c r="CC19" i="14"/>
  <c r="BY26" i="14"/>
  <c r="CA18" i="14" s="1"/>
  <c r="BY46" i="15"/>
  <c r="CC46" i="15" s="1"/>
  <c r="CA24" i="17"/>
  <c r="BW56" i="17"/>
  <c r="BS69" i="18"/>
  <c r="BU69" i="18" s="1"/>
  <c r="BZ46" i="18"/>
  <c r="CB46" i="18" s="1"/>
  <c r="BZ86" i="19"/>
  <c r="CB86" i="19" s="1"/>
  <c r="BW26" i="19"/>
  <c r="H40" i="16"/>
  <c r="H68" i="7"/>
  <c r="AL18" i="14"/>
  <c r="L16" i="7"/>
  <c r="AG86" i="6"/>
  <c r="AO88" i="1"/>
  <c r="BY41" i="14"/>
  <c r="L26" i="18"/>
  <c r="BM87" i="19"/>
  <c r="BN54" i="6"/>
  <c r="BP53" i="6"/>
  <c r="CC18" i="7"/>
  <c r="AM26" i="14"/>
  <c r="Z88" i="17"/>
  <c r="AB59" i="17" s="1"/>
  <c r="BW76" i="18"/>
  <c r="H66" i="7"/>
  <c r="N59" i="1"/>
  <c r="BZ41" i="17"/>
  <c r="AM70" i="19"/>
  <c r="L6" i="18"/>
  <c r="BW68" i="15"/>
  <c r="BX34" i="6"/>
  <c r="BX86" i="6" s="1"/>
  <c r="CB86" i="6" s="1"/>
  <c r="M62" i="19"/>
  <c r="BI54" i="6"/>
  <c r="BV15" i="6"/>
  <c r="G16" i="19"/>
  <c r="AL35" i="17"/>
  <c r="AL30" i="17"/>
  <c r="AG36" i="6"/>
  <c r="AA48" i="19"/>
  <c r="AL14" i="6"/>
  <c r="AK35" i="18"/>
  <c r="J87" i="6"/>
  <c r="L87" i="6" s="1"/>
  <c r="BT69" i="18"/>
  <c r="BV69" i="18" s="1"/>
  <c r="BG67" i="6"/>
  <c r="S64" i="6"/>
  <c r="U66" i="6" s="1"/>
  <c r="AK28" i="18"/>
  <c r="AI82" i="14"/>
  <c r="AK82" i="14" s="1"/>
  <c r="AL29" i="17"/>
  <c r="V48" i="16"/>
  <c r="G60" i="6"/>
  <c r="BV19" i="6"/>
  <c r="BC69" i="6"/>
  <c r="BE69" i="6" s="1"/>
  <c r="BW16" i="17"/>
  <c r="AH48" i="17"/>
  <c r="BK48" i="19"/>
  <c r="AM72" i="19"/>
  <c r="BS61" i="6"/>
  <c r="BU61" i="6" s="1"/>
  <c r="AK29" i="7"/>
  <c r="AK28" i="7"/>
  <c r="BZ42" i="17"/>
  <c r="AL31" i="14"/>
  <c r="BY26" i="17"/>
  <c r="BJ88" i="19"/>
  <c r="BY43" i="17"/>
  <c r="BL26" i="6"/>
  <c r="BV66" i="18"/>
  <c r="BY41" i="17"/>
  <c r="BU9" i="6"/>
  <c r="AA59" i="19"/>
  <c r="AK65" i="19"/>
  <c r="AP45" i="6"/>
  <c r="BT48" i="14"/>
  <c r="AU88" i="18"/>
  <c r="J88" i="18"/>
  <c r="L54" i="18" s="1"/>
  <c r="BS48" i="7"/>
  <c r="BU40" i="7" s="1"/>
  <c r="U88" i="9"/>
  <c r="G26" i="9"/>
  <c r="AK11" i="18"/>
  <c r="L58" i="18"/>
  <c r="AK31" i="16"/>
  <c r="BZ40" i="15"/>
  <c r="CC10" i="14"/>
  <c r="BY47" i="17"/>
  <c r="M57" i="19"/>
  <c r="CC20" i="1"/>
  <c r="BS78" i="15"/>
  <c r="I59" i="6"/>
  <c r="K56" i="6" s="1"/>
  <c r="H75" i="6"/>
  <c r="M58" i="19"/>
  <c r="AM43" i="17"/>
  <c r="BW87" i="18"/>
  <c r="BU87" i="18"/>
  <c r="AZ88" i="19"/>
  <c r="BL81" i="6"/>
  <c r="M26" i="1"/>
  <c r="M93" i="1" s="1"/>
  <c r="AA59" i="14"/>
  <c r="BW36" i="18"/>
  <c r="R81" i="6"/>
  <c r="G41" i="17"/>
  <c r="AL15" i="14"/>
  <c r="AK19" i="1"/>
  <c r="AL11" i="17"/>
  <c r="AG46" i="6"/>
  <c r="AK18" i="1"/>
  <c r="AL29" i="15"/>
  <c r="L36" i="18"/>
  <c r="U46" i="6"/>
  <c r="G42" i="17"/>
  <c r="AK25" i="1"/>
  <c r="AL28" i="15"/>
  <c r="AM42" i="19"/>
  <c r="M5" i="1"/>
  <c r="M90" i="1" s="1"/>
  <c r="N38" i="1"/>
  <c r="BT87" i="18"/>
  <c r="BV87" i="18" s="1"/>
  <c r="H36" i="19"/>
  <c r="H94" i="19" s="1"/>
  <c r="H26" i="19"/>
  <c r="H93" i="19" s="1"/>
  <c r="BZ74" i="14"/>
  <c r="CB74" i="14" s="1"/>
  <c r="M36" i="1"/>
  <c r="M94" i="1" s="1"/>
  <c r="M16" i="1"/>
  <c r="M92" i="1" s="1"/>
  <c r="AW80" i="6"/>
  <c r="AC87" i="19"/>
  <c r="G47" i="17"/>
  <c r="H5" i="19"/>
  <c r="H90" i="19" s="1"/>
  <c r="CB13" i="14"/>
  <c r="AL35" i="15"/>
  <c r="H16" i="19"/>
  <c r="H92" i="19" s="1"/>
  <c r="BY44" i="14"/>
  <c r="BY19" i="6"/>
  <c r="BY62" i="6" s="1"/>
  <c r="AM85" i="9"/>
  <c r="AK85" i="9"/>
  <c r="AM61" i="15"/>
  <c r="BU67" i="16"/>
  <c r="BW67" i="16"/>
  <c r="BU76" i="17"/>
  <c r="BW76" i="17"/>
  <c r="BW62" i="7"/>
  <c r="BU62" i="7"/>
  <c r="L58" i="17"/>
  <c r="L72" i="7"/>
  <c r="BU84" i="14"/>
  <c r="BW84" i="14"/>
  <c r="BL87" i="6"/>
  <c r="BW71" i="18"/>
  <c r="AI59" i="17"/>
  <c r="BU86" i="17"/>
  <c r="BW86" i="17"/>
  <c r="BW72" i="16"/>
  <c r="BR47" i="6"/>
  <c r="BZ40" i="14"/>
  <c r="AD88" i="7"/>
  <c r="AF78" i="7" s="1"/>
  <c r="T88" i="17"/>
  <c r="X88" i="17" s="1"/>
  <c r="BZ45" i="7"/>
  <c r="BD88" i="17"/>
  <c r="BH88" i="17" s="1"/>
  <c r="AM47" i="7"/>
  <c r="AM42" i="17"/>
  <c r="BI88" i="17"/>
  <c r="BM88" i="17" s="1"/>
  <c r="AJ69" i="19"/>
  <c r="AT88" i="14"/>
  <c r="AX88" i="14" s="1"/>
  <c r="J88" i="14"/>
  <c r="L69" i="14" s="1"/>
  <c r="BT38" i="9"/>
  <c r="BV5" i="9" s="1"/>
  <c r="BV90" i="9" s="1"/>
  <c r="CC28" i="18"/>
  <c r="AZ88" i="18"/>
  <c r="BZ47" i="19"/>
  <c r="BZ26" i="18"/>
  <c r="CB19" i="18" s="1"/>
  <c r="AM60" i="15"/>
  <c r="O88" i="16"/>
  <c r="Q73" i="16" s="1"/>
  <c r="AR53" i="6"/>
  <c r="AN54" i="6"/>
  <c r="AP53" i="6" s="1"/>
  <c r="BZ26" i="1"/>
  <c r="CB20" i="1" s="1"/>
  <c r="BZ79" i="7"/>
  <c r="BZ82" i="7" s="1"/>
  <c r="CB79" i="7" s="1"/>
  <c r="BN88" i="7"/>
  <c r="BR88" i="7" s="1"/>
  <c r="BZ41" i="9"/>
  <c r="BZ67" i="14"/>
  <c r="CC67" i="14" s="1"/>
  <c r="CC32" i="14"/>
  <c r="BD88" i="15"/>
  <c r="BH88" i="15" s="1"/>
  <c r="BU45" i="15"/>
  <c r="BU71" i="17"/>
  <c r="CA13" i="17"/>
  <c r="CB23" i="18"/>
  <c r="BY81" i="19"/>
  <c r="CC81" i="19" s="1"/>
  <c r="BC48" i="19"/>
  <c r="AC82" i="19"/>
  <c r="AK19" i="19"/>
  <c r="BZ43" i="18"/>
  <c r="G63" i="18"/>
  <c r="AL19" i="16"/>
  <c r="G5" i="16"/>
  <c r="AM47" i="19"/>
  <c r="AJ59" i="19"/>
  <c r="AM59" i="19" s="1"/>
  <c r="CB60" i="18"/>
  <c r="M58" i="7"/>
  <c r="K71" i="6"/>
  <c r="AG66" i="6"/>
  <c r="AK81" i="16"/>
  <c r="AM81" i="16"/>
  <c r="AH82" i="7"/>
  <c r="AF82" i="7"/>
  <c r="AU88" i="1"/>
  <c r="N59" i="7"/>
  <c r="AU88" i="7"/>
  <c r="BT48" i="9"/>
  <c r="BV44" i="9" s="1"/>
  <c r="BY26" i="9"/>
  <c r="AI48" i="16"/>
  <c r="BY77" i="14"/>
  <c r="BC82" i="15"/>
  <c r="BS64" i="15"/>
  <c r="AQ82" i="15"/>
  <c r="BY45" i="17"/>
  <c r="CA45" i="17" s="1"/>
  <c r="BH82" i="17"/>
  <c r="BZ80" i="18"/>
  <c r="CB80" i="18" s="1"/>
  <c r="AJ82" i="19"/>
  <c r="AL82" i="19" s="1"/>
  <c r="U60" i="6"/>
  <c r="AK20" i="19"/>
  <c r="AL18" i="16"/>
  <c r="AM57" i="14"/>
  <c r="G26" i="16"/>
  <c r="I73" i="6"/>
  <c r="K72" i="6" s="1"/>
  <c r="BU72" i="1"/>
  <c r="BW72" i="1"/>
  <c r="BU71" i="15"/>
  <c r="BW71" i="15"/>
  <c r="S59" i="17"/>
  <c r="AB53" i="6"/>
  <c r="X54" i="6"/>
  <c r="Z53" i="6" s="1"/>
  <c r="AT54" i="6"/>
  <c r="AV53" i="6"/>
  <c r="U88" i="1"/>
  <c r="AJ78" i="7"/>
  <c r="BT48" i="7"/>
  <c r="BV43" i="7" s="1"/>
  <c r="AY88" i="7"/>
  <c r="BC88" i="7" s="1"/>
  <c r="AM26" i="16"/>
  <c r="AU88" i="16"/>
  <c r="F88" i="16"/>
  <c r="H54" i="16" s="1"/>
  <c r="L87" i="14"/>
  <c r="BY42" i="14"/>
  <c r="AJ87" i="14"/>
  <c r="AL87" i="14" s="1"/>
  <c r="BA82" i="15"/>
  <c r="BE88" i="15"/>
  <c r="BT59" i="17"/>
  <c r="BV58" i="17" s="1"/>
  <c r="BY74" i="17"/>
  <c r="CA74" i="17" s="1"/>
  <c r="BF82" i="17"/>
  <c r="BY41" i="18"/>
  <c r="BD88" i="19"/>
  <c r="BH88" i="19" s="1"/>
  <c r="BH82" i="6"/>
  <c r="BL82" i="6" s="1"/>
  <c r="BQ85" i="6"/>
  <c r="H48" i="14"/>
  <c r="AK18" i="19"/>
  <c r="H36" i="14"/>
  <c r="H94" i="14" s="1"/>
  <c r="AK30" i="17"/>
  <c r="AK29" i="17"/>
  <c r="H6" i="14"/>
  <c r="BX30" i="6"/>
  <c r="BX68" i="6" s="1"/>
  <c r="Y88" i="16"/>
  <c r="AC88" i="16" s="1"/>
  <c r="AV59" i="18"/>
  <c r="BI88" i="16"/>
  <c r="BM88" i="16" s="1"/>
  <c r="BU86" i="1"/>
  <c r="BW86" i="1"/>
  <c r="BU63" i="16"/>
  <c r="BW63" i="16"/>
  <c r="BU77" i="14"/>
  <c r="BW77" i="14"/>
  <c r="AV6" i="6"/>
  <c r="AW6" i="6"/>
  <c r="AM60" i="7"/>
  <c r="BW26" i="9"/>
  <c r="CC19" i="9"/>
  <c r="S82" i="16"/>
  <c r="BY66" i="14"/>
  <c r="BY69" i="14" s="1"/>
  <c r="AM74" i="14"/>
  <c r="U88" i="17"/>
  <c r="CC20" i="17"/>
  <c r="V87" i="17"/>
  <c r="BM59" i="18"/>
  <c r="CC29" i="18"/>
  <c r="BE88" i="18"/>
  <c r="BT73" i="19"/>
  <c r="BV71" i="19" s="1"/>
  <c r="K88" i="19"/>
  <c r="M69" i="19" s="1"/>
  <c r="W76" i="6"/>
  <c r="AU46" i="6"/>
  <c r="AK35" i="17"/>
  <c r="M56" i="7"/>
  <c r="M16" i="15"/>
  <c r="M92" i="15" s="1"/>
  <c r="AT59" i="6"/>
  <c r="AV59" i="6" s="1"/>
  <c r="BO74" i="6"/>
  <c r="AJ48" i="1"/>
  <c r="AL42" i="1" s="1"/>
  <c r="M6" i="15"/>
  <c r="BW56" i="7"/>
  <c r="BU56" i="7"/>
  <c r="BS59" i="9"/>
  <c r="BU58" i="9" s="1"/>
  <c r="BW56" i="9"/>
  <c r="AM53" i="1"/>
  <c r="AI54" i="1"/>
  <c r="AR6" i="6"/>
  <c r="AM44" i="7"/>
  <c r="K88" i="7"/>
  <c r="M69" i="7" s="1"/>
  <c r="BZ26" i="9"/>
  <c r="CB22" i="9" s="1"/>
  <c r="BV79" i="9"/>
  <c r="BY41" i="9"/>
  <c r="AP88" i="9"/>
  <c r="AR54" i="9" s="1"/>
  <c r="Q82" i="16"/>
  <c r="BZ56" i="14"/>
  <c r="CC56" i="14" s="1"/>
  <c r="X48" i="14"/>
  <c r="V48" i="15"/>
  <c r="BZ43" i="17"/>
  <c r="BZ16" i="17"/>
  <c r="CB10" i="17" s="1"/>
  <c r="AM36" i="17"/>
  <c r="AT88" i="17"/>
  <c r="AX88" i="17" s="1"/>
  <c r="X87" i="17"/>
  <c r="BK82" i="17"/>
  <c r="BB82" i="18"/>
  <c r="BR87" i="18"/>
  <c r="BZ58" i="18"/>
  <c r="BZ59" i="18" s="1"/>
  <c r="CB56" i="18" s="1"/>
  <c r="AB60" i="6"/>
  <c r="G36" i="16"/>
  <c r="AL25" i="16"/>
  <c r="CC35" i="19"/>
  <c r="BL36" i="6"/>
  <c r="AS69" i="6"/>
  <c r="AU69" i="6" s="1"/>
  <c r="AL67" i="6"/>
  <c r="AK60" i="15"/>
  <c r="M36" i="15"/>
  <c r="M94" i="15" s="1"/>
  <c r="P65" i="6"/>
  <c r="AM76" i="15"/>
  <c r="AK76" i="15"/>
  <c r="BW62" i="18"/>
  <c r="BU62" i="18"/>
  <c r="BW85" i="18"/>
  <c r="BU85" i="18"/>
  <c r="AO54" i="6"/>
  <c r="AQ53" i="6" s="1"/>
  <c r="CC9" i="16"/>
  <c r="AJ78" i="15"/>
  <c r="BT38" i="15"/>
  <c r="BV16" i="15" s="1"/>
  <c r="BV92" i="15" s="1"/>
  <c r="BZ65" i="17"/>
  <c r="CB65" i="17" s="1"/>
  <c r="BM82" i="17"/>
  <c r="CC11" i="18"/>
  <c r="AP88" i="18"/>
  <c r="AR54" i="18" s="1"/>
  <c r="BP59" i="19"/>
  <c r="G16" i="16"/>
  <c r="G68" i="18"/>
  <c r="H26" i="14"/>
  <c r="H93" i="14" s="1"/>
  <c r="H5" i="14"/>
  <c r="H90" i="14" s="1"/>
  <c r="BT69" i="14"/>
  <c r="BV69" i="14" s="1"/>
  <c r="BR68" i="6"/>
  <c r="BU47" i="19"/>
  <c r="BS82" i="18"/>
  <c r="BU82" i="18" s="1"/>
  <c r="BW67" i="18"/>
  <c r="BU67" i="18"/>
  <c r="AP88" i="7"/>
  <c r="AR54" i="7" s="1"/>
  <c r="AJ82" i="18"/>
  <c r="AL82" i="18" s="1"/>
  <c r="Z88" i="19"/>
  <c r="G66" i="18"/>
  <c r="G67" i="18"/>
  <c r="G62" i="18"/>
  <c r="M48" i="15"/>
  <c r="CC18" i="15"/>
  <c r="M26" i="15"/>
  <c r="M93" i="15" s="1"/>
  <c r="BS59" i="15"/>
  <c r="BU57" i="15" s="1"/>
  <c r="AU68" i="6"/>
  <c r="T82" i="6"/>
  <c r="V82" i="6" s="1"/>
  <c r="AM76" i="1"/>
  <c r="AK76" i="1"/>
  <c r="BK59" i="7"/>
  <c r="BM59" i="7"/>
  <c r="M56" i="1"/>
  <c r="BP59" i="18"/>
  <c r="M67" i="19"/>
  <c r="AM41" i="14"/>
  <c r="M63" i="19"/>
  <c r="BZ47" i="18"/>
  <c r="S73" i="6"/>
  <c r="U70" i="6" s="1"/>
  <c r="O73" i="6"/>
  <c r="Q70" i="6" s="1"/>
  <c r="BY40" i="19"/>
  <c r="BZ70" i="18"/>
  <c r="BZ73" i="18" s="1"/>
  <c r="CB70" i="18" s="1"/>
  <c r="AA59" i="1"/>
  <c r="AC59" i="1"/>
  <c r="AX87" i="14"/>
  <c r="AV87" i="14"/>
  <c r="AM80" i="1"/>
  <c r="AK80" i="1"/>
  <c r="AM76" i="9"/>
  <c r="AK76" i="9"/>
  <c r="BU67" i="9"/>
  <c r="BW67" i="9"/>
  <c r="AV82" i="9"/>
  <c r="AX82" i="9"/>
  <c r="AM81" i="19"/>
  <c r="AK81" i="19"/>
  <c r="BY5" i="6"/>
  <c r="AA82" i="9"/>
  <c r="AC82" i="9"/>
  <c r="AM86" i="16"/>
  <c r="AK86" i="16"/>
  <c r="AC54" i="17"/>
  <c r="BZ60" i="19"/>
  <c r="BW81" i="7"/>
  <c r="BU81" i="7"/>
  <c r="J78" i="6"/>
  <c r="L78" i="6" s="1"/>
  <c r="AI78" i="14"/>
  <c r="AK78" i="14" s="1"/>
  <c r="K88" i="14"/>
  <c r="M59" i="14" s="1"/>
  <c r="AM40" i="15"/>
  <c r="BS48" i="18"/>
  <c r="BU43" i="18" s="1"/>
  <c r="V82" i="14"/>
  <c r="AI69" i="14"/>
  <c r="BS53" i="6"/>
  <c r="BS54" i="6" s="1"/>
  <c r="M75" i="6"/>
  <c r="BU62" i="16"/>
  <c r="BW62" i="16"/>
  <c r="BA87" i="1"/>
  <c r="BC87" i="1"/>
  <c r="BW76" i="15"/>
  <c r="BU76" i="15"/>
  <c r="AI48" i="15"/>
  <c r="AK42" i="15" s="1"/>
  <c r="BT38" i="7"/>
  <c r="BV5" i="7" s="1"/>
  <c r="BV90" i="7" s="1"/>
  <c r="AJ48" i="14"/>
  <c r="AL40" i="14" s="1"/>
  <c r="CC28" i="9"/>
  <c r="BU77" i="17"/>
  <c r="BW77" i="17"/>
  <c r="AM71" i="18"/>
  <c r="BW56" i="15"/>
  <c r="BZ36" i="1"/>
  <c r="CB35" i="1" s="1"/>
  <c r="BY44" i="7"/>
  <c r="Y88" i="7"/>
  <c r="AC88" i="7" s="1"/>
  <c r="BZ58" i="9"/>
  <c r="CC58" i="9" s="1"/>
  <c r="AM16" i="16"/>
  <c r="AK76" i="14"/>
  <c r="BO88" i="14"/>
  <c r="CC28" i="15"/>
  <c r="BY57" i="15"/>
  <c r="BY59" i="15" s="1"/>
  <c r="CA56" i="15" s="1"/>
  <c r="BW42" i="18"/>
  <c r="AJ78" i="19"/>
  <c r="AL78" i="19" s="1"/>
  <c r="BX13" i="6"/>
  <c r="CB13" i="6" s="1"/>
  <c r="BX8" i="6"/>
  <c r="BX56" i="6" s="1"/>
  <c r="BR46" i="6"/>
  <c r="BT46" i="6" s="1"/>
  <c r="F88" i="7"/>
  <c r="H54" i="7" s="1"/>
  <c r="AK15" i="14"/>
  <c r="G41" i="18"/>
  <c r="AL10" i="16"/>
  <c r="AK20" i="17"/>
  <c r="BY40" i="15"/>
  <c r="AL30" i="6"/>
  <c r="BP82" i="15"/>
  <c r="AK67" i="1"/>
  <c r="AK68" i="1"/>
  <c r="AJ69" i="7"/>
  <c r="AA48" i="7"/>
  <c r="BY36" i="7"/>
  <c r="CA28" i="7" s="1"/>
  <c r="AM42" i="14"/>
  <c r="BY16" i="14"/>
  <c r="CA8" i="14" s="1"/>
  <c r="AM76" i="14"/>
  <c r="BY36" i="15"/>
  <c r="CA31" i="15" s="1"/>
  <c r="BS48" i="17"/>
  <c r="BU43" i="17" s="1"/>
  <c r="AM26" i="18"/>
  <c r="BU42" i="18"/>
  <c r="BZ36" i="18"/>
  <c r="CB29" i="18" s="1"/>
  <c r="BT69" i="19"/>
  <c r="BH64" i="6"/>
  <c r="BJ64" i="6" s="1"/>
  <c r="AI69" i="6"/>
  <c r="AK9" i="14"/>
  <c r="G47" i="18"/>
  <c r="G20" i="6"/>
  <c r="N48" i="9"/>
  <c r="L75" i="6"/>
  <c r="BN88" i="15"/>
  <c r="BR88" i="15" s="1"/>
  <c r="BB46" i="6"/>
  <c r="BD87" i="6"/>
  <c r="BF87" i="6" s="1"/>
  <c r="AJ48" i="7"/>
  <c r="AL43" i="7" s="1"/>
  <c r="BZ46" i="16"/>
  <c r="CB46" i="16" s="1"/>
  <c r="BP48" i="14"/>
  <c r="AD88" i="14"/>
  <c r="AH88" i="14" s="1"/>
  <c r="Z88" i="14"/>
  <c r="AJ82" i="15"/>
  <c r="AL82" i="15" s="1"/>
  <c r="BY41" i="15"/>
  <c r="AX87" i="15"/>
  <c r="CC12" i="17"/>
  <c r="BO88" i="17"/>
  <c r="CC31" i="17"/>
  <c r="AJ73" i="19"/>
  <c r="Y88" i="19"/>
  <c r="AC88" i="19" s="1"/>
  <c r="AG67" i="6"/>
  <c r="BR40" i="6"/>
  <c r="AH77" i="6"/>
  <c r="AK63" i="1"/>
  <c r="Z88" i="15"/>
  <c r="AB54" i="15" s="1"/>
  <c r="BC87" i="6"/>
  <c r="BG87" i="6" s="1"/>
  <c r="BV28" i="6"/>
  <c r="BZ43" i="1"/>
  <c r="BW42" i="7"/>
  <c r="CC32" i="7"/>
  <c r="BZ40" i="9"/>
  <c r="Z88" i="16"/>
  <c r="CB24" i="16"/>
  <c r="CC13" i="14"/>
  <c r="AT88" i="15"/>
  <c r="AX88" i="15" s="1"/>
  <c r="CC29" i="15"/>
  <c r="BY44" i="17"/>
  <c r="AL84" i="17"/>
  <c r="BT59" i="19"/>
  <c r="BV56" i="19" s="1"/>
  <c r="AM45" i="19"/>
  <c r="N87" i="6"/>
  <c r="P87" i="6" s="1"/>
  <c r="U81" i="6"/>
  <c r="BX20" i="6"/>
  <c r="BX67" i="6" s="1"/>
  <c r="BT24" i="6"/>
  <c r="AT82" i="6"/>
  <c r="AV82" i="6" s="1"/>
  <c r="H70" i="7"/>
  <c r="AL11" i="1"/>
  <c r="AL9" i="16"/>
  <c r="AK19" i="17"/>
  <c r="AL9" i="1"/>
  <c r="AL18" i="9"/>
  <c r="L48" i="15"/>
  <c r="AL25" i="9"/>
  <c r="AM62" i="17"/>
  <c r="BY15" i="6"/>
  <c r="BU42" i="7"/>
  <c r="T88" i="7"/>
  <c r="X88" i="7" s="1"/>
  <c r="CC15" i="7"/>
  <c r="AM66" i="16"/>
  <c r="AQ48" i="14"/>
  <c r="CA13" i="14"/>
  <c r="BY43" i="15"/>
  <c r="BS38" i="15"/>
  <c r="BU26" i="15" s="1"/>
  <c r="V48" i="17"/>
  <c r="CB33" i="18"/>
  <c r="BO88" i="18"/>
  <c r="CC11" i="19"/>
  <c r="BZ43" i="19"/>
  <c r="AB76" i="6"/>
  <c r="BV13" i="6"/>
  <c r="BE81" i="6"/>
  <c r="BR58" i="6"/>
  <c r="BV58" i="6" s="1"/>
  <c r="E88" i="9"/>
  <c r="G73" i="9" s="1"/>
  <c r="AL15" i="1"/>
  <c r="AL15" i="16"/>
  <c r="G19" i="6"/>
  <c r="AL18" i="18"/>
  <c r="AL18" i="1"/>
  <c r="BE86" i="6"/>
  <c r="BY61" i="17"/>
  <c r="BH69" i="6"/>
  <c r="BJ69" i="6" s="1"/>
  <c r="CC15" i="18"/>
  <c r="L47" i="19"/>
  <c r="AM26" i="1"/>
  <c r="X82" i="7"/>
  <c r="BY45" i="14"/>
  <c r="CC45" i="14" s="1"/>
  <c r="AZ88" i="15"/>
  <c r="CA60" i="17"/>
  <c r="AK46" i="17"/>
  <c r="CC19" i="17"/>
  <c r="BU45" i="17"/>
  <c r="G48" i="18"/>
  <c r="CC18" i="19"/>
  <c r="BR79" i="6"/>
  <c r="BT79" i="6" s="1"/>
  <c r="BV8" i="6"/>
  <c r="G43" i="18"/>
  <c r="AL11" i="16"/>
  <c r="G18" i="6"/>
  <c r="AL19" i="1"/>
  <c r="AL25" i="18"/>
  <c r="T64" i="6"/>
  <c r="V68" i="6" s="1"/>
  <c r="BL63" i="6"/>
  <c r="P86" i="6"/>
  <c r="L19" i="6"/>
  <c r="X73" i="6"/>
  <c r="Z77" i="6" s="1"/>
  <c r="L70" i="19"/>
  <c r="BO88" i="1"/>
  <c r="CC22" i="7"/>
  <c r="I48" i="18"/>
  <c r="BG79" i="6"/>
  <c r="G42" i="18"/>
  <c r="AK10" i="14"/>
  <c r="AK11" i="14"/>
  <c r="AK62" i="1"/>
  <c r="AK66" i="1"/>
  <c r="AL20" i="18"/>
  <c r="AW77" i="6"/>
  <c r="K11" i="6"/>
  <c r="AG71" i="6"/>
  <c r="BQ46" i="6"/>
  <c r="F81" i="6"/>
  <c r="BJ16" i="6"/>
  <c r="T88" i="14"/>
  <c r="X88" i="14" s="1"/>
  <c r="AO64" i="6"/>
  <c r="M48" i="1"/>
  <c r="L60" i="6"/>
  <c r="BZ16" i="7"/>
  <c r="CB11" i="7" s="1"/>
  <c r="BZ47" i="17"/>
  <c r="BZ16" i="16"/>
  <c r="BT38" i="17"/>
  <c r="BV5" i="17" s="1"/>
  <c r="BV90" i="17" s="1"/>
  <c r="BI88" i="18"/>
  <c r="BM88" i="18" s="1"/>
  <c r="Y88" i="15"/>
  <c r="AA78" i="15" s="1"/>
  <c r="AO88" i="19"/>
  <c r="AQ69" i="19" s="1"/>
  <c r="AI48" i="9"/>
  <c r="AK42" i="9" s="1"/>
  <c r="CC21" i="1"/>
  <c r="BZ44" i="7"/>
  <c r="BY36" i="9"/>
  <c r="CA32" i="9" s="1"/>
  <c r="CB13" i="9"/>
  <c r="BJ88" i="9"/>
  <c r="BY40" i="9"/>
  <c r="BS48" i="9"/>
  <c r="BW48" i="9" s="1"/>
  <c r="N48" i="16"/>
  <c r="BJ88" i="16"/>
  <c r="AE88" i="14"/>
  <c r="CC15" i="14"/>
  <c r="I48" i="14"/>
  <c r="AJ73" i="14"/>
  <c r="AL70" i="14" s="1"/>
  <c r="AO88" i="15"/>
  <c r="BY43" i="18"/>
  <c r="BZ45" i="18"/>
  <c r="CB45" i="18" s="1"/>
  <c r="CC34" i="18"/>
  <c r="BY16" i="19"/>
  <c r="BY80" i="19"/>
  <c r="CC80" i="19" s="1"/>
  <c r="J88" i="19"/>
  <c r="L64" i="19" s="1"/>
  <c r="BY61" i="19"/>
  <c r="BY64" i="19" s="1"/>
  <c r="CA61" i="19" s="1"/>
  <c r="BY57" i="19"/>
  <c r="BY59" i="19" s="1"/>
  <c r="CA57" i="19" s="1"/>
  <c r="AW43" i="6"/>
  <c r="I59" i="7"/>
  <c r="H42" i="7"/>
  <c r="G58" i="7"/>
  <c r="G47" i="14"/>
  <c r="M48" i="7"/>
  <c r="BJ66" i="6"/>
  <c r="BK48" i="16"/>
  <c r="AI64" i="17"/>
  <c r="AK63" i="17" s="1"/>
  <c r="BZ36" i="14"/>
  <c r="CB35" i="14" s="1"/>
  <c r="M43" i="17"/>
  <c r="N48" i="7"/>
  <c r="BZ75" i="7"/>
  <c r="BZ78" i="7" s="1"/>
  <c r="U88" i="7"/>
  <c r="BZ45" i="9"/>
  <c r="CB45" i="9" s="1"/>
  <c r="BZ16" i="9"/>
  <c r="AJ38" i="15"/>
  <c r="AL6" i="15" s="1"/>
  <c r="AM63" i="15"/>
  <c r="S48" i="15"/>
  <c r="AM16" i="15"/>
  <c r="AA48" i="17"/>
  <c r="CB13" i="18"/>
  <c r="V82" i="18"/>
  <c r="BY72" i="18"/>
  <c r="AT88" i="19"/>
  <c r="AX88" i="19" s="1"/>
  <c r="BY60" i="19"/>
  <c r="CA60" i="19" s="1"/>
  <c r="AS48" i="19"/>
  <c r="AI70" i="6"/>
  <c r="AI73" i="6" s="1"/>
  <c r="AK71" i="6" s="1"/>
  <c r="AR44" i="6"/>
  <c r="H43" i="7"/>
  <c r="AL19" i="15"/>
  <c r="AJ48" i="15"/>
  <c r="AL42" i="15" s="1"/>
  <c r="BY43" i="1"/>
  <c r="BY41" i="1"/>
  <c r="BZ74" i="9"/>
  <c r="CB74" i="9" s="1"/>
  <c r="BO88" i="9"/>
  <c r="BR48" i="16"/>
  <c r="BZ47" i="16"/>
  <c r="CC15" i="16"/>
  <c r="BJ88" i="14"/>
  <c r="AK85" i="15"/>
  <c r="P88" i="18"/>
  <c r="R54" i="18" s="1"/>
  <c r="CC23" i="18"/>
  <c r="BZ79" i="18"/>
  <c r="CB79" i="18" s="1"/>
  <c r="BZ44" i="18"/>
  <c r="AY88" i="18"/>
  <c r="BC88" i="18" s="1"/>
  <c r="U88" i="19"/>
  <c r="BY11" i="6"/>
  <c r="BY70" i="6" s="1"/>
  <c r="AL20" i="15"/>
  <c r="CC35" i="17"/>
  <c r="AP88" i="17"/>
  <c r="AT88" i="18"/>
  <c r="AX88" i="18" s="1"/>
  <c r="BD38" i="6"/>
  <c r="AM47" i="18"/>
  <c r="L66" i="19"/>
  <c r="L63" i="19"/>
  <c r="BS38" i="1"/>
  <c r="BU36" i="1" s="1"/>
  <c r="CC19" i="1"/>
  <c r="AM40" i="7"/>
  <c r="BW46" i="9"/>
  <c r="AY88" i="9"/>
  <c r="BC88" i="9" s="1"/>
  <c r="AJ73" i="16"/>
  <c r="AL76" i="16" s="1"/>
  <c r="AM60" i="16"/>
  <c r="AM85" i="15"/>
  <c r="AM68" i="15"/>
  <c r="O88" i="15"/>
  <c r="T88" i="15"/>
  <c r="V78" i="15" s="1"/>
  <c r="N48" i="17"/>
  <c r="BT48" i="17"/>
  <c r="AM61" i="19"/>
  <c r="AM75" i="19"/>
  <c r="AQ87" i="19"/>
  <c r="BV76" i="6"/>
  <c r="BQ45" i="6"/>
  <c r="H56" i="18"/>
  <c r="G41" i="14"/>
  <c r="H57" i="18"/>
  <c r="M40" i="17"/>
  <c r="M47" i="7"/>
  <c r="BY62" i="1"/>
  <c r="BO88" i="16"/>
  <c r="BZ41" i="15"/>
  <c r="V82" i="15"/>
  <c r="O88" i="18"/>
  <c r="BY46" i="18"/>
  <c r="CC46" i="18" s="1"/>
  <c r="F88" i="18"/>
  <c r="H59" i="18" s="1"/>
  <c r="Q87" i="19"/>
  <c r="AI78" i="19"/>
  <c r="AK78" i="19" s="1"/>
  <c r="AF48" i="19"/>
  <c r="AS87" i="19"/>
  <c r="H40" i="7"/>
  <c r="H41" i="7"/>
  <c r="AL57" i="9"/>
  <c r="AL18" i="15"/>
  <c r="M40" i="7"/>
  <c r="AD64" i="6"/>
  <c r="AF62" i="6" s="1"/>
  <c r="AM41" i="9"/>
  <c r="M41" i="7"/>
  <c r="AJ38" i="14"/>
  <c r="AL6" i="14" s="1"/>
  <c r="AI38" i="18"/>
  <c r="AK6" i="18" s="1"/>
  <c r="Z88" i="7"/>
  <c r="P88" i="9"/>
  <c r="R59" i="9" s="1"/>
  <c r="AJ69" i="14"/>
  <c r="AQ48" i="17"/>
  <c r="BV22" i="6"/>
  <c r="T38" i="6"/>
  <c r="V5" i="6" s="1"/>
  <c r="V91" i="6" s="1"/>
  <c r="F44" i="6"/>
  <c r="H42" i="14"/>
  <c r="H43" i="14"/>
  <c r="I59" i="18"/>
  <c r="AL56" i="9"/>
  <c r="BY30" i="6"/>
  <c r="BY68" i="6" s="1"/>
  <c r="M43" i="7"/>
  <c r="BU42" i="1"/>
  <c r="BF48" i="9"/>
  <c r="AL67" i="14"/>
  <c r="U88" i="16"/>
  <c r="AE88" i="18"/>
  <c r="AG54" i="18" s="1"/>
  <c r="Z88" i="18"/>
  <c r="AD88" i="19"/>
  <c r="AH88" i="19" s="1"/>
  <c r="BT64" i="19"/>
  <c r="BV81" i="6"/>
  <c r="G56" i="7"/>
  <c r="G43" i="14"/>
  <c r="F88" i="19"/>
  <c r="H54" i="19" s="1"/>
  <c r="L68" i="19"/>
  <c r="BY26" i="7"/>
  <c r="CA25" i="7" s="1"/>
  <c r="BS48" i="19"/>
  <c r="AJ87" i="19"/>
  <c r="AL87" i="19" s="1"/>
  <c r="BZ46" i="17"/>
  <c r="CB46" i="17" s="1"/>
  <c r="AI48" i="17"/>
  <c r="AK40" i="17" s="1"/>
  <c r="AL65" i="16"/>
  <c r="AM40" i="18"/>
  <c r="AM72" i="17"/>
  <c r="BN88" i="1"/>
  <c r="BR88" i="1" s="1"/>
  <c r="BY41" i="7"/>
  <c r="BS38" i="9"/>
  <c r="BU26" i="9" s="1"/>
  <c r="BY59" i="14"/>
  <c r="CA56" i="14" s="1"/>
  <c r="I48" i="15"/>
  <c r="AM26" i="17"/>
  <c r="AI38" i="17"/>
  <c r="AK36" i="17" s="1"/>
  <c r="BY86" i="17"/>
  <c r="CA86" i="17" s="1"/>
  <c r="AM16" i="17"/>
  <c r="T88" i="18"/>
  <c r="X88" i="18" s="1"/>
  <c r="BH87" i="18"/>
  <c r="BY79" i="18"/>
  <c r="BY82" i="18" s="1"/>
  <c r="BT48" i="19"/>
  <c r="BV43" i="19" s="1"/>
  <c r="AR46" i="6"/>
  <c r="BL42" i="6"/>
  <c r="AK8" i="17"/>
  <c r="H42" i="1"/>
  <c r="AL10" i="9"/>
  <c r="BS45" i="6"/>
  <c r="BU45" i="6" s="1"/>
  <c r="K53" i="6"/>
  <c r="BT69" i="17"/>
  <c r="BV69" i="17" s="1"/>
  <c r="BV5" i="6"/>
  <c r="CC19" i="7"/>
  <c r="Q48" i="9"/>
  <c r="P88" i="16"/>
  <c r="R54" i="16" s="1"/>
  <c r="BS38" i="14"/>
  <c r="BU36" i="14" s="1"/>
  <c r="AQ48" i="15"/>
  <c r="BT69" i="15"/>
  <c r="BV70" i="15"/>
  <c r="AD88" i="17"/>
  <c r="AF73" i="17" s="1"/>
  <c r="AO88" i="17"/>
  <c r="BZ86" i="17"/>
  <c r="CB86" i="17" s="1"/>
  <c r="BY36" i="17"/>
  <c r="P88" i="17"/>
  <c r="R54" i="17" s="1"/>
  <c r="CC30" i="17"/>
  <c r="BN88" i="18"/>
  <c r="BR88" i="18" s="1"/>
  <c r="CA23" i="18"/>
  <c r="CC8" i="18"/>
  <c r="E88" i="18"/>
  <c r="G73" i="18" s="1"/>
  <c r="BZ40" i="18"/>
  <c r="BF48" i="19"/>
  <c r="BU40" i="19"/>
  <c r="AH75" i="6"/>
  <c r="AL75" i="6" s="1"/>
  <c r="AL8" i="9"/>
  <c r="BY36" i="14"/>
  <c r="AL20" i="17"/>
  <c r="L48" i="18"/>
  <c r="BY10" i="6"/>
  <c r="BY66" i="6" s="1"/>
  <c r="BS66" i="6"/>
  <c r="BS69" i="6" s="1"/>
  <c r="L47" i="18"/>
  <c r="W53" i="6"/>
  <c r="S54" i="6"/>
  <c r="U53" i="6" s="1"/>
  <c r="BY62" i="7"/>
  <c r="CC62" i="7" s="1"/>
  <c r="BZ26" i="16"/>
  <c r="BT38" i="16"/>
  <c r="BV5" i="16" s="1"/>
  <c r="BV90" i="16" s="1"/>
  <c r="AD88" i="16"/>
  <c r="AF59" i="16" s="1"/>
  <c r="BS48" i="15"/>
  <c r="BU41" i="15" s="1"/>
  <c r="BY46" i="17"/>
  <c r="CA46" i="17" s="1"/>
  <c r="AI73" i="17"/>
  <c r="BR87" i="17"/>
  <c r="AJ38" i="17"/>
  <c r="AL5" i="17" s="1"/>
  <c r="AL90" i="17" s="1"/>
  <c r="Y88" i="17"/>
  <c r="AA64" i="17" s="1"/>
  <c r="AL84" i="19"/>
  <c r="AM26" i="19"/>
  <c r="P88" i="19"/>
  <c r="R54" i="19" s="1"/>
  <c r="AL12" i="6"/>
  <c r="G47" i="15"/>
  <c r="G42" i="15"/>
  <c r="BX21" i="6"/>
  <c r="BX71" i="6" s="1"/>
  <c r="AL19" i="19"/>
  <c r="N48" i="18"/>
  <c r="G82" i="18"/>
  <c r="BT14" i="6"/>
  <c r="L42" i="18"/>
  <c r="BR53" i="6"/>
  <c r="AD87" i="6"/>
  <c r="AF87" i="6" s="1"/>
  <c r="AM60" i="1"/>
  <c r="BY63" i="14"/>
  <c r="AE88" i="15"/>
  <c r="AG54" i="15" s="1"/>
  <c r="BZ36" i="17"/>
  <c r="BZ68" i="17"/>
  <c r="BZ69" i="17" s="1"/>
  <c r="BC82" i="17"/>
  <c r="BY16" i="18"/>
  <c r="CC13" i="18"/>
  <c r="BS38" i="19"/>
  <c r="AP67" i="6"/>
  <c r="BL44" i="6"/>
  <c r="BB36" i="6"/>
  <c r="AK15" i="17"/>
  <c r="E64" i="6"/>
  <c r="G66" i="6" s="1"/>
  <c r="AN69" i="6"/>
  <c r="L43" i="18"/>
  <c r="L40" i="18"/>
  <c r="BH48" i="7"/>
  <c r="BF48" i="7"/>
  <c r="AB63" i="6"/>
  <c r="BL74" i="6"/>
  <c r="BJ74" i="6"/>
  <c r="BE88" i="9"/>
  <c r="CC31" i="16"/>
  <c r="CC58" i="14"/>
  <c r="AU88" i="15"/>
  <c r="BU85" i="15"/>
  <c r="BW58" i="15"/>
  <c r="K88" i="15"/>
  <c r="M59" i="15" s="1"/>
  <c r="BA82" i="17"/>
  <c r="V87" i="18"/>
  <c r="CC77" i="18"/>
  <c r="CA13" i="18"/>
  <c r="BO88" i="19"/>
  <c r="BX14" i="6"/>
  <c r="BX84" i="6" s="1"/>
  <c r="CB84" i="6" s="1"/>
  <c r="AR56" i="6"/>
  <c r="BS44" i="6"/>
  <c r="BY40" i="14"/>
  <c r="U88" i="18"/>
  <c r="CC28" i="14"/>
  <c r="AL25" i="6"/>
  <c r="BT69" i="7"/>
  <c r="BV69" i="7" s="1"/>
  <c r="BZ44" i="14"/>
  <c r="BU58" i="15"/>
  <c r="CC34" i="17"/>
  <c r="AM61" i="17"/>
  <c r="AM40" i="17"/>
  <c r="BY45" i="18"/>
  <c r="CC45" i="18" s="1"/>
  <c r="AQ82" i="18"/>
  <c r="I87" i="19"/>
  <c r="BY26" i="19"/>
  <c r="CA18" i="19" s="1"/>
  <c r="AS64" i="6"/>
  <c r="AU64" i="6" s="1"/>
  <c r="AT69" i="6"/>
  <c r="AV69" i="6" s="1"/>
  <c r="AO87" i="6"/>
  <c r="AQ87" i="6" s="1"/>
  <c r="G41" i="15"/>
  <c r="AL18" i="17"/>
  <c r="AL25" i="19"/>
  <c r="BH59" i="6"/>
  <c r="BL59" i="6" s="1"/>
  <c r="BY29" i="6"/>
  <c r="BY63" i="6" s="1"/>
  <c r="BY26" i="18"/>
  <c r="CA25" i="18" s="1"/>
  <c r="AJ48" i="18"/>
  <c r="AL40" i="18" s="1"/>
  <c r="BH38" i="6"/>
  <c r="BL38" i="6" s="1"/>
  <c r="V59" i="17"/>
  <c r="X59" i="17"/>
  <c r="BT64" i="1"/>
  <c r="BV63" i="1" s="1"/>
  <c r="AM56" i="7"/>
  <c r="AP88" i="16"/>
  <c r="AR54" i="16" s="1"/>
  <c r="BD88" i="18"/>
  <c r="BH88" i="18" s="1"/>
  <c r="BT82" i="18"/>
  <c r="BV82" i="18" s="1"/>
  <c r="AR40" i="6"/>
  <c r="AK10" i="17"/>
  <c r="AL15" i="9"/>
  <c r="AL18" i="19"/>
  <c r="BV14" i="6"/>
  <c r="BL57" i="6"/>
  <c r="M42" i="6"/>
  <c r="AJ24" i="6"/>
  <c r="AI42" i="6"/>
  <c r="G16" i="18"/>
  <c r="K44" i="6"/>
  <c r="G6" i="18"/>
  <c r="T78" i="6"/>
  <c r="BW42" i="14"/>
  <c r="M43" i="19"/>
  <c r="M42" i="19"/>
  <c r="L61" i="19"/>
  <c r="AP68" i="6"/>
  <c r="AR68" i="6"/>
  <c r="H48" i="16"/>
  <c r="AK34" i="6"/>
  <c r="H26" i="16"/>
  <c r="H93" i="16" s="1"/>
  <c r="H16" i="16"/>
  <c r="H92" i="16" s="1"/>
  <c r="BD69" i="6"/>
  <c r="BF69" i="6" s="1"/>
  <c r="BE36" i="6"/>
  <c r="M41" i="17"/>
  <c r="L67" i="19"/>
  <c r="G26" i="19"/>
  <c r="G36" i="19"/>
  <c r="BY12" i="6"/>
  <c r="BY75" i="6" s="1"/>
  <c r="BU11" i="6"/>
  <c r="BS75" i="6"/>
  <c r="BU26" i="14"/>
  <c r="AU62" i="6"/>
  <c r="L16" i="19"/>
  <c r="AL20" i="6"/>
  <c r="H36" i="16"/>
  <c r="H94" i="16" s="1"/>
  <c r="AL20" i="9"/>
  <c r="I48" i="6"/>
  <c r="K40" i="6" s="1"/>
  <c r="BY32" i="6"/>
  <c r="BY77" i="6" s="1"/>
  <c r="H47" i="6"/>
  <c r="M47" i="19"/>
  <c r="M42" i="17"/>
  <c r="M48" i="17"/>
  <c r="L36" i="19"/>
  <c r="Y59" i="6"/>
  <c r="AA57" i="6" s="1"/>
  <c r="U45" i="6"/>
  <c r="I38" i="16"/>
  <c r="AL9" i="15"/>
  <c r="BS41" i="6"/>
  <c r="BT84" i="6"/>
  <c r="AN59" i="6"/>
  <c r="AP57" i="6" s="1"/>
  <c r="L41" i="19"/>
  <c r="BE88" i="19"/>
  <c r="G42" i="14"/>
  <c r="CB24" i="18"/>
  <c r="J88" i="17"/>
  <c r="BY47" i="1"/>
  <c r="M47" i="18"/>
  <c r="M43" i="18"/>
  <c r="AK25" i="14"/>
  <c r="M16" i="14"/>
  <c r="M92" i="14" s="1"/>
  <c r="I87" i="6"/>
  <c r="K87" i="6" s="1"/>
  <c r="BY20" i="6"/>
  <c r="BY67" i="6" s="1"/>
  <c r="AK9" i="18"/>
  <c r="H47" i="14"/>
  <c r="BI38" i="6"/>
  <c r="BS42" i="6"/>
  <c r="BS47" i="6"/>
  <c r="AI57" i="6"/>
  <c r="AL57" i="6" s="1"/>
  <c r="H40" i="14"/>
  <c r="BB72" i="6"/>
  <c r="AW42" i="6"/>
  <c r="M36" i="14"/>
  <c r="M94" i="14" s="1"/>
  <c r="AX38" i="6"/>
  <c r="BB38" i="6" s="1"/>
  <c r="H43" i="18"/>
  <c r="AI64" i="15"/>
  <c r="AK67" i="15" s="1"/>
  <c r="BY23" i="6"/>
  <c r="BY80" i="6" s="1"/>
  <c r="CA80" i="6" s="1"/>
  <c r="BH73" i="6"/>
  <c r="BJ73" i="6" s="1"/>
  <c r="M26" i="14"/>
  <c r="M93" i="14" s="1"/>
  <c r="M42" i="18"/>
  <c r="M48" i="18"/>
  <c r="AO82" i="6"/>
  <c r="AQ82" i="6" s="1"/>
  <c r="AX73" i="6"/>
  <c r="AZ73" i="6" s="1"/>
  <c r="L8" i="6"/>
  <c r="AP88" i="19"/>
  <c r="AR54" i="19" s="1"/>
  <c r="BY35" i="6"/>
  <c r="BY28" i="6"/>
  <c r="BY58" i="6" s="1"/>
  <c r="BR71" i="6"/>
  <c r="BB16" i="6"/>
  <c r="L9" i="6"/>
  <c r="M5" i="14"/>
  <c r="M90" i="14" s="1"/>
  <c r="AM53" i="14"/>
  <c r="BW63" i="7"/>
  <c r="AQ48" i="9"/>
  <c r="AS48" i="9"/>
  <c r="BU80" i="17"/>
  <c r="BW80" i="17"/>
  <c r="BO76" i="6"/>
  <c r="BQ76" i="6"/>
  <c r="R68" i="6"/>
  <c r="BF48" i="1"/>
  <c r="BH48" i="1"/>
  <c r="AM75" i="18"/>
  <c r="AK75" i="18"/>
  <c r="BJ56" i="6"/>
  <c r="BL56" i="6"/>
  <c r="F77" i="6"/>
  <c r="D78" i="6"/>
  <c r="F78" i="6" s="1"/>
  <c r="H77" i="6"/>
  <c r="BH48" i="16"/>
  <c r="BF48" i="16"/>
  <c r="BU81" i="16"/>
  <c r="BW81" i="16"/>
  <c r="AL76" i="9"/>
  <c r="AJ78" i="9"/>
  <c r="AM45" i="17"/>
  <c r="AK45" i="17"/>
  <c r="AI69" i="19"/>
  <c r="AM67" i="19"/>
  <c r="BW80" i="19"/>
  <c r="BU80" i="19"/>
  <c r="AM80" i="17"/>
  <c r="AK80" i="17"/>
  <c r="AA48" i="18"/>
  <c r="AC48" i="18"/>
  <c r="BW57" i="1"/>
  <c r="BS59" i="1"/>
  <c r="BU58" i="1" s="1"/>
  <c r="AC82" i="18"/>
  <c r="AA82" i="18"/>
  <c r="BW16" i="16"/>
  <c r="BU72" i="14"/>
  <c r="BW72" i="14"/>
  <c r="AM86" i="7"/>
  <c r="AK86" i="7"/>
  <c r="BM87" i="18"/>
  <c r="BK87" i="18"/>
  <c r="BL53" i="6"/>
  <c r="BJ53" i="6"/>
  <c r="BH54" i="6"/>
  <c r="BJ54" i="6" s="1"/>
  <c r="AC59" i="15"/>
  <c r="W84" i="6"/>
  <c r="U84" i="6"/>
  <c r="AN48" i="6"/>
  <c r="AP43" i="6" s="1"/>
  <c r="BR70" i="6"/>
  <c r="BV70" i="6" s="1"/>
  <c r="O48" i="6"/>
  <c r="Q41" i="6" s="1"/>
  <c r="F60" i="6"/>
  <c r="Z46" i="6"/>
  <c r="BV18" i="6"/>
  <c r="K10" i="6"/>
  <c r="AL35" i="6"/>
  <c r="AW74" i="6"/>
  <c r="BR65" i="6"/>
  <c r="BV65" i="6" s="1"/>
  <c r="K8" i="6"/>
  <c r="BU34" i="6"/>
  <c r="N59" i="6"/>
  <c r="R59" i="6" s="1"/>
  <c r="M74" i="6"/>
  <c r="AL11" i="6"/>
  <c r="AH70" i="6"/>
  <c r="BS36" i="6"/>
  <c r="BU32" i="6" s="1"/>
  <c r="AI47" i="6"/>
  <c r="D69" i="6"/>
  <c r="X87" i="6"/>
  <c r="Z87" i="6" s="1"/>
  <c r="BR43" i="6"/>
  <c r="BV11" i="6"/>
  <c r="T59" i="6"/>
  <c r="V58" i="6" s="1"/>
  <c r="AP74" i="6"/>
  <c r="BY34" i="6"/>
  <c r="CA34" i="6" s="1"/>
  <c r="H65" i="6"/>
  <c r="H74" i="6"/>
  <c r="F74" i="6"/>
  <c r="BX11" i="6"/>
  <c r="BX65" i="6" s="1"/>
  <c r="AW41" i="6"/>
  <c r="BY25" i="6"/>
  <c r="BN38" i="6"/>
  <c r="BU24" i="6"/>
  <c r="Y73" i="6"/>
  <c r="AW40" i="6"/>
  <c r="AZ58" i="6"/>
  <c r="K9" i="6"/>
  <c r="D48" i="6"/>
  <c r="F41" i="6" s="1"/>
  <c r="AC73" i="6"/>
  <c r="AE70" i="6" s="1"/>
  <c r="L18" i="6"/>
  <c r="BV6" i="1"/>
  <c r="BW6" i="1"/>
  <c r="BU86" i="9"/>
  <c r="BW86" i="9"/>
  <c r="BL67" i="6"/>
  <c r="BJ67" i="6"/>
  <c r="BK80" i="6"/>
  <c r="BI82" i="6"/>
  <c r="BK82" i="6" s="1"/>
  <c r="BU80" i="18"/>
  <c r="BW80" i="18"/>
  <c r="L40" i="19"/>
  <c r="L42" i="19"/>
  <c r="BC48" i="9"/>
  <c r="BA48" i="9"/>
  <c r="BW47" i="16"/>
  <c r="BU47" i="16"/>
  <c r="X87" i="16"/>
  <c r="V87" i="16"/>
  <c r="AR79" i="6"/>
  <c r="AP79" i="6"/>
  <c r="AH74" i="6"/>
  <c r="AJ74" i="6" s="1"/>
  <c r="M48" i="16"/>
  <c r="AM53" i="18"/>
  <c r="AM72" i="15"/>
  <c r="AK72" i="15"/>
  <c r="BL46" i="6"/>
  <c r="BJ46" i="6"/>
  <c r="AB41" i="6"/>
  <c r="H67" i="6"/>
  <c r="AK11" i="17"/>
  <c r="V48" i="9"/>
  <c r="X48" i="9"/>
  <c r="BR82" i="18"/>
  <c r="BP82" i="18"/>
  <c r="BQ72" i="6"/>
  <c r="BO72" i="6"/>
  <c r="AF82" i="18"/>
  <c r="AH82" i="18"/>
  <c r="AU81" i="6"/>
  <c r="AW81" i="6"/>
  <c r="AK77" i="19"/>
  <c r="AM77" i="19"/>
  <c r="AH79" i="6"/>
  <c r="AL79" i="6" s="1"/>
  <c r="BY21" i="6"/>
  <c r="BY71" i="6" s="1"/>
  <c r="BH82" i="19"/>
  <c r="BF82" i="19"/>
  <c r="AA87" i="1"/>
  <c r="AC87" i="1"/>
  <c r="BW85" i="9"/>
  <c r="BS87" i="9"/>
  <c r="BU85" i="9"/>
  <c r="BT54" i="1"/>
  <c r="BV53" i="1" s="1"/>
  <c r="AH48" i="9"/>
  <c r="AF48" i="9"/>
  <c r="BW80" i="14"/>
  <c r="BU80" i="14"/>
  <c r="AV82" i="18"/>
  <c r="AX82" i="18"/>
  <c r="AM81" i="14"/>
  <c r="AK81" i="14"/>
  <c r="BS43" i="6"/>
  <c r="BS26" i="6"/>
  <c r="BU18" i="6" s="1"/>
  <c r="AM66" i="1"/>
  <c r="AJ69" i="1"/>
  <c r="AS48" i="16"/>
  <c r="AQ48" i="16"/>
  <c r="AM85" i="18"/>
  <c r="AK85" i="18"/>
  <c r="AI82" i="19"/>
  <c r="AM82" i="19" s="1"/>
  <c r="AI78" i="7"/>
  <c r="AN38" i="6"/>
  <c r="AP5" i="6" s="1"/>
  <c r="AO88" i="18"/>
  <c r="AS88" i="18" s="1"/>
  <c r="AI48" i="7"/>
  <c r="AK42" i="7" s="1"/>
  <c r="AL60" i="6"/>
  <c r="BW6" i="14"/>
  <c r="CC68" i="1"/>
  <c r="BZ43" i="7"/>
  <c r="BZ72" i="7"/>
  <c r="AJ82" i="14"/>
  <c r="AL82" i="14" s="1"/>
  <c r="AI59" i="15"/>
  <c r="AK57" i="15" s="1"/>
  <c r="BS38" i="17"/>
  <c r="AF48" i="18"/>
  <c r="BT48" i="18"/>
  <c r="BV48" i="18" s="1"/>
  <c r="V48" i="19"/>
  <c r="BO44" i="6"/>
  <c r="BS16" i="6"/>
  <c r="H40" i="6"/>
  <c r="AL23" i="6"/>
  <c r="BY13" i="6"/>
  <c r="BY74" i="6" s="1"/>
  <c r="CA74" i="6" s="1"/>
  <c r="AL30" i="1"/>
  <c r="H5" i="15"/>
  <c r="H90" i="15" s="1"/>
  <c r="BS84" i="6"/>
  <c r="BY47" i="18"/>
  <c r="BN88" i="16"/>
  <c r="BR88" i="16" s="1"/>
  <c r="BJ45" i="6"/>
  <c r="BX15" i="6"/>
  <c r="AL58" i="6"/>
  <c r="AM6" i="18"/>
  <c r="AM43" i="7"/>
  <c r="AJ64" i="9"/>
  <c r="AL67" i="9" s="1"/>
  <c r="BY36" i="18"/>
  <c r="CA28" i="18" s="1"/>
  <c r="BW16" i="18"/>
  <c r="BR60" i="6"/>
  <c r="BV60" i="6" s="1"/>
  <c r="BV32" i="6"/>
  <c r="BX32" i="6"/>
  <c r="AB36" i="6"/>
  <c r="BS54" i="9"/>
  <c r="BU53" i="9" s="1"/>
  <c r="BW53" i="9"/>
  <c r="CC31" i="7"/>
  <c r="BS38" i="18"/>
  <c r="AM41" i="18"/>
  <c r="CC15" i="19"/>
  <c r="BW74" i="19"/>
  <c r="BT38" i="19"/>
  <c r="BV5" i="19" s="1"/>
  <c r="BV90" i="19" s="1"/>
  <c r="T88" i="19"/>
  <c r="X88" i="19" s="1"/>
  <c r="AR26" i="6"/>
  <c r="BY31" i="6"/>
  <c r="BY72" i="6" s="1"/>
  <c r="BR61" i="6"/>
  <c r="BT61" i="6" s="1"/>
  <c r="AY87" i="6"/>
  <c r="BA87" i="6" s="1"/>
  <c r="S82" i="6"/>
  <c r="U82" i="6" s="1"/>
  <c r="AI44" i="6"/>
  <c r="O69" i="6"/>
  <c r="CC25" i="18"/>
  <c r="BY42" i="1"/>
  <c r="I48" i="16"/>
  <c r="CB32" i="14"/>
  <c r="AI54" i="14"/>
  <c r="AK53" i="14" s="1"/>
  <c r="U88" i="15"/>
  <c r="W54" i="15" s="1"/>
  <c r="AJ73" i="15"/>
  <c r="AM60" i="17"/>
  <c r="H82" i="19"/>
  <c r="BY22" i="6"/>
  <c r="BY76" i="6" s="1"/>
  <c r="AI43" i="6"/>
  <c r="AI41" i="6"/>
  <c r="AI36" i="6"/>
  <c r="AK29" i="6" s="1"/>
  <c r="AG16" i="6"/>
  <c r="AJ80" i="6"/>
  <c r="O87" i="6"/>
  <c r="Q87" i="6" s="1"/>
  <c r="G41" i="16"/>
  <c r="AL11" i="18"/>
  <c r="H47" i="1"/>
  <c r="AL29" i="1"/>
  <c r="AT88" i="16"/>
  <c r="AX88" i="16" s="1"/>
  <c r="BH48" i="15"/>
  <c r="BS79" i="6"/>
  <c r="CC30" i="1"/>
  <c r="AM36" i="1"/>
  <c r="BS38" i="16"/>
  <c r="G48" i="16"/>
  <c r="BZ77" i="14"/>
  <c r="CB14" i="14"/>
  <c r="BT48" i="15"/>
  <c r="BV42" i="15" s="1"/>
  <c r="AJ64" i="17"/>
  <c r="AL67" i="17" s="1"/>
  <c r="BV84" i="17"/>
  <c r="R79" i="6"/>
  <c r="AK65" i="6"/>
  <c r="AS38" i="6"/>
  <c r="AW38" i="6" s="1"/>
  <c r="BR41" i="6"/>
  <c r="BV41" i="6" s="1"/>
  <c r="AY38" i="6"/>
  <c r="BV9" i="6"/>
  <c r="BY14" i="6"/>
  <c r="BY84" i="6" s="1"/>
  <c r="CA84" i="6" s="1"/>
  <c r="AJ78" i="14"/>
  <c r="AL78" i="14" s="1"/>
  <c r="AL28" i="1"/>
  <c r="AD69" i="6"/>
  <c r="X38" i="6"/>
  <c r="Z6" i="6" s="1"/>
  <c r="BU13" i="6"/>
  <c r="I48" i="1"/>
  <c r="AJ38" i="1"/>
  <c r="AL6" i="1" s="1"/>
  <c r="BZ46" i="14"/>
  <c r="CB46" i="14" s="1"/>
  <c r="BZ43" i="15"/>
  <c r="BJ88" i="17"/>
  <c r="CC30" i="18"/>
  <c r="AU26" i="6"/>
  <c r="AI61" i="6"/>
  <c r="G43" i="16"/>
  <c r="H41" i="1"/>
  <c r="O88" i="19"/>
  <c r="Q64" i="19" s="1"/>
  <c r="AD88" i="18"/>
  <c r="BY9" i="6"/>
  <c r="G40" i="16"/>
  <c r="G42" i="16"/>
  <c r="U80" i="6"/>
  <c r="BT38" i="14"/>
  <c r="BV5" i="14" s="1"/>
  <c r="BV90" i="14" s="1"/>
  <c r="BS46" i="6"/>
  <c r="BU46" i="6" s="1"/>
  <c r="S38" i="6"/>
  <c r="U26" i="6" s="1"/>
  <c r="BT54" i="14"/>
  <c r="BV53" i="14" s="1"/>
  <c r="BT54" i="16"/>
  <c r="BV53" i="16" s="1"/>
  <c r="BZ6" i="15"/>
  <c r="BZ53" i="15"/>
  <c r="BY53" i="17"/>
  <c r="CC5" i="17"/>
  <c r="BY6" i="17"/>
  <c r="BY53" i="14"/>
  <c r="BY6" i="14"/>
  <c r="CC5" i="14"/>
  <c r="V48" i="18"/>
  <c r="X48" i="18"/>
  <c r="BZ54" i="1"/>
  <c r="CB53" i="1" s="1"/>
  <c r="BS54" i="15"/>
  <c r="BW53" i="15"/>
  <c r="AJ54" i="15"/>
  <c r="AM54" i="15" s="1"/>
  <c r="AM53" i="15"/>
  <c r="BS54" i="14"/>
  <c r="BU53" i="14" s="1"/>
  <c r="BW53" i="14"/>
  <c r="BW57" i="19"/>
  <c r="BU57" i="19"/>
  <c r="AQ87" i="18"/>
  <c r="AS87" i="18"/>
  <c r="BV53" i="19"/>
  <c r="BT54" i="19"/>
  <c r="BZ6" i="16"/>
  <c r="BZ53" i="16"/>
  <c r="BY53" i="7"/>
  <c r="BY6" i="7"/>
  <c r="CC6" i="7" s="1"/>
  <c r="CC5" i="7"/>
  <c r="BS54" i="16"/>
  <c r="BU53" i="16" s="1"/>
  <c r="BW53" i="16"/>
  <c r="BT54" i="17"/>
  <c r="BV53" i="17" s="1"/>
  <c r="BW6" i="19"/>
  <c r="BW53" i="1"/>
  <c r="BS54" i="1"/>
  <c r="BU53" i="1" s="1"/>
  <c r="BY6" i="16"/>
  <c r="CC5" i="16"/>
  <c r="BY53" i="16"/>
  <c r="BZ6" i="19"/>
  <c r="BZ53" i="19"/>
  <c r="BY53" i="1"/>
  <c r="BY6" i="1"/>
  <c r="CC5" i="1"/>
  <c r="BW53" i="7"/>
  <c r="BS54" i="7"/>
  <c r="BU53" i="7" s="1"/>
  <c r="AI54" i="7"/>
  <c r="AM53" i="7"/>
  <c r="AM53" i="16"/>
  <c r="AI54" i="16"/>
  <c r="X48" i="6"/>
  <c r="Z42" i="6" s="1"/>
  <c r="CC5" i="19"/>
  <c r="BY6" i="19"/>
  <c r="BY53" i="19"/>
  <c r="BZ6" i="9"/>
  <c r="CC6" i="9" s="1"/>
  <c r="BZ53" i="9"/>
  <c r="BW6" i="17"/>
  <c r="BZ53" i="14"/>
  <c r="BZ6" i="14"/>
  <c r="BT54" i="15"/>
  <c r="BV53" i="15" s="1"/>
  <c r="AS48" i="6"/>
  <c r="AU48" i="6" s="1"/>
  <c r="AM53" i="19"/>
  <c r="AI54" i="19"/>
  <c r="BT54" i="18"/>
  <c r="BV53" i="18" s="1"/>
  <c r="BY6" i="15"/>
  <c r="CC5" i="15"/>
  <c r="BY53" i="15"/>
  <c r="BZ6" i="18"/>
  <c r="BZ53" i="18"/>
  <c r="BW6" i="9"/>
  <c r="BV6" i="9"/>
  <c r="N38" i="6"/>
  <c r="P36" i="6" s="1"/>
  <c r="BZ6" i="17"/>
  <c r="BZ53" i="17"/>
  <c r="BV6" i="18"/>
  <c r="BW6" i="18"/>
  <c r="BW6" i="7"/>
  <c r="BT54" i="9"/>
  <c r="BV53" i="9" s="1"/>
  <c r="BV6" i="15"/>
  <c r="BW6" i="15"/>
  <c r="BC38" i="6"/>
  <c r="BG38" i="6" s="1"/>
  <c r="M26" i="6"/>
  <c r="BW6" i="16"/>
  <c r="BV6" i="16"/>
  <c r="AC82" i="17"/>
  <c r="AA82" i="17"/>
  <c r="BW53" i="18"/>
  <c r="BS54" i="18"/>
  <c r="BW53" i="19"/>
  <c r="BS54" i="19"/>
  <c r="BU53" i="19" s="1"/>
  <c r="BT54" i="7"/>
  <c r="BV53" i="7" s="1"/>
  <c r="BW53" i="17"/>
  <c r="BS54" i="17"/>
  <c r="CC5" i="18"/>
  <c r="BY6" i="18"/>
  <c r="BY53" i="18"/>
  <c r="BX18" i="6"/>
  <c r="CB18" i="6" s="1"/>
  <c r="N64" i="6"/>
  <c r="P66" i="6" s="1"/>
  <c r="BT33" i="6"/>
  <c r="BR16" i="6"/>
  <c r="BT8" i="6" s="1"/>
  <c r="BG16" i="6"/>
  <c r="BX12" i="6"/>
  <c r="BX75" i="6" s="1"/>
  <c r="BT10" i="6"/>
  <c r="AY78" i="6"/>
  <c r="BA78" i="6" s="1"/>
  <c r="F86" i="6"/>
  <c r="L31" i="6"/>
  <c r="AL85" i="6"/>
  <c r="AL8" i="6"/>
  <c r="S48" i="6"/>
  <c r="AB45" i="6"/>
  <c r="BH48" i="6"/>
  <c r="BJ48" i="6" s="1"/>
  <c r="BJ43" i="6"/>
  <c r="H26" i="6"/>
  <c r="F20" i="6"/>
  <c r="BV10" i="6"/>
  <c r="W41" i="6"/>
  <c r="K20" i="6"/>
  <c r="K18" i="6"/>
  <c r="AH42" i="6"/>
  <c r="AH16" i="6"/>
  <c r="AJ11" i="6" s="1"/>
  <c r="Z45" i="6"/>
  <c r="K19" i="6"/>
  <c r="BX10" i="6"/>
  <c r="AL24" i="6"/>
  <c r="AI40" i="6"/>
  <c r="BR44" i="6"/>
  <c r="AU44" i="6"/>
  <c r="BR36" i="6"/>
  <c r="BT30" i="6" s="1"/>
  <c r="AZ44" i="6"/>
  <c r="BR75" i="6"/>
  <c r="BR78" i="6" s="1"/>
  <c r="AB56" i="6"/>
  <c r="BX24" i="6"/>
  <c r="BZ24" i="6" s="1"/>
  <c r="K65" i="6"/>
  <c r="N73" i="6"/>
  <c r="P72" i="6" s="1"/>
  <c r="AW44" i="6"/>
  <c r="AH47" i="6"/>
  <c r="AH40" i="6"/>
  <c r="AL15" i="6"/>
  <c r="BV66" i="6"/>
  <c r="L29" i="6"/>
  <c r="D87" i="6"/>
  <c r="F87" i="6" s="1"/>
  <c r="K25" i="6"/>
  <c r="AL18" i="6"/>
  <c r="Y64" i="6"/>
  <c r="AA68" i="6" s="1"/>
  <c r="BE16" i="6"/>
  <c r="Y38" i="6"/>
  <c r="AW36" i="6"/>
  <c r="AL28" i="6"/>
  <c r="L28" i="6"/>
  <c r="BE75" i="6"/>
  <c r="BG75" i="6"/>
  <c r="AH46" i="6"/>
  <c r="AJ46" i="6" s="1"/>
  <c r="AL10" i="6"/>
  <c r="AI16" i="6"/>
  <c r="AK13" i="6" s="1"/>
  <c r="BV33" i="6"/>
  <c r="AR76" i="6"/>
  <c r="BX28" i="6"/>
  <c r="BX58" i="6" s="1"/>
  <c r="F19" i="6"/>
  <c r="BV12" i="6"/>
  <c r="AU16" i="6"/>
  <c r="L30" i="6"/>
  <c r="AH86" i="6"/>
  <c r="AH87" i="6" s="1"/>
  <c r="AL87" i="6" s="1"/>
  <c r="AJ34" i="6"/>
  <c r="AL34" i="6"/>
  <c r="AM6" i="14"/>
  <c r="L5" i="16"/>
  <c r="L6" i="16"/>
  <c r="M16" i="7"/>
  <c r="M92" i="7" s="1"/>
  <c r="M5" i="7"/>
  <c r="M90" i="7" s="1"/>
  <c r="M6" i="7"/>
  <c r="L54" i="16"/>
  <c r="L36" i="14"/>
  <c r="L5" i="14"/>
  <c r="L6" i="14"/>
  <c r="M16" i="19"/>
  <c r="M92" i="19" s="1"/>
  <c r="M5" i="19"/>
  <c r="M90" i="19" s="1"/>
  <c r="M6" i="19"/>
  <c r="L5" i="15"/>
  <c r="L6" i="15"/>
  <c r="M26" i="16"/>
  <c r="M93" i="16" s="1"/>
  <c r="M5" i="16"/>
  <c r="M90" i="16" s="1"/>
  <c r="M6" i="16"/>
  <c r="I69" i="6"/>
  <c r="BZ26" i="15"/>
  <c r="CB22" i="15" s="1"/>
  <c r="AL31" i="19"/>
  <c r="N48" i="6"/>
  <c r="P43" i="6" s="1"/>
  <c r="BZ16" i="18"/>
  <c r="CB8" i="18" s="1"/>
  <c r="BQ16" i="6"/>
  <c r="AR47" i="6"/>
  <c r="L43" i="14"/>
  <c r="L47" i="14"/>
  <c r="AM43" i="19"/>
  <c r="N38" i="15"/>
  <c r="L36" i="15"/>
  <c r="L26" i="15"/>
  <c r="L41" i="14"/>
  <c r="AK28" i="14"/>
  <c r="AK31" i="14"/>
  <c r="M48" i="14"/>
  <c r="M40" i="14"/>
  <c r="L70" i="9"/>
  <c r="M36" i="6"/>
  <c r="K31" i="6"/>
  <c r="K29" i="6"/>
  <c r="L70" i="18"/>
  <c r="M26" i="19"/>
  <c r="M93" i="19" s="1"/>
  <c r="M42" i="14"/>
  <c r="M42" i="15"/>
  <c r="K35" i="6"/>
  <c r="J38" i="6"/>
  <c r="L15" i="6"/>
  <c r="L11" i="6"/>
  <c r="M41" i="15"/>
  <c r="M72" i="18"/>
  <c r="AK29" i="18"/>
  <c r="AK31" i="18"/>
  <c r="L20" i="6"/>
  <c r="L48" i="9"/>
  <c r="L40" i="9"/>
  <c r="L42" i="9"/>
  <c r="L47" i="9"/>
  <c r="L41" i="9"/>
  <c r="L26" i="16"/>
  <c r="L36" i="16"/>
  <c r="L63" i="9"/>
  <c r="L67" i="9"/>
  <c r="L66" i="9"/>
  <c r="L68" i="9"/>
  <c r="L61" i="9"/>
  <c r="M48" i="19"/>
  <c r="M41" i="14"/>
  <c r="L42" i="14"/>
  <c r="M16" i="6"/>
  <c r="AL25" i="14"/>
  <c r="M47" i="16"/>
  <c r="M43" i="16"/>
  <c r="M40" i="16"/>
  <c r="N48" i="15"/>
  <c r="L42" i="15"/>
  <c r="L41" i="15"/>
  <c r="L40" i="15"/>
  <c r="AL29" i="16"/>
  <c r="AL31" i="16"/>
  <c r="AK35" i="7"/>
  <c r="AK31" i="7"/>
  <c r="L40" i="17"/>
  <c r="L43" i="17"/>
  <c r="L42" i="17"/>
  <c r="M42" i="16"/>
  <c r="M60" i="6"/>
  <c r="M70" i="18"/>
  <c r="AL28" i="18"/>
  <c r="AL31" i="18"/>
  <c r="L41" i="17"/>
  <c r="M26" i="7"/>
  <c r="M93" i="7" s="1"/>
  <c r="AK11" i="19"/>
  <c r="M47" i="15"/>
  <c r="N38" i="19"/>
  <c r="M36" i="16"/>
  <c r="M94" i="16" s="1"/>
  <c r="AK31" i="19"/>
  <c r="L64" i="16"/>
  <c r="L47" i="17"/>
  <c r="M36" i="7"/>
  <c r="M94" i="7" s="1"/>
  <c r="L70" i="17"/>
  <c r="L16" i="14"/>
  <c r="L26" i="14"/>
  <c r="AL11" i="19"/>
  <c r="M43" i="14"/>
  <c r="AL65" i="17"/>
  <c r="BT78" i="18"/>
  <c r="AY48" i="6"/>
  <c r="BA48" i="6" s="1"/>
  <c r="BN88" i="19"/>
  <c r="BR88" i="19" s="1"/>
  <c r="AY69" i="6"/>
  <c r="BA69" i="6" s="1"/>
  <c r="BM48" i="6"/>
  <c r="BQ48" i="6" s="1"/>
  <c r="E88" i="7"/>
  <c r="G73" i="7" s="1"/>
  <c r="BS48" i="14"/>
  <c r="BU43" i="14" s="1"/>
  <c r="AT87" i="6"/>
  <c r="AV87" i="6" s="1"/>
  <c r="AB40" i="6"/>
  <c r="AD48" i="6"/>
  <c r="BW41" i="14"/>
  <c r="AC48" i="6"/>
  <c r="AE43" i="6" s="1"/>
  <c r="AM41" i="17"/>
  <c r="BW66" i="1"/>
  <c r="AJ38" i="9"/>
  <c r="AL6" i="9" s="1"/>
  <c r="AE88" i="16"/>
  <c r="AG54" i="16" s="1"/>
  <c r="BZ26" i="14"/>
  <c r="CB22" i="14" s="1"/>
  <c r="CC29" i="14"/>
  <c r="BZ41" i="18"/>
  <c r="CC8" i="19"/>
  <c r="BZ16" i="19"/>
  <c r="CB9" i="19" s="1"/>
  <c r="BR82" i="19"/>
  <c r="N82" i="6"/>
  <c r="R82" i="6" s="1"/>
  <c r="AJ81" i="6"/>
  <c r="AZ76" i="6"/>
  <c r="AH45" i="6"/>
  <c r="AL45" i="6" s="1"/>
  <c r="BX23" i="6"/>
  <c r="BX80" i="6" s="1"/>
  <c r="CB80" i="6" s="1"/>
  <c r="E87" i="6"/>
  <c r="G87" i="6" s="1"/>
  <c r="AK25" i="15"/>
  <c r="AK20" i="9"/>
  <c r="AK19" i="7"/>
  <c r="AK23" i="6"/>
  <c r="AG26" i="6"/>
  <c r="Q48" i="16"/>
  <c r="S48" i="16"/>
  <c r="AK80" i="19"/>
  <c r="AM80" i="19"/>
  <c r="BW58" i="18"/>
  <c r="BW41" i="19"/>
  <c r="BU41" i="19"/>
  <c r="BO36" i="6"/>
  <c r="BQ36" i="6"/>
  <c r="BW71" i="9"/>
  <c r="T88" i="9"/>
  <c r="X88" i="9" s="1"/>
  <c r="BZ26" i="17"/>
  <c r="CB19" i="17" s="1"/>
  <c r="O88" i="17"/>
  <c r="Q69" i="17" s="1"/>
  <c r="BZ61" i="18"/>
  <c r="BW43" i="18"/>
  <c r="CC9" i="18"/>
  <c r="AI87" i="6"/>
  <c r="BY24" i="6"/>
  <c r="CA24" i="6" s="1"/>
  <c r="AI45" i="6"/>
  <c r="AK45" i="6" s="1"/>
  <c r="AK25" i="7"/>
  <c r="AK19" i="15"/>
  <c r="BM87" i="16"/>
  <c r="BK87" i="16"/>
  <c r="J88" i="9"/>
  <c r="L59" i="9" s="1"/>
  <c r="BZ44" i="15"/>
  <c r="BR48" i="18"/>
  <c r="CA13" i="19"/>
  <c r="AH76" i="6"/>
  <c r="S87" i="6"/>
  <c r="W87" i="6" s="1"/>
  <c r="AC38" i="6"/>
  <c r="AE26" i="6" s="1"/>
  <c r="BY8" i="6"/>
  <c r="BY56" i="6" s="1"/>
  <c r="AL30" i="9"/>
  <c r="BM38" i="6"/>
  <c r="BQ38" i="6" s="1"/>
  <c r="BT23" i="6"/>
  <c r="BT80" i="6"/>
  <c r="O38" i="6"/>
  <c r="Q5" i="6" s="1"/>
  <c r="Q91" i="6" s="1"/>
  <c r="X64" i="6"/>
  <c r="Z61" i="6" s="1"/>
  <c r="BE47" i="6"/>
  <c r="M70" i="6"/>
  <c r="AB61" i="6"/>
  <c r="BW56" i="18"/>
  <c r="AI38" i="7"/>
  <c r="AK6" i="7" s="1"/>
  <c r="AI38" i="9"/>
  <c r="AK6" i="9" s="1"/>
  <c r="BZ42" i="14"/>
  <c r="AI38" i="15"/>
  <c r="AK6" i="15" s="1"/>
  <c r="AI59" i="18"/>
  <c r="AK57" i="18" s="1"/>
  <c r="BJ88" i="18"/>
  <c r="CC13" i="19"/>
  <c r="AI38" i="19"/>
  <c r="AK36" i="19" s="1"/>
  <c r="BX33" i="6"/>
  <c r="BX81" i="6" s="1"/>
  <c r="BZ81" i="6" s="1"/>
  <c r="AI26" i="6"/>
  <c r="AK25" i="6" s="1"/>
  <c r="Y78" i="6"/>
  <c r="G10" i="6"/>
  <c r="AK20" i="15"/>
  <c r="AL35" i="9"/>
  <c r="AK19" i="9"/>
  <c r="BV23" i="6"/>
  <c r="AK77" i="7"/>
  <c r="AM77" i="7"/>
  <c r="BV25" i="6"/>
  <c r="BI64" i="6"/>
  <c r="BK64" i="6" s="1"/>
  <c r="BV34" i="6"/>
  <c r="BT34" i="6"/>
  <c r="AC59" i="18"/>
  <c r="AA59" i="18"/>
  <c r="AM36" i="9"/>
  <c r="AM26" i="9"/>
  <c r="BY45" i="19"/>
  <c r="CA45" i="19" s="1"/>
  <c r="AI46" i="6"/>
  <c r="AL63" i="6"/>
  <c r="AL29" i="6"/>
  <c r="BR26" i="6"/>
  <c r="BX29" i="6"/>
  <c r="BX63" i="6" s="1"/>
  <c r="BE42" i="6"/>
  <c r="T48" i="6"/>
  <c r="AL29" i="9"/>
  <c r="AP88" i="15"/>
  <c r="AT38" i="6"/>
  <c r="W61" i="6"/>
  <c r="U61" i="6"/>
  <c r="AR36" i="6"/>
  <c r="BL72" i="6"/>
  <c r="BJ72" i="6"/>
  <c r="L71" i="6"/>
  <c r="J73" i="6"/>
  <c r="AV48" i="9"/>
  <c r="AX48" i="9"/>
  <c r="AA59" i="7"/>
  <c r="AC59" i="7"/>
  <c r="AM76" i="7"/>
  <c r="AK76" i="7"/>
  <c r="BS59" i="18"/>
  <c r="BU57" i="18" s="1"/>
  <c r="F80" i="6"/>
  <c r="H80" i="6"/>
  <c r="D82" i="6"/>
  <c r="F82" i="6" s="1"/>
  <c r="BM87" i="9"/>
  <c r="BK87" i="9"/>
  <c r="AM26" i="7"/>
  <c r="BS73" i="9"/>
  <c r="BU72" i="9" s="1"/>
  <c r="AZ88" i="17"/>
  <c r="BZ62" i="17"/>
  <c r="BY74" i="19"/>
  <c r="CC74" i="19" s="1"/>
  <c r="AH44" i="6"/>
  <c r="U85" i="6"/>
  <c r="AK24" i="6"/>
  <c r="BV20" i="6"/>
  <c r="AD38" i="6"/>
  <c r="AF26" i="6" s="1"/>
  <c r="AF94" i="6" s="1"/>
  <c r="AO38" i="6"/>
  <c r="Q80" i="6"/>
  <c r="O82" i="6"/>
  <c r="Q82" i="6" s="1"/>
  <c r="AR86" i="6"/>
  <c r="AP86" i="6"/>
  <c r="H57" i="6"/>
  <c r="E59" i="6"/>
  <c r="H42" i="6"/>
  <c r="AM58" i="9"/>
  <c r="AI59" i="9"/>
  <c r="Z88" i="9"/>
  <c r="AM26" i="15"/>
  <c r="BN88" i="17"/>
  <c r="BR88" i="17" s="1"/>
  <c r="K88" i="18"/>
  <c r="M54" i="18" s="1"/>
  <c r="AI48" i="18"/>
  <c r="AE88" i="19"/>
  <c r="BS59" i="6"/>
  <c r="BU58" i="6" s="1"/>
  <c r="BX22" i="6"/>
  <c r="BX76" i="6" s="1"/>
  <c r="I38" i="6"/>
  <c r="K16" i="6" s="1"/>
  <c r="AJ33" i="6"/>
  <c r="BR67" i="6"/>
  <c r="BR42" i="6"/>
  <c r="BV42" i="6" s="1"/>
  <c r="BR45" i="6"/>
  <c r="BT45" i="6" s="1"/>
  <c r="BZ40" i="19"/>
  <c r="AK25" i="9"/>
  <c r="AK20" i="7"/>
  <c r="G30" i="6"/>
  <c r="AI80" i="6"/>
  <c r="AK80" i="6" s="1"/>
  <c r="AK29" i="19"/>
  <c r="BS40" i="6"/>
  <c r="Z79" i="6"/>
  <c r="AB79" i="6"/>
  <c r="AZ71" i="6"/>
  <c r="BB71" i="6"/>
  <c r="BQ63" i="6"/>
  <c r="BO63" i="6"/>
  <c r="CC29" i="19"/>
  <c r="AM41" i="15"/>
  <c r="BY16" i="17"/>
  <c r="CA10" i="17" s="1"/>
  <c r="AT64" i="6"/>
  <c r="AV64" i="6" s="1"/>
  <c r="AX48" i="6"/>
  <c r="BB48" i="6" s="1"/>
  <c r="AJ48" i="16"/>
  <c r="AL43" i="16" s="1"/>
  <c r="AJ38" i="19"/>
  <c r="AL6" i="19" s="1"/>
  <c r="AL35" i="19"/>
  <c r="AM43" i="1"/>
  <c r="H36" i="7"/>
  <c r="H94" i="7" s="1"/>
  <c r="AK35" i="15"/>
  <c r="AK28" i="19"/>
  <c r="AI38" i="14"/>
  <c r="AK6" i="14" s="1"/>
  <c r="AK28" i="15"/>
  <c r="AM43" i="16"/>
  <c r="AM36" i="14"/>
  <c r="CC31" i="19"/>
  <c r="AK30" i="14"/>
  <c r="AK30" i="19"/>
  <c r="AI48" i="19"/>
  <c r="AK42" i="19" s="1"/>
  <c r="BY43" i="19"/>
  <c r="AL31" i="6"/>
  <c r="BX31" i="6"/>
  <c r="BX72" i="6" s="1"/>
  <c r="H40" i="9"/>
  <c r="G29" i="6"/>
  <c r="AK29" i="14"/>
  <c r="AK35" i="14"/>
  <c r="AL29" i="19"/>
  <c r="AL30" i="19"/>
  <c r="H43" i="6"/>
  <c r="G48" i="15"/>
  <c r="BY36" i="19"/>
  <c r="CA35" i="19" s="1"/>
  <c r="AJ48" i="19"/>
  <c r="AL43" i="19" s="1"/>
  <c r="AH36" i="6"/>
  <c r="AJ30" i="6" s="1"/>
  <c r="G43" i="9"/>
  <c r="AK30" i="15"/>
  <c r="AH72" i="6"/>
  <c r="I38" i="19"/>
  <c r="AM36" i="19"/>
  <c r="G28" i="6"/>
  <c r="AJ73" i="17"/>
  <c r="AL76" i="17" s="1"/>
  <c r="H36" i="18"/>
  <c r="H94" i="18" s="1"/>
  <c r="H16" i="18"/>
  <c r="H92" i="18" s="1"/>
  <c r="G48" i="1"/>
  <c r="H16" i="15"/>
  <c r="H92" i="15" s="1"/>
  <c r="H48" i="18"/>
  <c r="H48" i="15"/>
  <c r="H36" i="15"/>
  <c r="H94" i="15" s="1"/>
  <c r="H48" i="19"/>
  <c r="AL21" i="6"/>
  <c r="CC21" i="14"/>
  <c r="H26" i="15"/>
  <c r="H93" i="15" s="1"/>
  <c r="E48" i="6"/>
  <c r="G42" i="6" s="1"/>
  <c r="AH43" i="6"/>
  <c r="I38" i="18"/>
  <c r="H26" i="18"/>
  <c r="H93" i="18" s="1"/>
  <c r="H5" i="18"/>
  <c r="H90" i="18" s="1"/>
  <c r="CC11" i="17"/>
  <c r="BY70" i="17"/>
  <c r="BY65" i="17"/>
  <c r="I48" i="19"/>
  <c r="G8" i="6"/>
  <c r="G11" i="6"/>
  <c r="H26" i="7"/>
  <c r="H93" i="7" s="1"/>
  <c r="G47" i="19"/>
  <c r="H26" i="17"/>
  <c r="H93" i="17" s="1"/>
  <c r="G48" i="19"/>
  <c r="G42" i="9"/>
  <c r="H5" i="17"/>
  <c r="H90" i="17" s="1"/>
  <c r="G40" i="9"/>
  <c r="H42" i="9"/>
  <c r="H5" i="7"/>
  <c r="H90" i="7" s="1"/>
  <c r="H16" i="17"/>
  <c r="H92" i="17" s="1"/>
  <c r="H47" i="17"/>
  <c r="H43" i="17"/>
  <c r="AI48" i="14"/>
  <c r="AK40" i="14" s="1"/>
  <c r="G41" i="9"/>
  <c r="H41" i="9"/>
  <c r="H16" i="7"/>
  <c r="H92" i="7" s="1"/>
  <c r="H36" i="17"/>
  <c r="H94" i="17" s="1"/>
  <c r="G73" i="15"/>
  <c r="AL11" i="15"/>
  <c r="CC11" i="16"/>
  <c r="E38" i="6"/>
  <c r="G6" i="6" s="1"/>
  <c r="H48" i="7"/>
  <c r="H43" i="9"/>
  <c r="H48" i="9"/>
  <c r="BZ43" i="16"/>
  <c r="BZ70" i="16"/>
  <c r="BZ73" i="16" s="1"/>
  <c r="CB70" i="16" s="1"/>
  <c r="H73" i="17"/>
  <c r="G73" i="17"/>
  <c r="G42" i="19"/>
  <c r="I48" i="9"/>
  <c r="G15" i="6"/>
  <c r="G41" i="19"/>
  <c r="G36" i="15"/>
  <c r="H73" i="15"/>
  <c r="G5" i="19"/>
  <c r="H40" i="18"/>
  <c r="H6" i="16"/>
  <c r="AK10" i="18"/>
  <c r="AL10" i="15"/>
  <c r="H41" i="18"/>
  <c r="G5" i="18"/>
  <c r="AK15" i="18"/>
  <c r="AL8" i="15"/>
  <c r="H47" i="18"/>
  <c r="AI38" i="1"/>
  <c r="AK16" i="1" s="1"/>
  <c r="G16" i="14"/>
  <c r="AL8" i="18"/>
  <c r="AL15" i="18"/>
  <c r="G26" i="1"/>
  <c r="AM16" i="19"/>
  <c r="BZ65" i="19"/>
  <c r="CB65" i="19" s="1"/>
  <c r="I38" i="14"/>
  <c r="AL10" i="14"/>
  <c r="G6" i="14"/>
  <c r="G48" i="14"/>
  <c r="AM16" i="18"/>
  <c r="AL8" i="14"/>
  <c r="AL9" i="18"/>
  <c r="G5" i="14"/>
  <c r="AK10" i="19"/>
  <c r="G36" i="14"/>
  <c r="AK8" i="1"/>
  <c r="AM16" i="14"/>
  <c r="E88" i="19"/>
  <c r="G69" i="19" s="1"/>
  <c r="AK9" i="19"/>
  <c r="AL9" i="14"/>
  <c r="AK10" i="1"/>
  <c r="AK15" i="19"/>
  <c r="AM16" i="1"/>
  <c r="BZ36" i="19"/>
  <c r="CB30" i="19" s="1"/>
  <c r="H26" i="1"/>
  <c r="H93" i="1" s="1"/>
  <c r="CC29" i="16"/>
  <c r="AL28" i="16"/>
  <c r="BZ41" i="16"/>
  <c r="AJ38" i="16"/>
  <c r="AL16" i="16" s="1"/>
  <c r="AL92" i="16" s="1"/>
  <c r="F29" i="6"/>
  <c r="H36" i="1"/>
  <c r="H94" i="1" s="1"/>
  <c r="AM36" i="15"/>
  <c r="AJ38" i="18"/>
  <c r="AL6" i="18" s="1"/>
  <c r="BZ41" i="19"/>
  <c r="F35" i="6"/>
  <c r="BZ36" i="16"/>
  <c r="CB32" i="16" s="1"/>
  <c r="AM36" i="16"/>
  <c r="AM36" i="18"/>
  <c r="F30" i="6"/>
  <c r="AL35" i="18"/>
  <c r="AL29" i="18"/>
  <c r="AL35" i="16"/>
  <c r="AL30" i="18"/>
  <c r="H48" i="1"/>
  <c r="H36" i="6"/>
  <c r="AL30" i="16"/>
  <c r="H5" i="1"/>
  <c r="H90" i="1" s="1"/>
  <c r="G6" i="7"/>
  <c r="H41" i="6"/>
  <c r="G16" i="7"/>
  <c r="G36" i="7"/>
  <c r="G48" i="7"/>
  <c r="AJ48" i="9"/>
  <c r="AL44" i="9" s="1"/>
  <c r="I38" i="7"/>
  <c r="G5" i="7"/>
  <c r="AJ60" i="6"/>
  <c r="BX19" i="6"/>
  <c r="BX62" i="6" s="1"/>
  <c r="G36" i="17"/>
  <c r="AJ48" i="17"/>
  <c r="AL41" i="17" s="1"/>
  <c r="AH41" i="6"/>
  <c r="AL62" i="6"/>
  <c r="G5" i="17"/>
  <c r="G48" i="17"/>
  <c r="G16" i="17"/>
  <c r="I38" i="17"/>
  <c r="G26" i="17"/>
  <c r="AH26" i="6"/>
  <c r="AJ20" i="6" s="1"/>
  <c r="AL19" i="6"/>
  <c r="F8" i="6"/>
  <c r="G16" i="1"/>
  <c r="G36" i="1"/>
  <c r="G6" i="1"/>
  <c r="F9" i="6"/>
  <c r="D38" i="6"/>
  <c r="F16" i="6" s="1"/>
  <c r="F11" i="6"/>
  <c r="H16" i="6"/>
  <c r="F15" i="6"/>
  <c r="I38" i="1"/>
  <c r="AL9" i="6"/>
  <c r="BX9" i="6"/>
  <c r="BX61" i="6" s="1"/>
  <c r="AH61" i="6"/>
  <c r="AH64" i="6" s="1"/>
  <c r="G16" i="9"/>
  <c r="CC9" i="17"/>
  <c r="G5" i="15"/>
  <c r="G16" i="15"/>
  <c r="G6" i="15"/>
  <c r="G48" i="9"/>
  <c r="I38" i="15"/>
  <c r="G36" i="9"/>
  <c r="I38" i="9"/>
  <c r="G5" i="9"/>
  <c r="I48" i="17"/>
  <c r="H48" i="17"/>
  <c r="BZ16" i="14"/>
  <c r="CB10" i="14" s="1"/>
  <c r="BZ61" i="14"/>
  <c r="BZ64" i="14" s="1"/>
  <c r="BZ41" i="14"/>
  <c r="CC9" i="14"/>
  <c r="BC48" i="6"/>
  <c r="BG48" i="6" s="1"/>
  <c r="AC59" i="6"/>
  <c r="BQ47" i="6"/>
  <c r="BO47" i="6"/>
  <c r="H42" i="17"/>
  <c r="H40" i="17"/>
  <c r="AB47" i="6"/>
  <c r="BW68" i="1"/>
  <c r="BU68" i="1"/>
  <c r="BN78" i="6"/>
  <c r="BP78" i="6" s="1"/>
  <c r="BP75" i="6"/>
  <c r="BM87" i="15"/>
  <c r="BK87" i="15"/>
  <c r="H58" i="6"/>
  <c r="D59" i="6"/>
  <c r="N82" i="17"/>
  <c r="L82" i="17"/>
  <c r="AK84" i="19"/>
  <c r="AM84" i="19"/>
  <c r="N48" i="14"/>
  <c r="L48" i="14"/>
  <c r="AB58" i="6"/>
  <c r="AD73" i="6"/>
  <c r="AF75" i="6" s="1"/>
  <c r="BW58" i="17"/>
  <c r="BU58" i="17"/>
  <c r="AF59" i="19"/>
  <c r="AH59" i="19"/>
  <c r="BK48" i="18"/>
  <c r="BM48" i="18"/>
  <c r="S48" i="14"/>
  <c r="Q48" i="14"/>
  <c r="BU62" i="14"/>
  <c r="BW62" i="14"/>
  <c r="Q77" i="6"/>
  <c r="O78" i="6"/>
  <c r="Q78" i="6" s="1"/>
  <c r="AB57" i="6"/>
  <c r="X59" i="6"/>
  <c r="Z56" i="6" s="1"/>
  <c r="BB40" i="6"/>
  <c r="AZ40" i="6"/>
  <c r="AE85" i="6"/>
  <c r="AG85" i="6"/>
  <c r="AU75" i="6"/>
  <c r="AW75" i="6"/>
  <c r="AM71" i="16"/>
  <c r="AQ48" i="18"/>
  <c r="AS48" i="18"/>
  <c r="BL71" i="6"/>
  <c r="BJ71" i="6"/>
  <c r="G53" i="7"/>
  <c r="I54" i="7"/>
  <c r="BU45" i="14"/>
  <c r="BW45" i="14"/>
  <c r="AZ43" i="6"/>
  <c r="BB43" i="6"/>
  <c r="G77" i="6"/>
  <c r="E78" i="6"/>
  <c r="BG66" i="6"/>
  <c r="BE66" i="6"/>
  <c r="P88" i="14"/>
  <c r="R54" i="14" s="1"/>
  <c r="M76" i="6"/>
  <c r="I78" i="6"/>
  <c r="K78" i="6" s="1"/>
  <c r="K76" i="6"/>
  <c r="J69" i="6"/>
  <c r="BU47" i="18"/>
  <c r="BW47" i="18"/>
  <c r="AK77" i="14"/>
  <c r="AM77" i="14"/>
  <c r="AG40" i="6"/>
  <c r="R16" i="6"/>
  <c r="H41" i="17"/>
  <c r="W36" i="6"/>
  <c r="BU45" i="19"/>
  <c r="BW45" i="19"/>
  <c r="AF59" i="9"/>
  <c r="AH59" i="9"/>
  <c r="BU72" i="15"/>
  <c r="BW72" i="15"/>
  <c r="AK15" i="1"/>
  <c r="AK11" i="1"/>
  <c r="BJ76" i="6"/>
  <c r="BL76" i="6"/>
  <c r="R43" i="6"/>
  <c r="BB67" i="6"/>
  <c r="AZ67" i="6"/>
  <c r="BW63" i="18"/>
  <c r="BU63" i="18"/>
  <c r="BW81" i="18"/>
  <c r="BU81" i="18"/>
  <c r="S59" i="14"/>
  <c r="BB57" i="6"/>
  <c r="AZ57" i="6"/>
  <c r="AX59" i="6"/>
  <c r="BU66" i="14"/>
  <c r="BW66" i="14"/>
  <c r="BW62" i="17"/>
  <c r="BU62" i="17"/>
  <c r="BO77" i="6"/>
  <c r="BQ77" i="6"/>
  <c r="BM78" i="6"/>
  <c r="BO78" i="6" s="1"/>
  <c r="W86" i="6"/>
  <c r="U86" i="6"/>
  <c r="AY59" i="6"/>
  <c r="BA59" i="6" s="1"/>
  <c r="F65" i="6"/>
  <c r="AS87" i="6"/>
  <c r="AW87" i="6" s="1"/>
  <c r="BL58" i="6"/>
  <c r="BJ58" i="6"/>
  <c r="AT48" i="6"/>
  <c r="AV48" i="6" s="1"/>
  <c r="BG76" i="6"/>
  <c r="BC78" i="6"/>
  <c r="BE78" i="6" s="1"/>
  <c r="BE76" i="6"/>
  <c r="BO41" i="6"/>
  <c r="BQ41" i="6"/>
  <c r="AG43" i="6"/>
  <c r="J64" i="6"/>
  <c r="L63" i="6" s="1"/>
  <c r="AA84" i="6"/>
  <c r="Y87" i="6"/>
  <c r="AA87" i="6" s="1"/>
  <c r="K86" i="6"/>
  <c r="M86" i="6"/>
  <c r="AO59" i="6"/>
  <c r="AQ56" i="6" s="1"/>
  <c r="R76" i="6"/>
  <c r="P76" i="6"/>
  <c r="AU70" i="6"/>
  <c r="AW70" i="6"/>
  <c r="R62" i="6"/>
  <c r="Y69" i="6"/>
  <c r="M62" i="6"/>
  <c r="BO66" i="6"/>
  <c r="BM69" i="6"/>
  <c r="BO69" i="6" s="1"/>
  <c r="BQ66" i="6"/>
  <c r="W57" i="6"/>
  <c r="AO78" i="6"/>
  <c r="AZ79" i="6"/>
  <c r="BB79" i="6"/>
  <c r="BL77" i="6"/>
  <c r="BJ77" i="6"/>
  <c r="AR77" i="6"/>
  <c r="AW66" i="6"/>
  <c r="AU66" i="6"/>
  <c r="BK66" i="6"/>
  <c r="BI69" i="6"/>
  <c r="BK69" i="6" s="1"/>
  <c r="BK75" i="6"/>
  <c r="BI78" i="6"/>
  <c r="BK78" i="6" s="1"/>
  <c r="P75" i="6"/>
  <c r="N78" i="6"/>
  <c r="P78" i="6" s="1"/>
  <c r="R75" i="6"/>
  <c r="AZ66" i="6"/>
  <c r="AX69" i="6"/>
  <c r="AZ69" i="6" s="1"/>
  <c r="BB66" i="6"/>
  <c r="BO70" i="6"/>
  <c r="BM73" i="6"/>
  <c r="BO73" i="6" s="1"/>
  <c r="BQ70" i="6"/>
  <c r="AR75" i="6"/>
  <c r="AE81" i="6"/>
  <c r="AG81" i="6"/>
  <c r="BO71" i="6"/>
  <c r="BQ71" i="6"/>
  <c r="R77" i="6"/>
  <c r="P77" i="6"/>
  <c r="BQ68" i="6"/>
  <c r="BO68" i="6"/>
  <c r="W77" i="6"/>
  <c r="U77" i="6"/>
  <c r="AE79" i="6"/>
  <c r="AC82" i="6"/>
  <c r="AG79" i="6"/>
  <c r="R80" i="6"/>
  <c r="P80" i="6"/>
  <c r="AR58" i="6"/>
  <c r="AP58" i="6"/>
  <c r="BD64" i="6"/>
  <c r="BF64" i="6" s="1"/>
  <c r="BF61" i="6"/>
  <c r="AA79" i="6"/>
  <c r="Y82" i="6"/>
  <c r="AA82" i="6" s="1"/>
  <c r="BG58" i="6"/>
  <c r="BE58" i="6"/>
  <c r="BK41" i="6"/>
  <c r="BI48" i="6"/>
  <c r="BK48" i="6" s="1"/>
  <c r="BQ65" i="6"/>
  <c r="BO65" i="6"/>
  <c r="M47" i="6"/>
  <c r="AD78" i="6"/>
  <c r="BG57" i="6"/>
  <c r="BE57" i="6"/>
  <c r="H6" i="6"/>
  <c r="BJ75" i="6"/>
  <c r="BL75" i="6"/>
  <c r="BH78" i="6"/>
  <c r="BJ78" i="6" s="1"/>
  <c r="BQ86" i="6"/>
  <c r="BO86" i="6"/>
  <c r="AE45" i="6"/>
  <c r="AG45" i="6"/>
  <c r="AB67" i="6"/>
  <c r="BF75" i="6"/>
  <c r="BD78" i="6"/>
  <c r="BF78" i="6" s="1"/>
  <c r="AG62" i="6"/>
  <c r="BE62" i="6"/>
  <c r="BC64" i="6"/>
  <c r="BE64" i="6" s="1"/>
  <c r="BG62" i="6"/>
  <c r="BM87" i="6"/>
  <c r="AB68" i="6"/>
  <c r="BB80" i="6"/>
  <c r="AZ80" i="6"/>
  <c r="AU71" i="6"/>
  <c r="AW71" i="6"/>
  <c r="AZ62" i="6"/>
  <c r="BB62" i="6"/>
  <c r="AS73" i="6"/>
  <c r="AU73" i="6" s="1"/>
  <c r="H72" i="6"/>
  <c r="F72" i="6"/>
  <c r="BI73" i="6"/>
  <c r="BK70" i="6"/>
  <c r="BP84" i="6"/>
  <c r="BN87" i="6"/>
  <c r="BP87" i="6" s="1"/>
  <c r="AN78" i="6"/>
  <c r="BD48" i="6"/>
  <c r="BF48" i="6" s="1"/>
  <c r="AO48" i="6"/>
  <c r="AQ47" i="6" s="1"/>
  <c r="BG40" i="6"/>
  <c r="BE40" i="6"/>
  <c r="K80" i="6"/>
  <c r="M80" i="6"/>
  <c r="I82" i="6"/>
  <c r="BG63" i="6"/>
  <c r="BE63" i="6"/>
  <c r="M68" i="6"/>
  <c r="BG45" i="6"/>
  <c r="BE45" i="6"/>
  <c r="S78" i="6"/>
  <c r="AO73" i="6"/>
  <c r="AQ77" i="6" s="1"/>
  <c r="AV70" i="6"/>
  <c r="AT73" i="6"/>
  <c r="AV73" i="6" s="1"/>
  <c r="AR71" i="6"/>
  <c r="AY64" i="6"/>
  <c r="BA64" i="6" s="1"/>
  <c r="BA61" i="6"/>
  <c r="BG80" i="6"/>
  <c r="BE80" i="6"/>
  <c r="Y48" i="6"/>
  <c r="J59" i="6"/>
  <c r="L56" i="6" s="1"/>
  <c r="BB60" i="6"/>
  <c r="AZ60" i="6"/>
  <c r="AW86" i="6"/>
  <c r="AU86" i="6"/>
  <c r="BG56" i="6"/>
  <c r="BE56" i="6"/>
  <c r="BC59" i="6"/>
  <c r="AG41" i="6"/>
  <c r="BF70" i="6"/>
  <c r="BD73" i="6"/>
  <c r="BF73" i="6" s="1"/>
  <c r="R74" i="6"/>
  <c r="P74" i="6"/>
  <c r="R41" i="6"/>
  <c r="BF58" i="6"/>
  <c r="BD59" i="6"/>
  <c r="BF59" i="6" s="1"/>
  <c r="BF80" i="6"/>
  <c r="BD82" i="6"/>
  <c r="BF82" i="6" s="1"/>
  <c r="S59" i="6"/>
  <c r="U56" i="6" s="1"/>
  <c r="W56" i="6"/>
  <c r="BO42" i="6"/>
  <c r="BQ42" i="6"/>
  <c r="AX82" i="6"/>
  <c r="Z86" i="6"/>
  <c r="AB86" i="6"/>
  <c r="BA79" i="6"/>
  <c r="AY82" i="6"/>
  <c r="BA82" i="6" s="1"/>
  <c r="BL47" i="6"/>
  <c r="BJ47" i="6"/>
  <c r="T73" i="6"/>
  <c r="V70" i="6" s="1"/>
  <c r="K81" i="6"/>
  <c r="M81" i="6"/>
  <c r="T69" i="6"/>
  <c r="J48" i="6"/>
  <c r="L40" i="6" s="1"/>
  <c r="R56" i="6"/>
  <c r="BI87" i="6"/>
  <c r="BK87" i="6" s="1"/>
  <c r="BK84" i="6"/>
  <c r="AB42" i="6"/>
  <c r="AZ41" i="6"/>
  <c r="BB41" i="6"/>
  <c r="BB68" i="6"/>
  <c r="AZ68" i="6"/>
  <c r="AC64" i="6"/>
  <c r="AE66" i="6" s="1"/>
  <c r="AG61" i="6"/>
  <c r="AG80" i="6"/>
  <c r="AE80" i="6"/>
  <c r="BK56" i="6"/>
  <c r="BI59" i="6"/>
  <c r="BK59" i="6" s="1"/>
  <c r="R58" i="6"/>
  <c r="R45" i="6"/>
  <c r="P45" i="6"/>
  <c r="U65" i="6"/>
  <c r="W65" i="6"/>
  <c r="AZ86" i="6"/>
  <c r="BB86" i="6"/>
  <c r="V85" i="6"/>
  <c r="T87" i="6"/>
  <c r="V87" i="6" s="1"/>
  <c r="AG47" i="6"/>
  <c r="AG63" i="6"/>
  <c r="AG58" i="6"/>
  <c r="H53" i="6"/>
  <c r="AF79" i="6"/>
  <c r="AD82" i="6"/>
  <c r="AF82" i="6" s="1"/>
  <c r="M66" i="6"/>
  <c r="AB84" i="6"/>
  <c r="Z84" i="6"/>
  <c r="H70" i="6"/>
  <c r="D73" i="6"/>
  <c r="AW84" i="6"/>
  <c r="AU84" i="6"/>
  <c r="X69" i="6"/>
  <c r="AB66" i="6"/>
  <c r="AG60" i="6"/>
  <c r="AE60" i="6"/>
  <c r="AG77" i="6"/>
  <c r="AC78" i="6"/>
  <c r="AW65" i="6"/>
  <c r="AU65" i="6"/>
  <c r="W58" i="6"/>
  <c r="BB84" i="6"/>
  <c r="AX87" i="6"/>
  <c r="AZ84" i="6"/>
  <c r="L80" i="6"/>
  <c r="J82" i="6"/>
  <c r="L82" i="6" s="1"/>
  <c r="AG56" i="6"/>
  <c r="BB45" i="6"/>
  <c r="AZ45" i="6"/>
  <c r="AN73" i="6"/>
  <c r="AP76" i="6" s="1"/>
  <c r="W75" i="6"/>
  <c r="M84" i="6"/>
  <c r="K84" i="6"/>
  <c r="BP79" i="6"/>
  <c r="BN82" i="6"/>
  <c r="BP82" i="6" s="1"/>
  <c r="AD59" i="6"/>
  <c r="AF58" i="6" s="1"/>
  <c r="BO84" i="6"/>
  <c r="BQ84" i="6"/>
  <c r="BN69" i="6"/>
  <c r="BP69" i="6" s="1"/>
  <c r="BP66" i="6"/>
  <c r="BN64" i="6"/>
  <c r="BP64" i="6" s="1"/>
  <c r="BP61" i="6"/>
  <c r="BP43" i="6"/>
  <c r="BN48" i="6"/>
  <c r="BP48" i="6" s="1"/>
  <c r="BP72" i="6"/>
  <c r="BN73" i="6"/>
  <c r="BP73" i="6" s="1"/>
  <c r="AL67" i="15"/>
  <c r="AL62" i="15"/>
  <c r="BT86" i="6"/>
  <c r="CB60" i="1"/>
  <c r="AM54" i="17"/>
  <c r="CB60" i="16"/>
  <c r="G54" i="17"/>
  <c r="CB65" i="18"/>
  <c r="AL67" i="16"/>
  <c r="AL67" i="19"/>
  <c r="AL62" i="19"/>
  <c r="AL62" i="1"/>
  <c r="AL62" i="14"/>
  <c r="AL57" i="19"/>
  <c r="AL57" i="14"/>
  <c r="AL66" i="6"/>
  <c r="BY69" i="16"/>
  <c r="AK63" i="9"/>
  <c r="AK68" i="9"/>
  <c r="AL61" i="14"/>
  <c r="AL63" i="14"/>
  <c r="AL68" i="14"/>
  <c r="AK68" i="16"/>
  <c r="AK63" i="16"/>
  <c r="AL61" i="15"/>
  <c r="AL63" i="15"/>
  <c r="AL61" i="1"/>
  <c r="AL68" i="1"/>
  <c r="AL63" i="1"/>
  <c r="AK62" i="18"/>
  <c r="AK68" i="18"/>
  <c r="AK63" i="18"/>
  <c r="BY69" i="18"/>
  <c r="AK68" i="19"/>
  <c r="AK63" i="19"/>
  <c r="AL61" i="19"/>
  <c r="AL63" i="19"/>
  <c r="AL68" i="19"/>
  <c r="AL68" i="15"/>
  <c r="AL61" i="16"/>
  <c r="AL63" i="16"/>
  <c r="AL68" i="16"/>
  <c r="AL56" i="1"/>
  <c r="AL58" i="1"/>
  <c r="AL56" i="17"/>
  <c r="AL58" i="17"/>
  <c r="AL56" i="18"/>
  <c r="AL58" i="18"/>
  <c r="AK56" i="17"/>
  <c r="AK58" i="17"/>
  <c r="AK57" i="1"/>
  <c r="AK58" i="1"/>
  <c r="AK57" i="14"/>
  <c r="AK58" i="14"/>
  <c r="AK70" i="7"/>
  <c r="AK71" i="7"/>
  <c r="AK56" i="14"/>
  <c r="AK60" i="6"/>
  <c r="H54" i="6"/>
  <c r="G53" i="6"/>
  <c r="CB60" i="17"/>
  <c r="CB65" i="16"/>
  <c r="AL68" i="7"/>
  <c r="AK63" i="7"/>
  <c r="F63" i="6"/>
  <c r="F68" i="6"/>
  <c r="BZ78" i="1"/>
  <c r="AL61" i="7"/>
  <c r="AL62" i="7"/>
  <c r="AL67" i="7"/>
  <c r="AL66" i="16"/>
  <c r="AL66" i="14"/>
  <c r="AK61" i="16"/>
  <c r="AK67" i="16"/>
  <c r="F67" i="6"/>
  <c r="F62" i="6"/>
  <c r="AK62" i="9"/>
  <c r="AK67" i="9"/>
  <c r="AK62" i="16"/>
  <c r="AK61" i="19"/>
  <c r="AK67" i="19"/>
  <c r="AK62" i="19"/>
  <c r="AK61" i="9"/>
  <c r="AK66" i="7"/>
  <c r="AK67" i="7"/>
  <c r="AK62" i="7"/>
  <c r="AK61" i="18"/>
  <c r="AK67" i="18"/>
  <c r="CC60" i="17"/>
  <c r="AL66" i="15"/>
  <c r="H59" i="15"/>
  <c r="H64" i="15"/>
  <c r="AL66" i="1"/>
  <c r="H69" i="15"/>
  <c r="AL70" i="9"/>
  <c r="AL66" i="19"/>
  <c r="AK66" i="16"/>
  <c r="AK66" i="9"/>
  <c r="AK66" i="18"/>
  <c r="AK70" i="9"/>
  <c r="AK66" i="19"/>
  <c r="AK56" i="1"/>
  <c r="AK56" i="19"/>
  <c r="AK57" i="19"/>
  <c r="AK57" i="17"/>
  <c r="AL56" i="14"/>
  <c r="AK56" i="7"/>
  <c r="AK58" i="7"/>
  <c r="AL58" i="7"/>
  <c r="AL57" i="7"/>
  <c r="AK57" i="7"/>
  <c r="AK61" i="7"/>
  <c r="AJ13" i="6"/>
  <c r="G44" i="6"/>
  <c r="AK75" i="7"/>
  <c r="CB13" i="7"/>
  <c r="CB14" i="7"/>
  <c r="H87" i="7"/>
  <c r="F66" i="6"/>
  <c r="G45" i="6"/>
  <c r="AL46" i="7"/>
  <c r="AJ14" i="6"/>
  <c r="G78" i="7"/>
  <c r="H78" i="7"/>
  <c r="AK45" i="7"/>
  <c r="AK46" i="7"/>
  <c r="F45" i="6"/>
  <c r="F46" i="6"/>
  <c r="F61" i="6"/>
  <c r="AL66" i="7"/>
  <c r="G82" i="7"/>
  <c r="AL65" i="6"/>
  <c r="AK14" i="6"/>
  <c r="AL45" i="7"/>
  <c r="H82" i="7"/>
  <c r="BY59" i="7"/>
  <c r="CA56" i="7" s="1"/>
  <c r="BY57" i="6"/>
  <c r="AH69" i="6"/>
  <c r="AJ84" i="6"/>
  <c r="AL56" i="6"/>
  <c r="AH59" i="6"/>
  <c r="AJ58" i="6" s="1"/>
  <c r="BV81" i="12"/>
  <c r="BT81" i="12"/>
  <c r="BZ41" i="12"/>
  <c r="CB41" i="12"/>
  <c r="CB15" i="12"/>
  <c r="BZ15" i="12"/>
  <c r="CB61" i="12"/>
  <c r="BZ61" i="12"/>
  <c r="BU81" i="12"/>
  <c r="AK81" i="12"/>
  <c r="R44" i="12"/>
  <c r="P44" i="12"/>
  <c r="CA46" i="12"/>
  <c r="AY81" i="12"/>
  <c r="AA46" i="12"/>
  <c r="AA44" i="12"/>
  <c r="I81" i="12"/>
  <c r="M78" i="12"/>
  <c r="N81" i="12"/>
  <c r="R78" i="12"/>
  <c r="AG44" i="12"/>
  <c r="AE44" i="12"/>
  <c r="Z73" i="12"/>
  <c r="AB73" i="12"/>
  <c r="BQ78" i="12"/>
  <c r="BM81" i="12"/>
  <c r="O81" i="12"/>
  <c r="H78" i="12"/>
  <c r="D81" i="12"/>
  <c r="AR44" i="12"/>
  <c r="AP44" i="12"/>
  <c r="BA46" i="12"/>
  <c r="BA44" i="12"/>
  <c r="AT81" i="12"/>
  <c r="G46" i="12"/>
  <c r="G44" i="12"/>
  <c r="T81" i="12"/>
  <c r="AZ73" i="12"/>
  <c r="BB73" i="12"/>
  <c r="AU73" i="12"/>
  <c r="AW73" i="12"/>
  <c r="W44" i="12"/>
  <c r="U44" i="12"/>
  <c r="BL78" i="12"/>
  <c r="BH81" i="12"/>
  <c r="AF46" i="12"/>
  <c r="AF44" i="12"/>
  <c r="BG73" i="12"/>
  <c r="BE73" i="12"/>
  <c r="BP46" i="12"/>
  <c r="BP44" i="12"/>
  <c r="Y81" i="12"/>
  <c r="BO44" i="12"/>
  <c r="BQ44" i="12"/>
  <c r="AK46" i="12"/>
  <c r="AK44" i="12"/>
  <c r="Q46" i="12"/>
  <c r="Q44" i="12"/>
  <c r="H44" i="12"/>
  <c r="F44" i="12"/>
  <c r="AR78" i="12"/>
  <c r="AN81" i="12"/>
  <c r="AV46" i="12"/>
  <c r="AV44" i="12"/>
  <c r="E81" i="12"/>
  <c r="V46" i="12"/>
  <c r="V44" i="12"/>
  <c r="W78" i="12"/>
  <c r="S81" i="12"/>
  <c r="BJ44" i="12"/>
  <c r="BL44" i="12"/>
  <c r="AD81" i="12"/>
  <c r="AH81" i="12"/>
  <c r="CA44" i="12"/>
  <c r="AE73" i="12"/>
  <c r="AG73" i="12"/>
  <c r="AO81" i="12"/>
  <c r="X81" i="12"/>
  <c r="AB78" i="12"/>
  <c r="AP73" i="12"/>
  <c r="AR73" i="12"/>
  <c r="BB78" i="12"/>
  <c r="AX81" i="12"/>
  <c r="BK46" i="12"/>
  <c r="BK44" i="12"/>
  <c r="AS81" i="12"/>
  <c r="AW78" i="12"/>
  <c r="BF46" i="12"/>
  <c r="BF44" i="12"/>
  <c r="L46" i="12"/>
  <c r="L44" i="12"/>
  <c r="W73" i="12"/>
  <c r="U73" i="12"/>
  <c r="BU46" i="12"/>
  <c r="BU44" i="12"/>
  <c r="BG78" i="12"/>
  <c r="BC81" i="12"/>
  <c r="K44" i="12"/>
  <c r="M44" i="12"/>
  <c r="AG78" i="12"/>
  <c r="AC81" i="12"/>
  <c r="BN81" i="12"/>
  <c r="BV43" i="12"/>
  <c r="M73" i="12"/>
  <c r="K73" i="12"/>
  <c r="R73" i="12"/>
  <c r="P73" i="12"/>
  <c r="AQ46" i="12"/>
  <c r="AQ44" i="12"/>
  <c r="Z44" i="12"/>
  <c r="AB44" i="12"/>
  <c r="BO73" i="12"/>
  <c r="BQ73" i="12"/>
  <c r="F73" i="12"/>
  <c r="H73" i="12"/>
  <c r="BB44" i="12"/>
  <c r="AZ44" i="12"/>
  <c r="BI81" i="12"/>
  <c r="AU44" i="12"/>
  <c r="AW44" i="12"/>
  <c r="BD81" i="12"/>
  <c r="J81" i="12"/>
  <c r="BJ73" i="12"/>
  <c r="BL73" i="12"/>
  <c r="BG44" i="12"/>
  <c r="BE44" i="12"/>
  <c r="CC85" i="19"/>
  <c r="CA85" i="19"/>
  <c r="BZ73" i="19"/>
  <c r="CB72" i="19" s="1"/>
  <c r="CC67" i="19"/>
  <c r="BZ64" i="19"/>
  <c r="CB66" i="19" s="1"/>
  <c r="BY69" i="19"/>
  <c r="CC66" i="19"/>
  <c r="CC76" i="19"/>
  <c r="CC63" i="19"/>
  <c r="BZ82" i="19"/>
  <c r="CB79" i="19"/>
  <c r="CC62" i="19"/>
  <c r="CC75" i="19"/>
  <c r="CA65" i="19"/>
  <c r="BU87" i="19"/>
  <c r="BW87" i="19"/>
  <c r="BW59" i="19"/>
  <c r="CA79" i="19"/>
  <c r="CC79" i="19"/>
  <c r="CC72" i="19"/>
  <c r="BZ78" i="19"/>
  <c r="CC86" i="19"/>
  <c r="CA86" i="19"/>
  <c r="CC56" i="19"/>
  <c r="BY87" i="19"/>
  <c r="CA84" i="19"/>
  <c r="CC84" i="19"/>
  <c r="CB84" i="19"/>
  <c r="CC86" i="18"/>
  <c r="CA86" i="18"/>
  <c r="BY59" i="18"/>
  <c r="CA56" i="18" s="1"/>
  <c r="CC56" i="18"/>
  <c r="CC60" i="18"/>
  <c r="CA60" i="18"/>
  <c r="CC76" i="18"/>
  <c r="CA85" i="18"/>
  <c r="CC57" i="18"/>
  <c r="AK82" i="18"/>
  <c r="AM82" i="18"/>
  <c r="BY78" i="18"/>
  <c r="CC75" i="18"/>
  <c r="CC80" i="18"/>
  <c r="CA80" i="18"/>
  <c r="CC68" i="18"/>
  <c r="AM87" i="18"/>
  <c r="AK87" i="18"/>
  <c r="CA74" i="18"/>
  <c r="CC74" i="18"/>
  <c r="CA81" i="18"/>
  <c r="CC81" i="18"/>
  <c r="BZ78" i="18"/>
  <c r="CC71" i="18"/>
  <c r="CA84" i="18"/>
  <c r="CC84" i="18"/>
  <c r="BZ87" i="18"/>
  <c r="CB87" i="18" s="1"/>
  <c r="CB84" i="18"/>
  <c r="CC63" i="18"/>
  <c r="BZ59" i="17"/>
  <c r="CB57" i="17" s="1"/>
  <c r="BZ78" i="17"/>
  <c r="BZ82" i="17"/>
  <c r="CB79" i="17"/>
  <c r="CA81" i="17"/>
  <c r="CC81" i="17"/>
  <c r="BY78" i="17"/>
  <c r="CC75" i="17"/>
  <c r="CC63" i="17"/>
  <c r="BZ73" i="17"/>
  <c r="CB70" i="17" s="1"/>
  <c r="AM87" i="17"/>
  <c r="AK87" i="17"/>
  <c r="CC77" i="17"/>
  <c r="BY69" i="17"/>
  <c r="CC66" i="17"/>
  <c r="CC57" i="17"/>
  <c r="BY82" i="17"/>
  <c r="CC79" i="17"/>
  <c r="CA79" i="17"/>
  <c r="CC85" i="17"/>
  <c r="CA85" i="17"/>
  <c r="CC67" i="17"/>
  <c r="CC76" i="17"/>
  <c r="CB84" i="17"/>
  <c r="CC80" i="17"/>
  <c r="AM59" i="17"/>
  <c r="CA84" i="17"/>
  <c r="CC84" i="17"/>
  <c r="BY59" i="17"/>
  <c r="CA56" i="17" s="1"/>
  <c r="CC56" i="17"/>
  <c r="AK82" i="17"/>
  <c r="CC58" i="17"/>
  <c r="CC72" i="17"/>
  <c r="BZ82" i="15"/>
  <c r="CB79" i="15"/>
  <c r="CA81" i="15"/>
  <c r="CC81" i="15"/>
  <c r="BY82" i="15"/>
  <c r="CA79" i="15"/>
  <c r="CC79" i="15"/>
  <c r="CC61" i="15"/>
  <c r="CC63" i="15"/>
  <c r="CC77" i="15"/>
  <c r="CC85" i="15"/>
  <c r="CA85" i="15"/>
  <c r="BY87" i="15"/>
  <c r="CA84" i="15"/>
  <c r="CC84" i="15"/>
  <c r="BZ78" i="15"/>
  <c r="BY69" i="15"/>
  <c r="CC66" i="15"/>
  <c r="CC70" i="15"/>
  <c r="BZ59" i="15"/>
  <c r="CB58" i="15" s="1"/>
  <c r="CC58" i="15"/>
  <c r="CC68" i="15"/>
  <c r="CC76" i="15"/>
  <c r="CC67" i="15"/>
  <c r="BU87" i="15"/>
  <c r="BW87" i="15"/>
  <c r="BZ73" i="15"/>
  <c r="CB70" i="15" s="1"/>
  <c r="BZ87" i="15"/>
  <c r="CB87" i="15" s="1"/>
  <c r="CB84" i="15"/>
  <c r="BY78" i="15"/>
  <c r="CC75" i="15"/>
  <c r="BZ69" i="15"/>
  <c r="CC86" i="15"/>
  <c r="CA86" i="15"/>
  <c r="CC71" i="15"/>
  <c r="BZ64" i="15"/>
  <c r="CB61" i="15" s="1"/>
  <c r="CC80" i="15"/>
  <c r="CA80" i="15"/>
  <c r="CA74" i="14"/>
  <c r="CC74" i="14"/>
  <c r="AM59" i="14"/>
  <c r="CC70" i="14"/>
  <c r="BZ73" i="14"/>
  <c r="CB70" i="14" s="1"/>
  <c r="BV82" i="14"/>
  <c r="CC57" i="14"/>
  <c r="CA84" i="14"/>
  <c r="CC84" i="14"/>
  <c r="CC60" i="14"/>
  <c r="BZ87" i="14"/>
  <c r="CB87" i="14" s="1"/>
  <c r="CB84" i="14"/>
  <c r="CC62" i="14"/>
  <c r="CC76" i="14"/>
  <c r="CA80" i="14"/>
  <c r="CC80" i="14"/>
  <c r="AK82" i="16"/>
  <c r="AM82" i="16"/>
  <c r="CC67" i="16"/>
  <c r="CC80" i="16"/>
  <c r="CA80" i="16"/>
  <c r="CC58" i="16"/>
  <c r="BW59" i="16"/>
  <c r="CA81" i="16"/>
  <c r="CC81" i="16"/>
  <c r="CC75" i="16"/>
  <c r="BZ82" i="16"/>
  <c r="CB79" i="16"/>
  <c r="BU87" i="16"/>
  <c r="BW87" i="16"/>
  <c r="CC68" i="16"/>
  <c r="BZ59" i="16"/>
  <c r="CB58" i="16" s="1"/>
  <c r="BZ69" i="16"/>
  <c r="BZ78" i="16"/>
  <c r="CB75" i="16"/>
  <c r="BZ87" i="16"/>
  <c r="CB87" i="16" s="1"/>
  <c r="CB84" i="16"/>
  <c r="CC56" i="16"/>
  <c r="BY59" i="16"/>
  <c r="CA56" i="16" s="1"/>
  <c r="BV82" i="16"/>
  <c r="CC85" i="16"/>
  <c r="CA85" i="16"/>
  <c r="CC77" i="16"/>
  <c r="CC57" i="16"/>
  <c r="CC65" i="16"/>
  <c r="CA65" i="16"/>
  <c r="CA74" i="16"/>
  <c r="CC74" i="16"/>
  <c r="CC62" i="16"/>
  <c r="CC72" i="16"/>
  <c r="BS87" i="13"/>
  <c r="BU81" i="13"/>
  <c r="BZ55" i="13"/>
  <c r="BX58" i="13"/>
  <c r="CB55" i="13"/>
  <c r="CB84" i="13"/>
  <c r="BZ84" i="13"/>
  <c r="BT86" i="13"/>
  <c r="BV86" i="13"/>
  <c r="CB66" i="13"/>
  <c r="BZ66" i="13"/>
  <c r="CB59" i="13"/>
  <c r="BZ59" i="13"/>
  <c r="CB85" i="13"/>
  <c r="BZ85" i="13"/>
  <c r="BZ76" i="13"/>
  <c r="CB76" i="13"/>
  <c r="CB45" i="13"/>
  <c r="BZ45" i="13"/>
  <c r="CB79" i="13"/>
  <c r="BZ79" i="13"/>
  <c r="CB73" i="13"/>
  <c r="BZ73" i="13"/>
  <c r="CA35" i="13"/>
  <c r="CA93" i="13" s="1"/>
  <c r="BY37" i="13"/>
  <c r="BZ46" i="13"/>
  <c r="CB46" i="13"/>
  <c r="CB42" i="13"/>
  <c r="BZ42" i="13"/>
  <c r="AI87" i="13"/>
  <c r="AK81" i="13"/>
  <c r="BR87" i="13"/>
  <c r="BV87" i="13" s="1"/>
  <c r="BT81" i="13"/>
  <c r="BV81" i="13"/>
  <c r="CB56" i="13"/>
  <c r="BZ56" i="13"/>
  <c r="BZ35" i="13"/>
  <c r="CB35" i="13"/>
  <c r="BX37" i="13"/>
  <c r="CB37" i="13" s="1"/>
  <c r="BZ40" i="13"/>
  <c r="CB40" i="13"/>
  <c r="AH87" i="13"/>
  <c r="AL87" i="13" s="1"/>
  <c r="AJ81" i="13"/>
  <c r="AL81" i="13"/>
  <c r="CB71" i="13"/>
  <c r="BZ71" i="13"/>
  <c r="CB67" i="13"/>
  <c r="BZ67" i="13"/>
  <c r="BX86" i="13"/>
  <c r="BZ83" i="13"/>
  <c r="CB83" i="13"/>
  <c r="AJ47" i="13"/>
  <c r="AL47" i="13"/>
  <c r="AJ58" i="13"/>
  <c r="AL58" i="13"/>
  <c r="BX81" i="13"/>
  <c r="CB78" i="13"/>
  <c r="BZ78" i="13"/>
  <c r="BY63" i="13"/>
  <c r="CA63" i="13" s="1"/>
  <c r="CA60" i="13"/>
  <c r="BY81" i="13"/>
  <c r="CA78" i="13"/>
  <c r="BY72" i="13"/>
  <c r="CA72" i="13" s="1"/>
  <c r="CA69" i="13"/>
  <c r="CB15" i="13"/>
  <c r="BZ15" i="13"/>
  <c r="BZ43" i="13"/>
  <c r="CB43" i="13"/>
  <c r="BY77" i="13"/>
  <c r="CA77" i="13" s="1"/>
  <c r="CA74" i="13"/>
  <c r="CB64" i="13"/>
  <c r="BZ64" i="13"/>
  <c r="BZ80" i="13"/>
  <c r="CB80" i="13"/>
  <c r="BX63" i="13"/>
  <c r="BZ63" i="13" s="1"/>
  <c r="CB60" i="13"/>
  <c r="BZ60" i="13"/>
  <c r="BZ61" i="13"/>
  <c r="CB61" i="13"/>
  <c r="CA55" i="13"/>
  <c r="BY58" i="13"/>
  <c r="CA58" i="13" s="1"/>
  <c r="CB65" i="13"/>
  <c r="BX68" i="13"/>
  <c r="BZ68" i="13" s="1"/>
  <c r="BZ65" i="13"/>
  <c r="BX77" i="13"/>
  <c r="BZ77" i="13" s="1"/>
  <c r="CB74" i="13"/>
  <c r="BZ74" i="13"/>
  <c r="BY68" i="13"/>
  <c r="CA68" i="13" s="1"/>
  <c r="CA65" i="13"/>
  <c r="BZ57" i="13"/>
  <c r="CB57" i="13"/>
  <c r="BY86" i="13"/>
  <c r="CA86" i="13" s="1"/>
  <c r="CA83" i="13"/>
  <c r="BZ70" i="13"/>
  <c r="CB70" i="13"/>
  <c r="BY47" i="13"/>
  <c r="CA47" i="13" s="1"/>
  <c r="CA39" i="13"/>
  <c r="BZ44" i="13"/>
  <c r="CB44" i="13"/>
  <c r="CB25" i="13"/>
  <c r="BZ25" i="13"/>
  <c r="BZ75" i="13"/>
  <c r="CB75" i="13"/>
  <c r="CB41" i="13"/>
  <c r="BZ41" i="13"/>
  <c r="BX47" i="13"/>
  <c r="BZ39" i="13"/>
  <c r="CB39" i="13"/>
  <c r="BV47" i="13"/>
  <c r="BT47" i="13"/>
  <c r="BX72" i="13"/>
  <c r="BZ72" i="13" s="1"/>
  <c r="CB69" i="13"/>
  <c r="BZ69" i="13"/>
  <c r="BY68" i="12"/>
  <c r="CA68" i="12" s="1"/>
  <c r="CA65" i="12"/>
  <c r="BX81" i="12"/>
  <c r="CB78" i="12"/>
  <c r="AK53" i="12"/>
  <c r="AL53" i="12"/>
  <c r="CB59" i="12"/>
  <c r="BZ59" i="12"/>
  <c r="CB84" i="12"/>
  <c r="CB79" i="12"/>
  <c r="CB62" i="12"/>
  <c r="BZ62" i="12"/>
  <c r="CA69" i="12"/>
  <c r="CB85" i="12"/>
  <c r="BY63" i="12"/>
  <c r="CA63" i="12" s="1"/>
  <c r="CA60" i="12"/>
  <c r="BZ69" i="12"/>
  <c r="CB69" i="12"/>
  <c r="BZ42" i="12"/>
  <c r="CB42" i="12"/>
  <c r="CB35" i="12"/>
  <c r="BZ35" i="12"/>
  <c r="CB44" i="12"/>
  <c r="BZ44" i="12"/>
  <c r="CA74" i="12"/>
  <c r="BY77" i="12"/>
  <c r="CA77" i="12" s="1"/>
  <c r="CB66" i="12"/>
  <c r="BZ66" i="12"/>
  <c r="BX63" i="12"/>
  <c r="BZ63" i="12" s="1"/>
  <c r="BZ60" i="12"/>
  <c r="CB60" i="12"/>
  <c r="CA55" i="12"/>
  <c r="CB64" i="12"/>
  <c r="BZ75" i="12"/>
  <c r="CB75" i="12"/>
  <c r="CB80" i="12"/>
  <c r="BZ76" i="12"/>
  <c r="CB76" i="12"/>
  <c r="BY81" i="12"/>
  <c r="BZ46" i="12"/>
  <c r="CB46" i="12"/>
  <c r="CB57" i="12"/>
  <c r="BZ57" i="12"/>
  <c r="CB73" i="12"/>
  <c r="BZ73" i="12"/>
  <c r="CA35" i="12"/>
  <c r="CA93" i="12" s="1"/>
  <c r="CB40" i="12"/>
  <c r="BZ40" i="12"/>
  <c r="BX68" i="12"/>
  <c r="BZ68" i="12" s="1"/>
  <c r="CB65" i="12"/>
  <c r="BZ65" i="12"/>
  <c r="CA84" i="9"/>
  <c r="CC84" i="9"/>
  <c r="CA65" i="9"/>
  <c r="CC80" i="9"/>
  <c r="CA80" i="9"/>
  <c r="CC71" i="9"/>
  <c r="BU82" i="9"/>
  <c r="BW82" i="9"/>
  <c r="CC62" i="9"/>
  <c r="CC85" i="9"/>
  <c r="CC77" i="9"/>
  <c r="CA74" i="9"/>
  <c r="CC74" i="9"/>
  <c r="CB84" i="9"/>
  <c r="BY73" i="9"/>
  <c r="CA70" i="9" s="1"/>
  <c r="BZ82" i="9"/>
  <c r="CB79" i="9"/>
  <c r="BY59" i="9"/>
  <c r="CA56" i="9" s="1"/>
  <c r="CC56" i="9"/>
  <c r="BZ78" i="9"/>
  <c r="AL82" i="9"/>
  <c r="CC79" i="9"/>
  <c r="CA79" i="9"/>
  <c r="CC72" i="9"/>
  <c r="CC86" i="9"/>
  <c r="CA86" i="9"/>
  <c r="CC63" i="9"/>
  <c r="CC68" i="9"/>
  <c r="BV82" i="9"/>
  <c r="BZ69" i="9"/>
  <c r="CC75" i="9"/>
  <c r="CC63" i="7"/>
  <c r="CC71" i="7"/>
  <c r="AM87" i="7"/>
  <c r="AK87" i="7"/>
  <c r="CC85" i="7"/>
  <c r="CA85" i="7"/>
  <c r="CC68" i="7"/>
  <c r="CC58" i="7"/>
  <c r="BY69" i="7"/>
  <c r="CA84" i="7"/>
  <c r="CC84" i="7"/>
  <c r="CC67" i="7"/>
  <c r="BZ87" i="7"/>
  <c r="CB84" i="7"/>
  <c r="CC45" i="7"/>
  <c r="BU82" i="7"/>
  <c r="BW82" i="7"/>
  <c r="CA80" i="7"/>
  <c r="CC80" i="7"/>
  <c r="CC57" i="7"/>
  <c r="CC76" i="7"/>
  <c r="CA76" i="7"/>
  <c r="AM59" i="7"/>
  <c r="CC75" i="7"/>
  <c r="BY78" i="7"/>
  <c r="CA81" i="7"/>
  <c r="CC81" i="7"/>
  <c r="CA60" i="7"/>
  <c r="CA74" i="7"/>
  <c r="CC74" i="7"/>
  <c r="BU87" i="7"/>
  <c r="BW87" i="7"/>
  <c r="BV82" i="7"/>
  <c r="CA77" i="7"/>
  <c r="CC77" i="7"/>
  <c r="BY82" i="7"/>
  <c r="CC79" i="7"/>
  <c r="CA79" i="7"/>
  <c r="BZ59" i="7"/>
  <c r="CB58" i="7" s="1"/>
  <c r="CC75" i="1"/>
  <c r="BY78" i="1"/>
  <c r="CC58" i="1"/>
  <c r="AM59" i="1"/>
  <c r="CA45" i="1"/>
  <c r="CC86" i="1"/>
  <c r="CA86" i="1"/>
  <c r="BY59" i="1"/>
  <c r="CA56" i="1" s="1"/>
  <c r="CC56" i="1"/>
  <c r="BZ87" i="1"/>
  <c r="CB87" i="1" s="1"/>
  <c r="CB84" i="1"/>
  <c r="BY82" i="1"/>
  <c r="CA79" i="1"/>
  <c r="CC79" i="1"/>
  <c r="CC85" i="1"/>
  <c r="CA85" i="1"/>
  <c r="BZ69" i="1"/>
  <c r="BZ59" i="1"/>
  <c r="CB56" i="1" s="1"/>
  <c r="BU82" i="1"/>
  <c r="BW82" i="1"/>
  <c r="CA74" i="1"/>
  <c r="CC74" i="1"/>
  <c r="CC76" i="1"/>
  <c r="BY87" i="1"/>
  <c r="CA84" i="1"/>
  <c r="CC84" i="1"/>
  <c r="CC63" i="1"/>
  <c r="CC57" i="1"/>
  <c r="CC81" i="1"/>
  <c r="CA81" i="1"/>
  <c r="AL82" i="1"/>
  <c r="BY73" i="1"/>
  <c r="CA70" i="1" s="1"/>
  <c r="CC46" i="1"/>
  <c r="CA46" i="1"/>
  <c r="CC80" i="1"/>
  <c r="CC77" i="1"/>
  <c r="BZ47" i="4"/>
  <c r="BX87" i="4"/>
  <c r="CB87" i="4" s="1"/>
  <c r="BR87" i="4"/>
  <c r="BV87" i="4" s="1"/>
  <c r="AL47" i="4"/>
  <c r="BV26" i="6" l="1"/>
  <c r="BV44" i="6"/>
  <c r="CA81" i="4"/>
  <c r="BY87" i="4"/>
  <c r="BZ81" i="4"/>
  <c r="CB81" i="4"/>
  <c r="BZ86" i="4"/>
  <c r="CB86" i="4"/>
  <c r="BZ58" i="4"/>
  <c r="CB58" i="4"/>
  <c r="BV6" i="7"/>
  <c r="BU56" i="15"/>
  <c r="BV6" i="17"/>
  <c r="BU16" i="7"/>
  <c r="CC44" i="19"/>
  <c r="BV53" i="6"/>
  <c r="CB75" i="19"/>
  <c r="BV43" i="6"/>
  <c r="BU19" i="6"/>
  <c r="BU16" i="15"/>
  <c r="BU41" i="7"/>
  <c r="AP26" i="6"/>
  <c r="BV48" i="14"/>
  <c r="BW48" i="1"/>
  <c r="BV57" i="7"/>
  <c r="BU56" i="1"/>
  <c r="AQ75" i="6"/>
  <c r="AP36" i="6"/>
  <c r="BU21" i="6"/>
  <c r="BW48" i="19"/>
  <c r="BU16" i="1"/>
  <c r="BV71" i="16"/>
  <c r="BT29" i="6"/>
  <c r="BV56" i="7"/>
  <c r="BU30" i="6"/>
  <c r="BU72" i="16"/>
  <c r="BU29" i="6"/>
  <c r="AR59" i="15"/>
  <c r="AR54" i="15"/>
  <c r="BW38" i="17"/>
  <c r="BU5" i="17"/>
  <c r="BW38" i="19"/>
  <c r="BU5" i="19"/>
  <c r="AS88" i="17"/>
  <c r="AQ54" i="17"/>
  <c r="BV48" i="17"/>
  <c r="BV40" i="17"/>
  <c r="AQ59" i="15"/>
  <c r="AQ54" i="15"/>
  <c r="AQ62" i="6"/>
  <c r="AQ66" i="6"/>
  <c r="AS88" i="1"/>
  <c r="AQ54" i="1"/>
  <c r="BT31" i="6"/>
  <c r="BU77" i="18"/>
  <c r="BU75" i="18"/>
  <c r="CB12" i="14"/>
  <c r="BU57" i="7"/>
  <c r="CB76" i="19"/>
  <c r="BV56" i="17"/>
  <c r="BU43" i="1"/>
  <c r="AQ64" i="19"/>
  <c r="AQ64" i="7"/>
  <c r="BV41" i="7"/>
  <c r="AQ73" i="14"/>
  <c r="AQ64" i="1"/>
  <c r="AR54" i="14"/>
  <c r="BV36" i="1"/>
  <c r="BV94" i="1" s="1"/>
  <c r="AQ59" i="7"/>
  <c r="AR59" i="18"/>
  <c r="BU41" i="1"/>
  <c r="BV16" i="7"/>
  <c r="BV92" i="7" s="1"/>
  <c r="AQ44" i="6"/>
  <c r="BV77" i="14"/>
  <c r="BV16" i="16"/>
  <c r="BV92" i="16" s="1"/>
  <c r="BV16" i="9"/>
  <c r="BV92" i="9" s="1"/>
  <c r="BU6" i="14"/>
  <c r="BV26" i="16"/>
  <c r="BV93" i="16" s="1"/>
  <c r="BV40" i="19"/>
  <c r="BU57" i="6"/>
  <c r="BU6" i="19"/>
  <c r="BU16" i="17"/>
  <c r="BV72" i="9"/>
  <c r="AR69" i="19"/>
  <c r="BV42" i="19"/>
  <c r="AP41" i="6"/>
  <c r="BT35" i="6"/>
  <c r="BU72" i="18"/>
  <c r="BU76" i="9"/>
  <c r="BU77" i="9"/>
  <c r="BU75" i="9"/>
  <c r="BT25" i="6"/>
  <c r="BW38" i="16"/>
  <c r="BU5" i="16"/>
  <c r="BW38" i="18"/>
  <c r="BU5" i="18"/>
  <c r="AP42" i="6"/>
  <c r="BU68" i="15"/>
  <c r="AS88" i="16"/>
  <c r="AQ54" i="16"/>
  <c r="BT21" i="6"/>
  <c r="BV75" i="19"/>
  <c r="CB32" i="19"/>
  <c r="BU63" i="1"/>
  <c r="AQ78" i="14"/>
  <c r="AR78" i="15"/>
  <c r="BV76" i="19"/>
  <c r="AQ54" i="14"/>
  <c r="AR78" i="9"/>
  <c r="AR64" i="14"/>
  <c r="BU44" i="19"/>
  <c r="AP6" i="6"/>
  <c r="BV26" i="17"/>
  <c r="BV93" i="17" s="1"/>
  <c r="AR59" i="14"/>
  <c r="BV41" i="14"/>
  <c r="BV41" i="18"/>
  <c r="BV44" i="16"/>
  <c r="AP44" i="6"/>
  <c r="BV43" i="15"/>
  <c r="BU6" i="18"/>
  <c r="BU41" i="14"/>
  <c r="AR73" i="19"/>
  <c r="BU35" i="6"/>
  <c r="BT20" i="6"/>
  <c r="BV40" i="18"/>
  <c r="AQ36" i="6"/>
  <c r="AQ95" i="6" s="1"/>
  <c r="AQ5" i="6"/>
  <c r="AQ91" i="6" s="1"/>
  <c r="AP71" i="6"/>
  <c r="AP47" i="6"/>
  <c r="BU16" i="16"/>
  <c r="BT19" i="6"/>
  <c r="CA35" i="14"/>
  <c r="CA32" i="14"/>
  <c r="BV48" i="19"/>
  <c r="BV36" i="7"/>
  <c r="BV94" i="7" s="1"/>
  <c r="BW38" i="15"/>
  <c r="BU5" i="15"/>
  <c r="BU63" i="15"/>
  <c r="BV48" i="7"/>
  <c r="BU71" i="18"/>
  <c r="BW48" i="7"/>
  <c r="BU36" i="16"/>
  <c r="BV57" i="1"/>
  <c r="BV56" i="1"/>
  <c r="BU16" i="9"/>
  <c r="AR78" i="1"/>
  <c r="AR54" i="1"/>
  <c r="BU31" i="6"/>
  <c r="BU76" i="18"/>
  <c r="BV57" i="14"/>
  <c r="BV71" i="7"/>
  <c r="BV77" i="7"/>
  <c r="BV75" i="7"/>
  <c r="BV77" i="19"/>
  <c r="AR78" i="16"/>
  <c r="CA12" i="14"/>
  <c r="AQ59" i="19"/>
  <c r="AQ78" i="16"/>
  <c r="BV44" i="19"/>
  <c r="AQ73" i="16"/>
  <c r="BU42" i="15"/>
  <c r="AQ64" i="15"/>
  <c r="BU44" i="15"/>
  <c r="BV76" i="7"/>
  <c r="CB77" i="19"/>
  <c r="AQ73" i="1"/>
  <c r="AQ61" i="6"/>
  <c r="BV58" i="1"/>
  <c r="BV26" i="18"/>
  <c r="BV93" i="18" s="1"/>
  <c r="BV68" i="15"/>
  <c r="AQ78" i="19"/>
  <c r="BU43" i="15"/>
  <c r="BU26" i="18"/>
  <c r="AQ63" i="6"/>
  <c r="AQ16" i="6"/>
  <c r="AQ93" i="6" s="1"/>
  <c r="BU25" i="6"/>
  <c r="BU62" i="15"/>
  <c r="AQ71" i="6"/>
  <c r="BV16" i="1"/>
  <c r="BV92" i="1" s="1"/>
  <c r="BU6" i="9"/>
  <c r="BV44" i="18"/>
  <c r="AQ54" i="18"/>
  <c r="AQ73" i="18"/>
  <c r="AP75" i="6"/>
  <c r="BU48" i="14"/>
  <c r="BU40" i="14"/>
  <c r="BU12" i="6"/>
  <c r="AR54" i="17"/>
  <c r="AR59" i="17"/>
  <c r="BW48" i="17"/>
  <c r="BU44" i="17"/>
  <c r="BU56" i="9"/>
  <c r="CC77" i="14"/>
  <c r="CC44" i="14"/>
  <c r="AS88" i="9"/>
  <c r="AQ73" i="9"/>
  <c r="AQ59" i="9"/>
  <c r="BV76" i="14"/>
  <c r="BV48" i="1"/>
  <c r="BV40" i="1"/>
  <c r="AS88" i="7"/>
  <c r="AQ54" i="7"/>
  <c r="BV77" i="9"/>
  <c r="BV76" i="9"/>
  <c r="BV75" i="9"/>
  <c r="BV63" i="14"/>
  <c r="BV62" i="14"/>
  <c r="BW38" i="7"/>
  <c r="BU5" i="7"/>
  <c r="BV71" i="1"/>
  <c r="BV72" i="1"/>
  <c r="BV75" i="1"/>
  <c r="BU26" i="17"/>
  <c r="BV63" i="7"/>
  <c r="BU76" i="14"/>
  <c r="BU75" i="14"/>
  <c r="BU36" i="17"/>
  <c r="BV57" i="18"/>
  <c r="BV56" i="18"/>
  <c r="BU56" i="19"/>
  <c r="AQ59" i="1"/>
  <c r="BU56" i="6"/>
  <c r="BV44" i="7"/>
  <c r="AR59" i="1"/>
  <c r="AQ78" i="9"/>
  <c r="AR73" i="15"/>
  <c r="AQ59" i="18"/>
  <c r="AR64" i="18"/>
  <c r="BV72" i="19"/>
  <c r="BV44" i="1"/>
  <c r="BV43" i="9"/>
  <c r="CB76" i="14"/>
  <c r="BV40" i="7"/>
  <c r="BU6" i="15"/>
  <c r="BV43" i="18"/>
  <c r="BV16" i="14"/>
  <c r="BV92" i="14" s="1"/>
  <c r="BU40" i="17"/>
  <c r="BV58" i="18"/>
  <c r="BV26" i="15"/>
  <c r="BV93" i="15" s="1"/>
  <c r="AQ41" i="6"/>
  <c r="BV43" i="1"/>
  <c r="AR64" i="7"/>
  <c r="AR73" i="16"/>
  <c r="AQ78" i="15"/>
  <c r="AQ43" i="6"/>
  <c r="BV44" i="17"/>
  <c r="BU43" i="7"/>
  <c r="AP72" i="6"/>
  <c r="AQ26" i="6"/>
  <c r="AQ94" i="6" s="1"/>
  <c r="CB75" i="14"/>
  <c r="BU58" i="18"/>
  <c r="BV6" i="6"/>
  <c r="CB75" i="6"/>
  <c r="BV6" i="19"/>
  <c r="BU53" i="15"/>
  <c r="BT18" i="6"/>
  <c r="BW38" i="9"/>
  <c r="BU5" i="9"/>
  <c r="BV63" i="19"/>
  <c r="BW38" i="1"/>
  <c r="BU5" i="1"/>
  <c r="CA8" i="19"/>
  <c r="CA12" i="19"/>
  <c r="BU16" i="19"/>
  <c r="BV47" i="6"/>
  <c r="BU20" i="6"/>
  <c r="BV48" i="16"/>
  <c r="BU26" i="1"/>
  <c r="BU41" i="18"/>
  <c r="AP61" i="6"/>
  <c r="BV63" i="18"/>
  <c r="BU77" i="16"/>
  <c r="BW59" i="14"/>
  <c r="BU56" i="14"/>
  <c r="BU58" i="14"/>
  <c r="BU43" i="9"/>
  <c r="BU44" i="7"/>
  <c r="BU44" i="9"/>
  <c r="BU44" i="18"/>
  <c r="CA22" i="19"/>
  <c r="BU40" i="9"/>
  <c r="AR64" i="1"/>
  <c r="AR73" i="17"/>
  <c r="AR73" i="18"/>
  <c r="CB22" i="19"/>
  <c r="AR78" i="17"/>
  <c r="AQ78" i="17"/>
  <c r="AQ78" i="1"/>
  <c r="AR59" i="16"/>
  <c r="AP70" i="6"/>
  <c r="AR78" i="7"/>
  <c r="BU22" i="6"/>
  <c r="AQ42" i="6"/>
  <c r="AR64" i="15"/>
  <c r="BV57" i="19"/>
  <c r="AP56" i="6"/>
  <c r="AP16" i="6"/>
  <c r="AQ68" i="6"/>
  <c r="BU6" i="7"/>
  <c r="BV36" i="17"/>
  <c r="BV94" i="17" s="1"/>
  <c r="AR69" i="15"/>
  <c r="BV16" i="19"/>
  <c r="BV92" i="19" s="1"/>
  <c r="AP77" i="6"/>
  <c r="AQ59" i="17"/>
  <c r="BW38" i="14"/>
  <c r="BU5" i="14"/>
  <c r="CA22" i="14"/>
  <c r="BU44" i="14"/>
  <c r="BV76" i="17"/>
  <c r="BV75" i="17"/>
  <c r="AQ64" i="16"/>
  <c r="BV36" i="9"/>
  <c r="BV94" i="9" s="1"/>
  <c r="BV44" i="15"/>
  <c r="BV76" i="1"/>
  <c r="BV77" i="17"/>
  <c r="BU42" i="19"/>
  <c r="BV75" i="14"/>
  <c r="BU77" i="15"/>
  <c r="AQ59" i="16"/>
  <c r="AQ73" i="15"/>
  <c r="AR73" i="9"/>
  <c r="AQ64" i="17"/>
  <c r="CA32" i="19"/>
  <c r="BV16" i="17"/>
  <c r="BV92" i="17" s="1"/>
  <c r="BV36" i="14"/>
  <c r="BV94" i="14" s="1"/>
  <c r="BV62" i="19"/>
  <c r="BU6" i="1"/>
  <c r="AQ72" i="6"/>
  <c r="BV40" i="14"/>
  <c r="AR64" i="16"/>
  <c r="BV43" i="17"/>
  <c r="BU26" i="19"/>
  <c r="BV36" i="18"/>
  <c r="BV94" i="18" s="1"/>
  <c r="BV26" i="19"/>
  <c r="BV93" i="19" s="1"/>
  <c r="AR59" i="19"/>
  <c r="BU56" i="18"/>
  <c r="BU71" i="9"/>
  <c r="BT12" i="6"/>
  <c r="BU53" i="17"/>
  <c r="BT32" i="6"/>
  <c r="BU36" i="9"/>
  <c r="BV36" i="15"/>
  <c r="BV94" i="15" s="1"/>
  <c r="BV5" i="15"/>
  <c r="BV90" i="15" s="1"/>
  <c r="BV48" i="9"/>
  <c r="BV40" i="9"/>
  <c r="BU8" i="6"/>
  <c r="BU76" i="16"/>
  <c r="BU75" i="16"/>
  <c r="AS88" i="14"/>
  <c r="AQ59" i="14"/>
  <c r="AP62" i="6"/>
  <c r="BU57" i="14"/>
  <c r="BU58" i="7"/>
  <c r="BU44" i="1"/>
  <c r="BU67" i="15"/>
  <c r="BU40" i="1"/>
  <c r="BV36" i="16"/>
  <c r="BV94" i="16" s="1"/>
  <c r="AQ69" i="15"/>
  <c r="BV58" i="14"/>
  <c r="AQ54" i="19"/>
  <c r="BU16" i="14"/>
  <c r="AR64" i="17"/>
  <c r="AR59" i="9"/>
  <c r="BV71" i="17"/>
  <c r="BV26" i="1"/>
  <c r="BV93" i="1" s="1"/>
  <c r="BV72" i="7"/>
  <c r="BU36" i="7"/>
  <c r="AR64" i="19"/>
  <c r="AP63" i="6"/>
  <c r="BU6" i="17"/>
  <c r="BV41" i="15"/>
  <c r="BU16" i="18"/>
  <c r="AR73" i="14"/>
  <c r="BU43" i="19"/>
  <c r="AR78" i="18"/>
  <c r="AQ70" i="6"/>
  <c r="AQ58" i="6"/>
  <c r="AQ57" i="6"/>
  <c r="BU53" i="18"/>
  <c r="CB77" i="14"/>
  <c r="BV6" i="14"/>
  <c r="BU57" i="1"/>
  <c r="BT22" i="6"/>
  <c r="AS88" i="19"/>
  <c r="BU48" i="18"/>
  <c r="AQ6" i="6"/>
  <c r="BU57" i="9"/>
  <c r="BV67" i="15"/>
  <c r="BU48" i="16"/>
  <c r="BU40" i="16"/>
  <c r="BU44" i="16"/>
  <c r="CB12" i="19"/>
  <c r="BV77" i="16"/>
  <c r="BV72" i="16"/>
  <c r="BV75" i="16"/>
  <c r="BU63" i="14"/>
  <c r="AQ78" i="18"/>
  <c r="AR59" i="7"/>
  <c r="AQ73" i="7"/>
  <c r="BV26" i="9"/>
  <c r="BV93" i="9" s="1"/>
  <c r="BV67" i="19"/>
  <c r="AQ73" i="17"/>
  <c r="AR73" i="7"/>
  <c r="BV43" i="14"/>
  <c r="AQ73" i="19"/>
  <c r="BV71" i="14"/>
  <c r="BU26" i="16"/>
  <c r="BV43" i="16"/>
  <c r="BV62" i="15"/>
  <c r="AR78" i="19"/>
  <c r="BU40" i="18"/>
  <c r="AQ76" i="6"/>
  <c r="AQ67" i="6"/>
  <c r="AQ64" i="18"/>
  <c r="BV26" i="14"/>
  <c r="BV93" i="14" s="1"/>
  <c r="BU6" i="16"/>
  <c r="BV44" i="14"/>
  <c r="BV16" i="18"/>
  <c r="BV92" i="18" s="1"/>
  <c r="BV58" i="19"/>
  <c r="BV36" i="19"/>
  <c r="BV94" i="19" s="1"/>
  <c r="BU36" i="19"/>
  <c r="BV26" i="7"/>
  <c r="BV93" i="7" s="1"/>
  <c r="BV41" i="19"/>
  <c r="BU36" i="18"/>
  <c r="BU43" i="16"/>
  <c r="AP48" i="6"/>
  <c r="BV36" i="6"/>
  <c r="AQ48" i="6"/>
  <c r="AR38" i="6"/>
  <c r="BT28" i="6"/>
  <c r="BV48" i="15"/>
  <c r="BV40" i="15"/>
  <c r="AR59" i="6"/>
  <c r="BW48" i="15"/>
  <c r="AQ40" i="6"/>
  <c r="BU36" i="15"/>
  <c r="BU28" i="6"/>
  <c r="BU40" i="15"/>
  <c r="AS88" i="15"/>
  <c r="AP40" i="6"/>
  <c r="CA86" i="14"/>
  <c r="CA46" i="9"/>
  <c r="BZ82" i="1"/>
  <c r="CC43" i="9"/>
  <c r="AK82" i="9"/>
  <c r="BW59" i="17"/>
  <c r="CA18" i="1"/>
  <c r="CC60" i="7"/>
  <c r="AK82" i="1"/>
  <c r="AK87" i="15"/>
  <c r="CC44" i="16"/>
  <c r="AM82" i="14"/>
  <c r="BZ87" i="19"/>
  <c r="CB87" i="19" s="1"/>
  <c r="CA19" i="1"/>
  <c r="BU87" i="1"/>
  <c r="BY73" i="16"/>
  <c r="CA72" i="16" s="1"/>
  <c r="CB79" i="1"/>
  <c r="CC81" i="9"/>
  <c r="BY82" i="9"/>
  <c r="CC45" i="16"/>
  <c r="CC40" i="16"/>
  <c r="CA79" i="16"/>
  <c r="CA35" i="7"/>
  <c r="BY82" i="16"/>
  <c r="CA82" i="16" s="1"/>
  <c r="M69" i="16"/>
  <c r="BZ64" i="17"/>
  <c r="CB68" i="17" s="1"/>
  <c r="BY87" i="7"/>
  <c r="CA21" i="15"/>
  <c r="G73" i="14"/>
  <c r="CA80" i="19"/>
  <c r="AE77" i="6"/>
  <c r="CC40" i="17"/>
  <c r="CA81" i="19"/>
  <c r="G59" i="14"/>
  <c r="V48" i="6"/>
  <c r="CC6" i="1"/>
  <c r="G54" i="14"/>
  <c r="AK75" i="6"/>
  <c r="G69" i="14"/>
  <c r="CC40" i="1"/>
  <c r="CA86" i="7"/>
  <c r="AE47" i="6"/>
  <c r="AK87" i="16"/>
  <c r="AE40" i="6"/>
  <c r="CC45" i="9"/>
  <c r="BU82" i="17"/>
  <c r="CB75" i="9"/>
  <c r="Z47" i="6"/>
  <c r="AG54" i="6"/>
  <c r="AA48" i="6"/>
  <c r="AH88" i="18"/>
  <c r="AL77" i="6"/>
  <c r="U75" i="6"/>
  <c r="Z68" i="6"/>
  <c r="Z66" i="6"/>
  <c r="Z67" i="6"/>
  <c r="CB75" i="18"/>
  <c r="CA81" i="14"/>
  <c r="AK12" i="6"/>
  <c r="BY69" i="9"/>
  <c r="CB12" i="7"/>
  <c r="BW59" i="7"/>
  <c r="AF76" i="6"/>
  <c r="AL44" i="6"/>
  <c r="U58" i="6"/>
  <c r="U36" i="6"/>
  <c r="U48" i="6"/>
  <c r="CA32" i="7"/>
  <c r="G64" i="1"/>
  <c r="G54" i="1"/>
  <c r="CB75" i="15"/>
  <c r="AE63" i="6"/>
  <c r="G59" i="17"/>
  <c r="BU82" i="15"/>
  <c r="G69" i="17"/>
  <c r="AE61" i="6"/>
  <c r="CA75" i="1"/>
  <c r="BV74" i="6"/>
  <c r="G73" i="1"/>
  <c r="AE62" i="6"/>
  <c r="AA59" i="15"/>
  <c r="U57" i="6"/>
  <c r="AF48" i="6"/>
  <c r="CA75" i="9"/>
  <c r="CC42" i="9"/>
  <c r="CC65" i="9"/>
  <c r="AF56" i="6"/>
  <c r="AE41" i="6"/>
  <c r="AK22" i="6"/>
  <c r="P58" i="6"/>
  <c r="Z16" i="6"/>
  <c r="AH88" i="9"/>
  <c r="BU82" i="14"/>
  <c r="AL75" i="7"/>
  <c r="AA66" i="6"/>
  <c r="AG59" i="6"/>
  <c r="CA75" i="15"/>
  <c r="AB54" i="17"/>
  <c r="CA12" i="9"/>
  <c r="CA71" i="15"/>
  <c r="CA76" i="15"/>
  <c r="BT85" i="6"/>
  <c r="G64" i="16"/>
  <c r="M64" i="16"/>
  <c r="Z48" i="6"/>
  <c r="CA77" i="15"/>
  <c r="AL44" i="7"/>
  <c r="N88" i="16"/>
  <c r="M73" i="16"/>
  <c r="M54" i="16"/>
  <c r="CC44" i="7"/>
  <c r="CB75" i="17"/>
  <c r="AE56" i="6"/>
  <c r="AF72" i="6"/>
  <c r="AJ22" i="6"/>
  <c r="W38" i="6"/>
  <c r="U6" i="6"/>
  <c r="U5" i="6"/>
  <c r="AA71" i="6"/>
  <c r="CB28" i="17"/>
  <c r="CB32" i="17"/>
  <c r="CB19" i="7"/>
  <c r="CB22" i="7"/>
  <c r="AK44" i="9"/>
  <c r="CA12" i="7"/>
  <c r="CB12" i="17"/>
  <c r="AF54" i="18"/>
  <c r="AF59" i="15"/>
  <c r="AB73" i="15"/>
  <c r="AG78" i="18"/>
  <c r="V42" i="6"/>
  <c r="AG73" i="1"/>
  <c r="V61" i="6"/>
  <c r="AF69" i="17"/>
  <c r="AA69" i="15"/>
  <c r="AL44" i="15"/>
  <c r="AF54" i="9"/>
  <c r="AF69" i="15"/>
  <c r="AG73" i="9"/>
  <c r="V69" i="15"/>
  <c r="U40" i="6"/>
  <c r="AK44" i="7"/>
  <c r="AG78" i="1"/>
  <c r="AG73" i="7"/>
  <c r="AG73" i="15"/>
  <c r="AL44" i="18"/>
  <c r="AB64" i="15"/>
  <c r="AF73" i="18"/>
  <c r="V36" i="6"/>
  <c r="V95" i="6" s="1"/>
  <c r="AF44" i="6"/>
  <c r="Z57" i="6"/>
  <c r="Z58" i="6"/>
  <c r="CB20" i="15"/>
  <c r="CB21" i="15"/>
  <c r="AH88" i="16"/>
  <c r="AF54" i="16"/>
  <c r="CB9" i="16"/>
  <c r="CB12" i="16"/>
  <c r="CA22" i="7"/>
  <c r="CA12" i="17"/>
  <c r="AJ32" i="6"/>
  <c r="AE57" i="6"/>
  <c r="CA30" i="15"/>
  <c r="CA32" i="15"/>
  <c r="AK77" i="6"/>
  <c r="CA15" i="16"/>
  <c r="CA12" i="16"/>
  <c r="CA9" i="1"/>
  <c r="CA12" i="1"/>
  <c r="V6" i="6"/>
  <c r="CB22" i="18"/>
  <c r="CB12" i="15"/>
  <c r="AA70" i="6"/>
  <c r="AF43" i="6"/>
  <c r="AB64" i="17"/>
  <c r="AG73" i="16"/>
  <c r="AF78" i="16"/>
  <c r="AF64" i="17"/>
  <c r="V73" i="15"/>
  <c r="AB69" i="15"/>
  <c r="AL44" i="17"/>
  <c r="AA75" i="6"/>
  <c r="AG59" i="9"/>
  <c r="AG64" i="17"/>
  <c r="AF57" i="6"/>
  <c r="AF77" i="6"/>
  <c r="AA5" i="6"/>
  <c r="AA91" i="6" s="1"/>
  <c r="AA6" i="6"/>
  <c r="AE75" i="6"/>
  <c r="AE72" i="6"/>
  <c r="CA29" i="17"/>
  <c r="CA32" i="17"/>
  <c r="AF61" i="6"/>
  <c r="AF66" i="6"/>
  <c r="U47" i="6"/>
  <c r="AL72" i="7"/>
  <c r="AL77" i="7"/>
  <c r="AH88" i="1"/>
  <c r="AF59" i="1"/>
  <c r="CA22" i="1"/>
  <c r="AK44" i="17"/>
  <c r="AG59" i="16"/>
  <c r="AL44" i="1"/>
  <c r="AF70" i="6"/>
  <c r="W59" i="15"/>
  <c r="AA47" i="6"/>
  <c r="AG78" i="7"/>
  <c r="AF73" i="16"/>
  <c r="U63" i="6"/>
  <c r="AF68" i="6"/>
  <c r="AG78" i="16"/>
  <c r="AG64" i="7"/>
  <c r="CB77" i="15"/>
  <c r="AF54" i="17"/>
  <c r="AB73" i="17"/>
  <c r="AG64" i="18"/>
  <c r="V75" i="6"/>
  <c r="AF36" i="6"/>
  <c r="AF95" i="6" s="1"/>
  <c r="CB22" i="17"/>
  <c r="AF71" i="6"/>
  <c r="AF64" i="1"/>
  <c r="AF73" i="1"/>
  <c r="V71" i="6"/>
  <c r="AG59" i="17"/>
  <c r="CB76" i="17"/>
  <c r="CB76" i="16"/>
  <c r="CB72" i="15"/>
  <c r="AF5" i="6"/>
  <c r="AF91" i="6" s="1"/>
  <c r="AF6" i="6"/>
  <c r="AL70" i="15"/>
  <c r="AL71" i="15"/>
  <c r="AL75" i="15"/>
  <c r="AC88" i="17"/>
  <c r="AA54" i="17"/>
  <c r="AA59" i="17"/>
  <c r="CB18" i="16"/>
  <c r="CB22" i="16"/>
  <c r="Z70" i="6"/>
  <c r="Z75" i="6"/>
  <c r="Z71" i="6"/>
  <c r="AE67" i="6"/>
  <c r="CA18" i="17"/>
  <c r="CA22" i="17"/>
  <c r="AL72" i="18"/>
  <c r="AL75" i="18"/>
  <c r="AL76" i="18"/>
  <c r="CA35" i="16"/>
  <c r="CA32" i="16"/>
  <c r="CB32" i="1"/>
  <c r="AF78" i="9"/>
  <c r="AK76" i="6"/>
  <c r="V66" i="6"/>
  <c r="AG73" i="17"/>
  <c r="AK44" i="15"/>
  <c r="U71" i="6"/>
  <c r="U44" i="6"/>
  <c r="AF42" i="6"/>
  <c r="AG59" i="15"/>
  <c r="AF64" i="15"/>
  <c r="AG69" i="16"/>
  <c r="AG64" i="1"/>
  <c r="AG59" i="18"/>
  <c r="AF41" i="6"/>
  <c r="AF69" i="16"/>
  <c r="AA73" i="17"/>
  <c r="V63" i="6"/>
  <c r="U41" i="6"/>
  <c r="AA40" i="6"/>
  <c r="Z26" i="6"/>
  <c r="AE71" i="6"/>
  <c r="AK40" i="18"/>
  <c r="AK44" i="18"/>
  <c r="AG38" i="6"/>
  <c r="AE5" i="6"/>
  <c r="AG48" i="6"/>
  <c r="Z43" i="6"/>
  <c r="AL77" i="16"/>
  <c r="AL75" i="16"/>
  <c r="AE44" i="6"/>
  <c r="CB32" i="18"/>
  <c r="CB28" i="15"/>
  <c r="CB31" i="15"/>
  <c r="U16" i="6"/>
  <c r="AB54" i="6"/>
  <c r="AL77" i="15"/>
  <c r="V57" i="6"/>
  <c r="AF64" i="18"/>
  <c r="AG59" i="1"/>
  <c r="AF78" i="1"/>
  <c r="AE42" i="6"/>
  <c r="AE36" i="6"/>
  <c r="AG64" i="9"/>
  <c r="W78" i="15"/>
  <c r="AG78" i="17"/>
  <c r="AF16" i="6"/>
  <c r="AF93" i="6" s="1"/>
  <c r="AE6" i="6"/>
  <c r="AF64" i="7"/>
  <c r="AF73" i="7"/>
  <c r="AL72" i="15"/>
  <c r="AA64" i="15"/>
  <c r="AE16" i="6"/>
  <c r="AA61" i="6"/>
  <c r="V56" i="6"/>
  <c r="AA26" i="6"/>
  <c r="AA94" i="6" s="1"/>
  <c r="AF40" i="6"/>
  <c r="CB77" i="9"/>
  <c r="AA42" i="6"/>
  <c r="AF63" i="6"/>
  <c r="CA77" i="1"/>
  <c r="CA76" i="1"/>
  <c r="CA77" i="9"/>
  <c r="AE58" i="6"/>
  <c r="Z62" i="6"/>
  <c r="AB38" i="6"/>
  <c r="Z5" i="6"/>
  <c r="CA9" i="18"/>
  <c r="CA12" i="18"/>
  <c r="AH88" i="17"/>
  <c r="AF59" i="17"/>
  <c r="CB8" i="9"/>
  <c r="CB12" i="9"/>
  <c r="AK41" i="16"/>
  <c r="AK44" i="16"/>
  <c r="U68" i="6"/>
  <c r="U62" i="6"/>
  <c r="U67" i="6"/>
  <c r="AK70" i="18"/>
  <c r="AK76" i="18"/>
  <c r="AK77" i="18"/>
  <c r="U42" i="6"/>
  <c r="CA12" i="15"/>
  <c r="Z44" i="6"/>
  <c r="AE76" i="6"/>
  <c r="CA22" i="15"/>
  <c r="AB59" i="15"/>
  <c r="W69" i="15"/>
  <c r="AF78" i="17"/>
  <c r="CA32" i="18"/>
  <c r="AG78" i="15"/>
  <c r="AF67" i="6"/>
  <c r="AG69" i="17"/>
  <c r="AK32" i="6"/>
  <c r="AG78" i="9"/>
  <c r="AA77" i="6"/>
  <c r="CB77" i="18"/>
  <c r="V43" i="6"/>
  <c r="AA58" i="6"/>
  <c r="AJ12" i="6"/>
  <c r="AA16" i="6"/>
  <c r="AA93" i="6" s="1"/>
  <c r="AL44" i="16"/>
  <c r="AA36" i="6"/>
  <c r="AA95" i="6" s="1"/>
  <c r="CB77" i="16"/>
  <c r="AA41" i="6"/>
  <c r="AA62" i="6"/>
  <c r="AL71" i="17"/>
  <c r="AL77" i="17"/>
  <c r="AK77" i="17"/>
  <c r="AK75" i="17"/>
  <c r="AK76" i="17"/>
  <c r="CB12" i="18"/>
  <c r="AC88" i="15"/>
  <c r="AA54" i="15"/>
  <c r="CA25" i="9"/>
  <c r="CA22" i="9"/>
  <c r="AF59" i="18"/>
  <c r="AH88" i="7"/>
  <c r="AF54" i="7"/>
  <c r="AF59" i="7"/>
  <c r="AE68" i="6"/>
  <c r="U43" i="6"/>
  <c r="CB32" i="7"/>
  <c r="AK72" i="16"/>
  <c r="AK77" i="16"/>
  <c r="AK76" i="16"/>
  <c r="AK75" i="16"/>
  <c r="AF78" i="18"/>
  <c r="AA56" i="6"/>
  <c r="Z41" i="6"/>
  <c r="CB76" i="18"/>
  <c r="W73" i="15"/>
  <c r="AG73" i="18"/>
  <c r="V40" i="6"/>
  <c r="V26" i="6"/>
  <c r="V94" i="6" s="1"/>
  <c r="AA73" i="15"/>
  <c r="Z36" i="6"/>
  <c r="AL75" i="17"/>
  <c r="AF73" i="9"/>
  <c r="V41" i="6"/>
  <c r="V67" i="6"/>
  <c r="CB77" i="17"/>
  <c r="V47" i="6"/>
  <c r="CB71" i="15"/>
  <c r="CB76" i="9"/>
  <c r="Z63" i="6"/>
  <c r="X88" i="15"/>
  <c r="V54" i="15"/>
  <c r="V59" i="15"/>
  <c r="AH88" i="15"/>
  <c r="CA22" i="18"/>
  <c r="AK47" i="1"/>
  <c r="AK44" i="1"/>
  <c r="CB11" i="1"/>
  <c r="CB12" i="1"/>
  <c r="CB22" i="1"/>
  <c r="CC44" i="1"/>
  <c r="CA22" i="16"/>
  <c r="W54" i="6"/>
  <c r="W64" i="15"/>
  <c r="AG69" i="15"/>
  <c r="V44" i="6"/>
  <c r="AL76" i="15"/>
  <c r="AA63" i="6"/>
  <c r="AG64" i="15"/>
  <c r="AF78" i="15"/>
  <c r="V16" i="6"/>
  <c r="V93" i="6" s="1"/>
  <c r="AF47" i="6"/>
  <c r="AA44" i="6"/>
  <c r="V64" i="15"/>
  <c r="V62" i="6"/>
  <c r="Z40" i="6"/>
  <c r="AF54" i="15"/>
  <c r="AB78" i="15"/>
  <c r="AF64" i="9"/>
  <c r="AG59" i="7"/>
  <c r="CB76" i="15"/>
  <c r="AA67" i="6"/>
  <c r="AA43" i="6"/>
  <c r="CC58" i="18"/>
  <c r="AL56" i="19"/>
  <c r="AL58" i="19"/>
  <c r="CC61" i="17"/>
  <c r="H64" i="9"/>
  <c r="CA21" i="1"/>
  <c r="CA31" i="16"/>
  <c r="BX53" i="6"/>
  <c r="CC65" i="14"/>
  <c r="CA85" i="14"/>
  <c r="CA86" i="16"/>
  <c r="BZ86" i="6"/>
  <c r="AK87" i="1"/>
  <c r="CC86" i="16"/>
  <c r="CB35" i="6"/>
  <c r="Z82" i="6"/>
  <c r="S88" i="15"/>
  <c r="BY78" i="16"/>
  <c r="H59" i="1"/>
  <c r="CC62" i="15"/>
  <c r="CA72" i="15"/>
  <c r="BW82" i="19"/>
  <c r="AK67" i="14"/>
  <c r="CB21" i="7"/>
  <c r="AK61" i="14"/>
  <c r="AJ88" i="1"/>
  <c r="AL78" i="1" s="1"/>
  <c r="AK87" i="9"/>
  <c r="CC45" i="17"/>
  <c r="CA19" i="15"/>
  <c r="BY81" i="6"/>
  <c r="CA81" i="6" s="1"/>
  <c r="AK58" i="16"/>
  <c r="BR87" i="6"/>
  <c r="BT87" i="6" s="1"/>
  <c r="CC47" i="19"/>
  <c r="AK57" i="16"/>
  <c r="G69" i="15"/>
  <c r="CC40" i="18"/>
  <c r="BW87" i="17"/>
  <c r="H69" i="16"/>
  <c r="R64" i="1"/>
  <c r="CC65" i="1"/>
  <c r="BZ59" i="14"/>
  <c r="CB57" i="14" s="1"/>
  <c r="CC46" i="17"/>
  <c r="BV79" i="6"/>
  <c r="H59" i="16"/>
  <c r="AK21" i="6"/>
  <c r="M59" i="9"/>
  <c r="BZ82" i="14"/>
  <c r="CB82" i="14" s="1"/>
  <c r="CA72" i="9"/>
  <c r="M69" i="9"/>
  <c r="CC74" i="17"/>
  <c r="AM59" i="16"/>
  <c r="H64" i="16"/>
  <c r="Q62" i="6"/>
  <c r="Q67" i="6"/>
  <c r="Q66" i="6"/>
  <c r="Q61" i="6"/>
  <c r="Q68" i="6"/>
  <c r="R73" i="1"/>
  <c r="R69" i="1"/>
  <c r="R54" i="1"/>
  <c r="BY78" i="9"/>
  <c r="BY64" i="16"/>
  <c r="CA61" i="16" s="1"/>
  <c r="M64" i="9"/>
  <c r="AL57" i="16"/>
  <c r="P41" i="6"/>
  <c r="CC53" i="9"/>
  <c r="BZ59" i="9"/>
  <c r="CB56" i="9" s="1"/>
  <c r="BY78" i="14"/>
  <c r="CA76" i="9"/>
  <c r="BZ87" i="9"/>
  <c r="CB87" i="9" s="1"/>
  <c r="G59" i="15"/>
  <c r="AL56" i="16"/>
  <c r="M73" i="9"/>
  <c r="AR82" i="6"/>
  <c r="Q59" i="14"/>
  <c r="AK71" i="16"/>
  <c r="CC60" i="9"/>
  <c r="CC85" i="18"/>
  <c r="H59" i="9"/>
  <c r="P56" i="6"/>
  <c r="R48" i="6"/>
  <c r="H69" i="14"/>
  <c r="CB11" i="15"/>
  <c r="BV72" i="6"/>
  <c r="AL71" i="7"/>
  <c r="CC57" i="9"/>
  <c r="BY87" i="9"/>
  <c r="CC87" i="9" s="1"/>
  <c r="AJ21" i="6"/>
  <c r="CC43" i="14"/>
  <c r="I88" i="14"/>
  <c r="BY82" i="14"/>
  <c r="CA82" i="14" s="1"/>
  <c r="K57" i="6"/>
  <c r="CB21" i="16"/>
  <c r="BS73" i="6"/>
  <c r="H59" i="7"/>
  <c r="CA21" i="7"/>
  <c r="AK43" i="15"/>
  <c r="CA11" i="15"/>
  <c r="CA21" i="14"/>
  <c r="CC65" i="7"/>
  <c r="CA71" i="9"/>
  <c r="G59" i="1"/>
  <c r="BZ69" i="19"/>
  <c r="AK62" i="14"/>
  <c r="CB8" i="17"/>
  <c r="CA35" i="15"/>
  <c r="CC43" i="17"/>
  <c r="CC66" i="14"/>
  <c r="P62" i="6"/>
  <c r="R73" i="14"/>
  <c r="BW87" i="14"/>
  <c r="CC86" i="17"/>
  <c r="CC58" i="19"/>
  <c r="AL43" i="15"/>
  <c r="AK66" i="14"/>
  <c r="AK68" i="14"/>
  <c r="CB71" i="6"/>
  <c r="P63" i="6"/>
  <c r="R54" i="9"/>
  <c r="R69" i="9"/>
  <c r="R64" i="15"/>
  <c r="CC65" i="15"/>
  <c r="R73" i="9"/>
  <c r="R69" i="16"/>
  <c r="AL82" i="7"/>
  <c r="CC79" i="14"/>
  <c r="L59" i="15"/>
  <c r="Q16" i="6"/>
  <c r="Q93" i="6" s="1"/>
  <c r="R59" i="7"/>
  <c r="R59" i="19"/>
  <c r="CB71" i="17"/>
  <c r="R64" i="9"/>
  <c r="R73" i="18"/>
  <c r="R73" i="16"/>
  <c r="R59" i="15"/>
  <c r="CB31" i="17"/>
  <c r="R69" i="19"/>
  <c r="CA79" i="14"/>
  <c r="BU48" i="19"/>
  <c r="AG87" i="6"/>
  <c r="CC61" i="18"/>
  <c r="CB25" i="19"/>
  <c r="CB21" i="19"/>
  <c r="CB71" i="16"/>
  <c r="R69" i="18"/>
  <c r="R73" i="15"/>
  <c r="Q43" i="6"/>
  <c r="Q26" i="6"/>
  <c r="Q94" i="6" s="1"/>
  <c r="AL58" i="15"/>
  <c r="AL72" i="16"/>
  <c r="AL71" i="16"/>
  <c r="CC40" i="7"/>
  <c r="CB21" i="18"/>
  <c r="R64" i="16"/>
  <c r="R59" i="17"/>
  <c r="R69" i="15"/>
  <c r="Q36" i="6"/>
  <c r="Q95" i="6" s="1"/>
  <c r="R54" i="6"/>
  <c r="Q40" i="6"/>
  <c r="AL72" i="17"/>
  <c r="R73" i="19"/>
  <c r="R64" i="19"/>
  <c r="CA20" i="16"/>
  <c r="AL56" i="15"/>
  <c r="CB19" i="14"/>
  <c r="CB21" i="14"/>
  <c r="CB25" i="9"/>
  <c r="CB21" i="9"/>
  <c r="Q6" i="6"/>
  <c r="R59" i="14"/>
  <c r="Q72" i="6"/>
  <c r="CB71" i="9"/>
  <c r="R69" i="14"/>
  <c r="CB72" i="9"/>
  <c r="R69" i="7"/>
  <c r="AL71" i="14"/>
  <c r="CB30" i="9"/>
  <c r="CB31" i="9"/>
  <c r="CA45" i="14"/>
  <c r="S88" i="18"/>
  <c r="R59" i="16"/>
  <c r="R64" i="17"/>
  <c r="R73" i="17"/>
  <c r="CB71" i="19"/>
  <c r="R73" i="7"/>
  <c r="R64" i="18"/>
  <c r="CB71" i="18"/>
  <c r="CA25" i="16"/>
  <c r="AL70" i="19"/>
  <c r="AL71" i="19"/>
  <c r="CB21" i="17"/>
  <c r="CA21" i="16"/>
  <c r="R64" i="7"/>
  <c r="CB31" i="1"/>
  <c r="R69" i="17"/>
  <c r="CB71" i="14"/>
  <c r="Q42" i="6"/>
  <c r="Q71" i="6"/>
  <c r="AL71" i="18"/>
  <c r="CC71" i="1"/>
  <c r="R59" i="18"/>
  <c r="R64" i="14"/>
  <c r="CB21" i="1"/>
  <c r="CB72" i="17"/>
  <c r="CA21" i="19"/>
  <c r="CA31" i="17"/>
  <c r="CA21" i="9"/>
  <c r="AK71" i="14"/>
  <c r="Q64" i="18"/>
  <c r="Q69" i="15"/>
  <c r="Q54" i="17"/>
  <c r="Q64" i="9"/>
  <c r="Q69" i="1"/>
  <c r="CA71" i="1"/>
  <c r="CA72" i="1"/>
  <c r="Q64" i="7"/>
  <c r="Q69" i="7"/>
  <c r="Q59" i="17"/>
  <c r="S88" i="14"/>
  <c r="Q54" i="14"/>
  <c r="Q69" i="14"/>
  <c r="P42" i="6"/>
  <c r="CA21" i="18"/>
  <c r="S88" i="9"/>
  <c r="Q59" i="9"/>
  <c r="Q54" i="9"/>
  <c r="Q69" i="9"/>
  <c r="Q54" i="16"/>
  <c r="P67" i="6"/>
  <c r="S88" i="19"/>
  <c r="Q59" i="19"/>
  <c r="CC43" i="15"/>
  <c r="S88" i="1"/>
  <c r="Q54" i="1"/>
  <c r="Q59" i="15"/>
  <c r="Q73" i="18"/>
  <c r="S88" i="17"/>
  <c r="Q64" i="17"/>
  <c r="P71" i="6"/>
  <c r="R38" i="6"/>
  <c r="P6" i="6"/>
  <c r="P5" i="6"/>
  <c r="P26" i="6"/>
  <c r="CA28" i="1"/>
  <c r="CA31" i="1"/>
  <c r="Q73" i="15"/>
  <c r="Q69" i="18"/>
  <c r="Q64" i="15"/>
  <c r="Q59" i="1"/>
  <c r="Q73" i="14"/>
  <c r="Q69" i="19"/>
  <c r="P40" i="6"/>
  <c r="P57" i="6"/>
  <c r="AK72" i="19"/>
  <c r="AK71" i="19"/>
  <c r="P70" i="6"/>
  <c r="CA21" i="17"/>
  <c r="Q54" i="15"/>
  <c r="P61" i="6"/>
  <c r="Q69" i="16"/>
  <c r="Q54" i="18"/>
  <c r="Q59" i="7"/>
  <c r="Q64" i="16"/>
  <c r="Q73" i="19"/>
  <c r="Q54" i="19"/>
  <c r="P68" i="6"/>
  <c r="AK70" i="17"/>
  <c r="AK71" i="17"/>
  <c r="AK72" i="17"/>
  <c r="CA28" i="9"/>
  <c r="CA31" i="9"/>
  <c r="S88" i="16"/>
  <c r="Q59" i="16"/>
  <c r="Q59" i="18"/>
  <c r="S88" i="7"/>
  <c r="Q54" i="7"/>
  <c r="Q73" i="17"/>
  <c r="Q64" i="1"/>
  <c r="CA19" i="16"/>
  <c r="CA25" i="1"/>
  <c r="CA30" i="7"/>
  <c r="CC42" i="18"/>
  <c r="M69" i="17"/>
  <c r="M59" i="17"/>
  <c r="BT88" i="9"/>
  <c r="CC47" i="1"/>
  <c r="CB35" i="9"/>
  <c r="CA30" i="1"/>
  <c r="CA35" i="1"/>
  <c r="CA29" i="1"/>
  <c r="CC47" i="15"/>
  <c r="CC47" i="16"/>
  <c r="AK43" i="9"/>
  <c r="AK47" i="17"/>
  <c r="AK40" i="9"/>
  <c r="AK41" i="9"/>
  <c r="AK47" i="9"/>
  <c r="CC36" i="15"/>
  <c r="CB20" i="18"/>
  <c r="CB25" i="18"/>
  <c r="CB18" i="18"/>
  <c r="CB15" i="17"/>
  <c r="CB9" i="17"/>
  <c r="BU48" i="7"/>
  <c r="CB15" i="15"/>
  <c r="CB8" i="1"/>
  <c r="BY86" i="6"/>
  <c r="CA86" i="6" s="1"/>
  <c r="CC40" i="9"/>
  <c r="CB21" i="6"/>
  <c r="CA11" i="9"/>
  <c r="CA9" i="9"/>
  <c r="AL6" i="7"/>
  <c r="P16" i="6"/>
  <c r="Q48" i="6"/>
  <c r="AL36" i="7"/>
  <c r="AL94" i="7" s="1"/>
  <c r="P47" i="6"/>
  <c r="AL5" i="7"/>
  <c r="AL90" i="7" s="1"/>
  <c r="CB8" i="7"/>
  <c r="AL26" i="7"/>
  <c r="AL93" i="7" s="1"/>
  <c r="AK43" i="1"/>
  <c r="CB9" i="1"/>
  <c r="Q47" i="6"/>
  <c r="CA15" i="1"/>
  <c r="CA8" i="1"/>
  <c r="CA10" i="1"/>
  <c r="AK42" i="16"/>
  <c r="AK47" i="16"/>
  <c r="CC47" i="14"/>
  <c r="AK40" i="16"/>
  <c r="CA11" i="1"/>
  <c r="CB9" i="15"/>
  <c r="CB8" i="15"/>
  <c r="CC47" i="7"/>
  <c r="CC61" i="16"/>
  <c r="BY73" i="14"/>
  <c r="CC72" i="15"/>
  <c r="CB28" i="18"/>
  <c r="L59" i="16"/>
  <c r="CC40" i="19"/>
  <c r="AK70" i="16"/>
  <c r="AI88" i="16"/>
  <c r="AK54" i="16" s="1"/>
  <c r="BW82" i="16"/>
  <c r="CA74" i="15"/>
  <c r="CB28" i="9"/>
  <c r="CA19" i="14"/>
  <c r="M64" i="7"/>
  <c r="L69" i="16"/>
  <c r="CA25" i="14"/>
  <c r="CC43" i="7"/>
  <c r="CC46" i="14"/>
  <c r="CA20" i="14"/>
  <c r="M73" i="7"/>
  <c r="M54" i="7"/>
  <c r="CC57" i="19"/>
  <c r="M59" i="7"/>
  <c r="CC36" i="9"/>
  <c r="CC26" i="16"/>
  <c r="CB35" i="18"/>
  <c r="CB29" i="9"/>
  <c r="CB30" i="18"/>
  <c r="BE82" i="6"/>
  <c r="CB31" i="18"/>
  <c r="CC46" i="16"/>
  <c r="AK72" i="14"/>
  <c r="CC61" i="9"/>
  <c r="BY87" i="14"/>
  <c r="CC87" i="14" s="1"/>
  <c r="CC77" i="19"/>
  <c r="AI78" i="6"/>
  <c r="L64" i="1"/>
  <c r="CA46" i="15"/>
  <c r="AM82" i="15"/>
  <c r="L59" i="1"/>
  <c r="BY73" i="17"/>
  <c r="AP87" i="6"/>
  <c r="L73" i="1"/>
  <c r="BY64" i="9"/>
  <c r="CA62" i="9" s="1"/>
  <c r="K58" i="6"/>
  <c r="L54" i="1"/>
  <c r="CC47" i="9"/>
  <c r="R87" i="6"/>
  <c r="CA10" i="9"/>
  <c r="CA15" i="9"/>
  <c r="AU59" i="6"/>
  <c r="CA9" i="15"/>
  <c r="CC16" i="15"/>
  <c r="CA15" i="15"/>
  <c r="BR69" i="6"/>
  <c r="CC40" i="15"/>
  <c r="CC44" i="15"/>
  <c r="BU53" i="6"/>
  <c r="CA10" i="15"/>
  <c r="CC57" i="15"/>
  <c r="AL47" i="14"/>
  <c r="BT88" i="16"/>
  <c r="BV59" i="16" s="1"/>
  <c r="AL43" i="1"/>
  <c r="L73" i="18"/>
  <c r="CB65" i="7"/>
  <c r="CB5" i="6"/>
  <c r="BY64" i="1"/>
  <c r="CA68" i="1" s="1"/>
  <c r="BO59" i="6"/>
  <c r="L59" i="14"/>
  <c r="BR59" i="6"/>
  <c r="BT58" i="6" s="1"/>
  <c r="L54" i="14"/>
  <c r="BY82" i="19"/>
  <c r="CC82" i="19" s="1"/>
  <c r="CA30" i="14"/>
  <c r="L73" i="14"/>
  <c r="CA28" i="14"/>
  <c r="L59" i="19"/>
  <c r="L64" i="14"/>
  <c r="BZ78" i="14"/>
  <c r="N88" i="19"/>
  <c r="H73" i="16"/>
  <c r="AK43" i="16"/>
  <c r="CC47" i="17"/>
  <c r="CB56" i="6"/>
  <c r="AL70" i="6"/>
  <c r="K66" i="6"/>
  <c r="BX74" i="6"/>
  <c r="CB74" i="6" s="1"/>
  <c r="BX79" i="6"/>
  <c r="CB79" i="6" s="1"/>
  <c r="AK53" i="6"/>
  <c r="AL54" i="6"/>
  <c r="CC42" i="17"/>
  <c r="AK82" i="19"/>
  <c r="BR82" i="6"/>
  <c r="BV82" i="6" s="1"/>
  <c r="M64" i="19"/>
  <c r="AL53" i="6"/>
  <c r="CC42" i="16"/>
  <c r="CB67" i="6"/>
  <c r="BV40" i="6"/>
  <c r="CB63" i="6"/>
  <c r="M54" i="19"/>
  <c r="L59" i="18"/>
  <c r="AL41" i="14"/>
  <c r="CB35" i="15"/>
  <c r="K62" i="6"/>
  <c r="BY64" i="7"/>
  <c r="CA62" i="7" s="1"/>
  <c r="BY48" i="16"/>
  <c r="CA41" i="16" s="1"/>
  <c r="CC36" i="1"/>
  <c r="AM82" i="7"/>
  <c r="AL47" i="1"/>
  <c r="AL43" i="14"/>
  <c r="CB30" i="15"/>
  <c r="L69" i="18"/>
  <c r="M59" i="1"/>
  <c r="M59" i="19"/>
  <c r="AL42" i="14"/>
  <c r="CB29" i="1"/>
  <c r="CB28" i="1"/>
  <c r="CB20" i="19"/>
  <c r="K70" i="6"/>
  <c r="M73" i="1"/>
  <c r="L64" i="18"/>
  <c r="M54" i="1"/>
  <c r="BW82" i="18"/>
  <c r="AL40" i="1"/>
  <c r="CB30" i="1"/>
  <c r="N88" i="1"/>
  <c r="CB29" i="15"/>
  <c r="K68" i="6"/>
  <c r="M73" i="19"/>
  <c r="M64" i="1"/>
  <c r="BY48" i="9"/>
  <c r="CA40" i="9" s="1"/>
  <c r="G64" i="15"/>
  <c r="AL41" i="1"/>
  <c r="CB19" i="19"/>
  <c r="AL16" i="15"/>
  <c r="AL92" i="15" s="1"/>
  <c r="K63" i="6"/>
  <c r="K67" i="6"/>
  <c r="CB14" i="6"/>
  <c r="I88" i="15"/>
  <c r="AK36" i="18"/>
  <c r="CB62" i="6"/>
  <c r="M64" i="17"/>
  <c r="CC42" i="1"/>
  <c r="M54" i="17"/>
  <c r="BY73" i="19"/>
  <c r="CA77" i="19" s="1"/>
  <c r="G73" i="16"/>
  <c r="CA25" i="15"/>
  <c r="CA29" i="16"/>
  <c r="AU82" i="6"/>
  <c r="CB68" i="14"/>
  <c r="CC44" i="18"/>
  <c r="CA46" i="18"/>
  <c r="CC46" i="19"/>
  <c r="I88" i="9"/>
  <c r="G69" i="16"/>
  <c r="H64" i="14"/>
  <c r="CA28" i="16"/>
  <c r="H54" i="9"/>
  <c r="L54" i="15"/>
  <c r="BQ82" i="6"/>
  <c r="CA30" i="16"/>
  <c r="H69" i="9"/>
  <c r="L69" i="15"/>
  <c r="L54" i="19"/>
  <c r="BS88" i="1"/>
  <c r="BU54" i="1" s="1"/>
  <c r="BZ73" i="1"/>
  <c r="H59" i="14"/>
  <c r="AI88" i="1"/>
  <c r="AK54" i="1" s="1"/>
  <c r="CA65" i="14"/>
  <c r="CC45" i="15"/>
  <c r="AK42" i="1"/>
  <c r="AK16" i="18"/>
  <c r="CB10" i="1"/>
  <c r="CB65" i="1"/>
  <c r="H54" i="14"/>
  <c r="CC41" i="16"/>
  <c r="N88" i="17"/>
  <c r="AM48" i="1"/>
  <c r="CC16" i="1"/>
  <c r="AK87" i="19"/>
  <c r="G59" i="16"/>
  <c r="I88" i="16"/>
  <c r="AK40" i="1"/>
  <c r="AK41" i="1"/>
  <c r="AK26" i="18"/>
  <c r="CB15" i="1"/>
  <c r="CA20" i="15"/>
  <c r="AK5" i="18"/>
  <c r="BS78" i="6"/>
  <c r="K47" i="6"/>
  <c r="AK47" i="19"/>
  <c r="K43" i="6"/>
  <c r="CC41" i="15"/>
  <c r="BV68" i="6"/>
  <c r="CC42" i="7"/>
  <c r="BU48" i="1"/>
  <c r="CC43" i="18"/>
  <c r="CC42" i="15"/>
  <c r="BR73" i="6"/>
  <c r="BT72" i="6" s="1"/>
  <c r="BS64" i="6"/>
  <c r="F43" i="6"/>
  <c r="CB35" i="7"/>
  <c r="AL70" i="7"/>
  <c r="H69" i="7"/>
  <c r="F47" i="6"/>
  <c r="CB31" i="7"/>
  <c r="AK41" i="15"/>
  <c r="H64" i="17"/>
  <c r="CB30" i="7"/>
  <c r="F40" i="6"/>
  <c r="F42" i="6"/>
  <c r="H64" i="7"/>
  <c r="I88" i="17"/>
  <c r="H59" i="17"/>
  <c r="H73" i="7"/>
  <c r="CC36" i="7"/>
  <c r="G64" i="18"/>
  <c r="H69" i="17"/>
  <c r="CB29" i="7"/>
  <c r="CB18" i="1"/>
  <c r="CB18" i="7"/>
  <c r="AL70" i="18"/>
  <c r="G67" i="6"/>
  <c r="G61" i="6"/>
  <c r="G68" i="6"/>
  <c r="CB19" i="6"/>
  <c r="CB20" i="7"/>
  <c r="CA19" i="7"/>
  <c r="CB25" i="7"/>
  <c r="CB18" i="9"/>
  <c r="BZ48" i="1"/>
  <c r="CB43" i="1" s="1"/>
  <c r="AK20" i="6"/>
  <c r="H73" i="18"/>
  <c r="H64" i="18"/>
  <c r="N88" i="7"/>
  <c r="L54" i="7"/>
  <c r="H69" i="19"/>
  <c r="CA20" i="17"/>
  <c r="I88" i="1"/>
  <c r="AK26" i="16"/>
  <c r="L69" i="7"/>
  <c r="L64" i="7"/>
  <c r="G69" i="9"/>
  <c r="AL70" i="16"/>
  <c r="H73" i="1"/>
  <c r="H54" i="18"/>
  <c r="H69" i="1"/>
  <c r="H64" i="1"/>
  <c r="AK72" i="18"/>
  <c r="L59" i="7"/>
  <c r="CC70" i="9"/>
  <c r="CB15" i="7"/>
  <c r="BS88" i="16"/>
  <c r="BU73" i="16" s="1"/>
  <c r="BZ69" i="18"/>
  <c r="BZ69" i="7"/>
  <c r="CA60" i="16"/>
  <c r="CC66" i="1"/>
  <c r="CB66" i="7"/>
  <c r="BW48" i="16"/>
  <c r="BW48" i="18"/>
  <c r="BY64" i="14"/>
  <c r="CA66" i="14" s="1"/>
  <c r="CC41" i="9"/>
  <c r="CC41" i="17"/>
  <c r="CC61" i="1"/>
  <c r="CA9" i="7"/>
  <c r="CA11" i="7"/>
  <c r="CC70" i="7"/>
  <c r="CA15" i="7"/>
  <c r="CA15" i="19"/>
  <c r="CA10" i="7"/>
  <c r="BT88" i="7"/>
  <c r="BV78" i="7" s="1"/>
  <c r="CC60" i="1"/>
  <c r="CC16" i="7"/>
  <c r="BY64" i="17"/>
  <c r="CA61" i="17" s="1"/>
  <c r="CA10" i="19"/>
  <c r="CA9" i="19"/>
  <c r="CC41" i="19"/>
  <c r="BZ64" i="1"/>
  <c r="CB67" i="1" s="1"/>
  <c r="BZ48" i="9"/>
  <c r="BY38" i="16"/>
  <c r="CA16" i="16" s="1"/>
  <c r="CA11" i="16"/>
  <c r="CA10" i="16"/>
  <c r="CA9" i="16"/>
  <c r="CA8" i="16"/>
  <c r="CB10" i="9"/>
  <c r="CB10" i="7"/>
  <c r="BZ38" i="7"/>
  <c r="CB6" i="7" s="1"/>
  <c r="CB9" i="7"/>
  <c r="CA65" i="18"/>
  <c r="CB10" i="16"/>
  <c r="AL63" i="18"/>
  <c r="AK48" i="9"/>
  <c r="AK16" i="16"/>
  <c r="AK5" i="16"/>
  <c r="CC60" i="15"/>
  <c r="AK36" i="16"/>
  <c r="CC16" i="16"/>
  <c r="AL66" i="18"/>
  <c r="AL68" i="18"/>
  <c r="AJ88" i="16"/>
  <c r="AL59" i="16" s="1"/>
  <c r="BY65" i="6"/>
  <c r="CB65" i="6" s="1"/>
  <c r="AL61" i="18"/>
  <c r="CC61" i="7"/>
  <c r="CB8" i="16"/>
  <c r="AL47" i="15"/>
  <c r="AK48" i="16"/>
  <c r="AM48" i="15"/>
  <c r="AJ88" i="18"/>
  <c r="AL69" i="18" s="1"/>
  <c r="AL62" i="18"/>
  <c r="AK70" i="19"/>
  <c r="CC42" i="19"/>
  <c r="CC43" i="1"/>
  <c r="CC60" i="19"/>
  <c r="CC41" i="18"/>
  <c r="AL36" i="17"/>
  <c r="AL94" i="17" s="1"/>
  <c r="AL16" i="17"/>
  <c r="AL92" i="17" s="1"/>
  <c r="AK40" i="15"/>
  <c r="AK47" i="15"/>
  <c r="AK26" i="17"/>
  <c r="CB60" i="19"/>
  <c r="CA65" i="15"/>
  <c r="AK16" i="17"/>
  <c r="CC65" i="17"/>
  <c r="AK5" i="17"/>
  <c r="AK6" i="17"/>
  <c r="CC42" i="14"/>
  <c r="AL72" i="19"/>
  <c r="M54" i="15"/>
  <c r="BZ64" i="18"/>
  <c r="CB68" i="18" s="1"/>
  <c r="N88" i="15"/>
  <c r="CC75" i="14"/>
  <c r="CA75" i="14"/>
  <c r="H64" i="19"/>
  <c r="G54" i="9"/>
  <c r="CB11" i="16"/>
  <c r="H59" i="19"/>
  <c r="CB15" i="16"/>
  <c r="G59" i="9"/>
  <c r="BZ80" i="6"/>
  <c r="CA30" i="9"/>
  <c r="K41" i="6"/>
  <c r="CB35" i="17"/>
  <c r="CA31" i="7"/>
  <c r="BZ34" i="6"/>
  <c r="BJ59" i="6"/>
  <c r="G64" i="9"/>
  <c r="AL41" i="15"/>
  <c r="CA19" i="17"/>
  <c r="CA29" i="9"/>
  <c r="BQ54" i="6"/>
  <c r="BP54" i="6"/>
  <c r="CC26" i="15"/>
  <c r="H69" i="18"/>
  <c r="AL40" i="15"/>
  <c r="CA29" i="7"/>
  <c r="CB34" i="6"/>
  <c r="CA35" i="9"/>
  <c r="AJ25" i="6"/>
  <c r="BL54" i="6"/>
  <c r="BK54" i="6"/>
  <c r="BT88" i="1"/>
  <c r="BV59" i="1" s="1"/>
  <c r="CB20" i="6"/>
  <c r="CB25" i="16"/>
  <c r="CA28" i="15"/>
  <c r="CB11" i="17"/>
  <c r="CB68" i="6"/>
  <c r="CA29" i="15"/>
  <c r="CA14" i="6"/>
  <c r="BY38" i="15"/>
  <c r="CA6" i="15" s="1"/>
  <c r="BJ82" i="6"/>
  <c r="CC40" i="14"/>
  <c r="BY48" i="1"/>
  <c r="CA43" i="1" s="1"/>
  <c r="BY87" i="17"/>
  <c r="CA87" i="17" s="1"/>
  <c r="CC68" i="17"/>
  <c r="CA25" i="19"/>
  <c r="CA10" i="14"/>
  <c r="CA20" i="7"/>
  <c r="CB19" i="9"/>
  <c r="CB19" i="1"/>
  <c r="AL72" i="14"/>
  <c r="BZ38" i="1"/>
  <c r="CB16" i="1" s="1"/>
  <c r="CB92" i="1" s="1"/>
  <c r="CA18" i="7"/>
  <c r="BY53" i="6"/>
  <c r="BY54" i="6" s="1"/>
  <c r="CA53" i="6" s="1"/>
  <c r="BT88" i="14"/>
  <c r="BV73" i="14" s="1"/>
  <c r="CC26" i="19"/>
  <c r="CA9" i="14"/>
  <c r="CC41" i="1"/>
  <c r="CC26" i="7"/>
  <c r="CB20" i="9"/>
  <c r="BY6" i="6"/>
  <c r="CB6" i="6" s="1"/>
  <c r="CC26" i="1"/>
  <c r="CA15" i="14"/>
  <c r="BE87" i="6"/>
  <c r="BW59" i="15"/>
  <c r="CC62" i="1"/>
  <c r="CC70" i="18"/>
  <c r="BY48" i="15"/>
  <c r="CA40" i="15" s="1"/>
  <c r="CC61" i="19"/>
  <c r="CA19" i="19"/>
  <c r="CA20" i="19"/>
  <c r="CA11" i="14"/>
  <c r="BR54" i="6"/>
  <c r="BT53" i="6" s="1"/>
  <c r="AJ88" i="7"/>
  <c r="AL73" i="7" s="1"/>
  <c r="BV46" i="6"/>
  <c r="BT88" i="19"/>
  <c r="BV59" i="19" s="1"/>
  <c r="CB15" i="6"/>
  <c r="BY47" i="6"/>
  <c r="CB25" i="1"/>
  <c r="CB20" i="14"/>
  <c r="AK53" i="1"/>
  <c r="AM54" i="1"/>
  <c r="CC26" i="9"/>
  <c r="BY38" i="9"/>
  <c r="CA5" i="9" s="1"/>
  <c r="BU48" i="17"/>
  <c r="CC79" i="18"/>
  <c r="CA18" i="9"/>
  <c r="K42" i="6"/>
  <c r="AR54" i="6"/>
  <c r="CC26" i="14"/>
  <c r="BT88" i="17"/>
  <c r="BV73" i="17" s="1"/>
  <c r="AL26" i="14"/>
  <c r="AL93" i="14" s="1"/>
  <c r="BZ69" i="14"/>
  <c r="CA19" i="9"/>
  <c r="BY79" i="6"/>
  <c r="CA79" i="6" s="1"/>
  <c r="CC47" i="18"/>
  <c r="AI88" i="14"/>
  <c r="AK54" i="14" s="1"/>
  <c r="BZ82" i="18"/>
  <c r="CB82" i="18" s="1"/>
  <c r="AK41" i="17"/>
  <c r="AM54" i="14"/>
  <c r="BW59" i="9"/>
  <c r="CC63" i="14"/>
  <c r="CB32" i="6"/>
  <c r="CA20" i="9"/>
  <c r="BX77" i="6"/>
  <c r="CB77" i="6" s="1"/>
  <c r="AW54" i="6"/>
  <c r="AV54" i="6"/>
  <c r="BZ48" i="17"/>
  <c r="CB47" i="17" s="1"/>
  <c r="BY48" i="17"/>
  <c r="CA47" i="17" s="1"/>
  <c r="AM48" i="16"/>
  <c r="AL42" i="16"/>
  <c r="AL76" i="6"/>
  <c r="AH78" i="6"/>
  <c r="AK16" i="19"/>
  <c r="CB29" i="17"/>
  <c r="BT70" i="6"/>
  <c r="AL41" i="16"/>
  <c r="AL47" i="16"/>
  <c r="AL42" i="6"/>
  <c r="CB30" i="17"/>
  <c r="L69" i="19"/>
  <c r="K48" i="6"/>
  <c r="L73" i="19"/>
  <c r="AL47" i="6"/>
  <c r="BY38" i="14"/>
  <c r="CA5" i="14" s="1"/>
  <c r="BS88" i="14"/>
  <c r="BU54" i="14" s="1"/>
  <c r="AK48" i="17"/>
  <c r="CC44" i="17"/>
  <c r="CC72" i="18"/>
  <c r="BY73" i="18"/>
  <c r="BX47" i="6"/>
  <c r="AL41" i="7"/>
  <c r="AL36" i="14"/>
  <c r="AL94" i="14" s="1"/>
  <c r="AL5" i="15"/>
  <c r="AL90" i="15" s="1"/>
  <c r="M64" i="15"/>
  <c r="M64" i="14"/>
  <c r="AJ88" i="14"/>
  <c r="AL64" i="14" s="1"/>
  <c r="CA60" i="14"/>
  <c r="CA57" i="14"/>
  <c r="BR64" i="6"/>
  <c r="BT67" i="6" s="1"/>
  <c r="AL48" i="7"/>
  <c r="G59" i="18"/>
  <c r="AL48" i="14"/>
  <c r="AK42" i="17"/>
  <c r="AM38" i="17"/>
  <c r="G62" i="6"/>
  <c r="CB29" i="14"/>
  <c r="AL6" i="17"/>
  <c r="M69" i="14"/>
  <c r="CA79" i="18"/>
  <c r="BT65" i="6"/>
  <c r="AL47" i="7"/>
  <c r="I88" i="18"/>
  <c r="CA58" i="14"/>
  <c r="CC36" i="14"/>
  <c r="CB30" i="14"/>
  <c r="AL26" i="17"/>
  <c r="AL93" i="17" s="1"/>
  <c r="AL26" i="15"/>
  <c r="AL93" i="15" s="1"/>
  <c r="CB19" i="15"/>
  <c r="AK43" i="17"/>
  <c r="CB31" i="14"/>
  <c r="M54" i="14"/>
  <c r="G69" i="18"/>
  <c r="CB28" i="14"/>
  <c r="AL68" i="17"/>
  <c r="CB25" i="15"/>
  <c r="AL5" i="14"/>
  <c r="AL90" i="14" s="1"/>
  <c r="M73" i="14"/>
  <c r="AL40" i="7"/>
  <c r="CA30" i="18"/>
  <c r="AL63" i="17"/>
  <c r="G63" i="6"/>
  <c r="G54" i="18"/>
  <c r="AL16" i="14"/>
  <c r="AL92" i="14" s="1"/>
  <c r="BY41" i="6"/>
  <c r="AL42" i="7"/>
  <c r="AL48" i="15"/>
  <c r="AL66" i="17"/>
  <c r="AL36" i="15"/>
  <c r="AL94" i="15" s="1"/>
  <c r="M69" i="15"/>
  <c r="AL62" i="17"/>
  <c r="AL5" i="1"/>
  <c r="AL90" i="1" s="1"/>
  <c r="BY69" i="6"/>
  <c r="BY48" i="7"/>
  <c r="CA40" i="7" s="1"/>
  <c r="N88" i="14"/>
  <c r="AL61" i="17"/>
  <c r="CB23" i="6"/>
  <c r="BV61" i="6"/>
  <c r="BY61" i="6"/>
  <c r="BY64" i="6" s="1"/>
  <c r="CA63" i="6" s="1"/>
  <c r="P48" i="6"/>
  <c r="CA23" i="6"/>
  <c r="BX42" i="6"/>
  <c r="CB30" i="6"/>
  <c r="CA15" i="17"/>
  <c r="CC26" i="17"/>
  <c r="BZ87" i="17"/>
  <c r="CB87" i="17" s="1"/>
  <c r="AK48" i="19"/>
  <c r="G69" i="7"/>
  <c r="H87" i="6"/>
  <c r="CA18" i="18"/>
  <c r="CA20" i="18"/>
  <c r="CB20" i="17"/>
  <c r="AK62" i="15"/>
  <c r="CC41" i="7"/>
  <c r="BU48" i="9"/>
  <c r="CC62" i="17"/>
  <c r="AK41" i="19"/>
  <c r="CA19" i="18"/>
  <c r="CB20" i="16"/>
  <c r="CA11" i="19"/>
  <c r="CB58" i="6"/>
  <c r="BY48" i="14"/>
  <c r="CA40" i="14" s="1"/>
  <c r="I88" i="7"/>
  <c r="CA10" i="18"/>
  <c r="BY42" i="6"/>
  <c r="CB25" i="6"/>
  <c r="CA15" i="18"/>
  <c r="CB12" i="6"/>
  <c r="CA11" i="18"/>
  <c r="CC26" i="18"/>
  <c r="CB19" i="16"/>
  <c r="CB18" i="17"/>
  <c r="BT88" i="15"/>
  <c r="CA8" i="18"/>
  <c r="AJ88" i="19"/>
  <c r="AL73" i="19" s="1"/>
  <c r="CB18" i="15"/>
  <c r="AK62" i="17"/>
  <c r="AK68" i="17"/>
  <c r="CC70" i="16"/>
  <c r="CC36" i="17"/>
  <c r="BX70" i="6"/>
  <c r="BX73" i="6" s="1"/>
  <c r="BZ72" i="6" s="1"/>
  <c r="F26" i="6"/>
  <c r="AK67" i="17"/>
  <c r="CB11" i="9"/>
  <c r="G64" i="19"/>
  <c r="AL43" i="18"/>
  <c r="AK61" i="17"/>
  <c r="CA35" i="17"/>
  <c r="AR48" i="6"/>
  <c r="BU66" i="6"/>
  <c r="L69" i="17"/>
  <c r="CC72" i="7"/>
  <c r="G41" i="6"/>
  <c r="AK66" i="17"/>
  <c r="AL66" i="9"/>
  <c r="CA28" i="17"/>
  <c r="CB9" i="9"/>
  <c r="BZ73" i="7"/>
  <c r="CB75" i="7" s="1"/>
  <c r="CB76" i="6"/>
  <c r="G43" i="6"/>
  <c r="AL47" i="18"/>
  <c r="AL68" i="9"/>
  <c r="CA30" i="17"/>
  <c r="L64" i="17"/>
  <c r="L59" i="17"/>
  <c r="AI88" i="17"/>
  <c r="AL41" i="18"/>
  <c r="AL42" i="18"/>
  <c r="CB11" i="6"/>
  <c r="AL63" i="9"/>
  <c r="CB15" i="9"/>
  <c r="AL62" i="9"/>
  <c r="BZ48" i="18"/>
  <c r="CB40" i="18" s="1"/>
  <c r="L73" i="17"/>
  <c r="AL61" i="6"/>
  <c r="CC16" i="9"/>
  <c r="AJ88" i="9"/>
  <c r="AL73" i="9" s="1"/>
  <c r="AL61" i="9"/>
  <c r="BY45" i="6"/>
  <c r="L54" i="17"/>
  <c r="AI64" i="6"/>
  <c r="AK68" i="6" s="1"/>
  <c r="AK47" i="14"/>
  <c r="AK56" i="15"/>
  <c r="AM59" i="15"/>
  <c r="BX43" i="6"/>
  <c r="AK43" i="7"/>
  <c r="AM38" i="19"/>
  <c r="BY44" i="6"/>
  <c r="AH73" i="6"/>
  <c r="AJ71" i="6" s="1"/>
  <c r="AM48" i="7"/>
  <c r="AM48" i="14"/>
  <c r="M48" i="6"/>
  <c r="AL74" i="6"/>
  <c r="AK41" i="7"/>
  <c r="AK43" i="14"/>
  <c r="AK26" i="7"/>
  <c r="BZ38" i="17"/>
  <c r="CB16" i="17" s="1"/>
  <c r="CB92" i="17" s="1"/>
  <c r="AJ88" i="15"/>
  <c r="AL54" i="15" s="1"/>
  <c r="AK48" i="7"/>
  <c r="BU48" i="15"/>
  <c r="AL40" i="16"/>
  <c r="AK42" i="14"/>
  <c r="AK58" i="15"/>
  <c r="CA45" i="18"/>
  <c r="AK47" i="7"/>
  <c r="AK40" i="7"/>
  <c r="AK41" i="14"/>
  <c r="AE48" i="6"/>
  <c r="CA29" i="14"/>
  <c r="CA31" i="14"/>
  <c r="M87" i="6"/>
  <c r="BY60" i="6"/>
  <c r="CA60" i="6" s="1"/>
  <c r="CA8" i="17"/>
  <c r="AK30" i="6"/>
  <c r="BS88" i="7"/>
  <c r="AK61" i="15"/>
  <c r="BZ48" i="7"/>
  <c r="CB43" i="7" s="1"/>
  <c r="BX85" i="6"/>
  <c r="CB85" i="6" s="1"/>
  <c r="BX46" i="6"/>
  <c r="CB46" i="6" s="1"/>
  <c r="AK68" i="15"/>
  <c r="AI59" i="6"/>
  <c r="AK58" i="6" s="1"/>
  <c r="AK66" i="15"/>
  <c r="AB48" i="6"/>
  <c r="CB24" i="6"/>
  <c r="AK70" i="6"/>
  <c r="AK63" i="15"/>
  <c r="AI88" i="15"/>
  <c r="AK73" i="15" s="1"/>
  <c r="AK43" i="18"/>
  <c r="AB87" i="6"/>
  <c r="AK72" i="6"/>
  <c r="BV71" i="6"/>
  <c r="BW59" i="1"/>
  <c r="BX60" i="6"/>
  <c r="BZ60" i="6" s="1"/>
  <c r="AI88" i="7"/>
  <c r="AK69" i="7" s="1"/>
  <c r="BE48" i="6"/>
  <c r="BX41" i="6"/>
  <c r="AS88" i="6"/>
  <c r="AW88" i="6" s="1"/>
  <c r="CB29" i="6"/>
  <c r="AJ15" i="6"/>
  <c r="AK35" i="6"/>
  <c r="BO48" i="6"/>
  <c r="BZ33" i="6"/>
  <c r="BR38" i="6"/>
  <c r="BT5" i="6" s="1"/>
  <c r="AJ8" i="6"/>
  <c r="AK28" i="6"/>
  <c r="BX45" i="6"/>
  <c r="CB45" i="6" s="1"/>
  <c r="AL16" i="6"/>
  <c r="AJ10" i="6"/>
  <c r="W82" i="6"/>
  <c r="BV16" i="6"/>
  <c r="BX36" i="6"/>
  <c r="BZ31" i="6" s="1"/>
  <c r="CB81" i="6"/>
  <c r="U87" i="6"/>
  <c r="AJ9" i="6"/>
  <c r="CB28" i="6"/>
  <c r="AK31" i="6"/>
  <c r="S88" i="6"/>
  <c r="U78" i="6" s="1"/>
  <c r="AI82" i="6"/>
  <c r="AK84" i="6" s="1"/>
  <c r="CB33" i="6"/>
  <c r="AK19" i="6"/>
  <c r="AK18" i="6"/>
  <c r="G64" i="7"/>
  <c r="G54" i="7"/>
  <c r="CB9" i="18"/>
  <c r="CA28" i="19"/>
  <c r="AK48" i="18"/>
  <c r="G59" i="7"/>
  <c r="BS88" i="17"/>
  <c r="BU59" i="17" s="1"/>
  <c r="BV67" i="6"/>
  <c r="BZ23" i="6"/>
  <c r="BY46" i="6"/>
  <c r="CC16" i="18"/>
  <c r="CC65" i="19"/>
  <c r="AL46" i="6"/>
  <c r="BS38" i="6"/>
  <c r="BU26" i="6" s="1"/>
  <c r="BU94" i="6" s="1"/>
  <c r="CA35" i="18"/>
  <c r="BU87" i="9"/>
  <c r="BW87" i="9"/>
  <c r="AH82" i="6"/>
  <c r="AL82" i="6" s="1"/>
  <c r="BY48" i="18"/>
  <c r="CA47" i="18" s="1"/>
  <c r="CC36" i="18"/>
  <c r="CB11" i="18"/>
  <c r="CA29" i="18"/>
  <c r="BY38" i="7"/>
  <c r="CA5" i="7" s="1"/>
  <c r="CB15" i="18"/>
  <c r="CA31" i="18"/>
  <c r="AL40" i="6"/>
  <c r="BW48" i="14"/>
  <c r="CB10" i="18"/>
  <c r="CB11" i="19"/>
  <c r="BS88" i="18"/>
  <c r="BU73" i="18" s="1"/>
  <c r="BY38" i="18"/>
  <c r="CA36" i="18" s="1"/>
  <c r="BW54" i="1"/>
  <c r="BV54" i="1"/>
  <c r="AJ79" i="6"/>
  <c r="AL47" i="19"/>
  <c r="BZ38" i="18"/>
  <c r="CB16" i="18" s="1"/>
  <c r="CB92" i="18" s="1"/>
  <c r="BZ38" i="15"/>
  <c r="CB6" i="15" s="1"/>
  <c r="AL43" i="6"/>
  <c r="CB70" i="19"/>
  <c r="AM48" i="18"/>
  <c r="AW48" i="6"/>
  <c r="AK41" i="18"/>
  <c r="AL48" i="1"/>
  <c r="AL16" i="9"/>
  <c r="AL92" i="9" s="1"/>
  <c r="AL16" i="1"/>
  <c r="AL92" i="1" s="1"/>
  <c r="AL48" i="9"/>
  <c r="BS88" i="9"/>
  <c r="BU54" i="9" s="1"/>
  <c r="AL36" i="1"/>
  <c r="AL94" i="1" s="1"/>
  <c r="BU79" i="6"/>
  <c r="BS82" i="6"/>
  <c r="BU82" i="6" s="1"/>
  <c r="BZ48" i="15"/>
  <c r="CB43" i="15" s="1"/>
  <c r="BY36" i="6"/>
  <c r="CA31" i="6" s="1"/>
  <c r="BY43" i="6"/>
  <c r="BY85" i="6"/>
  <c r="CA85" i="6" s="1"/>
  <c r="CB31" i="6"/>
  <c r="CC6" i="17"/>
  <c r="CC6" i="14"/>
  <c r="BW54" i="14"/>
  <c r="BU84" i="6"/>
  <c r="BS87" i="6"/>
  <c r="BU87" i="6" s="1"/>
  <c r="BV45" i="6"/>
  <c r="AL26" i="9"/>
  <c r="AL93" i="9" s="1"/>
  <c r="BZ38" i="9"/>
  <c r="CB6" i="9" s="1"/>
  <c r="BX57" i="6"/>
  <c r="BX59" i="6" s="1"/>
  <c r="BY26" i="6"/>
  <c r="CA20" i="6" s="1"/>
  <c r="BX40" i="6"/>
  <c r="AK47" i="18"/>
  <c r="AL26" i="1"/>
  <c r="AL93" i="1" s="1"/>
  <c r="W48" i="6"/>
  <c r="CC45" i="19"/>
  <c r="CB72" i="6"/>
  <c r="BT60" i="6"/>
  <c r="AI48" i="6"/>
  <c r="AK47" i="6" s="1"/>
  <c r="BY73" i="6"/>
  <c r="CA75" i="6" s="1"/>
  <c r="AK42" i="18"/>
  <c r="BZ38" i="14"/>
  <c r="CB5" i="14" s="1"/>
  <c r="CB90" i="14" s="1"/>
  <c r="BV75" i="6"/>
  <c r="BZ54" i="18"/>
  <c r="CB53" i="18" s="1"/>
  <c r="BZ54" i="9"/>
  <c r="CC54" i="9" s="1"/>
  <c r="CC53" i="1"/>
  <c r="BY54" i="1"/>
  <c r="CA53" i="1" s="1"/>
  <c r="BW54" i="19"/>
  <c r="CC53" i="14"/>
  <c r="BY54" i="14"/>
  <c r="CA53" i="14" s="1"/>
  <c r="BY38" i="1"/>
  <c r="CA36" i="1" s="1"/>
  <c r="BT88" i="18"/>
  <c r="BV73" i="18" s="1"/>
  <c r="CB10" i="6"/>
  <c r="CC6" i="18"/>
  <c r="BZ54" i="19"/>
  <c r="CB53" i="19" s="1"/>
  <c r="AL53" i="15"/>
  <c r="AK53" i="19"/>
  <c r="AM54" i="19"/>
  <c r="AK53" i="16"/>
  <c r="AM54" i="16"/>
  <c r="AM59" i="18"/>
  <c r="AK10" i="6"/>
  <c r="AK56" i="18"/>
  <c r="CA11" i="17"/>
  <c r="BY54" i="15"/>
  <c r="CA53" i="15" s="1"/>
  <c r="CC53" i="15"/>
  <c r="BV54" i="15"/>
  <c r="BW54" i="15"/>
  <c r="BY54" i="19"/>
  <c r="CA53" i="19" s="1"/>
  <c r="CC53" i="19"/>
  <c r="AK53" i="7"/>
  <c r="AM54" i="7"/>
  <c r="CC6" i="19"/>
  <c r="CC53" i="17"/>
  <c r="BY54" i="17"/>
  <c r="AK48" i="1"/>
  <c r="BS88" i="15"/>
  <c r="BU54" i="15" s="1"/>
  <c r="BY38" i="17"/>
  <c r="CA26" i="17" s="1"/>
  <c r="AI88" i="18"/>
  <c r="BZ48" i="19"/>
  <c r="CB42" i="19" s="1"/>
  <c r="BX66" i="6"/>
  <c r="BX69" i="6" s="1"/>
  <c r="AK15" i="6"/>
  <c r="AK58" i="18"/>
  <c r="BZ54" i="17"/>
  <c r="CC53" i="7"/>
  <c r="BY54" i="7"/>
  <c r="BZ54" i="15"/>
  <c r="BZ88" i="15" s="1"/>
  <c r="CB78" i="15" s="1"/>
  <c r="BS88" i="19"/>
  <c r="BU78" i="19" s="1"/>
  <c r="AK8" i="6"/>
  <c r="CC53" i="16"/>
  <c r="BY54" i="16"/>
  <c r="CA53" i="16" s="1"/>
  <c r="BZ54" i="16"/>
  <c r="CB53" i="16" s="1"/>
  <c r="CC6" i="15"/>
  <c r="CA72" i="7"/>
  <c r="CC70" i="17"/>
  <c r="AK11" i="6"/>
  <c r="AK9" i="6"/>
  <c r="BW54" i="18"/>
  <c r="BZ54" i="14"/>
  <c r="CB53" i="14" s="1"/>
  <c r="BW54" i="17"/>
  <c r="CC6" i="16"/>
  <c r="BW54" i="16"/>
  <c r="CC16" i="17"/>
  <c r="AI88" i="19"/>
  <c r="AK73" i="19" s="1"/>
  <c r="AI38" i="6"/>
  <c r="AK26" i="6" s="1"/>
  <c r="AK94" i="6" s="1"/>
  <c r="CA9" i="17"/>
  <c r="L61" i="6"/>
  <c r="BY54" i="18"/>
  <c r="CA53" i="18" s="1"/>
  <c r="CC53" i="18"/>
  <c r="BW54" i="7"/>
  <c r="BW54" i="9"/>
  <c r="D88" i="6"/>
  <c r="F73" i="6" s="1"/>
  <c r="AL86" i="6"/>
  <c r="AJ86" i="6"/>
  <c r="P82" i="6"/>
  <c r="BL48" i="6"/>
  <c r="BX54" i="6"/>
  <c r="BZ53" i="6" s="1"/>
  <c r="M59" i="6"/>
  <c r="AL26" i="19"/>
  <c r="AL93" i="19" s="1"/>
  <c r="AK16" i="9"/>
  <c r="AL48" i="18"/>
  <c r="AK26" i="1"/>
  <c r="AM38" i="1"/>
  <c r="AK6" i="19"/>
  <c r="AK5" i="19"/>
  <c r="AM38" i="15"/>
  <c r="AK36" i="14"/>
  <c r="AL36" i="9"/>
  <c r="AL94" i="9" s="1"/>
  <c r="AK48" i="15"/>
  <c r="AK16" i="15"/>
  <c r="AL5" i="9"/>
  <c r="AL90" i="9" s="1"/>
  <c r="AK26" i="15"/>
  <c r="AK5" i="15"/>
  <c r="AK5" i="7"/>
  <c r="AK36" i="15"/>
  <c r="AL5" i="19"/>
  <c r="AL90" i="19" s="1"/>
  <c r="AK36" i="9"/>
  <c r="AM38" i="9"/>
  <c r="AK26" i="19"/>
  <c r="AK5" i="9"/>
  <c r="AL36" i="19"/>
  <c r="AL94" i="19" s="1"/>
  <c r="AK16" i="7"/>
  <c r="AM38" i="7"/>
  <c r="AK36" i="7"/>
  <c r="L26" i="6"/>
  <c r="L94" i="6" s="1"/>
  <c r="L5" i="6"/>
  <c r="L91" i="6" s="1"/>
  <c r="L6" i="6"/>
  <c r="AK26" i="9"/>
  <c r="L73" i="9"/>
  <c r="L54" i="9"/>
  <c r="AL16" i="19"/>
  <c r="AL92" i="19" s="1"/>
  <c r="K6" i="6"/>
  <c r="K5" i="6"/>
  <c r="I88" i="6"/>
  <c r="CB29" i="16"/>
  <c r="CB31" i="16"/>
  <c r="AJ88" i="17"/>
  <c r="AL70" i="17"/>
  <c r="CB72" i="14"/>
  <c r="L62" i="6"/>
  <c r="L68" i="6"/>
  <c r="M59" i="18"/>
  <c r="M64" i="18"/>
  <c r="N88" i="9"/>
  <c r="L69" i="9"/>
  <c r="E88" i="6"/>
  <c r="G54" i="6" s="1"/>
  <c r="L43" i="6"/>
  <c r="L57" i="6"/>
  <c r="L64" i="9"/>
  <c r="CB72" i="18"/>
  <c r="CB72" i="16"/>
  <c r="AJ31" i="6"/>
  <c r="L67" i="6"/>
  <c r="L47" i="6"/>
  <c r="L58" i="6"/>
  <c r="CB35" i="19"/>
  <c r="CB31" i="19"/>
  <c r="CA31" i="19"/>
  <c r="M38" i="6"/>
  <c r="K26" i="6"/>
  <c r="K36" i="6"/>
  <c r="L66" i="6"/>
  <c r="L36" i="6"/>
  <c r="L95" i="6" s="1"/>
  <c r="L16" i="6"/>
  <c r="L93" i="6" s="1"/>
  <c r="M69" i="18"/>
  <c r="L42" i="6"/>
  <c r="AK40" i="19"/>
  <c r="AK43" i="19"/>
  <c r="L72" i="6"/>
  <c r="L70" i="6"/>
  <c r="CB18" i="14"/>
  <c r="CB25" i="14"/>
  <c r="M73" i="18"/>
  <c r="L41" i="6"/>
  <c r="N88" i="18"/>
  <c r="CB8" i="19"/>
  <c r="CB10" i="19"/>
  <c r="CA29" i="19"/>
  <c r="CA30" i="19"/>
  <c r="CC16" i="19"/>
  <c r="BR48" i="6"/>
  <c r="BT40" i="6" s="1"/>
  <c r="CB15" i="19"/>
  <c r="BY40" i="6"/>
  <c r="BZ48" i="14"/>
  <c r="CB41" i="14" s="1"/>
  <c r="BY16" i="6"/>
  <c r="CA9" i="6" s="1"/>
  <c r="CB8" i="6"/>
  <c r="BY59" i="6"/>
  <c r="CA56" i="6" s="1"/>
  <c r="BY38" i="19"/>
  <c r="CA16" i="19" s="1"/>
  <c r="BS48" i="6"/>
  <c r="BU40" i="6" s="1"/>
  <c r="CC61" i="14"/>
  <c r="CC43" i="19"/>
  <c r="F84" i="6"/>
  <c r="H82" i="6"/>
  <c r="AK56" i="9"/>
  <c r="AK58" i="9"/>
  <c r="AK57" i="9"/>
  <c r="AM59" i="9"/>
  <c r="AK48" i="14"/>
  <c r="AM38" i="14"/>
  <c r="AK26" i="14"/>
  <c r="BX26" i="6"/>
  <c r="BZ21" i="6" s="1"/>
  <c r="AK5" i="14"/>
  <c r="BW59" i="18"/>
  <c r="BU59" i="18"/>
  <c r="CA65" i="17"/>
  <c r="CA74" i="19"/>
  <c r="BV87" i="6"/>
  <c r="AK16" i="14"/>
  <c r="AH48" i="6"/>
  <c r="AJ42" i="6" s="1"/>
  <c r="AL48" i="19"/>
  <c r="G56" i="6"/>
  <c r="G57" i="6"/>
  <c r="G58" i="6"/>
  <c r="AZ48" i="6"/>
  <c r="AI88" i="9"/>
  <c r="BY48" i="19"/>
  <c r="CA47" i="19" s="1"/>
  <c r="BX44" i="6"/>
  <c r="O88" i="6"/>
  <c r="CB22" i="6"/>
  <c r="BH88" i="6"/>
  <c r="BL88" i="6" s="1"/>
  <c r="AU87" i="6"/>
  <c r="AL40" i="19"/>
  <c r="G36" i="6"/>
  <c r="G95" i="6" s="1"/>
  <c r="CB15" i="14"/>
  <c r="G5" i="6"/>
  <c r="G91" i="6" s="1"/>
  <c r="BZ38" i="16"/>
  <c r="CC16" i="14"/>
  <c r="CB8" i="14"/>
  <c r="AL42" i="19"/>
  <c r="AL41" i="19"/>
  <c r="AL41" i="6"/>
  <c r="BZ48" i="16"/>
  <c r="CC36" i="16"/>
  <c r="AM48" i="19"/>
  <c r="G26" i="6"/>
  <c r="G94" i="6" s="1"/>
  <c r="AN88" i="6"/>
  <c r="AP64" i="6" s="1"/>
  <c r="AJ35" i="6"/>
  <c r="CB29" i="19"/>
  <c r="AL72" i="6"/>
  <c r="AJ29" i="6"/>
  <c r="CB35" i="16"/>
  <c r="AM48" i="9"/>
  <c r="BZ38" i="19"/>
  <c r="CB26" i="19" s="1"/>
  <c r="CB93" i="19" s="1"/>
  <c r="AL36" i="6"/>
  <c r="G47" i="6"/>
  <c r="AJ28" i="6"/>
  <c r="AJ65" i="6"/>
  <c r="G40" i="6"/>
  <c r="CB30" i="16"/>
  <c r="CB28" i="16"/>
  <c r="H38" i="6"/>
  <c r="H48" i="6"/>
  <c r="G48" i="6"/>
  <c r="AL26" i="6"/>
  <c r="AJ19" i="6"/>
  <c r="AL36" i="18"/>
  <c r="AL94" i="18" s="1"/>
  <c r="AM48" i="17"/>
  <c r="AJ18" i="6"/>
  <c r="AH38" i="6"/>
  <c r="AJ6" i="6" s="1"/>
  <c r="AL47" i="9"/>
  <c r="I88" i="19"/>
  <c r="F6" i="6"/>
  <c r="AK6" i="1"/>
  <c r="AK36" i="1"/>
  <c r="AK5" i="1"/>
  <c r="F36" i="6"/>
  <c r="G59" i="19"/>
  <c r="G16" i="6"/>
  <c r="G93" i="6" s="1"/>
  <c r="CB11" i="14"/>
  <c r="CC43" i="16"/>
  <c r="AL16" i="18"/>
  <c r="AL92" i="18" s="1"/>
  <c r="AL43" i="17"/>
  <c r="AL40" i="17"/>
  <c r="AM38" i="18"/>
  <c r="AL26" i="18"/>
  <c r="AL93" i="18" s="1"/>
  <c r="AL5" i="18"/>
  <c r="AL90" i="18" s="1"/>
  <c r="AL40" i="9"/>
  <c r="AL26" i="16"/>
  <c r="AL93" i="16" s="1"/>
  <c r="CB9" i="14"/>
  <c r="AM38" i="16"/>
  <c r="AL41" i="9"/>
  <c r="AL6" i="16"/>
  <c r="G54" i="19"/>
  <c r="AL43" i="9"/>
  <c r="AL42" i="9"/>
  <c r="AL48" i="16"/>
  <c r="AL5" i="16"/>
  <c r="AL90" i="16" s="1"/>
  <c r="AL36" i="16"/>
  <c r="AL94" i="16" s="1"/>
  <c r="AL42" i="17"/>
  <c r="AL47" i="17"/>
  <c r="CC36" i="19"/>
  <c r="AL48" i="17"/>
  <c r="F5" i="6"/>
  <c r="CB28" i="19"/>
  <c r="CA62" i="15"/>
  <c r="F48" i="6"/>
  <c r="CB9" i="6"/>
  <c r="BX16" i="6"/>
  <c r="BZ12" i="6" s="1"/>
  <c r="CC41" i="14"/>
  <c r="AY88" i="6"/>
  <c r="Y88" i="6"/>
  <c r="AA54" i="6" s="1"/>
  <c r="AC88" i="6"/>
  <c r="X88" i="6"/>
  <c r="AB59" i="6"/>
  <c r="T88" i="6"/>
  <c r="V54" i="6" s="1"/>
  <c r="AO88" i="6"/>
  <c r="AQ59" i="6" s="1"/>
  <c r="AZ59" i="6"/>
  <c r="BB59" i="6"/>
  <c r="F56" i="6"/>
  <c r="H59" i="6"/>
  <c r="F57" i="6"/>
  <c r="F58" i="6"/>
  <c r="CB57" i="19"/>
  <c r="BM88" i="6"/>
  <c r="BQ88" i="6" s="1"/>
  <c r="AX88" i="6"/>
  <c r="BB88" i="6" s="1"/>
  <c r="L48" i="6"/>
  <c r="CB58" i="19"/>
  <c r="AT88" i="6"/>
  <c r="AD88" i="6"/>
  <c r="AF54" i="6" s="1"/>
  <c r="N88" i="6"/>
  <c r="BD88" i="6"/>
  <c r="BC88" i="6"/>
  <c r="BG88" i="6" s="1"/>
  <c r="AZ82" i="6"/>
  <c r="BB82" i="6"/>
  <c r="J88" i="6"/>
  <c r="BK73" i="6"/>
  <c r="BI88" i="6"/>
  <c r="BB87" i="6"/>
  <c r="AZ87" i="6"/>
  <c r="F71" i="6"/>
  <c r="F70" i="6"/>
  <c r="BE59" i="6"/>
  <c r="BG59" i="6"/>
  <c r="W59" i="6"/>
  <c r="BO87" i="6"/>
  <c r="BQ87" i="6"/>
  <c r="K82" i="6"/>
  <c r="M82" i="6"/>
  <c r="AE82" i="6"/>
  <c r="AG82" i="6"/>
  <c r="BN88" i="6"/>
  <c r="CB62" i="15"/>
  <c r="CA57" i="15"/>
  <c r="CB62" i="14"/>
  <c r="CB62" i="19"/>
  <c r="CA58" i="9"/>
  <c r="CA57" i="9"/>
  <c r="CA58" i="15"/>
  <c r="CB67" i="15"/>
  <c r="CB67" i="19"/>
  <c r="CB62" i="16"/>
  <c r="CA62" i="18"/>
  <c r="CB67" i="16"/>
  <c r="CB67" i="14"/>
  <c r="CB67" i="9"/>
  <c r="CB62" i="9"/>
  <c r="CB57" i="18"/>
  <c r="CB57" i="16"/>
  <c r="CB57" i="1"/>
  <c r="CB57" i="15"/>
  <c r="CC87" i="16"/>
  <c r="CB66" i="9"/>
  <c r="CA58" i="19"/>
  <c r="CA58" i="16"/>
  <c r="CA58" i="17"/>
  <c r="CA63" i="18"/>
  <c r="CA63" i="15"/>
  <c r="CA68" i="15"/>
  <c r="CA68" i="18"/>
  <c r="CB68" i="16"/>
  <c r="CA63" i="19"/>
  <c r="CB61" i="14"/>
  <c r="CB63" i="14"/>
  <c r="CA68" i="19"/>
  <c r="CB63" i="16"/>
  <c r="CB68" i="19"/>
  <c r="CB68" i="15"/>
  <c r="CB68" i="9"/>
  <c r="CB63" i="19"/>
  <c r="CB63" i="15"/>
  <c r="CB63" i="9"/>
  <c r="CB56" i="17"/>
  <c r="CB58" i="17"/>
  <c r="CB58" i="18"/>
  <c r="CB58" i="1"/>
  <c r="CA58" i="1"/>
  <c r="CA58" i="18"/>
  <c r="CA58" i="7"/>
  <c r="CA57" i="7"/>
  <c r="CA71" i="7"/>
  <c r="CA67" i="18"/>
  <c r="CB61" i="16"/>
  <c r="CB66" i="14"/>
  <c r="CA67" i="15"/>
  <c r="CA57" i="18"/>
  <c r="CA56" i="19"/>
  <c r="CA57" i="16"/>
  <c r="CB63" i="7"/>
  <c r="CB68" i="7"/>
  <c r="AJ68" i="6"/>
  <c r="AJ63" i="6"/>
  <c r="AJ66" i="6"/>
  <c r="CB62" i="7"/>
  <c r="CB66" i="15"/>
  <c r="CB61" i="7"/>
  <c r="CB67" i="7"/>
  <c r="CA67" i="19"/>
  <c r="AJ61" i="6"/>
  <c r="AJ62" i="6"/>
  <c r="AJ67" i="6"/>
  <c r="CA62" i="19"/>
  <c r="CA66" i="19"/>
  <c r="CB61" i="19"/>
  <c r="CA66" i="15"/>
  <c r="CA66" i="18"/>
  <c r="CA57" i="1"/>
  <c r="CA57" i="17"/>
  <c r="CB56" i="16"/>
  <c r="CB56" i="15"/>
  <c r="CC59" i="15"/>
  <c r="CC59" i="7"/>
  <c r="CB57" i="7"/>
  <c r="AJ56" i="6"/>
  <c r="AJ57" i="6"/>
  <c r="CA70" i="7"/>
  <c r="CB45" i="7"/>
  <c r="CA46" i="7"/>
  <c r="CB87" i="7"/>
  <c r="CA13" i="6"/>
  <c r="AJ45" i="6"/>
  <c r="BZ14" i="6"/>
  <c r="BZ65" i="6"/>
  <c r="BZ13" i="6"/>
  <c r="AK46" i="6"/>
  <c r="G78" i="6"/>
  <c r="G82" i="6"/>
  <c r="AL87" i="7"/>
  <c r="CB46" i="7"/>
  <c r="CB56" i="7"/>
  <c r="BY78" i="6"/>
  <c r="BX64" i="6"/>
  <c r="CA81" i="12"/>
  <c r="CB81" i="12"/>
  <c r="BZ81" i="12"/>
  <c r="BF81" i="12"/>
  <c r="AG81" i="12"/>
  <c r="AE81" i="12"/>
  <c r="BG81" i="12"/>
  <c r="BE81" i="12"/>
  <c r="AQ81" i="12"/>
  <c r="AL81" i="12"/>
  <c r="AJ81" i="12"/>
  <c r="U81" i="12"/>
  <c r="W81" i="12"/>
  <c r="G81" i="12"/>
  <c r="BJ81" i="12"/>
  <c r="BL81" i="12"/>
  <c r="V81" i="12"/>
  <c r="F81" i="12"/>
  <c r="H81" i="12"/>
  <c r="M81" i="12"/>
  <c r="K81" i="12"/>
  <c r="AF81" i="12"/>
  <c r="AA81" i="12"/>
  <c r="BB81" i="12"/>
  <c r="AZ81" i="12"/>
  <c r="Q81" i="12"/>
  <c r="R81" i="12"/>
  <c r="P81" i="12"/>
  <c r="L81" i="12"/>
  <c r="BK81" i="12"/>
  <c r="BP81" i="12"/>
  <c r="AU81" i="12"/>
  <c r="AW81" i="12"/>
  <c r="Z81" i="12"/>
  <c r="AB81" i="12"/>
  <c r="AP81" i="12"/>
  <c r="AR81" i="12"/>
  <c r="AV81" i="12"/>
  <c r="BO81" i="12"/>
  <c r="BQ81" i="12"/>
  <c r="BA81" i="12"/>
  <c r="AW46" i="12"/>
  <c r="AU46" i="12"/>
  <c r="AZ46" i="12"/>
  <c r="BB46" i="12"/>
  <c r="Z46" i="12"/>
  <c r="AB46" i="12"/>
  <c r="AQ43" i="12"/>
  <c r="M43" i="12"/>
  <c r="K43" i="12"/>
  <c r="BU43" i="12"/>
  <c r="BL46" i="12"/>
  <c r="BJ46" i="12"/>
  <c r="V43" i="12"/>
  <c r="H43" i="12"/>
  <c r="F43" i="12"/>
  <c r="H74" i="12"/>
  <c r="F74" i="12"/>
  <c r="D77" i="12"/>
  <c r="F77" i="12" s="1"/>
  <c r="AK43" i="12"/>
  <c r="AF43" i="12"/>
  <c r="U46" i="12"/>
  <c r="W46" i="12"/>
  <c r="E77" i="12"/>
  <c r="G77" i="12" s="1"/>
  <c r="G74" i="12"/>
  <c r="AP43" i="12"/>
  <c r="AR43" i="12"/>
  <c r="AE74" i="12"/>
  <c r="AC77" i="12"/>
  <c r="AE77" i="12" s="1"/>
  <c r="AG74" i="12"/>
  <c r="P46" i="12"/>
  <c r="R46" i="12"/>
  <c r="BE43" i="12"/>
  <c r="BG43" i="12"/>
  <c r="BE74" i="12"/>
  <c r="BG74" i="12"/>
  <c r="BC77" i="12"/>
  <c r="BE77" i="12" s="1"/>
  <c r="AO77" i="12"/>
  <c r="AQ77" i="12" s="1"/>
  <c r="AQ74" i="12"/>
  <c r="M74" i="12"/>
  <c r="K74" i="12"/>
  <c r="I77" i="12"/>
  <c r="K77" i="12" s="1"/>
  <c r="BS77" i="12"/>
  <c r="BU77" i="12" s="1"/>
  <c r="BU74" i="12"/>
  <c r="L43" i="12"/>
  <c r="BF74" i="12"/>
  <c r="BD77" i="12"/>
  <c r="BF77" i="12" s="1"/>
  <c r="V74" i="12"/>
  <c r="T77" i="12"/>
  <c r="V77" i="12" s="1"/>
  <c r="Q43" i="12"/>
  <c r="BQ46" i="12"/>
  <c r="BO46" i="12"/>
  <c r="AF74" i="12"/>
  <c r="AD77" i="12"/>
  <c r="AF77" i="12" s="1"/>
  <c r="G43" i="12"/>
  <c r="AJ46" i="12"/>
  <c r="AL46" i="12"/>
  <c r="BA43" i="12"/>
  <c r="AP74" i="12"/>
  <c r="AR74" i="12"/>
  <c r="AN77" i="12"/>
  <c r="AP77" i="12" s="1"/>
  <c r="AE46" i="12"/>
  <c r="AG46" i="12"/>
  <c r="AA74" i="12"/>
  <c r="Y77" i="12"/>
  <c r="AA77" i="12" s="1"/>
  <c r="CA43" i="12"/>
  <c r="AU43" i="12"/>
  <c r="AW43" i="12"/>
  <c r="AW74" i="12"/>
  <c r="AS77" i="12"/>
  <c r="AU77" i="12" s="1"/>
  <c r="AU74" i="12"/>
  <c r="AZ43" i="12"/>
  <c r="BB43" i="12"/>
  <c r="Z43" i="12"/>
  <c r="AB43" i="12"/>
  <c r="AB74" i="12"/>
  <c r="X77" i="12"/>
  <c r="Z77" i="12" s="1"/>
  <c r="Z74" i="12"/>
  <c r="M46" i="12"/>
  <c r="K46" i="12"/>
  <c r="L74" i="12"/>
  <c r="J77" i="12"/>
  <c r="L77" i="12" s="1"/>
  <c r="BK43" i="12"/>
  <c r="BJ43" i="12"/>
  <c r="BL43" i="12"/>
  <c r="AV74" i="12"/>
  <c r="AT77" i="12"/>
  <c r="AV77" i="12" s="1"/>
  <c r="H46" i="12"/>
  <c r="F46" i="12"/>
  <c r="AK74" i="12"/>
  <c r="AI77" i="12"/>
  <c r="AK77" i="12" s="1"/>
  <c r="BN77" i="12"/>
  <c r="BP77" i="12" s="1"/>
  <c r="BP74" i="12"/>
  <c r="U43" i="12"/>
  <c r="W43" i="12"/>
  <c r="BA74" i="12"/>
  <c r="AY77" i="12"/>
  <c r="BA77" i="12" s="1"/>
  <c r="AP46" i="12"/>
  <c r="AR46" i="12"/>
  <c r="AA43" i="12"/>
  <c r="P43" i="12"/>
  <c r="R43" i="12"/>
  <c r="P74" i="12"/>
  <c r="R74" i="12"/>
  <c r="N77" i="12"/>
  <c r="P77" i="12" s="1"/>
  <c r="BT45" i="12"/>
  <c r="BV45" i="12"/>
  <c r="BG46" i="12"/>
  <c r="BE46" i="12"/>
  <c r="AZ74" i="12"/>
  <c r="AX77" i="12"/>
  <c r="AZ77" i="12" s="1"/>
  <c r="BB74" i="12"/>
  <c r="BF43" i="12"/>
  <c r="BI77" i="12"/>
  <c r="BK77" i="12" s="1"/>
  <c r="BK74" i="12"/>
  <c r="BZ43" i="12"/>
  <c r="CB43" i="12"/>
  <c r="CB74" i="12"/>
  <c r="BX77" i="12"/>
  <c r="BZ77" i="12" s="1"/>
  <c r="BZ74" i="12"/>
  <c r="BL74" i="12"/>
  <c r="BJ74" i="12"/>
  <c r="BH77" i="12"/>
  <c r="BJ77" i="12" s="1"/>
  <c r="AV43" i="12"/>
  <c r="Q74" i="12"/>
  <c r="O77" i="12"/>
  <c r="Q77" i="12" s="1"/>
  <c r="BO43" i="12"/>
  <c r="BQ43" i="12"/>
  <c r="BQ74" i="12"/>
  <c r="BO74" i="12"/>
  <c r="BM77" i="12"/>
  <c r="BO77" i="12" s="1"/>
  <c r="BP43" i="12"/>
  <c r="U74" i="12"/>
  <c r="W74" i="12"/>
  <c r="S77" i="12"/>
  <c r="U77" i="12" s="1"/>
  <c r="AL43" i="12"/>
  <c r="AJ43" i="12"/>
  <c r="AL74" i="12"/>
  <c r="AH77" i="12"/>
  <c r="AJ77" i="12" s="1"/>
  <c r="AJ74" i="12"/>
  <c r="AG43" i="12"/>
  <c r="AE43" i="12"/>
  <c r="BV83" i="12"/>
  <c r="BR86" i="12"/>
  <c r="CC87" i="19"/>
  <c r="CA87" i="19"/>
  <c r="CC59" i="19"/>
  <c r="CB82" i="19"/>
  <c r="CC82" i="18"/>
  <c r="CA82" i="18"/>
  <c r="CC87" i="18"/>
  <c r="CA87" i="18"/>
  <c r="CC59" i="18"/>
  <c r="CC82" i="17"/>
  <c r="CA82" i="17"/>
  <c r="CB82" i="17"/>
  <c r="CC59" i="17"/>
  <c r="CC82" i="15"/>
  <c r="CA82" i="15"/>
  <c r="CB82" i="15"/>
  <c r="CC87" i="15"/>
  <c r="CA87" i="15"/>
  <c r="CC59" i="16"/>
  <c r="CB82" i="16"/>
  <c r="BZ58" i="13"/>
  <c r="CB58" i="13"/>
  <c r="BZ47" i="13"/>
  <c r="CB47" i="13"/>
  <c r="BX87" i="13"/>
  <c r="CB87" i="13" s="1"/>
  <c r="CB81" i="13"/>
  <c r="BZ81" i="13"/>
  <c r="BY87" i="13"/>
  <c r="CA81" i="13"/>
  <c r="CB86" i="13"/>
  <c r="BZ86" i="13"/>
  <c r="CB82" i="9"/>
  <c r="CC82" i="9"/>
  <c r="CA82" i="9"/>
  <c r="CB82" i="7"/>
  <c r="CC82" i="7"/>
  <c r="CC87" i="7"/>
  <c r="CC87" i="1"/>
  <c r="CA87" i="1"/>
  <c r="CB82" i="1"/>
  <c r="CA82" i="1"/>
  <c r="CC82" i="1"/>
  <c r="CC59" i="1"/>
  <c r="BV54" i="17" l="1"/>
  <c r="CB66" i="17"/>
  <c r="BV54" i="16"/>
  <c r="BV54" i="19"/>
  <c r="BU59" i="1"/>
  <c r="BU54" i="16"/>
  <c r="BT16" i="6"/>
  <c r="BV73" i="1"/>
  <c r="BU59" i="9"/>
  <c r="BV54" i="6"/>
  <c r="BV78" i="19"/>
  <c r="BV59" i="9"/>
  <c r="BV78" i="9"/>
  <c r="BU77" i="6"/>
  <c r="BU72" i="6"/>
  <c r="BU71" i="6"/>
  <c r="AP54" i="6"/>
  <c r="AP73" i="6"/>
  <c r="AQ69" i="6"/>
  <c r="BU54" i="19"/>
  <c r="CA87" i="9"/>
  <c r="CB67" i="17"/>
  <c r="BV54" i="14"/>
  <c r="BT43" i="6"/>
  <c r="BT71" i="6"/>
  <c r="BW88" i="7"/>
  <c r="BU73" i="7"/>
  <c r="BU64" i="14"/>
  <c r="BV59" i="17"/>
  <c r="BU64" i="18"/>
  <c r="AP78" i="6"/>
  <c r="BU69" i="15"/>
  <c r="BV73" i="9"/>
  <c r="BU78" i="17"/>
  <c r="CB44" i="19"/>
  <c r="BU64" i="15"/>
  <c r="CB61" i="17"/>
  <c r="BT75" i="6"/>
  <c r="BW88" i="16"/>
  <c r="BU59" i="16"/>
  <c r="BU78" i="16"/>
  <c r="BW88" i="1"/>
  <c r="BU78" i="1"/>
  <c r="BU73" i="1"/>
  <c r="BU59" i="14"/>
  <c r="CA44" i="19"/>
  <c r="BV78" i="14"/>
  <c r="CB44" i="14"/>
  <c r="BV64" i="7"/>
  <c r="AQ78" i="6"/>
  <c r="BV78" i="18"/>
  <c r="AQ64" i="6"/>
  <c r="BT41" i="6"/>
  <c r="BV59" i="15"/>
  <c r="BV73" i="15"/>
  <c r="BT26" i="6"/>
  <c r="AQ54" i="6"/>
  <c r="BV59" i="6"/>
  <c r="BT56" i="6"/>
  <c r="BT57" i="6"/>
  <c r="BU64" i="7"/>
  <c r="BV64" i="1"/>
  <c r="AQ73" i="6"/>
  <c r="BV64" i="19"/>
  <c r="BV59" i="18"/>
  <c r="BV78" i="17"/>
  <c r="BV69" i="15"/>
  <c r="BU75" i="6"/>
  <c r="BV54" i="9"/>
  <c r="BW88" i="14"/>
  <c r="BU78" i="14"/>
  <c r="CA44" i="14"/>
  <c r="BV64" i="15"/>
  <c r="BV69" i="19"/>
  <c r="BV59" i="7"/>
  <c r="BV64" i="18"/>
  <c r="BU47" i="6"/>
  <c r="BV73" i="7"/>
  <c r="CB62" i="17"/>
  <c r="BV54" i="7"/>
  <c r="BV54" i="18"/>
  <c r="BW88" i="9"/>
  <c r="BU78" i="9"/>
  <c r="BV73" i="16"/>
  <c r="BU54" i="7"/>
  <c r="BU43" i="6"/>
  <c r="BU76" i="6"/>
  <c r="BV64" i="14"/>
  <c r="BV73" i="19"/>
  <c r="AP69" i="6"/>
  <c r="BU64" i="1"/>
  <c r="BV78" i="1"/>
  <c r="BT6" i="6"/>
  <c r="BU36" i="6"/>
  <c r="BU95" i="6" s="1"/>
  <c r="BU6" i="6"/>
  <c r="BU5" i="6"/>
  <c r="BU91" i="6" s="1"/>
  <c r="CB63" i="17"/>
  <c r="BW88" i="18"/>
  <c r="BU78" i="18"/>
  <c r="BT42" i="6"/>
  <c r="BT62" i="6"/>
  <c r="BT63" i="6"/>
  <c r="CA75" i="19"/>
  <c r="CA76" i="19"/>
  <c r="BT47" i="6"/>
  <c r="CA76" i="14"/>
  <c r="CA77" i="14"/>
  <c r="BU78" i="15"/>
  <c r="BU54" i="18"/>
  <c r="BU44" i="6"/>
  <c r="BU16" i="6"/>
  <c r="BU93" i="6" s="1"/>
  <c r="BV59" i="14"/>
  <c r="BU78" i="7"/>
  <c r="BT76" i="6"/>
  <c r="BT77" i="6"/>
  <c r="AK64" i="16"/>
  <c r="BW88" i="19"/>
  <c r="BU73" i="19"/>
  <c r="BU69" i="19"/>
  <c r="BU59" i="19"/>
  <c r="BU64" i="19"/>
  <c r="BW88" i="17"/>
  <c r="BU73" i="17"/>
  <c r="BT44" i="6"/>
  <c r="BU63" i="6"/>
  <c r="BU62" i="6"/>
  <c r="BU67" i="6"/>
  <c r="BU68" i="6"/>
  <c r="BV78" i="16"/>
  <c r="BU73" i="15"/>
  <c r="BU41" i="6"/>
  <c r="BU54" i="17"/>
  <c r="BU42" i="6"/>
  <c r="BU73" i="14"/>
  <c r="BT68" i="6"/>
  <c r="BV78" i="15"/>
  <c r="BU73" i="9"/>
  <c r="BU59" i="7"/>
  <c r="AR88" i="6"/>
  <c r="CC82" i="16"/>
  <c r="BW88" i="15"/>
  <c r="BV38" i="6"/>
  <c r="BT36" i="6"/>
  <c r="AP59" i="6"/>
  <c r="BU48" i="6"/>
  <c r="BV48" i="6"/>
  <c r="BU59" i="15"/>
  <c r="CA44" i="7"/>
  <c r="CC59" i="14"/>
  <c r="CA70" i="16"/>
  <c r="CA66" i="16"/>
  <c r="CA67" i="16"/>
  <c r="CA68" i="16"/>
  <c r="CA63" i="16"/>
  <c r="CA62" i="16"/>
  <c r="CA71" i="16"/>
  <c r="CA77" i="16"/>
  <c r="CA76" i="16"/>
  <c r="CA75" i="16"/>
  <c r="CC87" i="17"/>
  <c r="CA87" i="14"/>
  <c r="AK78" i="7"/>
  <c r="CB44" i="7"/>
  <c r="CB58" i="14"/>
  <c r="CB56" i="14"/>
  <c r="BY88" i="7"/>
  <c r="CA54" i="7" s="1"/>
  <c r="AL59" i="1"/>
  <c r="AL54" i="1"/>
  <c r="AL73" i="1"/>
  <c r="AL64" i="1"/>
  <c r="AL69" i="1"/>
  <c r="AL78" i="7"/>
  <c r="CC82" i="14"/>
  <c r="CA61" i="7"/>
  <c r="AJ75" i="6"/>
  <c r="U59" i="6"/>
  <c r="AB88" i="6"/>
  <c r="AK69" i="9"/>
  <c r="AK78" i="9"/>
  <c r="AG88" i="6"/>
  <c r="AE54" i="6"/>
  <c r="CA22" i="6"/>
  <c r="AK69" i="17"/>
  <c r="AK78" i="17"/>
  <c r="CB70" i="7"/>
  <c r="CB77" i="7"/>
  <c r="CB76" i="7"/>
  <c r="AJ76" i="6"/>
  <c r="AA64" i="6"/>
  <c r="AA69" i="6"/>
  <c r="AL78" i="18"/>
  <c r="AE73" i="6"/>
  <c r="BZ76" i="6"/>
  <c r="Z54" i="6"/>
  <c r="CA12" i="6"/>
  <c r="BZ22" i="6"/>
  <c r="CA44" i="9"/>
  <c r="AL78" i="9"/>
  <c r="AE78" i="6"/>
  <c r="CA44" i="15"/>
  <c r="CA44" i="17"/>
  <c r="CA44" i="1"/>
  <c r="CB44" i="18"/>
  <c r="AK44" i="6"/>
  <c r="AF64" i="6"/>
  <c r="AK54" i="18"/>
  <c r="AK78" i="18"/>
  <c r="CA44" i="16"/>
  <c r="U54" i="6"/>
  <c r="AF78" i="6"/>
  <c r="Z78" i="6"/>
  <c r="Z64" i="6"/>
  <c r="Z73" i="6"/>
  <c r="AE64" i="6"/>
  <c r="V73" i="6"/>
  <c r="AE69" i="6"/>
  <c r="CB41" i="9"/>
  <c r="CB44" i="9"/>
  <c r="V78" i="6"/>
  <c r="V69" i="6"/>
  <c r="CB44" i="17"/>
  <c r="CB44" i="1"/>
  <c r="AA59" i="6"/>
  <c r="AA78" i="6"/>
  <c r="Z69" i="6"/>
  <c r="CA44" i="18"/>
  <c r="Z59" i="6"/>
  <c r="CB44" i="6"/>
  <c r="AJ44" i="6"/>
  <c r="AE59" i="6"/>
  <c r="CB70" i="1"/>
  <c r="CB76" i="1"/>
  <c r="CB77" i="1"/>
  <c r="CB75" i="1"/>
  <c r="AJ77" i="6"/>
  <c r="CA77" i="17"/>
  <c r="CA75" i="17"/>
  <c r="CA76" i="17"/>
  <c r="AK69" i="16"/>
  <c r="AK78" i="16"/>
  <c r="AF73" i="6"/>
  <c r="AL78" i="15"/>
  <c r="CA77" i="6"/>
  <c r="AA73" i="6"/>
  <c r="CB42" i="16"/>
  <c r="CB44" i="16"/>
  <c r="AL73" i="17"/>
  <c r="AL78" i="17"/>
  <c r="W88" i="6"/>
  <c r="CA32" i="6"/>
  <c r="U73" i="6"/>
  <c r="AF59" i="6"/>
  <c r="V59" i="6"/>
  <c r="AK78" i="1"/>
  <c r="AL78" i="16"/>
  <c r="CA76" i="6"/>
  <c r="CA75" i="18"/>
  <c r="CA76" i="18"/>
  <c r="CA77" i="18"/>
  <c r="V64" i="6"/>
  <c r="AF69" i="6"/>
  <c r="U64" i="6"/>
  <c r="U69" i="6"/>
  <c r="BZ32" i="6"/>
  <c r="AK78" i="15"/>
  <c r="CB44" i="15"/>
  <c r="CA66" i="9"/>
  <c r="CA63" i="9"/>
  <c r="R88" i="6"/>
  <c r="CA67" i="9"/>
  <c r="CB57" i="9"/>
  <c r="CA43" i="15"/>
  <c r="CA62" i="1"/>
  <c r="CC59" i="9"/>
  <c r="AK64" i="1"/>
  <c r="AK69" i="1"/>
  <c r="CA67" i="1"/>
  <c r="AM88" i="1"/>
  <c r="CA66" i="1"/>
  <c r="CA63" i="1"/>
  <c r="AK59" i="1"/>
  <c r="AK73" i="1"/>
  <c r="CA61" i="1"/>
  <c r="CB58" i="9"/>
  <c r="CB71" i="7"/>
  <c r="CA21" i="6"/>
  <c r="Q59" i="6"/>
  <c r="Q54" i="6"/>
  <c r="Q64" i="6"/>
  <c r="CB72" i="1"/>
  <c r="CA71" i="6"/>
  <c r="Q69" i="6"/>
  <c r="CB71" i="1"/>
  <c r="AL73" i="15"/>
  <c r="Q73" i="6"/>
  <c r="CA70" i="14"/>
  <c r="CA71" i="14"/>
  <c r="P59" i="6"/>
  <c r="P54" i="6"/>
  <c r="CA70" i="17"/>
  <c r="CA72" i="17"/>
  <c r="P73" i="6"/>
  <c r="CA70" i="18"/>
  <c r="CA71" i="18"/>
  <c r="P69" i="6"/>
  <c r="P64" i="6"/>
  <c r="CA70" i="19"/>
  <c r="CA71" i="19"/>
  <c r="CA71" i="17"/>
  <c r="CA61" i="9"/>
  <c r="CA68" i="9"/>
  <c r="BY88" i="9"/>
  <c r="CA64" i="9" s="1"/>
  <c r="CA72" i="14"/>
  <c r="AK73" i="16"/>
  <c r="AK59" i="16"/>
  <c r="CA47" i="16"/>
  <c r="CA42" i="16"/>
  <c r="CA43" i="16"/>
  <c r="CA40" i="16"/>
  <c r="CB41" i="1"/>
  <c r="CB26" i="7"/>
  <c r="CB93" i="7" s="1"/>
  <c r="BZ74" i="6"/>
  <c r="CA82" i="19"/>
  <c r="CB40" i="1"/>
  <c r="CB47" i="1"/>
  <c r="CC48" i="9"/>
  <c r="AK59" i="14"/>
  <c r="CA67" i="7"/>
  <c r="CB42" i="1"/>
  <c r="CA66" i="7"/>
  <c r="CA63" i="7"/>
  <c r="CA68" i="7"/>
  <c r="CB47" i="9"/>
  <c r="CA42" i="9"/>
  <c r="CA43" i="9"/>
  <c r="CA41" i="9"/>
  <c r="CA72" i="19"/>
  <c r="CA47" i="9"/>
  <c r="CB63" i="1"/>
  <c r="CB61" i="1"/>
  <c r="BZ88" i="1"/>
  <c r="BZ79" i="6"/>
  <c r="BT82" i="6"/>
  <c r="BX82" i="6"/>
  <c r="CB82" i="6" s="1"/>
  <c r="AL73" i="16"/>
  <c r="CB16" i="7"/>
  <c r="CB92" i="7" s="1"/>
  <c r="AL54" i="18"/>
  <c r="AL64" i="18"/>
  <c r="AK73" i="14"/>
  <c r="AK69" i="14"/>
  <c r="AK64" i="14"/>
  <c r="CB40" i="9"/>
  <c r="CB5" i="7"/>
  <c r="CB90" i="7" s="1"/>
  <c r="BX78" i="6"/>
  <c r="CB68" i="1"/>
  <c r="CA47" i="15"/>
  <c r="CB66" i="1"/>
  <c r="CA36" i="16"/>
  <c r="CA48" i="16"/>
  <c r="CA16" i="9"/>
  <c r="AL69" i="16"/>
  <c r="AL64" i="16"/>
  <c r="AL59" i="18"/>
  <c r="AL69" i="7"/>
  <c r="AM88" i="16"/>
  <c r="AL73" i="18"/>
  <c r="CA62" i="14"/>
  <c r="AL54" i="16"/>
  <c r="CB40" i="17"/>
  <c r="CA6" i="16"/>
  <c r="CB36" i="7"/>
  <c r="CB94" i="7" s="1"/>
  <c r="CB42" i="9"/>
  <c r="CB43" i="9"/>
  <c r="CB62" i="1"/>
  <c r="CA68" i="14"/>
  <c r="CA67" i="17"/>
  <c r="CA65" i="6"/>
  <c r="CA63" i="14"/>
  <c r="CA61" i="14"/>
  <c r="CA67" i="14"/>
  <c r="CA66" i="17"/>
  <c r="CA26" i="9"/>
  <c r="CA5" i="16"/>
  <c r="CB67" i="18"/>
  <c r="CA63" i="17"/>
  <c r="CA68" i="17"/>
  <c r="CA26" i="16"/>
  <c r="BZ88" i="7"/>
  <c r="CA48" i="9"/>
  <c r="CB62" i="18"/>
  <c r="CA62" i="17"/>
  <c r="CB63" i="18"/>
  <c r="CB66" i="18"/>
  <c r="CA16" i="15"/>
  <c r="CA41" i="1"/>
  <c r="CB61" i="18"/>
  <c r="CA26" i="15"/>
  <c r="AL69" i="14"/>
  <c r="CB6" i="1"/>
  <c r="CB26" i="1"/>
  <c r="CB93" i="1" s="1"/>
  <c r="CA41" i="15"/>
  <c r="CB48" i="1"/>
  <c r="AK59" i="17"/>
  <c r="CA36" i="9"/>
  <c r="CA66" i="6"/>
  <c r="CB53" i="6"/>
  <c r="CC38" i="9"/>
  <c r="BZ88" i="9"/>
  <c r="CB47" i="6"/>
  <c r="CA48" i="1"/>
  <c r="CA47" i="1"/>
  <c r="CC48" i="1"/>
  <c r="CA40" i="1"/>
  <c r="BY88" i="15"/>
  <c r="CB42" i="18"/>
  <c r="CA5" i="15"/>
  <c r="CA48" i="15"/>
  <c r="CB5" i="1"/>
  <c r="CB90" i="1" s="1"/>
  <c r="BY88" i="17"/>
  <c r="CA42" i="15"/>
  <c r="CB36" i="1"/>
  <c r="CB94" i="1" s="1"/>
  <c r="AL59" i="9"/>
  <c r="AK59" i="19"/>
  <c r="BZ30" i="6"/>
  <c r="CC48" i="17"/>
  <c r="AL64" i="7"/>
  <c r="BZ46" i="6"/>
  <c r="AL54" i="7"/>
  <c r="AL59" i="7"/>
  <c r="CA47" i="7"/>
  <c r="CA41" i="7"/>
  <c r="CA42" i="17"/>
  <c r="CA43" i="7"/>
  <c r="CA41" i="17"/>
  <c r="CA36" i="15"/>
  <c r="CA42" i="7"/>
  <c r="CA40" i="17"/>
  <c r="BY88" i="16"/>
  <c r="CA59" i="16" s="1"/>
  <c r="CA72" i="18"/>
  <c r="CA6" i="9"/>
  <c r="AK59" i="15"/>
  <c r="CB48" i="9"/>
  <c r="AK69" i="19"/>
  <c r="CA42" i="1"/>
  <c r="BY82" i="6"/>
  <c r="CB41" i="6"/>
  <c r="CA43" i="17"/>
  <c r="CB5" i="9"/>
  <c r="CB90" i="9" s="1"/>
  <c r="AK54" i="19"/>
  <c r="BZ28" i="6"/>
  <c r="AL64" i="19"/>
  <c r="BZ77" i="6"/>
  <c r="CB16" i="9"/>
  <c r="CB92" i="9" s="1"/>
  <c r="CB42" i="6"/>
  <c r="CB60" i="6"/>
  <c r="AK69" i="15"/>
  <c r="AK64" i="15"/>
  <c r="CC48" i="15"/>
  <c r="CA48" i="17"/>
  <c r="CA48" i="7"/>
  <c r="CA16" i="17"/>
  <c r="CB41" i="15"/>
  <c r="AK54" i="17"/>
  <c r="CA16" i="7"/>
  <c r="CA36" i="7"/>
  <c r="CB40" i="15"/>
  <c r="AK64" i="17"/>
  <c r="CC38" i="7"/>
  <c r="CC38" i="15"/>
  <c r="AK61" i="6"/>
  <c r="CB41" i="18"/>
  <c r="AK67" i="6"/>
  <c r="AL54" i="14"/>
  <c r="CB70" i="6"/>
  <c r="AK66" i="6"/>
  <c r="CB47" i="18"/>
  <c r="AL73" i="14"/>
  <c r="AK62" i="6"/>
  <c r="AK63" i="6"/>
  <c r="AL59" i="14"/>
  <c r="AK40" i="6"/>
  <c r="AM88" i="14"/>
  <c r="CB43" i="18"/>
  <c r="CB26" i="18"/>
  <c r="CB93" i="18" s="1"/>
  <c r="CB43" i="17"/>
  <c r="BY88" i="19"/>
  <c r="AK41" i="6"/>
  <c r="CA25" i="6"/>
  <c r="BY88" i="1"/>
  <c r="CC48" i="18"/>
  <c r="CA19" i="6"/>
  <c r="AJ72" i="6"/>
  <c r="BX87" i="6"/>
  <c r="CB41" i="17"/>
  <c r="BZ85" i="6"/>
  <c r="CB42" i="17"/>
  <c r="AJ70" i="6"/>
  <c r="CB16" i="15"/>
  <c r="CB92" i="15" s="1"/>
  <c r="AH88" i="6"/>
  <c r="AJ73" i="6" s="1"/>
  <c r="AL54" i="9"/>
  <c r="CB66" i="6"/>
  <c r="AL69" i="9"/>
  <c r="CA36" i="14"/>
  <c r="CA48" i="14"/>
  <c r="AL64" i="9"/>
  <c r="CA26" i="14"/>
  <c r="BY87" i="6"/>
  <c r="CA41" i="14"/>
  <c r="CA16" i="14"/>
  <c r="CA6" i="14"/>
  <c r="CA47" i="14"/>
  <c r="BY88" i="14"/>
  <c r="CA69" i="14" s="1"/>
  <c r="CA42" i="14"/>
  <c r="CA43" i="14"/>
  <c r="CB61" i="6"/>
  <c r="BR88" i="6"/>
  <c r="BT78" i="6" s="1"/>
  <c r="CB36" i="17"/>
  <c r="CB94" i="17" s="1"/>
  <c r="AL59" i="19"/>
  <c r="CA43" i="18"/>
  <c r="CB6" i="17"/>
  <c r="CA40" i="18"/>
  <c r="CB5" i="17"/>
  <c r="CB90" i="17" s="1"/>
  <c r="CB48" i="17"/>
  <c r="CA68" i="6"/>
  <c r="CA61" i="6"/>
  <c r="CA62" i="6"/>
  <c r="CA67" i="6"/>
  <c r="AL59" i="6"/>
  <c r="CA11" i="6"/>
  <c r="AK56" i="6"/>
  <c r="AL69" i="19"/>
  <c r="CB26" i="17"/>
  <c r="CB93" i="17" s="1"/>
  <c r="AM88" i="15"/>
  <c r="AM88" i="19"/>
  <c r="AL64" i="15"/>
  <c r="CB36" i="9"/>
  <c r="CB94" i="9" s="1"/>
  <c r="CB26" i="9"/>
  <c r="CB93" i="9" s="1"/>
  <c r="AK59" i="7"/>
  <c r="AK57" i="6"/>
  <c r="AL54" i="19"/>
  <c r="BZ88" i="17"/>
  <c r="AL69" i="15"/>
  <c r="CB36" i="14"/>
  <c r="CB94" i="14" s="1"/>
  <c r="AL59" i="15"/>
  <c r="CA5" i="17"/>
  <c r="CB43" i="6"/>
  <c r="AI88" i="6"/>
  <c r="AK54" i="6" s="1"/>
  <c r="CC38" i="17"/>
  <c r="AK54" i="15"/>
  <c r="BZ88" i="18"/>
  <c r="CB40" i="14"/>
  <c r="CB72" i="7"/>
  <c r="AK73" i="17"/>
  <c r="CB40" i="7"/>
  <c r="CB26" i="6"/>
  <c r="CB42" i="7"/>
  <c r="AK64" i="7"/>
  <c r="CB41" i="7"/>
  <c r="BZ88" i="16"/>
  <c r="AM88" i="7"/>
  <c r="CB47" i="7"/>
  <c r="AK6" i="6"/>
  <c r="CB57" i="6"/>
  <c r="CA26" i="7"/>
  <c r="CC48" i="7"/>
  <c r="AK73" i="7"/>
  <c r="BZ88" i="14"/>
  <c r="CB73" i="14" s="1"/>
  <c r="CB48" i="7"/>
  <c r="AK54" i="7"/>
  <c r="AK48" i="6"/>
  <c r="AK36" i="6"/>
  <c r="AK95" i="6" s="1"/>
  <c r="AL48" i="6"/>
  <c r="CC38" i="14"/>
  <c r="CB47" i="19"/>
  <c r="F59" i="6"/>
  <c r="CB41" i="19"/>
  <c r="CB42" i="14"/>
  <c r="CB36" i="18"/>
  <c r="CB94" i="18" s="1"/>
  <c r="CB26" i="14"/>
  <c r="CB93" i="14" s="1"/>
  <c r="CB43" i="19"/>
  <c r="CA6" i="18"/>
  <c r="CA48" i="18"/>
  <c r="AK42" i="6"/>
  <c r="CA18" i="6"/>
  <c r="AK43" i="6"/>
  <c r="CB47" i="14"/>
  <c r="CA5" i="18"/>
  <c r="CB6" i="14"/>
  <c r="CA16" i="18"/>
  <c r="CB40" i="19"/>
  <c r="CA26" i="18"/>
  <c r="CB48" i="18"/>
  <c r="CC38" i="18"/>
  <c r="F54" i="6"/>
  <c r="CB16" i="14"/>
  <c r="CB92" i="14" s="1"/>
  <c r="CC48" i="14"/>
  <c r="CA70" i="6"/>
  <c r="AM88" i="18"/>
  <c r="CB47" i="15"/>
  <c r="CB42" i="15"/>
  <c r="AK69" i="18"/>
  <c r="CB48" i="15"/>
  <c r="CA36" i="17"/>
  <c r="CB36" i="15"/>
  <c r="CB94" i="15" s="1"/>
  <c r="BS88" i="6"/>
  <c r="BU78" i="6" s="1"/>
  <c r="AK16" i="6"/>
  <c r="AK93" i="6" s="1"/>
  <c r="BZ29" i="6"/>
  <c r="AK5" i="6"/>
  <c r="AK91" i="6" s="1"/>
  <c r="BZ35" i="6"/>
  <c r="G59" i="6"/>
  <c r="CC38" i="1"/>
  <c r="CA42" i="18"/>
  <c r="CC48" i="16"/>
  <c r="AJ40" i="6"/>
  <c r="AJ41" i="6"/>
  <c r="CA16" i="1"/>
  <c r="BZ20" i="6"/>
  <c r="CA15" i="6"/>
  <c r="BZ18" i="6"/>
  <c r="CA40" i="19"/>
  <c r="CA48" i="19"/>
  <c r="G69" i="6"/>
  <c r="AJ47" i="6"/>
  <c r="H88" i="6"/>
  <c r="CC48" i="19"/>
  <c r="CB40" i="16"/>
  <c r="CA26" i="1"/>
  <c r="CA8" i="6"/>
  <c r="G64" i="6"/>
  <c r="AJ43" i="6"/>
  <c r="CA10" i="6"/>
  <c r="CA41" i="18"/>
  <c r="AK59" i="18"/>
  <c r="CA42" i="19"/>
  <c r="CB5" i="15"/>
  <c r="CB90" i="15" s="1"/>
  <c r="CB36" i="6"/>
  <c r="CA6" i="17"/>
  <c r="CA6" i="1"/>
  <c r="BZ88" i="19"/>
  <c r="AK64" i="18"/>
  <c r="CB26" i="15"/>
  <c r="CB93" i="15" s="1"/>
  <c r="CA6" i="7"/>
  <c r="AK73" i="18"/>
  <c r="CB47" i="16"/>
  <c r="BZ19" i="6"/>
  <c r="CB5" i="18"/>
  <c r="CB90" i="18" s="1"/>
  <c r="BZ25" i="6"/>
  <c r="CB6" i="18"/>
  <c r="CA41" i="19"/>
  <c r="AK64" i="19"/>
  <c r="CC54" i="15"/>
  <c r="CB43" i="16"/>
  <c r="CB41" i="16"/>
  <c r="BY38" i="6"/>
  <c r="CA5" i="6" s="1"/>
  <c r="CA91" i="6" s="1"/>
  <c r="CA53" i="17"/>
  <c r="CA29" i="6"/>
  <c r="CA35" i="6"/>
  <c r="CB53" i="15"/>
  <c r="CC54" i="1"/>
  <c r="CA28" i="6"/>
  <c r="CA30" i="6"/>
  <c r="CA43" i="19"/>
  <c r="BY88" i="18"/>
  <c r="CB40" i="6"/>
  <c r="CC54" i="14"/>
  <c r="CA72" i="6"/>
  <c r="CC54" i="17"/>
  <c r="CA5" i="1"/>
  <c r="CA53" i="7"/>
  <c r="CC54" i="7"/>
  <c r="CC54" i="16"/>
  <c r="CB53" i="17"/>
  <c r="CB53" i="9"/>
  <c r="CC54" i="19"/>
  <c r="CC54" i="18"/>
  <c r="F64" i="6"/>
  <c r="F69" i="6"/>
  <c r="CB54" i="6"/>
  <c r="CB73" i="16"/>
  <c r="CB59" i="15"/>
  <c r="CB54" i="15"/>
  <c r="CB16" i="19"/>
  <c r="CB92" i="19" s="1"/>
  <c r="CB5" i="19"/>
  <c r="CB90" i="19" s="1"/>
  <c r="CB6" i="19"/>
  <c r="CB73" i="1"/>
  <c r="CB16" i="16"/>
  <c r="CB92" i="16" s="1"/>
  <c r="CB6" i="16"/>
  <c r="CB5" i="16"/>
  <c r="CB90" i="16" s="1"/>
  <c r="CA82" i="7"/>
  <c r="CA36" i="19"/>
  <c r="CA5" i="19"/>
  <c r="CA6" i="19"/>
  <c r="AK59" i="9"/>
  <c r="AL69" i="17"/>
  <c r="AM88" i="17"/>
  <c r="AK54" i="9"/>
  <c r="L73" i="6"/>
  <c r="L54" i="6"/>
  <c r="AM88" i="9"/>
  <c r="AK73" i="9"/>
  <c r="K69" i="6"/>
  <c r="K54" i="6"/>
  <c r="K73" i="6"/>
  <c r="AL54" i="17"/>
  <c r="AL59" i="17"/>
  <c r="AL64" i="17"/>
  <c r="L69" i="6"/>
  <c r="G73" i="6"/>
  <c r="K59" i="6"/>
  <c r="K64" i="6"/>
  <c r="BT48" i="6"/>
  <c r="CB48" i="14"/>
  <c r="AK64" i="9"/>
  <c r="CB48" i="16"/>
  <c r="CB43" i="14"/>
  <c r="M88" i="6"/>
  <c r="L59" i="6"/>
  <c r="CA26" i="19"/>
  <c r="CA57" i="6"/>
  <c r="L64" i="6"/>
  <c r="CA58" i="6"/>
  <c r="CC38" i="16"/>
  <c r="BX48" i="6"/>
  <c r="BZ47" i="6" s="1"/>
  <c r="BY48" i="6"/>
  <c r="CA47" i="6" s="1"/>
  <c r="CB36" i="16"/>
  <c r="CB94" i="16" s="1"/>
  <c r="AJ26" i="6"/>
  <c r="CB26" i="16"/>
  <c r="CB93" i="16" s="1"/>
  <c r="AJ36" i="6"/>
  <c r="AJ16" i="6"/>
  <c r="CB36" i="19"/>
  <c r="CB94" i="19" s="1"/>
  <c r="CC38" i="19"/>
  <c r="CB48" i="19"/>
  <c r="AJ48" i="6"/>
  <c r="AJ5" i="6"/>
  <c r="AL38" i="6"/>
  <c r="CB73" i="15"/>
  <c r="CB16" i="6"/>
  <c r="BZ15" i="6"/>
  <c r="BZ11" i="6"/>
  <c r="BZ9" i="6"/>
  <c r="BX38" i="6"/>
  <c r="BZ8" i="6"/>
  <c r="BZ10" i="6"/>
  <c r="BZ70" i="6"/>
  <c r="BZ71" i="6"/>
  <c r="AJ87" i="6"/>
  <c r="BZ68" i="6"/>
  <c r="BZ63" i="6"/>
  <c r="CB69" i="15"/>
  <c r="BZ66" i="6"/>
  <c r="BZ62" i="6"/>
  <c r="BZ67" i="6"/>
  <c r="CB64" i="15"/>
  <c r="BZ57" i="6"/>
  <c r="BZ58" i="6"/>
  <c r="CA45" i="6"/>
  <c r="AK87" i="6"/>
  <c r="AK82" i="6"/>
  <c r="BZ75" i="6"/>
  <c r="CA87" i="7"/>
  <c r="AJ82" i="6"/>
  <c r="BZ61" i="6"/>
  <c r="CA46" i="6"/>
  <c r="BZ45" i="6"/>
  <c r="BZ84" i="6"/>
  <c r="BZ56" i="6"/>
  <c r="CB59" i="6"/>
  <c r="BT86" i="12"/>
  <c r="BV86" i="12"/>
  <c r="AG45" i="12"/>
  <c r="AE45" i="12"/>
  <c r="AL83" i="12"/>
  <c r="AH86" i="12"/>
  <c r="AV45" i="12"/>
  <c r="CB45" i="12"/>
  <c r="BZ45" i="12"/>
  <c r="BD86" i="12"/>
  <c r="BF86" i="12" s="1"/>
  <c r="W45" i="12"/>
  <c r="U45" i="12"/>
  <c r="AB83" i="12"/>
  <c r="X86" i="12"/>
  <c r="AU45" i="12"/>
  <c r="AW45" i="12"/>
  <c r="CA45" i="12"/>
  <c r="G45" i="12"/>
  <c r="L45" i="12"/>
  <c r="AR45" i="12"/>
  <c r="AP45" i="12"/>
  <c r="AI86" i="12"/>
  <c r="AK86" i="12" s="1"/>
  <c r="M83" i="12"/>
  <c r="I86" i="12"/>
  <c r="AO86" i="12"/>
  <c r="AQ86" i="12" s="1"/>
  <c r="BF45" i="12"/>
  <c r="AC86" i="12"/>
  <c r="AG83" i="12"/>
  <c r="BP45" i="12"/>
  <c r="BQ45" i="12"/>
  <c r="BO45" i="12"/>
  <c r="AT86" i="12"/>
  <c r="AV86" i="12" s="1"/>
  <c r="BX86" i="12"/>
  <c r="CB83" i="12"/>
  <c r="P45" i="12"/>
  <c r="R45" i="12"/>
  <c r="AA45" i="12"/>
  <c r="S86" i="12"/>
  <c r="W83" i="12"/>
  <c r="AZ45" i="12"/>
  <c r="BB45" i="12"/>
  <c r="AS86" i="12"/>
  <c r="AW83" i="12"/>
  <c r="BY86" i="12"/>
  <c r="CA86" i="12" s="1"/>
  <c r="E86" i="12"/>
  <c r="G86" i="12" s="1"/>
  <c r="J86" i="12"/>
  <c r="L86" i="12" s="1"/>
  <c r="AN86" i="12"/>
  <c r="AR83" i="12"/>
  <c r="BU45" i="12"/>
  <c r="BN86" i="12"/>
  <c r="BP86" i="12" s="1"/>
  <c r="BQ83" i="12"/>
  <c r="BM86" i="12"/>
  <c r="R83" i="12"/>
  <c r="N86" i="12"/>
  <c r="Y86" i="12"/>
  <c r="AA86" i="12" s="1"/>
  <c r="BL45" i="12"/>
  <c r="BJ45" i="12"/>
  <c r="BK45" i="12"/>
  <c r="BB83" i="12"/>
  <c r="AX86" i="12"/>
  <c r="BA45" i="12"/>
  <c r="Q45" i="12"/>
  <c r="BG45" i="12"/>
  <c r="BE45" i="12"/>
  <c r="AF45" i="12"/>
  <c r="H45" i="12"/>
  <c r="F45" i="12"/>
  <c r="V45" i="12"/>
  <c r="BS86" i="12"/>
  <c r="BU86" i="12" s="1"/>
  <c r="AL45" i="12"/>
  <c r="AJ45" i="12"/>
  <c r="BH86" i="12"/>
  <c r="BL83" i="12"/>
  <c r="BI86" i="12"/>
  <c r="BK86" i="12" s="1"/>
  <c r="Z45" i="12"/>
  <c r="AB45" i="12"/>
  <c r="AY86" i="12"/>
  <c r="BA86" i="12" s="1"/>
  <c r="O86" i="12"/>
  <c r="Q86" i="12" s="1"/>
  <c r="BC86" i="12"/>
  <c r="BG83" i="12"/>
  <c r="AD86" i="12"/>
  <c r="AF86" i="12" s="1"/>
  <c r="AK45" i="12"/>
  <c r="H83" i="12"/>
  <c r="D86" i="12"/>
  <c r="T86" i="12"/>
  <c r="V86" i="12" s="1"/>
  <c r="K45" i="12"/>
  <c r="M45" i="12"/>
  <c r="AQ45" i="12"/>
  <c r="G80" i="4"/>
  <c r="D80" i="4"/>
  <c r="F80" i="4" s="1"/>
  <c r="G79" i="4"/>
  <c r="D79" i="4"/>
  <c r="H79" i="4" s="1"/>
  <c r="H78" i="4"/>
  <c r="G73" i="4"/>
  <c r="D73" i="4"/>
  <c r="H73" i="4" s="1"/>
  <c r="G71" i="4"/>
  <c r="D71" i="4"/>
  <c r="H71" i="4" s="1"/>
  <c r="D70" i="4"/>
  <c r="H70" i="4" s="1"/>
  <c r="G64" i="4"/>
  <c r="D64" i="4"/>
  <c r="H64" i="4" s="1"/>
  <c r="D62" i="4"/>
  <c r="D61" i="4"/>
  <c r="D59" i="4"/>
  <c r="D57" i="4"/>
  <c r="D56" i="4"/>
  <c r="E52" i="4"/>
  <c r="D52" i="4"/>
  <c r="D58" i="4" l="1"/>
  <c r="CA78" i="7"/>
  <c r="BT64" i="6"/>
  <c r="BT73" i="6"/>
  <c r="BT54" i="6"/>
  <c r="CA78" i="14"/>
  <c r="CB69" i="19"/>
  <c r="CB78" i="19"/>
  <c r="CA73" i="19"/>
  <c r="CA78" i="19"/>
  <c r="BT69" i="6"/>
  <c r="BU59" i="6"/>
  <c r="BU54" i="6"/>
  <c r="BU69" i="6"/>
  <c r="BU73" i="6"/>
  <c r="BU64" i="6"/>
  <c r="CB78" i="14"/>
  <c r="BV88" i="6"/>
  <c r="BT59" i="6"/>
  <c r="CC88" i="7"/>
  <c r="CA73" i="7"/>
  <c r="CA69" i="7"/>
  <c r="CA59" i="7"/>
  <c r="CA64" i="7"/>
  <c r="CA44" i="6"/>
  <c r="AJ78" i="6"/>
  <c r="AK78" i="6"/>
  <c r="CB78" i="7"/>
  <c r="CB69" i="18"/>
  <c r="CB78" i="18"/>
  <c r="CA59" i="15"/>
  <c r="CA78" i="15"/>
  <c r="CA69" i="17"/>
  <c r="CA78" i="17"/>
  <c r="CA78" i="9"/>
  <c r="CA64" i="18"/>
  <c r="CA78" i="18"/>
  <c r="CB54" i="1"/>
  <c r="CB78" i="1"/>
  <c r="BZ44" i="6"/>
  <c r="CA78" i="16"/>
  <c r="CB64" i="17"/>
  <c r="CB78" i="17"/>
  <c r="CA54" i="1"/>
  <c r="CA78" i="1"/>
  <c r="CB54" i="9"/>
  <c r="CB78" i="9"/>
  <c r="CB59" i="16"/>
  <c r="CB78" i="16"/>
  <c r="CB59" i="1"/>
  <c r="CA73" i="15"/>
  <c r="CA54" i="9"/>
  <c r="CA59" i="9"/>
  <c r="CA73" i="9"/>
  <c r="CA69" i="9"/>
  <c r="CB69" i="1"/>
  <c r="CB64" i="1"/>
  <c r="BX88" i="6"/>
  <c r="BZ59" i="6" s="1"/>
  <c r="CB64" i="7"/>
  <c r="CB69" i="7"/>
  <c r="CB73" i="7"/>
  <c r="CB54" i="7"/>
  <c r="CB59" i="7"/>
  <c r="CA64" i="17"/>
  <c r="CB73" i="9"/>
  <c r="CB59" i="9"/>
  <c r="CA54" i="15"/>
  <c r="CA73" i="1"/>
  <c r="CA64" i="15"/>
  <c r="CC88" i="15"/>
  <c r="CA69" i="15"/>
  <c r="CC88" i="9"/>
  <c r="CB69" i="9"/>
  <c r="CB64" i="9"/>
  <c r="CA59" i="17"/>
  <c r="AK69" i="6"/>
  <c r="CA54" i="17"/>
  <c r="CA73" i="17"/>
  <c r="CA54" i="14"/>
  <c r="CC88" i="17"/>
  <c r="BY88" i="6"/>
  <c r="CA54" i="6" s="1"/>
  <c r="CA64" i="16"/>
  <c r="CB73" i="18"/>
  <c r="CA54" i="16"/>
  <c r="CB54" i="18"/>
  <c r="CB64" i="18"/>
  <c r="CA64" i="1"/>
  <c r="CC88" i="1"/>
  <c r="CA59" i="1"/>
  <c r="CA69" i="1"/>
  <c r="CA73" i="14"/>
  <c r="AK64" i="6"/>
  <c r="AJ64" i="6"/>
  <c r="CA73" i="16"/>
  <c r="CA59" i="19"/>
  <c r="CA69" i="16"/>
  <c r="CA69" i="19"/>
  <c r="CA64" i="19"/>
  <c r="CB87" i="6"/>
  <c r="CB73" i="17"/>
  <c r="CB69" i="17"/>
  <c r="CB59" i="17"/>
  <c r="CB54" i="17"/>
  <c r="AK59" i="6"/>
  <c r="CB64" i="16"/>
  <c r="CB59" i="18"/>
  <c r="AJ54" i="6"/>
  <c r="CA54" i="19"/>
  <c r="AK73" i="6"/>
  <c r="AL88" i="6"/>
  <c r="AJ59" i="6"/>
  <c r="CA64" i="14"/>
  <c r="AJ69" i="6"/>
  <c r="CA59" i="14"/>
  <c r="CB69" i="16"/>
  <c r="CB54" i="16"/>
  <c r="CA69" i="18"/>
  <c r="CC88" i="14"/>
  <c r="CB59" i="14"/>
  <c r="CB54" i="14"/>
  <c r="CC88" i="16"/>
  <c r="CB64" i="14"/>
  <c r="CB69" i="14"/>
  <c r="CA16" i="6"/>
  <c r="CA93" i="6" s="1"/>
  <c r="CB59" i="19"/>
  <c r="CB73" i="19"/>
  <c r="CB54" i="19"/>
  <c r="CA6" i="6"/>
  <c r="CB64" i="19"/>
  <c r="CC88" i="19"/>
  <c r="CA36" i="6"/>
  <c r="CA95" i="6" s="1"/>
  <c r="CA59" i="18"/>
  <c r="BZ43" i="6"/>
  <c r="CC88" i="18"/>
  <c r="CA54" i="18"/>
  <c r="CA73" i="18"/>
  <c r="CA26" i="6"/>
  <c r="CA94" i="6" s="1"/>
  <c r="BZ36" i="6"/>
  <c r="BZ5" i="6"/>
  <c r="BZ6" i="6"/>
  <c r="BZ40" i="6"/>
  <c r="BZ41" i="6"/>
  <c r="BZ42" i="6"/>
  <c r="CB48" i="6"/>
  <c r="CA42" i="6"/>
  <c r="CA41" i="6"/>
  <c r="CA40" i="6"/>
  <c r="CA43" i="6"/>
  <c r="CA48" i="6"/>
  <c r="BZ48" i="6"/>
  <c r="BZ16" i="6"/>
  <c r="CB38" i="6"/>
  <c r="BZ26" i="6"/>
  <c r="CA82" i="6"/>
  <c r="BZ87" i="6"/>
  <c r="CA87" i="6"/>
  <c r="BZ82" i="6"/>
  <c r="BJ86" i="12"/>
  <c r="BL86" i="12"/>
  <c r="BQ86" i="12"/>
  <c r="BO86" i="12"/>
  <c r="AR86" i="12"/>
  <c r="AP86" i="12"/>
  <c r="U86" i="12"/>
  <c r="W86" i="12"/>
  <c r="AG86" i="12"/>
  <c r="AE86" i="12"/>
  <c r="AJ86" i="12"/>
  <c r="AL86" i="12"/>
  <c r="H86" i="12"/>
  <c r="F86" i="12"/>
  <c r="BG86" i="12"/>
  <c r="BE86" i="12"/>
  <c r="P86" i="12"/>
  <c r="R86" i="12"/>
  <c r="AU86" i="12"/>
  <c r="AW86" i="12"/>
  <c r="BZ86" i="12"/>
  <c r="CB86" i="12"/>
  <c r="Z86" i="12"/>
  <c r="AB86" i="12"/>
  <c r="AZ86" i="12"/>
  <c r="BB86" i="12"/>
  <c r="K86" i="12"/>
  <c r="M86" i="12"/>
  <c r="H56" i="4"/>
  <c r="G59" i="4"/>
  <c r="H52" i="4"/>
  <c r="G55" i="4"/>
  <c r="E53" i="4"/>
  <c r="H59" i="4"/>
  <c r="D72" i="4"/>
  <c r="F70" i="4" s="1"/>
  <c r="F73" i="4"/>
  <c r="H55" i="4"/>
  <c r="H62" i="4"/>
  <c r="F64" i="4"/>
  <c r="F79" i="4"/>
  <c r="D53" i="4"/>
  <c r="F55" i="4"/>
  <c r="F59" i="4"/>
  <c r="G61" i="4"/>
  <c r="G70" i="4"/>
  <c r="H57" i="4"/>
  <c r="H61" i="4"/>
  <c r="D63" i="4"/>
  <c r="H60" i="4"/>
  <c r="G69" i="4"/>
  <c r="F71" i="4"/>
  <c r="G78" i="4"/>
  <c r="H69" i="4"/>
  <c r="F69" i="4"/>
  <c r="D81" i="4"/>
  <c r="F78" i="4"/>
  <c r="H80" i="4"/>
  <c r="D39" i="4"/>
  <c r="E39" i="4"/>
  <c r="D15" i="4"/>
  <c r="E35" i="4"/>
  <c r="G27" i="4" s="1"/>
  <c r="D35" i="4"/>
  <c r="H27" i="4"/>
  <c r="E25" i="4"/>
  <c r="D25" i="4"/>
  <c r="F24" i="4" s="1"/>
  <c r="H17" i="4"/>
  <c r="F17" i="4"/>
  <c r="E15" i="4"/>
  <c r="H7" i="4"/>
  <c r="E5" i="4"/>
  <c r="D5" i="4"/>
  <c r="H4" i="4"/>
  <c r="G17" i="4"/>
  <c r="D87" i="4" l="1"/>
  <c r="G52" i="4"/>
  <c r="E87" i="4"/>
  <c r="BZ78" i="6"/>
  <c r="CA78" i="6"/>
  <c r="BZ73" i="6"/>
  <c r="BZ54" i="6"/>
  <c r="BZ69" i="6"/>
  <c r="BZ64" i="6"/>
  <c r="CB88" i="6"/>
  <c r="CA69" i="6"/>
  <c r="CA64" i="6"/>
  <c r="CA73" i="6"/>
  <c r="CA59" i="6"/>
  <c r="H25" i="4"/>
  <c r="G24" i="4"/>
  <c r="H35" i="4"/>
  <c r="F27" i="4"/>
  <c r="G57" i="4"/>
  <c r="F56" i="4"/>
  <c r="F57" i="4"/>
  <c r="G56" i="4"/>
  <c r="H39" i="4"/>
  <c r="E47" i="4"/>
  <c r="G39" i="4" s="1"/>
  <c r="D37" i="4"/>
  <c r="F4" i="4" s="1"/>
  <c r="H15" i="4"/>
  <c r="E37" i="4"/>
  <c r="D47" i="4"/>
  <c r="H5" i="4"/>
  <c r="F63" i="4"/>
  <c r="F81" i="4"/>
  <c r="H81" i="4"/>
  <c r="G81" i="4"/>
  <c r="G63" i="4"/>
  <c r="H53" i="4"/>
  <c r="F53" i="4"/>
  <c r="F52" i="4"/>
  <c r="F60" i="4"/>
  <c r="F62" i="4"/>
  <c r="G62" i="4"/>
  <c r="G60" i="4"/>
  <c r="H58" i="4"/>
  <c r="F61" i="4"/>
  <c r="F58" i="4" l="1"/>
  <c r="F35" i="4"/>
  <c r="F25" i="4"/>
  <c r="G47" i="4"/>
  <c r="F5" i="4"/>
  <c r="F15" i="4"/>
  <c r="F47" i="4"/>
  <c r="F39" i="4"/>
  <c r="H47" i="4"/>
  <c r="G5" i="4"/>
  <c r="G35" i="4"/>
  <c r="G93" i="4" s="1"/>
  <c r="G4" i="4"/>
  <c r="G89" i="4" s="1"/>
  <c r="G25" i="4"/>
  <c r="G92" i="4" s="1"/>
  <c r="G15" i="4"/>
  <c r="G91" i="4" s="1"/>
  <c r="H37" i="4"/>
  <c r="G58" i="4"/>
  <c r="G53" i="4"/>
  <c r="G72" i="4"/>
  <c r="H87" i="4"/>
  <c r="F72" i="4"/>
  <c r="BX58" i="12" l="1"/>
  <c r="BX87" i="12" s="1"/>
  <c r="CB87" i="12" s="1"/>
  <c r="AH58" i="12"/>
  <c r="AH87" i="12" s="1"/>
  <c r="AL87" i="12" s="1"/>
  <c r="BR58" i="12"/>
  <c r="BR87" i="12" s="1"/>
  <c r="BV87" i="12" s="1"/>
  <c r="CB37" i="12"/>
  <c r="CB56" i="12"/>
  <c r="BZ56" i="12"/>
  <c r="CA39" i="12"/>
  <c r="BZ39" i="12"/>
  <c r="CB39" i="12"/>
  <c r="BV37" i="12"/>
  <c r="AL37" i="12"/>
  <c r="I58" i="12"/>
  <c r="I87" i="12" s="1"/>
  <c r="M87" i="12" s="1"/>
  <c r="K58" i="12"/>
  <c r="AJ39" i="12"/>
  <c r="AL39" i="12"/>
  <c r="BT39" i="12"/>
  <c r="BV39" i="12"/>
  <c r="AK39" i="12"/>
  <c r="AX58" i="12"/>
  <c r="AX87" i="12" s="1"/>
  <c r="BB87" i="12" s="1"/>
  <c r="AS58" i="12"/>
  <c r="AS87" i="12" s="1"/>
  <c r="X58" i="12"/>
  <c r="X87" i="12" s="1"/>
  <c r="AB87" i="12" s="1"/>
  <c r="AB58" i="12"/>
  <c r="D58" i="12"/>
  <c r="D87" i="12" s="1"/>
  <c r="H87" i="12" s="1"/>
  <c r="BY58" i="12"/>
  <c r="BY87" i="12" s="1"/>
  <c r="CA56" i="12"/>
  <c r="AW87" i="12"/>
  <c r="AC58" i="12"/>
  <c r="AC87" i="12" s="1"/>
  <c r="AG87" i="12" s="1"/>
  <c r="AN58" i="12"/>
  <c r="AN87" i="12" s="1"/>
  <c r="AR87" i="12" s="1"/>
  <c r="AR58" i="12"/>
  <c r="S58" i="12"/>
  <c r="S87" i="12" s="1"/>
  <c r="W87" i="12" s="1"/>
  <c r="AR37" i="12"/>
  <c r="AG37" i="12"/>
  <c r="R37" i="12"/>
  <c r="BG37" i="12"/>
  <c r="BM58" i="12"/>
  <c r="BM87" i="12" s="1"/>
  <c r="BQ87" i="12" s="1"/>
  <c r="W37" i="12"/>
  <c r="AJ56" i="12"/>
  <c r="AL56" i="12"/>
  <c r="AI58" i="12"/>
  <c r="AI87" i="12" s="1"/>
  <c r="AK56" i="12"/>
  <c r="BU39" i="12"/>
  <c r="BK56" i="12"/>
  <c r="BI58" i="12"/>
  <c r="BI87" i="12" s="1"/>
  <c r="BO56" i="12"/>
  <c r="BQ56" i="12"/>
  <c r="BL37" i="12"/>
  <c r="BQ37" i="12"/>
  <c r="AW37" i="12"/>
  <c r="BC58" i="12"/>
  <c r="BC87" i="12" s="1"/>
  <c r="BG87" i="12" s="1"/>
  <c r="H39" i="12"/>
  <c r="F39" i="12"/>
  <c r="H37" i="12"/>
  <c r="N58" i="12"/>
  <c r="N87" i="12" s="1"/>
  <c r="R87" i="12" s="1"/>
  <c r="BS58" i="12"/>
  <c r="BS87" i="12" s="1"/>
  <c r="BU56" i="12"/>
  <c r="M37" i="12"/>
  <c r="BH58" i="12"/>
  <c r="BH87" i="12" s="1"/>
  <c r="BL87" i="12" s="1"/>
  <c r="T58" i="12"/>
  <c r="T87" i="12" s="1"/>
  <c r="V56" i="12"/>
  <c r="BK39" i="12"/>
  <c r="AB37" i="12"/>
  <c r="AR56" i="12"/>
  <c r="AP56" i="12"/>
  <c r="BL39" i="12"/>
  <c r="BJ39" i="12"/>
  <c r="BF39" i="12"/>
  <c r="AF39" i="12"/>
  <c r="BB37" i="12"/>
  <c r="BE39" i="12"/>
  <c r="BG39" i="12"/>
  <c r="AQ56" i="12"/>
  <c r="AO58" i="12"/>
  <c r="AO87" i="12" s="1"/>
  <c r="L39" i="12"/>
  <c r="V39" i="12"/>
  <c r="AR39" i="12"/>
  <c r="AP39" i="12"/>
  <c r="BP39" i="12"/>
  <c r="R39" i="12"/>
  <c r="P39" i="12"/>
  <c r="AB39" i="12"/>
  <c r="Z39" i="12"/>
  <c r="AQ39" i="12"/>
  <c r="BA39" i="12"/>
  <c r="BT56" i="12"/>
  <c r="BV56" i="12"/>
  <c r="G39" i="12"/>
  <c r="Q39" i="12"/>
  <c r="AA39" i="12"/>
  <c r="AU39" i="12"/>
  <c r="AW39" i="12"/>
  <c r="BB39" i="12"/>
  <c r="AZ39" i="12"/>
  <c r="M39" i="12"/>
  <c r="K39" i="12"/>
  <c r="W39" i="12"/>
  <c r="U39" i="12"/>
  <c r="AG39" i="12"/>
  <c r="AE39" i="12"/>
  <c r="AV39" i="12"/>
  <c r="BQ39" i="12"/>
  <c r="BO39" i="12"/>
  <c r="K56" i="12"/>
  <c r="M56" i="12"/>
  <c r="Y58" i="12"/>
  <c r="Y87" i="12" s="1"/>
  <c r="AA56" i="12"/>
  <c r="AT58" i="12"/>
  <c r="AT87" i="12" s="1"/>
  <c r="AV56" i="12"/>
  <c r="BG56" i="12"/>
  <c r="BE56" i="12"/>
  <c r="BN58" i="12"/>
  <c r="BN87" i="12" s="1"/>
  <c r="BP56" i="12"/>
  <c r="J58" i="12"/>
  <c r="J87" i="12" s="1"/>
  <c r="L56" i="12"/>
  <c r="AU56" i="12"/>
  <c r="AW56" i="12"/>
  <c r="BD58" i="12"/>
  <c r="BD87" i="12" s="1"/>
  <c r="BF56" i="12"/>
  <c r="H56" i="12"/>
  <c r="F56" i="12"/>
  <c r="P56" i="12"/>
  <c r="R56" i="12"/>
  <c r="U56" i="12"/>
  <c r="W56" i="12"/>
  <c r="AD58" i="12"/>
  <c r="AD87" i="12" s="1"/>
  <c r="AF56" i="12"/>
  <c r="AZ56" i="12"/>
  <c r="BB56" i="12"/>
  <c r="E58" i="12"/>
  <c r="E87" i="12" s="1"/>
  <c r="G56" i="12"/>
  <c r="O58" i="12"/>
  <c r="O87" i="12" s="1"/>
  <c r="Q56" i="12"/>
  <c r="AB56" i="12"/>
  <c r="Z56" i="12"/>
  <c r="AG56" i="12"/>
  <c r="AE56" i="12"/>
  <c r="AY58" i="12"/>
  <c r="AY87" i="12" s="1"/>
  <c r="BA56" i="12"/>
  <c r="BJ56" i="12"/>
  <c r="BL56" i="12"/>
  <c r="BV25" i="12"/>
  <c r="BT25" i="12"/>
  <c r="BU25" i="12"/>
  <c r="BU92" i="12" s="1"/>
  <c r="K25" i="12"/>
  <c r="M25" i="12"/>
  <c r="U25" i="12"/>
  <c r="W25" i="12"/>
  <c r="AE25" i="12"/>
  <c r="AG25" i="12"/>
  <c r="AR25" i="12"/>
  <c r="AP25" i="12"/>
  <c r="BB25" i="12"/>
  <c r="AZ25" i="12"/>
  <c r="BL25" i="12"/>
  <c r="BJ25" i="12"/>
  <c r="AJ25" i="12"/>
  <c r="AL25" i="12"/>
  <c r="BZ25" i="12"/>
  <c r="CB25" i="12"/>
  <c r="L25" i="12"/>
  <c r="L92" i="12" s="1"/>
  <c r="V25" i="12"/>
  <c r="V92" i="12" s="1"/>
  <c r="AF25" i="12"/>
  <c r="AF92" i="12" s="1"/>
  <c r="AQ25" i="12"/>
  <c r="AQ92" i="12" s="1"/>
  <c r="BA25" i="12"/>
  <c r="BA92" i="12" s="1"/>
  <c r="BK25" i="12"/>
  <c r="BK92" i="12" s="1"/>
  <c r="G25" i="12"/>
  <c r="G92" i="12" s="1"/>
  <c r="Q25" i="12"/>
  <c r="Q92" i="12" s="1"/>
  <c r="AA25" i="12"/>
  <c r="AA92" i="12" s="1"/>
  <c r="AK25" i="12"/>
  <c r="AK92" i="12" s="1"/>
  <c r="AV25" i="12"/>
  <c r="AV92" i="12" s="1"/>
  <c r="BF25" i="12"/>
  <c r="BF92" i="12" s="1"/>
  <c r="BP25" i="12"/>
  <c r="BP92" i="12" s="1"/>
  <c r="CA25" i="12"/>
  <c r="CA92" i="12" s="1"/>
  <c r="F25" i="12"/>
  <c r="H25" i="12"/>
  <c r="R25" i="12"/>
  <c r="P25" i="12"/>
  <c r="AB25" i="12"/>
  <c r="Z25" i="12"/>
  <c r="AU25" i="12"/>
  <c r="AW25" i="12"/>
  <c r="BG25" i="12"/>
  <c r="BE25" i="12"/>
  <c r="BQ25" i="12"/>
  <c r="BO25" i="12"/>
  <c r="D47" i="12"/>
  <c r="F47" i="12" s="1"/>
  <c r="N47" i="12"/>
  <c r="P47" i="12" s="1"/>
  <c r="X47" i="12"/>
  <c r="Z47" i="12" s="1"/>
  <c r="AH47" i="12"/>
  <c r="AL47" i="12" s="1"/>
  <c r="AS47" i="12"/>
  <c r="AU47" i="12" s="1"/>
  <c r="BC47" i="12"/>
  <c r="BG47" i="12" s="1"/>
  <c r="BM47" i="12"/>
  <c r="BQ47" i="12" s="1"/>
  <c r="BX47" i="12"/>
  <c r="BZ47" i="12" s="1"/>
  <c r="E47" i="12"/>
  <c r="G47" i="12" s="1"/>
  <c r="O47" i="12"/>
  <c r="Q47" i="12" s="1"/>
  <c r="Y47" i="12"/>
  <c r="AA47" i="12"/>
  <c r="AI47" i="12"/>
  <c r="AK47" i="12" s="1"/>
  <c r="AT47" i="12"/>
  <c r="AV47" i="12"/>
  <c r="BD47" i="12"/>
  <c r="BF47" i="12" s="1"/>
  <c r="BN47" i="12"/>
  <c r="BP47" i="12" s="1"/>
  <c r="BY47" i="12"/>
  <c r="CA47" i="12" s="1"/>
  <c r="K47" i="12"/>
  <c r="M47" i="12"/>
  <c r="I47" i="12"/>
  <c r="S47" i="12"/>
  <c r="U47" i="12" s="1"/>
  <c r="AC47" i="12"/>
  <c r="AE47" i="12" s="1"/>
  <c r="AP47" i="12"/>
  <c r="AN47" i="12"/>
  <c r="AR47" i="12" s="1"/>
  <c r="AX47" i="12"/>
  <c r="BB47" i="12" s="1"/>
  <c r="BH47" i="12"/>
  <c r="BJ47" i="12" s="1"/>
  <c r="BR47" i="12"/>
  <c r="BT47" i="12" s="1"/>
  <c r="J47" i="12"/>
  <c r="L47" i="12" s="1"/>
  <c r="T47" i="12"/>
  <c r="V47" i="12" s="1"/>
  <c r="AD47" i="12"/>
  <c r="AF47" i="12" s="1"/>
  <c r="AO47" i="12"/>
  <c r="AQ47" i="12" s="1"/>
  <c r="AY47" i="12"/>
  <c r="BA47" i="12" s="1"/>
  <c r="BI47" i="12"/>
  <c r="BK47" i="12"/>
  <c r="BS47" i="12"/>
  <c r="BU47" i="12" s="1"/>
  <c r="G72" i="12"/>
  <c r="Q72" i="12"/>
  <c r="AA72" i="12"/>
  <c r="AK72" i="12"/>
  <c r="AV72" i="12"/>
  <c r="BF72" i="12"/>
  <c r="BP72" i="12"/>
  <c r="CA72" i="12"/>
  <c r="K72" i="12"/>
  <c r="U72" i="12"/>
  <c r="AE72" i="12"/>
  <c r="AP72" i="12"/>
  <c r="AZ72" i="12"/>
  <c r="BJ72" i="12"/>
  <c r="BT72" i="12"/>
  <c r="L72" i="12"/>
  <c r="V72" i="12"/>
  <c r="AF72" i="12"/>
  <c r="AQ72" i="12"/>
  <c r="BA72" i="12"/>
  <c r="BK72" i="12"/>
  <c r="BU72" i="12"/>
  <c r="F72" i="12"/>
  <c r="P72" i="12"/>
  <c r="Z72" i="12"/>
  <c r="AJ72" i="12"/>
  <c r="AU72" i="12"/>
  <c r="BE72" i="12"/>
  <c r="BO72" i="12"/>
  <c r="BZ72" i="12"/>
  <c r="Q58" i="12" l="1"/>
  <c r="BE58" i="12"/>
  <c r="AW47" i="12"/>
  <c r="AF58" i="12"/>
  <c r="AZ47" i="12"/>
  <c r="AQ58" i="12"/>
  <c r="R58" i="12"/>
  <c r="BO58" i="12"/>
  <c r="R47" i="12"/>
  <c r="G58" i="12"/>
  <c r="AV58" i="12"/>
  <c r="W58" i="12"/>
  <c r="Z58" i="12"/>
  <c r="AZ58" i="12"/>
  <c r="AU58" i="12"/>
  <c r="U58" i="12"/>
  <c r="BZ58" i="12"/>
  <c r="AJ47" i="12"/>
  <c r="F58" i="12"/>
  <c r="AL58" i="12"/>
  <c r="H47" i="12"/>
  <c r="CB47" i="12"/>
  <c r="AJ58" i="12"/>
  <c r="CB58" i="12"/>
  <c r="BV47" i="12"/>
  <c r="AG47" i="12"/>
  <c r="BO47" i="12"/>
  <c r="AB47" i="12"/>
  <c r="L58" i="12"/>
  <c r="BL58" i="12"/>
  <c r="AE58" i="12"/>
  <c r="BV58" i="12"/>
  <c r="BL47" i="12"/>
  <c r="BE47" i="12"/>
  <c r="BJ58" i="12"/>
  <c r="BU58" i="12"/>
  <c r="BK58" i="12"/>
  <c r="AG58" i="12"/>
  <c r="CA58" i="12"/>
  <c r="M58" i="12"/>
  <c r="W47" i="12"/>
  <c r="BA58" i="12"/>
  <c r="BF58" i="12"/>
  <c r="BP58" i="12"/>
  <c r="AA58" i="12"/>
  <c r="V58" i="12"/>
  <c r="P58" i="12"/>
  <c r="BG58" i="12"/>
  <c r="AK58" i="12"/>
  <c r="BQ58" i="12"/>
  <c r="AP58" i="12"/>
  <c r="H58" i="12"/>
  <c r="AW58" i="12"/>
  <c r="BB58" i="12"/>
  <c r="BT58" i="12"/>
</calcChain>
</file>

<file path=xl/sharedStrings.xml><?xml version="1.0" encoding="utf-8"?>
<sst xmlns="http://schemas.openxmlformats.org/spreadsheetml/2006/main" count="7387" uniqueCount="104">
  <si>
    <t>ACC</t>
  </si>
  <si>
    <t>APPAREL</t>
  </si>
  <si>
    <t>FOOTWEAR</t>
  </si>
  <si>
    <t>FOOTWEAR core</t>
  </si>
  <si>
    <t>All Seasons</t>
  </si>
  <si>
    <t>Division</t>
  </si>
  <si>
    <t>Season</t>
  </si>
  <si>
    <t>Qnt</t>
  </si>
  <si>
    <t>Value</t>
  </si>
  <si>
    <t>Av. RRP</t>
  </si>
  <si>
    <t>TTL FTW</t>
  </si>
  <si>
    <t>TTL APP</t>
  </si>
  <si>
    <t>TT ACC</t>
  </si>
  <si>
    <t>All divisions</t>
  </si>
  <si>
    <t xml:space="preserve">Total </t>
  </si>
  <si>
    <t>TTL  without CORE</t>
  </si>
  <si>
    <t>Month</t>
  </si>
  <si>
    <t>FTW</t>
  </si>
  <si>
    <t>APP</t>
  </si>
  <si>
    <t>FTW CORE</t>
  </si>
  <si>
    <t>C/O</t>
  </si>
  <si>
    <t>TTL C/O</t>
  </si>
  <si>
    <t>CORE</t>
  </si>
  <si>
    <t>CHUCK II CORE</t>
  </si>
  <si>
    <t>ACCESSORY</t>
  </si>
  <si>
    <t>OLD STOCKS</t>
  </si>
  <si>
    <t>FA19</t>
  </si>
  <si>
    <t>HO19</t>
  </si>
  <si>
    <t>SP20</t>
  </si>
  <si>
    <t>SU20</t>
  </si>
  <si>
    <t>FA20</t>
  </si>
  <si>
    <t>HO20</t>
  </si>
  <si>
    <t>January 2020</t>
  </si>
  <si>
    <t>February 2020</t>
  </si>
  <si>
    <t>March 2020</t>
  </si>
  <si>
    <t>April 2020</t>
  </si>
  <si>
    <t>May 2020</t>
  </si>
  <si>
    <t>June 2020</t>
  </si>
  <si>
    <t>First half of 2020</t>
  </si>
  <si>
    <t>July 2020</t>
  </si>
  <si>
    <t>August 2020</t>
  </si>
  <si>
    <t>September 2020</t>
  </si>
  <si>
    <t>October 2020</t>
  </si>
  <si>
    <t>November 2020</t>
  </si>
  <si>
    <t>December 2020</t>
  </si>
  <si>
    <t>Second half of 2020</t>
  </si>
  <si>
    <t>TOTAL 2020</t>
  </si>
  <si>
    <t>Qnt,%</t>
  </si>
  <si>
    <t>Value,%</t>
  </si>
  <si>
    <t>Подразделение</t>
  </si>
  <si>
    <t>Вид номенклатуры</t>
  </si>
  <si>
    <t>Сезон</t>
  </si>
  <si>
    <t>Количество</t>
  </si>
  <si>
    <t>Стоимость</t>
  </si>
  <si>
    <t>Стоимость без скидок</t>
  </si>
  <si>
    <t>НДС</t>
  </si>
  <si>
    <t>Amersport ru</t>
  </si>
  <si>
    <t>Аксессуары</t>
  </si>
  <si>
    <t>Carryover</t>
  </si>
  <si>
    <t>Весна 2019</t>
  </si>
  <si>
    <t>ВСЕСЕЗОННЫЙ</t>
  </si>
  <si>
    <t>ЗИМА 2019</t>
  </si>
  <si>
    <t>Лето 2019</t>
  </si>
  <si>
    <t>Осень 2019</t>
  </si>
  <si>
    <t>Обувь</t>
  </si>
  <si>
    <t>Incubate 2018</t>
  </si>
  <si>
    <t>Incubate 2019</t>
  </si>
  <si>
    <t>Весна 2018</t>
  </si>
  <si>
    <t>Зима 2018</t>
  </si>
  <si>
    <t>Осень 2018</t>
  </si>
  <si>
    <t>Одежда</t>
  </si>
  <si>
    <t>Весна-Лето 2018</t>
  </si>
  <si>
    <t>магазин Авиапарк</t>
  </si>
  <si>
    <t>Rebuy 2018</t>
  </si>
  <si>
    <t>Весна 2020</t>
  </si>
  <si>
    <t>магазин Атриум</t>
  </si>
  <si>
    <t>магазин Галерея Новосибирск</t>
  </si>
  <si>
    <t>магазин Галерея СПБ</t>
  </si>
  <si>
    <t>магазин Европейский</t>
  </si>
  <si>
    <t>магазин Манеж</t>
  </si>
  <si>
    <t>Лето 2018</t>
  </si>
  <si>
    <t>магазин Метрополис</t>
  </si>
  <si>
    <t>магазин Цветной</t>
  </si>
  <si>
    <t>Store</t>
  </si>
  <si>
    <t>Div</t>
  </si>
  <si>
    <t>MONTH</t>
  </si>
  <si>
    <t>QTY</t>
  </si>
  <si>
    <t>GROSS VALUE RUR</t>
  </si>
  <si>
    <t>ОСЕНЬ 2019</t>
  </si>
  <si>
    <t>ВЕСНА 2020</t>
  </si>
  <si>
    <t>ЛЕТО 2020</t>
  </si>
  <si>
    <t>ОСЕНЬ 2020</t>
  </si>
  <si>
    <t>ЗИМА 2020</t>
  </si>
  <si>
    <t>Incubate 2020</t>
  </si>
  <si>
    <t>Row Labels</t>
  </si>
  <si>
    <t>Grand Total</t>
  </si>
  <si>
    <t>Sum of GROSS VALUE RUR</t>
  </si>
  <si>
    <t>(All)</t>
  </si>
  <si>
    <t>Column Labels</t>
  </si>
  <si>
    <t>INCUBATE 2020</t>
  </si>
  <si>
    <t>Весна-Лето 2017</t>
  </si>
  <si>
    <t>Осень-Зима 2017</t>
  </si>
  <si>
    <t>Лето 2020</t>
  </si>
  <si>
    <t>LACES are not included in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</si>
</sst>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&quot;р.&quot;"/>
    <numFmt numFmtId="165" formatCode="[$-419]mmmm\ yyyy;@"/>
    <numFmt numFmtId="166" formatCode="#,##0.00&quot;р.&quot;"/>
    <numFmt numFmtId="167" formatCode="_-[$€-2]\ * #,##0_-;\-[$€-2]\ * #,##0_-;_-[$€-2]\ * &quot;-&quot;_-;_-@_-"/>
    <numFmt numFmtId="168" formatCode="_-* #,##0\ [$₽-419]_-;\-* #,##0\ [$₽-419]_-;_-* &quot;-&quot;\ [$₽-419]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3F3F76"/>
      <name val="Calibri"/>
      <family val="2"/>
      <scheme val="minor"/>
    </font>
    <font>
      <sz val="8"/>
      <name val="Arial"/>
      <family val="2"/>
    </font>
    <font>
      <sz val="8"/>
      <name val="Calibri"/>
      <family val="2"/>
      <charset val="204"/>
      <scheme val="minor"/>
    </font>
    <font>
      <sz val="9"/>
      <color rgb="FF3F3F7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sz val="8"/>
      <color rgb="FFC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</fills>
  <borders count="26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6" borderId="15" applyNumberFormat="0" applyAlignment="0" applyProtection="0"/>
    <xf numFmtId="0" fontId="8" fillId="0" borderId="0"/>
    <xf numFmtId="0" fontId="8" fillId="0" borderId="0"/>
    <xf numFmtId="0" fontId="1" fillId="7" borderId="24" applyNumberFormat="0" applyFont="0" applyAlignment="0" applyProtection="0"/>
  </cellStyleXfs>
  <cellXfs count="145">
    <xf numFmtId="0" fontId="0" fillId="0" borderId="0" xfId="0"/>
    <xf numFmtId="164" fontId="0" fillId="0" borderId="0" xfId="0" applyNumberFormat="1"/>
    <xf numFmtId="9" fontId="0" fillId="0" borderId="0" xfId="1" applyFont="1"/>
    <xf numFmtId="0" fontId="0" fillId="3" borderId="0" xfId="0" applyFill="1"/>
    <xf numFmtId="9" fontId="0" fillId="3" borderId="0" xfId="1" applyFont="1" applyFill="1"/>
    <xf numFmtId="164" fontId="0" fillId="3" borderId="0" xfId="0" applyNumberFormat="1" applyFill="1"/>
    <xf numFmtId="0" fontId="2" fillId="2" borderId="1" xfId="0" applyFont="1" applyFill="1" applyBorder="1"/>
    <xf numFmtId="0" fontId="2" fillId="2" borderId="2" xfId="0" applyFont="1" applyFill="1" applyBorder="1"/>
    <xf numFmtId="0" fontId="0" fillId="3" borderId="5" xfId="0" applyFill="1" applyBorder="1"/>
    <xf numFmtId="0" fontId="0" fillId="3" borderId="0" xfId="0" applyFill="1" applyBorder="1"/>
    <xf numFmtId="164" fontId="0" fillId="3" borderId="0" xfId="0" applyNumberFormat="1" applyFill="1" applyBorder="1"/>
    <xf numFmtId="0" fontId="0" fillId="3" borderId="10" xfId="0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164" fontId="2" fillId="3" borderId="0" xfId="0" applyNumberFormat="1" applyFont="1" applyFill="1" applyBorder="1"/>
    <xf numFmtId="164" fontId="4" fillId="3" borderId="0" xfId="0" applyNumberFormat="1" applyFont="1" applyFill="1" applyBorder="1"/>
    <xf numFmtId="165" fontId="2" fillId="3" borderId="0" xfId="0" applyNumberFormat="1" applyFont="1" applyFill="1" applyBorder="1" applyAlignment="1">
      <alignment horizontal="center"/>
    </xf>
    <xf numFmtId="0" fontId="0" fillId="4" borderId="2" xfId="0" applyFill="1" applyBorder="1"/>
    <xf numFmtId="0" fontId="6" fillId="3" borderId="0" xfId="0" applyFont="1" applyFill="1"/>
    <xf numFmtId="9" fontId="6" fillId="3" borderId="0" xfId="1" applyFont="1" applyFill="1"/>
    <xf numFmtId="164" fontId="6" fillId="3" borderId="0" xfId="0" applyNumberFormat="1" applyFont="1" applyFill="1"/>
    <xf numFmtId="0" fontId="6" fillId="3" borderId="0" xfId="0" applyFont="1" applyFill="1" applyBorder="1"/>
    <xf numFmtId="0" fontId="3" fillId="3" borderId="4" xfId="0" applyFont="1" applyFill="1" applyBorder="1"/>
    <xf numFmtId="167" fontId="0" fillId="5" borderId="0" xfId="0" applyNumberFormat="1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64" fontId="0" fillId="3" borderId="2" xfId="0" applyNumberFormat="1" applyFill="1" applyBorder="1" applyAlignment="1"/>
    <xf numFmtId="0" fontId="2" fillId="2" borderId="1" xfId="0" applyFont="1" applyFill="1" applyBorder="1" applyAlignment="1"/>
    <xf numFmtId="0" fontId="2" fillId="2" borderId="3" xfId="0" applyFont="1" applyFill="1" applyBorder="1" applyAlignment="1"/>
    <xf numFmtId="0" fontId="6" fillId="3" borderId="0" xfId="0" applyFont="1" applyFill="1" applyAlignment="1">
      <alignment horizontal="center"/>
    </xf>
    <xf numFmtId="164" fontId="6" fillId="3" borderId="0" xfId="0" applyNumberFormat="1" applyFont="1" applyFill="1" applyAlignment="1">
      <alignment horizontal="center"/>
    </xf>
    <xf numFmtId="9" fontId="6" fillId="3" borderId="0" xfId="1" applyFont="1" applyFill="1" applyAlignment="1">
      <alignment horizontal="center"/>
    </xf>
    <xf numFmtId="0" fontId="0" fillId="3" borderId="5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9" fontId="5" fillId="3" borderId="5" xfId="1" applyFon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9" fontId="2" fillId="2" borderId="2" xfId="1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0" fontId="0" fillId="3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9" fontId="0" fillId="3" borderId="0" xfId="1" applyFont="1" applyFill="1" applyAlignment="1">
      <alignment horizontal="center"/>
    </xf>
    <xf numFmtId="0" fontId="0" fillId="3" borderId="0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9" fontId="5" fillId="3" borderId="0" xfId="1" applyFont="1" applyFill="1" applyBorder="1" applyAlignment="1">
      <alignment horizontal="center"/>
    </xf>
    <xf numFmtId="164" fontId="0" fillId="3" borderId="8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0" fontId="0" fillId="3" borderId="1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9" fontId="5" fillId="3" borderId="10" xfId="1" applyFont="1" applyFill="1" applyBorder="1" applyAlignment="1">
      <alignment horizontal="center"/>
    </xf>
    <xf numFmtId="164" fontId="0" fillId="3" borderId="11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4" fillId="3" borderId="2" xfId="0" applyNumberFormat="1" applyFont="1" applyFill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9" fontId="4" fillId="3" borderId="2" xfId="1" applyFont="1" applyFill="1" applyBorder="1" applyAlignment="1">
      <alignment horizontal="center"/>
    </xf>
    <xf numFmtId="164" fontId="4" fillId="3" borderId="3" xfId="0" applyNumberFormat="1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9" fontId="0" fillId="4" borderId="2" xfId="1" applyFont="1" applyFill="1" applyBorder="1" applyAlignment="1">
      <alignment horizontal="center"/>
    </xf>
    <xf numFmtId="0" fontId="0" fillId="3" borderId="4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9" xfId="0" applyNumberForma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0" fillId="0" borderId="0" xfId="0" applyAlignment="1"/>
    <xf numFmtId="0" fontId="10" fillId="6" borderId="15" xfId="2" applyFont="1" applyAlignment="1">
      <alignment horizontal="center" vertical="center"/>
    </xf>
    <xf numFmtId="0" fontId="11" fillId="0" borderId="16" xfId="3" applyNumberFormat="1" applyFont="1" applyBorder="1" applyAlignment="1">
      <alignment horizontal="center" vertical="center"/>
    </xf>
    <xf numFmtId="0" fontId="11" fillId="0" borderId="17" xfId="3" applyNumberFormat="1" applyFont="1" applyBorder="1" applyAlignment="1">
      <alignment horizontal="center" vertical="center"/>
    </xf>
    <xf numFmtId="0" fontId="11" fillId="0" borderId="18" xfId="3" applyNumberFormat="1" applyFont="1" applyBorder="1" applyAlignment="1">
      <alignment horizontal="center" vertical="center"/>
    </xf>
    <xf numFmtId="0" fontId="12" fillId="0" borderId="20" xfId="3" applyNumberFormat="1" applyFont="1" applyBorder="1" applyAlignment="1">
      <alignment horizontal="center" vertical="center"/>
    </xf>
    <xf numFmtId="0" fontId="12" fillId="0" borderId="21" xfId="3" applyNumberFormat="1" applyFont="1" applyBorder="1" applyAlignment="1">
      <alignment horizontal="center" vertical="center"/>
    </xf>
    <xf numFmtId="49" fontId="12" fillId="0" borderId="0" xfId="3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4" fillId="0" borderId="0" xfId="3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4" fillId="0" borderId="0" xfId="3" applyNumberFormat="1" applyFont="1" applyFill="1" applyBorder="1" applyAlignment="1">
      <alignment horizontal="center" vertical="center"/>
    </xf>
    <xf numFmtId="0" fontId="8" fillId="0" borderId="20" xfId="4" applyNumberFormat="1" applyFont="1" applyBorder="1" applyAlignment="1">
      <alignment horizontal="left" vertical="top" wrapText="1"/>
    </xf>
    <xf numFmtId="0" fontId="8" fillId="0" borderId="21" xfId="4" applyNumberFormat="1" applyFont="1" applyBorder="1" applyAlignment="1">
      <alignment horizontal="left" vertical="top" wrapText="1"/>
    </xf>
    <xf numFmtId="0" fontId="8" fillId="0" borderId="21" xfId="4" applyNumberFormat="1" applyFont="1" applyBorder="1" applyAlignment="1">
      <alignment horizontal="right" vertical="top" wrapText="1"/>
    </xf>
    <xf numFmtId="49" fontId="8" fillId="0" borderId="0" xfId="4" applyNumberFormat="1"/>
    <xf numFmtId="0" fontId="4" fillId="3" borderId="0" xfId="0" applyFont="1" applyFill="1" applyBorder="1"/>
    <xf numFmtId="0" fontId="4" fillId="3" borderId="0" xfId="0" applyNumberFormat="1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"/>
    </xf>
    <xf numFmtId="9" fontId="4" fillId="3" borderId="0" xfId="1" applyFont="1" applyFill="1" applyBorder="1" applyAlignment="1">
      <alignment horizontal="center"/>
    </xf>
    <xf numFmtId="0" fontId="4" fillId="3" borderId="4" xfId="0" applyFont="1" applyFill="1" applyBorder="1"/>
    <xf numFmtId="0" fontId="4" fillId="3" borderId="5" xfId="0" applyFont="1" applyFill="1" applyBorder="1"/>
    <xf numFmtId="0" fontId="4" fillId="3" borderId="5" xfId="0" applyNumberFormat="1" applyFont="1" applyFill="1" applyBorder="1" applyAlignment="1">
      <alignment horizontal="center"/>
    </xf>
    <xf numFmtId="164" fontId="4" fillId="3" borderId="5" xfId="0" applyNumberFormat="1" applyFont="1" applyFill="1" applyBorder="1" applyAlignment="1">
      <alignment horizontal="center"/>
    </xf>
    <xf numFmtId="9" fontId="4" fillId="3" borderId="5" xfId="1" applyFont="1" applyFill="1" applyBorder="1" applyAlignment="1">
      <alignment horizontal="center"/>
    </xf>
    <xf numFmtId="164" fontId="4" fillId="3" borderId="6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68" fontId="11" fillId="0" borderId="18" xfId="3" applyNumberFormat="1" applyFont="1" applyBorder="1" applyAlignment="1">
      <alignment horizontal="center" vertical="center"/>
    </xf>
    <xf numFmtId="168" fontId="11" fillId="0" borderId="19" xfId="3" applyNumberFormat="1" applyFont="1" applyBorder="1" applyAlignment="1">
      <alignment horizontal="center" vertical="center"/>
    </xf>
    <xf numFmtId="168" fontId="12" fillId="0" borderId="21" xfId="3" applyNumberFormat="1" applyFont="1" applyBorder="1" applyAlignment="1">
      <alignment horizontal="center" vertical="center"/>
    </xf>
    <xf numFmtId="168" fontId="12" fillId="0" borderId="22" xfId="3" applyNumberFormat="1" applyFont="1" applyBorder="1" applyAlignment="1">
      <alignment horizontal="center" vertical="center"/>
    </xf>
    <xf numFmtId="168" fontId="8" fillId="0" borderId="21" xfId="4" applyNumberFormat="1" applyFont="1" applyBorder="1" applyAlignment="1">
      <alignment horizontal="right" vertical="top" wrapText="1"/>
    </xf>
    <xf numFmtId="168" fontId="8" fillId="0" borderId="22" xfId="4" applyNumberFormat="1" applyFont="1" applyBorder="1" applyAlignment="1">
      <alignment horizontal="right" vertical="top" wrapText="1"/>
    </xf>
    <xf numFmtId="3" fontId="13" fillId="0" borderId="0" xfId="0" applyNumberFormat="1" applyFont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8" fillId="0" borderId="0" xfId="4" applyFont="1" applyBorder="1"/>
    <xf numFmtId="3" fontId="13" fillId="0" borderId="23" xfId="0" applyNumberFormat="1" applyFont="1" applyBorder="1" applyAlignment="1">
      <alignment horizontal="center" vertical="center"/>
    </xf>
    <xf numFmtId="3" fontId="8" fillId="0" borderId="0" xfId="4" applyNumberFormat="1" applyFont="1" applyBorder="1"/>
    <xf numFmtId="168" fontId="13" fillId="0" borderId="23" xfId="0" applyNumberFormat="1" applyFont="1" applyBorder="1" applyAlignment="1">
      <alignment horizontal="center" vertical="center"/>
    </xf>
    <xf numFmtId="168" fontId="8" fillId="0" borderId="0" xfId="4" applyNumberFormat="1" applyFont="1" applyBorder="1"/>
    <xf numFmtId="0" fontId="13" fillId="0" borderId="0" xfId="0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168" fontId="13" fillId="0" borderId="0" xfId="0" applyNumberFormat="1" applyFont="1" applyBorder="1" applyAlignment="1">
      <alignment horizontal="center" vertical="center"/>
    </xf>
    <xf numFmtId="0" fontId="17" fillId="0" borderId="21" xfId="3" applyNumberFormat="1" applyFont="1" applyBorder="1" applyAlignment="1">
      <alignment horizontal="center" vertical="center"/>
    </xf>
    <xf numFmtId="168" fontId="17" fillId="0" borderId="21" xfId="3" applyNumberFormat="1" applyFont="1" applyBorder="1" applyAlignment="1">
      <alignment horizontal="center" vertical="center"/>
    </xf>
    <xf numFmtId="168" fontId="17" fillId="0" borderId="22" xfId="3" applyNumberFormat="1" applyFont="1" applyBorder="1" applyAlignment="1">
      <alignment horizontal="center" vertical="center"/>
    </xf>
    <xf numFmtId="49" fontId="17" fillId="0" borderId="0" xfId="3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NumberFormat="1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18" fillId="0" borderId="21" xfId="4" applyNumberFormat="1" applyFont="1" applyBorder="1" applyAlignment="1">
      <alignment horizontal="left" vertical="top" wrapText="1"/>
    </xf>
    <xf numFmtId="0" fontId="18" fillId="0" borderId="21" xfId="4" applyNumberFormat="1" applyFont="1" applyBorder="1" applyAlignment="1">
      <alignment horizontal="right" vertical="top" wrapText="1"/>
    </xf>
    <xf numFmtId="168" fontId="18" fillId="0" borderId="21" xfId="4" applyNumberFormat="1" applyFont="1" applyBorder="1" applyAlignment="1">
      <alignment horizontal="right" vertical="top" wrapText="1"/>
    </xf>
    <xf numFmtId="168" fontId="18" fillId="0" borderId="22" xfId="4" applyNumberFormat="1" applyFont="1" applyBorder="1" applyAlignment="1">
      <alignment horizontal="right" vertical="top" wrapText="1"/>
    </xf>
    <xf numFmtId="49" fontId="18" fillId="0" borderId="0" xfId="4" applyNumberFormat="1" applyFont="1"/>
    <xf numFmtId="3" fontId="17" fillId="0" borderId="0" xfId="0" applyNumberFormat="1" applyFont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165" fontId="2" fillId="2" borderId="3" xfId="0" applyNumberFormat="1" applyFont="1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 wrapText="1"/>
    </xf>
    <xf numFmtId="166" fontId="0" fillId="0" borderId="14" xfId="0" applyNumberFormat="1" applyBorder="1" applyAlignment="1">
      <alignment horizontal="center" vertical="center" wrapText="1"/>
    </xf>
    <xf numFmtId="0" fontId="16" fillId="7" borderId="25" xfId="5" applyFont="1" applyBorder="1" applyAlignment="1">
      <alignment horizontal="center" vertical="center"/>
    </xf>
    <xf numFmtId="0" fontId="16" fillId="7" borderId="0" xfId="5" applyFont="1" applyBorder="1" applyAlignment="1">
      <alignment horizontal="center" vertical="center"/>
    </xf>
  </cellXfs>
  <cellStyles count="6">
    <cellStyle name="Normal_data" xfId="4" xr:uid="{8EAC8E85-A179-4D1B-A10A-D58696CFB11F}"/>
    <cellStyle name="Normal_Sheet1" xfId="3" xr:uid="{9BA926C9-43E1-4A2C-B17D-04616E6F5601}"/>
    <cellStyle name="Ввод " xfId="2" builtinId="20"/>
    <cellStyle name="Обычный" xfId="0" builtinId="0"/>
    <cellStyle name="Примечание" xfId="5" builtinId="10"/>
    <cellStyle name="Процентный" xfId="1" builtinId="5"/>
  </cellStyles>
  <dxfs count="4">
    <dxf>
      <numFmt numFmtId="168" formatCode="_-* #,##0\ [$₽-419]_-;\-* #,##0\ [$₽-419]_-;_-* &quot;-&quot;\ [$₽-419]_-;_-@_-"/>
    </dxf>
    <dxf>
      <numFmt numFmtId="168" formatCode="_-* #,##0\ [$₽-419]_-;\-* #,##0\ [$₽-419]_-;_-* &quot;-&quot;\ [$₽-419]_-;_-@_-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[CON_Sales per store 2020.xlsx]Chart!PivotTable5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square"/>
          <c:size val="6"/>
          <c:spPr>
            <a:solidFill>
              <a:schemeClr val="accent2"/>
            </a:solidFill>
            <a:ln w="952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  <a:round/>
            </a:ln>
            <a:effectLst/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379983835691535E-2"/>
          <c:y val="5.2921324541294432E-2"/>
          <c:w val="0.81004534790988081"/>
          <c:h val="0.85037971186313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Chart!$B$3:$B$4</c:f>
              <c:strCache>
                <c:ptCount val="1"/>
                <c:pt idx="0">
                  <c:v>All Seasons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Chart!$B$5:$B$12</c:f>
              <c:numCache>
                <c:formatCode>_-* #\ ##0\ [$₽-419]_-;\-* #\ ##0\ [$₽-419]_-;_-* "-"\ [$₽-419]_-;_-@_-</c:formatCode>
                <c:ptCount val="7"/>
                <c:pt idx="0">
                  <c:v>1959607.85</c:v>
                </c:pt>
                <c:pt idx="1">
                  <c:v>3584720.81</c:v>
                </c:pt>
                <c:pt idx="2">
                  <c:v>5319267.6099999994</c:v>
                </c:pt>
                <c:pt idx="3">
                  <c:v>926162</c:v>
                </c:pt>
                <c:pt idx="4">
                  <c:v>3528523</c:v>
                </c:pt>
                <c:pt idx="5">
                  <c:v>13886693.6</c:v>
                </c:pt>
                <c:pt idx="6">
                  <c:v>5288243.17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C-4084-8856-991360A3B9E8}"/>
            </c:ext>
          </c:extLst>
        </c:ser>
        <c:ser>
          <c:idx val="1"/>
          <c:order val="1"/>
          <c:tx>
            <c:strRef>
              <c:f>Chart!$C$3:$C$4</c:f>
              <c:strCache>
                <c:ptCount val="1"/>
                <c:pt idx="0">
                  <c:v>C/O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Chart!$C$5:$C$12</c:f>
              <c:numCache>
                <c:formatCode>_-* #\ ##0\ [$₽-419]_-;\-* #\ ##0\ [$₽-419]_-;_-* "-"\ [$₽-419]_-;_-@_-</c:formatCode>
                <c:ptCount val="7"/>
                <c:pt idx="0">
                  <c:v>2144805.6</c:v>
                </c:pt>
                <c:pt idx="1">
                  <c:v>3341696.1599999997</c:v>
                </c:pt>
                <c:pt idx="2">
                  <c:v>5253921.91</c:v>
                </c:pt>
                <c:pt idx="3">
                  <c:v>1216511</c:v>
                </c:pt>
                <c:pt idx="4">
                  <c:v>4201923</c:v>
                </c:pt>
                <c:pt idx="5">
                  <c:v>12632713.289999997</c:v>
                </c:pt>
                <c:pt idx="6">
                  <c:v>4376680.4999999991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C-4084-8856-991360A3B9E8}"/>
            </c:ext>
          </c:extLst>
        </c:ser>
        <c:ser>
          <c:idx val="2"/>
          <c:order val="2"/>
          <c:tx>
            <c:strRef>
              <c:f>Chart!$D$3:$D$4</c:f>
              <c:strCache>
                <c:ptCount val="1"/>
                <c:pt idx="0">
                  <c:v>FA19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Chart!$D$5:$D$12</c:f>
              <c:numCache>
                <c:formatCode>_-* #\ ##0\ [$₽-419]_-;\-* #\ ##0\ [$₽-419]_-;_-* "-"\ [$₽-419]_-;_-@_-</c:formatCode>
                <c:ptCount val="7"/>
                <c:pt idx="0">
                  <c:v>12186981.6</c:v>
                </c:pt>
                <c:pt idx="1">
                  <c:v>7167514.9399999995</c:v>
                </c:pt>
                <c:pt idx="2">
                  <c:v>3136327</c:v>
                </c:pt>
                <c:pt idx="3">
                  <c:v>1053842</c:v>
                </c:pt>
                <c:pt idx="4">
                  <c:v>1481817</c:v>
                </c:pt>
                <c:pt idx="5">
                  <c:v>660339.25</c:v>
                </c:pt>
                <c:pt idx="6">
                  <c:v>477769.73000000004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C-4084-8856-991360A3B9E8}"/>
            </c:ext>
          </c:extLst>
        </c:ser>
        <c:ser>
          <c:idx val="3"/>
          <c:order val="3"/>
          <c:tx>
            <c:strRef>
              <c:f>Chart!$E$3:$E$4</c:f>
              <c:strCache>
                <c:ptCount val="1"/>
                <c:pt idx="0">
                  <c:v>HO19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Chart!$E$5:$E$12</c:f>
              <c:numCache>
                <c:formatCode>_-* #\ ##0\ [$₽-419]_-;\-* #\ ##0\ [$₽-419]_-;_-* "-"\ [$₽-419]_-;_-@_-</c:formatCode>
                <c:ptCount val="7"/>
                <c:pt idx="0">
                  <c:v>4561700.34</c:v>
                </c:pt>
                <c:pt idx="1">
                  <c:v>3534376.3400000003</c:v>
                </c:pt>
                <c:pt idx="2">
                  <c:v>1150817.2</c:v>
                </c:pt>
                <c:pt idx="3">
                  <c:v>501519</c:v>
                </c:pt>
                <c:pt idx="4">
                  <c:v>656191</c:v>
                </c:pt>
                <c:pt idx="5">
                  <c:v>340674</c:v>
                </c:pt>
                <c:pt idx="6">
                  <c:v>257388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C-4084-8856-991360A3B9E8}"/>
            </c:ext>
          </c:extLst>
        </c:ser>
        <c:ser>
          <c:idx val="4"/>
          <c:order val="4"/>
          <c:tx>
            <c:strRef>
              <c:f>Chart!$F$3:$F$4</c:f>
              <c:strCache>
                <c:ptCount val="1"/>
                <c:pt idx="0">
                  <c:v>Incubate 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Chart!$F$5:$F$12</c:f>
              <c:numCache>
                <c:formatCode>_-* #\ ##0\ [$₽-419]_-;\-* #\ ##0\ [$₽-419]_-;_-* "-"\ [$₽-419]_-;_-@_-</c:formatCode>
                <c:ptCount val="7"/>
                <c:pt idx="0">
                  <c:v>617916.91</c:v>
                </c:pt>
                <c:pt idx="1">
                  <c:v>1405897.08</c:v>
                </c:pt>
                <c:pt idx="2">
                  <c:v>941293</c:v>
                </c:pt>
                <c:pt idx="3">
                  <c:v>206321</c:v>
                </c:pt>
                <c:pt idx="4">
                  <c:v>2092675</c:v>
                </c:pt>
                <c:pt idx="5">
                  <c:v>2077792.62</c:v>
                </c:pt>
                <c:pt idx="6">
                  <c:v>718809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5C-4084-8856-991360A3B9E8}"/>
            </c:ext>
          </c:extLst>
        </c:ser>
        <c:ser>
          <c:idx val="5"/>
          <c:order val="5"/>
          <c:tx>
            <c:strRef>
              <c:f>Chart!$G$3:$G$4</c:f>
              <c:strCache>
                <c:ptCount val="1"/>
                <c:pt idx="0">
                  <c:v>OLD STOCKS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Chart!$G$5:$G$12</c:f>
              <c:numCache>
                <c:formatCode>_-* #\ ##0\ [$₽-419]_-;\-* #\ ##0\ [$₽-419]_-;_-* "-"\ [$₽-419]_-;_-@_-</c:formatCode>
                <c:ptCount val="7"/>
                <c:pt idx="0">
                  <c:v>2597335.4000000008</c:v>
                </c:pt>
                <c:pt idx="1">
                  <c:v>2775758.08</c:v>
                </c:pt>
                <c:pt idx="2">
                  <c:v>2496444.42</c:v>
                </c:pt>
                <c:pt idx="3">
                  <c:v>469308</c:v>
                </c:pt>
                <c:pt idx="4">
                  <c:v>1297059</c:v>
                </c:pt>
                <c:pt idx="5">
                  <c:v>1782065.83</c:v>
                </c:pt>
                <c:pt idx="6">
                  <c:v>927386.59000000008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C-4084-8856-991360A3B9E8}"/>
            </c:ext>
          </c:extLst>
        </c:ser>
        <c:ser>
          <c:idx val="6"/>
          <c:order val="6"/>
          <c:tx>
            <c:strRef>
              <c:f>Chart!$H$3:$H$4</c:f>
              <c:strCache>
                <c:ptCount val="1"/>
                <c:pt idx="0">
                  <c:v>SP20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Chart!$H$5:$H$12</c:f>
              <c:numCache>
                <c:formatCode>_-* #\ ##0\ [$₽-419]_-;\-* #\ ##0\ [$₽-419]_-;_-* "-"\ [$₽-419]_-;_-@_-</c:formatCode>
                <c:ptCount val="7"/>
                <c:pt idx="0">
                  <c:v>113430.25</c:v>
                </c:pt>
                <c:pt idx="1">
                  <c:v>2176521.29</c:v>
                </c:pt>
                <c:pt idx="2">
                  <c:v>4902306.7600000007</c:v>
                </c:pt>
                <c:pt idx="3">
                  <c:v>1936835</c:v>
                </c:pt>
                <c:pt idx="4">
                  <c:v>7768690</c:v>
                </c:pt>
                <c:pt idx="5">
                  <c:v>20087668.910000004</c:v>
                </c:pt>
                <c:pt idx="6">
                  <c:v>6066251.9999999991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5C-4084-8856-991360A3B9E8}"/>
            </c:ext>
          </c:extLst>
        </c:ser>
        <c:ser>
          <c:idx val="7"/>
          <c:order val="7"/>
          <c:tx>
            <c:strRef>
              <c:f>Chart!$I$3:$I$4</c:f>
              <c:strCache>
                <c:ptCount val="1"/>
                <c:pt idx="0">
                  <c:v>Incubate 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Chart!$I$5:$I$12</c:f>
              <c:numCache>
                <c:formatCode>_-* #\ ##0\ [$₽-419]_-;\-* #\ ##0\ [$₽-419]_-;_-* "-"\ [$₽-419]_-;_-@_-</c:formatCode>
                <c:ptCount val="7"/>
                <c:pt idx="2">
                  <c:v>200900</c:v>
                </c:pt>
                <c:pt idx="3">
                  <c:v>420152</c:v>
                </c:pt>
                <c:pt idx="4">
                  <c:v>1285529</c:v>
                </c:pt>
                <c:pt idx="5">
                  <c:v>1179614</c:v>
                </c:pt>
                <c:pt idx="6">
                  <c:v>1249448.94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8-49EA-B7ED-7557520B1C89}"/>
            </c:ext>
          </c:extLst>
        </c:ser>
        <c:ser>
          <c:idx val="8"/>
          <c:order val="8"/>
          <c:tx>
            <c:strRef>
              <c:f>Chart!$J$3:$J$4</c:f>
              <c:strCache>
                <c:ptCount val="1"/>
                <c:pt idx="0">
                  <c:v>SU20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Chart!$A$5:$A$12</c:f>
              <c:strCache>
                <c:ptCount val="7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</c:strCache>
            </c:strRef>
          </c:cat>
          <c:val>
            <c:numRef>
              <c:f>Chart!$J$5:$J$12</c:f>
              <c:numCache>
                <c:formatCode>_-* #\ ##0\ [$₽-419]_-;\-* #\ ##0\ [$₽-419]_-;_-* "-"\ [$₽-419]_-;_-@_-</c:formatCode>
                <c:ptCount val="7"/>
                <c:pt idx="3">
                  <c:v>8600</c:v>
                </c:pt>
                <c:pt idx="4">
                  <c:v>842671</c:v>
                </c:pt>
                <c:pt idx="5">
                  <c:v>7616125.9699999988</c:v>
                </c:pt>
                <c:pt idx="6">
                  <c:v>5895625.4500000002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9C7-9908-58BEA1F7095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523578544"/>
        <c:axId val="523577264"/>
      </c:barChart>
      <c:catAx>
        <c:axId val="52357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23577264"/>
        <c:crosses val="autoZero"/>
        <c:auto val="1"/>
        <c:lblAlgn val="ctr"/>
        <c:lblOffset val="100"/>
        <c:noMultiLvlLbl val="0"/>
      </c:catAx>
      <c:valAx>
        <c:axId val="523577264"/>
        <c:scaling>
          <c:orientation val="minMax"/>
        </c:scaling>
        <c:delete val="1"/>
        <c:axPos val="l"/>
        <c:numFmt formatCode="_-* #\ ##0\ [$₽-419]_-;\-* #\ ##0\ [$₽-419]_-;_-* &quot;-&quot;\ [$₽-419]_-;_-@_-" sourceLinked="1"/>
        <c:majorTickMark val="none"/>
        <c:minorTickMark val="none"/>
        <c:tickLblPos val="nextTo"/>
        <c:crossAx val="5235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1501141</xdr:colOff>
      <xdr:row>7</xdr:row>
      <xdr:rowOff>95250</xdr:rowOff>
    </xdr:from>
    <xdr:to>
      <xdr:col>11</xdr:col>
      <xdr:colOff>428625</xdr:colOff>
      <xdr:row>38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23005D-51D6-4733-B082-BEBE49BA0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na Konovalova" refreshedDate="44048.660699652777" createdVersion="6" refreshedVersion="6" minRefreshableVersion="3" recordCount="756" xr:uid="{E6B26527-21CE-4847-A5BC-DA35CA17869B}">
  <cacheSource type="worksheet">
    <worksheetSource ref="A2:N758" sheet="data"/>
  </cacheSource>
  <cacheFields count="14">
    <cacheField name="Подразделение" numFmtId="0">
      <sharedItems/>
    </cacheField>
    <cacheField name="Вид номенклатуры" numFmtId="0">
      <sharedItems/>
    </cacheField>
    <cacheField name="Сезон" numFmtId="0">
      <sharedItems count="19">
        <s v="Carryover"/>
        <s v="Весна 2019"/>
        <s v="ВСЕСЕЗОННЫЙ"/>
        <s v="ЗИМА 2019"/>
        <s v="Лето 2019"/>
        <s v="Осень 2019"/>
        <s v="Incubate 2018"/>
        <s v="Incubate 2019"/>
        <s v="Весна 2018"/>
        <s v="Зима 2018"/>
        <s v="Осень 2018"/>
        <s v="Весна-Лето 2018"/>
        <s v="Rebuy 2018"/>
        <s v="Весна 2020"/>
        <s v="Лето 2018"/>
        <s v="Осень-Зима 2017"/>
        <s v="Весна-Лето 2017"/>
        <s v="INCUBATE 2020"/>
        <s v="Лето 2020"/>
      </sharedItems>
    </cacheField>
    <cacheField name="Количество" numFmtId="0">
      <sharedItems containsString="0" containsBlank="1" containsNumber="1" containsInteger="1" minValue="-1" maxValue="2574"/>
    </cacheField>
    <cacheField name="Стоимость" numFmtId="168">
      <sharedItems containsSemiMixedTypes="0" containsString="0" containsNumber="1" minValue="-9350" maxValue="9820288"/>
    </cacheField>
    <cacheField name="Стоимость без скидок" numFmtId="168">
      <sharedItems containsString="0" containsBlank="1" containsNumber="1" minValue="-11050" maxValue="9820288"/>
    </cacheField>
    <cacheField name="НДС" numFmtId="168">
      <sharedItems containsSemiMixedTypes="0" containsString="0" containsNumber="1" minValue="-1558.33" maxValue="1623768.66"/>
    </cacheField>
    <cacheField name="MONTH" numFmtId="49">
      <sharedItems count="7">
        <s v="January 2020"/>
        <s v="February 2020"/>
        <s v="March 2020"/>
        <s v="April 2020"/>
        <s v="May 2020"/>
        <s v="June 2020"/>
        <s v="July 2020"/>
      </sharedItems>
    </cacheField>
    <cacheField name="Store" numFmtId="0">
      <sharedItems/>
    </cacheField>
    <cacheField name="Div" numFmtId="0">
      <sharedItems/>
    </cacheField>
    <cacheField name="Season" numFmtId="0">
      <sharedItems count="9">
        <s v="C/O"/>
        <s v="OLD STOCKS"/>
        <s v="All Seasons"/>
        <s v="HO19"/>
        <s v="FA19"/>
        <s v="Incubate 2019"/>
        <s v="SP20"/>
        <s v="Incubate 2020"/>
        <s v="SU20"/>
      </sharedItems>
    </cacheField>
    <cacheField name="Store-Div-Season" numFmtId="0">
      <sharedItems/>
    </cacheField>
    <cacheField name="QTY" numFmtId="0">
      <sharedItems containsSemiMixedTypes="0" containsString="0" containsNumber="1" containsInteger="1" minValue="-1" maxValue="2574"/>
    </cacheField>
    <cacheField name="GROSS VALUE RUR" numFmtId="168">
      <sharedItems containsSemiMixedTypes="0" containsString="0" containsNumber="1" minValue="-9350" maxValue="98202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6">
  <r>
    <s v="Amersport ru"/>
    <s v="Аксессуары"/>
    <x v="0"/>
    <n v="6"/>
    <n v="8150"/>
    <n v="8150"/>
    <n v="1358.33"/>
    <x v="0"/>
    <s v="Amersport ru"/>
    <s v="ACC"/>
    <x v="0"/>
    <s v="Amersport ru-ACC-C/O-January 2020"/>
    <n v="6"/>
    <n v="8150"/>
  </r>
  <r>
    <s v="Amersport ru"/>
    <s v="Аксессуары"/>
    <x v="1"/>
    <n v="32"/>
    <n v="41347"/>
    <n v="41347"/>
    <n v="6891.17"/>
    <x v="0"/>
    <s v="Amersport ru"/>
    <s v="ACC"/>
    <x v="1"/>
    <s v="Amersport ru-ACC-OLD STOCKS-January 2020"/>
    <n v="32"/>
    <n v="41347"/>
  </r>
  <r>
    <s v="Amersport ru"/>
    <s v="Аксессуары"/>
    <x v="2"/>
    <n v="8"/>
    <n v="1592"/>
    <n v="1592"/>
    <n v="265.36"/>
    <x v="0"/>
    <s v="Amersport ru"/>
    <s v="ACC"/>
    <x v="2"/>
    <s v="Amersport ru-ACC-All Seasons-January 2020"/>
    <n v="8"/>
    <n v="1592"/>
  </r>
  <r>
    <s v="Amersport ru"/>
    <s v="Аксессуары"/>
    <x v="3"/>
    <n v="2"/>
    <n v="2455"/>
    <n v="2455"/>
    <n v="409.17"/>
    <x v="0"/>
    <s v="Amersport ru"/>
    <s v="ACC"/>
    <x v="3"/>
    <s v="Amersport ru-ACC-HO19-January 2020"/>
    <n v="2"/>
    <n v="2455"/>
  </r>
  <r>
    <s v="Amersport ru"/>
    <s v="Аксессуары"/>
    <x v="4"/>
    <n v="19"/>
    <n v="24699"/>
    <n v="24699"/>
    <n v="4116.51"/>
    <x v="0"/>
    <s v="Amersport ru"/>
    <s v="ACC"/>
    <x v="1"/>
    <s v="Amersport ru-ACC-OLD STOCKS-January 2020"/>
    <n v="19"/>
    <n v="24699"/>
  </r>
  <r>
    <s v="Amersport ru"/>
    <s v="Аксессуары"/>
    <x v="5"/>
    <n v="28"/>
    <n v="31845"/>
    <n v="31845"/>
    <n v="5307.48"/>
    <x v="0"/>
    <s v="Amersport ru"/>
    <s v="ACC"/>
    <x v="4"/>
    <s v="Amersport ru-ACC-FA19-January 2020"/>
    <n v="28"/>
    <n v="31845"/>
  </r>
  <r>
    <s v="Amersport ru"/>
    <s v="Обувь"/>
    <x v="0"/>
    <n v="47"/>
    <n v="195040"/>
    <n v="195040"/>
    <n v="32506.67"/>
    <x v="0"/>
    <s v="Amersport ru"/>
    <s v="FOOTWEAR"/>
    <x v="0"/>
    <s v="Amersport ru-FOOTWEAR-C/O-January 2020"/>
    <n v="47"/>
    <n v="195040"/>
  </r>
  <r>
    <s v="Amersport ru"/>
    <s v="Обувь"/>
    <x v="6"/>
    <n v="5"/>
    <n v="47500"/>
    <n v="47500"/>
    <n v="7916.65"/>
    <x v="0"/>
    <s v="Amersport ru"/>
    <s v="FOOTWEAR"/>
    <x v="1"/>
    <s v="Amersport ru-FOOTWEAR-OLD STOCKS-January 2020"/>
    <n v="5"/>
    <n v="47500"/>
  </r>
  <r>
    <s v="Amersport ru"/>
    <s v="Обувь"/>
    <x v="7"/>
    <n v="56"/>
    <n v="401010"/>
    <n v="401010"/>
    <n v="66834.899999999994"/>
    <x v="0"/>
    <s v="Amersport ru"/>
    <s v="FOOTWEAR"/>
    <x v="5"/>
    <s v="Amersport ru-FOOTWEAR-Incubate 2019-January 2020"/>
    <n v="56"/>
    <n v="401010"/>
  </r>
  <r>
    <s v="Amersport ru"/>
    <s v="Обувь"/>
    <x v="8"/>
    <n v="1"/>
    <n v="2363"/>
    <n v="2363"/>
    <n v="393.83"/>
    <x v="0"/>
    <s v="Amersport ru"/>
    <s v="FOOTWEAR"/>
    <x v="1"/>
    <s v="Amersport ru-FOOTWEAR-OLD STOCKS-January 2020"/>
    <n v="1"/>
    <n v="2363"/>
  </r>
  <r>
    <s v="Amersport ru"/>
    <s v="Обувь"/>
    <x v="1"/>
    <n v="270"/>
    <n v="767783"/>
    <n v="767783"/>
    <n v="125092.03"/>
    <x v="0"/>
    <s v="Amersport ru"/>
    <s v="FOOTWEAR"/>
    <x v="1"/>
    <s v="Amersport ru-FOOTWEAR-OLD STOCKS-January 2020"/>
    <n v="270"/>
    <n v="767783"/>
  </r>
  <r>
    <s v="Amersport ru"/>
    <s v="Обувь"/>
    <x v="2"/>
    <n v="42"/>
    <n v="234016"/>
    <n v="234016"/>
    <n v="38738.32"/>
    <x v="0"/>
    <s v="Amersport ru"/>
    <s v="FOOTWEAR"/>
    <x v="2"/>
    <s v="Amersport ru-FOOTWEAR-All Seasons-January 2020"/>
    <n v="42"/>
    <n v="234016"/>
  </r>
  <r>
    <s v="Amersport ru"/>
    <s v="Обувь"/>
    <x v="9"/>
    <n v="2"/>
    <n v="9070"/>
    <n v="9070"/>
    <n v="1511.67"/>
    <x v="0"/>
    <s v="Amersport ru"/>
    <s v="FOOTWEAR"/>
    <x v="1"/>
    <s v="Amersport ru-FOOTWEAR-OLD STOCKS-January 2020"/>
    <n v="2"/>
    <n v="9070"/>
  </r>
  <r>
    <s v="Amersport ru"/>
    <s v="Обувь"/>
    <x v="3"/>
    <n v="130"/>
    <n v="578562"/>
    <n v="578562"/>
    <n v="96426.98"/>
    <x v="0"/>
    <s v="Amersport ru"/>
    <s v="FOOTWEAR"/>
    <x v="3"/>
    <s v="Amersport ru-FOOTWEAR-HO19-January 2020"/>
    <n v="130"/>
    <n v="578562"/>
  </r>
  <r>
    <s v="Amersport ru"/>
    <s v="Обувь"/>
    <x v="4"/>
    <n v="140"/>
    <n v="435320"/>
    <n v="435320"/>
    <n v="70742.570000000007"/>
    <x v="0"/>
    <s v="Amersport ru"/>
    <s v="FOOTWEAR"/>
    <x v="1"/>
    <s v="Amersport ru-FOOTWEAR-OLD STOCKS-January 2020"/>
    <n v="140"/>
    <n v="435320"/>
  </r>
  <r>
    <s v="Amersport ru"/>
    <s v="Обувь"/>
    <x v="10"/>
    <n v="22"/>
    <n v="67985"/>
    <n v="67985"/>
    <n v="11330.81"/>
    <x v="0"/>
    <s v="Amersport ru"/>
    <s v="FOOTWEAR"/>
    <x v="1"/>
    <s v="Amersport ru-FOOTWEAR-OLD STOCKS-January 2020"/>
    <n v="22"/>
    <n v="67985"/>
  </r>
  <r>
    <s v="Amersport ru"/>
    <s v="Обувь"/>
    <x v="5"/>
    <n v="436"/>
    <n v="1354505"/>
    <n v="1354505"/>
    <n v="220519.98"/>
    <x v="0"/>
    <s v="Amersport ru"/>
    <s v="FOOTWEAR"/>
    <x v="4"/>
    <s v="Amersport ru-FOOTWEAR-FA19-January 2020"/>
    <n v="436"/>
    <n v="1354505"/>
  </r>
  <r>
    <s v="Amersport ru"/>
    <s v="Одежда"/>
    <x v="0"/>
    <n v="13"/>
    <n v="21140"/>
    <n v="21140"/>
    <n v="3523.33"/>
    <x v="0"/>
    <s v="Amersport ru"/>
    <s v="APPAREL"/>
    <x v="0"/>
    <s v="Amersport ru-APPAREL-C/O-January 2020"/>
    <n v="13"/>
    <n v="21140"/>
  </r>
  <r>
    <s v="Amersport ru"/>
    <s v="Одежда"/>
    <x v="7"/>
    <n v="1"/>
    <n v="7300"/>
    <n v="7300"/>
    <n v="1216.67"/>
    <x v="0"/>
    <s v="Amersport ru"/>
    <s v="APPAREL"/>
    <x v="5"/>
    <s v="Amersport ru-APPAREL-Incubate 2019-January 2020"/>
    <n v="1"/>
    <n v="7300"/>
  </r>
  <r>
    <s v="Amersport ru"/>
    <s v="Одежда"/>
    <x v="1"/>
    <n v="59"/>
    <n v="100141"/>
    <n v="100141"/>
    <n v="16690.2"/>
    <x v="0"/>
    <s v="Amersport ru"/>
    <s v="APPAREL"/>
    <x v="1"/>
    <s v="Amersport ru-APPAREL-OLD STOCKS-January 2020"/>
    <n v="59"/>
    <n v="100141"/>
  </r>
  <r>
    <s v="Amersport ru"/>
    <s v="Одежда"/>
    <x v="11"/>
    <n v="5"/>
    <n v="11749"/>
    <n v="11749"/>
    <n v="1958.17"/>
    <x v="0"/>
    <s v="Amersport ru"/>
    <s v="APPAREL"/>
    <x v="1"/>
    <s v="Amersport ru-APPAREL-OLD STOCKS-January 2020"/>
    <n v="5"/>
    <n v="11749"/>
  </r>
  <r>
    <s v="Amersport ru"/>
    <s v="Одежда"/>
    <x v="3"/>
    <n v="17"/>
    <n v="21580"/>
    <n v="21580"/>
    <n v="3596.67"/>
    <x v="0"/>
    <s v="Amersport ru"/>
    <s v="APPAREL"/>
    <x v="3"/>
    <s v="Amersport ru-APPAREL-HO19-January 2020"/>
    <n v="17"/>
    <n v="21580"/>
  </r>
  <r>
    <s v="Amersport ru"/>
    <s v="Одежда"/>
    <x v="4"/>
    <n v="15"/>
    <n v="20440"/>
    <n v="20440"/>
    <n v="3406.64"/>
    <x v="0"/>
    <s v="Amersport ru"/>
    <s v="APPAREL"/>
    <x v="1"/>
    <s v="Amersport ru-APPAREL-OLD STOCKS-January 2020"/>
    <n v="15"/>
    <n v="20440"/>
  </r>
  <r>
    <s v="магазин Авиапарк"/>
    <s v="Аксессуары"/>
    <x v="0"/>
    <n v="9"/>
    <n v="18230"/>
    <n v="24350"/>
    <n v="3038.33"/>
    <x v="0"/>
    <s v="магазин Авиапарк"/>
    <s v="ACC"/>
    <x v="0"/>
    <s v="магазин Авиапарк-ACC-C/O-January 2020"/>
    <n v="9"/>
    <n v="18230"/>
  </r>
  <r>
    <s v="магазин Авиапарк"/>
    <s v="Аксессуары"/>
    <x v="2"/>
    <n v="43"/>
    <n v="8358.02"/>
    <n v="8557"/>
    <n v="1393.14"/>
    <x v="0"/>
    <s v="магазин Авиапарк"/>
    <s v="ACC"/>
    <x v="2"/>
    <s v="магазин Авиапарк-ACC-All Seasons-January 2020"/>
    <n v="43"/>
    <n v="8358.02"/>
  </r>
  <r>
    <s v="магазин Авиапарк"/>
    <s v="Аксессуары"/>
    <x v="3"/>
    <n v="4"/>
    <n v="5935"/>
    <n v="9650"/>
    <n v="989.17"/>
    <x v="0"/>
    <s v="магазин Авиапарк"/>
    <s v="ACC"/>
    <x v="3"/>
    <s v="магазин Авиапарк-ACC-HO19-January 2020"/>
    <n v="4"/>
    <n v="5935"/>
  </r>
  <r>
    <s v="магазин Авиапарк"/>
    <s v="Аксессуары"/>
    <x v="4"/>
    <n v="3"/>
    <n v="8032.5"/>
    <n v="17850"/>
    <n v="1338.74"/>
    <x v="0"/>
    <s v="магазин Авиапарк"/>
    <s v="ACC"/>
    <x v="1"/>
    <s v="магазин Авиапарк-ACC-OLD STOCKS-January 2020"/>
    <n v="3"/>
    <n v="8032.5"/>
  </r>
  <r>
    <s v="магазин Авиапарк"/>
    <s v="Аксессуары"/>
    <x v="5"/>
    <n v="26"/>
    <n v="34250"/>
    <n v="57950"/>
    <n v="5708.3"/>
    <x v="0"/>
    <s v="магазин Авиапарк"/>
    <s v="ACC"/>
    <x v="4"/>
    <s v="магазин Авиапарк-ACC-FA19-January 2020"/>
    <n v="26"/>
    <n v="34250"/>
  </r>
  <r>
    <s v="магазин Авиапарк"/>
    <s v="Обувь"/>
    <x v="0"/>
    <n v="23"/>
    <n v="164180"/>
    <n v="165200"/>
    <n v="27363.279999999999"/>
    <x v="0"/>
    <s v="магазин Авиапарк"/>
    <s v="FOOTWEAR"/>
    <x v="0"/>
    <s v="магазин Авиапарк-FOOTWEAR-C/O-January 2020"/>
    <n v="23"/>
    <n v="164180"/>
  </r>
  <r>
    <s v="магазин Авиапарк"/>
    <s v="Обувь"/>
    <x v="12"/>
    <n v="18"/>
    <n v="75422.3"/>
    <n v="176800"/>
    <n v="12570.37"/>
    <x v="0"/>
    <s v="магазин Авиапарк"/>
    <s v="FOOTWEAR"/>
    <x v="1"/>
    <s v="магазин Авиапарк-FOOTWEAR-OLD STOCKS-January 2020"/>
    <n v="18"/>
    <n v="75422.3"/>
  </r>
  <r>
    <s v="магазин Авиапарк"/>
    <s v="Обувь"/>
    <x v="1"/>
    <n v="2"/>
    <n v="14900"/>
    <n v="14900"/>
    <n v="2483.33"/>
    <x v="0"/>
    <s v="магазин Авиапарк"/>
    <s v="FOOTWEAR"/>
    <x v="1"/>
    <s v="магазин Авиапарк-FOOTWEAR-OLD STOCKS-January 2020"/>
    <n v="2"/>
    <n v="14900"/>
  </r>
  <r>
    <s v="магазин Авиапарк"/>
    <s v="Обувь"/>
    <x v="13"/>
    <n v="1"/>
    <n v="6000"/>
    <n v="6000"/>
    <n v="1000"/>
    <x v="0"/>
    <s v="магазин Авиапарк"/>
    <s v="FOOTWEAR"/>
    <x v="6"/>
    <s v="магазин Авиапарк-FOOTWEAR-SP20-January 2020"/>
    <n v="1"/>
    <n v="6000"/>
  </r>
  <r>
    <s v="магазин Авиапарк"/>
    <s v="Обувь"/>
    <x v="2"/>
    <n v="32"/>
    <n v="174850.2"/>
    <n v="180880"/>
    <n v="29141.74"/>
    <x v="0"/>
    <s v="магазин Авиапарк"/>
    <s v="FOOTWEAR"/>
    <x v="2"/>
    <s v="магазин Авиапарк-FOOTWEAR-All Seasons-January 2020"/>
    <n v="32"/>
    <n v="174850.2"/>
  </r>
  <r>
    <s v="магазин Авиапарк"/>
    <s v="Обувь"/>
    <x v="9"/>
    <n v="15"/>
    <n v="77875"/>
    <n v="152450"/>
    <n v="12979.21"/>
    <x v="0"/>
    <s v="магазин Авиапарк"/>
    <s v="FOOTWEAR"/>
    <x v="1"/>
    <s v="магазин Авиапарк-FOOTWEAR-OLD STOCKS-January 2020"/>
    <n v="15"/>
    <n v="77875"/>
  </r>
  <r>
    <s v="магазин Авиапарк"/>
    <s v="Обувь"/>
    <x v="3"/>
    <n v="123"/>
    <n v="450425.99"/>
    <n v="956150"/>
    <n v="75070.990000000005"/>
    <x v="0"/>
    <s v="магазин Авиапарк"/>
    <s v="FOOTWEAR"/>
    <x v="3"/>
    <s v="магазин Авиапарк-FOOTWEAR-HO19-January 2020"/>
    <n v="123"/>
    <n v="450425.99"/>
  </r>
  <r>
    <s v="магазин Авиапарк"/>
    <s v="Обувь"/>
    <x v="5"/>
    <n v="439"/>
    <n v="1265342.5"/>
    <n v="2805900"/>
    <n v="200382.97"/>
    <x v="0"/>
    <s v="магазин Авиапарк"/>
    <s v="FOOTWEAR"/>
    <x v="4"/>
    <s v="магазин Авиапарк-FOOTWEAR-FA19-January 2020"/>
    <n v="439"/>
    <n v="1265342.5"/>
  </r>
  <r>
    <s v="магазин Авиапарк"/>
    <s v="Одежда"/>
    <x v="0"/>
    <n v="42"/>
    <n v="66844.45"/>
    <n v="105400"/>
    <n v="11140.69"/>
    <x v="0"/>
    <s v="магазин Авиапарк"/>
    <s v="APPAREL"/>
    <x v="0"/>
    <s v="магазин Авиапарк-APPAREL-C/O-January 2020"/>
    <n v="42"/>
    <n v="66844.45"/>
  </r>
  <r>
    <s v="магазин Авиапарк"/>
    <s v="Одежда"/>
    <x v="11"/>
    <n v="7"/>
    <n v="3849.13"/>
    <n v="4593"/>
    <n v="641.51"/>
    <x v="0"/>
    <s v="магазин Авиапарк"/>
    <s v="APPAREL"/>
    <x v="1"/>
    <s v="магазин Авиапарк-APPAREL-OLD STOCKS-January 2020"/>
    <n v="7"/>
    <n v="3849.13"/>
  </r>
  <r>
    <s v="магазин Авиапарк"/>
    <s v="Одежда"/>
    <x v="9"/>
    <n v="3"/>
    <n v="6450"/>
    <n v="6450"/>
    <n v="1074.99"/>
    <x v="0"/>
    <s v="магазин Авиапарк"/>
    <s v="APPAREL"/>
    <x v="1"/>
    <s v="магазин Авиапарк-APPAREL-OLD STOCKS-January 2020"/>
    <n v="3"/>
    <n v="6450"/>
  </r>
  <r>
    <s v="магазин Авиапарк"/>
    <s v="Одежда"/>
    <x v="3"/>
    <n v="22"/>
    <n v="54468.54"/>
    <n v="90300"/>
    <n v="9078.1"/>
    <x v="0"/>
    <s v="магазин Авиапарк"/>
    <s v="APPAREL"/>
    <x v="3"/>
    <s v="магазин Авиапарк-APPAREL-HO19-January 2020"/>
    <n v="22"/>
    <n v="54468.54"/>
  </r>
  <r>
    <s v="магазин Авиапарк"/>
    <s v="Одежда"/>
    <x v="5"/>
    <n v="235"/>
    <n v="552393.37"/>
    <n v="1053850"/>
    <n v="92065.51"/>
    <x v="0"/>
    <s v="магазин Авиапарк"/>
    <s v="APPAREL"/>
    <x v="4"/>
    <s v="магазин Авиапарк-APPAREL-FA19-January 2020"/>
    <n v="235"/>
    <n v="552393.37"/>
  </r>
  <r>
    <s v="магазин Атриум"/>
    <s v="Аксессуары"/>
    <x v="0"/>
    <n v="22"/>
    <n v="42435.199999999997"/>
    <n v="61200"/>
    <n v="7072.5"/>
    <x v="0"/>
    <s v="магазин Атриум"/>
    <s v="ACC"/>
    <x v="0"/>
    <s v="магазин Атриум-ACC-C/O-January 2020"/>
    <n v="22"/>
    <n v="42435.199999999997"/>
  </r>
  <r>
    <s v="магазин Атриум"/>
    <s v="Аксессуары"/>
    <x v="2"/>
    <n v="61"/>
    <n v="12139"/>
    <n v="12139"/>
    <n v="2023.35"/>
    <x v="0"/>
    <s v="магазин Атриум"/>
    <s v="ACC"/>
    <x v="2"/>
    <s v="магазин Атриум-ACC-All Seasons-January 2020"/>
    <n v="61"/>
    <n v="12139"/>
  </r>
  <r>
    <s v="магазин Атриум"/>
    <s v="Аксессуары"/>
    <x v="3"/>
    <n v="26"/>
    <n v="44295"/>
    <n v="75550"/>
    <n v="7382.49"/>
    <x v="0"/>
    <s v="магазин Атриум"/>
    <s v="ACC"/>
    <x v="3"/>
    <s v="магазин Атриум-ACC-HO19-January 2020"/>
    <n v="26"/>
    <n v="44295"/>
  </r>
  <r>
    <s v="магазин Атриум"/>
    <s v="Аксессуары"/>
    <x v="4"/>
    <n v="3"/>
    <n v="8925"/>
    <n v="17850"/>
    <n v="1487.49"/>
    <x v="0"/>
    <s v="магазин Атриум"/>
    <s v="ACC"/>
    <x v="1"/>
    <s v="магазин Атриум-ACC-OLD STOCKS-January 2020"/>
    <n v="3"/>
    <n v="8925"/>
  </r>
  <r>
    <s v="магазин Атриум"/>
    <s v="Аксессуары"/>
    <x v="5"/>
    <n v="72"/>
    <n v="65675"/>
    <n v="127100"/>
    <n v="10945.84"/>
    <x v="0"/>
    <s v="магазин Атриум"/>
    <s v="ACC"/>
    <x v="4"/>
    <s v="магазин Атриум-ACC-FA19-January 2020"/>
    <n v="72"/>
    <n v="65675"/>
  </r>
  <r>
    <s v="магазин Атриум"/>
    <s v="Обувь"/>
    <x v="0"/>
    <n v="35"/>
    <n v="246430"/>
    <n v="246430"/>
    <n v="41071.61"/>
    <x v="0"/>
    <s v="магазин Атриум"/>
    <s v="FOOTWEAR"/>
    <x v="0"/>
    <s v="магазин Атриум-FOOTWEAR-C/O-January 2020"/>
    <n v="35"/>
    <n v="246430"/>
  </r>
  <r>
    <s v="магазин Атриум"/>
    <s v="Обувь"/>
    <x v="7"/>
    <n v="29"/>
    <n v="100300"/>
    <n v="250750"/>
    <n v="16716.72"/>
    <x v="0"/>
    <s v="магазин Атриум"/>
    <s v="FOOTWEAR"/>
    <x v="5"/>
    <s v="магазин Атриум-FOOTWEAR-Incubate 2019-January 2020"/>
    <n v="29"/>
    <n v="100300"/>
  </r>
  <r>
    <s v="магазин Атриум"/>
    <s v="Обувь"/>
    <x v="1"/>
    <n v="1"/>
    <n v="7650"/>
    <n v="7650"/>
    <n v="1275"/>
    <x v="0"/>
    <s v="магазин Атриум"/>
    <s v="FOOTWEAR"/>
    <x v="1"/>
    <s v="магазин Атриум-FOOTWEAR-OLD STOCKS-January 2020"/>
    <n v="1"/>
    <n v="7650"/>
  </r>
  <r>
    <s v="магазин Атриум"/>
    <s v="Обувь"/>
    <x v="13"/>
    <n v="4"/>
    <n v="29800"/>
    <n v="29800"/>
    <n v="4966.66"/>
    <x v="0"/>
    <s v="магазин Атриум"/>
    <s v="FOOTWEAR"/>
    <x v="6"/>
    <s v="магазин Атриум-FOOTWEAR-SP20-January 2020"/>
    <n v="4"/>
    <n v="29800"/>
  </r>
  <r>
    <s v="магазин Атриум"/>
    <s v="Обувь"/>
    <x v="2"/>
    <n v="61"/>
    <n v="344345"/>
    <n v="347290"/>
    <n v="57390.93"/>
    <x v="0"/>
    <s v="магазин Атриум"/>
    <s v="FOOTWEAR"/>
    <x v="2"/>
    <s v="магазин Атриум-FOOTWEAR-All Seasons-January 2020"/>
    <n v="61"/>
    <n v="344345"/>
  </r>
  <r>
    <s v="магазин Атриум"/>
    <s v="Обувь"/>
    <x v="9"/>
    <n v="4"/>
    <n v="21815"/>
    <n v="43630"/>
    <n v="3635.84"/>
    <x v="0"/>
    <s v="магазин Атриум"/>
    <s v="FOOTWEAR"/>
    <x v="1"/>
    <s v="магазин Атриум-FOOTWEAR-OLD STOCKS-January 2020"/>
    <n v="4"/>
    <n v="21815"/>
  </r>
  <r>
    <s v="магазин Атриум"/>
    <s v="Обувь"/>
    <x v="3"/>
    <n v="165"/>
    <n v="647724.84"/>
    <n v="1304100"/>
    <n v="107954.08"/>
    <x v="0"/>
    <s v="магазин Атриум"/>
    <s v="FOOTWEAR"/>
    <x v="3"/>
    <s v="магазин Атриум-FOOTWEAR-HO19-January 2020"/>
    <n v="165"/>
    <n v="647724.84"/>
  </r>
  <r>
    <s v="магазин Атриум"/>
    <s v="Обувь"/>
    <x v="5"/>
    <n v="326"/>
    <n v="1058686.82"/>
    <n v="2288400"/>
    <n v="176447.7"/>
    <x v="0"/>
    <s v="магазин Атриум"/>
    <s v="FOOTWEAR"/>
    <x v="4"/>
    <s v="магазин Атриум-FOOTWEAR-FA19-January 2020"/>
    <n v="326"/>
    <n v="1058686.82"/>
  </r>
  <r>
    <s v="магазин Атриум"/>
    <s v="Одежда"/>
    <x v="0"/>
    <n v="46"/>
    <n v="68659.25"/>
    <n v="108800"/>
    <n v="11443.16"/>
    <x v="0"/>
    <s v="магазин Атриум"/>
    <s v="APPAREL"/>
    <x v="0"/>
    <s v="магазин Атриум-APPAREL-C/O-January 2020"/>
    <n v="46"/>
    <n v="68659.25"/>
  </r>
  <r>
    <s v="магазин Атриум"/>
    <s v="Одежда"/>
    <x v="11"/>
    <n v="12"/>
    <n v="9838"/>
    <n v="9838"/>
    <n v="1639.65"/>
    <x v="0"/>
    <s v="магазин Атриум"/>
    <s v="APPAREL"/>
    <x v="1"/>
    <s v="магазин Атриум-APPAREL-OLD STOCKS-January 2020"/>
    <n v="12"/>
    <n v="9838"/>
  </r>
  <r>
    <s v="магазин Атриум"/>
    <s v="Одежда"/>
    <x v="9"/>
    <n v="6"/>
    <n v="12900"/>
    <n v="12900"/>
    <n v="2149.98"/>
    <x v="0"/>
    <s v="магазин Атриум"/>
    <s v="APPAREL"/>
    <x v="1"/>
    <s v="магазин Атриум-APPAREL-OLD STOCKS-January 2020"/>
    <n v="6"/>
    <n v="12900"/>
  </r>
  <r>
    <s v="магазин Атриум"/>
    <s v="Одежда"/>
    <x v="3"/>
    <n v="71"/>
    <n v="137131.06"/>
    <n v="258950"/>
    <n v="22855.17"/>
    <x v="0"/>
    <s v="магазин Атриум"/>
    <s v="APPAREL"/>
    <x v="3"/>
    <s v="магазин Атриум-APPAREL-HO19-January 2020"/>
    <n v="71"/>
    <n v="137131.06"/>
  </r>
  <r>
    <s v="магазин Атриум"/>
    <s v="Одежда"/>
    <x v="5"/>
    <n v="240"/>
    <n v="447529.33"/>
    <n v="979100"/>
    <n v="74588.179999999993"/>
    <x v="0"/>
    <s v="магазин Атриум"/>
    <s v="APPAREL"/>
    <x v="4"/>
    <s v="магазин Атриум-APPAREL-FA19-January 2020"/>
    <n v="240"/>
    <n v="447529.33"/>
  </r>
  <r>
    <s v="магазин Галерея Новосибирск"/>
    <s v="Аксессуары"/>
    <x v="0"/>
    <n v="3"/>
    <n v="5950"/>
    <n v="8500"/>
    <n v="991.67"/>
    <x v="0"/>
    <s v="магазин Галерея Новосибирск"/>
    <s v="ACC"/>
    <x v="0"/>
    <s v="магазин Галерея Новосибирск-ACC-C/O-January 2020"/>
    <n v="3"/>
    <n v="5950"/>
  </r>
  <r>
    <s v="магазин Галерея Новосибирск"/>
    <s v="Аксессуары"/>
    <x v="2"/>
    <n v="21"/>
    <n v="3982.74"/>
    <n v="4179"/>
    <n v="663.85"/>
    <x v="0"/>
    <s v="магазин Галерея Новосибирск"/>
    <s v="ACC"/>
    <x v="2"/>
    <s v="магазин Галерея Новосибирск-ACC-All Seasons-January 2020"/>
    <n v="21"/>
    <n v="3982.74"/>
  </r>
  <r>
    <s v="магазин Галерея Новосибирск"/>
    <s v="Аксессуары"/>
    <x v="3"/>
    <n v="14"/>
    <n v="25950"/>
    <n v="47200"/>
    <n v="4325"/>
    <x v="0"/>
    <s v="магазин Галерея Новосибирск"/>
    <s v="ACC"/>
    <x v="3"/>
    <s v="магазин Галерея Новосибирск-ACC-HO19-January 2020"/>
    <n v="14"/>
    <n v="25950"/>
  </r>
  <r>
    <s v="магазин Галерея Новосибирск"/>
    <s v="Аксессуары"/>
    <x v="4"/>
    <n v="2"/>
    <n v="5950"/>
    <n v="11900"/>
    <n v="991.66"/>
    <x v="0"/>
    <s v="магазин Галерея Новосибирск"/>
    <s v="ACC"/>
    <x v="1"/>
    <s v="магазин Галерея Новосибирск-ACC-OLD STOCKS-January 2020"/>
    <n v="2"/>
    <n v="5950"/>
  </r>
  <r>
    <s v="магазин Галерея Новосибирск"/>
    <s v="Аксессуары"/>
    <x v="10"/>
    <n v="1"/>
    <n v="1445"/>
    <n v="2890"/>
    <n v="240.83"/>
    <x v="0"/>
    <s v="магазин Галерея Новосибирск"/>
    <s v="ACC"/>
    <x v="1"/>
    <s v="магазин Галерея Новосибирск-ACC-OLD STOCKS-January 2020"/>
    <n v="1"/>
    <n v="1445"/>
  </r>
  <r>
    <s v="магазин Галерея Новосибирск"/>
    <s v="Аксессуары"/>
    <x v="5"/>
    <n v="27"/>
    <n v="23377.75"/>
    <n v="56500"/>
    <n v="3896.29"/>
    <x v="0"/>
    <s v="магазин Галерея Новосибирск"/>
    <s v="ACC"/>
    <x v="4"/>
    <s v="магазин Галерея Новосибирск-ACC-FA19-January 2020"/>
    <n v="27"/>
    <n v="23377.75"/>
  </r>
  <r>
    <s v="магазин Галерея Новосибирск"/>
    <s v="Обувь"/>
    <x v="0"/>
    <n v="4"/>
    <n v="28950"/>
    <n v="28950"/>
    <n v="4824.99"/>
    <x v="0"/>
    <s v="магазин Галерея Новосибирск"/>
    <s v="FOOTWEAR"/>
    <x v="0"/>
    <s v="магазин Галерея Новосибирск-FOOTWEAR-C/O-January 2020"/>
    <n v="4"/>
    <n v="28950"/>
  </r>
  <r>
    <s v="магазин Галерея Новосибирск"/>
    <s v="Обувь"/>
    <x v="12"/>
    <n v="7"/>
    <n v="28815"/>
    <n v="67575"/>
    <n v="4802.5"/>
    <x v="0"/>
    <s v="магазин Галерея Новосибирск"/>
    <s v="FOOTWEAR"/>
    <x v="1"/>
    <s v="магазин Галерея Новосибирск-FOOTWEAR-OLD STOCKS-January 2020"/>
    <n v="7"/>
    <n v="28815"/>
  </r>
  <r>
    <s v="магазин Галерея Новосибирск"/>
    <s v="Обувь"/>
    <x v="2"/>
    <n v="10"/>
    <n v="56500"/>
    <n v="56500"/>
    <n v="9416.68"/>
    <x v="0"/>
    <s v="магазин Галерея Новосибирск"/>
    <s v="FOOTWEAR"/>
    <x v="2"/>
    <s v="магазин Галерея Новосибирск-FOOTWEAR-All Seasons-January 2020"/>
    <n v="10"/>
    <n v="56500"/>
  </r>
  <r>
    <s v="магазин Галерея Новосибирск"/>
    <s v="Обувь"/>
    <x v="3"/>
    <n v="23"/>
    <n v="88070.71"/>
    <n v="182500"/>
    <n v="14678.47"/>
    <x v="0"/>
    <s v="магазин Галерея Новосибирск"/>
    <s v="FOOTWEAR"/>
    <x v="3"/>
    <s v="магазин Галерея Новосибирск-FOOTWEAR-HO19-January 2020"/>
    <n v="23"/>
    <n v="88070.71"/>
  </r>
  <r>
    <s v="магазин Галерея Новосибирск"/>
    <s v="Обувь"/>
    <x v="5"/>
    <n v="128"/>
    <n v="394110.24"/>
    <n v="888900"/>
    <n v="65685.06"/>
    <x v="0"/>
    <s v="магазин Галерея Новосибирск"/>
    <s v="FOOTWEAR"/>
    <x v="4"/>
    <s v="магазин Галерея Новосибирск-FOOTWEAR-FA19-January 2020"/>
    <n v="128"/>
    <n v="394110.24"/>
  </r>
  <r>
    <s v="магазин Галерея Новосибирск"/>
    <s v="Одежда"/>
    <x v="0"/>
    <n v="26"/>
    <n v="41768.31"/>
    <n v="66300"/>
    <n v="6961.38"/>
    <x v="0"/>
    <s v="магазин Галерея Новосибирск"/>
    <s v="APPAREL"/>
    <x v="0"/>
    <s v="магазин Галерея Новосибирск-APPAREL-C/O-January 2020"/>
    <n v="26"/>
    <n v="41768.31"/>
  </r>
  <r>
    <s v="магазин Галерея Новосибирск"/>
    <s v="Одежда"/>
    <x v="1"/>
    <n v="19"/>
    <n v="34110.33"/>
    <n v="72150"/>
    <n v="5685.05"/>
    <x v="0"/>
    <s v="магазин Галерея Новосибирск"/>
    <s v="APPAREL"/>
    <x v="1"/>
    <s v="магазин Галерея Новосибирск-APPAREL-OLD STOCKS-January 2020"/>
    <n v="19"/>
    <n v="34110.33"/>
  </r>
  <r>
    <s v="магазин Галерея Новосибирск"/>
    <s v="Одежда"/>
    <x v="11"/>
    <n v="8"/>
    <n v="13748"/>
    <n v="26048"/>
    <n v="2291.35"/>
    <x v="0"/>
    <s v="магазин Галерея Новосибирск"/>
    <s v="APPAREL"/>
    <x v="1"/>
    <s v="магазин Галерея Новосибирск-APPAREL-OLD STOCKS-January 2020"/>
    <n v="8"/>
    <n v="13748"/>
  </r>
  <r>
    <s v="магазин Галерея Новосибирск"/>
    <s v="Одежда"/>
    <x v="9"/>
    <n v="2"/>
    <n v="5352.09"/>
    <n v="25480"/>
    <n v="892.01"/>
    <x v="0"/>
    <s v="магазин Галерея Новосибирск"/>
    <s v="APPAREL"/>
    <x v="1"/>
    <s v="магазин Галерея Новосибирск-APPAREL-OLD STOCKS-January 2020"/>
    <n v="2"/>
    <n v="5352.09"/>
  </r>
  <r>
    <s v="магазин Галерея Новосибирск"/>
    <s v="Одежда"/>
    <x v="3"/>
    <n v="8"/>
    <n v="16380"/>
    <n v="31900"/>
    <n v="2729.99"/>
    <x v="0"/>
    <s v="магазин Галерея Новосибирск"/>
    <s v="APPAREL"/>
    <x v="3"/>
    <s v="магазин Галерея Новосибирск-APPAREL-HO19-January 2020"/>
    <n v="8"/>
    <n v="16380"/>
  </r>
  <r>
    <s v="магазин Галерея Новосибирск"/>
    <s v="Одежда"/>
    <x v="10"/>
    <n v="2"/>
    <n v="2790"/>
    <n v="5580"/>
    <n v="465"/>
    <x v="0"/>
    <s v="магазин Галерея Новосибирск"/>
    <s v="APPAREL"/>
    <x v="1"/>
    <s v="магазин Галерея Новосибирск-APPAREL-OLD STOCKS-January 2020"/>
    <n v="2"/>
    <n v="2790"/>
  </r>
  <r>
    <s v="магазин Галерея Новосибирск"/>
    <s v="Одежда"/>
    <x v="5"/>
    <n v="89"/>
    <n v="187452.58"/>
    <n v="349750"/>
    <n v="31242.03"/>
    <x v="0"/>
    <s v="магазин Галерея Новосибирск"/>
    <s v="APPAREL"/>
    <x v="4"/>
    <s v="магазин Галерея Новосибирск-APPAREL-FA19-January 2020"/>
    <n v="89"/>
    <n v="187452.58"/>
  </r>
  <r>
    <s v="магазин Галерея СПБ"/>
    <s v="Аксессуары"/>
    <x v="0"/>
    <n v="21"/>
    <n v="38370"/>
    <n v="51400"/>
    <n v="6394.98"/>
    <x v="0"/>
    <s v="магазин Галерея СПБ"/>
    <s v="ACC"/>
    <x v="0"/>
    <s v="магазин Галерея СПБ-ACC-C/O-January 2020"/>
    <n v="21"/>
    <n v="38370"/>
  </r>
  <r>
    <s v="магазин Галерея СПБ"/>
    <s v="Аксессуары"/>
    <x v="2"/>
    <n v="54"/>
    <n v="10272"/>
    <n v="10272"/>
    <n v="1712.16"/>
    <x v="0"/>
    <s v="магазин Галерея СПБ"/>
    <s v="ACC"/>
    <x v="2"/>
    <s v="магазин Галерея СПБ-ACC-All Seasons-January 2020"/>
    <n v="54"/>
    <n v="10272"/>
  </r>
  <r>
    <s v="магазин Галерея СПБ"/>
    <s v="Аксессуары"/>
    <x v="3"/>
    <n v="24"/>
    <n v="41237.5"/>
    <n v="73200"/>
    <n v="6872.93"/>
    <x v="0"/>
    <s v="магазин Галерея СПБ"/>
    <s v="ACC"/>
    <x v="3"/>
    <s v="магазин Галерея СПБ-ACC-HO19-January 2020"/>
    <n v="24"/>
    <n v="41237.5"/>
  </r>
  <r>
    <s v="магазин Галерея СПБ"/>
    <s v="Аксессуары"/>
    <x v="4"/>
    <n v="2"/>
    <n v="5950"/>
    <n v="11900"/>
    <n v="991.66"/>
    <x v="0"/>
    <s v="магазин Галерея СПБ"/>
    <s v="ACC"/>
    <x v="1"/>
    <s v="магазин Галерея СПБ-ACC-OLD STOCKS-January 2020"/>
    <n v="2"/>
    <n v="5950"/>
  </r>
  <r>
    <s v="магазин Галерея СПБ"/>
    <s v="Аксессуары"/>
    <x v="5"/>
    <n v="74"/>
    <n v="72735"/>
    <n v="141250"/>
    <n v="12122.45"/>
    <x v="0"/>
    <s v="магазин Галерея СПБ"/>
    <s v="ACC"/>
    <x v="4"/>
    <s v="магазин Галерея СПБ-ACC-FA19-January 2020"/>
    <n v="74"/>
    <n v="72735"/>
  </r>
  <r>
    <s v="магазин Галерея СПБ"/>
    <s v="Обувь"/>
    <x v="0"/>
    <n v="24"/>
    <n v="169193.09"/>
    <n v="175790"/>
    <n v="28198.82"/>
    <x v="0"/>
    <s v="магазин Галерея СПБ"/>
    <s v="FOOTWEAR"/>
    <x v="0"/>
    <s v="магазин Галерея СПБ-FOOTWEAR-C/O-January 2020"/>
    <n v="24"/>
    <n v="169193.09"/>
  </r>
  <r>
    <s v="магазин Галерея СПБ"/>
    <s v="Обувь"/>
    <x v="7"/>
    <n v="14"/>
    <n v="44536.91"/>
    <n v="119850"/>
    <n v="7422.86"/>
    <x v="0"/>
    <s v="магазин Галерея СПБ"/>
    <s v="FOOTWEAR"/>
    <x v="5"/>
    <s v="магазин Галерея СПБ-FOOTWEAR-Incubate 2019-January 2020"/>
    <n v="14"/>
    <n v="44536.91"/>
  </r>
  <r>
    <s v="магазин Галерея СПБ"/>
    <s v="Обувь"/>
    <x v="12"/>
    <n v="25"/>
    <n v="115967.05"/>
    <n v="234600"/>
    <n v="19327.849999999999"/>
    <x v="0"/>
    <s v="магазин Галерея СПБ"/>
    <s v="FOOTWEAR"/>
    <x v="1"/>
    <s v="магазин Галерея СПБ-FOOTWEAR-OLD STOCKS-January 2020"/>
    <n v="25"/>
    <n v="115967.05"/>
  </r>
  <r>
    <s v="магазин Галерея СПБ"/>
    <s v="Обувь"/>
    <x v="1"/>
    <n v="3"/>
    <n v="27480"/>
    <n v="23400"/>
    <n v="4580"/>
    <x v="0"/>
    <s v="магазин Галерея СПБ"/>
    <s v="FOOTWEAR"/>
    <x v="1"/>
    <s v="магазин Галерея СПБ-FOOTWEAR-OLD STOCKS-January 2020"/>
    <n v="3"/>
    <n v="27480"/>
  </r>
  <r>
    <s v="магазин Галерея СПБ"/>
    <s v="Обувь"/>
    <x v="13"/>
    <n v="5"/>
    <n v="42650"/>
    <n v="42650"/>
    <n v="7108.33"/>
    <x v="0"/>
    <s v="магазин Галерея СПБ"/>
    <s v="FOOTWEAR"/>
    <x v="6"/>
    <s v="магазин Галерея СПБ-FOOTWEAR-SP20-January 2020"/>
    <n v="5"/>
    <n v="42650"/>
  </r>
  <r>
    <s v="магазин Галерея СПБ"/>
    <s v="Обувь"/>
    <x v="2"/>
    <n v="54"/>
    <n v="310860"/>
    <n v="310860"/>
    <n v="51810.12"/>
    <x v="0"/>
    <s v="магазин Галерея СПБ"/>
    <s v="FOOTWEAR"/>
    <x v="2"/>
    <s v="магазин Галерея СПБ-FOOTWEAR-All Seasons-January 2020"/>
    <n v="54"/>
    <n v="310860"/>
  </r>
  <r>
    <s v="магазин Галерея СПБ"/>
    <s v="Обувь"/>
    <x v="9"/>
    <n v="13"/>
    <n v="69672"/>
    <n v="120370"/>
    <n v="11612"/>
    <x v="0"/>
    <s v="магазин Галерея СПБ"/>
    <s v="FOOTWEAR"/>
    <x v="1"/>
    <s v="магазин Галерея СПБ-FOOTWEAR-OLD STOCKS-January 2020"/>
    <n v="13"/>
    <n v="69672"/>
  </r>
  <r>
    <s v="магазин Галерея СПБ"/>
    <s v="Обувь"/>
    <x v="3"/>
    <n v="129"/>
    <n v="517455.47"/>
    <n v="1011950"/>
    <n v="86242.59"/>
    <x v="0"/>
    <s v="магазин Галерея СПБ"/>
    <s v="FOOTWEAR"/>
    <x v="3"/>
    <s v="магазин Галерея СПБ-FOOTWEAR-HO19-January 2020"/>
    <n v="129"/>
    <n v="517455.47"/>
  </r>
  <r>
    <s v="магазин Галерея СПБ"/>
    <s v="Обувь"/>
    <x v="10"/>
    <n v="-1"/>
    <n v="-4893"/>
    <n v="-6990"/>
    <n v="-815.5"/>
    <x v="0"/>
    <s v="магазин Галерея СПБ"/>
    <s v="FOOTWEAR"/>
    <x v="1"/>
    <s v="магазин Галерея СПБ-FOOTWEAR-OLD STOCKS-January 2020"/>
    <n v="-1"/>
    <n v="-4893"/>
  </r>
  <r>
    <s v="магазин Галерея СПБ"/>
    <s v="Обувь"/>
    <x v="5"/>
    <n v="445"/>
    <n v="1397816.22"/>
    <n v="3032100"/>
    <n v="232969.51"/>
    <x v="0"/>
    <s v="магазин Галерея СПБ"/>
    <s v="FOOTWEAR"/>
    <x v="4"/>
    <s v="магазин Галерея СПБ-FOOTWEAR-FA19-January 2020"/>
    <n v="445"/>
    <n v="1397816.22"/>
  </r>
  <r>
    <s v="магазин Галерея СПБ"/>
    <s v="Одежда"/>
    <x v="0"/>
    <n v="34"/>
    <n v="52615"/>
    <n v="79050"/>
    <n v="8769.14"/>
    <x v="0"/>
    <s v="магазин Галерея СПБ"/>
    <s v="APPAREL"/>
    <x v="0"/>
    <s v="магазин Галерея СПБ-APPAREL-C/O-January 2020"/>
    <n v="34"/>
    <n v="52615"/>
  </r>
  <r>
    <s v="магазин Галерея СПБ"/>
    <s v="Одежда"/>
    <x v="1"/>
    <n v="-1"/>
    <n v="-2220"/>
    <n v="-5550"/>
    <n v="-370"/>
    <x v="0"/>
    <s v="магазин Галерея СПБ"/>
    <s v="APPAREL"/>
    <x v="1"/>
    <s v="магазин Галерея СПБ-APPAREL-OLD STOCKS-January 2020"/>
    <n v="-1"/>
    <n v="-2220"/>
  </r>
  <r>
    <s v="магазин Галерея СПБ"/>
    <s v="Одежда"/>
    <x v="11"/>
    <n v="10"/>
    <n v="7840"/>
    <n v="7840"/>
    <n v="1306.6500000000001"/>
    <x v="0"/>
    <s v="магазин Галерея СПБ"/>
    <s v="APPAREL"/>
    <x v="1"/>
    <s v="магазин Галерея СПБ-APPAREL-OLD STOCKS-January 2020"/>
    <n v="10"/>
    <n v="7840"/>
  </r>
  <r>
    <s v="магазин Галерея СПБ"/>
    <s v="Одежда"/>
    <x v="9"/>
    <n v="1"/>
    <n v="2150"/>
    <n v="2150"/>
    <n v="358.33"/>
    <x v="0"/>
    <s v="магазин Галерея СПБ"/>
    <s v="APPAREL"/>
    <x v="1"/>
    <s v="магазин Галерея СПБ-APPAREL-OLD STOCKS-January 2020"/>
    <n v="1"/>
    <n v="2150"/>
  </r>
  <r>
    <s v="магазин Галерея СПБ"/>
    <s v="Одежда"/>
    <x v="3"/>
    <n v="72"/>
    <n v="118642.74"/>
    <n v="229150"/>
    <n v="19773.810000000001"/>
    <x v="0"/>
    <s v="магазин Галерея СПБ"/>
    <s v="APPAREL"/>
    <x v="3"/>
    <s v="магазин Галерея СПБ-APPAREL-HO19-January 2020"/>
    <n v="72"/>
    <n v="118642.74"/>
  </r>
  <r>
    <s v="магазин Галерея СПБ"/>
    <s v="Одежда"/>
    <x v="5"/>
    <n v="196"/>
    <n v="393227.02"/>
    <n v="772000"/>
    <n v="65537.73"/>
    <x v="0"/>
    <s v="магазин Галерея СПБ"/>
    <s v="APPAREL"/>
    <x v="4"/>
    <s v="магазин Галерея СПБ-APPAREL-FA19-January 2020"/>
    <n v="196"/>
    <n v="393227.02"/>
  </r>
  <r>
    <s v="магазин Европейский"/>
    <s v="Аксессуары"/>
    <x v="0"/>
    <n v="19"/>
    <n v="33720.19"/>
    <n v="50300"/>
    <n v="5620"/>
    <x v="0"/>
    <s v="магазин Европейский"/>
    <s v="ACC"/>
    <x v="0"/>
    <s v="магазин Европейский-ACC-C/O-January 2020"/>
    <n v="19"/>
    <n v="33720.19"/>
  </r>
  <r>
    <s v="магазин Европейский"/>
    <s v="Аксессуары"/>
    <x v="2"/>
    <n v="93"/>
    <n v="16603.04"/>
    <n v="17001"/>
    <n v="2767.39"/>
    <x v="0"/>
    <s v="магазин Европейский"/>
    <s v="ACC"/>
    <x v="2"/>
    <s v="магазин Европейский-ACC-All Seasons-January 2020"/>
    <n v="93"/>
    <n v="16603.04"/>
  </r>
  <r>
    <s v="магазин Европейский"/>
    <s v="Аксессуары"/>
    <x v="3"/>
    <n v="24"/>
    <n v="36975"/>
    <n v="63150"/>
    <n v="6162.49"/>
    <x v="0"/>
    <s v="магазин Европейский"/>
    <s v="ACC"/>
    <x v="3"/>
    <s v="магазин Европейский-ACC-HO19-January 2020"/>
    <n v="24"/>
    <n v="36975"/>
  </r>
  <r>
    <s v="магазин Европейский"/>
    <s v="Аксессуары"/>
    <x v="4"/>
    <n v="2"/>
    <n v="5950"/>
    <n v="11900"/>
    <n v="991.66"/>
    <x v="0"/>
    <s v="магазин Европейский"/>
    <s v="ACC"/>
    <x v="1"/>
    <s v="магазин Европейский-ACC-OLD STOCKS-January 2020"/>
    <n v="2"/>
    <n v="5950"/>
  </r>
  <r>
    <s v="магазин Европейский"/>
    <s v="Аксессуары"/>
    <x v="5"/>
    <n v="74"/>
    <n v="75092.259999999995"/>
    <n v="148250"/>
    <n v="12515.34"/>
    <x v="0"/>
    <s v="магазин Европейский"/>
    <s v="ACC"/>
    <x v="4"/>
    <s v="магазин Европейский-ACC-FA19-January 2020"/>
    <n v="74"/>
    <n v="75092.259999999995"/>
  </r>
  <r>
    <s v="магазин Европейский"/>
    <s v="Обувь"/>
    <x v="0"/>
    <n v="30"/>
    <n v="209987.5"/>
    <n v="217900"/>
    <n v="34997.870000000003"/>
    <x v="0"/>
    <s v="магазин Европейский"/>
    <s v="FOOTWEAR"/>
    <x v="0"/>
    <s v="магазин Европейский-FOOTWEAR-C/O-January 2020"/>
    <n v="30"/>
    <n v="209987.5"/>
  </r>
  <r>
    <s v="магазин Европейский"/>
    <s v="Обувь"/>
    <x v="12"/>
    <n v="18"/>
    <n v="79390"/>
    <n v="168300"/>
    <n v="13231.67"/>
    <x v="0"/>
    <s v="магазин Европейский"/>
    <s v="FOOTWEAR"/>
    <x v="1"/>
    <s v="магазин Европейский-FOOTWEAR-OLD STOCKS-January 2020"/>
    <n v="18"/>
    <n v="79390"/>
  </r>
  <r>
    <s v="магазин Европейский"/>
    <s v="Обувь"/>
    <x v="1"/>
    <n v="18"/>
    <n v="85510"/>
    <n v="103150"/>
    <n v="14251.66"/>
    <x v="0"/>
    <s v="магазин Европейский"/>
    <s v="FOOTWEAR"/>
    <x v="1"/>
    <s v="магазин Европейский-FOOTWEAR-OLD STOCKS-January 2020"/>
    <n v="18"/>
    <n v="85510"/>
  </r>
  <r>
    <s v="магазин Европейский"/>
    <s v="Обувь"/>
    <x v="13"/>
    <n v="2"/>
    <n v="12500"/>
    <n v="12500"/>
    <n v="2083.33"/>
    <x v="0"/>
    <s v="магазин Европейский"/>
    <s v="FOOTWEAR"/>
    <x v="6"/>
    <s v="магазин Европейский-FOOTWEAR-SP20-January 2020"/>
    <n v="2"/>
    <n v="12500"/>
  </r>
  <r>
    <s v="магазин Европейский"/>
    <s v="Обувь"/>
    <x v="2"/>
    <n v="58"/>
    <n v="301436.5"/>
    <n v="302320"/>
    <n v="46862.2"/>
    <x v="0"/>
    <s v="магазин Европейский"/>
    <s v="FOOTWEAR"/>
    <x v="2"/>
    <s v="магазин Европейский-FOOTWEAR-All Seasons-January 2020"/>
    <n v="58"/>
    <n v="301436.5"/>
  </r>
  <r>
    <s v="магазин Европейский"/>
    <s v="Обувь"/>
    <x v="9"/>
    <n v="23"/>
    <n v="119222.5"/>
    <n v="224580"/>
    <n v="19870.46"/>
    <x v="0"/>
    <s v="магазин Европейский"/>
    <s v="FOOTWEAR"/>
    <x v="1"/>
    <s v="магазин Европейский-FOOTWEAR-OLD STOCKS-January 2020"/>
    <n v="23"/>
    <n v="119222.5"/>
  </r>
  <r>
    <s v="магазин Европейский"/>
    <s v="Обувь"/>
    <x v="3"/>
    <n v="147"/>
    <n v="587091.65"/>
    <n v="1189950"/>
    <n v="97848.59"/>
    <x v="0"/>
    <s v="магазин Европейский"/>
    <s v="FOOTWEAR"/>
    <x v="3"/>
    <s v="магазин Европейский-FOOTWEAR-HO19-January 2020"/>
    <n v="147"/>
    <n v="587091.65"/>
  </r>
  <r>
    <s v="магазин Европейский"/>
    <s v="Обувь"/>
    <x v="10"/>
    <n v="10"/>
    <n v="41101.410000000003"/>
    <n v="67900"/>
    <n v="6850.23"/>
    <x v="0"/>
    <s v="магазин Европейский"/>
    <s v="FOOTWEAR"/>
    <x v="1"/>
    <s v="магазин Европейский-FOOTWEAR-OLD STOCKS-January 2020"/>
    <n v="10"/>
    <n v="41101.410000000003"/>
  </r>
  <r>
    <s v="магазин Европейский"/>
    <s v="Обувь"/>
    <x v="5"/>
    <n v="398"/>
    <n v="1206568.6499999999"/>
    <n v="2660150"/>
    <n v="193303.85"/>
    <x v="0"/>
    <s v="магазин Европейский"/>
    <s v="FOOTWEAR"/>
    <x v="4"/>
    <s v="магазин Европейский-FOOTWEAR-FA19-January 2020"/>
    <n v="398"/>
    <n v="1206568.6499999999"/>
  </r>
  <r>
    <s v="магазин Европейский"/>
    <s v="Одежда"/>
    <x v="0"/>
    <n v="53"/>
    <n v="113390"/>
    <n v="151300"/>
    <n v="18898.310000000001"/>
    <x v="0"/>
    <s v="магазин Европейский"/>
    <s v="APPAREL"/>
    <x v="0"/>
    <s v="магазин Европейский-APPAREL-C/O-January 2020"/>
    <n v="53"/>
    <n v="113390"/>
  </r>
  <r>
    <s v="магазин Европейский"/>
    <s v="Одежда"/>
    <x v="11"/>
    <n v="11"/>
    <n v="8339"/>
    <n v="8339"/>
    <n v="1389.81"/>
    <x v="0"/>
    <s v="магазин Европейский"/>
    <s v="APPAREL"/>
    <x v="1"/>
    <s v="магазин Европейский-APPAREL-OLD STOCKS-January 2020"/>
    <n v="11"/>
    <n v="8339"/>
  </r>
  <r>
    <s v="магазин Европейский"/>
    <s v="Одежда"/>
    <x v="9"/>
    <n v="5"/>
    <n v="10750"/>
    <n v="10750"/>
    <n v="1791.65"/>
    <x v="0"/>
    <s v="магазин Европейский"/>
    <s v="APPAREL"/>
    <x v="1"/>
    <s v="магазин Европейский-APPAREL-OLD STOCKS-January 2020"/>
    <n v="5"/>
    <n v="10750"/>
  </r>
  <r>
    <s v="магазин Европейский"/>
    <s v="Одежда"/>
    <x v="3"/>
    <n v="75"/>
    <n v="139182.85999999999"/>
    <n v="249500"/>
    <n v="23197.19"/>
    <x v="0"/>
    <s v="магазин Европейский"/>
    <s v="APPAREL"/>
    <x v="3"/>
    <s v="магазин Европейский-APPAREL-HO19-January 2020"/>
    <n v="75"/>
    <n v="139182.85999999999"/>
  </r>
  <r>
    <s v="магазин Европейский"/>
    <s v="Одежда"/>
    <x v="5"/>
    <n v="262"/>
    <n v="502288.44"/>
    <n v="1000800"/>
    <n v="83714.63"/>
    <x v="0"/>
    <s v="магазин Европейский"/>
    <s v="APPAREL"/>
    <x v="4"/>
    <s v="магазин Европейский-APPAREL-FA19-January 2020"/>
    <n v="262"/>
    <n v="502288.44"/>
  </r>
  <r>
    <s v="магазин Манеж"/>
    <s v="Аксессуары"/>
    <x v="0"/>
    <n v="8"/>
    <n v="16300"/>
    <n v="21850"/>
    <n v="2716.66"/>
    <x v="0"/>
    <s v="магазин Манеж"/>
    <s v="ACC"/>
    <x v="0"/>
    <s v="магазин Манеж-ACC-C/O-January 2020"/>
    <n v="8"/>
    <n v="16300"/>
  </r>
  <r>
    <s v="магазин Манеж"/>
    <s v="Аксессуары"/>
    <x v="2"/>
    <n v="45"/>
    <n v="8519.02"/>
    <n v="8718"/>
    <n v="1419.97"/>
    <x v="0"/>
    <s v="магазин Манеж"/>
    <s v="ACC"/>
    <x v="2"/>
    <s v="магазин Манеж-ACC-All Seasons-January 2020"/>
    <n v="45"/>
    <n v="8519.02"/>
  </r>
  <r>
    <s v="магазин Манеж"/>
    <s v="Аксессуары"/>
    <x v="3"/>
    <n v="8"/>
    <n v="13810"/>
    <n v="23700"/>
    <n v="2301.66"/>
    <x v="0"/>
    <s v="магазин Манеж"/>
    <s v="ACC"/>
    <x v="3"/>
    <s v="магазин Манеж-ACC-HO19-January 2020"/>
    <n v="8"/>
    <n v="13810"/>
  </r>
  <r>
    <s v="магазин Манеж"/>
    <s v="Аксессуары"/>
    <x v="4"/>
    <n v="3"/>
    <n v="8925"/>
    <n v="17850"/>
    <n v="1487.49"/>
    <x v="0"/>
    <s v="магазин Манеж"/>
    <s v="ACC"/>
    <x v="1"/>
    <s v="магазин Манеж-ACC-OLD STOCKS-January 2020"/>
    <n v="3"/>
    <n v="8925"/>
  </r>
  <r>
    <s v="магазин Манеж"/>
    <s v="Аксессуары"/>
    <x v="5"/>
    <n v="43"/>
    <n v="33880.21"/>
    <n v="68550"/>
    <n v="5646.68"/>
    <x v="0"/>
    <s v="магазин Манеж"/>
    <s v="ACC"/>
    <x v="4"/>
    <s v="магазин Манеж-ACC-FA19-January 2020"/>
    <n v="43"/>
    <n v="33880.21"/>
  </r>
  <r>
    <s v="магазин Манеж"/>
    <s v="Обувь"/>
    <x v="0"/>
    <n v="24"/>
    <n v="171340"/>
    <n v="171340"/>
    <n v="28556.639999999999"/>
    <x v="0"/>
    <s v="магазин Манеж"/>
    <s v="FOOTWEAR"/>
    <x v="0"/>
    <s v="магазин Манеж-FOOTWEAR-C/O-January 2020"/>
    <n v="24"/>
    <n v="171340"/>
  </r>
  <r>
    <s v="магазин Манеж"/>
    <s v="Обувь"/>
    <x v="12"/>
    <n v="12"/>
    <n v="52232.5"/>
    <n v="109225"/>
    <n v="8705.43"/>
    <x v="0"/>
    <s v="магазин Манеж"/>
    <s v="FOOTWEAR"/>
    <x v="1"/>
    <s v="магазин Манеж-FOOTWEAR-OLD STOCKS-January 2020"/>
    <n v="12"/>
    <n v="52232.5"/>
  </r>
  <r>
    <s v="магазин Манеж"/>
    <s v="Обувь"/>
    <x v="1"/>
    <n v="-1"/>
    <n v="-5075"/>
    <n v="-7250"/>
    <n v="-845.83"/>
    <x v="0"/>
    <s v="магазин Манеж"/>
    <s v="FOOTWEAR"/>
    <x v="1"/>
    <s v="магазин Манеж-FOOTWEAR-OLD STOCKS-January 2020"/>
    <n v="-1"/>
    <n v="-5075"/>
  </r>
  <r>
    <s v="магазин Манеж"/>
    <s v="Обувь"/>
    <x v="13"/>
    <n v="2"/>
    <n v="12500"/>
    <n v="12500"/>
    <n v="2083.33"/>
    <x v="0"/>
    <s v="магазин Манеж"/>
    <s v="FOOTWEAR"/>
    <x v="6"/>
    <s v="магазин Манеж-FOOTWEAR-SP20-January 2020"/>
    <n v="2"/>
    <n v="12500"/>
  </r>
  <r>
    <s v="магазин Манеж"/>
    <s v="Обувь"/>
    <x v="2"/>
    <n v="35"/>
    <n v="197350"/>
    <n v="197350"/>
    <n v="32891.71"/>
    <x v="0"/>
    <s v="магазин Манеж"/>
    <s v="FOOTWEAR"/>
    <x v="2"/>
    <s v="магазин Манеж-FOOTWEAR-All Seasons-January 2020"/>
    <n v="35"/>
    <n v="197350"/>
  </r>
  <r>
    <s v="магазин Манеж"/>
    <s v="Обувь"/>
    <x v="9"/>
    <n v="2"/>
    <n v="9890"/>
    <n v="19780"/>
    <n v="1648.34"/>
    <x v="0"/>
    <s v="магазин Манеж"/>
    <s v="FOOTWEAR"/>
    <x v="1"/>
    <s v="магазин Манеж-FOOTWEAR-OLD STOCKS-January 2020"/>
    <n v="2"/>
    <n v="9890"/>
  </r>
  <r>
    <s v="магазин Манеж"/>
    <s v="Обувь"/>
    <x v="3"/>
    <n v="71"/>
    <n v="273290.46999999997"/>
    <n v="571800"/>
    <n v="45548.47"/>
    <x v="0"/>
    <s v="магазин Манеж"/>
    <s v="FOOTWEAR"/>
    <x v="3"/>
    <s v="магазин Манеж-FOOTWEAR-HO19-January 2020"/>
    <n v="71"/>
    <n v="273290.46999999997"/>
  </r>
  <r>
    <s v="магазин Манеж"/>
    <s v="Обувь"/>
    <x v="5"/>
    <n v="376"/>
    <n v="1138880.03"/>
    <n v="2592150"/>
    <n v="189813.29"/>
    <x v="0"/>
    <s v="магазин Манеж"/>
    <s v="FOOTWEAR"/>
    <x v="4"/>
    <s v="магазин Манеж-FOOTWEAR-FA19-January 2020"/>
    <n v="376"/>
    <n v="1138880.03"/>
  </r>
  <r>
    <s v="магазин Манеж"/>
    <s v="Одежда"/>
    <x v="0"/>
    <n v="30"/>
    <n v="44030"/>
    <n v="64600"/>
    <n v="7338.28"/>
    <x v="0"/>
    <s v="магазин Манеж"/>
    <s v="APPAREL"/>
    <x v="0"/>
    <s v="магазин Манеж-APPAREL-C/O-January 2020"/>
    <n v="30"/>
    <n v="44030"/>
  </r>
  <r>
    <s v="магазин Манеж"/>
    <s v="Одежда"/>
    <x v="6"/>
    <n v="3"/>
    <n v="3840"/>
    <n v="9600"/>
    <n v="639.99"/>
    <x v="0"/>
    <s v="магазин Манеж"/>
    <s v="APPAREL"/>
    <x v="1"/>
    <s v="магазин Манеж-APPAREL-OLD STOCKS-January 2020"/>
    <n v="3"/>
    <n v="3840"/>
  </r>
  <r>
    <s v="магазин Манеж"/>
    <s v="Одежда"/>
    <x v="11"/>
    <n v="15"/>
    <n v="10796.72"/>
    <n v="18339"/>
    <n v="1799.42"/>
    <x v="0"/>
    <s v="магазин Манеж"/>
    <s v="APPAREL"/>
    <x v="1"/>
    <s v="магазин Манеж-APPAREL-OLD STOCKS-January 2020"/>
    <n v="15"/>
    <n v="10796.72"/>
  </r>
  <r>
    <s v="магазин Манеж"/>
    <s v="Одежда"/>
    <x v="9"/>
    <n v="1"/>
    <n v="2150"/>
    <n v="2150"/>
    <n v="358.33"/>
    <x v="0"/>
    <s v="магазин Манеж"/>
    <s v="APPAREL"/>
    <x v="1"/>
    <s v="магазин Манеж-APPAREL-OLD STOCKS-January 2020"/>
    <n v="1"/>
    <n v="2150"/>
  </r>
  <r>
    <s v="магазин Манеж"/>
    <s v="Одежда"/>
    <x v="3"/>
    <n v="19"/>
    <n v="40265.360000000001"/>
    <n v="77450"/>
    <n v="6710.89"/>
    <x v="0"/>
    <s v="магазин Манеж"/>
    <s v="APPAREL"/>
    <x v="3"/>
    <s v="магазин Манеж-APPAREL-HO19-January 2020"/>
    <n v="19"/>
    <n v="40265.360000000001"/>
  </r>
  <r>
    <s v="магазин Манеж"/>
    <s v="Одежда"/>
    <x v="14"/>
    <n v="20"/>
    <n v="15540"/>
    <n v="37000"/>
    <n v="2589.96"/>
    <x v="0"/>
    <s v="магазин Манеж"/>
    <s v="APPAREL"/>
    <x v="1"/>
    <s v="магазин Манеж-APPAREL-OLD STOCKS-January 2020"/>
    <n v="20"/>
    <n v="15540"/>
  </r>
  <r>
    <s v="магазин Манеж"/>
    <s v="Одежда"/>
    <x v="4"/>
    <n v="1"/>
    <n v="860"/>
    <n v="2150"/>
    <n v="143.33000000000001"/>
    <x v="0"/>
    <s v="магазин Манеж"/>
    <s v="APPAREL"/>
    <x v="1"/>
    <s v="магазин Манеж-APPAREL-OLD STOCKS-January 2020"/>
    <n v="1"/>
    <n v="860"/>
  </r>
  <r>
    <s v="магазин Манеж"/>
    <s v="Одежда"/>
    <x v="5"/>
    <n v="174"/>
    <n v="294705.69"/>
    <n v="617050"/>
    <n v="49117.56"/>
    <x v="0"/>
    <s v="магазин Манеж"/>
    <s v="APPAREL"/>
    <x v="4"/>
    <s v="магазин Манеж-APPAREL-FA19-January 2020"/>
    <n v="174"/>
    <n v="294705.69"/>
  </r>
  <r>
    <s v="магазин Метрополис"/>
    <s v="Аксессуары"/>
    <x v="0"/>
    <n v="9"/>
    <n v="17555"/>
    <n v="25400"/>
    <n v="2925.84"/>
    <x v="0"/>
    <s v="магазин Метрополис"/>
    <s v="ACC"/>
    <x v="0"/>
    <s v="магазин Метрополис-ACC-C/O-January 2020"/>
    <n v="9"/>
    <n v="17555"/>
  </r>
  <r>
    <s v="магазин Метрополис"/>
    <s v="Аксессуары"/>
    <x v="2"/>
    <n v="38"/>
    <n v="7090.83"/>
    <n v="7483"/>
    <n v="1181.92"/>
    <x v="0"/>
    <s v="магазин Метрополис"/>
    <s v="ACC"/>
    <x v="2"/>
    <s v="магазин Метрополис-ACC-All Seasons-January 2020"/>
    <n v="38"/>
    <n v="7090.83"/>
  </r>
  <r>
    <s v="магазин Метрополис"/>
    <s v="Аксессуары"/>
    <x v="3"/>
    <n v="11"/>
    <n v="23500.95"/>
    <n v="42400"/>
    <n v="3916.84"/>
    <x v="0"/>
    <s v="магазин Метрополис"/>
    <s v="ACC"/>
    <x v="3"/>
    <s v="магазин Метрополис-ACC-HO19-January 2020"/>
    <n v="11"/>
    <n v="23500.95"/>
  </r>
  <r>
    <s v="магазин Метрополис"/>
    <s v="Аксессуары"/>
    <x v="4"/>
    <n v="3"/>
    <n v="11875"/>
    <n v="17850"/>
    <n v="1979.17"/>
    <x v="0"/>
    <s v="магазин Метрополис"/>
    <s v="ACC"/>
    <x v="1"/>
    <s v="магазин Метрополис-ACC-OLD STOCKS-January 2020"/>
    <n v="3"/>
    <n v="11875"/>
  </r>
  <r>
    <s v="магазин Метрополис"/>
    <s v="Аксессуары"/>
    <x v="5"/>
    <n v="32"/>
    <n v="26805.26"/>
    <n v="57300"/>
    <n v="4467.5"/>
    <x v="0"/>
    <s v="магазин Метрополис"/>
    <s v="ACC"/>
    <x v="4"/>
    <s v="магазин Метрополис-ACC-FA19-January 2020"/>
    <n v="32"/>
    <n v="26805.26"/>
  </r>
  <r>
    <s v="магазин Метрополис"/>
    <s v="Обувь"/>
    <x v="0"/>
    <n v="36"/>
    <n v="256190"/>
    <n v="256190"/>
    <n v="42698.26"/>
    <x v="0"/>
    <s v="магазин Метрополис"/>
    <s v="FOOTWEAR"/>
    <x v="0"/>
    <s v="магазин Метрополис-FOOTWEAR-C/O-January 2020"/>
    <n v="36"/>
    <n v="256190"/>
  </r>
  <r>
    <s v="магазин Метрополис"/>
    <s v="Обувь"/>
    <x v="1"/>
    <m/>
    <n v="1300"/>
    <n v="-3800"/>
    <n v="216.67"/>
    <x v="0"/>
    <s v="магазин Метрополис"/>
    <s v="FOOTWEAR"/>
    <x v="1"/>
    <s v="магазин Метрополис-FOOTWEAR-OLD STOCKS-January 2020"/>
    <n v="0"/>
    <n v="1300"/>
  </r>
  <r>
    <s v="магазин Метрополис"/>
    <s v="Обувь"/>
    <x v="13"/>
    <n v="4"/>
    <n v="9980.25"/>
    <n v="26400"/>
    <n v="1663.38"/>
    <x v="0"/>
    <s v="магазин Метрополис"/>
    <s v="FOOTWEAR"/>
    <x v="6"/>
    <s v="магазин Метрополис-FOOTWEAR-SP20-January 2020"/>
    <n v="4"/>
    <n v="9980.25"/>
  </r>
  <r>
    <s v="магазин Метрополис"/>
    <s v="Обувь"/>
    <x v="2"/>
    <n v="39"/>
    <n v="211565"/>
    <n v="219310"/>
    <n v="35260.870000000003"/>
    <x v="0"/>
    <s v="магазин Метрополис"/>
    <s v="FOOTWEAR"/>
    <x v="2"/>
    <s v="магазин Метрополис-FOOTWEAR-All Seasons-January 2020"/>
    <n v="39"/>
    <n v="211565"/>
  </r>
  <r>
    <s v="магазин Метрополис"/>
    <s v="Обувь"/>
    <x v="3"/>
    <n v="66"/>
    <n v="298944.75"/>
    <n v="577550"/>
    <n v="49824.11"/>
    <x v="0"/>
    <s v="магазин Метрополис"/>
    <s v="FOOTWEAR"/>
    <x v="3"/>
    <s v="магазин Метрополис-FOOTWEAR-HO19-January 2020"/>
    <n v="66"/>
    <n v="298944.75"/>
  </r>
  <r>
    <s v="магазин Метрополис"/>
    <s v="Обувь"/>
    <x v="5"/>
    <n v="244"/>
    <n v="813957.49"/>
    <n v="1750900"/>
    <n v="135659.5"/>
    <x v="0"/>
    <s v="магазин Метрополис"/>
    <s v="FOOTWEAR"/>
    <x v="4"/>
    <s v="магазин Метрополис-FOOTWEAR-FA19-January 2020"/>
    <n v="244"/>
    <n v="813957.49"/>
  </r>
  <r>
    <s v="магазин Метрополис"/>
    <s v="Одежда"/>
    <x v="0"/>
    <n v="35"/>
    <n v="49596.21"/>
    <n v="79900"/>
    <n v="8266.0300000000007"/>
    <x v="0"/>
    <s v="магазин Метрополис"/>
    <s v="APPAREL"/>
    <x v="0"/>
    <s v="магазин Метрополис-APPAREL-C/O-January 2020"/>
    <n v="35"/>
    <n v="49596.21"/>
  </r>
  <r>
    <s v="магазин Метрополис"/>
    <s v="Одежда"/>
    <x v="11"/>
    <n v="21"/>
    <n v="11425.37"/>
    <n v="15129"/>
    <n v="1904.21"/>
    <x v="0"/>
    <s v="магазин Метрополис"/>
    <s v="APPAREL"/>
    <x v="1"/>
    <s v="магазин Метрополис-APPAREL-OLD STOCKS-January 2020"/>
    <n v="21"/>
    <n v="11425.37"/>
  </r>
  <r>
    <s v="магазин Метрополис"/>
    <s v="Одежда"/>
    <x v="9"/>
    <n v="4"/>
    <n v="8600"/>
    <n v="8600"/>
    <n v="1433.32"/>
    <x v="0"/>
    <s v="магазин Метрополис"/>
    <s v="APPAREL"/>
    <x v="1"/>
    <s v="магазин Метрополис-APPAREL-OLD STOCKS-January 2020"/>
    <n v="4"/>
    <n v="8600"/>
  </r>
  <r>
    <s v="магазин Метрополис"/>
    <s v="Одежда"/>
    <x v="3"/>
    <n v="67"/>
    <n v="100162.45"/>
    <n v="220000"/>
    <n v="16693.78"/>
    <x v="0"/>
    <s v="магазин Метрополис"/>
    <s v="APPAREL"/>
    <x v="3"/>
    <s v="магазин Метрополис-APPAREL-HO19-January 2020"/>
    <n v="67"/>
    <n v="100162.45"/>
  </r>
  <r>
    <s v="магазин Метрополис"/>
    <s v="Одежда"/>
    <x v="5"/>
    <n v="155"/>
    <n v="324980.94"/>
    <n v="655800"/>
    <n v="54163.42"/>
    <x v="0"/>
    <s v="магазин Метрополис"/>
    <s v="APPAREL"/>
    <x v="4"/>
    <s v="магазин Метрополис-APPAREL-FA19-January 2020"/>
    <n v="155"/>
    <n v="324980.94"/>
  </r>
  <r>
    <s v="магазин Цветной"/>
    <s v="Аксессуары"/>
    <x v="0"/>
    <n v="3"/>
    <n v="4866.3"/>
    <n v="4866.3"/>
    <n v="811.05"/>
    <x v="0"/>
    <s v="магазин Цветной"/>
    <s v="ACC"/>
    <x v="0"/>
    <s v="магазин Цветной-ACC-C/O-January 2020"/>
    <n v="3"/>
    <n v="4866.3"/>
  </r>
  <r>
    <s v="магазин Цветной"/>
    <s v="Аксессуары"/>
    <x v="2"/>
    <n v="18"/>
    <n v="3503"/>
    <n v="3503"/>
    <n v="583.88"/>
    <x v="0"/>
    <s v="магазин Цветной"/>
    <s v="ACC"/>
    <x v="2"/>
    <s v="магазин Цветной-ACC-All Seasons-January 2020"/>
    <n v="18"/>
    <n v="3503"/>
  </r>
  <r>
    <s v="магазин Цветной"/>
    <s v="Аксессуары"/>
    <x v="3"/>
    <n v="8"/>
    <n v="10456.5"/>
    <n v="10456.5"/>
    <n v="1742.76"/>
    <x v="0"/>
    <s v="магазин Цветной"/>
    <s v="ACC"/>
    <x v="3"/>
    <s v="магазин Цветной-ACC-HO19-January 2020"/>
    <n v="8"/>
    <n v="10456.5"/>
  </r>
  <r>
    <s v="магазин Цветной"/>
    <s v="Аксессуары"/>
    <x v="4"/>
    <n v="1"/>
    <n v="2975"/>
    <n v="2975"/>
    <n v="495.83"/>
    <x v="0"/>
    <s v="магазин Цветной"/>
    <s v="ACC"/>
    <x v="1"/>
    <s v="магазин Цветной-ACC-OLD STOCKS-January 2020"/>
    <n v="1"/>
    <n v="2975"/>
  </r>
  <r>
    <s v="магазин Цветной"/>
    <s v="Аксессуары"/>
    <x v="5"/>
    <n v="13"/>
    <n v="12437.5"/>
    <n v="12437.5"/>
    <n v="2072.91"/>
    <x v="0"/>
    <s v="магазин Цветной"/>
    <s v="ACC"/>
    <x v="4"/>
    <s v="магазин Цветной-ACC-FA19-January 2020"/>
    <n v="13"/>
    <n v="12437.5"/>
  </r>
  <r>
    <s v="магазин Цветной"/>
    <s v="Обувь"/>
    <x v="0"/>
    <n v="6"/>
    <n v="42450"/>
    <n v="42450"/>
    <n v="7074.99"/>
    <x v="0"/>
    <s v="магазин Цветной"/>
    <s v="FOOTWEAR"/>
    <x v="0"/>
    <s v="магазин Цветной-FOOTWEAR-C/O-January 2020"/>
    <n v="6"/>
    <n v="42450"/>
  </r>
  <r>
    <s v="магазин Цветной"/>
    <s v="Обувь"/>
    <x v="7"/>
    <n v="7"/>
    <n v="64770"/>
    <n v="64770"/>
    <n v="10794.98"/>
    <x v="0"/>
    <s v="магазин Цветной"/>
    <s v="FOOTWEAR"/>
    <x v="5"/>
    <s v="магазин Цветной-FOOTWEAR-Incubate 2019-January 2020"/>
    <n v="7"/>
    <n v="64770"/>
  </r>
  <r>
    <s v="магазин Цветной"/>
    <s v="Обувь"/>
    <x v="2"/>
    <n v="10"/>
    <n v="56625.5"/>
    <n v="56625.5"/>
    <n v="9437.6"/>
    <x v="0"/>
    <s v="магазин Цветной"/>
    <s v="FOOTWEAR"/>
    <x v="2"/>
    <s v="магазин Цветной-FOOTWEAR-All Seasons-January 2020"/>
    <n v="10"/>
    <n v="56625.5"/>
  </r>
  <r>
    <s v="магазин Цветной"/>
    <s v="Обувь"/>
    <x v="9"/>
    <n v="4"/>
    <n v="21527.5"/>
    <n v="21527.5"/>
    <n v="3587.93"/>
    <x v="0"/>
    <s v="магазин Цветной"/>
    <s v="FOOTWEAR"/>
    <x v="1"/>
    <s v="магазин Цветной-FOOTWEAR-OLD STOCKS-January 2020"/>
    <n v="4"/>
    <n v="21527.5"/>
  </r>
  <r>
    <s v="магазин Цветной"/>
    <s v="Обувь"/>
    <x v="3"/>
    <n v="62"/>
    <n v="243685"/>
    <n v="243685"/>
    <n v="40614.15"/>
    <x v="0"/>
    <s v="магазин Цветной"/>
    <s v="FOOTWEAR"/>
    <x v="3"/>
    <s v="магазин Цветной-FOOTWEAR-HO19-January 2020"/>
    <n v="62"/>
    <n v="243685"/>
  </r>
  <r>
    <s v="магазин Цветной"/>
    <s v="Обувь"/>
    <x v="5"/>
    <n v="92"/>
    <n v="332970"/>
    <n v="332970"/>
    <n v="55494.97"/>
    <x v="0"/>
    <s v="магазин Цветной"/>
    <s v="FOOTWEAR"/>
    <x v="4"/>
    <s v="магазин Цветной-FOOTWEAR-FA19-January 2020"/>
    <n v="92"/>
    <n v="332970"/>
  </r>
  <r>
    <s v="магазин Цветной"/>
    <s v="Одежда"/>
    <x v="0"/>
    <n v="8"/>
    <n v="17425.099999999999"/>
    <n v="17425.099999999999"/>
    <n v="2904.18"/>
    <x v="0"/>
    <s v="магазин Цветной"/>
    <s v="APPAREL"/>
    <x v="0"/>
    <s v="магазин Цветной-APPAREL-C/O-January 2020"/>
    <n v="8"/>
    <n v="17425.099999999999"/>
  </r>
  <r>
    <s v="магазин Цветной"/>
    <s v="Одежда"/>
    <x v="3"/>
    <n v="16"/>
    <n v="44021.5"/>
    <n v="44021.5"/>
    <n v="7336.91"/>
    <x v="0"/>
    <s v="магазин Цветной"/>
    <s v="APPAREL"/>
    <x v="3"/>
    <s v="магазин Цветной-APPAREL-HO19-January 2020"/>
    <n v="16"/>
    <n v="44021.5"/>
  </r>
  <r>
    <s v="магазин Цветной"/>
    <s v="Одежда"/>
    <x v="5"/>
    <n v="69"/>
    <n v="145469.29999999999"/>
    <n v="145469.29999999999"/>
    <n v="24244.81"/>
    <x v="0"/>
    <s v="магазин Цветной"/>
    <s v="APPAREL"/>
    <x v="4"/>
    <s v="магазин Цветной-APPAREL-FA19-January 2020"/>
    <n v="69"/>
    <n v="145469.29999999999"/>
  </r>
  <r>
    <s v="Amersport ru"/>
    <s v="Аксессуары"/>
    <x v="0"/>
    <n v="7"/>
    <n v="12720"/>
    <n v="12720"/>
    <n v="2119.98"/>
    <x v="1"/>
    <s v="Amersport ru"/>
    <s v="ACC"/>
    <x v="0"/>
    <s v="Amersport ru-ACC-C/O-February 2020"/>
    <n v="7"/>
    <n v="12720"/>
  </r>
  <r>
    <s v="Amersport ru"/>
    <s v="Аксессуары"/>
    <x v="1"/>
    <n v="41"/>
    <n v="60262"/>
    <n v="60262"/>
    <n v="10043.69"/>
    <x v="1"/>
    <s v="Amersport ru"/>
    <s v="ACC"/>
    <x v="1"/>
    <s v="Amersport ru-ACC-OLD STOCKS-February 2020"/>
    <n v="41"/>
    <n v="60262"/>
  </r>
  <r>
    <s v="Amersport ru"/>
    <s v="Аксессуары"/>
    <x v="2"/>
    <n v="18"/>
    <n v="3522"/>
    <n v="3522"/>
    <n v="587.04999999999995"/>
    <x v="1"/>
    <s v="Amersport ru"/>
    <s v="ACC"/>
    <x v="2"/>
    <s v="Amersport ru-ACC-All Seasons-February 2020"/>
    <n v="18"/>
    <n v="3522"/>
  </r>
  <r>
    <s v="Amersport ru"/>
    <s v="Аксессуары"/>
    <x v="3"/>
    <n v="14"/>
    <n v="27965"/>
    <n v="27965"/>
    <n v="4660.84"/>
    <x v="1"/>
    <s v="Amersport ru"/>
    <s v="ACC"/>
    <x v="3"/>
    <s v="Amersport ru-ACC-HO19-February 2020"/>
    <n v="14"/>
    <n v="27965"/>
  </r>
  <r>
    <s v="Amersport ru"/>
    <s v="Аксессуары"/>
    <x v="4"/>
    <n v="13"/>
    <n v="15766"/>
    <n v="15766"/>
    <n v="2627.67"/>
    <x v="1"/>
    <s v="Amersport ru"/>
    <s v="ACC"/>
    <x v="1"/>
    <s v="Amersport ru-ACC-OLD STOCKS-February 2020"/>
    <n v="13"/>
    <n v="15766"/>
  </r>
  <r>
    <s v="Amersport ru"/>
    <s v="Аксессуары"/>
    <x v="5"/>
    <n v="25"/>
    <n v="26049"/>
    <n v="26049"/>
    <n v="4341.49"/>
    <x v="1"/>
    <s v="Amersport ru"/>
    <s v="ACC"/>
    <x v="4"/>
    <s v="Amersport ru-ACC-FA19-February 2020"/>
    <n v="25"/>
    <n v="26049"/>
  </r>
  <r>
    <s v="Amersport ru"/>
    <s v="Обувь"/>
    <x v="0"/>
    <n v="34"/>
    <n v="210951"/>
    <n v="210951"/>
    <n v="35158.49"/>
    <x v="1"/>
    <s v="Amersport ru"/>
    <s v="FOOTWEAR"/>
    <x v="0"/>
    <s v="Amersport ru-FOOTWEAR-C/O-February 2020"/>
    <n v="34"/>
    <n v="210951"/>
  </r>
  <r>
    <s v="Amersport ru"/>
    <s v="Обувь"/>
    <x v="6"/>
    <n v="1"/>
    <n v="9500"/>
    <n v="9500"/>
    <n v="1583.33"/>
    <x v="1"/>
    <s v="Amersport ru"/>
    <s v="FOOTWEAR"/>
    <x v="1"/>
    <s v="Amersport ru-FOOTWEAR-OLD STOCKS-February 2020"/>
    <n v="1"/>
    <n v="9500"/>
  </r>
  <r>
    <s v="Amersport ru"/>
    <s v="Обувь"/>
    <x v="7"/>
    <n v="123"/>
    <n v="1103871"/>
    <n v="1103871"/>
    <n v="183978.26"/>
    <x v="1"/>
    <s v="Amersport ru"/>
    <s v="FOOTWEAR"/>
    <x v="5"/>
    <s v="Amersport ru-FOOTWEAR-Incubate 2019-February 2020"/>
    <n v="123"/>
    <n v="1103871"/>
  </r>
  <r>
    <s v="Amersport ru"/>
    <s v="Обувь"/>
    <x v="8"/>
    <n v="3"/>
    <n v="7089"/>
    <n v="7089"/>
    <n v="1181.49"/>
    <x v="1"/>
    <s v="Amersport ru"/>
    <s v="FOOTWEAR"/>
    <x v="1"/>
    <s v="Amersport ru-FOOTWEAR-OLD STOCKS-February 2020"/>
    <n v="3"/>
    <n v="7089"/>
  </r>
  <r>
    <s v="Amersport ru"/>
    <s v="Обувь"/>
    <x v="1"/>
    <n v="341"/>
    <n v="1013780"/>
    <n v="1013780"/>
    <n v="165477.31"/>
    <x v="1"/>
    <s v="Amersport ru"/>
    <s v="FOOTWEAR"/>
    <x v="1"/>
    <s v="Amersport ru-FOOTWEAR-OLD STOCKS-February 2020"/>
    <n v="341"/>
    <n v="1013780"/>
  </r>
  <r>
    <s v="Amersport ru"/>
    <s v="Обувь"/>
    <x v="2"/>
    <n v="62"/>
    <n v="348016"/>
    <n v="348016"/>
    <n v="57473.97"/>
    <x v="1"/>
    <s v="Amersport ru"/>
    <s v="FOOTWEAR"/>
    <x v="2"/>
    <s v="Amersport ru-FOOTWEAR-All Seasons-February 2020"/>
    <n v="62"/>
    <n v="348016"/>
  </r>
  <r>
    <s v="Amersport ru"/>
    <s v="Обувь"/>
    <x v="9"/>
    <n v="2"/>
    <n v="9070"/>
    <n v="9070"/>
    <n v="1511.67"/>
    <x v="1"/>
    <s v="Amersport ru"/>
    <s v="FOOTWEAR"/>
    <x v="1"/>
    <s v="Amersport ru-FOOTWEAR-OLD STOCKS-February 2020"/>
    <n v="2"/>
    <n v="9070"/>
  </r>
  <r>
    <s v="Amersport ru"/>
    <s v="Обувь"/>
    <x v="3"/>
    <n v="167"/>
    <n v="671863"/>
    <n v="671863"/>
    <n v="111977.31"/>
    <x v="1"/>
    <s v="Amersport ru"/>
    <s v="FOOTWEAR"/>
    <x v="3"/>
    <s v="Amersport ru-FOOTWEAR-HO19-February 2020"/>
    <n v="167"/>
    <n v="671863"/>
  </r>
  <r>
    <s v="Amersport ru"/>
    <s v="Обувь"/>
    <x v="14"/>
    <n v="2"/>
    <n v="5760"/>
    <n v="5760"/>
    <n v="960"/>
    <x v="1"/>
    <s v="Amersport ru"/>
    <s v="FOOTWEAR"/>
    <x v="1"/>
    <s v="Amersport ru-FOOTWEAR-OLD STOCKS-February 2020"/>
    <n v="2"/>
    <n v="5760"/>
  </r>
  <r>
    <s v="Amersport ru"/>
    <s v="Обувь"/>
    <x v="4"/>
    <n v="197"/>
    <n v="619555"/>
    <n v="619555"/>
    <n v="102806.28"/>
    <x v="1"/>
    <s v="Amersport ru"/>
    <s v="FOOTWEAR"/>
    <x v="1"/>
    <s v="Amersport ru-FOOTWEAR-OLD STOCKS-February 2020"/>
    <n v="197"/>
    <n v="619555"/>
  </r>
  <r>
    <s v="Amersport ru"/>
    <s v="Обувь"/>
    <x v="10"/>
    <n v="29"/>
    <n v="94130"/>
    <n v="94130"/>
    <n v="15688.31"/>
    <x v="1"/>
    <s v="Amersport ru"/>
    <s v="FOOTWEAR"/>
    <x v="1"/>
    <s v="Amersport ru-FOOTWEAR-OLD STOCKS-February 2020"/>
    <n v="29"/>
    <n v="94130"/>
  </r>
  <r>
    <s v="Amersport ru"/>
    <s v="Обувь"/>
    <x v="5"/>
    <n v="493"/>
    <n v="1531812"/>
    <n v="1531812"/>
    <n v="248921.42"/>
    <x v="1"/>
    <s v="Amersport ru"/>
    <s v="FOOTWEAR"/>
    <x v="4"/>
    <s v="Amersport ru-FOOTWEAR-FA19-February 2020"/>
    <n v="493"/>
    <n v="1531812"/>
  </r>
  <r>
    <s v="Amersport ru"/>
    <s v="Одежда"/>
    <x v="0"/>
    <n v="5"/>
    <n v="9818"/>
    <n v="9818"/>
    <n v="1636.32"/>
    <x v="1"/>
    <s v="Amersport ru"/>
    <s v="APPAREL"/>
    <x v="0"/>
    <s v="Amersport ru-APPAREL-C/O-February 2020"/>
    <n v="5"/>
    <n v="9818"/>
  </r>
  <r>
    <s v="Amersport ru"/>
    <s v="Одежда"/>
    <x v="1"/>
    <n v="78"/>
    <n v="129842"/>
    <n v="129842"/>
    <n v="21640.400000000001"/>
    <x v="1"/>
    <s v="Amersport ru"/>
    <s v="APPAREL"/>
    <x v="1"/>
    <s v="Amersport ru-APPAREL-OLD STOCKS-February 2020"/>
    <n v="78"/>
    <n v="129842"/>
  </r>
  <r>
    <s v="Amersport ru"/>
    <s v="Одежда"/>
    <x v="11"/>
    <n v="2"/>
    <n v="3699"/>
    <n v="3699"/>
    <n v="616.5"/>
    <x v="1"/>
    <s v="Amersport ru"/>
    <s v="APPAREL"/>
    <x v="1"/>
    <s v="Amersport ru-APPAREL-OLD STOCKS-February 2020"/>
    <n v="2"/>
    <n v="3699"/>
  </r>
  <r>
    <s v="Amersport ru"/>
    <s v="Одежда"/>
    <x v="3"/>
    <n v="34"/>
    <n v="53060"/>
    <n v="53060"/>
    <n v="8843.35"/>
    <x v="1"/>
    <s v="Amersport ru"/>
    <s v="APPAREL"/>
    <x v="3"/>
    <s v="Amersport ru-APPAREL-HO19-February 2020"/>
    <n v="34"/>
    <n v="53060"/>
  </r>
  <r>
    <s v="Amersport ru"/>
    <s v="Одежда"/>
    <x v="4"/>
    <n v="27"/>
    <n v="28067"/>
    <n v="28067"/>
    <n v="4677.79"/>
    <x v="1"/>
    <s v="Amersport ru"/>
    <s v="APPAREL"/>
    <x v="1"/>
    <s v="Amersport ru-APPAREL-OLD STOCKS-February 2020"/>
    <n v="27"/>
    <n v="28067"/>
  </r>
  <r>
    <s v="Amersport ru"/>
    <s v="Одежда"/>
    <x v="5"/>
    <n v="123"/>
    <n v="212690"/>
    <n v="212690"/>
    <n v="35448.239999999998"/>
    <x v="1"/>
    <s v="Amersport ru"/>
    <s v="APPAREL"/>
    <x v="4"/>
    <s v="Amersport ru-APPAREL-FA19-February 2020"/>
    <n v="123"/>
    <n v="212690"/>
  </r>
  <r>
    <s v="магазин Авиапарк"/>
    <s v="Аксессуары"/>
    <x v="0"/>
    <n v="11"/>
    <n v="30425"/>
    <n v="31750"/>
    <n v="5070.8100000000004"/>
    <x v="1"/>
    <s v="магазин Авиапарк"/>
    <s v="ACC"/>
    <x v="0"/>
    <s v="магазин Авиапарк-ACC-C/O-February 2020"/>
    <n v="11"/>
    <n v="30425"/>
  </r>
  <r>
    <s v="магазин Авиапарк"/>
    <s v="Аксессуары"/>
    <x v="13"/>
    <n v="1"/>
    <n v="3950"/>
    <n v="3950"/>
    <n v="658.33"/>
    <x v="1"/>
    <s v="магазин Авиапарк"/>
    <s v="ACC"/>
    <x v="6"/>
    <s v="магазин Авиапарк-ACC-SP20-February 2020"/>
    <n v="1"/>
    <n v="3950"/>
  </r>
  <r>
    <s v="магазин Авиапарк"/>
    <s v="Аксессуары"/>
    <x v="2"/>
    <n v="33"/>
    <n v="6426.84"/>
    <n v="6567"/>
    <n v="1071.25"/>
    <x v="1"/>
    <s v="магазин Авиапарк"/>
    <s v="ACC"/>
    <x v="2"/>
    <s v="магазин Авиапарк-ACC-All Seasons-February 2020"/>
    <n v="33"/>
    <n v="6426.84"/>
  </r>
  <r>
    <s v="магазин Авиапарк"/>
    <s v="Аксессуары"/>
    <x v="3"/>
    <n v="3"/>
    <n v="4275"/>
    <n v="8550"/>
    <n v="712.51"/>
    <x v="1"/>
    <s v="магазин Авиапарк"/>
    <s v="ACC"/>
    <x v="3"/>
    <s v="магазин Авиапарк-ACC-HO19-February 2020"/>
    <n v="3"/>
    <n v="4275"/>
  </r>
  <r>
    <s v="магазин Авиапарк"/>
    <s v="Аксессуары"/>
    <x v="4"/>
    <n v="1"/>
    <n v="5950"/>
    <n v="5950"/>
    <n v="991.67"/>
    <x v="1"/>
    <s v="магазин Авиапарк"/>
    <s v="ACC"/>
    <x v="1"/>
    <s v="магазин Авиапарк-ACC-OLD STOCKS-February 2020"/>
    <n v="1"/>
    <n v="5950"/>
  </r>
  <r>
    <s v="магазин Авиапарк"/>
    <s v="Аксессуары"/>
    <x v="5"/>
    <n v="18"/>
    <n v="12605"/>
    <n v="28000"/>
    <n v="2100.8000000000002"/>
    <x v="1"/>
    <s v="магазин Авиапарк"/>
    <s v="ACC"/>
    <x v="4"/>
    <s v="магазин Авиапарк-ACC-FA19-February 2020"/>
    <n v="18"/>
    <n v="12605"/>
  </r>
  <r>
    <s v="магазин Авиапарк"/>
    <s v="Обувь"/>
    <x v="0"/>
    <n v="50"/>
    <n v="355160"/>
    <n v="355160"/>
    <n v="59193.27"/>
    <x v="1"/>
    <s v="магазин Авиапарк"/>
    <s v="FOOTWEAR"/>
    <x v="0"/>
    <s v="магазин Авиапарк-FOOTWEAR-C/O-February 2020"/>
    <n v="50"/>
    <n v="355160"/>
  </r>
  <r>
    <s v="магазин Авиапарк"/>
    <s v="Обувь"/>
    <x v="1"/>
    <n v="10"/>
    <n v="60500"/>
    <n v="66500"/>
    <n v="10083.36"/>
    <x v="1"/>
    <s v="магазин Авиапарк"/>
    <s v="FOOTWEAR"/>
    <x v="1"/>
    <s v="магазин Авиапарк-FOOTWEAR-OLD STOCKS-February 2020"/>
    <n v="10"/>
    <n v="60500"/>
  </r>
  <r>
    <s v="магазин Авиапарк"/>
    <s v="Обувь"/>
    <x v="13"/>
    <n v="52"/>
    <n v="347790.16"/>
    <n v="355900"/>
    <n v="57703.63"/>
    <x v="1"/>
    <s v="магазин Авиапарк"/>
    <s v="FOOTWEAR"/>
    <x v="6"/>
    <s v="магазин Авиапарк-FOOTWEAR-SP20-February 2020"/>
    <n v="52"/>
    <n v="347790.16"/>
  </r>
  <r>
    <s v="магазин Авиапарк"/>
    <s v="Обувь"/>
    <x v="2"/>
    <n v="85"/>
    <n v="488250"/>
    <n v="488250"/>
    <n v="81375.179999999993"/>
    <x v="1"/>
    <s v="магазин Авиапарк"/>
    <s v="FOOTWEAR"/>
    <x v="2"/>
    <s v="магазин Авиапарк-FOOTWEAR-All Seasons-February 2020"/>
    <n v="85"/>
    <n v="488250"/>
  </r>
  <r>
    <s v="магазин Авиапарк"/>
    <s v="Обувь"/>
    <x v="3"/>
    <n v="79"/>
    <n v="299405"/>
    <n v="667950"/>
    <n v="49900.88"/>
    <x v="1"/>
    <s v="магазин Авиапарк"/>
    <s v="FOOTWEAR"/>
    <x v="3"/>
    <s v="магазин Авиапарк-FOOTWEAR-HO19-February 2020"/>
    <n v="79"/>
    <n v="299405"/>
  </r>
  <r>
    <s v="магазин Авиапарк"/>
    <s v="Обувь"/>
    <x v="4"/>
    <n v="2"/>
    <n v="12800"/>
    <n v="12800"/>
    <n v="2133.34"/>
    <x v="1"/>
    <s v="магазин Авиапарк"/>
    <s v="FOOTWEAR"/>
    <x v="1"/>
    <s v="магазин Авиапарк-FOOTWEAR-OLD STOCKS-February 2020"/>
    <n v="2"/>
    <n v="12800"/>
  </r>
  <r>
    <s v="магазин Авиапарк"/>
    <s v="Обувь"/>
    <x v="5"/>
    <n v="185"/>
    <n v="516502.85"/>
    <n v="1176950"/>
    <n v="77965.679999999993"/>
    <x v="1"/>
    <s v="магазин Авиапарк"/>
    <s v="FOOTWEAR"/>
    <x v="4"/>
    <s v="магазин Авиапарк-FOOTWEAR-FA19-February 2020"/>
    <n v="185"/>
    <n v="516502.85"/>
  </r>
  <r>
    <s v="магазин Авиапарк"/>
    <s v="Одежда"/>
    <x v="0"/>
    <n v="12"/>
    <n v="34381.879999999997"/>
    <n v="43350"/>
    <n v="5730.29"/>
    <x v="1"/>
    <s v="магазин Авиапарк"/>
    <s v="APPAREL"/>
    <x v="0"/>
    <s v="магазин Авиапарк-APPAREL-C/O-February 2020"/>
    <n v="12"/>
    <n v="34381.879999999997"/>
  </r>
  <r>
    <s v="магазин Авиапарк"/>
    <s v="Одежда"/>
    <x v="11"/>
    <n v="8"/>
    <n v="5292"/>
    <n v="5292"/>
    <n v="881.99"/>
    <x v="1"/>
    <s v="магазин Авиапарк"/>
    <s v="APPAREL"/>
    <x v="1"/>
    <s v="магазин Авиапарк-APPAREL-OLD STOCKS-February 2020"/>
    <n v="8"/>
    <n v="5292"/>
  </r>
  <r>
    <s v="магазин Авиапарк"/>
    <s v="Одежда"/>
    <x v="9"/>
    <n v="1"/>
    <n v="2150"/>
    <n v="2150"/>
    <n v="358.33"/>
    <x v="1"/>
    <s v="магазин Авиапарк"/>
    <s v="APPAREL"/>
    <x v="1"/>
    <s v="магазин Авиапарк-APPAREL-OLD STOCKS-February 2020"/>
    <n v="1"/>
    <n v="2150"/>
  </r>
  <r>
    <s v="магазин Авиапарк"/>
    <s v="Одежда"/>
    <x v="3"/>
    <n v="31"/>
    <n v="59347.26"/>
    <n v="125200"/>
    <n v="9891.23"/>
    <x v="1"/>
    <s v="магазин Авиапарк"/>
    <s v="APPAREL"/>
    <x v="3"/>
    <s v="магазин Авиапарк-APPAREL-HO19-February 2020"/>
    <n v="31"/>
    <n v="59347.26"/>
  </r>
  <r>
    <s v="магазин Авиапарк"/>
    <s v="Одежда"/>
    <x v="5"/>
    <n v="163"/>
    <n v="352893.01"/>
    <n v="695900"/>
    <n v="58815.4"/>
    <x v="1"/>
    <s v="магазин Авиапарк"/>
    <s v="APPAREL"/>
    <x v="4"/>
    <s v="магазин Авиапарк-APPAREL-FA19-February 2020"/>
    <n v="163"/>
    <n v="352893.01"/>
  </r>
  <r>
    <s v="магазин Атриум"/>
    <s v="Аксессуары"/>
    <x v="0"/>
    <n v="19"/>
    <n v="55400"/>
    <n v="55400"/>
    <n v="9233.31"/>
    <x v="1"/>
    <s v="магазин Атриум"/>
    <s v="ACC"/>
    <x v="0"/>
    <s v="магазин Атриум-ACC-C/O-February 2020"/>
    <n v="19"/>
    <n v="55400"/>
  </r>
  <r>
    <s v="магазин Атриум"/>
    <s v="Аксессуары"/>
    <x v="13"/>
    <n v="2"/>
    <n v="6900"/>
    <n v="6900"/>
    <n v="1150"/>
    <x v="1"/>
    <s v="магазин Атриум"/>
    <s v="ACC"/>
    <x v="6"/>
    <s v="магазин Атриум-ACC-SP20-February 2020"/>
    <n v="2"/>
    <n v="6900"/>
  </r>
  <r>
    <s v="магазин Атриум"/>
    <s v="Аксессуары"/>
    <x v="2"/>
    <n v="42"/>
    <n v="8080.01"/>
    <n v="8279"/>
    <n v="1346.77"/>
    <x v="1"/>
    <s v="магазин Атриум"/>
    <s v="ACC"/>
    <x v="2"/>
    <s v="магазин Атриум-ACC-All Seasons-February 2020"/>
    <n v="42"/>
    <n v="8080.01"/>
  </r>
  <r>
    <s v="магазин Атриум"/>
    <s v="Аксессуары"/>
    <x v="3"/>
    <n v="21"/>
    <n v="29825"/>
    <n v="59650"/>
    <n v="4970.87"/>
    <x v="1"/>
    <s v="магазин Атриум"/>
    <s v="ACC"/>
    <x v="3"/>
    <s v="магазин Атриум-ACC-HO19-February 2020"/>
    <n v="21"/>
    <n v="29825"/>
  </r>
  <r>
    <s v="магазин Атриум"/>
    <s v="Аксессуары"/>
    <x v="4"/>
    <n v="5"/>
    <n v="20825"/>
    <n v="29750"/>
    <n v="3470.83"/>
    <x v="1"/>
    <s v="магазин Атриум"/>
    <s v="ACC"/>
    <x v="1"/>
    <s v="магазин Атриум-ACC-OLD STOCKS-February 2020"/>
    <n v="5"/>
    <n v="20825"/>
  </r>
  <r>
    <s v="магазин Атриум"/>
    <s v="Аксессуары"/>
    <x v="5"/>
    <n v="54"/>
    <n v="44050"/>
    <n v="95900"/>
    <n v="7341.58"/>
    <x v="1"/>
    <s v="магазин Атриум"/>
    <s v="ACC"/>
    <x v="4"/>
    <s v="магазин Атриум-ACC-FA19-February 2020"/>
    <n v="54"/>
    <n v="44050"/>
  </r>
  <r>
    <s v="магазин Атриум"/>
    <s v="Обувь"/>
    <x v="0"/>
    <n v="86"/>
    <n v="589542.5"/>
    <n v="605510"/>
    <n v="98256.95"/>
    <x v="1"/>
    <s v="магазин Атриум"/>
    <s v="FOOTWEAR"/>
    <x v="0"/>
    <s v="магазин Атриум-FOOTWEAR-C/O-February 2020"/>
    <n v="86"/>
    <n v="589542.5"/>
  </r>
  <r>
    <s v="магазин Атриум"/>
    <s v="Обувь"/>
    <x v="7"/>
    <n v="30"/>
    <n v="110500"/>
    <n v="260950"/>
    <n v="18416.73"/>
    <x v="1"/>
    <s v="магазин Атриум"/>
    <s v="FOOTWEAR"/>
    <x v="5"/>
    <s v="магазин Атриум-FOOTWEAR-Incubate 2019-February 2020"/>
    <n v="30"/>
    <n v="110500"/>
  </r>
  <r>
    <s v="магазин Атриум"/>
    <s v="Обувь"/>
    <x v="1"/>
    <n v="20"/>
    <n v="137600"/>
    <n v="137600"/>
    <n v="22933.37"/>
    <x v="1"/>
    <s v="магазин Атриум"/>
    <s v="FOOTWEAR"/>
    <x v="1"/>
    <s v="магазин Атриум-FOOTWEAR-OLD STOCKS-February 2020"/>
    <n v="20"/>
    <n v="137600"/>
  </r>
  <r>
    <s v="магазин Атриум"/>
    <s v="Обувь"/>
    <x v="13"/>
    <n v="71"/>
    <n v="504934.02"/>
    <n v="520350"/>
    <n v="84155.65"/>
    <x v="1"/>
    <s v="магазин Атриум"/>
    <s v="FOOTWEAR"/>
    <x v="6"/>
    <s v="магазин Атриум-FOOTWEAR-SP20-February 2020"/>
    <n v="71"/>
    <n v="504934.02"/>
  </r>
  <r>
    <s v="магазин Атриум"/>
    <s v="Обувь"/>
    <x v="2"/>
    <n v="108"/>
    <n v="603963.36"/>
    <n v="619320"/>
    <n v="100660.77"/>
    <x v="1"/>
    <s v="магазин Атриум"/>
    <s v="FOOTWEAR"/>
    <x v="2"/>
    <s v="магазин Атриум-FOOTWEAR-All Seasons-February 2020"/>
    <n v="108"/>
    <n v="603963.36"/>
  </r>
  <r>
    <s v="магазин Атриум"/>
    <s v="Обувь"/>
    <x v="3"/>
    <n v="108"/>
    <n v="388991.77"/>
    <n v="880550"/>
    <n v="64831.99"/>
    <x v="1"/>
    <s v="магазин Атриум"/>
    <s v="FOOTWEAR"/>
    <x v="3"/>
    <s v="магазин Атриум-FOOTWEAR-HO19-February 2020"/>
    <n v="108"/>
    <n v="388991.77"/>
  </r>
  <r>
    <s v="магазин Атриум"/>
    <s v="Обувь"/>
    <x v="4"/>
    <n v="2"/>
    <n v="12800"/>
    <n v="12800"/>
    <n v="2133.34"/>
    <x v="1"/>
    <s v="магазин Атриум"/>
    <s v="FOOTWEAR"/>
    <x v="1"/>
    <s v="магазин Атриум-FOOTWEAR-OLD STOCKS-February 2020"/>
    <n v="2"/>
    <n v="12800"/>
  </r>
  <r>
    <s v="магазин Атриум"/>
    <s v="Обувь"/>
    <x v="5"/>
    <n v="84"/>
    <n v="322445"/>
    <n v="635450"/>
    <n v="53740.71"/>
    <x v="1"/>
    <s v="магазин Атриум"/>
    <s v="FOOTWEAR"/>
    <x v="4"/>
    <s v="магазин Атриум-FOOTWEAR-FA19-February 2020"/>
    <n v="84"/>
    <n v="322445"/>
  </r>
  <r>
    <s v="магазин Атриум"/>
    <s v="Одежда"/>
    <x v="0"/>
    <n v="25"/>
    <n v="48365"/>
    <n v="64600"/>
    <n v="8060.77"/>
    <x v="1"/>
    <s v="магазин Атриум"/>
    <s v="APPAREL"/>
    <x v="0"/>
    <s v="магазин Атриум-APPAREL-C/O-February 2020"/>
    <n v="25"/>
    <n v="48365"/>
  </r>
  <r>
    <s v="магазин Атриум"/>
    <s v="Одежда"/>
    <x v="11"/>
    <n v="20"/>
    <n v="15980"/>
    <n v="15980"/>
    <n v="2663.28"/>
    <x v="1"/>
    <s v="магазин Атриум"/>
    <s v="APPAREL"/>
    <x v="1"/>
    <s v="магазин Атриум-APPAREL-OLD STOCKS-February 2020"/>
    <n v="20"/>
    <n v="15980"/>
  </r>
  <r>
    <s v="магазин Атриум"/>
    <s v="Одежда"/>
    <x v="9"/>
    <n v="3"/>
    <n v="6450"/>
    <n v="6450"/>
    <n v="1074.99"/>
    <x v="1"/>
    <s v="магазин Атриум"/>
    <s v="APPAREL"/>
    <x v="1"/>
    <s v="магазин Атриум-APPAREL-OLD STOCKS-February 2020"/>
    <n v="3"/>
    <n v="6450"/>
  </r>
  <r>
    <s v="магазин Атриум"/>
    <s v="Одежда"/>
    <x v="3"/>
    <n v="69"/>
    <n v="120682.21"/>
    <n v="258100"/>
    <n v="20113.73"/>
    <x v="1"/>
    <s v="магазин Атриум"/>
    <s v="APPAREL"/>
    <x v="3"/>
    <s v="магазин Атриум-APPAREL-HO19-February 2020"/>
    <n v="69"/>
    <n v="120682.21"/>
  </r>
  <r>
    <s v="магазин Атриум"/>
    <s v="Одежда"/>
    <x v="5"/>
    <n v="192"/>
    <n v="450977.13"/>
    <n v="949800"/>
    <n v="75162.7"/>
    <x v="1"/>
    <s v="магазин Атриум"/>
    <s v="APPAREL"/>
    <x v="4"/>
    <s v="магазин Атриум-APPAREL-FA19-February 2020"/>
    <n v="192"/>
    <n v="450977.13"/>
  </r>
  <r>
    <s v="магазин Галерея Новосибирск"/>
    <s v="Аксессуары"/>
    <x v="0"/>
    <n v="3"/>
    <n v="5730"/>
    <n v="6750"/>
    <n v="955"/>
    <x v="1"/>
    <s v="магазин Галерея Новосибирск"/>
    <s v="ACC"/>
    <x v="0"/>
    <s v="магазин Галерея Новосибирск-ACC-C/O-February 2020"/>
    <n v="3"/>
    <n v="5730"/>
  </r>
  <r>
    <s v="магазин Галерея Новосибирск"/>
    <s v="Аксессуары"/>
    <x v="1"/>
    <n v="2"/>
    <n v="6400"/>
    <n v="6400"/>
    <n v="1066.67"/>
    <x v="1"/>
    <s v="магазин Галерея Новосибирск"/>
    <s v="ACC"/>
    <x v="1"/>
    <s v="магазин Галерея Новосибирск-ACC-OLD STOCKS-February 2020"/>
    <n v="2"/>
    <n v="6400"/>
  </r>
  <r>
    <s v="магазин Галерея Новосибирск"/>
    <s v="Аксессуары"/>
    <x v="13"/>
    <n v="3"/>
    <n v="6939.61"/>
    <n v="8700"/>
    <n v="1156.5999999999999"/>
    <x v="1"/>
    <s v="магазин Галерея Новосибирск"/>
    <s v="ACC"/>
    <x v="6"/>
    <s v="магазин Галерея Новосибирск-ACC-SP20-February 2020"/>
    <n v="3"/>
    <n v="6939.61"/>
  </r>
  <r>
    <s v="магазин Галерея Новосибирск"/>
    <s v="Аксессуары"/>
    <x v="2"/>
    <n v="20"/>
    <n v="3980"/>
    <n v="3980"/>
    <n v="663.4"/>
    <x v="1"/>
    <s v="магазин Галерея Новосибирск"/>
    <s v="ACC"/>
    <x v="2"/>
    <s v="магазин Галерея Новосибирск-ACC-All Seasons-February 2020"/>
    <n v="20"/>
    <n v="3980"/>
  </r>
  <r>
    <s v="магазин Галерея Новосибирск"/>
    <s v="Аксессуары"/>
    <x v="3"/>
    <n v="4"/>
    <n v="6400"/>
    <n v="12800"/>
    <n v="1066.68"/>
    <x v="1"/>
    <s v="магазин Галерея Новосибирск"/>
    <s v="ACC"/>
    <x v="3"/>
    <s v="магазин Галерея Новосибирск-ACC-HO19-February 2020"/>
    <n v="4"/>
    <n v="6400"/>
  </r>
  <r>
    <s v="магазин Галерея Новосибирск"/>
    <s v="Аксессуары"/>
    <x v="10"/>
    <n v="1"/>
    <n v="1445"/>
    <m/>
    <n v="240.84"/>
    <x v="1"/>
    <s v="магазин Галерея Новосибирск"/>
    <s v="ACC"/>
    <x v="1"/>
    <s v="магазин Галерея Новосибирск-ACC-OLD STOCKS-February 2020"/>
    <n v="1"/>
    <n v="1445"/>
  </r>
  <r>
    <s v="магазин Галерея Новосибирск"/>
    <s v="Аксессуары"/>
    <x v="5"/>
    <n v="20"/>
    <n v="14527.05"/>
    <n v="32950"/>
    <n v="2421.14"/>
    <x v="1"/>
    <s v="магазин Галерея Новосибирск"/>
    <s v="ACC"/>
    <x v="4"/>
    <s v="магазин Галерея Новосибирск-ACC-FA19-February 2020"/>
    <n v="20"/>
    <n v="14527.05"/>
  </r>
  <r>
    <s v="магазин Галерея Новосибирск"/>
    <s v="Обувь"/>
    <x v="0"/>
    <n v="11"/>
    <n v="81700"/>
    <n v="81700"/>
    <n v="13616.65"/>
    <x v="1"/>
    <s v="магазин Галерея Новосибирск"/>
    <s v="FOOTWEAR"/>
    <x v="0"/>
    <s v="магазин Галерея Новосибирск-FOOTWEAR-C/O-February 2020"/>
    <n v="11"/>
    <n v="81700"/>
  </r>
  <r>
    <s v="магазин Галерея Новосибирск"/>
    <s v="Обувь"/>
    <x v="1"/>
    <n v="3"/>
    <n v="19200"/>
    <n v="19200"/>
    <n v="3200.01"/>
    <x v="1"/>
    <s v="магазин Галерея Новосибирск"/>
    <s v="FOOTWEAR"/>
    <x v="1"/>
    <s v="магазин Галерея Новосибирск-FOOTWEAR-OLD STOCKS-February 2020"/>
    <n v="3"/>
    <n v="19200"/>
  </r>
  <r>
    <s v="магазин Галерея Новосибирск"/>
    <s v="Обувь"/>
    <x v="13"/>
    <n v="9"/>
    <n v="57050"/>
    <n v="57050"/>
    <n v="9508.32"/>
    <x v="1"/>
    <s v="магазин Галерея Новосибирск"/>
    <s v="FOOTWEAR"/>
    <x v="6"/>
    <s v="магазин Галерея Новосибирск-FOOTWEAR-SP20-February 2020"/>
    <n v="9"/>
    <n v="57050"/>
  </r>
  <r>
    <s v="магазин Галерея Новосибирск"/>
    <s v="Обувь"/>
    <x v="2"/>
    <n v="18"/>
    <n v="103886.5"/>
    <n v="104710"/>
    <n v="17314.46"/>
    <x v="1"/>
    <s v="магазин Галерея Новосибирск"/>
    <s v="FOOTWEAR"/>
    <x v="2"/>
    <s v="магазин Галерея Новосибирск-FOOTWEAR-All Seasons-February 2020"/>
    <n v="18"/>
    <n v="103886.5"/>
  </r>
  <r>
    <s v="магазин Галерея Новосибирск"/>
    <s v="Обувь"/>
    <x v="9"/>
    <n v="1"/>
    <n v="4945"/>
    <n v="9890"/>
    <n v="824.17"/>
    <x v="1"/>
    <s v="магазин Галерея Новосибирск"/>
    <s v="FOOTWEAR"/>
    <x v="1"/>
    <s v="магазин Галерея Новосибирск-FOOTWEAR-OLD STOCKS-February 2020"/>
    <n v="1"/>
    <n v="4945"/>
  </r>
  <r>
    <s v="магазин Галерея Новосибирск"/>
    <s v="Обувь"/>
    <x v="3"/>
    <n v="34"/>
    <n v="136525"/>
    <n v="292200"/>
    <n v="22754.19"/>
    <x v="1"/>
    <s v="магазин Галерея Новосибирск"/>
    <s v="FOOTWEAR"/>
    <x v="3"/>
    <s v="магазин Галерея Новосибирск-FOOTWEAR-HO19-February 2020"/>
    <n v="34"/>
    <n v="136525"/>
  </r>
  <r>
    <s v="магазин Галерея Новосибирск"/>
    <s v="Обувь"/>
    <x v="10"/>
    <n v="-1"/>
    <n v="-2550"/>
    <n v="-5100"/>
    <n v="-425"/>
    <x v="1"/>
    <s v="магазин Галерея Новосибирск"/>
    <s v="FOOTWEAR"/>
    <x v="1"/>
    <s v="магазин Галерея Новосибирск-FOOTWEAR-OLD STOCKS-February 2020"/>
    <n v="-1"/>
    <n v="-2550"/>
  </r>
  <r>
    <s v="магазин Галерея Новосибирск"/>
    <s v="Обувь"/>
    <x v="5"/>
    <n v="69"/>
    <n v="239090"/>
    <n v="502950"/>
    <n v="39848.339999999997"/>
    <x v="1"/>
    <s v="магазин Галерея Новосибирск"/>
    <s v="FOOTWEAR"/>
    <x v="4"/>
    <s v="магазин Галерея Новосибирск-FOOTWEAR-FA19-February 2020"/>
    <n v="69"/>
    <n v="239090"/>
  </r>
  <r>
    <s v="магазин Галерея Новосибирск"/>
    <s v="Одежда"/>
    <x v="0"/>
    <n v="12"/>
    <n v="20655"/>
    <n v="27200"/>
    <n v="3442.48"/>
    <x v="1"/>
    <s v="магазин Галерея Новосибирск"/>
    <s v="APPAREL"/>
    <x v="0"/>
    <s v="магазин Галерея Новосибирск-APPAREL-C/O-February 2020"/>
    <n v="12"/>
    <n v="20655"/>
  </r>
  <r>
    <s v="магазин Галерея Новосибирск"/>
    <s v="Одежда"/>
    <x v="1"/>
    <n v="16"/>
    <n v="27000"/>
    <n v="67500"/>
    <n v="4499.99"/>
    <x v="1"/>
    <s v="магазин Галерея Новосибирск"/>
    <s v="APPAREL"/>
    <x v="1"/>
    <s v="магазин Галерея Новосибирск-APPAREL-OLD STOCKS-February 2020"/>
    <n v="16"/>
    <n v="27000"/>
  </r>
  <r>
    <s v="магазин Галерея Новосибирск"/>
    <s v="Одежда"/>
    <x v="11"/>
    <n v="11"/>
    <n v="14644"/>
    <n v="24894"/>
    <n v="2440.67"/>
    <x v="1"/>
    <s v="магазин Галерея Новосибирск"/>
    <s v="APPAREL"/>
    <x v="1"/>
    <s v="магазин Галерея Новосибирск-APPAREL-OLD STOCKS-February 2020"/>
    <n v="11"/>
    <n v="14644"/>
  </r>
  <r>
    <s v="магазин Галерея Новосибирск"/>
    <s v="Одежда"/>
    <x v="9"/>
    <n v="5"/>
    <n v="29444"/>
    <n v="54010"/>
    <n v="4907.32"/>
    <x v="1"/>
    <s v="магазин Галерея Новосибирск"/>
    <s v="APPAREL"/>
    <x v="1"/>
    <s v="магазин Галерея Новосибирск-APPAREL-OLD STOCKS-February 2020"/>
    <n v="5"/>
    <n v="29444"/>
  </r>
  <r>
    <s v="магазин Галерея Новосибирск"/>
    <s v="Одежда"/>
    <x v="3"/>
    <n v="7"/>
    <n v="10465"/>
    <n v="22550"/>
    <n v="1744.17"/>
    <x v="1"/>
    <s v="магазин Галерея Новосибирск"/>
    <s v="APPAREL"/>
    <x v="3"/>
    <s v="магазин Галерея Новосибирск-APPAREL-HO19-February 2020"/>
    <n v="7"/>
    <n v="10465"/>
  </r>
  <r>
    <s v="магазин Галерея Новосибирск"/>
    <s v="Одежда"/>
    <x v="5"/>
    <n v="64"/>
    <n v="119893.34"/>
    <n v="268150"/>
    <n v="19982.13"/>
    <x v="1"/>
    <s v="магазин Галерея Новосибирск"/>
    <s v="APPAREL"/>
    <x v="4"/>
    <s v="магазин Галерея Новосибирск-APPAREL-FA19-February 2020"/>
    <n v="64"/>
    <n v="119893.34"/>
  </r>
  <r>
    <s v="магазин Галерея СПБ"/>
    <s v="Аксессуары"/>
    <x v="0"/>
    <n v="15"/>
    <n v="42205"/>
    <n v="44550"/>
    <n v="7034.14"/>
    <x v="1"/>
    <s v="магазин Галерея СПБ"/>
    <s v="ACC"/>
    <x v="0"/>
    <s v="магазин Галерея СПБ-ACC-C/O-February 2020"/>
    <n v="15"/>
    <n v="42205"/>
  </r>
  <r>
    <s v="магазин Галерея СПБ"/>
    <s v="Аксессуары"/>
    <x v="13"/>
    <n v="6"/>
    <n v="19050"/>
    <n v="22550"/>
    <n v="3175"/>
    <x v="1"/>
    <s v="магазин Галерея СПБ"/>
    <s v="ACC"/>
    <x v="6"/>
    <s v="магазин Галерея СПБ-ACC-SP20-February 2020"/>
    <n v="6"/>
    <n v="19050"/>
  </r>
  <r>
    <s v="магазин Галерея СПБ"/>
    <s v="Аксессуары"/>
    <x v="2"/>
    <n v="55"/>
    <n v="10615.1"/>
    <n v="10866"/>
    <n v="1769.33"/>
    <x v="1"/>
    <s v="магазин Галерея СПБ"/>
    <s v="ACC"/>
    <x v="2"/>
    <s v="магазин Галерея СПБ-ACC-All Seasons-February 2020"/>
    <n v="55"/>
    <n v="10615.1"/>
  </r>
  <r>
    <s v="магазин Галерея СПБ"/>
    <s v="Аксессуары"/>
    <x v="3"/>
    <n v="13"/>
    <n v="19300"/>
    <n v="38600"/>
    <n v="3216.7"/>
    <x v="1"/>
    <s v="магазин Галерея СПБ"/>
    <s v="ACC"/>
    <x v="3"/>
    <s v="магазин Галерея СПБ-ACC-HO19-February 2020"/>
    <n v="13"/>
    <n v="19300"/>
  </r>
  <r>
    <s v="магазин Галерея СПБ"/>
    <s v="Аксессуары"/>
    <x v="4"/>
    <n v="1"/>
    <n v="2975"/>
    <n v="5950"/>
    <n v="495.83"/>
    <x v="1"/>
    <s v="магазин Галерея СПБ"/>
    <s v="ACC"/>
    <x v="1"/>
    <s v="магазин Галерея СПБ-ACC-OLD STOCKS-February 2020"/>
    <n v="1"/>
    <n v="2975"/>
  </r>
  <r>
    <s v="магазин Галерея СПБ"/>
    <s v="Аксессуары"/>
    <x v="5"/>
    <n v="45"/>
    <n v="36655"/>
    <n v="74550"/>
    <n v="6109.06"/>
    <x v="1"/>
    <s v="магазин Галерея СПБ"/>
    <s v="ACC"/>
    <x v="4"/>
    <s v="магазин Галерея СПБ-ACC-FA19-February 2020"/>
    <n v="45"/>
    <n v="36655"/>
  </r>
  <r>
    <s v="магазин Галерея СПБ"/>
    <s v="Обувь"/>
    <x v="0"/>
    <n v="59"/>
    <n v="419013.21"/>
    <n v="425490"/>
    <n v="69835.490000000005"/>
    <x v="1"/>
    <s v="магазин Галерея СПБ"/>
    <s v="FOOTWEAR"/>
    <x v="0"/>
    <s v="магазин Галерея СПБ-FOOTWEAR-C/O-February 2020"/>
    <n v="59"/>
    <n v="419013.21"/>
  </r>
  <r>
    <s v="магазин Галерея СПБ"/>
    <s v="Обувь"/>
    <x v="7"/>
    <n v="22"/>
    <n v="73376.08"/>
    <n v="193850"/>
    <n v="12229.36"/>
    <x v="1"/>
    <s v="магазин Галерея СПБ"/>
    <s v="FOOTWEAR"/>
    <x v="5"/>
    <s v="магазин Галерея СПБ-FOOTWEAR-Incubate 2019-February 2020"/>
    <n v="22"/>
    <n v="73376.08"/>
  </r>
  <r>
    <s v="магазин Галерея СПБ"/>
    <s v="Обувь"/>
    <x v="12"/>
    <n v="1"/>
    <n v="3570"/>
    <n v="10200"/>
    <n v="595"/>
    <x v="1"/>
    <s v="магазин Галерея СПБ"/>
    <s v="FOOTWEAR"/>
    <x v="1"/>
    <s v="магазин Галерея СПБ-FOOTWEAR-OLD STOCKS-February 2020"/>
    <n v="1"/>
    <n v="3570"/>
  </r>
  <r>
    <s v="магазин Галерея СПБ"/>
    <s v="Обувь"/>
    <x v="1"/>
    <n v="9"/>
    <n v="62600"/>
    <n v="62600"/>
    <n v="10433.35"/>
    <x v="1"/>
    <s v="магазин Галерея СПБ"/>
    <s v="FOOTWEAR"/>
    <x v="1"/>
    <s v="магазин Галерея СПБ-FOOTWEAR-OLD STOCKS-February 2020"/>
    <n v="9"/>
    <n v="62600"/>
  </r>
  <r>
    <s v="магазин Галерея СПБ"/>
    <s v="Обувь"/>
    <x v="13"/>
    <n v="32"/>
    <n v="229700"/>
    <n v="234000"/>
    <n v="38283.32"/>
    <x v="1"/>
    <s v="магазин Галерея СПБ"/>
    <s v="FOOTWEAR"/>
    <x v="6"/>
    <s v="магазин Галерея СПБ-FOOTWEAR-SP20-February 2020"/>
    <n v="32"/>
    <n v="229700"/>
  </r>
  <r>
    <s v="магазин Галерея СПБ"/>
    <s v="Обувь"/>
    <x v="2"/>
    <n v="86"/>
    <n v="485395"/>
    <n v="493340"/>
    <n v="80899.33"/>
    <x v="1"/>
    <s v="магазин Галерея СПБ"/>
    <s v="FOOTWEAR"/>
    <x v="2"/>
    <s v="магазин Галерея СПБ-FOOTWEAR-All Seasons-February 2020"/>
    <n v="86"/>
    <n v="485395"/>
  </r>
  <r>
    <s v="магазин Галерея СПБ"/>
    <s v="Обувь"/>
    <x v="9"/>
    <n v="4"/>
    <n v="20880"/>
    <n v="35480"/>
    <n v="3480"/>
    <x v="1"/>
    <s v="магазин Галерея СПБ"/>
    <s v="FOOTWEAR"/>
    <x v="1"/>
    <s v="магазин Галерея СПБ-FOOTWEAR-OLD STOCKS-February 2020"/>
    <n v="4"/>
    <n v="20880"/>
  </r>
  <r>
    <s v="магазин Галерея СПБ"/>
    <s v="Обувь"/>
    <x v="3"/>
    <n v="102"/>
    <n v="344000"/>
    <n v="826600"/>
    <n v="57333.35"/>
    <x v="1"/>
    <s v="магазин Галерея СПБ"/>
    <s v="FOOTWEAR"/>
    <x v="3"/>
    <s v="магазин Галерея СПБ-FOOTWEAR-HO19-February 2020"/>
    <n v="102"/>
    <n v="344000"/>
  </r>
  <r>
    <s v="магазин Галерея СПБ"/>
    <s v="Обувь"/>
    <x v="10"/>
    <n v="1"/>
    <n v="4893"/>
    <n v="6990"/>
    <n v="815.5"/>
    <x v="1"/>
    <s v="магазин Галерея СПБ"/>
    <s v="FOOTWEAR"/>
    <x v="1"/>
    <s v="магазин Галерея СПБ-FOOTWEAR-OLD STOCKS-February 2020"/>
    <n v="1"/>
    <n v="4893"/>
  </r>
  <r>
    <s v="магазин Галерея СПБ"/>
    <s v="Обувь"/>
    <x v="5"/>
    <n v="91"/>
    <n v="300081.61"/>
    <n v="643350"/>
    <n v="50013.61"/>
    <x v="1"/>
    <s v="магазин Галерея СПБ"/>
    <s v="FOOTWEAR"/>
    <x v="4"/>
    <s v="магазин Галерея СПБ-FOOTWEAR-FA19-February 2020"/>
    <n v="91"/>
    <n v="300081.61"/>
  </r>
  <r>
    <s v="магазин Галерея СПБ"/>
    <s v="Одежда"/>
    <x v="0"/>
    <n v="19"/>
    <n v="42755"/>
    <n v="51850"/>
    <n v="7125.8"/>
    <x v="1"/>
    <s v="магазин Галерея СПБ"/>
    <s v="APPAREL"/>
    <x v="0"/>
    <s v="магазин Галерея СПБ-APPAREL-C/O-February 2020"/>
    <n v="19"/>
    <n v="42755"/>
  </r>
  <r>
    <s v="магазин Галерея СПБ"/>
    <s v="Одежда"/>
    <x v="11"/>
    <n v="11"/>
    <n v="8039"/>
    <n v="8039"/>
    <n v="1339.8"/>
    <x v="1"/>
    <s v="магазин Галерея СПБ"/>
    <s v="APPAREL"/>
    <x v="1"/>
    <s v="магазин Галерея СПБ-APPAREL-OLD STOCKS-February 2020"/>
    <n v="11"/>
    <n v="8039"/>
  </r>
  <r>
    <s v="магазин Галерея СПБ"/>
    <s v="Одежда"/>
    <x v="9"/>
    <n v="2"/>
    <n v="4300"/>
    <n v="4300"/>
    <n v="716.66"/>
    <x v="1"/>
    <s v="магазин Галерея СПБ"/>
    <s v="APPAREL"/>
    <x v="1"/>
    <s v="магазин Галерея СПБ-APPAREL-OLD STOCKS-February 2020"/>
    <n v="2"/>
    <n v="4300"/>
  </r>
  <r>
    <s v="магазин Галерея СПБ"/>
    <s v="Одежда"/>
    <x v="3"/>
    <n v="47"/>
    <n v="74545"/>
    <n v="156850"/>
    <n v="12424.19"/>
    <x v="1"/>
    <s v="магазин Галерея СПБ"/>
    <s v="APPAREL"/>
    <x v="3"/>
    <s v="магазин Галерея СПБ-APPAREL-HO19-February 2020"/>
    <n v="47"/>
    <n v="74545"/>
  </r>
  <r>
    <s v="магазин Галерея СПБ"/>
    <s v="Одежда"/>
    <x v="5"/>
    <n v="127"/>
    <n v="360590"/>
    <n v="728000"/>
    <n v="60098.25"/>
    <x v="1"/>
    <s v="магазин Галерея СПБ"/>
    <s v="APPAREL"/>
    <x v="4"/>
    <s v="магазин Галерея СПБ-APPAREL-FA19-February 2020"/>
    <n v="127"/>
    <n v="360590"/>
  </r>
  <r>
    <s v="магазин Европейский"/>
    <s v="Аксессуары"/>
    <x v="0"/>
    <n v="16"/>
    <n v="43250"/>
    <n v="43250"/>
    <n v="7208.33"/>
    <x v="1"/>
    <s v="магазин Европейский"/>
    <s v="ACC"/>
    <x v="0"/>
    <s v="магазин Европейский-ACC-C/O-February 2020"/>
    <n v="16"/>
    <n v="43250"/>
  </r>
  <r>
    <s v="магазин Европейский"/>
    <s v="Аксессуары"/>
    <x v="13"/>
    <n v="2"/>
    <n v="6100"/>
    <n v="6100"/>
    <n v="1016.67"/>
    <x v="1"/>
    <s v="магазин Европейский"/>
    <s v="ACC"/>
    <x v="6"/>
    <s v="магазин Европейский-ACC-SP20-February 2020"/>
    <n v="2"/>
    <n v="6100"/>
  </r>
  <r>
    <s v="магазин Европейский"/>
    <s v="Аксессуары"/>
    <x v="2"/>
    <n v="92"/>
    <n v="16632.45"/>
    <n v="16965"/>
    <n v="2772.3"/>
    <x v="1"/>
    <s v="магазин Европейский"/>
    <s v="ACC"/>
    <x v="2"/>
    <s v="магазин Европейский-ACC-All Seasons-February 2020"/>
    <n v="92"/>
    <n v="16632.45"/>
  </r>
  <r>
    <s v="магазин Европейский"/>
    <s v="Аксессуары"/>
    <x v="3"/>
    <n v="12"/>
    <n v="17675"/>
    <n v="35350"/>
    <n v="2945.86"/>
    <x v="1"/>
    <s v="магазин Европейский"/>
    <s v="ACC"/>
    <x v="3"/>
    <s v="магазин Европейский-ACC-HO19-February 2020"/>
    <n v="12"/>
    <n v="17675"/>
  </r>
  <r>
    <s v="магазин Европейский"/>
    <s v="Аксессуары"/>
    <x v="4"/>
    <n v="6"/>
    <n v="23800"/>
    <n v="35700"/>
    <n v="3966.66"/>
    <x v="1"/>
    <s v="магазин Европейский"/>
    <s v="ACC"/>
    <x v="1"/>
    <s v="магазин Европейский-ACC-OLD STOCKS-February 2020"/>
    <n v="6"/>
    <n v="23800"/>
  </r>
  <r>
    <s v="магазин Европейский"/>
    <s v="Аксессуары"/>
    <x v="5"/>
    <n v="57"/>
    <n v="40312.1"/>
    <n v="89000"/>
    <n v="6718.6"/>
    <x v="1"/>
    <s v="магазин Европейский"/>
    <s v="ACC"/>
    <x v="4"/>
    <s v="магазин Европейский-ACC-FA19-February 2020"/>
    <n v="57"/>
    <n v="40312.1"/>
  </r>
  <r>
    <s v="магазин Европейский"/>
    <s v="Обувь"/>
    <x v="0"/>
    <n v="47"/>
    <n v="311838.57"/>
    <n v="317880"/>
    <n v="51973.04"/>
    <x v="1"/>
    <s v="магазин Европейский"/>
    <s v="FOOTWEAR"/>
    <x v="0"/>
    <s v="магазин Европейский-FOOTWEAR-C/O-February 2020"/>
    <n v="47"/>
    <n v="311838.57"/>
  </r>
  <r>
    <s v="магазин Европейский"/>
    <s v="Обувь"/>
    <x v="1"/>
    <n v="5"/>
    <n v="36675"/>
    <n v="32850"/>
    <n v="6112.51"/>
    <x v="1"/>
    <s v="магазин Европейский"/>
    <s v="FOOTWEAR"/>
    <x v="1"/>
    <s v="магазин Европейский-FOOTWEAR-OLD STOCKS-February 2020"/>
    <n v="5"/>
    <n v="36675"/>
  </r>
  <r>
    <s v="магазин Европейский"/>
    <s v="Обувь"/>
    <x v="13"/>
    <n v="56"/>
    <n v="389550"/>
    <n v="389550"/>
    <n v="63068.89"/>
    <x v="1"/>
    <s v="магазин Европейский"/>
    <s v="FOOTWEAR"/>
    <x v="6"/>
    <s v="магазин Европейский-FOOTWEAR-SP20-February 2020"/>
    <n v="56"/>
    <n v="389550"/>
  </r>
  <r>
    <s v="магазин Европейский"/>
    <s v="Обувь"/>
    <x v="2"/>
    <n v="105"/>
    <n v="562510.5"/>
    <n v="576040"/>
    <n v="89209.89"/>
    <x v="1"/>
    <s v="магазин Европейский"/>
    <s v="FOOTWEAR"/>
    <x v="2"/>
    <s v="магазин Европейский-FOOTWEAR-All Seasons-February 2020"/>
    <n v="105"/>
    <n v="562510.5"/>
  </r>
  <r>
    <s v="магазин Европейский"/>
    <s v="Обувь"/>
    <x v="9"/>
    <n v="-1"/>
    <n v="-4945"/>
    <n v="-9890"/>
    <n v="-824.17"/>
    <x v="1"/>
    <s v="магазин Европейский"/>
    <s v="FOOTWEAR"/>
    <x v="1"/>
    <s v="магазин Европейский-FOOTWEAR-OLD STOCKS-February 2020"/>
    <n v="-1"/>
    <n v="-4945"/>
  </r>
  <r>
    <s v="магазин Европейский"/>
    <s v="Обувь"/>
    <x v="3"/>
    <n v="94"/>
    <n v="356995.33"/>
    <n v="792800"/>
    <n v="59499.24"/>
    <x v="1"/>
    <s v="магазин Европейский"/>
    <s v="FOOTWEAR"/>
    <x v="3"/>
    <s v="магазин Европейский-FOOTWEAR-HO19-February 2020"/>
    <n v="94"/>
    <n v="356995.33"/>
  </r>
  <r>
    <s v="магазин Европейский"/>
    <s v="Обувь"/>
    <x v="4"/>
    <n v="1"/>
    <n v="6400"/>
    <n v="6400"/>
    <n v="1066.67"/>
    <x v="1"/>
    <s v="магазин Европейский"/>
    <s v="FOOTWEAR"/>
    <x v="1"/>
    <s v="магазин Европейский-FOOTWEAR-OLD STOCKS-February 2020"/>
    <n v="1"/>
    <n v="6400"/>
  </r>
  <r>
    <s v="магазин Европейский"/>
    <s v="Обувь"/>
    <x v="5"/>
    <n v="244"/>
    <n v="721182.01"/>
    <n v="1606950"/>
    <n v="113346.63"/>
    <x v="1"/>
    <s v="магазин Европейский"/>
    <s v="FOOTWEAR"/>
    <x v="4"/>
    <s v="магазин Европейский-FOOTWEAR-FA19-February 2020"/>
    <n v="244"/>
    <n v="721182.01"/>
  </r>
  <r>
    <s v="магазин Европейский"/>
    <s v="Одежда"/>
    <x v="0"/>
    <n v="33"/>
    <n v="82415"/>
    <n v="96050"/>
    <n v="13735.76"/>
    <x v="1"/>
    <s v="магазин Европейский"/>
    <s v="APPAREL"/>
    <x v="0"/>
    <s v="магазин Европейский-APPAREL-C/O-February 2020"/>
    <n v="33"/>
    <n v="82415"/>
  </r>
  <r>
    <s v="магазин Европейский"/>
    <s v="Одежда"/>
    <x v="11"/>
    <n v="11"/>
    <n v="7291.08"/>
    <n v="7889"/>
    <n v="1215.1600000000001"/>
    <x v="1"/>
    <s v="магазин Европейский"/>
    <s v="APPAREL"/>
    <x v="1"/>
    <s v="магазин Европейский-APPAREL-OLD STOCKS-February 2020"/>
    <n v="11"/>
    <n v="7291.08"/>
  </r>
  <r>
    <s v="магазин Европейский"/>
    <s v="Одежда"/>
    <x v="9"/>
    <n v="4"/>
    <n v="8600"/>
    <n v="8600"/>
    <n v="1433.32"/>
    <x v="1"/>
    <s v="магазин Европейский"/>
    <s v="APPAREL"/>
    <x v="1"/>
    <s v="магазин Европейский-APPAREL-OLD STOCKS-February 2020"/>
    <n v="4"/>
    <n v="8600"/>
  </r>
  <r>
    <s v="магазин Европейский"/>
    <s v="Одежда"/>
    <x v="3"/>
    <n v="68"/>
    <n v="107335.47"/>
    <n v="230050"/>
    <n v="17889.25"/>
    <x v="1"/>
    <s v="магазин Европейский"/>
    <s v="APPAREL"/>
    <x v="3"/>
    <s v="магазин Европейский-APPAREL-HO19-February 2020"/>
    <n v="68"/>
    <n v="107335.47"/>
  </r>
  <r>
    <s v="магазин Европейский"/>
    <s v="Одежда"/>
    <x v="5"/>
    <n v="181"/>
    <n v="379473.99"/>
    <n v="805200"/>
    <n v="63245.52"/>
    <x v="1"/>
    <s v="магазин Европейский"/>
    <s v="APPAREL"/>
    <x v="4"/>
    <s v="магазин Европейский-APPAREL-FA19-February 2020"/>
    <n v="181"/>
    <n v="379473.99"/>
  </r>
  <r>
    <s v="магазин Манеж"/>
    <s v="Аксессуары"/>
    <x v="0"/>
    <n v="8"/>
    <n v="13945"/>
    <n v="16200"/>
    <n v="2324.14"/>
    <x v="1"/>
    <s v="магазин Манеж"/>
    <s v="ACC"/>
    <x v="0"/>
    <s v="магазин Манеж-ACC-C/O-February 2020"/>
    <n v="8"/>
    <n v="13945"/>
  </r>
  <r>
    <s v="магазин Манеж"/>
    <s v="Аксессуары"/>
    <x v="2"/>
    <n v="40"/>
    <n v="7802"/>
    <n v="7802"/>
    <n v="1300.46"/>
    <x v="1"/>
    <s v="магазин Манеж"/>
    <s v="ACC"/>
    <x v="2"/>
    <s v="магазин Манеж-ACC-All Seasons-February 2020"/>
    <n v="40"/>
    <n v="7802"/>
  </r>
  <r>
    <s v="магазин Манеж"/>
    <s v="Аксессуары"/>
    <x v="3"/>
    <n v="5"/>
    <n v="6950"/>
    <n v="13900"/>
    <n v="1158.3499999999999"/>
    <x v="1"/>
    <s v="магазин Манеж"/>
    <s v="ACC"/>
    <x v="3"/>
    <s v="магазин Манеж-ACC-HO19-February 2020"/>
    <n v="5"/>
    <n v="6950"/>
  </r>
  <r>
    <s v="магазин Манеж"/>
    <s v="Аксессуары"/>
    <x v="4"/>
    <n v="3"/>
    <n v="11900"/>
    <n v="17850"/>
    <n v="1983.33"/>
    <x v="1"/>
    <s v="магазин Манеж"/>
    <s v="ACC"/>
    <x v="1"/>
    <s v="магазин Манеж-ACC-OLD STOCKS-February 2020"/>
    <n v="3"/>
    <n v="11900"/>
  </r>
  <r>
    <s v="магазин Манеж"/>
    <s v="Аксессуары"/>
    <x v="5"/>
    <n v="10"/>
    <n v="10885"/>
    <n v="18450"/>
    <n v="1814.16"/>
    <x v="1"/>
    <s v="магазин Манеж"/>
    <s v="ACC"/>
    <x v="4"/>
    <s v="магазин Манеж-ACC-FA19-February 2020"/>
    <n v="10"/>
    <n v="10885"/>
  </r>
  <r>
    <s v="магазин Манеж"/>
    <s v="Обувь"/>
    <x v="0"/>
    <n v="44"/>
    <n v="293970"/>
    <n v="293970"/>
    <n v="48994.92"/>
    <x v="1"/>
    <s v="магазин Манеж"/>
    <s v="FOOTWEAR"/>
    <x v="0"/>
    <s v="магазин Манеж-FOOTWEAR-C/O-February 2020"/>
    <n v="44"/>
    <n v="293970"/>
  </r>
  <r>
    <s v="магазин Манеж"/>
    <s v="Обувь"/>
    <x v="12"/>
    <n v="-1"/>
    <n v="-7735"/>
    <n v="-11050"/>
    <n v="-1289.17"/>
    <x v="1"/>
    <s v="магазин Манеж"/>
    <s v="FOOTWEAR"/>
    <x v="1"/>
    <s v="магазин Манеж-FOOTWEAR-OLD STOCKS-February 2020"/>
    <n v="-1"/>
    <n v="-7735"/>
  </r>
  <r>
    <s v="магазин Манеж"/>
    <s v="Обувь"/>
    <x v="1"/>
    <n v="5"/>
    <n v="35025"/>
    <n v="32850"/>
    <n v="5837.51"/>
    <x v="1"/>
    <s v="магазин Манеж"/>
    <s v="FOOTWEAR"/>
    <x v="1"/>
    <s v="магазин Манеж-FOOTWEAR-OLD STOCKS-February 2020"/>
    <n v="5"/>
    <n v="35025"/>
  </r>
  <r>
    <s v="магазин Манеж"/>
    <s v="Обувь"/>
    <x v="13"/>
    <n v="32"/>
    <n v="207375"/>
    <n v="208350"/>
    <n v="34562.5"/>
    <x v="1"/>
    <s v="магазин Манеж"/>
    <s v="FOOTWEAR"/>
    <x v="6"/>
    <s v="магазин Манеж-FOOTWEAR-SP20-February 2020"/>
    <n v="32"/>
    <n v="207375"/>
  </r>
  <r>
    <s v="магазин Манеж"/>
    <s v="Обувь"/>
    <x v="2"/>
    <n v="72"/>
    <n v="408757.95"/>
    <n v="412080"/>
    <n v="68126.460000000006"/>
    <x v="1"/>
    <s v="магазин Манеж"/>
    <s v="FOOTWEAR"/>
    <x v="2"/>
    <s v="магазин Манеж-FOOTWEAR-All Seasons-February 2020"/>
    <n v="72"/>
    <n v="408757.95"/>
  </r>
  <r>
    <s v="магазин Манеж"/>
    <s v="Обувь"/>
    <x v="3"/>
    <n v="51"/>
    <n v="186710"/>
    <n v="418300"/>
    <n v="31118.34"/>
    <x v="1"/>
    <s v="магазин Манеж"/>
    <s v="FOOTWEAR"/>
    <x v="3"/>
    <s v="магазин Манеж-FOOTWEAR-HO19-February 2020"/>
    <n v="51"/>
    <n v="186710"/>
  </r>
  <r>
    <s v="магазин Манеж"/>
    <s v="Обувь"/>
    <x v="4"/>
    <n v="1"/>
    <n v="6400"/>
    <n v="6400"/>
    <n v="1066.67"/>
    <x v="1"/>
    <s v="магазин Манеж"/>
    <s v="FOOTWEAR"/>
    <x v="1"/>
    <s v="магазин Манеж-FOOTWEAR-OLD STOCKS-February 2020"/>
    <n v="1"/>
    <n v="6400"/>
  </r>
  <r>
    <s v="магазин Манеж"/>
    <s v="Обувь"/>
    <x v="5"/>
    <n v="165"/>
    <n v="537692.05000000005"/>
    <n v="1185200"/>
    <n v="89615.360000000001"/>
    <x v="1"/>
    <s v="магазин Манеж"/>
    <s v="FOOTWEAR"/>
    <x v="4"/>
    <s v="магазин Манеж-FOOTWEAR-FA19-February 2020"/>
    <n v="165"/>
    <n v="537692.05000000005"/>
  </r>
  <r>
    <s v="магазин Манеж"/>
    <s v="Одежда"/>
    <x v="0"/>
    <n v="18"/>
    <n v="31195"/>
    <n v="40800"/>
    <n v="5199.12"/>
    <x v="1"/>
    <s v="магазин Манеж"/>
    <s v="APPAREL"/>
    <x v="0"/>
    <s v="магазин Манеж-APPAREL-C/O-February 2020"/>
    <n v="18"/>
    <n v="31195"/>
  </r>
  <r>
    <s v="магазин Манеж"/>
    <s v="Одежда"/>
    <x v="6"/>
    <n v="5"/>
    <n v="6400"/>
    <n v="16000"/>
    <n v="1066.6500000000001"/>
    <x v="1"/>
    <s v="магазин Манеж"/>
    <s v="APPAREL"/>
    <x v="1"/>
    <s v="магазин Манеж-APPAREL-OLD STOCKS-February 2020"/>
    <n v="5"/>
    <n v="6400"/>
  </r>
  <r>
    <s v="магазин Манеж"/>
    <s v="Одежда"/>
    <x v="11"/>
    <n v="17"/>
    <n v="16002"/>
    <n v="30042"/>
    <n v="2666.96"/>
    <x v="1"/>
    <s v="магазин Манеж"/>
    <s v="APPAREL"/>
    <x v="1"/>
    <s v="магазин Манеж-APPAREL-OLD STOCKS-February 2020"/>
    <n v="17"/>
    <n v="16002"/>
  </r>
  <r>
    <s v="магазин Манеж"/>
    <s v="Одежда"/>
    <x v="3"/>
    <n v="20"/>
    <n v="43625"/>
    <n v="87250"/>
    <n v="7270.83"/>
    <x v="1"/>
    <s v="магазин Манеж"/>
    <s v="APPAREL"/>
    <x v="3"/>
    <s v="магазин Манеж-APPAREL-HO19-February 2020"/>
    <n v="20"/>
    <n v="43625"/>
  </r>
  <r>
    <s v="магазин Манеж"/>
    <s v="Одежда"/>
    <x v="14"/>
    <n v="32"/>
    <n v="26270"/>
    <n v="59200"/>
    <n v="4378.32"/>
    <x v="1"/>
    <s v="магазин Манеж"/>
    <s v="APPAREL"/>
    <x v="1"/>
    <s v="магазин Манеж-APPAREL-OLD STOCKS-February 2020"/>
    <n v="32"/>
    <n v="26270"/>
  </r>
  <r>
    <s v="магазин Манеж"/>
    <s v="Одежда"/>
    <x v="4"/>
    <n v="3"/>
    <n v="2580"/>
    <n v="6450"/>
    <n v="429.99"/>
    <x v="1"/>
    <s v="магазин Манеж"/>
    <s v="APPAREL"/>
    <x v="1"/>
    <s v="магазин Манеж-APPAREL-OLD STOCKS-February 2020"/>
    <n v="3"/>
    <n v="2580"/>
  </r>
  <r>
    <s v="магазин Манеж"/>
    <s v="Одежда"/>
    <x v="5"/>
    <n v="111"/>
    <n v="212580"/>
    <n v="449250"/>
    <n v="35429.9"/>
    <x v="1"/>
    <s v="магазин Манеж"/>
    <s v="APPAREL"/>
    <x v="4"/>
    <s v="магазин Манеж-APPAREL-FA19-February 2020"/>
    <n v="111"/>
    <n v="212580"/>
  </r>
  <r>
    <s v="магазин Метрополис"/>
    <s v="Аксессуары"/>
    <x v="0"/>
    <n v="6"/>
    <n v="17925"/>
    <n v="19650"/>
    <n v="2987.49"/>
    <x v="1"/>
    <s v="магазин Метрополис"/>
    <s v="ACC"/>
    <x v="0"/>
    <s v="магазин Метрополис-ACC-C/O-February 2020"/>
    <n v="6"/>
    <n v="17925"/>
  </r>
  <r>
    <s v="магазин Метрополис"/>
    <s v="Аксессуары"/>
    <x v="2"/>
    <n v="17"/>
    <n v="3383"/>
    <n v="3383"/>
    <n v="563.89"/>
    <x v="1"/>
    <s v="магазин Метрополис"/>
    <s v="ACC"/>
    <x v="2"/>
    <s v="магазин Метрополис-ACC-All Seasons-February 2020"/>
    <n v="17"/>
    <n v="3383"/>
  </r>
  <r>
    <s v="магазин Метрополис"/>
    <s v="Аксессуары"/>
    <x v="3"/>
    <n v="3"/>
    <n v="2625"/>
    <n v="5250"/>
    <n v="437.51"/>
    <x v="1"/>
    <s v="магазин Метрополис"/>
    <s v="ACC"/>
    <x v="3"/>
    <s v="магазин Метрополис-ACC-HO19-February 2020"/>
    <n v="3"/>
    <n v="2625"/>
  </r>
  <r>
    <s v="магазин Метрополис"/>
    <s v="Аксессуары"/>
    <x v="4"/>
    <n v="3"/>
    <n v="14875"/>
    <n v="17850"/>
    <n v="2479.17"/>
    <x v="1"/>
    <s v="магазин Метрополис"/>
    <s v="ACC"/>
    <x v="1"/>
    <s v="магазин Метрополис-ACC-OLD STOCKS-February 2020"/>
    <n v="3"/>
    <n v="14875"/>
  </r>
  <r>
    <s v="магазин Метрополис"/>
    <s v="Аксессуары"/>
    <x v="5"/>
    <n v="11"/>
    <n v="10065"/>
    <n v="20950"/>
    <n v="1677.49"/>
    <x v="1"/>
    <s v="магазин Метрополис"/>
    <s v="ACC"/>
    <x v="4"/>
    <s v="магазин Метрополис-ACC-FA19-February 2020"/>
    <n v="11"/>
    <n v="10065"/>
  </r>
  <r>
    <s v="магазин Метрополис"/>
    <s v="Обувь"/>
    <x v="0"/>
    <n v="45"/>
    <n v="316950"/>
    <n v="321340"/>
    <n v="52824.959999999999"/>
    <x v="1"/>
    <s v="магазин Метрополис"/>
    <s v="FOOTWEAR"/>
    <x v="0"/>
    <s v="магазин Метрополис-FOOTWEAR-C/O-February 2020"/>
    <n v="45"/>
    <n v="316950"/>
  </r>
  <r>
    <s v="магазин Метрополис"/>
    <s v="Обувь"/>
    <x v="1"/>
    <n v="14"/>
    <n v="84200"/>
    <n v="93800"/>
    <n v="14033.34"/>
    <x v="1"/>
    <s v="магазин Метрополис"/>
    <s v="FOOTWEAR"/>
    <x v="1"/>
    <s v="магазин Метрополис-FOOTWEAR-OLD STOCKS-February 2020"/>
    <n v="14"/>
    <n v="84200"/>
  </r>
  <r>
    <s v="магазин Метрополис"/>
    <s v="Обувь"/>
    <x v="13"/>
    <n v="34"/>
    <n v="227650"/>
    <n v="232650"/>
    <n v="37941.64"/>
    <x v="1"/>
    <s v="магазин Метрополис"/>
    <s v="FOOTWEAR"/>
    <x v="6"/>
    <s v="магазин Метрополис-FOOTWEAR-SP20-February 2020"/>
    <n v="34"/>
    <n v="227650"/>
  </r>
  <r>
    <s v="магазин Метрополис"/>
    <s v="Обувь"/>
    <x v="2"/>
    <n v="77"/>
    <n v="437930"/>
    <n v="437930"/>
    <n v="72988.460000000006"/>
    <x v="1"/>
    <s v="магазин Метрополис"/>
    <s v="FOOTWEAR"/>
    <x v="2"/>
    <s v="магазин Метрополис-FOOTWEAR-All Seasons-February 2020"/>
    <n v="77"/>
    <n v="437930"/>
  </r>
  <r>
    <s v="магазин Метрополис"/>
    <s v="Обувь"/>
    <x v="3"/>
    <n v="66"/>
    <n v="263825"/>
    <n v="568700"/>
    <n v="43970.85"/>
    <x v="1"/>
    <s v="магазин Метрополис"/>
    <s v="FOOTWEAR"/>
    <x v="3"/>
    <s v="магазин Метрополис-FOOTWEAR-HO19-February 2020"/>
    <n v="66"/>
    <n v="263825"/>
  </r>
  <r>
    <s v="магазин Метрополис"/>
    <s v="Обувь"/>
    <x v="4"/>
    <n v="1"/>
    <n v="6400"/>
    <n v="6400"/>
    <n v="1066.67"/>
    <x v="1"/>
    <s v="магазин Метрополис"/>
    <s v="FOOTWEAR"/>
    <x v="1"/>
    <s v="магазин Метрополис-FOOTWEAR-OLD STOCKS-February 2020"/>
    <n v="1"/>
    <n v="6400"/>
  </r>
  <r>
    <s v="магазин Метрополис"/>
    <s v="Обувь"/>
    <x v="5"/>
    <n v="57"/>
    <n v="216335"/>
    <n v="420850"/>
    <n v="36055.78"/>
    <x v="1"/>
    <s v="магазин Метрополис"/>
    <s v="FOOTWEAR"/>
    <x v="4"/>
    <s v="магазин Метрополис-FOOTWEAR-FA19-February 2020"/>
    <n v="57"/>
    <n v="216335"/>
  </r>
  <r>
    <s v="магазин Метрополис"/>
    <s v="Одежда"/>
    <x v="0"/>
    <n v="17"/>
    <n v="55505"/>
    <n v="60350"/>
    <n v="9250.7999999999993"/>
    <x v="1"/>
    <s v="магазин Метрополис"/>
    <s v="APPAREL"/>
    <x v="0"/>
    <s v="магазин Метрополис-APPAREL-C/O-February 2020"/>
    <n v="17"/>
    <n v="55505"/>
  </r>
  <r>
    <s v="магазин Метрополис"/>
    <s v="Одежда"/>
    <x v="11"/>
    <n v="7"/>
    <n v="4793"/>
    <n v="4793"/>
    <n v="798.81"/>
    <x v="1"/>
    <s v="магазин Метрополис"/>
    <s v="APPAREL"/>
    <x v="1"/>
    <s v="магазин Метрополис-APPAREL-OLD STOCKS-February 2020"/>
    <n v="7"/>
    <n v="4793"/>
  </r>
  <r>
    <s v="магазин Метрополис"/>
    <s v="Одежда"/>
    <x v="3"/>
    <n v="38"/>
    <n v="60075"/>
    <n v="127300"/>
    <n v="10012.51"/>
    <x v="1"/>
    <s v="магазин Метрополис"/>
    <s v="APPAREL"/>
    <x v="3"/>
    <s v="магазин Метрополис-APPAREL-HO19-February 2020"/>
    <n v="38"/>
    <n v="60075"/>
  </r>
  <r>
    <s v="магазин Метрополис"/>
    <s v="Одежда"/>
    <x v="5"/>
    <n v="91"/>
    <n v="190170"/>
    <n v="398350"/>
    <n v="31694.91"/>
    <x v="1"/>
    <s v="магазин Метрополис"/>
    <s v="APPAREL"/>
    <x v="4"/>
    <s v="магазин Метрополис-APPAREL-FA19-February 2020"/>
    <n v="91"/>
    <n v="190170"/>
  </r>
  <r>
    <s v="магазин Цветной"/>
    <s v="Аксессуары"/>
    <x v="0"/>
    <n v="3"/>
    <n v="6833.5"/>
    <n v="6833.5"/>
    <n v="1138.9100000000001"/>
    <x v="1"/>
    <s v="магазин Цветной"/>
    <s v="ACC"/>
    <x v="0"/>
    <s v="магазин Цветной-ACC-C/O-February 2020"/>
    <n v="3"/>
    <n v="6833.5"/>
  </r>
  <r>
    <s v="магазин Цветной"/>
    <s v="Аксессуары"/>
    <x v="2"/>
    <n v="11"/>
    <n v="2169.1"/>
    <n v="2169.1"/>
    <n v="361.54"/>
    <x v="1"/>
    <s v="магазин Цветной"/>
    <s v="ACC"/>
    <x v="2"/>
    <s v="магазин Цветной-ACC-All Seasons-February 2020"/>
    <n v="11"/>
    <n v="2169.1"/>
  </r>
  <r>
    <s v="магазин Цветной"/>
    <s v="Аксессуары"/>
    <x v="3"/>
    <n v="6"/>
    <n v="9000"/>
    <n v="9000"/>
    <n v="1500.01"/>
    <x v="1"/>
    <s v="магазин Цветной"/>
    <s v="ACC"/>
    <x v="3"/>
    <s v="магазин Цветной-ACC-HO19-February 2020"/>
    <n v="6"/>
    <n v="9000"/>
  </r>
  <r>
    <s v="магазин Цветной"/>
    <s v="Аксессуары"/>
    <x v="5"/>
    <n v="9"/>
    <n v="6007.5"/>
    <n v="6007.5"/>
    <n v="1001.23"/>
    <x v="1"/>
    <s v="магазин Цветной"/>
    <s v="ACC"/>
    <x v="4"/>
    <s v="магазин Цветной-ACC-FA19-February 2020"/>
    <n v="9"/>
    <n v="6007.5"/>
  </r>
  <r>
    <s v="магазин Цветной"/>
    <s v="Обувь"/>
    <x v="0"/>
    <n v="22"/>
    <n v="154647.5"/>
    <n v="154647.5"/>
    <n v="25774.58"/>
    <x v="1"/>
    <s v="магазин Цветной"/>
    <s v="FOOTWEAR"/>
    <x v="0"/>
    <s v="магазин Цветной-FOOTWEAR-C/O-February 2020"/>
    <n v="22"/>
    <n v="154647.5"/>
  </r>
  <r>
    <s v="магазин Цветной"/>
    <s v="Обувь"/>
    <x v="7"/>
    <n v="13"/>
    <n v="118150"/>
    <n v="118150"/>
    <n v="19691.63"/>
    <x v="1"/>
    <s v="магазин Цветной"/>
    <s v="FOOTWEAR"/>
    <x v="5"/>
    <s v="магазин Цветной-FOOTWEAR-Incubate 2019-February 2020"/>
    <n v="13"/>
    <n v="118150"/>
  </r>
  <r>
    <s v="магазин Цветной"/>
    <s v="Обувь"/>
    <x v="13"/>
    <n v="23"/>
    <n v="169532.5"/>
    <n v="169532.5"/>
    <n v="28255.42"/>
    <x v="1"/>
    <s v="магазин Цветной"/>
    <s v="FOOTWEAR"/>
    <x v="6"/>
    <s v="магазин Цветной-FOOTWEAR-SP20-February 2020"/>
    <n v="23"/>
    <n v="169532.5"/>
  </r>
  <r>
    <s v="магазин Цветной"/>
    <s v="Обувь"/>
    <x v="2"/>
    <n v="15"/>
    <n v="83401"/>
    <n v="83401"/>
    <n v="13900.18"/>
    <x v="1"/>
    <s v="магазин Цветной"/>
    <s v="FOOTWEAR"/>
    <x v="2"/>
    <s v="магазин Цветной-FOOTWEAR-All Seasons-February 2020"/>
    <n v="15"/>
    <n v="83401"/>
  </r>
  <r>
    <s v="магазин Цветной"/>
    <s v="Обувь"/>
    <x v="9"/>
    <n v="1"/>
    <n v="6175"/>
    <n v="6175"/>
    <n v="1029.17"/>
    <x v="1"/>
    <s v="магазин Цветной"/>
    <s v="FOOTWEAR"/>
    <x v="1"/>
    <s v="магазин Цветной-FOOTWEAR-OLD STOCKS-February 2020"/>
    <n v="1"/>
    <n v="6175"/>
  </r>
  <r>
    <s v="магазин Цветной"/>
    <s v="Обувь"/>
    <x v="3"/>
    <n v="52"/>
    <n v="198245"/>
    <n v="198245"/>
    <n v="33040.82"/>
    <x v="1"/>
    <s v="магазин Цветной"/>
    <s v="FOOTWEAR"/>
    <x v="3"/>
    <s v="магазин Цветной-FOOTWEAR-HO19-February 2020"/>
    <n v="52"/>
    <n v="198245"/>
  </r>
  <r>
    <s v="магазин Цветной"/>
    <s v="Обувь"/>
    <x v="5"/>
    <n v="31"/>
    <n v="106215"/>
    <n v="106215"/>
    <n v="17702.46"/>
    <x v="1"/>
    <s v="магазин Цветной"/>
    <s v="FOOTWEAR"/>
    <x v="4"/>
    <s v="магазин Цветной-FOOTWEAR-FA19-February 2020"/>
    <n v="31"/>
    <n v="106215"/>
  </r>
  <r>
    <s v="магазин Цветной"/>
    <s v="Одежда"/>
    <x v="0"/>
    <n v="20"/>
    <n v="54400"/>
    <n v="54400"/>
    <n v="9066.65"/>
    <x v="1"/>
    <s v="магазин Цветной"/>
    <s v="APPAREL"/>
    <x v="0"/>
    <s v="магазин Цветной-APPAREL-C/O-February 2020"/>
    <n v="20"/>
    <n v="54400"/>
  </r>
  <r>
    <s v="магазин Цветной"/>
    <s v="Одежда"/>
    <x v="3"/>
    <n v="21"/>
    <n v="34666.300000000003"/>
    <n v="34666.300000000003"/>
    <n v="5777.72"/>
    <x v="1"/>
    <s v="магазин Цветной"/>
    <s v="APPAREL"/>
    <x v="3"/>
    <s v="магазин Цветной-APPAREL-HO19-February 2020"/>
    <n v="21"/>
    <n v="34666.300000000003"/>
  </r>
  <r>
    <s v="магазин Цветной"/>
    <s v="Одежда"/>
    <x v="5"/>
    <n v="74"/>
    <n v="195736.3"/>
    <n v="195736.3"/>
    <n v="32622.639999999999"/>
    <x v="1"/>
    <s v="магазин Цветной"/>
    <s v="APPAREL"/>
    <x v="4"/>
    <s v="магазин Цветной-APPAREL-FA19-February 2020"/>
    <n v="74"/>
    <n v="195736.3"/>
  </r>
  <r>
    <s v="магазин Галерея Новосибирск"/>
    <s v="Одежда"/>
    <x v="15"/>
    <n v="4"/>
    <n v="25875"/>
    <n v="53000"/>
    <n v="4312.5"/>
    <x v="2"/>
    <s v="магазин Галерея Новосибирск"/>
    <s v="APPAREL"/>
    <x v="1"/>
    <s v="магазин Галерея Новосибирск-APPAREL-OLD STOCKS-March 2020"/>
    <n v="4"/>
    <n v="25875"/>
  </r>
  <r>
    <s v="Amersport ru"/>
    <s v="Одежда"/>
    <x v="5"/>
    <n v="99"/>
    <n v="164130"/>
    <n v="164130"/>
    <n v="27354.93"/>
    <x v="2"/>
    <s v="Amersport ru"/>
    <s v="APPAREL"/>
    <x v="4"/>
    <s v="Amersport ru-APPAREL-FA19-March 2020"/>
    <n v="99"/>
    <n v="164130"/>
  </r>
  <r>
    <s v="магазин Авиапарк"/>
    <s v="Одежда"/>
    <x v="5"/>
    <n v="45"/>
    <n v="100710"/>
    <n v="195500"/>
    <n v="16784.97"/>
    <x v="2"/>
    <s v="магазин Авиапарк"/>
    <s v="APPAREL"/>
    <x v="4"/>
    <s v="магазин Авиапарк-APPAREL-FA19-March 2020"/>
    <n v="45"/>
    <n v="100710"/>
  </r>
  <r>
    <s v="магазин Атриум"/>
    <s v="Одежда"/>
    <x v="5"/>
    <n v="47"/>
    <n v="83797.39"/>
    <n v="194250"/>
    <n v="13966.19"/>
    <x v="2"/>
    <s v="магазин Атриум"/>
    <s v="APPAREL"/>
    <x v="4"/>
    <s v="магазин Атриум-APPAREL-FA19-March 2020"/>
    <n v="47"/>
    <n v="83797.39"/>
  </r>
  <r>
    <s v="магазин Галерея Новосибирск"/>
    <s v="Одежда"/>
    <x v="5"/>
    <n v="27"/>
    <n v="84925"/>
    <n v="173950"/>
    <n v="14154.13"/>
    <x v="2"/>
    <s v="магазин Галерея Новосибирск"/>
    <s v="APPAREL"/>
    <x v="4"/>
    <s v="магазин Галерея Новосибирск-APPAREL-FA19-March 2020"/>
    <n v="27"/>
    <n v="84925"/>
  </r>
  <r>
    <s v="магазин Галерея СПБ"/>
    <s v="Одежда"/>
    <x v="5"/>
    <n v="38"/>
    <n v="89175"/>
    <n v="188600"/>
    <n v="14862.49"/>
    <x v="2"/>
    <s v="магазин Галерея СПБ"/>
    <s v="APPAREL"/>
    <x v="4"/>
    <s v="магазин Галерея СПБ-APPAREL-FA19-March 2020"/>
    <n v="38"/>
    <n v="89175"/>
  </r>
  <r>
    <s v="магазин Европейский"/>
    <s v="Одежда"/>
    <x v="5"/>
    <n v="36"/>
    <n v="97635"/>
    <n v="188600"/>
    <n v="16272.48"/>
    <x v="2"/>
    <s v="магазин Европейский"/>
    <s v="APPAREL"/>
    <x v="4"/>
    <s v="магазин Европейский-APPAREL-FA19-March 2020"/>
    <n v="36"/>
    <n v="97635"/>
  </r>
  <r>
    <s v="магазин Манеж"/>
    <s v="Одежда"/>
    <x v="5"/>
    <n v="41"/>
    <n v="92330"/>
    <n v="203500"/>
    <n v="15388.31"/>
    <x v="2"/>
    <s v="магазин Манеж"/>
    <s v="APPAREL"/>
    <x v="4"/>
    <s v="магазин Манеж-APPAREL-FA19-March 2020"/>
    <n v="41"/>
    <n v="92330"/>
  </r>
  <r>
    <s v="магазин Метрополис"/>
    <s v="Одежда"/>
    <x v="5"/>
    <n v="60"/>
    <n v="138814.6"/>
    <n v="310250"/>
    <n v="23135.72"/>
    <x v="2"/>
    <s v="магазин Метрополис"/>
    <s v="APPAREL"/>
    <x v="4"/>
    <s v="магазин Метрополис-APPAREL-FA19-March 2020"/>
    <n v="60"/>
    <n v="138814.6"/>
  </r>
  <r>
    <s v="магазин Цветной"/>
    <s v="Одежда"/>
    <x v="5"/>
    <n v="27"/>
    <n v="81066.3"/>
    <n v="81066.3"/>
    <n v="13511.04"/>
    <x v="2"/>
    <s v="магазин Цветной"/>
    <s v="APPAREL"/>
    <x v="4"/>
    <s v="магазин Цветной-APPAREL-FA19-March 2020"/>
    <n v="27"/>
    <n v="81066.3"/>
  </r>
  <r>
    <s v="магазин Галерея Новосибирск"/>
    <s v="Одежда"/>
    <x v="10"/>
    <n v="3"/>
    <n v="16259.5"/>
    <n v="31470"/>
    <n v="2709.92"/>
    <x v="2"/>
    <s v="магазин Галерея Новосибирск"/>
    <s v="APPAREL"/>
    <x v="1"/>
    <s v="магазин Галерея Новосибирск-APPAREL-OLD STOCKS-March 2020"/>
    <n v="3"/>
    <n v="16259.5"/>
  </r>
  <r>
    <s v="Amersport ru"/>
    <s v="Одежда"/>
    <x v="4"/>
    <n v="15"/>
    <n v="16948"/>
    <n v="16948"/>
    <n v="2824.65"/>
    <x v="2"/>
    <s v="Amersport ru"/>
    <s v="APPAREL"/>
    <x v="1"/>
    <s v="Amersport ru-APPAREL-OLD STOCKS-March 2020"/>
    <n v="15"/>
    <n v="16948"/>
  </r>
  <r>
    <s v="магазин Галерея Новосибирск"/>
    <s v="Одежда"/>
    <x v="4"/>
    <n v="1"/>
    <n v="2550"/>
    <n v="5100"/>
    <n v="425"/>
    <x v="2"/>
    <s v="магазин Галерея Новосибирск"/>
    <s v="APPAREL"/>
    <x v="1"/>
    <s v="магазин Галерея Новосибирск-APPAREL-OLD STOCKS-March 2020"/>
    <n v="1"/>
    <n v="2550"/>
  </r>
  <r>
    <s v="магазин Манеж"/>
    <s v="Одежда"/>
    <x v="14"/>
    <n v="6"/>
    <n v="4625"/>
    <n v="11100"/>
    <n v="770.82"/>
    <x v="2"/>
    <s v="магазин Манеж"/>
    <s v="APPAREL"/>
    <x v="1"/>
    <s v="магазин Манеж-APPAREL-OLD STOCKS-March 2020"/>
    <n v="6"/>
    <n v="4625"/>
  </r>
  <r>
    <s v="Amersport ru"/>
    <s v="Одежда"/>
    <x v="3"/>
    <n v="31"/>
    <n v="49535"/>
    <n v="49535"/>
    <n v="8255.8700000000008"/>
    <x v="2"/>
    <s v="Amersport ru"/>
    <s v="APPAREL"/>
    <x v="3"/>
    <s v="Amersport ru-APPAREL-HO19-March 2020"/>
    <n v="31"/>
    <n v="49535"/>
  </r>
  <r>
    <s v="магазин Авиапарк"/>
    <s v="Одежда"/>
    <x v="3"/>
    <n v="9"/>
    <n v="14170"/>
    <n v="29450"/>
    <n v="2361.6799999999998"/>
    <x v="2"/>
    <s v="магазин Авиапарк"/>
    <s v="APPAREL"/>
    <x v="3"/>
    <s v="магазин Авиапарк-APPAREL-HO19-March 2020"/>
    <n v="9"/>
    <n v="14170"/>
  </r>
  <r>
    <s v="магазин Атриум"/>
    <s v="Одежда"/>
    <x v="3"/>
    <n v="19"/>
    <n v="24579.7"/>
    <n v="54100"/>
    <n v="4096.63"/>
    <x v="2"/>
    <s v="магазин Атриум"/>
    <s v="APPAREL"/>
    <x v="3"/>
    <s v="магазин Атриум-APPAREL-HO19-March 2020"/>
    <n v="19"/>
    <n v="24579.7"/>
  </r>
  <r>
    <s v="магазин Галерея Новосибирск"/>
    <s v="Одежда"/>
    <x v="3"/>
    <n v="3"/>
    <n v="5015"/>
    <n v="11050"/>
    <n v="835.83"/>
    <x v="2"/>
    <s v="магазин Галерея Новосибирск"/>
    <s v="APPAREL"/>
    <x v="3"/>
    <s v="магазин Галерея Новосибирск-APPAREL-HO19-March 2020"/>
    <n v="3"/>
    <n v="5015"/>
  </r>
  <r>
    <s v="магазин Галерея СПБ"/>
    <s v="Одежда"/>
    <x v="3"/>
    <n v="15"/>
    <n v="23940"/>
    <n v="53200"/>
    <n v="3990"/>
    <x v="2"/>
    <s v="магазин Галерея СПБ"/>
    <s v="APPAREL"/>
    <x v="3"/>
    <s v="магазин Галерея СПБ-APPAREL-HO19-March 2020"/>
    <n v="15"/>
    <n v="23940"/>
  </r>
  <r>
    <s v="магазин Европейский"/>
    <s v="Одежда"/>
    <x v="3"/>
    <n v="14"/>
    <n v="21075"/>
    <n v="44700"/>
    <n v="3512.51"/>
    <x v="2"/>
    <s v="магазин Европейский"/>
    <s v="APPAREL"/>
    <x v="3"/>
    <s v="магазин Европейский-APPAREL-HO19-March 2020"/>
    <n v="14"/>
    <n v="21075"/>
  </r>
  <r>
    <s v="магазин Манеж"/>
    <s v="Одежда"/>
    <x v="3"/>
    <n v="1"/>
    <n v="1075"/>
    <n v="2150"/>
    <n v="179.17"/>
    <x v="2"/>
    <s v="магазин Манеж"/>
    <s v="APPAREL"/>
    <x v="3"/>
    <s v="магазин Манеж-APPAREL-HO19-March 2020"/>
    <n v="1"/>
    <n v="1075"/>
  </r>
  <r>
    <s v="магазин Метрополис"/>
    <s v="Одежда"/>
    <x v="3"/>
    <n v="18"/>
    <n v="20004"/>
    <n v="48650"/>
    <n v="3334.03"/>
    <x v="2"/>
    <s v="магазин Метрополис"/>
    <s v="APPAREL"/>
    <x v="3"/>
    <s v="магазин Метрополис-APPAREL-HO19-March 2020"/>
    <n v="18"/>
    <n v="20004"/>
  </r>
  <r>
    <s v="магазин Цветной"/>
    <s v="Одежда"/>
    <x v="3"/>
    <n v="9"/>
    <n v="21772.5"/>
    <n v="21772.5"/>
    <n v="3628.74"/>
    <x v="2"/>
    <s v="магазин Цветной"/>
    <s v="APPAREL"/>
    <x v="3"/>
    <s v="магазин Цветной-APPAREL-HO19-March 2020"/>
    <n v="9"/>
    <n v="21772.5"/>
  </r>
  <r>
    <s v="магазин Авиапарк"/>
    <s v="Одежда"/>
    <x v="9"/>
    <n v="2"/>
    <n v="4300"/>
    <n v="4300"/>
    <n v="716.66"/>
    <x v="2"/>
    <s v="магазин Авиапарк"/>
    <s v="APPAREL"/>
    <x v="1"/>
    <s v="магазин Авиапарк-APPAREL-OLD STOCKS-March 2020"/>
    <n v="2"/>
    <n v="4300"/>
  </r>
  <r>
    <s v="магазин Атриум"/>
    <s v="Одежда"/>
    <x v="9"/>
    <n v="2"/>
    <n v="4300"/>
    <n v="4300"/>
    <n v="716.66"/>
    <x v="2"/>
    <s v="магазин Атриум"/>
    <s v="APPAREL"/>
    <x v="1"/>
    <s v="магазин Атриум-APPAREL-OLD STOCKS-March 2020"/>
    <n v="2"/>
    <n v="4300"/>
  </r>
  <r>
    <s v="магазин Галерея Новосибирск"/>
    <s v="Одежда"/>
    <x v="9"/>
    <n v="5"/>
    <n v="36335.5"/>
    <n v="59010"/>
    <n v="6055.9"/>
    <x v="2"/>
    <s v="магазин Галерея Новосибирск"/>
    <s v="APPAREL"/>
    <x v="1"/>
    <s v="магазин Галерея Новосибирск-APPAREL-OLD STOCKS-March 2020"/>
    <n v="5"/>
    <n v="36335.5"/>
  </r>
  <r>
    <s v="магазин Европейский"/>
    <s v="Одежда"/>
    <x v="9"/>
    <n v="1"/>
    <n v="2150"/>
    <n v="2150"/>
    <n v="358.33"/>
    <x v="2"/>
    <s v="магазин Европейский"/>
    <s v="APPAREL"/>
    <x v="1"/>
    <s v="магазин Европейский-APPAREL-OLD STOCKS-March 2020"/>
    <n v="1"/>
    <n v="2150"/>
  </r>
  <r>
    <s v="магазин Метрополис"/>
    <s v="Одежда"/>
    <x v="9"/>
    <n v="1"/>
    <n v="2150"/>
    <n v="2150"/>
    <n v="358.33"/>
    <x v="2"/>
    <s v="магазин Метрополис"/>
    <s v="APPAREL"/>
    <x v="1"/>
    <s v="магазин Метрополис-APPAREL-OLD STOCKS-March 2020"/>
    <n v="1"/>
    <n v="2150"/>
  </r>
  <r>
    <s v="Amersport ru"/>
    <s v="Одежда"/>
    <x v="11"/>
    <n v="3"/>
    <n v="11000"/>
    <n v="11000"/>
    <n v="1833.33"/>
    <x v="2"/>
    <s v="Amersport ru"/>
    <s v="APPAREL"/>
    <x v="1"/>
    <s v="Amersport ru-APPAREL-OLD STOCKS-March 2020"/>
    <n v="3"/>
    <n v="11000"/>
  </r>
  <r>
    <s v="магазин Авиапарк"/>
    <s v="Одежда"/>
    <x v="11"/>
    <n v="3"/>
    <n v="2447"/>
    <n v="2447"/>
    <n v="407.83"/>
    <x v="2"/>
    <s v="магазин Авиапарк"/>
    <s v="APPAREL"/>
    <x v="1"/>
    <s v="магазин Авиапарк-APPAREL-OLD STOCKS-March 2020"/>
    <n v="3"/>
    <n v="2447"/>
  </r>
  <r>
    <s v="магазин Атриум"/>
    <s v="Одежда"/>
    <x v="11"/>
    <n v="3"/>
    <n v="2047"/>
    <n v="2047"/>
    <n v="341.16"/>
    <x v="2"/>
    <s v="магазин Атриум"/>
    <s v="APPAREL"/>
    <x v="1"/>
    <s v="магазин Атриум-APPAREL-OLD STOCKS-March 2020"/>
    <n v="3"/>
    <n v="2047"/>
  </r>
  <r>
    <s v="магазин Галерея Новосибирск"/>
    <s v="Одежда"/>
    <x v="11"/>
    <n v="5"/>
    <n v="5747.5"/>
    <n v="10297"/>
    <n v="957.92"/>
    <x v="2"/>
    <s v="магазин Галерея Новосибирск"/>
    <s v="APPAREL"/>
    <x v="1"/>
    <s v="магазин Галерея Новосибирск-APPAREL-OLD STOCKS-March 2020"/>
    <n v="5"/>
    <n v="5747.5"/>
  </r>
  <r>
    <s v="магазин Галерея СПБ"/>
    <s v="Одежда"/>
    <x v="11"/>
    <n v="5"/>
    <n v="4095"/>
    <n v="4095"/>
    <n v="682.49"/>
    <x v="2"/>
    <s v="магазин Галерея СПБ"/>
    <s v="APPAREL"/>
    <x v="1"/>
    <s v="магазин Галерея СПБ-APPAREL-OLD STOCKS-March 2020"/>
    <n v="5"/>
    <n v="4095"/>
  </r>
  <r>
    <s v="магазин Европейский"/>
    <s v="Одежда"/>
    <x v="11"/>
    <n v="3"/>
    <n v="2347"/>
    <n v="2347"/>
    <n v="391.16"/>
    <x v="2"/>
    <s v="магазин Европейский"/>
    <s v="APPAREL"/>
    <x v="1"/>
    <s v="магазин Европейский-APPAREL-OLD STOCKS-March 2020"/>
    <n v="3"/>
    <n v="2347"/>
  </r>
  <r>
    <s v="магазин Манеж"/>
    <s v="Одежда"/>
    <x v="11"/>
    <n v="1"/>
    <n v="1040"/>
    <n v="2600"/>
    <n v="173.33"/>
    <x v="2"/>
    <s v="магазин Манеж"/>
    <s v="APPAREL"/>
    <x v="1"/>
    <s v="магазин Манеж-APPAREL-OLD STOCKS-March 2020"/>
    <n v="1"/>
    <n v="1040"/>
  </r>
  <r>
    <s v="магазин Метрополис"/>
    <s v="Одежда"/>
    <x v="11"/>
    <n v="2"/>
    <n v="601.91999999999996"/>
    <n v="1198"/>
    <n v="100.32"/>
    <x v="2"/>
    <s v="магазин Метрополис"/>
    <s v="APPAREL"/>
    <x v="1"/>
    <s v="магазин Метрополис-APPAREL-OLD STOCKS-March 2020"/>
    <n v="2"/>
    <n v="601.91999999999996"/>
  </r>
  <r>
    <s v="Amersport ru"/>
    <s v="Одежда"/>
    <x v="16"/>
    <n v="1"/>
    <n v="2470"/>
    <n v="2470"/>
    <n v="411.67"/>
    <x v="2"/>
    <s v="Amersport ru"/>
    <s v="APPAREL"/>
    <x v="1"/>
    <s v="Amersport ru-APPAREL-OLD STOCKS-March 2020"/>
    <n v="1"/>
    <n v="2470"/>
  </r>
  <r>
    <s v="магазин Авиапарк"/>
    <s v="Одежда"/>
    <x v="13"/>
    <n v="14"/>
    <n v="71150"/>
    <n v="73750"/>
    <n v="11858.34"/>
    <x v="2"/>
    <s v="магазин Авиапарк"/>
    <s v="APPAREL"/>
    <x v="6"/>
    <s v="магазин Авиапарк-APPAREL-SP20-March 2020"/>
    <n v="14"/>
    <n v="71150"/>
  </r>
  <r>
    <s v="магазин Атриум"/>
    <s v="Одежда"/>
    <x v="13"/>
    <n v="22"/>
    <n v="106900"/>
    <n v="113550"/>
    <n v="17816.64"/>
    <x v="2"/>
    <s v="магазин Атриум"/>
    <s v="APPAREL"/>
    <x v="6"/>
    <s v="магазин Атриум-APPAREL-SP20-March 2020"/>
    <n v="22"/>
    <n v="106900"/>
  </r>
  <r>
    <s v="магазин Галерея Новосибирск"/>
    <s v="Одежда"/>
    <x v="13"/>
    <n v="1"/>
    <n v="950"/>
    <n v="1900"/>
    <n v="158.33000000000001"/>
    <x v="2"/>
    <s v="магазин Галерея Новосибирск"/>
    <s v="APPAREL"/>
    <x v="6"/>
    <s v="магазин Галерея Новосибирск-APPAREL-SP20-March 2020"/>
    <n v="1"/>
    <n v="950"/>
  </r>
  <r>
    <s v="магазин Галерея СПБ"/>
    <s v="Одежда"/>
    <x v="13"/>
    <n v="4"/>
    <n v="24700"/>
    <n v="24700"/>
    <n v="4116.66"/>
    <x v="2"/>
    <s v="магазин Галерея СПБ"/>
    <s v="APPAREL"/>
    <x v="6"/>
    <s v="магазин Галерея СПБ-APPAREL-SP20-March 2020"/>
    <n v="4"/>
    <n v="24700"/>
  </r>
  <r>
    <s v="магазин Европейский"/>
    <s v="Одежда"/>
    <x v="13"/>
    <n v="9"/>
    <n v="38850"/>
    <n v="39800"/>
    <n v="6474.98"/>
    <x v="2"/>
    <s v="магазин Европейский"/>
    <s v="APPAREL"/>
    <x v="6"/>
    <s v="магазин Европейский-APPAREL-SP20-March 2020"/>
    <n v="9"/>
    <n v="38850"/>
  </r>
  <r>
    <s v="магазин Манеж"/>
    <s v="Одежда"/>
    <x v="13"/>
    <n v="4"/>
    <n v="10950"/>
    <n v="11900"/>
    <n v="1825"/>
    <x v="2"/>
    <s v="магазин Манеж"/>
    <s v="APPAREL"/>
    <x v="6"/>
    <s v="магазин Манеж-APPAREL-SP20-March 2020"/>
    <n v="4"/>
    <n v="10950"/>
  </r>
  <r>
    <s v="магазин Метрополис"/>
    <s v="Одежда"/>
    <x v="13"/>
    <n v="7"/>
    <n v="22300"/>
    <n v="34900"/>
    <n v="3716.67"/>
    <x v="2"/>
    <s v="магазин Метрополис"/>
    <s v="APPAREL"/>
    <x v="6"/>
    <s v="магазин Метрополис-APPAREL-SP20-March 2020"/>
    <n v="7"/>
    <n v="22300"/>
  </r>
  <r>
    <s v="магазин Цветной"/>
    <s v="Одежда"/>
    <x v="13"/>
    <n v="2"/>
    <n v="11900"/>
    <n v="11900"/>
    <n v="1983.33"/>
    <x v="2"/>
    <s v="магазин Цветной"/>
    <s v="APPAREL"/>
    <x v="6"/>
    <s v="магазин Цветной-APPAREL-SP20-March 2020"/>
    <n v="2"/>
    <n v="11900"/>
  </r>
  <r>
    <s v="Amersport ru"/>
    <s v="Одежда"/>
    <x v="1"/>
    <n v="57"/>
    <n v="112467"/>
    <n v="112467"/>
    <n v="18744.55"/>
    <x v="2"/>
    <s v="Amersport ru"/>
    <s v="APPAREL"/>
    <x v="1"/>
    <s v="Amersport ru-APPAREL-OLD STOCKS-March 2020"/>
    <n v="57"/>
    <n v="112467"/>
  </r>
  <r>
    <s v="магазин Галерея Новосибирск"/>
    <s v="Одежда"/>
    <x v="1"/>
    <n v="13"/>
    <n v="26610"/>
    <n v="49900"/>
    <n v="4434.99"/>
    <x v="2"/>
    <s v="магазин Галерея Новосибирск"/>
    <s v="APPAREL"/>
    <x v="1"/>
    <s v="магазин Галерея Новосибирск-APPAREL-OLD STOCKS-March 2020"/>
    <n v="13"/>
    <n v="26610"/>
  </r>
  <r>
    <s v="магазин Европейский"/>
    <s v="Одежда"/>
    <x v="1"/>
    <n v="-1"/>
    <n v="-1500"/>
    <n v="-3000"/>
    <n v="-250"/>
    <x v="2"/>
    <s v="магазин Европейский"/>
    <s v="APPAREL"/>
    <x v="1"/>
    <s v="магазин Европейский-APPAREL-OLD STOCKS-March 2020"/>
    <n v="-1"/>
    <n v="-1500"/>
  </r>
  <r>
    <s v="Amersport ru"/>
    <s v="Одежда"/>
    <x v="7"/>
    <n v="1"/>
    <n v="7700"/>
    <n v="7700"/>
    <n v="1283.33"/>
    <x v="2"/>
    <s v="Amersport ru"/>
    <s v="APPAREL"/>
    <x v="5"/>
    <s v="Amersport ru-APPAREL-Incubate 2019-March 2020"/>
    <n v="1"/>
    <n v="7700"/>
  </r>
  <r>
    <s v="магазин Манеж"/>
    <s v="Одежда"/>
    <x v="6"/>
    <n v="2"/>
    <n v="2560"/>
    <n v="6400"/>
    <n v="426.66"/>
    <x v="2"/>
    <s v="магазин Манеж"/>
    <s v="APPAREL"/>
    <x v="1"/>
    <s v="магазин Манеж-APPAREL-OLD STOCKS-March 2020"/>
    <n v="2"/>
    <n v="2560"/>
  </r>
  <r>
    <s v="Amersport ru"/>
    <s v="Одежда"/>
    <x v="0"/>
    <n v="5"/>
    <n v="9350"/>
    <n v="9350"/>
    <n v="1558.33"/>
    <x v="2"/>
    <s v="Amersport ru"/>
    <s v="APPAREL"/>
    <x v="0"/>
    <s v="Amersport ru-APPAREL-C/O-March 2020"/>
    <n v="5"/>
    <n v="9350"/>
  </r>
  <r>
    <s v="магазин Авиапарк"/>
    <s v="Одежда"/>
    <x v="0"/>
    <n v="11"/>
    <n v="43600"/>
    <n v="44450"/>
    <n v="7266.65"/>
    <x v="2"/>
    <s v="магазин Авиапарк"/>
    <s v="APPAREL"/>
    <x v="0"/>
    <s v="магазин Авиапарк-APPAREL-C/O-March 2020"/>
    <n v="11"/>
    <n v="43600"/>
  </r>
  <r>
    <s v="магазин Атриум"/>
    <s v="Одежда"/>
    <x v="0"/>
    <n v="8"/>
    <n v="30650"/>
    <n v="30650"/>
    <n v="5108.32"/>
    <x v="2"/>
    <s v="магазин Атриум"/>
    <s v="APPAREL"/>
    <x v="0"/>
    <s v="магазин Атриум-APPAREL-C/O-March 2020"/>
    <n v="8"/>
    <n v="30650"/>
  </r>
  <r>
    <s v="магазин Галерея Новосибирск"/>
    <s v="Одежда"/>
    <x v="0"/>
    <n v="7"/>
    <n v="20650"/>
    <n v="23000"/>
    <n v="3441.67"/>
    <x v="2"/>
    <s v="магазин Галерея Новосибирск"/>
    <s v="APPAREL"/>
    <x v="0"/>
    <s v="магазин Галерея Новосибирск-APPAREL-C/O-March 2020"/>
    <n v="7"/>
    <n v="20650"/>
  </r>
  <r>
    <s v="магазин Галерея СПБ"/>
    <s v="Одежда"/>
    <x v="0"/>
    <n v="6"/>
    <n v="13800"/>
    <n v="13800"/>
    <n v="2300"/>
    <x v="2"/>
    <s v="магазин Галерея СПБ"/>
    <s v="APPAREL"/>
    <x v="0"/>
    <s v="магазин Галерея СПБ-APPAREL-C/O-March 2020"/>
    <n v="6"/>
    <n v="13800"/>
  </r>
  <r>
    <s v="магазин Европейский"/>
    <s v="Одежда"/>
    <x v="0"/>
    <n v="16"/>
    <n v="43450"/>
    <n v="43450"/>
    <n v="7241.64"/>
    <x v="2"/>
    <s v="магазин Европейский"/>
    <s v="APPAREL"/>
    <x v="0"/>
    <s v="магазин Европейский-APPAREL-C/O-March 2020"/>
    <n v="16"/>
    <n v="43450"/>
  </r>
  <r>
    <s v="магазин Манеж"/>
    <s v="Одежда"/>
    <x v="0"/>
    <n v="8"/>
    <n v="19200"/>
    <n v="20150"/>
    <n v="3200"/>
    <x v="2"/>
    <s v="магазин Манеж"/>
    <s v="APPAREL"/>
    <x v="0"/>
    <s v="магазин Манеж-APPAREL-C/O-March 2020"/>
    <n v="8"/>
    <n v="19200"/>
  </r>
  <r>
    <s v="магазин Метрополис"/>
    <s v="Одежда"/>
    <x v="0"/>
    <n v="6"/>
    <n v="16700"/>
    <n v="16700"/>
    <n v="2783.33"/>
    <x v="2"/>
    <s v="магазин Метрополис"/>
    <s v="APPAREL"/>
    <x v="0"/>
    <s v="магазин Метрополис-APPAREL-C/O-March 2020"/>
    <n v="6"/>
    <n v="16700"/>
  </r>
  <r>
    <s v="магазин Цветной"/>
    <s v="Одежда"/>
    <x v="0"/>
    <n v="4"/>
    <n v="6915"/>
    <n v="6915"/>
    <n v="1152.5"/>
    <x v="2"/>
    <s v="магазин Цветной"/>
    <s v="APPAREL"/>
    <x v="0"/>
    <s v="магазин Цветной-APPAREL-C/O-March 2020"/>
    <n v="4"/>
    <n v="6915"/>
  </r>
  <r>
    <s v="Amersport ru"/>
    <s v="Обувь"/>
    <x v="5"/>
    <n v="586"/>
    <n v="1802643"/>
    <n v="1802643"/>
    <n v="288409.44"/>
    <x v="2"/>
    <s v="Amersport ru"/>
    <s v="FOOTWEAR"/>
    <x v="4"/>
    <s v="Amersport ru-FOOTWEAR-FA19-March 2020"/>
    <n v="586"/>
    <n v="1802643"/>
  </r>
  <r>
    <s v="магазин Авиапарк"/>
    <s v="Обувь"/>
    <x v="5"/>
    <n v="1"/>
    <n v="8460"/>
    <n v="9350"/>
    <n v="1526.66"/>
    <x v="2"/>
    <s v="магазин Авиапарк"/>
    <s v="FOOTWEAR"/>
    <x v="4"/>
    <s v="магазин Авиапарк-FOOTWEAR-FA19-March 2020"/>
    <n v="1"/>
    <n v="8460"/>
  </r>
  <r>
    <s v="магазин Галерея Новосибирск"/>
    <s v="Обувь"/>
    <x v="5"/>
    <n v="15"/>
    <n v="62415"/>
    <n v="117350"/>
    <n v="10402.49"/>
    <x v="2"/>
    <s v="магазин Галерея Новосибирск"/>
    <s v="FOOTWEAR"/>
    <x v="4"/>
    <s v="магазин Галерея Новосибирск-FOOTWEAR-FA19-March 2020"/>
    <n v="15"/>
    <n v="62415"/>
  </r>
  <r>
    <s v="магазин Галерея СПБ"/>
    <s v="Обувь"/>
    <x v="5"/>
    <m/>
    <n v="-200"/>
    <n v="-400"/>
    <n v="-33.33"/>
    <x v="2"/>
    <s v="магазин Галерея СПБ"/>
    <s v="FOOTWEAR"/>
    <x v="4"/>
    <s v="магазин Галерея СПБ-FOOTWEAR-FA19-March 2020"/>
    <n v="0"/>
    <n v="-200"/>
  </r>
  <r>
    <s v="магазин Европейский"/>
    <s v="Обувь"/>
    <x v="5"/>
    <n v="15"/>
    <n v="63015"/>
    <n v="127650"/>
    <n v="10502.49"/>
    <x v="2"/>
    <s v="магазин Европейский"/>
    <s v="FOOTWEAR"/>
    <x v="4"/>
    <s v="магазин Европейский-FOOTWEAR-FA19-March 2020"/>
    <n v="15"/>
    <n v="63015"/>
  </r>
  <r>
    <s v="магазин Манеж"/>
    <s v="Обувь"/>
    <x v="5"/>
    <n v="37"/>
    <n v="126585"/>
    <n v="285250"/>
    <n v="21097.51"/>
    <x v="2"/>
    <s v="магазин Манеж"/>
    <s v="FOOTWEAR"/>
    <x v="4"/>
    <s v="магазин Манеж-FOOTWEAR-FA19-March 2020"/>
    <n v="37"/>
    <n v="126585"/>
  </r>
  <r>
    <s v="магазин Метрополис"/>
    <s v="Обувь"/>
    <x v="5"/>
    <n v="12"/>
    <n v="46850.71"/>
    <n v="101600"/>
    <n v="7808.46"/>
    <x v="2"/>
    <s v="магазин Метрополис"/>
    <s v="FOOTWEAR"/>
    <x v="4"/>
    <s v="магазин Метрополис-FOOTWEAR-FA19-March 2020"/>
    <n v="12"/>
    <n v="46850.71"/>
  </r>
  <r>
    <s v="Amersport ru"/>
    <s v="Обувь"/>
    <x v="10"/>
    <n v="33"/>
    <n v="100987"/>
    <n v="100987"/>
    <n v="16831.150000000001"/>
    <x v="2"/>
    <s v="Amersport ru"/>
    <s v="FOOTWEAR"/>
    <x v="1"/>
    <s v="Amersport ru-FOOTWEAR-OLD STOCKS-March 2020"/>
    <n v="33"/>
    <n v="100987"/>
  </r>
  <r>
    <s v="Amersport ru"/>
    <s v="Обувь"/>
    <x v="4"/>
    <n v="148"/>
    <n v="471926"/>
    <n v="471926"/>
    <n v="78362.5"/>
    <x v="2"/>
    <s v="Amersport ru"/>
    <s v="FOOTWEAR"/>
    <x v="1"/>
    <s v="Amersport ru-FOOTWEAR-OLD STOCKS-March 2020"/>
    <n v="148"/>
    <n v="471926"/>
  </r>
  <r>
    <s v="магазин Авиапарк"/>
    <s v="Обувь"/>
    <x v="4"/>
    <n v="2"/>
    <n v="12800"/>
    <n v="12800"/>
    <n v="2133.34"/>
    <x v="2"/>
    <s v="магазин Авиапарк"/>
    <s v="FOOTWEAR"/>
    <x v="1"/>
    <s v="магазин Авиапарк-FOOTWEAR-OLD STOCKS-March 2020"/>
    <n v="2"/>
    <n v="12800"/>
  </r>
  <r>
    <s v="магазин Галерея Новосибирск"/>
    <s v="Обувь"/>
    <x v="4"/>
    <n v="2"/>
    <n v="12800"/>
    <n v="12800"/>
    <n v="2133.34"/>
    <x v="2"/>
    <s v="магазин Галерея Новосибирск"/>
    <s v="FOOTWEAR"/>
    <x v="1"/>
    <s v="магазин Галерея Новосибирск-FOOTWEAR-OLD STOCKS-March 2020"/>
    <n v="2"/>
    <n v="12800"/>
  </r>
  <r>
    <s v="магазин Галерея СПБ"/>
    <s v="Обувь"/>
    <x v="4"/>
    <n v="1"/>
    <n v="6400"/>
    <n v="6400"/>
    <n v="1066.67"/>
    <x v="2"/>
    <s v="магазин Галерея СПБ"/>
    <s v="FOOTWEAR"/>
    <x v="1"/>
    <s v="магазин Галерея СПБ-FOOTWEAR-OLD STOCKS-March 2020"/>
    <n v="1"/>
    <n v="6400"/>
  </r>
  <r>
    <s v="магазин Манеж"/>
    <s v="Обувь"/>
    <x v="4"/>
    <n v="2"/>
    <n v="12800"/>
    <n v="12800"/>
    <n v="2133.34"/>
    <x v="2"/>
    <s v="магазин Манеж"/>
    <s v="FOOTWEAR"/>
    <x v="1"/>
    <s v="магазин Манеж-FOOTWEAR-OLD STOCKS-March 2020"/>
    <n v="2"/>
    <n v="12800"/>
  </r>
  <r>
    <s v="магазин Метрополис"/>
    <s v="Обувь"/>
    <x v="4"/>
    <n v="2"/>
    <n v="12800"/>
    <n v="12800"/>
    <n v="2133.34"/>
    <x v="2"/>
    <s v="магазин Метрополис"/>
    <s v="FOOTWEAR"/>
    <x v="1"/>
    <s v="магазин Метрополис-FOOTWEAR-OLD STOCKS-March 2020"/>
    <n v="2"/>
    <n v="12800"/>
  </r>
  <r>
    <s v="Amersport ru"/>
    <s v="Обувь"/>
    <x v="14"/>
    <n v="3"/>
    <n v="8640"/>
    <n v="8640"/>
    <n v="1440"/>
    <x v="2"/>
    <s v="Amersport ru"/>
    <s v="FOOTWEAR"/>
    <x v="1"/>
    <s v="Amersport ru-FOOTWEAR-OLD STOCKS-March 2020"/>
    <n v="3"/>
    <n v="8640"/>
  </r>
  <r>
    <s v="Amersport ru"/>
    <s v="Обувь"/>
    <x v="3"/>
    <n v="160"/>
    <n v="643020"/>
    <n v="643020"/>
    <n v="107170.1"/>
    <x v="2"/>
    <s v="Amersport ru"/>
    <s v="FOOTWEAR"/>
    <x v="3"/>
    <s v="Amersport ru-FOOTWEAR-HO19-March 2020"/>
    <n v="160"/>
    <n v="643020"/>
  </r>
  <r>
    <s v="магазин Атриум"/>
    <s v="Обувь"/>
    <x v="3"/>
    <n v="1"/>
    <n v="10625"/>
    <n v="5950"/>
    <n v="1770.83"/>
    <x v="2"/>
    <s v="магазин Атриум"/>
    <s v="FOOTWEAR"/>
    <x v="3"/>
    <s v="магазин Атриум-FOOTWEAR-HO19-March 2020"/>
    <n v="1"/>
    <n v="10625"/>
  </r>
  <r>
    <s v="магазин Галерея Новосибирск"/>
    <s v="Обувь"/>
    <x v="3"/>
    <n v="23"/>
    <n v="91810"/>
    <n v="199350"/>
    <n v="15301.65"/>
    <x v="2"/>
    <s v="магазин Галерея Новосибирск"/>
    <s v="FOOTWEAR"/>
    <x v="3"/>
    <s v="магазин Галерея Новосибирск-FOOTWEAR-HO19-March 2020"/>
    <n v="23"/>
    <n v="91810"/>
  </r>
  <r>
    <s v="магазин Галерея СПБ"/>
    <s v="Обувь"/>
    <x v="3"/>
    <n v="4"/>
    <n v="28900"/>
    <n v="28900"/>
    <n v="4816.66"/>
    <x v="2"/>
    <s v="магазин Галерея СПБ"/>
    <s v="FOOTWEAR"/>
    <x v="3"/>
    <s v="магазин Галерея СПБ-FOOTWEAR-HO19-March 2020"/>
    <n v="4"/>
    <n v="28900"/>
  </r>
  <r>
    <s v="магазин Европейский"/>
    <s v="Обувь"/>
    <x v="3"/>
    <n v="18"/>
    <n v="71695"/>
    <n v="147250"/>
    <n v="11949.17"/>
    <x v="2"/>
    <s v="магазин Европейский"/>
    <s v="FOOTWEAR"/>
    <x v="3"/>
    <s v="магазин Европейский-FOOTWEAR-HO19-March 2020"/>
    <n v="18"/>
    <n v="71695"/>
  </r>
  <r>
    <s v="магазин Манеж"/>
    <s v="Обувь"/>
    <x v="3"/>
    <n v="3"/>
    <n v="12410"/>
    <n v="26350"/>
    <n v="2068.34"/>
    <x v="2"/>
    <s v="магазин Манеж"/>
    <s v="FOOTWEAR"/>
    <x v="3"/>
    <s v="магазин Манеж-FOOTWEAR-HO19-March 2020"/>
    <n v="3"/>
    <n v="12410"/>
  </r>
  <r>
    <s v="магазин Метрополис"/>
    <s v="Обувь"/>
    <x v="3"/>
    <n v="17"/>
    <n v="77435"/>
    <n v="156400"/>
    <n v="12905.86"/>
    <x v="2"/>
    <s v="магазин Метрополис"/>
    <s v="FOOTWEAR"/>
    <x v="3"/>
    <s v="магазин Метрополис-FOOTWEAR-HO19-March 2020"/>
    <n v="17"/>
    <n v="77435"/>
  </r>
  <r>
    <s v="магазин Цветной"/>
    <s v="Обувь"/>
    <x v="3"/>
    <n v="3"/>
    <n v="20345"/>
    <n v="20345"/>
    <n v="3390.82"/>
    <x v="2"/>
    <s v="магазин Цветной"/>
    <s v="FOOTWEAR"/>
    <x v="3"/>
    <s v="магазин Цветной-FOOTWEAR-HO19-March 2020"/>
    <n v="3"/>
    <n v="20345"/>
  </r>
  <r>
    <s v="Amersport ru"/>
    <s v="Обувь"/>
    <x v="9"/>
    <n v="3"/>
    <n v="13195"/>
    <n v="13195"/>
    <n v="2199.17"/>
    <x v="2"/>
    <s v="Amersport ru"/>
    <s v="FOOTWEAR"/>
    <x v="1"/>
    <s v="Amersport ru-FOOTWEAR-OLD STOCKS-March 2020"/>
    <n v="3"/>
    <n v="13195"/>
  </r>
  <r>
    <s v="магазин Галерея СПБ"/>
    <s v="Обувь"/>
    <x v="9"/>
    <n v="-1"/>
    <n v="-4125"/>
    <n v="-8250"/>
    <n v="-687.5"/>
    <x v="2"/>
    <s v="магазин Галерея СПБ"/>
    <s v="FOOTWEAR"/>
    <x v="1"/>
    <s v="магазин Галерея СПБ-FOOTWEAR-OLD STOCKS-March 2020"/>
    <n v="-1"/>
    <n v="-4125"/>
  </r>
  <r>
    <s v="Amersport ru"/>
    <s v="Обувь"/>
    <x v="2"/>
    <n v="183"/>
    <n v="1060969"/>
    <n v="1060969"/>
    <n v="172906.39"/>
    <x v="2"/>
    <s v="Amersport ru"/>
    <s v="FOOTWEAR"/>
    <x v="2"/>
    <s v="Amersport ru-FOOTWEAR-All Seasons-March 2020"/>
    <n v="183"/>
    <n v="1060969"/>
  </r>
  <r>
    <s v="магазин Авиапарк"/>
    <s v="Обувь"/>
    <x v="2"/>
    <n v="99"/>
    <n v="578711.54"/>
    <n v="586250"/>
    <n v="96452.05"/>
    <x v="2"/>
    <s v="магазин Авиапарк"/>
    <s v="FOOTWEAR"/>
    <x v="2"/>
    <s v="магазин Авиапарк-FOOTWEAR-All Seasons-March 2020"/>
    <n v="99"/>
    <n v="578711.54"/>
  </r>
  <r>
    <s v="магазин Атриум"/>
    <s v="Обувь"/>
    <x v="2"/>
    <n v="157"/>
    <n v="917120"/>
    <n v="938070"/>
    <n v="152853.51999999999"/>
    <x v="2"/>
    <s v="магазин Атриум"/>
    <s v="FOOTWEAR"/>
    <x v="2"/>
    <s v="магазин Атриум-FOOTWEAR-All Seasons-March 2020"/>
    <n v="157"/>
    <n v="917120"/>
  </r>
  <r>
    <s v="магазин Галерея Новосибирск"/>
    <s v="Обувь"/>
    <x v="2"/>
    <n v="33"/>
    <n v="195200"/>
    <n v="200890"/>
    <n v="32533.38"/>
    <x v="2"/>
    <s v="магазин Галерея Новосибирск"/>
    <s v="FOOTWEAR"/>
    <x v="2"/>
    <s v="магазин Галерея Новосибирск-FOOTWEAR-All Seasons-March 2020"/>
    <n v="33"/>
    <n v="195200"/>
  </r>
  <r>
    <s v="магазин Галерея СПБ"/>
    <s v="Обувь"/>
    <x v="2"/>
    <n v="111"/>
    <n v="662190"/>
    <n v="662190"/>
    <n v="110365.12"/>
    <x v="2"/>
    <s v="магазин Галерея СПБ"/>
    <s v="FOOTWEAR"/>
    <x v="2"/>
    <s v="магазин Галерея СПБ-FOOTWEAR-All Seasons-March 2020"/>
    <n v="111"/>
    <n v="662190"/>
  </r>
  <r>
    <s v="магазин Европейский"/>
    <s v="Обувь"/>
    <x v="2"/>
    <n v="141"/>
    <n v="771115"/>
    <n v="800810"/>
    <n v="123597"/>
    <x v="2"/>
    <s v="магазин Европейский"/>
    <s v="FOOTWEAR"/>
    <x v="2"/>
    <s v="магазин Европейский-FOOTWEAR-All Seasons-March 2020"/>
    <n v="141"/>
    <n v="771115"/>
  </r>
  <r>
    <s v="магазин Манеж"/>
    <s v="Обувь"/>
    <x v="2"/>
    <n v="86"/>
    <n v="507770"/>
    <n v="514330"/>
    <n v="84628.42"/>
    <x v="2"/>
    <s v="магазин Манеж"/>
    <s v="FOOTWEAR"/>
    <x v="2"/>
    <s v="магазин Манеж-FOOTWEAR-All Seasons-March 2020"/>
    <n v="86"/>
    <n v="507770"/>
  </r>
  <r>
    <s v="магазин Метрополис"/>
    <s v="Обувь"/>
    <x v="2"/>
    <n v="97"/>
    <n v="563910"/>
    <n v="570520"/>
    <n v="93985.03"/>
    <x v="2"/>
    <s v="магазин Метрополис"/>
    <s v="FOOTWEAR"/>
    <x v="2"/>
    <s v="магазин Метрополис-FOOTWEAR-All Seasons-March 2020"/>
    <n v="97"/>
    <n v="563910"/>
  </r>
  <r>
    <s v="магазин Цветной"/>
    <s v="Обувь"/>
    <x v="2"/>
    <n v="3"/>
    <n v="18590"/>
    <n v="18590"/>
    <n v="3098.34"/>
    <x v="2"/>
    <s v="магазин Цветной"/>
    <s v="FOOTWEAR"/>
    <x v="2"/>
    <s v="магазин Цветной-FOOTWEAR-All Seasons-March 2020"/>
    <n v="3"/>
    <n v="18590"/>
  </r>
  <r>
    <s v="Amersport ru"/>
    <s v="Обувь"/>
    <x v="13"/>
    <n v="55"/>
    <n v="468200"/>
    <n v="468200"/>
    <n v="78033.27"/>
    <x v="2"/>
    <s v="Amersport ru"/>
    <s v="FOOTWEAR"/>
    <x v="6"/>
    <s v="Amersport ru-FOOTWEAR-SP20-March 2020"/>
    <n v="55"/>
    <n v="468200"/>
  </r>
  <r>
    <s v="магазин Авиапарк"/>
    <s v="Обувь"/>
    <x v="13"/>
    <n v="96"/>
    <n v="632321.14"/>
    <n v="649750"/>
    <n v="102220.14"/>
    <x v="2"/>
    <s v="магазин Авиапарк"/>
    <s v="FOOTWEAR"/>
    <x v="6"/>
    <s v="магазин Авиапарк-FOOTWEAR-SP20-March 2020"/>
    <n v="96"/>
    <n v="632321.14"/>
  </r>
  <r>
    <s v="магазин Атриум"/>
    <s v="Обувь"/>
    <x v="13"/>
    <n v="99"/>
    <n v="728650"/>
    <n v="743100"/>
    <n v="121441.59"/>
    <x v="2"/>
    <s v="магазин Атриум"/>
    <s v="FOOTWEAR"/>
    <x v="6"/>
    <s v="магазин Атриум-FOOTWEAR-SP20-March 2020"/>
    <n v="99"/>
    <n v="728650"/>
  </r>
  <r>
    <s v="магазин Галерея Новосибирск"/>
    <s v="Обувь"/>
    <x v="13"/>
    <n v="19"/>
    <n v="134000"/>
    <n v="134000"/>
    <n v="22333.34"/>
    <x v="2"/>
    <s v="магазин Галерея Новосибирск"/>
    <s v="FOOTWEAR"/>
    <x v="6"/>
    <s v="магазин Галерея Новосибирск-FOOTWEAR-SP20-March 2020"/>
    <n v="19"/>
    <n v="134000"/>
  </r>
  <r>
    <s v="магазин Галерея СПБ"/>
    <s v="Обувь"/>
    <x v="13"/>
    <n v="90"/>
    <n v="665000"/>
    <n v="683900"/>
    <n v="110833.24"/>
    <x v="2"/>
    <s v="магазин Галерея СПБ"/>
    <s v="FOOTWEAR"/>
    <x v="6"/>
    <s v="магазин Галерея СПБ-FOOTWEAR-SP20-March 2020"/>
    <n v="90"/>
    <n v="665000"/>
  </r>
  <r>
    <s v="магазин Европейский"/>
    <s v="Обувь"/>
    <x v="13"/>
    <n v="124"/>
    <n v="896650"/>
    <n v="898800"/>
    <n v="147748.37"/>
    <x v="2"/>
    <s v="магазин Европейский"/>
    <s v="FOOTWEAR"/>
    <x v="6"/>
    <s v="магазин Европейский-FOOTWEAR-SP20-March 2020"/>
    <n v="124"/>
    <n v="896650"/>
  </r>
  <r>
    <s v="магазин Манеж"/>
    <s v="Обувь"/>
    <x v="13"/>
    <n v="42"/>
    <n v="281200"/>
    <n v="290000"/>
    <n v="46866.66"/>
    <x v="2"/>
    <s v="магазин Манеж"/>
    <s v="FOOTWEAR"/>
    <x v="6"/>
    <s v="магазин Манеж-FOOTWEAR-SP20-March 2020"/>
    <n v="42"/>
    <n v="281200"/>
  </r>
  <r>
    <s v="магазин Метрополис"/>
    <s v="Обувь"/>
    <x v="13"/>
    <n v="52"/>
    <n v="360242.71"/>
    <n v="382400"/>
    <n v="60040.42"/>
    <x v="2"/>
    <s v="магазин Метрополис"/>
    <s v="FOOTWEAR"/>
    <x v="6"/>
    <s v="магазин Метрополис-FOOTWEAR-SP20-March 2020"/>
    <n v="52"/>
    <n v="360242.71"/>
  </r>
  <r>
    <s v="магазин Цветной"/>
    <s v="Обувь"/>
    <x v="13"/>
    <n v="47"/>
    <n v="365955"/>
    <n v="365955"/>
    <n v="60992.5"/>
    <x v="2"/>
    <s v="магазин Цветной"/>
    <s v="FOOTWEAR"/>
    <x v="6"/>
    <s v="магазин Цветной-FOOTWEAR-SP20-March 2020"/>
    <n v="47"/>
    <n v="365955"/>
  </r>
  <r>
    <s v="Amersport ru"/>
    <s v="Обувь"/>
    <x v="1"/>
    <n v="267"/>
    <n v="889281"/>
    <n v="889281"/>
    <n v="146690.14000000001"/>
    <x v="2"/>
    <s v="Amersport ru"/>
    <s v="FOOTWEAR"/>
    <x v="1"/>
    <s v="Amersport ru-FOOTWEAR-OLD STOCKS-March 2020"/>
    <n v="267"/>
    <n v="889281"/>
  </r>
  <r>
    <s v="магазин Авиапарк"/>
    <s v="Обувь"/>
    <x v="1"/>
    <n v="11"/>
    <n v="76500"/>
    <n v="76500"/>
    <n v="12750.02"/>
    <x v="2"/>
    <s v="магазин Авиапарк"/>
    <s v="FOOTWEAR"/>
    <x v="1"/>
    <s v="магазин Авиапарк-FOOTWEAR-OLD STOCKS-March 2020"/>
    <n v="11"/>
    <n v="76500"/>
  </r>
  <r>
    <s v="магазин Атриум"/>
    <s v="Обувь"/>
    <x v="1"/>
    <n v="17"/>
    <n v="110825"/>
    <n v="117650"/>
    <n v="18470.87"/>
    <x v="2"/>
    <s v="магазин Атриум"/>
    <s v="FOOTWEAR"/>
    <x v="1"/>
    <s v="магазин Атриум-FOOTWEAR-OLD STOCKS-March 2020"/>
    <n v="17"/>
    <n v="110825"/>
  </r>
  <r>
    <s v="магазин Галерея Новосибирск"/>
    <s v="Обувь"/>
    <x v="1"/>
    <n v="4"/>
    <n v="31440"/>
    <n v="27600"/>
    <n v="5240.01"/>
    <x v="2"/>
    <s v="магазин Галерея Новосибирск"/>
    <s v="FOOTWEAR"/>
    <x v="1"/>
    <s v="магазин Галерея Новосибирск-FOOTWEAR-OLD STOCKS-March 2020"/>
    <n v="4"/>
    <n v="31440"/>
  </r>
  <r>
    <s v="магазин Галерея СПБ"/>
    <s v="Обувь"/>
    <x v="1"/>
    <n v="17"/>
    <n v="113825"/>
    <n v="117650"/>
    <n v="18970.87"/>
    <x v="2"/>
    <s v="магазин Галерея СПБ"/>
    <s v="FOOTWEAR"/>
    <x v="1"/>
    <s v="магазин Галерея СПБ-FOOTWEAR-OLD STOCKS-March 2020"/>
    <n v="17"/>
    <n v="113825"/>
  </r>
  <r>
    <s v="магазин Европейский"/>
    <s v="Обувь"/>
    <x v="1"/>
    <n v="6"/>
    <n v="38050"/>
    <n v="41250"/>
    <n v="6341.67"/>
    <x v="2"/>
    <s v="магазин Европейский"/>
    <s v="FOOTWEAR"/>
    <x v="1"/>
    <s v="магазин Европейский-FOOTWEAR-OLD STOCKS-March 2020"/>
    <n v="6"/>
    <n v="38050"/>
  </r>
  <r>
    <s v="магазин Манеж"/>
    <s v="Обувь"/>
    <x v="1"/>
    <n v="9"/>
    <n v="61600"/>
    <n v="61600"/>
    <n v="10266.69"/>
    <x v="2"/>
    <s v="магазин Манеж"/>
    <s v="FOOTWEAR"/>
    <x v="1"/>
    <s v="магазин Манеж-FOOTWEAR-OLD STOCKS-March 2020"/>
    <n v="9"/>
    <n v="61600"/>
  </r>
  <r>
    <s v="магазин Метрополис"/>
    <s v="Обувь"/>
    <x v="1"/>
    <n v="15"/>
    <n v="99500"/>
    <n v="99500"/>
    <n v="16583.38"/>
    <x v="2"/>
    <s v="магазин Метрополис"/>
    <s v="FOOTWEAR"/>
    <x v="1"/>
    <s v="магазин Метрополис-FOOTWEAR-OLD STOCKS-March 2020"/>
    <n v="15"/>
    <n v="99500"/>
  </r>
  <r>
    <s v="Amersport ru"/>
    <s v="Обувь"/>
    <x v="8"/>
    <n v="6"/>
    <n v="13929"/>
    <n v="13929"/>
    <n v="2321.48"/>
    <x v="2"/>
    <s v="Amersport ru"/>
    <s v="FOOTWEAR"/>
    <x v="1"/>
    <s v="Amersport ru-FOOTWEAR-OLD STOCKS-March 2020"/>
    <n v="6"/>
    <n v="13929"/>
  </r>
  <r>
    <s v="магазин Галерея СПБ"/>
    <s v="Обувь"/>
    <x v="12"/>
    <n v="-1"/>
    <n v="-9350"/>
    <n v="-9350"/>
    <n v="-1558.33"/>
    <x v="2"/>
    <s v="магазин Галерея СПБ"/>
    <s v="FOOTWEAR"/>
    <x v="1"/>
    <s v="магазин Галерея СПБ-FOOTWEAR-OLD STOCKS-March 2020"/>
    <n v="-1"/>
    <n v="-9350"/>
  </r>
  <r>
    <s v="Amersport ru"/>
    <s v="Обувь"/>
    <x v="17"/>
    <n v="17"/>
    <n v="167300"/>
    <n v="167300"/>
    <n v="27883.31"/>
    <x v="2"/>
    <s v="Amersport ru"/>
    <s v="FOOTWEAR"/>
    <x v="7"/>
    <s v="Amersport ru-FOOTWEAR-Incubate 2020-March 2020"/>
    <n v="17"/>
    <n v="167300"/>
  </r>
  <r>
    <s v="магазин Галерея СПБ"/>
    <s v="Обувь"/>
    <x v="17"/>
    <n v="1"/>
    <n v="11200"/>
    <n v="11200"/>
    <n v="1866.67"/>
    <x v="2"/>
    <s v="магазин Галерея СПБ"/>
    <s v="FOOTWEAR"/>
    <x v="7"/>
    <s v="магазин Галерея СПБ-FOOTWEAR-Incubate 2020-March 2020"/>
    <n v="1"/>
    <n v="11200"/>
  </r>
  <r>
    <s v="магазин Цветной"/>
    <s v="Обувь"/>
    <x v="17"/>
    <n v="2"/>
    <n v="22400"/>
    <n v="22400"/>
    <n v="3733.34"/>
    <x v="2"/>
    <s v="магазин Цветной"/>
    <s v="FOOTWEAR"/>
    <x v="7"/>
    <s v="магазин Цветной-FOOTWEAR-Incubate 2020-March 2020"/>
    <n v="2"/>
    <n v="22400"/>
  </r>
  <r>
    <s v="Amersport ru"/>
    <s v="Обувь"/>
    <x v="7"/>
    <n v="102"/>
    <n v="853523"/>
    <n v="853523"/>
    <n v="142253.68"/>
    <x v="2"/>
    <s v="Amersport ru"/>
    <s v="FOOTWEAR"/>
    <x v="5"/>
    <s v="Amersport ru-FOOTWEAR-Incubate 2019-March 2020"/>
    <n v="102"/>
    <n v="853523"/>
  </r>
  <r>
    <s v="магазин Атриум"/>
    <s v="Обувь"/>
    <x v="7"/>
    <n v="1"/>
    <n v="10200"/>
    <n v="10200"/>
    <n v="1700"/>
    <x v="2"/>
    <s v="магазин Атриум"/>
    <s v="FOOTWEAR"/>
    <x v="5"/>
    <s v="магазин Атриум-FOOTWEAR-Incubate 2019-March 2020"/>
    <n v="1"/>
    <n v="10200"/>
  </r>
  <r>
    <s v="магазин Цветной"/>
    <s v="Обувь"/>
    <x v="7"/>
    <n v="7"/>
    <n v="69870"/>
    <n v="69870"/>
    <n v="11645"/>
    <x v="2"/>
    <s v="магазин Цветной"/>
    <s v="FOOTWEAR"/>
    <x v="5"/>
    <s v="магазин Цветной-FOOTWEAR-Incubate 2019-March 2020"/>
    <n v="7"/>
    <n v="69870"/>
  </r>
  <r>
    <s v="Amersport ru"/>
    <s v="Обувь"/>
    <x v="6"/>
    <n v="5"/>
    <n v="47500"/>
    <n v="47500"/>
    <n v="7916.65"/>
    <x v="2"/>
    <s v="Amersport ru"/>
    <s v="FOOTWEAR"/>
    <x v="1"/>
    <s v="Amersport ru-FOOTWEAR-OLD STOCKS-March 2020"/>
    <n v="5"/>
    <n v="47500"/>
  </r>
  <r>
    <s v="Amersport ru"/>
    <s v="Обувь"/>
    <x v="0"/>
    <n v="145"/>
    <n v="1055395"/>
    <n v="1055395"/>
    <n v="175899.15"/>
    <x v="2"/>
    <s v="Amersport ru"/>
    <s v="FOOTWEAR"/>
    <x v="0"/>
    <s v="Amersport ru-FOOTWEAR-C/O-March 2020"/>
    <n v="145"/>
    <n v="1055395"/>
  </r>
  <r>
    <s v="магазин Авиапарк"/>
    <s v="Обувь"/>
    <x v="0"/>
    <n v="67"/>
    <n v="480063.41"/>
    <n v="492900"/>
    <n v="80010.559999999998"/>
    <x v="2"/>
    <s v="магазин Авиапарк"/>
    <s v="FOOTWEAR"/>
    <x v="0"/>
    <s v="магазин Авиапарк-FOOTWEAR-C/O-March 2020"/>
    <n v="67"/>
    <n v="480063.41"/>
  </r>
  <r>
    <s v="магазин Атриум"/>
    <s v="Обувь"/>
    <x v="0"/>
    <n v="91"/>
    <n v="636955"/>
    <n v="671580"/>
    <n v="106159.09"/>
    <x v="2"/>
    <s v="магазин Атриум"/>
    <s v="FOOTWEAR"/>
    <x v="0"/>
    <s v="магазин Атриум-FOOTWEAR-C/O-March 2020"/>
    <n v="91"/>
    <n v="636955"/>
  </r>
  <r>
    <s v="магазин Галерея Новосибирск"/>
    <s v="Обувь"/>
    <x v="0"/>
    <n v="18"/>
    <n v="136690"/>
    <n v="136690"/>
    <n v="22781.68"/>
    <x v="2"/>
    <s v="магазин Галерея Новосибирск"/>
    <s v="FOOTWEAR"/>
    <x v="0"/>
    <s v="магазин Галерея Новосибирск-FOOTWEAR-C/O-March 2020"/>
    <n v="18"/>
    <n v="136690"/>
  </r>
  <r>
    <s v="магазин Галерея СПБ"/>
    <s v="Обувь"/>
    <x v="0"/>
    <n v="73"/>
    <n v="556215"/>
    <n v="560690"/>
    <n v="92702.5"/>
    <x v="2"/>
    <s v="магазин Галерея СПБ"/>
    <s v="FOOTWEAR"/>
    <x v="0"/>
    <s v="магазин Галерея СПБ-FOOTWEAR-C/O-March 2020"/>
    <n v="73"/>
    <n v="556215"/>
  </r>
  <r>
    <s v="магазин Европейский"/>
    <s v="Обувь"/>
    <x v="0"/>
    <n v="88"/>
    <n v="633990"/>
    <n v="637940"/>
    <n v="105664.96000000001"/>
    <x v="2"/>
    <s v="магазин Европейский"/>
    <s v="FOOTWEAR"/>
    <x v="0"/>
    <s v="магазин Европейский-FOOTWEAR-C/O-March 2020"/>
    <n v="88"/>
    <n v="633990"/>
  </r>
  <r>
    <s v="магазин Манеж"/>
    <s v="Обувь"/>
    <x v="0"/>
    <n v="66"/>
    <n v="472440"/>
    <n v="477890"/>
    <n v="78739.95"/>
    <x v="2"/>
    <s v="магазин Манеж"/>
    <s v="FOOTWEAR"/>
    <x v="0"/>
    <s v="магазин Манеж-FOOTWEAR-C/O-March 2020"/>
    <n v="66"/>
    <n v="472440"/>
  </r>
  <r>
    <s v="магазин Метрополис"/>
    <s v="Обувь"/>
    <x v="0"/>
    <n v="78"/>
    <n v="583030"/>
    <n v="590380"/>
    <n v="97171.64"/>
    <x v="2"/>
    <s v="магазин Метрополис"/>
    <s v="FOOTWEAR"/>
    <x v="0"/>
    <s v="магазин Метрополис-FOOTWEAR-C/O-March 2020"/>
    <n v="78"/>
    <n v="583030"/>
  </r>
  <r>
    <s v="магазин Цветной"/>
    <s v="Обувь"/>
    <x v="0"/>
    <n v="51"/>
    <n v="371742.5"/>
    <n v="371742.5"/>
    <n v="61957.08"/>
    <x v="2"/>
    <s v="магазин Цветной"/>
    <s v="FOOTWEAR"/>
    <x v="0"/>
    <s v="магазин Цветной-FOOTWEAR-C/O-March 2020"/>
    <n v="51"/>
    <n v="371742.5"/>
  </r>
  <r>
    <s v="Amersport ru"/>
    <s v="Аксессуары"/>
    <x v="5"/>
    <n v="24"/>
    <n v="24875"/>
    <n v="24875"/>
    <n v="4145.82"/>
    <x v="2"/>
    <s v="Amersport ru"/>
    <s v="ACC"/>
    <x v="4"/>
    <s v="Amersport ru-ACC-FA19-March 2020"/>
    <n v="24"/>
    <n v="24875"/>
  </r>
  <r>
    <s v="магазин Авиапарк"/>
    <s v="Аксессуары"/>
    <x v="5"/>
    <n v="4"/>
    <n v="3870"/>
    <n v="6700"/>
    <n v="644.99"/>
    <x v="2"/>
    <s v="магазин Авиапарк"/>
    <s v="ACC"/>
    <x v="4"/>
    <s v="магазин Авиапарк-ACC-FA19-March 2020"/>
    <n v="4"/>
    <n v="3870"/>
  </r>
  <r>
    <s v="магазин Атриум"/>
    <s v="Аксессуары"/>
    <x v="5"/>
    <n v="14"/>
    <n v="12820"/>
    <n v="22750"/>
    <n v="2136.62"/>
    <x v="2"/>
    <s v="магазин Атриум"/>
    <s v="ACC"/>
    <x v="4"/>
    <s v="магазин Атриум-ACC-FA19-March 2020"/>
    <n v="14"/>
    <n v="12820"/>
  </r>
  <r>
    <s v="магазин Галерея Новосибирск"/>
    <s v="Аксессуары"/>
    <x v="5"/>
    <n v="10"/>
    <n v="8020"/>
    <n v="16750"/>
    <n v="1336.64"/>
    <x v="2"/>
    <s v="магазин Галерея Новосибирск"/>
    <s v="ACC"/>
    <x v="4"/>
    <s v="магазин Галерея Новосибирск-ACC-FA19-March 2020"/>
    <n v="10"/>
    <n v="8020"/>
  </r>
  <r>
    <s v="магазин Галерея СПБ"/>
    <s v="Аксессуары"/>
    <x v="5"/>
    <n v="14"/>
    <n v="16120"/>
    <n v="25600"/>
    <n v="2686.63"/>
    <x v="2"/>
    <s v="магазин Галерея СПБ"/>
    <s v="ACC"/>
    <x v="4"/>
    <s v="магазин Галерея СПБ-ACC-FA19-March 2020"/>
    <n v="14"/>
    <n v="16120"/>
  </r>
  <r>
    <s v="магазин Европейский"/>
    <s v="Аксессуары"/>
    <x v="5"/>
    <n v="18"/>
    <n v="17140"/>
    <n v="30800"/>
    <n v="2856.64"/>
    <x v="2"/>
    <s v="магазин Европейский"/>
    <s v="ACC"/>
    <x v="4"/>
    <s v="магазин Европейский-ACC-FA19-March 2020"/>
    <n v="18"/>
    <n v="17140"/>
  </r>
  <r>
    <s v="магазин Манеж"/>
    <s v="Аксессуары"/>
    <x v="5"/>
    <n v="8"/>
    <n v="5090"/>
    <n v="11750"/>
    <n v="848.32"/>
    <x v="2"/>
    <s v="магазин Манеж"/>
    <s v="ACC"/>
    <x v="4"/>
    <s v="магазин Манеж-ACC-FA19-March 2020"/>
    <n v="8"/>
    <n v="5090"/>
  </r>
  <r>
    <s v="магазин Метрополис"/>
    <s v="Аксессуары"/>
    <x v="5"/>
    <n v="1"/>
    <n v="520"/>
    <n v="1300"/>
    <n v="86.67"/>
    <x v="2"/>
    <s v="магазин Метрополис"/>
    <s v="ACC"/>
    <x v="4"/>
    <s v="магазин Метрополис-ACC-FA19-March 2020"/>
    <n v="1"/>
    <n v="520"/>
  </r>
  <r>
    <s v="магазин Цветной"/>
    <s v="Аксессуары"/>
    <x v="5"/>
    <n v="3"/>
    <n v="5520"/>
    <n v="5520"/>
    <n v="919.99"/>
    <x v="2"/>
    <s v="магазин Цветной"/>
    <s v="ACC"/>
    <x v="4"/>
    <s v="магазин Цветной-ACC-FA19-March 2020"/>
    <n v="3"/>
    <n v="5520"/>
  </r>
  <r>
    <s v="Amersport ru"/>
    <s v="Аксессуары"/>
    <x v="4"/>
    <n v="7"/>
    <n v="8899"/>
    <n v="8899"/>
    <n v="1483.17"/>
    <x v="2"/>
    <s v="Amersport ru"/>
    <s v="ACC"/>
    <x v="1"/>
    <s v="Amersport ru-ACC-OLD STOCKS-March 2020"/>
    <n v="7"/>
    <n v="8899"/>
  </r>
  <r>
    <s v="магазин Атриум"/>
    <s v="Аксессуары"/>
    <x v="4"/>
    <n v="3"/>
    <n v="17850"/>
    <n v="17850"/>
    <n v="2975.01"/>
    <x v="2"/>
    <s v="магазин Атриум"/>
    <s v="ACC"/>
    <x v="1"/>
    <s v="магазин Атриум-ACC-OLD STOCKS-March 2020"/>
    <n v="3"/>
    <n v="17850"/>
  </r>
  <r>
    <s v="магазин Галерея Новосибирск"/>
    <s v="Аксессуары"/>
    <x v="4"/>
    <n v="1"/>
    <n v="5950"/>
    <n v="5950"/>
    <n v="991.67"/>
    <x v="2"/>
    <s v="магазин Галерея Новосибирск"/>
    <s v="ACC"/>
    <x v="1"/>
    <s v="магазин Галерея Новосибирск-ACC-OLD STOCKS-March 2020"/>
    <n v="1"/>
    <n v="5950"/>
  </r>
  <r>
    <s v="магазин Европейский"/>
    <s v="Аксессуары"/>
    <x v="4"/>
    <n v="1"/>
    <n v="5950"/>
    <n v="5950"/>
    <n v="991.67"/>
    <x v="2"/>
    <s v="магазин Европейский"/>
    <s v="ACC"/>
    <x v="1"/>
    <s v="магазин Европейский-ACC-OLD STOCKS-March 2020"/>
    <n v="1"/>
    <n v="5950"/>
  </r>
  <r>
    <s v="магазин Цветной"/>
    <s v="Аксессуары"/>
    <x v="4"/>
    <n v="1"/>
    <n v="5950"/>
    <n v="5950"/>
    <n v="991.67"/>
    <x v="2"/>
    <s v="магазин Цветной"/>
    <s v="ACC"/>
    <x v="1"/>
    <s v="магазин Цветной-ACC-OLD STOCKS-March 2020"/>
    <n v="1"/>
    <n v="5950"/>
  </r>
  <r>
    <s v="Amersport ru"/>
    <s v="Аксессуары"/>
    <x v="3"/>
    <n v="6"/>
    <n v="10011"/>
    <n v="10011"/>
    <n v="1668.5"/>
    <x v="2"/>
    <s v="Amersport ru"/>
    <s v="ACC"/>
    <x v="3"/>
    <s v="Amersport ru-ACC-HO19-March 2020"/>
    <n v="6"/>
    <n v="10011"/>
  </r>
  <r>
    <s v="магазин Галерея Новосибирск"/>
    <s v="Аксессуары"/>
    <x v="3"/>
    <n v="2"/>
    <n v="1700"/>
    <n v="3400"/>
    <n v="283.33999999999997"/>
    <x v="2"/>
    <s v="магазин Галерея Новосибирск"/>
    <s v="ACC"/>
    <x v="3"/>
    <s v="магазин Галерея Новосибирск-ACC-HO19-March 2020"/>
    <n v="2"/>
    <n v="1700"/>
  </r>
  <r>
    <s v="магазин Галерея СПБ"/>
    <s v="Аксессуары"/>
    <x v="3"/>
    <n v="2"/>
    <n v="1700"/>
    <n v="3400"/>
    <n v="283.33999999999997"/>
    <x v="2"/>
    <s v="магазин Галерея СПБ"/>
    <s v="ACC"/>
    <x v="3"/>
    <s v="магазин Галерея СПБ-ACC-HO19-March 2020"/>
    <n v="2"/>
    <n v="1700"/>
  </r>
  <r>
    <s v="Amersport ru"/>
    <s v="Аксессуары"/>
    <x v="2"/>
    <n v="29"/>
    <n v="5771"/>
    <n v="5771"/>
    <n v="961.93"/>
    <x v="2"/>
    <s v="Amersport ru"/>
    <s v="ACC"/>
    <x v="2"/>
    <s v="Amersport ru-ACC-All Seasons-March 2020"/>
    <n v="29"/>
    <n v="5771"/>
  </r>
  <r>
    <s v="магазин Авиапарк"/>
    <s v="Аксессуары"/>
    <x v="2"/>
    <n v="16"/>
    <n v="2887.91"/>
    <n v="3184"/>
    <n v="481.35"/>
    <x v="2"/>
    <s v="магазин Авиапарк"/>
    <s v="ACC"/>
    <x v="2"/>
    <s v="магазин Авиапарк-ACC-All Seasons-March 2020"/>
    <n v="16"/>
    <n v="2887.91"/>
  </r>
  <r>
    <s v="магазин Атриум"/>
    <s v="Аксессуары"/>
    <x v="2"/>
    <n v="41"/>
    <n v="8080"/>
    <n v="8080"/>
    <n v="1346.8"/>
    <x v="2"/>
    <s v="магазин Атриум"/>
    <s v="ACC"/>
    <x v="2"/>
    <s v="магазин Атриум-ACC-All Seasons-March 2020"/>
    <n v="41"/>
    <n v="8080"/>
  </r>
  <r>
    <s v="магазин Галерея Новосибирск"/>
    <s v="Аксессуары"/>
    <x v="2"/>
    <n v="24"/>
    <n v="4776"/>
    <n v="4776"/>
    <n v="796.08"/>
    <x v="2"/>
    <s v="магазин Галерея Новосибирск"/>
    <s v="ACC"/>
    <x v="2"/>
    <s v="магазин Галерея Новосибирск-ACC-All Seasons-March 2020"/>
    <n v="24"/>
    <n v="4776"/>
  </r>
  <r>
    <s v="магазин Галерея СПБ"/>
    <s v="Аксессуары"/>
    <x v="2"/>
    <n v="32"/>
    <n v="6289"/>
    <n v="6289"/>
    <n v="1048.26"/>
    <x v="2"/>
    <s v="магазин Галерея СПБ"/>
    <s v="ACC"/>
    <x v="2"/>
    <s v="магазин Галерея СПБ-ACC-All Seasons-March 2020"/>
    <n v="32"/>
    <n v="6289"/>
  </r>
  <r>
    <s v="магазин Европейский"/>
    <s v="Аксессуары"/>
    <x v="2"/>
    <n v="35"/>
    <n v="6254"/>
    <n v="6254"/>
    <n v="1042.42"/>
    <x v="2"/>
    <s v="магазин Европейский"/>
    <s v="ACC"/>
    <x v="2"/>
    <s v="магазин Европейский-ACC-All Seasons-March 2020"/>
    <n v="35"/>
    <n v="6254"/>
  </r>
  <r>
    <s v="магазин Манеж"/>
    <s v="Аксессуары"/>
    <x v="2"/>
    <n v="30"/>
    <n v="5812"/>
    <n v="5812"/>
    <n v="968.76"/>
    <x v="2"/>
    <s v="магазин Манеж"/>
    <s v="ACC"/>
    <x v="2"/>
    <s v="магазин Манеж-ACC-All Seasons-March 2020"/>
    <n v="30"/>
    <n v="5812"/>
  </r>
  <r>
    <s v="магазин Метрополис"/>
    <s v="Аксессуары"/>
    <x v="2"/>
    <n v="11"/>
    <n v="1643.06"/>
    <n v="2240"/>
    <n v="273.86"/>
    <x v="2"/>
    <s v="магазин Метрополис"/>
    <s v="ACC"/>
    <x v="2"/>
    <s v="магазин Метрополис-ACC-All Seasons-March 2020"/>
    <n v="11"/>
    <n v="1643.06"/>
  </r>
  <r>
    <s v="магазин Цветной"/>
    <s v="Аксессуары"/>
    <x v="2"/>
    <n v="11"/>
    <n v="2179.1"/>
    <n v="2179.1"/>
    <n v="363.22"/>
    <x v="2"/>
    <s v="магазин Цветной"/>
    <s v="ACC"/>
    <x v="2"/>
    <s v="магазин Цветной-ACC-All Seasons-March 2020"/>
    <n v="11"/>
    <n v="2179.1"/>
  </r>
  <r>
    <s v="магазин Авиапарк"/>
    <s v="Аксессуары"/>
    <x v="13"/>
    <n v="5"/>
    <n v="17050"/>
    <n v="20050"/>
    <n v="2841.67"/>
    <x v="2"/>
    <s v="магазин Авиапарк"/>
    <s v="ACC"/>
    <x v="6"/>
    <s v="магазин Авиапарк-ACC-SP20-March 2020"/>
    <n v="5"/>
    <n v="17050"/>
  </r>
  <r>
    <s v="магазин Атриум"/>
    <s v="Аксессуары"/>
    <x v="13"/>
    <n v="5"/>
    <n v="14417.91"/>
    <n v="20250"/>
    <n v="2402.9899999999998"/>
    <x v="2"/>
    <s v="магазин Атриум"/>
    <s v="ACC"/>
    <x v="6"/>
    <s v="магазин Атриум-ACC-SP20-March 2020"/>
    <n v="5"/>
    <n v="14417.91"/>
  </r>
  <r>
    <s v="магазин Галерея Новосибирск"/>
    <s v="Аксессуары"/>
    <x v="13"/>
    <n v="2"/>
    <n v="3500"/>
    <n v="3500"/>
    <n v="583.34"/>
    <x v="2"/>
    <s v="магазин Галерея Новосибирск"/>
    <s v="ACC"/>
    <x v="6"/>
    <s v="магазин Галерея Новосибирск-ACC-SP20-March 2020"/>
    <n v="2"/>
    <n v="3500"/>
  </r>
  <r>
    <s v="магазин Галерея СПБ"/>
    <s v="Аксессуары"/>
    <x v="13"/>
    <n v="2"/>
    <n v="5440"/>
    <n v="5440"/>
    <n v="906.67"/>
    <x v="2"/>
    <s v="магазин Галерея СПБ"/>
    <s v="ACC"/>
    <x v="6"/>
    <s v="магазин Галерея СПБ-ACC-SP20-March 2020"/>
    <n v="2"/>
    <n v="5440"/>
  </r>
  <r>
    <s v="магазин Европейский"/>
    <s v="Аксессуары"/>
    <x v="13"/>
    <n v="3"/>
    <n v="11600"/>
    <n v="11600"/>
    <n v="1933.34"/>
    <x v="2"/>
    <s v="магазин Европейский"/>
    <s v="ACC"/>
    <x v="6"/>
    <s v="магазин Европейский-ACC-SP20-March 2020"/>
    <n v="3"/>
    <n v="11600"/>
  </r>
  <r>
    <s v="магазин Манеж"/>
    <s v="Аксессуары"/>
    <x v="13"/>
    <n v="6"/>
    <n v="12640"/>
    <n v="12640"/>
    <n v="2106.67"/>
    <x v="2"/>
    <s v="магазин Манеж"/>
    <s v="ACC"/>
    <x v="6"/>
    <s v="магазин Манеж-ACC-SP20-March 2020"/>
    <n v="6"/>
    <n v="12640"/>
  </r>
  <r>
    <s v="магазин Метрополис"/>
    <s v="Аксессуары"/>
    <x v="13"/>
    <n v="4"/>
    <n v="8430"/>
    <n v="8430"/>
    <n v="1405.01"/>
    <x v="2"/>
    <s v="магазин Метрополис"/>
    <s v="ACC"/>
    <x v="6"/>
    <s v="магазин Метрополис-ACC-SP20-March 2020"/>
    <n v="4"/>
    <n v="8430"/>
  </r>
  <r>
    <s v="магазин Цветной"/>
    <s v="Аксессуары"/>
    <x v="13"/>
    <n v="2"/>
    <n v="9310"/>
    <n v="9310"/>
    <n v="1551.67"/>
    <x v="2"/>
    <s v="магазин Цветной"/>
    <s v="ACC"/>
    <x v="6"/>
    <s v="магазин Цветной-ACC-SP20-March 2020"/>
    <n v="2"/>
    <n v="9310"/>
  </r>
  <r>
    <s v="Amersport ru"/>
    <s v="Аксессуары"/>
    <x v="1"/>
    <n v="28"/>
    <n v="43097"/>
    <n v="43097"/>
    <n v="7182.85"/>
    <x v="2"/>
    <s v="Amersport ru"/>
    <s v="ACC"/>
    <x v="1"/>
    <s v="Amersport ru-ACC-OLD STOCKS-March 2020"/>
    <n v="28"/>
    <n v="43097"/>
  </r>
  <r>
    <s v="Amersport ru"/>
    <s v="Аксессуары"/>
    <x v="0"/>
    <n v="7"/>
    <n v="12116"/>
    <n v="12116"/>
    <n v="2019.32"/>
    <x v="2"/>
    <s v="Amersport ru"/>
    <s v="ACC"/>
    <x v="0"/>
    <s v="Amersport ru-ACC-C/O-March 2020"/>
    <n v="7"/>
    <n v="12116"/>
  </r>
  <r>
    <s v="магазин Авиапарк"/>
    <s v="Аксессуары"/>
    <x v="0"/>
    <n v="7"/>
    <n v="17100"/>
    <n v="17100"/>
    <n v="2849.99"/>
    <x v="2"/>
    <s v="магазин Авиапарк"/>
    <s v="ACC"/>
    <x v="0"/>
    <s v="магазин Авиапарк-ACC-C/O-March 2020"/>
    <n v="7"/>
    <n v="17100"/>
  </r>
  <r>
    <s v="магазин Атриум"/>
    <s v="Аксессуары"/>
    <x v="0"/>
    <n v="8"/>
    <n v="21390"/>
    <n v="21390"/>
    <n v="3565.01"/>
    <x v="2"/>
    <s v="магазин Атриум"/>
    <s v="ACC"/>
    <x v="0"/>
    <s v="магазин Атриум-ACC-C/O-March 2020"/>
    <n v="8"/>
    <n v="21390"/>
  </r>
  <r>
    <s v="магазин Галерея СПБ"/>
    <s v="Аксессуары"/>
    <x v="0"/>
    <n v="10"/>
    <n v="26950"/>
    <n v="26950"/>
    <n v="4491.68"/>
    <x v="2"/>
    <s v="магазин Галерея СПБ"/>
    <s v="ACC"/>
    <x v="0"/>
    <s v="магазин Галерея СПБ-ACC-C/O-March 2020"/>
    <n v="10"/>
    <n v="26950"/>
  </r>
  <r>
    <s v="магазин Европейский"/>
    <s v="Аксессуары"/>
    <x v="0"/>
    <n v="10"/>
    <n v="23440"/>
    <n v="23440"/>
    <n v="3906.67"/>
    <x v="2"/>
    <s v="магазин Европейский"/>
    <s v="ACC"/>
    <x v="0"/>
    <s v="магазин Европейский-ACC-C/O-March 2020"/>
    <n v="10"/>
    <n v="23440"/>
  </r>
  <r>
    <s v="магазин Манеж"/>
    <s v="Аксессуары"/>
    <x v="0"/>
    <n v="5"/>
    <n v="9740"/>
    <n v="9740"/>
    <n v="1623.34"/>
    <x v="2"/>
    <s v="магазин Манеж"/>
    <s v="ACC"/>
    <x v="0"/>
    <s v="магазин Манеж-ACC-C/O-March 2020"/>
    <n v="5"/>
    <n v="9740"/>
  </r>
  <r>
    <s v="магазин Метрополис"/>
    <s v="Аксессуары"/>
    <x v="0"/>
    <n v="1"/>
    <n v="2950"/>
    <n v="2950"/>
    <n v="491.67"/>
    <x v="2"/>
    <s v="магазин Метрополис"/>
    <s v="ACC"/>
    <x v="0"/>
    <s v="магазин Метрополис-ACC-C/O-March 2020"/>
    <n v="1"/>
    <n v="2950"/>
  </r>
  <r>
    <s v="магазин Цветной"/>
    <s v="Аксессуары"/>
    <x v="0"/>
    <n v="3"/>
    <n v="9400"/>
    <n v="9400"/>
    <n v="1566.67"/>
    <x v="2"/>
    <s v="магазин Цветной"/>
    <s v="ACC"/>
    <x v="0"/>
    <s v="магазин Цветной-ACC-C/O-March 2020"/>
    <n v="3"/>
    <n v="9400"/>
  </r>
  <r>
    <s v="Amersport ru"/>
    <s v="Аксессуары"/>
    <x v="0"/>
    <n v="2"/>
    <n v="5160"/>
    <n v="5160"/>
    <n v="860"/>
    <x v="3"/>
    <s v="Amersport ru"/>
    <s v="ACC"/>
    <x v="0"/>
    <s v="Amersport ru-ACC-C/O-April 2020"/>
    <n v="2"/>
    <n v="5160"/>
  </r>
  <r>
    <s v="Amersport ru"/>
    <s v="Аксессуары"/>
    <x v="1"/>
    <n v="6"/>
    <n v="10607"/>
    <n v="10607"/>
    <n v="1767.84"/>
    <x v="3"/>
    <s v="Amersport ru"/>
    <s v="ACC"/>
    <x v="1"/>
    <s v="Amersport ru-ACC-OLD STOCKS-April 2020"/>
    <n v="6"/>
    <n v="10607"/>
  </r>
  <r>
    <s v="Amersport ru"/>
    <s v="Аксессуары"/>
    <x v="2"/>
    <n v="9"/>
    <n v="1791"/>
    <n v="1791"/>
    <n v="298.52999999999997"/>
    <x v="3"/>
    <s v="Amersport ru"/>
    <s v="ACC"/>
    <x v="2"/>
    <s v="Amersport ru-ACC-All Seasons-April 2020"/>
    <n v="9"/>
    <n v="1791"/>
  </r>
  <r>
    <s v="Amersport ru"/>
    <s v="Аксессуары"/>
    <x v="3"/>
    <n v="2"/>
    <n v="3325"/>
    <n v="3325"/>
    <n v="554.16999999999996"/>
    <x v="3"/>
    <s v="Amersport ru"/>
    <s v="ACC"/>
    <x v="3"/>
    <s v="Amersport ru-ACC-HO19-April 2020"/>
    <n v="2"/>
    <n v="3325"/>
  </r>
  <r>
    <s v="Amersport ru"/>
    <s v="Аксессуары"/>
    <x v="4"/>
    <n v="1"/>
    <n v="1075"/>
    <n v="1075"/>
    <n v="179.17"/>
    <x v="3"/>
    <s v="Amersport ru"/>
    <s v="ACC"/>
    <x v="1"/>
    <s v="Amersport ru-ACC-OLD STOCKS-April 2020"/>
    <n v="1"/>
    <n v="1075"/>
  </r>
  <r>
    <s v="Amersport ru"/>
    <s v="Аксессуары"/>
    <x v="5"/>
    <n v="5"/>
    <n v="4336"/>
    <n v="4336"/>
    <n v="722.66"/>
    <x v="3"/>
    <s v="Amersport ru"/>
    <s v="ACC"/>
    <x v="4"/>
    <s v="Amersport ru-ACC-FA19-April 2020"/>
    <n v="5"/>
    <n v="4336"/>
  </r>
  <r>
    <s v="Amersport ru"/>
    <s v="Обувь"/>
    <x v="0"/>
    <n v="182"/>
    <n v="1178342"/>
    <n v="1178342"/>
    <n v="196390.41"/>
    <x v="3"/>
    <s v="Amersport ru"/>
    <s v="FOOTWEAR"/>
    <x v="0"/>
    <s v="Amersport ru-FOOTWEAR-C/O-April 2020"/>
    <n v="182"/>
    <n v="1178342"/>
  </r>
  <r>
    <s v="Amersport ru"/>
    <s v="Обувь"/>
    <x v="7"/>
    <n v="22"/>
    <n v="188421"/>
    <n v="188421"/>
    <n v="31403.51"/>
    <x v="3"/>
    <s v="Amersport ru"/>
    <s v="FOOTWEAR"/>
    <x v="5"/>
    <s v="Amersport ru-FOOTWEAR-Incubate 2019-April 2020"/>
    <n v="22"/>
    <n v="188421"/>
  </r>
  <r>
    <s v="Amersport ru"/>
    <s v="Обувь"/>
    <x v="17"/>
    <n v="47"/>
    <n v="420152"/>
    <n v="420152"/>
    <n v="70025.22"/>
    <x v="3"/>
    <s v="Amersport ru"/>
    <s v="FOOTWEAR"/>
    <x v="7"/>
    <s v="Amersport ru-FOOTWEAR-Incubate 2020-April 2020"/>
    <n v="47"/>
    <n v="420152"/>
  </r>
  <r>
    <s v="Amersport ru"/>
    <s v="Обувь"/>
    <x v="1"/>
    <n v="66"/>
    <n v="241036"/>
    <n v="241036"/>
    <n v="39727.199999999997"/>
    <x v="3"/>
    <s v="Amersport ru"/>
    <s v="FOOTWEAR"/>
    <x v="1"/>
    <s v="Amersport ru-FOOTWEAR-OLD STOCKS-April 2020"/>
    <n v="66"/>
    <n v="241036"/>
  </r>
  <r>
    <s v="Amersport ru"/>
    <s v="Обувь"/>
    <x v="13"/>
    <n v="394"/>
    <n v="1913465"/>
    <n v="1913465"/>
    <n v="318911.03000000003"/>
    <x v="3"/>
    <s v="Amersport ru"/>
    <s v="FOOTWEAR"/>
    <x v="6"/>
    <s v="Amersport ru-FOOTWEAR-SP20-April 2020"/>
    <n v="394"/>
    <n v="1913465"/>
  </r>
  <r>
    <s v="Amersport ru"/>
    <s v="Обувь"/>
    <x v="2"/>
    <n v="156"/>
    <n v="924371"/>
    <n v="924371"/>
    <n v="151360.29999999999"/>
    <x v="3"/>
    <s v="Amersport ru"/>
    <s v="FOOTWEAR"/>
    <x v="2"/>
    <s v="Amersport ru-FOOTWEAR-All Seasons-April 2020"/>
    <n v="156"/>
    <n v="924371"/>
  </r>
  <r>
    <s v="Amersport ru"/>
    <s v="Обувь"/>
    <x v="3"/>
    <n v="119"/>
    <n v="476554"/>
    <n v="476554"/>
    <n v="79425.67"/>
    <x v="3"/>
    <s v="Amersport ru"/>
    <s v="FOOTWEAR"/>
    <x v="3"/>
    <s v="Amersport ru-FOOTWEAR-HO19-April 2020"/>
    <n v="119"/>
    <n v="476554"/>
  </r>
  <r>
    <s v="Amersport ru"/>
    <s v="Обувь"/>
    <x v="4"/>
    <n v="42"/>
    <n v="138581"/>
    <n v="138581"/>
    <n v="22950.92"/>
    <x v="3"/>
    <s v="Amersport ru"/>
    <s v="FOOTWEAR"/>
    <x v="1"/>
    <s v="Amersport ru-FOOTWEAR-OLD STOCKS-April 2020"/>
    <n v="42"/>
    <n v="138581"/>
  </r>
  <r>
    <s v="Amersport ru"/>
    <s v="Обувь"/>
    <x v="18"/>
    <n v="1"/>
    <n v="8600"/>
    <n v="8600"/>
    <n v="1433.33"/>
    <x v="3"/>
    <s v="Amersport ru"/>
    <s v="FOOTWEAR"/>
    <x v="8"/>
    <s v="Amersport ru-FOOTWEAR-SU20-April 2020"/>
    <n v="1"/>
    <n v="8600"/>
  </r>
  <r>
    <s v="Amersport ru"/>
    <s v="Обувь"/>
    <x v="10"/>
    <n v="2"/>
    <n v="5462"/>
    <n v="5462"/>
    <n v="910.33"/>
    <x v="3"/>
    <s v="Amersport ru"/>
    <s v="FOOTWEAR"/>
    <x v="1"/>
    <s v="Amersport ru-FOOTWEAR-OLD STOCKS-April 2020"/>
    <n v="2"/>
    <n v="5462"/>
  </r>
  <r>
    <s v="Amersport ru"/>
    <s v="Обувь"/>
    <x v="5"/>
    <n v="335"/>
    <n v="945311"/>
    <n v="945311"/>
    <n v="150245.35999999999"/>
    <x v="3"/>
    <s v="Amersport ru"/>
    <s v="FOOTWEAR"/>
    <x v="4"/>
    <s v="Amersport ru-FOOTWEAR-FA19-April 2020"/>
    <n v="335"/>
    <n v="945311"/>
  </r>
  <r>
    <s v="Amersport ru"/>
    <s v="Одежда"/>
    <x v="0"/>
    <n v="17"/>
    <n v="33009"/>
    <n v="33009"/>
    <n v="5501.51"/>
    <x v="3"/>
    <s v="Amersport ru"/>
    <s v="APPAREL"/>
    <x v="0"/>
    <s v="Amersport ru-APPAREL-C/O-April 2020"/>
    <n v="17"/>
    <n v="33009"/>
  </r>
  <r>
    <s v="Amersport ru"/>
    <s v="Одежда"/>
    <x v="7"/>
    <n v="3"/>
    <n v="17900"/>
    <n v="17900"/>
    <n v="2983.33"/>
    <x v="3"/>
    <s v="Amersport ru"/>
    <s v="APPAREL"/>
    <x v="5"/>
    <s v="Amersport ru-APPAREL-Incubate 2019-April 2020"/>
    <n v="3"/>
    <n v="17900"/>
  </r>
  <r>
    <s v="Amersport ru"/>
    <s v="Одежда"/>
    <x v="1"/>
    <n v="21"/>
    <n v="34250"/>
    <n v="34250"/>
    <n v="5708.35"/>
    <x v="3"/>
    <s v="Amersport ru"/>
    <s v="APPAREL"/>
    <x v="1"/>
    <s v="Amersport ru-APPAREL-OLD STOCKS-April 2020"/>
    <n v="21"/>
    <n v="34250"/>
  </r>
  <r>
    <s v="Amersport ru"/>
    <s v="Одежда"/>
    <x v="13"/>
    <n v="6"/>
    <n v="23370"/>
    <n v="23370"/>
    <n v="3895"/>
    <x v="3"/>
    <s v="Amersport ru"/>
    <s v="APPAREL"/>
    <x v="6"/>
    <s v="Amersport ru-APPAREL-SP20-April 2020"/>
    <n v="6"/>
    <n v="23370"/>
  </r>
  <r>
    <s v="Amersport ru"/>
    <s v="Одежда"/>
    <x v="16"/>
    <n v="1"/>
    <n v="6400"/>
    <n v="6400"/>
    <n v="1066.67"/>
    <x v="3"/>
    <s v="Amersport ru"/>
    <s v="APPAREL"/>
    <x v="1"/>
    <s v="Amersport ru-APPAREL-OLD STOCKS-April 2020"/>
    <n v="1"/>
    <n v="6400"/>
  </r>
  <r>
    <s v="Amersport ru"/>
    <s v="Одежда"/>
    <x v="11"/>
    <n v="8"/>
    <n v="19332"/>
    <n v="19332"/>
    <n v="3221.99"/>
    <x v="3"/>
    <s v="Amersport ru"/>
    <s v="APPAREL"/>
    <x v="1"/>
    <s v="Amersport ru-APPAREL-OLD STOCKS-April 2020"/>
    <n v="8"/>
    <n v="19332"/>
  </r>
  <r>
    <s v="Amersport ru"/>
    <s v="Одежда"/>
    <x v="3"/>
    <n v="19"/>
    <n v="21640"/>
    <n v="21640"/>
    <n v="3606.67"/>
    <x v="3"/>
    <s v="Amersport ru"/>
    <s v="APPAREL"/>
    <x v="3"/>
    <s v="Amersport ru-APPAREL-HO19-April 2020"/>
    <n v="19"/>
    <n v="21640"/>
  </r>
  <r>
    <s v="Amersport ru"/>
    <s v="Одежда"/>
    <x v="4"/>
    <n v="8"/>
    <n v="12565"/>
    <n v="12565"/>
    <n v="2094.15"/>
    <x v="3"/>
    <s v="Amersport ru"/>
    <s v="APPAREL"/>
    <x v="1"/>
    <s v="Amersport ru-APPAREL-OLD STOCKS-April 2020"/>
    <n v="8"/>
    <n v="12565"/>
  </r>
  <r>
    <s v="Amersport ru"/>
    <s v="Одежда"/>
    <x v="5"/>
    <n v="51"/>
    <n v="104195"/>
    <n v="104195"/>
    <n v="17365.82"/>
    <x v="3"/>
    <s v="Amersport ru"/>
    <s v="APPAREL"/>
    <x v="4"/>
    <s v="Amersport ru-APPAREL-FA19-April 2020"/>
    <n v="51"/>
    <n v="104195"/>
  </r>
  <r>
    <s v="Amersport ru"/>
    <s v="Аксессуары"/>
    <x v="0"/>
    <n v="45"/>
    <n v="81913"/>
    <n v="81913"/>
    <n v="13652.14"/>
    <x v="4"/>
    <s v="Amersport ru"/>
    <s v="ACC"/>
    <x v="0"/>
    <s v="Amersport ru-ACC-C/O-May 2020"/>
    <n v="45"/>
    <n v="81913"/>
  </r>
  <r>
    <s v="Amersport ru"/>
    <s v="Аксессуары"/>
    <x v="1"/>
    <n v="14"/>
    <n v="23183"/>
    <n v="23183"/>
    <n v="3863.84"/>
    <x v="4"/>
    <s v="Amersport ru"/>
    <s v="ACC"/>
    <x v="1"/>
    <s v="Amersport ru-ACC-OLD STOCKS-May 2020"/>
    <n v="14"/>
    <n v="23183"/>
  </r>
  <r>
    <s v="Amersport ru"/>
    <s v="Аксессуары"/>
    <x v="2"/>
    <n v="59"/>
    <n v="11181"/>
    <n v="11181"/>
    <n v="1863.51"/>
    <x v="4"/>
    <s v="Amersport ru"/>
    <s v="ACC"/>
    <x v="2"/>
    <s v="Amersport ru-ACC-All Seasons-May 2020"/>
    <n v="59"/>
    <n v="11181"/>
  </r>
  <r>
    <s v="Amersport ru"/>
    <s v="Аксессуары"/>
    <x v="3"/>
    <n v="8"/>
    <n v="12238"/>
    <n v="12238"/>
    <n v="2039.66"/>
    <x v="4"/>
    <s v="Amersport ru"/>
    <s v="ACC"/>
    <x v="3"/>
    <s v="Amersport ru-ACC-HO19-May 2020"/>
    <n v="8"/>
    <n v="12238"/>
  </r>
  <r>
    <s v="Amersport ru"/>
    <s v="Аксессуары"/>
    <x v="4"/>
    <n v="6"/>
    <n v="10929"/>
    <n v="10929"/>
    <n v="1821.49"/>
    <x v="4"/>
    <s v="Amersport ru"/>
    <s v="ACC"/>
    <x v="1"/>
    <s v="Amersport ru-ACC-OLD STOCKS-May 2020"/>
    <n v="6"/>
    <n v="10929"/>
  </r>
  <r>
    <s v="Amersport ru"/>
    <s v="Аксессуары"/>
    <x v="18"/>
    <n v="3"/>
    <n v="6975"/>
    <n v="6975"/>
    <n v="1162.5"/>
    <x v="4"/>
    <s v="Amersport ru"/>
    <s v="ACC"/>
    <x v="8"/>
    <s v="Amersport ru-ACC-SU20-May 2020"/>
    <n v="3"/>
    <n v="6975"/>
  </r>
  <r>
    <s v="Amersport ru"/>
    <s v="Аксессуары"/>
    <x v="5"/>
    <n v="12"/>
    <n v="16462"/>
    <n v="16462"/>
    <n v="2743.65"/>
    <x v="4"/>
    <s v="Amersport ru"/>
    <s v="ACC"/>
    <x v="4"/>
    <s v="Amersport ru-ACC-FA19-May 2020"/>
    <n v="12"/>
    <n v="16462"/>
  </r>
  <r>
    <s v="Amersport ru"/>
    <s v="Обувь"/>
    <x v="0"/>
    <n v="652"/>
    <n v="3928751"/>
    <n v="3928751"/>
    <n v="654792.02"/>
    <x v="4"/>
    <s v="Amersport ru"/>
    <s v="FOOTWEAR"/>
    <x v="0"/>
    <s v="Amersport ru-FOOTWEAR-C/O-May 2020"/>
    <n v="652"/>
    <n v="3928751"/>
  </r>
  <r>
    <s v="Amersport ru"/>
    <s v="Обувь"/>
    <x v="7"/>
    <n v="231"/>
    <n v="2053275"/>
    <n v="2053275"/>
    <n v="342212.27"/>
    <x v="4"/>
    <s v="Amersport ru"/>
    <s v="FOOTWEAR"/>
    <x v="5"/>
    <s v="Amersport ru-FOOTWEAR-Incubate 2019-May 2020"/>
    <n v="231"/>
    <n v="2053275"/>
  </r>
  <r>
    <s v="Amersport ru"/>
    <s v="Обувь"/>
    <x v="17"/>
    <n v="138"/>
    <n v="1266529"/>
    <n v="1266529"/>
    <n v="211088.17"/>
    <x v="4"/>
    <s v="Amersport ru"/>
    <s v="FOOTWEAR"/>
    <x v="7"/>
    <s v="Amersport ru-FOOTWEAR-Incubate 2020-May 2020"/>
    <n v="138"/>
    <n v="1266529"/>
  </r>
  <r>
    <s v="Amersport ru"/>
    <s v="Обувь"/>
    <x v="8"/>
    <n v="1"/>
    <n v="2363"/>
    <n v="2363"/>
    <n v="393.83"/>
    <x v="4"/>
    <s v="Amersport ru"/>
    <s v="FOOTWEAR"/>
    <x v="1"/>
    <s v="Amersport ru-FOOTWEAR-OLD STOCKS-May 2020"/>
    <n v="1"/>
    <n v="2363"/>
  </r>
  <r>
    <s v="Amersport ru"/>
    <s v="Обувь"/>
    <x v="1"/>
    <n v="188"/>
    <n v="717566"/>
    <n v="717566"/>
    <n v="118587.62"/>
    <x v="4"/>
    <s v="Amersport ru"/>
    <s v="FOOTWEAR"/>
    <x v="1"/>
    <s v="Amersport ru-FOOTWEAR-OLD STOCKS-May 2020"/>
    <n v="188"/>
    <n v="717566"/>
  </r>
  <r>
    <s v="Amersport ru"/>
    <s v="Обувь"/>
    <x v="13"/>
    <n v="1724"/>
    <n v="7686249"/>
    <n v="7686249"/>
    <n v="1281042.24"/>
    <x v="4"/>
    <s v="Amersport ru"/>
    <s v="FOOTWEAR"/>
    <x v="6"/>
    <s v="Amersport ru-FOOTWEAR-SP20-May 2020"/>
    <n v="1724"/>
    <n v="7686249"/>
  </r>
  <r>
    <s v="Amersport ru"/>
    <s v="Обувь"/>
    <x v="2"/>
    <n v="602"/>
    <n v="3510942"/>
    <n v="3510942"/>
    <n v="577296.73"/>
    <x v="4"/>
    <s v="Amersport ru"/>
    <s v="FOOTWEAR"/>
    <x v="2"/>
    <s v="Amersport ru-FOOTWEAR-All Seasons-May 2020"/>
    <n v="602"/>
    <n v="3510942"/>
  </r>
  <r>
    <s v="Amersport ru"/>
    <s v="Обувь"/>
    <x v="9"/>
    <n v="4"/>
    <n v="13200"/>
    <n v="13200"/>
    <n v="2200"/>
    <x v="4"/>
    <s v="Amersport ru"/>
    <s v="FOOTWEAR"/>
    <x v="1"/>
    <s v="Amersport ru-FOOTWEAR-OLD STOCKS-May 2020"/>
    <n v="4"/>
    <n v="13200"/>
  </r>
  <r>
    <s v="Amersport ru"/>
    <s v="Обувь"/>
    <x v="3"/>
    <n v="153"/>
    <n v="604272"/>
    <n v="604272"/>
    <n v="100711.98"/>
    <x v="4"/>
    <s v="Amersport ru"/>
    <s v="FOOTWEAR"/>
    <x v="3"/>
    <s v="Amersport ru-FOOTWEAR-HO19-May 2020"/>
    <n v="153"/>
    <n v="604272"/>
  </r>
  <r>
    <s v="Amersport ru"/>
    <s v="Обувь"/>
    <x v="14"/>
    <n v="1"/>
    <n v="2880"/>
    <n v="2880"/>
    <n v="480"/>
    <x v="4"/>
    <s v="Amersport ru"/>
    <s v="FOOTWEAR"/>
    <x v="1"/>
    <s v="Amersport ru-FOOTWEAR-OLD STOCKS-May 2020"/>
    <n v="1"/>
    <n v="2880"/>
  </r>
  <r>
    <s v="Amersport ru"/>
    <s v="Обувь"/>
    <x v="4"/>
    <n v="122"/>
    <n v="387262"/>
    <n v="387262"/>
    <n v="63170.48"/>
    <x v="4"/>
    <s v="Amersport ru"/>
    <s v="FOOTWEAR"/>
    <x v="1"/>
    <s v="Amersport ru-FOOTWEAR-OLD STOCKS-May 2020"/>
    <n v="122"/>
    <n v="387262"/>
  </r>
  <r>
    <s v="Amersport ru"/>
    <s v="Обувь"/>
    <x v="18"/>
    <n v="112"/>
    <n v="835696"/>
    <n v="835696"/>
    <n v="139282.64000000001"/>
    <x v="4"/>
    <s v="Amersport ru"/>
    <s v="FOOTWEAR"/>
    <x v="8"/>
    <s v="Amersport ru-FOOTWEAR-SU20-May 2020"/>
    <n v="112"/>
    <n v="835696"/>
  </r>
  <r>
    <s v="Amersport ru"/>
    <s v="Обувь"/>
    <x v="10"/>
    <n v="6"/>
    <n v="17000"/>
    <n v="17000"/>
    <n v="2833.33"/>
    <x v="4"/>
    <s v="Amersport ru"/>
    <s v="FOOTWEAR"/>
    <x v="1"/>
    <s v="Amersport ru-FOOTWEAR-OLD STOCKS-May 2020"/>
    <n v="6"/>
    <n v="17000"/>
  </r>
  <r>
    <s v="Amersport ru"/>
    <s v="Обувь"/>
    <x v="5"/>
    <n v="429"/>
    <n v="1247890"/>
    <n v="1247890"/>
    <n v="201419.12"/>
    <x v="4"/>
    <s v="Amersport ru"/>
    <s v="FOOTWEAR"/>
    <x v="4"/>
    <s v="Amersport ru-FOOTWEAR-FA19-May 2020"/>
    <n v="429"/>
    <n v="1247890"/>
  </r>
  <r>
    <s v="Amersport ru"/>
    <s v="Одежда"/>
    <x v="0"/>
    <n v="65"/>
    <n v="141859"/>
    <n v="141859"/>
    <n v="23643.18"/>
    <x v="4"/>
    <s v="Amersport ru"/>
    <s v="APPAREL"/>
    <x v="0"/>
    <s v="Amersport ru-APPAREL-C/O-May 2020"/>
    <n v="65"/>
    <n v="141859"/>
  </r>
  <r>
    <s v="Amersport ru"/>
    <s v="Одежда"/>
    <x v="7"/>
    <n v="7"/>
    <n v="39400"/>
    <n v="39400"/>
    <n v="6566.66"/>
    <x v="4"/>
    <s v="Amersport ru"/>
    <s v="APPAREL"/>
    <x v="5"/>
    <s v="Amersport ru-APPAREL-Incubate 2019-May 2020"/>
    <n v="7"/>
    <n v="39400"/>
  </r>
  <r>
    <s v="Amersport ru"/>
    <s v="Одежда"/>
    <x v="17"/>
    <n v="1"/>
    <n v="7800"/>
    <n v="7800"/>
    <n v="1300"/>
    <x v="4"/>
    <s v="Amersport ru"/>
    <s v="APPAREL"/>
    <x v="7"/>
    <s v="Amersport ru-APPAREL-Incubate 2020-May 2020"/>
    <n v="1"/>
    <n v="7800"/>
  </r>
  <r>
    <s v="Amersport ru"/>
    <s v="Одежда"/>
    <x v="1"/>
    <n v="36"/>
    <n v="67163"/>
    <n v="67163"/>
    <n v="11193.86"/>
    <x v="4"/>
    <s v="Amersport ru"/>
    <s v="APPAREL"/>
    <x v="1"/>
    <s v="Amersport ru-APPAREL-OLD STOCKS-May 2020"/>
    <n v="36"/>
    <n v="67163"/>
  </r>
  <r>
    <s v="Amersport ru"/>
    <s v="Одежда"/>
    <x v="13"/>
    <n v="20"/>
    <n v="54041"/>
    <n v="54041"/>
    <n v="9006.8700000000008"/>
    <x v="4"/>
    <s v="Amersport ru"/>
    <s v="APPAREL"/>
    <x v="6"/>
    <s v="Amersport ru-APPAREL-SP20-May 2020"/>
    <n v="20"/>
    <n v="54041"/>
  </r>
  <r>
    <s v="Amersport ru"/>
    <s v="Одежда"/>
    <x v="11"/>
    <n v="11"/>
    <n v="21658"/>
    <n v="21658"/>
    <n v="3609.66"/>
    <x v="4"/>
    <s v="Amersport ru"/>
    <s v="APPAREL"/>
    <x v="1"/>
    <s v="Amersport ru-APPAREL-OLD STOCKS-May 2020"/>
    <n v="11"/>
    <n v="21658"/>
  </r>
  <r>
    <s v="Amersport ru"/>
    <s v="Одежда"/>
    <x v="9"/>
    <n v="2"/>
    <n v="4300"/>
    <n v="4300"/>
    <n v="716.66"/>
    <x v="4"/>
    <s v="Amersport ru"/>
    <s v="APPAREL"/>
    <x v="1"/>
    <s v="Amersport ru-APPAREL-OLD STOCKS-May 2020"/>
    <n v="2"/>
    <n v="4300"/>
  </r>
  <r>
    <s v="Amersport ru"/>
    <s v="Одежда"/>
    <x v="3"/>
    <n v="30"/>
    <n v="39681"/>
    <n v="39681"/>
    <n v="6613.51"/>
    <x v="4"/>
    <s v="Amersport ru"/>
    <s v="APPAREL"/>
    <x v="3"/>
    <s v="Amersport ru-APPAREL-HO19-May 2020"/>
    <n v="30"/>
    <n v="39681"/>
  </r>
  <r>
    <s v="Amersport ru"/>
    <s v="Одежда"/>
    <x v="4"/>
    <n v="21"/>
    <n v="29555"/>
    <n v="29555"/>
    <n v="4925.8"/>
    <x v="4"/>
    <s v="Amersport ru"/>
    <s v="APPAREL"/>
    <x v="1"/>
    <s v="Amersport ru-APPAREL-OLD STOCKS-May 2020"/>
    <n v="21"/>
    <n v="29555"/>
  </r>
  <r>
    <s v="Amersport ru"/>
    <s v="Одежда"/>
    <x v="5"/>
    <n v="118"/>
    <n v="215340"/>
    <n v="215340"/>
    <n v="35889.96"/>
    <x v="4"/>
    <s v="Amersport ru"/>
    <s v="APPAREL"/>
    <x v="4"/>
    <s v="Amersport ru-APPAREL-FA19-May 2020"/>
    <n v="118"/>
    <n v="215340"/>
  </r>
  <r>
    <s v="магазин Цветной"/>
    <s v="Обувь"/>
    <x v="0"/>
    <n v="6"/>
    <n v="49400"/>
    <n v="49400"/>
    <n v="8233.34"/>
    <x v="4"/>
    <s v="магазин Цветной"/>
    <s v="FOOTWEAR"/>
    <x v="0"/>
    <s v="магазин Цветной-FOOTWEAR-C/O-May 2020"/>
    <n v="6"/>
    <n v="49400"/>
  </r>
  <r>
    <s v="магазин Цветной"/>
    <s v="Обувь"/>
    <x v="17"/>
    <n v="1"/>
    <n v="11200"/>
    <n v="11200"/>
    <n v="1866.67"/>
    <x v="4"/>
    <s v="магазин Цветной"/>
    <s v="FOOTWEAR"/>
    <x v="7"/>
    <s v="магазин Цветной-FOOTWEAR-Incubate 2020-May 2020"/>
    <n v="1"/>
    <n v="11200"/>
  </r>
  <r>
    <s v="магазин Цветной"/>
    <s v="Обувь"/>
    <x v="13"/>
    <n v="3"/>
    <n v="20800"/>
    <n v="20800"/>
    <n v="3466.67"/>
    <x v="4"/>
    <s v="магазин Цветной"/>
    <s v="FOOTWEAR"/>
    <x v="6"/>
    <s v="магазин Цветной-FOOTWEAR-SP20-May 2020"/>
    <n v="3"/>
    <n v="20800"/>
  </r>
  <r>
    <s v="магазин Цветной"/>
    <s v="Обувь"/>
    <x v="2"/>
    <n v="1"/>
    <n v="6400"/>
    <n v="6400"/>
    <n v="1066.67"/>
    <x v="4"/>
    <s v="магазин Цветной"/>
    <s v="FOOTWEAR"/>
    <x v="2"/>
    <s v="магазин Цветной-FOOTWEAR-All Seasons-May 2020"/>
    <n v="1"/>
    <n v="6400"/>
  </r>
  <r>
    <s v="магазин Цветной"/>
    <s v="Одежда"/>
    <x v="13"/>
    <n v="1"/>
    <n v="7600"/>
    <n v="7600"/>
    <n v="1266.67"/>
    <x v="4"/>
    <s v="магазин Цветной"/>
    <s v="APPAREL"/>
    <x v="6"/>
    <s v="магазин Цветной-APPAREL-SP20-May 2020"/>
    <n v="1"/>
    <n v="7600"/>
  </r>
  <r>
    <s v="магазин Цветной"/>
    <s v="Одежда"/>
    <x v="5"/>
    <n v="1"/>
    <n v="2125"/>
    <n v="2125"/>
    <n v="354.17"/>
    <x v="4"/>
    <s v="магазин Цветной"/>
    <s v="APPAREL"/>
    <x v="4"/>
    <s v="магазин Цветной-APPAREL-FA19-May 2020"/>
    <n v="1"/>
    <n v="2125"/>
  </r>
  <r>
    <s v="Amersport ru"/>
    <s v="Аксессуары"/>
    <x v="0"/>
    <n v="29"/>
    <n v="61680"/>
    <n v="61680"/>
    <n v="10280"/>
    <x v="5"/>
    <s v="Amersport ru"/>
    <s v="ACC"/>
    <x v="0"/>
    <s v="Amersport ru-ACC-C/O-June 2020"/>
    <n v="29"/>
    <n v="61680"/>
  </r>
  <r>
    <s v="Amersport ru"/>
    <s v="Аксессуары"/>
    <x v="1"/>
    <n v="18"/>
    <n v="22413"/>
    <n v="22413"/>
    <n v="3735.5"/>
    <x v="5"/>
    <s v="Amersport ru"/>
    <s v="ACC"/>
    <x v="1"/>
    <s v="Amersport ru-ACC-OLD STOCKS-June 2020"/>
    <n v="18"/>
    <n v="22413"/>
  </r>
  <r>
    <s v="Amersport ru"/>
    <s v="Аксессуары"/>
    <x v="13"/>
    <n v="6"/>
    <n v="12698"/>
    <n v="12698"/>
    <n v="2116.34"/>
    <x v="5"/>
    <s v="Amersport ru"/>
    <s v="ACC"/>
    <x v="6"/>
    <s v="Amersport ru-ACC-SP20-June 2020"/>
    <n v="6"/>
    <n v="12698"/>
  </r>
  <r>
    <s v="Amersport ru"/>
    <s v="Аксессуары"/>
    <x v="2"/>
    <n v="44"/>
    <n v="8516"/>
    <n v="8516"/>
    <n v="1419.4"/>
    <x v="5"/>
    <s v="Amersport ru"/>
    <s v="ACC"/>
    <x v="2"/>
    <s v="Amersport ru-ACC-All Seasons-June 2020"/>
    <n v="44"/>
    <n v="8516"/>
  </r>
  <r>
    <s v="Amersport ru"/>
    <s v="Аксессуары"/>
    <x v="3"/>
    <n v="7"/>
    <n v="15683"/>
    <n v="15683"/>
    <n v="2613.84"/>
    <x v="5"/>
    <s v="Amersport ru"/>
    <s v="ACC"/>
    <x v="3"/>
    <s v="Amersport ru-ACC-HO19-June 2020"/>
    <n v="7"/>
    <n v="15683"/>
  </r>
  <r>
    <s v="Amersport ru"/>
    <s v="Аксессуары"/>
    <x v="4"/>
    <n v="8"/>
    <n v="12606"/>
    <n v="12606"/>
    <n v="2101"/>
    <x v="5"/>
    <s v="Amersport ru"/>
    <s v="ACC"/>
    <x v="1"/>
    <s v="Amersport ru-ACC-OLD STOCKS-June 2020"/>
    <n v="8"/>
    <n v="12606"/>
  </r>
  <r>
    <s v="Amersport ru"/>
    <s v="Аксессуары"/>
    <x v="18"/>
    <n v="8"/>
    <n v="20955"/>
    <n v="20955"/>
    <n v="3492.5"/>
    <x v="5"/>
    <s v="Amersport ru"/>
    <s v="ACC"/>
    <x v="8"/>
    <s v="Amersport ru-ACC-SU20-June 2020"/>
    <n v="8"/>
    <n v="20955"/>
  </r>
  <r>
    <s v="Amersport ru"/>
    <s v="Аксессуары"/>
    <x v="5"/>
    <n v="14"/>
    <n v="13880"/>
    <n v="13880"/>
    <n v="2313.31"/>
    <x v="5"/>
    <s v="Amersport ru"/>
    <s v="ACC"/>
    <x v="4"/>
    <s v="Amersport ru-ACC-FA19-June 2020"/>
    <n v="14"/>
    <n v="13880"/>
  </r>
  <r>
    <s v="Amersport ru"/>
    <s v="Обувь"/>
    <x v="0"/>
    <n v="822"/>
    <n v="4872896"/>
    <n v="4872896"/>
    <n v="812149.62"/>
    <x v="5"/>
    <s v="Amersport ru"/>
    <s v="FOOTWEAR"/>
    <x v="0"/>
    <s v="Amersport ru-FOOTWEAR-C/O-June 2020"/>
    <n v="822"/>
    <n v="4872896"/>
  </r>
  <r>
    <s v="Amersport ru"/>
    <s v="Обувь"/>
    <x v="7"/>
    <n v="236"/>
    <n v="1991412"/>
    <n v="1991412"/>
    <n v="331901.87"/>
    <x v="5"/>
    <s v="Amersport ru"/>
    <s v="FOOTWEAR"/>
    <x v="5"/>
    <s v="Amersport ru-FOOTWEAR-Incubate 2019-June 2020"/>
    <n v="236"/>
    <n v="1991412"/>
  </r>
  <r>
    <s v="Amersport ru"/>
    <s v="Обувь"/>
    <x v="17"/>
    <n v="133"/>
    <n v="1053534"/>
    <n v="1053534"/>
    <n v="175589"/>
    <x v="5"/>
    <s v="Amersport ru"/>
    <s v="FOOTWEAR"/>
    <x v="7"/>
    <s v="Amersport ru-FOOTWEAR-Incubate 2020-June 2020"/>
    <n v="133"/>
    <n v="1053534"/>
  </r>
  <r>
    <s v="Amersport ru"/>
    <s v="Обувь"/>
    <x v="1"/>
    <n v="137"/>
    <n v="559312"/>
    <n v="559312"/>
    <n v="92992.93"/>
    <x v="5"/>
    <s v="Amersport ru"/>
    <s v="FOOTWEAR"/>
    <x v="1"/>
    <s v="Amersport ru-FOOTWEAR-OLD STOCKS-June 2020"/>
    <n v="137"/>
    <n v="559312"/>
  </r>
  <r>
    <s v="Amersport ru"/>
    <s v="Обувь"/>
    <x v="13"/>
    <n v="2574"/>
    <n v="9820288"/>
    <n v="9820288"/>
    <n v="1623768.66"/>
    <x v="5"/>
    <s v="Amersport ru"/>
    <s v="FOOTWEAR"/>
    <x v="6"/>
    <s v="Amersport ru-FOOTWEAR-SP20-June 2020"/>
    <n v="2574"/>
    <n v="9820288"/>
  </r>
  <r>
    <s v="Amersport ru"/>
    <s v="Обувь"/>
    <x v="2"/>
    <n v="938"/>
    <n v="5432040"/>
    <n v="5432040"/>
    <n v="894578.64"/>
    <x v="5"/>
    <s v="Amersport ru"/>
    <s v="FOOTWEAR"/>
    <x v="2"/>
    <s v="Amersport ru-FOOTWEAR-All Seasons-June 2020"/>
    <n v="938"/>
    <n v="5432040"/>
  </r>
  <r>
    <s v="Amersport ru"/>
    <s v="Обувь"/>
    <x v="9"/>
    <n v="4"/>
    <n v="13200"/>
    <n v="13200"/>
    <n v="2200"/>
    <x v="5"/>
    <s v="Amersport ru"/>
    <s v="FOOTWEAR"/>
    <x v="1"/>
    <s v="Amersport ru-FOOTWEAR-OLD STOCKS-June 2020"/>
    <n v="4"/>
    <n v="13200"/>
  </r>
  <r>
    <s v="Amersport ru"/>
    <s v="Обувь"/>
    <x v="3"/>
    <n v="68"/>
    <n v="295590"/>
    <n v="295590"/>
    <n v="49265.04"/>
    <x v="5"/>
    <s v="Amersport ru"/>
    <s v="FOOTWEAR"/>
    <x v="3"/>
    <s v="Amersport ru-FOOTWEAR-HO19-June 2020"/>
    <n v="68"/>
    <n v="295590"/>
  </r>
  <r>
    <s v="Amersport ru"/>
    <s v="Обувь"/>
    <x v="4"/>
    <n v="171"/>
    <n v="505768"/>
    <n v="505768"/>
    <n v="82966.28"/>
    <x v="5"/>
    <s v="Amersport ru"/>
    <s v="FOOTWEAR"/>
    <x v="1"/>
    <s v="Amersport ru-FOOTWEAR-OLD STOCKS-June 2020"/>
    <n v="171"/>
    <n v="505768"/>
  </r>
  <r>
    <s v="Amersport ru"/>
    <s v="Обувь"/>
    <x v="18"/>
    <n v="376"/>
    <n v="2424729"/>
    <n v="2424729"/>
    <n v="404121.39"/>
    <x v="5"/>
    <s v="Amersport ru"/>
    <s v="FOOTWEAR"/>
    <x v="8"/>
    <s v="Amersport ru-FOOTWEAR-SU20-June 2020"/>
    <n v="376"/>
    <n v="2424729"/>
  </r>
  <r>
    <s v="Amersport ru"/>
    <s v="Обувь"/>
    <x v="10"/>
    <n v="3"/>
    <n v="8181"/>
    <n v="8181"/>
    <n v="1363.5"/>
    <x v="5"/>
    <s v="Amersport ru"/>
    <s v="FOOTWEAR"/>
    <x v="1"/>
    <s v="Amersport ru-FOOTWEAR-OLD STOCKS-June 2020"/>
    <n v="3"/>
    <n v="8181"/>
  </r>
  <r>
    <s v="Amersport ru"/>
    <s v="Обувь"/>
    <x v="5"/>
    <n v="181"/>
    <n v="521018"/>
    <n v="521018"/>
    <n v="85583.08"/>
    <x v="5"/>
    <s v="Amersport ru"/>
    <s v="FOOTWEAR"/>
    <x v="4"/>
    <s v="Amersport ru-FOOTWEAR-FA19-June 2020"/>
    <n v="181"/>
    <n v="521018"/>
  </r>
  <r>
    <s v="Amersport ru"/>
    <s v="Одежда"/>
    <x v="0"/>
    <n v="51"/>
    <n v="102089"/>
    <n v="102089"/>
    <n v="17014.88"/>
    <x v="5"/>
    <s v="Amersport ru"/>
    <s v="APPAREL"/>
    <x v="0"/>
    <s v="Amersport ru-APPAREL-C/O-June 2020"/>
    <n v="51"/>
    <n v="102089"/>
  </r>
  <r>
    <s v="Amersport ru"/>
    <s v="Одежда"/>
    <x v="7"/>
    <n v="2"/>
    <n v="5800"/>
    <n v="5800"/>
    <n v="966.66"/>
    <x v="5"/>
    <s v="Amersport ru"/>
    <s v="APPAREL"/>
    <x v="5"/>
    <s v="Amersport ru-APPAREL-Incubate 2019-June 2020"/>
    <n v="2"/>
    <n v="5800"/>
  </r>
  <r>
    <s v="Amersport ru"/>
    <s v="Одежда"/>
    <x v="1"/>
    <n v="43"/>
    <n v="61637"/>
    <n v="61637"/>
    <n v="10272.84"/>
    <x v="5"/>
    <s v="Amersport ru"/>
    <s v="APPAREL"/>
    <x v="1"/>
    <s v="Amersport ru-APPAREL-OLD STOCKS-June 2020"/>
    <n v="43"/>
    <n v="61637"/>
  </r>
  <r>
    <s v="Amersport ru"/>
    <s v="Одежда"/>
    <x v="13"/>
    <n v="61"/>
    <n v="121897"/>
    <n v="121897"/>
    <n v="20316.21"/>
    <x v="5"/>
    <s v="Amersport ru"/>
    <s v="APPAREL"/>
    <x v="6"/>
    <s v="Amersport ru-APPAREL-SP20-June 2020"/>
    <n v="61"/>
    <n v="121897"/>
  </r>
  <r>
    <s v="Amersport ru"/>
    <s v="Одежда"/>
    <x v="16"/>
    <n v="2"/>
    <n v="9000"/>
    <n v="9000"/>
    <n v="1500"/>
    <x v="5"/>
    <s v="Amersport ru"/>
    <s v="APPAREL"/>
    <x v="1"/>
    <s v="Amersport ru-APPAREL-OLD STOCKS-June 2020"/>
    <n v="2"/>
    <n v="9000"/>
  </r>
  <r>
    <s v="Amersport ru"/>
    <s v="Одежда"/>
    <x v="11"/>
    <n v="17"/>
    <n v="16941"/>
    <n v="16941"/>
    <n v="2823.47"/>
    <x v="5"/>
    <s v="Amersport ru"/>
    <s v="APPAREL"/>
    <x v="1"/>
    <s v="Amersport ru-APPAREL-OLD STOCKS-June 2020"/>
    <n v="17"/>
    <n v="16941"/>
  </r>
  <r>
    <s v="Amersport ru"/>
    <s v="Одежда"/>
    <x v="9"/>
    <n v="2"/>
    <n v="4300"/>
    <n v="4300"/>
    <n v="716.66"/>
    <x v="5"/>
    <s v="Amersport ru"/>
    <s v="APPAREL"/>
    <x v="1"/>
    <s v="Amersport ru-APPAREL-OLD STOCKS-June 2020"/>
    <n v="2"/>
    <n v="4300"/>
  </r>
  <r>
    <s v="Amersport ru"/>
    <s v="Одежда"/>
    <x v="3"/>
    <n v="18"/>
    <n v="21751"/>
    <n v="21751"/>
    <n v="3625.15"/>
    <x v="5"/>
    <s v="Amersport ru"/>
    <s v="APPAREL"/>
    <x v="3"/>
    <s v="Amersport ru-APPAREL-HO19-June 2020"/>
    <n v="18"/>
    <n v="21751"/>
  </r>
  <r>
    <s v="Amersport ru"/>
    <s v="Одежда"/>
    <x v="4"/>
    <n v="15"/>
    <n v="16389"/>
    <n v="16389"/>
    <n v="2731.48"/>
    <x v="5"/>
    <s v="Amersport ru"/>
    <s v="APPAREL"/>
    <x v="1"/>
    <s v="Amersport ru-APPAREL-OLD STOCKS-June 2020"/>
    <n v="15"/>
    <n v="16389"/>
  </r>
  <r>
    <s v="Amersport ru"/>
    <s v="Одежда"/>
    <x v="18"/>
    <n v="3"/>
    <n v="5760"/>
    <n v="5760"/>
    <n v="960"/>
    <x v="5"/>
    <s v="Amersport ru"/>
    <s v="APPAREL"/>
    <x v="8"/>
    <s v="Amersport ru-APPAREL-SU20-June 2020"/>
    <n v="3"/>
    <n v="5760"/>
  </r>
  <r>
    <s v="Amersport ru"/>
    <s v="Одежда"/>
    <x v="5"/>
    <n v="60"/>
    <n v="113155"/>
    <n v="113155"/>
    <n v="18859.16"/>
    <x v="5"/>
    <s v="Amersport ru"/>
    <s v="APPAREL"/>
    <x v="4"/>
    <s v="Amersport ru-APPAREL-FA19-June 2020"/>
    <n v="60"/>
    <n v="113155"/>
  </r>
  <r>
    <s v="магазин Авиапарк"/>
    <s v="Аксессуары"/>
    <x v="0"/>
    <n v="32"/>
    <n v="39156.35"/>
    <n v="68270"/>
    <n v="6526.07"/>
    <x v="5"/>
    <s v="магазин Авиапарк"/>
    <s v="ACC"/>
    <x v="0"/>
    <s v="магазин Авиапарк-ACC-C/O-June 2020"/>
    <n v="32"/>
    <n v="39156.35"/>
  </r>
  <r>
    <s v="магазин Авиапарк"/>
    <s v="Аксессуары"/>
    <x v="1"/>
    <n v="1"/>
    <n v="956.25"/>
    <n v="2550"/>
    <n v="159.38"/>
    <x v="5"/>
    <s v="магазин Авиапарк"/>
    <s v="ACC"/>
    <x v="1"/>
    <s v="магазин Авиапарк-ACC-OLD STOCKS-June 2020"/>
    <n v="1"/>
    <n v="956.25"/>
  </r>
  <r>
    <s v="магазин Авиапарк"/>
    <s v="Аксессуары"/>
    <x v="13"/>
    <n v="32"/>
    <n v="29554.91"/>
    <n v="70570"/>
    <n v="4925.87"/>
    <x v="5"/>
    <s v="магазин Авиапарк"/>
    <s v="ACC"/>
    <x v="6"/>
    <s v="магазин Авиапарк-ACC-SP20-June 2020"/>
    <n v="32"/>
    <n v="29554.91"/>
  </r>
  <r>
    <s v="магазин Авиапарк"/>
    <s v="Аксессуары"/>
    <x v="2"/>
    <n v="37"/>
    <n v="7237.42"/>
    <n v="7363"/>
    <n v="1206.33"/>
    <x v="5"/>
    <s v="магазин Авиапарк"/>
    <s v="ACC"/>
    <x v="2"/>
    <s v="магазин Авиапарк-ACC-All Seasons-June 2020"/>
    <n v="37"/>
    <n v="7237.42"/>
  </r>
  <r>
    <s v="магазин Авиапарк"/>
    <s v="Аксессуары"/>
    <x v="4"/>
    <n v="2"/>
    <n v="2295"/>
    <n v="5100"/>
    <n v="382.5"/>
    <x v="5"/>
    <s v="магазин Авиапарк"/>
    <s v="ACC"/>
    <x v="1"/>
    <s v="магазин Авиапарк-ACC-OLD STOCKS-June 2020"/>
    <n v="2"/>
    <n v="2295"/>
  </r>
  <r>
    <s v="магазин Авиапарк"/>
    <s v="Аксессуары"/>
    <x v="18"/>
    <n v="22"/>
    <n v="34336.5"/>
    <n v="53550"/>
    <n v="5722.76"/>
    <x v="5"/>
    <s v="магазин Авиапарк"/>
    <s v="ACC"/>
    <x v="8"/>
    <s v="магазин Авиапарк-ACC-SU20-June 2020"/>
    <n v="22"/>
    <n v="34336.5"/>
  </r>
  <r>
    <s v="магазин Авиапарк"/>
    <s v="Аксессуары"/>
    <x v="5"/>
    <n v="2"/>
    <n v="3931.25"/>
    <n v="8500"/>
    <n v="655.21"/>
    <x v="5"/>
    <s v="магазин Авиапарк"/>
    <s v="ACC"/>
    <x v="4"/>
    <s v="магазин Авиапарк-ACC-FA19-June 2020"/>
    <n v="2"/>
    <n v="3931.25"/>
  </r>
  <r>
    <s v="магазин Авиапарк"/>
    <s v="Обувь"/>
    <x v="0"/>
    <n v="249"/>
    <n v="1488715.78"/>
    <n v="1861200"/>
    <n v="248119.37"/>
    <x v="5"/>
    <s v="магазин Авиапарк"/>
    <s v="FOOTWEAR"/>
    <x v="0"/>
    <s v="магазин Авиапарк-FOOTWEAR-C/O-June 2020"/>
    <n v="249"/>
    <n v="1488715.78"/>
  </r>
  <r>
    <s v="магазин Авиапарк"/>
    <s v="Обувь"/>
    <x v="17"/>
    <n v="8"/>
    <n v="38680"/>
    <n v="86200"/>
    <n v="6446.65"/>
    <x v="5"/>
    <s v="магазин Авиапарк"/>
    <s v="FOOTWEAR"/>
    <x v="7"/>
    <s v="магазин Авиапарк-FOOTWEAR-Incubate 2020-June 2020"/>
    <n v="8"/>
    <n v="38680"/>
  </r>
  <r>
    <s v="магазин Авиапарк"/>
    <s v="Обувь"/>
    <x v="1"/>
    <n v="20"/>
    <n v="116788"/>
    <n v="145000"/>
    <n v="19464.71"/>
    <x v="5"/>
    <s v="магазин Авиапарк"/>
    <s v="FOOTWEAR"/>
    <x v="1"/>
    <s v="магазин Авиапарк-FOOTWEAR-OLD STOCKS-June 2020"/>
    <n v="20"/>
    <n v="116788"/>
  </r>
  <r>
    <s v="магазин Авиапарк"/>
    <s v="Обувь"/>
    <x v="13"/>
    <n v="626"/>
    <n v="2114038.58"/>
    <n v="4287050"/>
    <n v="340973.36"/>
    <x v="5"/>
    <s v="магазин Авиапарк"/>
    <s v="FOOTWEAR"/>
    <x v="6"/>
    <s v="магазин Авиапарк-FOOTWEAR-SP20-June 2020"/>
    <n v="626"/>
    <n v="2114038.58"/>
  </r>
  <r>
    <s v="магазин Авиапарк"/>
    <s v="Обувь"/>
    <x v="2"/>
    <n v="315"/>
    <n v="1806126.7"/>
    <n v="1934000"/>
    <n v="301021.08"/>
    <x v="5"/>
    <s v="магазин Авиапарк"/>
    <s v="FOOTWEAR"/>
    <x v="2"/>
    <s v="магазин Авиапарк-FOOTWEAR-All Seasons-June 2020"/>
    <n v="315"/>
    <n v="1806126.7"/>
  </r>
  <r>
    <s v="магазин Авиапарк"/>
    <s v="Обувь"/>
    <x v="4"/>
    <n v="3"/>
    <n v="12096"/>
    <n v="19200"/>
    <n v="2016.01"/>
    <x v="5"/>
    <s v="магазин Авиапарк"/>
    <s v="FOOTWEAR"/>
    <x v="1"/>
    <s v="магазин Авиапарк-FOOTWEAR-OLD STOCKS-June 2020"/>
    <n v="3"/>
    <n v="12096"/>
  </r>
  <r>
    <s v="магазин Авиапарк"/>
    <s v="Обувь"/>
    <x v="18"/>
    <n v="134"/>
    <n v="717390.07"/>
    <n v="922170"/>
    <n v="119565.02"/>
    <x v="5"/>
    <s v="магазин Авиапарк"/>
    <s v="FOOTWEAR"/>
    <x v="8"/>
    <s v="магазин Авиапарк-FOOTWEAR-SU20-June 2020"/>
    <n v="134"/>
    <n v="717390.07"/>
  </r>
  <r>
    <s v="магазин Авиапарк"/>
    <s v="Обувь"/>
    <x v="5"/>
    <n v="2"/>
    <n v="11330"/>
    <n v="12350"/>
    <n v="1888.33"/>
    <x v="5"/>
    <s v="магазин Авиапарк"/>
    <s v="FOOTWEAR"/>
    <x v="4"/>
    <s v="магазин Авиапарк-FOOTWEAR-FA19-June 2020"/>
    <n v="2"/>
    <n v="11330"/>
  </r>
  <r>
    <s v="магазин Авиапарк"/>
    <s v="Одежда"/>
    <x v="0"/>
    <n v="46"/>
    <n v="90284.25"/>
    <n v="145100"/>
    <n v="15047.42"/>
    <x v="5"/>
    <s v="магазин Авиапарк"/>
    <s v="APPAREL"/>
    <x v="0"/>
    <s v="магазин Авиапарк-APPAREL-C/O-June 2020"/>
    <n v="46"/>
    <n v="90284.25"/>
  </r>
  <r>
    <s v="магазин Авиапарк"/>
    <s v="Одежда"/>
    <x v="13"/>
    <n v="230"/>
    <n v="327201.07"/>
    <n v="695350"/>
    <n v="54533.58"/>
    <x v="5"/>
    <s v="магазин Авиапарк"/>
    <s v="APPAREL"/>
    <x v="6"/>
    <s v="магазин Авиапарк-APPAREL-SP20-June 2020"/>
    <n v="230"/>
    <n v="327201.07"/>
  </r>
  <r>
    <s v="магазин Авиапарк"/>
    <s v="Одежда"/>
    <x v="11"/>
    <n v="21"/>
    <n v="13054.9"/>
    <n v="15579"/>
    <n v="2175.87"/>
    <x v="5"/>
    <s v="магазин Авиапарк"/>
    <s v="APPAREL"/>
    <x v="1"/>
    <s v="магазин Авиапарк-APPAREL-OLD STOCKS-June 2020"/>
    <n v="21"/>
    <n v="13054.9"/>
  </r>
  <r>
    <s v="магазин Авиапарк"/>
    <s v="Одежда"/>
    <x v="18"/>
    <n v="122"/>
    <n v="181284.07"/>
    <n v="298300"/>
    <n v="30214.05"/>
    <x v="5"/>
    <s v="магазин Авиапарк"/>
    <s v="APPAREL"/>
    <x v="8"/>
    <s v="магазин Авиапарк-APPAREL-SU20-June 2020"/>
    <n v="122"/>
    <n v="181284.07"/>
  </r>
  <r>
    <s v="магазин Атриум"/>
    <s v="Аксессуары"/>
    <x v="0"/>
    <n v="46"/>
    <n v="68891.17"/>
    <n v="114900"/>
    <n v="11481.89"/>
    <x v="5"/>
    <s v="магазин Атриум"/>
    <s v="ACC"/>
    <x v="0"/>
    <s v="магазин Атриум-ACC-C/O-June 2020"/>
    <n v="46"/>
    <n v="68891.17"/>
  </r>
  <r>
    <s v="магазин Атриум"/>
    <s v="Аксессуары"/>
    <x v="1"/>
    <n v="2"/>
    <n v="2039.83"/>
    <n v="5100"/>
    <n v="339.98"/>
    <x v="5"/>
    <s v="магазин Атриум"/>
    <s v="ACC"/>
    <x v="1"/>
    <s v="магазин Атриум-ACC-OLD STOCKS-June 2020"/>
    <n v="2"/>
    <n v="2039.83"/>
  </r>
  <r>
    <s v="магазин Атриум"/>
    <s v="Аксессуары"/>
    <x v="13"/>
    <n v="53"/>
    <n v="51997.78"/>
    <n v="122000"/>
    <n v="8666.33"/>
    <x v="5"/>
    <s v="магазин Атриум"/>
    <s v="ACC"/>
    <x v="6"/>
    <s v="магазин Атриум-ACC-SP20-June 2020"/>
    <n v="53"/>
    <n v="51997.78"/>
  </r>
  <r>
    <s v="магазин Атриум"/>
    <s v="Аксессуары"/>
    <x v="2"/>
    <n v="68"/>
    <n v="12760.64"/>
    <n v="13453"/>
    <n v="2126.9499999999998"/>
    <x v="5"/>
    <s v="магазин Атриум"/>
    <s v="ACC"/>
    <x v="2"/>
    <s v="магазин Атриум-ACC-All Seasons-June 2020"/>
    <n v="68"/>
    <n v="12760.64"/>
  </r>
  <r>
    <s v="магазин Атриум"/>
    <s v="Аксессуары"/>
    <x v="4"/>
    <n v="3"/>
    <n v="6906.25"/>
    <n v="14450"/>
    <n v="1151.04"/>
    <x v="5"/>
    <s v="магазин Атриум"/>
    <s v="ACC"/>
    <x v="1"/>
    <s v="магазин Атриум-ACC-OLD STOCKS-June 2020"/>
    <n v="3"/>
    <n v="6906.25"/>
  </r>
  <r>
    <s v="магазин Атриум"/>
    <s v="Аксессуары"/>
    <x v="18"/>
    <n v="42"/>
    <n v="68532.710000000006"/>
    <n v="96400"/>
    <n v="11422.11"/>
    <x v="5"/>
    <s v="магазин Атриум"/>
    <s v="ACC"/>
    <x v="8"/>
    <s v="магазин Атриум-ACC-SU20-June 2020"/>
    <n v="42"/>
    <n v="68532.710000000006"/>
  </r>
  <r>
    <s v="магазин Атриум"/>
    <s v="Обувь"/>
    <x v="0"/>
    <n v="246"/>
    <n v="1359782.42"/>
    <n v="1764300"/>
    <n v="226630.46"/>
    <x v="5"/>
    <s v="магазин Атриум"/>
    <s v="FOOTWEAR"/>
    <x v="0"/>
    <s v="магазин Атриум-FOOTWEAR-C/O-June 2020"/>
    <n v="246"/>
    <n v="1359782.42"/>
  </r>
  <r>
    <s v="магазин Атриум"/>
    <s v="Обувь"/>
    <x v="7"/>
    <n v="4"/>
    <n v="33660.620000000003"/>
    <n v="40800"/>
    <n v="5610.1"/>
    <x v="5"/>
    <s v="магазин Атриум"/>
    <s v="FOOTWEAR"/>
    <x v="5"/>
    <s v="магазин Атриум-FOOTWEAR-Incubate 2019-June 2020"/>
    <n v="4"/>
    <n v="33660.620000000003"/>
  </r>
  <r>
    <s v="магазин Атриум"/>
    <s v="Обувь"/>
    <x v="1"/>
    <n v="11"/>
    <n v="73824.2"/>
    <n v="88400"/>
    <n v="12304.05"/>
    <x v="5"/>
    <s v="магазин Атриум"/>
    <s v="FOOTWEAR"/>
    <x v="1"/>
    <s v="магазин Атриум-FOOTWEAR-OLD STOCKS-June 2020"/>
    <n v="11"/>
    <n v="73824.2"/>
  </r>
  <r>
    <s v="магазин Атриум"/>
    <s v="Обувь"/>
    <x v="13"/>
    <n v="457"/>
    <n v="1602444.96"/>
    <n v="3315600"/>
    <n v="267074.42"/>
    <x v="5"/>
    <s v="магазин Атриум"/>
    <s v="FOOTWEAR"/>
    <x v="6"/>
    <s v="магазин Атриум-FOOTWEAR-SP20-June 2020"/>
    <n v="457"/>
    <n v="1602444.96"/>
  </r>
  <r>
    <s v="магазин Атриум"/>
    <s v="Обувь"/>
    <x v="2"/>
    <n v="352"/>
    <n v="1955813.68"/>
    <n v="2139210"/>
    <n v="325968.84999999998"/>
    <x v="5"/>
    <s v="магазин Атриум"/>
    <s v="FOOTWEAR"/>
    <x v="2"/>
    <s v="магазин Атриум-FOOTWEAR-All Seasons-June 2020"/>
    <n v="352"/>
    <n v="1955813.68"/>
  </r>
  <r>
    <s v="магазин Атриум"/>
    <s v="Обувь"/>
    <x v="18"/>
    <n v="164"/>
    <n v="901601.92"/>
    <n v="1188320"/>
    <n v="150267.04"/>
    <x v="5"/>
    <s v="магазин Атриум"/>
    <s v="FOOTWEAR"/>
    <x v="8"/>
    <s v="магазин Атриум-FOOTWEAR-SU20-June 2020"/>
    <n v="164"/>
    <n v="901601.92"/>
  </r>
  <r>
    <s v="магазин Атриум"/>
    <s v="Одежда"/>
    <x v="0"/>
    <n v="30"/>
    <n v="67391.850000000006"/>
    <n v="107300"/>
    <n v="11231.98"/>
    <x v="5"/>
    <s v="магазин Атриум"/>
    <s v="APPAREL"/>
    <x v="0"/>
    <s v="магазин Атриум-APPAREL-C/O-June 2020"/>
    <n v="30"/>
    <n v="67391.850000000006"/>
  </r>
  <r>
    <s v="магазин Атриум"/>
    <s v="Одежда"/>
    <x v="13"/>
    <n v="359"/>
    <n v="571517.34"/>
    <n v="1187400"/>
    <n v="95252.91"/>
    <x v="5"/>
    <s v="магазин Атриум"/>
    <s v="APPAREL"/>
    <x v="6"/>
    <s v="магазин Атриум-APPAREL-SP20-June 2020"/>
    <n v="359"/>
    <n v="571517.34"/>
  </r>
  <r>
    <s v="магазин Атриум"/>
    <s v="Одежда"/>
    <x v="11"/>
    <n v="10"/>
    <n v="6294.05"/>
    <n v="7540"/>
    <n v="1049.01"/>
    <x v="5"/>
    <s v="магазин Атриум"/>
    <s v="APPAREL"/>
    <x v="1"/>
    <s v="магазин Атриум-APPAREL-OLD STOCKS-June 2020"/>
    <n v="10"/>
    <n v="6294.05"/>
  </r>
  <r>
    <s v="магазин Атриум"/>
    <s v="Одежда"/>
    <x v="18"/>
    <n v="252"/>
    <n v="371491.65"/>
    <n v="620600"/>
    <n v="61915.33"/>
    <x v="5"/>
    <s v="магазин Атриум"/>
    <s v="APPAREL"/>
    <x v="8"/>
    <s v="магазин Атриум-APPAREL-SU20-June 2020"/>
    <n v="252"/>
    <n v="371491.65"/>
  </r>
  <r>
    <s v="магазин Европейский"/>
    <s v="Аксессуары"/>
    <x v="0"/>
    <n v="38"/>
    <n v="56221.3"/>
    <n v="91670"/>
    <n v="9370.25"/>
    <x v="5"/>
    <s v="магазин Европейский"/>
    <s v="ACC"/>
    <x v="0"/>
    <s v="магазин Европейский-ACC-C/O-June 2020"/>
    <n v="38"/>
    <n v="56221.3"/>
  </r>
  <r>
    <s v="магазин Европейский"/>
    <s v="Аксессуары"/>
    <x v="1"/>
    <n v="3"/>
    <n v="3825"/>
    <n v="7650"/>
    <n v="637.5"/>
    <x v="5"/>
    <s v="магазин Европейский"/>
    <s v="ACC"/>
    <x v="1"/>
    <s v="магазин Европейский-ACC-OLD STOCKS-June 2020"/>
    <n v="3"/>
    <n v="3825"/>
  </r>
  <r>
    <s v="магазин Европейский"/>
    <s v="Аксессуары"/>
    <x v="13"/>
    <n v="47"/>
    <n v="40765.25"/>
    <n v="92700"/>
    <n v="6794.23"/>
    <x v="5"/>
    <s v="магазин Европейский"/>
    <s v="ACC"/>
    <x v="6"/>
    <s v="магазин Европейский-ACC-SP20-June 2020"/>
    <n v="47"/>
    <n v="40765.25"/>
  </r>
  <r>
    <s v="магазин Европейский"/>
    <s v="Аксессуары"/>
    <x v="2"/>
    <n v="77"/>
    <n v="13920.3"/>
    <n v="13980"/>
    <n v="2320.2199999999998"/>
    <x v="5"/>
    <s v="магазин Европейский"/>
    <s v="ACC"/>
    <x v="2"/>
    <s v="магазин Европейский-ACC-All Seasons-June 2020"/>
    <n v="77"/>
    <n v="13920.3"/>
  </r>
  <r>
    <s v="магазин Европейский"/>
    <s v="Аксессуары"/>
    <x v="4"/>
    <n v="3"/>
    <n v="7288.75"/>
    <n v="17850"/>
    <n v="1214.8"/>
    <x v="5"/>
    <s v="магазин Европейский"/>
    <s v="ACC"/>
    <x v="1"/>
    <s v="магазин Европейский-ACC-OLD STOCKS-June 2020"/>
    <n v="3"/>
    <n v="7288.75"/>
  </r>
  <r>
    <s v="магазин Европейский"/>
    <s v="Аксессуары"/>
    <x v="18"/>
    <n v="30"/>
    <n v="55177.93"/>
    <n v="79300"/>
    <n v="9196.34"/>
    <x v="5"/>
    <s v="магазин Европейский"/>
    <s v="ACC"/>
    <x v="8"/>
    <s v="магазин Европейский-ACC-SU20-June 2020"/>
    <n v="30"/>
    <n v="55177.93"/>
  </r>
  <r>
    <s v="магазин Европейский"/>
    <s v="Обувь"/>
    <x v="0"/>
    <n v="221"/>
    <n v="1270944"/>
    <n v="1552000"/>
    <n v="211824.04"/>
    <x v="5"/>
    <s v="магазин Европейский"/>
    <s v="FOOTWEAR"/>
    <x v="0"/>
    <s v="магазин Европейский-FOOTWEAR-C/O-June 2020"/>
    <n v="221"/>
    <n v="1270944"/>
  </r>
  <r>
    <s v="магазин Европейский"/>
    <s v="Обувь"/>
    <x v="1"/>
    <n v="19"/>
    <n v="120920"/>
    <n v="141600"/>
    <n v="20153.39"/>
    <x v="5"/>
    <s v="магазин Европейский"/>
    <s v="FOOTWEAR"/>
    <x v="1"/>
    <s v="магазин Европейский-FOOTWEAR-OLD STOCKS-June 2020"/>
    <n v="19"/>
    <n v="120920"/>
  </r>
  <r>
    <s v="магазин Европейский"/>
    <s v="Обувь"/>
    <x v="13"/>
    <n v="477"/>
    <n v="1521315.85"/>
    <n v="3180950"/>
    <n v="242970.39"/>
    <x v="5"/>
    <s v="магазин Европейский"/>
    <s v="FOOTWEAR"/>
    <x v="6"/>
    <s v="магазин Европейский-FOOTWEAR-SP20-June 2020"/>
    <n v="477"/>
    <n v="1521315.85"/>
  </r>
  <r>
    <s v="магазин Европейский"/>
    <s v="Обувь"/>
    <x v="2"/>
    <n v="289"/>
    <n v="1592405"/>
    <n v="1686180"/>
    <n v="257136.27"/>
    <x v="5"/>
    <s v="магазин Европейский"/>
    <s v="FOOTWEAR"/>
    <x v="2"/>
    <s v="магазин Европейский-FOOTWEAR-All Seasons-June 2020"/>
    <n v="289"/>
    <n v="1592405"/>
  </r>
  <r>
    <s v="магазин Европейский"/>
    <s v="Обувь"/>
    <x v="3"/>
    <n v="-1"/>
    <n v="-4250"/>
    <n v="-8500"/>
    <n v="-708.33"/>
    <x v="5"/>
    <s v="магазин Европейский"/>
    <s v="FOOTWEAR"/>
    <x v="3"/>
    <s v="магазин Европейский-FOOTWEAR-HO19-June 2020"/>
    <n v="-1"/>
    <n v="-4250"/>
  </r>
  <r>
    <s v="магазин Европейский"/>
    <s v="Обувь"/>
    <x v="18"/>
    <n v="108"/>
    <n v="613809.5"/>
    <n v="792790"/>
    <n v="102301.58"/>
    <x v="5"/>
    <s v="магазин Европейский"/>
    <s v="FOOTWEAR"/>
    <x v="8"/>
    <s v="магазин Европейский-FOOTWEAR-SU20-June 2020"/>
    <n v="108"/>
    <n v="613809.5"/>
  </r>
  <r>
    <s v="магазин Европейский"/>
    <s v="Одежда"/>
    <x v="0"/>
    <n v="73"/>
    <n v="122958.84"/>
    <n v="203750"/>
    <n v="20493.240000000002"/>
    <x v="5"/>
    <s v="магазин Европейский"/>
    <s v="APPAREL"/>
    <x v="0"/>
    <s v="магазин Европейский-APPAREL-C/O-June 2020"/>
    <n v="73"/>
    <n v="122958.84"/>
  </r>
  <r>
    <s v="магазин Европейский"/>
    <s v="Одежда"/>
    <x v="13"/>
    <n v="257"/>
    <n v="419197.55"/>
    <n v="901100"/>
    <n v="69866.33"/>
    <x v="5"/>
    <s v="магазин Европейский"/>
    <s v="APPAREL"/>
    <x v="6"/>
    <s v="магазин Европейский-APPAREL-SP20-June 2020"/>
    <n v="257"/>
    <n v="419197.55"/>
  </r>
  <r>
    <s v="магазин Европейский"/>
    <s v="Одежда"/>
    <x v="11"/>
    <n v="7"/>
    <n v="4626.95"/>
    <n v="5693"/>
    <n v="771.19"/>
    <x v="5"/>
    <s v="магазин Европейский"/>
    <s v="APPAREL"/>
    <x v="1"/>
    <s v="магазин Европейский-APPAREL-OLD STOCKS-June 2020"/>
    <n v="7"/>
    <n v="4626.95"/>
  </r>
  <r>
    <s v="магазин Европейский"/>
    <s v="Одежда"/>
    <x v="18"/>
    <n v="159"/>
    <n v="222114.58"/>
    <n v="379700"/>
    <n v="37019.17"/>
    <x v="5"/>
    <s v="магазин Европейский"/>
    <s v="APPAREL"/>
    <x v="8"/>
    <s v="магазин Европейский-APPAREL-SU20-June 2020"/>
    <n v="159"/>
    <n v="222114.58"/>
  </r>
  <r>
    <s v="магазин Манеж"/>
    <s v="Аксессуары"/>
    <x v="0"/>
    <n v="18"/>
    <n v="25049.1"/>
    <n v="43410"/>
    <n v="4174.8500000000004"/>
    <x v="5"/>
    <s v="магазин Манеж"/>
    <s v="ACC"/>
    <x v="0"/>
    <s v="магазин Манеж-ACC-C/O-June 2020"/>
    <n v="18"/>
    <n v="25049.1"/>
  </r>
  <r>
    <s v="магазин Манеж"/>
    <s v="Аксессуары"/>
    <x v="13"/>
    <n v="22"/>
    <n v="21222.75"/>
    <n v="48170"/>
    <n v="3537.14"/>
    <x v="5"/>
    <s v="магазин Манеж"/>
    <s v="ACC"/>
    <x v="6"/>
    <s v="магазин Манеж-ACC-SP20-June 2020"/>
    <n v="22"/>
    <n v="21222.75"/>
  </r>
  <r>
    <s v="магазин Манеж"/>
    <s v="Аксессуары"/>
    <x v="2"/>
    <n v="25"/>
    <n v="4218.51"/>
    <n v="4896"/>
    <n v="703.12"/>
    <x v="5"/>
    <s v="магазин Манеж"/>
    <s v="ACC"/>
    <x v="2"/>
    <s v="магазин Манеж-ACC-All Seasons-June 2020"/>
    <n v="25"/>
    <n v="4218.51"/>
  </r>
  <r>
    <s v="магазин Манеж"/>
    <s v="Аксессуары"/>
    <x v="4"/>
    <n v="2"/>
    <n v="5503.75"/>
    <n v="11900"/>
    <n v="917.29"/>
    <x v="5"/>
    <s v="магазин Манеж"/>
    <s v="ACC"/>
    <x v="1"/>
    <s v="магазин Манеж-ACC-OLD STOCKS-June 2020"/>
    <n v="2"/>
    <n v="5503.75"/>
  </r>
  <r>
    <s v="магазин Манеж"/>
    <s v="Аксессуары"/>
    <x v="18"/>
    <n v="10"/>
    <n v="21568"/>
    <n v="28550"/>
    <n v="3594.66"/>
    <x v="5"/>
    <s v="магазин Манеж"/>
    <s v="ACC"/>
    <x v="8"/>
    <s v="магазин Манеж-ACC-SU20-June 2020"/>
    <n v="10"/>
    <n v="21568"/>
  </r>
  <r>
    <s v="магазин Манеж"/>
    <s v="Обувь"/>
    <x v="0"/>
    <n v="149"/>
    <n v="862992.35"/>
    <n v="1046850"/>
    <n v="143832.04"/>
    <x v="5"/>
    <s v="магазин Манеж"/>
    <s v="FOOTWEAR"/>
    <x v="0"/>
    <s v="магазин Манеж-FOOTWEAR-C/O-June 2020"/>
    <n v="149"/>
    <n v="862992.35"/>
  </r>
  <r>
    <s v="магазин Манеж"/>
    <s v="Обувь"/>
    <x v="1"/>
    <n v="14"/>
    <n v="67980"/>
    <n v="96600"/>
    <n v="11330.03"/>
    <x v="5"/>
    <s v="магазин Манеж"/>
    <s v="FOOTWEAR"/>
    <x v="1"/>
    <s v="магазин Манеж-FOOTWEAR-OLD STOCKS-June 2020"/>
    <n v="14"/>
    <n v="67980"/>
  </r>
  <r>
    <s v="магазин Манеж"/>
    <s v="Обувь"/>
    <x v="13"/>
    <n v="321"/>
    <n v="1090912.17"/>
    <n v="2171450"/>
    <n v="181818.91"/>
    <x v="5"/>
    <s v="магазин Манеж"/>
    <s v="FOOTWEAR"/>
    <x v="6"/>
    <s v="магазин Манеж-FOOTWEAR-SP20-June 2020"/>
    <n v="321"/>
    <n v="1090912.17"/>
  </r>
  <r>
    <s v="магазин Манеж"/>
    <s v="Обувь"/>
    <x v="2"/>
    <n v="158"/>
    <n v="919799.36"/>
    <n v="963200"/>
    <n v="153299.82999999999"/>
    <x v="5"/>
    <s v="магазин Манеж"/>
    <s v="FOOTWEAR"/>
    <x v="2"/>
    <s v="магазин Манеж-FOOTWEAR-All Seasons-June 2020"/>
    <n v="158"/>
    <n v="919799.36"/>
  </r>
  <r>
    <s v="магазин Манеж"/>
    <s v="Обувь"/>
    <x v="18"/>
    <n v="39"/>
    <n v="195311"/>
    <n v="254700"/>
    <n v="32551.82"/>
    <x v="5"/>
    <s v="магазин Манеж"/>
    <s v="FOOTWEAR"/>
    <x v="8"/>
    <s v="магазин Манеж-FOOTWEAR-SU20-June 2020"/>
    <n v="39"/>
    <n v="195311"/>
  </r>
  <r>
    <s v="магазин Манеж"/>
    <s v="Обувь"/>
    <x v="5"/>
    <n v="-1"/>
    <n v="-4675"/>
    <n v="-9350"/>
    <n v="-779.17"/>
    <x v="5"/>
    <s v="магазин Манеж"/>
    <s v="FOOTWEAR"/>
    <x v="4"/>
    <s v="магазин Манеж-FOOTWEAR-FA19-June 2020"/>
    <n v="-1"/>
    <n v="-4675"/>
  </r>
  <r>
    <s v="магазин Манеж"/>
    <s v="Одежда"/>
    <x v="0"/>
    <n v="32"/>
    <n v="41741.25"/>
    <n v="71950"/>
    <n v="6956.93"/>
    <x v="5"/>
    <s v="магазин Манеж"/>
    <s v="APPAREL"/>
    <x v="0"/>
    <s v="магазин Манеж-APPAREL-C/O-June 2020"/>
    <n v="32"/>
    <n v="41741.25"/>
  </r>
  <r>
    <s v="магазин Манеж"/>
    <s v="Одежда"/>
    <x v="13"/>
    <n v="72"/>
    <n v="116558.07"/>
    <n v="251600"/>
    <n v="19426.400000000001"/>
    <x v="5"/>
    <s v="магазин Манеж"/>
    <s v="APPAREL"/>
    <x v="6"/>
    <s v="магазин Манеж-APPAREL-SP20-June 2020"/>
    <n v="72"/>
    <n v="116558.07"/>
  </r>
  <r>
    <s v="магазин Манеж"/>
    <s v="Одежда"/>
    <x v="11"/>
    <n v="6"/>
    <n v="4027.6"/>
    <n v="4944"/>
    <n v="671.28"/>
    <x v="5"/>
    <s v="магазин Манеж"/>
    <s v="APPAREL"/>
    <x v="1"/>
    <s v="магазин Манеж-APPAREL-OLD STOCKS-June 2020"/>
    <n v="6"/>
    <n v="4027.6"/>
  </r>
  <r>
    <s v="магазин Манеж"/>
    <s v="Одежда"/>
    <x v="18"/>
    <n v="65"/>
    <n v="89879.74"/>
    <n v="153350"/>
    <n v="14979.99"/>
    <x v="5"/>
    <s v="магазин Манеж"/>
    <s v="APPAREL"/>
    <x v="8"/>
    <s v="магазин Манеж-APPAREL-SU20-June 2020"/>
    <n v="65"/>
    <n v="89879.74"/>
  </r>
  <r>
    <s v="магазин Метрополис"/>
    <s v="Аксессуары"/>
    <x v="0"/>
    <n v="17"/>
    <n v="26726.42"/>
    <n v="47780"/>
    <n v="4454.3900000000003"/>
    <x v="5"/>
    <s v="магазин Метрополис"/>
    <s v="ACC"/>
    <x v="0"/>
    <s v="магазин Метрополис-ACC-C/O-June 2020"/>
    <n v="17"/>
    <n v="26726.42"/>
  </r>
  <r>
    <s v="магазин Метрополис"/>
    <s v="Аксессуары"/>
    <x v="1"/>
    <n v="1"/>
    <n v="1083.75"/>
    <n v="2550"/>
    <n v="180.63"/>
    <x v="5"/>
    <s v="магазин Метрополис"/>
    <s v="ACC"/>
    <x v="1"/>
    <s v="магазин Метрополис-ACC-OLD STOCKS-June 2020"/>
    <n v="1"/>
    <n v="1083.75"/>
  </r>
  <r>
    <s v="магазин Метрополис"/>
    <s v="Аксессуары"/>
    <x v="13"/>
    <n v="17"/>
    <n v="22073.48"/>
    <n v="50940"/>
    <n v="3678.93"/>
    <x v="5"/>
    <s v="магазин Метрополис"/>
    <s v="ACC"/>
    <x v="6"/>
    <s v="магазин Метрополис-ACC-SP20-June 2020"/>
    <n v="17"/>
    <n v="22073.48"/>
  </r>
  <r>
    <s v="магазин Метрополис"/>
    <s v="Аксессуары"/>
    <x v="2"/>
    <n v="40"/>
    <n v="7369.47"/>
    <n v="7932"/>
    <n v="1228.3399999999999"/>
    <x v="5"/>
    <s v="магазин Метрополис"/>
    <s v="ACC"/>
    <x v="2"/>
    <s v="магазин Метрополис-ACC-All Seasons-June 2020"/>
    <n v="40"/>
    <n v="7369.47"/>
  </r>
  <r>
    <s v="магазин Метрополис"/>
    <s v="Аксессуары"/>
    <x v="4"/>
    <n v="1"/>
    <n v="2528.75"/>
    <n v="5950"/>
    <n v="421.46"/>
    <x v="5"/>
    <s v="магазин Метрополис"/>
    <s v="ACC"/>
    <x v="1"/>
    <s v="магазин Метрополис-ACC-OLD STOCKS-June 2020"/>
    <n v="1"/>
    <n v="2528.75"/>
  </r>
  <r>
    <s v="магазин Метрополис"/>
    <s v="Аксессуары"/>
    <x v="18"/>
    <n v="21"/>
    <n v="32445.5"/>
    <n v="50250"/>
    <n v="5407.6"/>
    <x v="5"/>
    <s v="магазин Метрополис"/>
    <s v="ACC"/>
    <x v="8"/>
    <s v="магазин Метрополис-ACC-SU20-June 2020"/>
    <n v="21"/>
    <n v="32445.5"/>
  </r>
  <r>
    <s v="магазин Метрополис"/>
    <s v="Аксессуары"/>
    <x v="5"/>
    <n v="1"/>
    <n v="1700"/>
    <n v="4250"/>
    <n v="283.33"/>
    <x v="5"/>
    <s v="магазин Метрополис"/>
    <s v="ACC"/>
    <x v="4"/>
    <s v="магазин Метрополис-ACC-FA19-June 2020"/>
    <n v="1"/>
    <n v="1700"/>
  </r>
  <r>
    <s v="магазин Метрополис"/>
    <s v="Обувь"/>
    <x v="0"/>
    <n v="271"/>
    <n v="1561182.36"/>
    <n v="1974750"/>
    <n v="260197.17"/>
    <x v="5"/>
    <s v="магазин Метрополис"/>
    <s v="FOOTWEAR"/>
    <x v="0"/>
    <s v="магазин Метрополис-FOOTWEAR-C/O-June 2020"/>
    <n v="271"/>
    <n v="1561182.36"/>
  </r>
  <r>
    <s v="магазин Метрополис"/>
    <s v="Обувь"/>
    <x v="1"/>
    <n v="15"/>
    <n v="98363"/>
    <n v="110500"/>
    <n v="16393.86"/>
    <x v="5"/>
    <s v="магазин Метрополис"/>
    <s v="FOOTWEAR"/>
    <x v="1"/>
    <s v="магазин Метрополис-FOOTWEAR-OLD STOCKS-June 2020"/>
    <n v="15"/>
    <n v="98363"/>
  </r>
  <r>
    <s v="магазин Метрополис"/>
    <s v="Обувь"/>
    <x v="13"/>
    <n v="389"/>
    <n v="1332619.9099999999"/>
    <n v="2713650"/>
    <n v="222103.56"/>
    <x v="5"/>
    <s v="магазин Метрополис"/>
    <s v="FOOTWEAR"/>
    <x v="6"/>
    <s v="магазин Метрополис-FOOTWEAR-SP20-June 2020"/>
    <n v="389"/>
    <n v="1332619.9099999999"/>
  </r>
  <r>
    <s v="магазин Метрополис"/>
    <s v="Обувь"/>
    <x v="2"/>
    <n v="334"/>
    <n v="1902752.92"/>
    <n v="2032100"/>
    <n v="317125.27"/>
    <x v="5"/>
    <s v="магазин Метрополис"/>
    <s v="FOOTWEAR"/>
    <x v="2"/>
    <s v="магазин Метрополис-FOOTWEAR-All Seasons-June 2020"/>
    <n v="334"/>
    <n v="1902752.92"/>
  </r>
  <r>
    <s v="магазин Метрополис"/>
    <s v="Обувь"/>
    <x v="18"/>
    <n v="154"/>
    <n v="796205.26"/>
    <n v="1066920"/>
    <n v="132700.9"/>
    <x v="5"/>
    <s v="магазин Метрополис"/>
    <s v="FOOTWEAR"/>
    <x v="8"/>
    <s v="магазин Метрополис-FOOTWEAR-SU20-June 2020"/>
    <n v="154"/>
    <n v="796205.26"/>
  </r>
  <r>
    <s v="магазин Метрополис"/>
    <s v="Одежда"/>
    <x v="0"/>
    <n v="38"/>
    <n v="72945.75"/>
    <n v="117850"/>
    <n v="12157.62"/>
    <x v="5"/>
    <s v="магазин Метрополис"/>
    <s v="APPAREL"/>
    <x v="0"/>
    <s v="магазин Метрополис-APPAREL-C/O-June 2020"/>
    <n v="38"/>
    <n v="72945.75"/>
  </r>
  <r>
    <s v="магазин Метрополис"/>
    <s v="Одежда"/>
    <x v="13"/>
    <n v="224"/>
    <n v="308074.03999999998"/>
    <n v="648300"/>
    <n v="51345.7"/>
    <x v="5"/>
    <s v="магазин Метрополис"/>
    <s v="APPAREL"/>
    <x v="6"/>
    <s v="магазин Метрополис-APPAREL-SP20-June 2020"/>
    <n v="224"/>
    <n v="308074.03999999998"/>
  </r>
  <r>
    <s v="магазин Метрополис"/>
    <s v="Одежда"/>
    <x v="11"/>
    <n v="4"/>
    <n v="1916.8"/>
    <n v="2396"/>
    <n v="319.48"/>
    <x v="5"/>
    <s v="магазин Метрополис"/>
    <s v="APPAREL"/>
    <x v="1"/>
    <s v="магазин Метрополис-APPAREL-OLD STOCKS-June 2020"/>
    <n v="4"/>
    <n v="1916.8"/>
  </r>
  <r>
    <s v="магазин Метрополис"/>
    <s v="Одежда"/>
    <x v="18"/>
    <n v="210"/>
    <n v="294858.03999999998"/>
    <n v="506050"/>
    <n v="49143.07"/>
    <x v="5"/>
    <s v="магазин Метрополис"/>
    <s v="APPAREL"/>
    <x v="8"/>
    <s v="магазин Метрополис-APPAREL-SU20-June 2020"/>
    <n v="210"/>
    <n v="294858.03999999998"/>
  </r>
  <r>
    <s v="магазин Цветной"/>
    <s v="Аксессуары"/>
    <x v="0"/>
    <n v="8"/>
    <n v="11482.1"/>
    <n v="11482.1"/>
    <n v="1913.68"/>
    <x v="5"/>
    <s v="магазин Цветной"/>
    <s v="ACC"/>
    <x v="0"/>
    <s v="магазин Цветной-ACC-C/O-June 2020"/>
    <n v="8"/>
    <n v="11482.1"/>
  </r>
  <r>
    <s v="магазин Цветной"/>
    <s v="Аксессуары"/>
    <x v="13"/>
    <n v="8"/>
    <n v="16035.1"/>
    <n v="16035.1"/>
    <n v="2672.51"/>
    <x v="5"/>
    <s v="магазин Цветной"/>
    <s v="ACC"/>
    <x v="6"/>
    <s v="магазин Цветной-ACC-SP20-June 2020"/>
    <n v="8"/>
    <n v="16035.1"/>
  </r>
  <r>
    <s v="магазин Цветной"/>
    <s v="Аксессуары"/>
    <x v="2"/>
    <n v="7"/>
    <n v="1313.6"/>
    <n v="1313.6"/>
    <n v="218.95"/>
    <x v="5"/>
    <s v="магазин Цветной"/>
    <s v="ACC"/>
    <x v="2"/>
    <s v="магазин Цветной-ACC-All Seasons-June 2020"/>
    <n v="7"/>
    <n v="1313.6"/>
  </r>
  <r>
    <s v="магазин Цветной"/>
    <s v="Аксессуары"/>
    <x v="18"/>
    <n v="7"/>
    <n v="15023.3"/>
    <n v="15023.3"/>
    <n v="2503.88"/>
    <x v="5"/>
    <s v="магазин Цветной"/>
    <s v="ACC"/>
    <x v="8"/>
    <s v="магазин Цветной-ACC-SU20-June 2020"/>
    <n v="7"/>
    <n v="15023.3"/>
  </r>
  <r>
    <s v="магазин Цветной"/>
    <s v="Обувь"/>
    <x v="0"/>
    <n v="58"/>
    <n v="415345"/>
    <n v="415345"/>
    <n v="69224.19"/>
    <x v="5"/>
    <s v="магазин Цветной"/>
    <s v="FOOTWEAR"/>
    <x v="0"/>
    <s v="магазин Цветной-FOOTWEAR-C/O-June 2020"/>
    <n v="58"/>
    <n v="415345"/>
  </r>
  <r>
    <s v="магазин Цветной"/>
    <s v="Обувь"/>
    <x v="7"/>
    <n v="5"/>
    <n v="46920"/>
    <n v="46920"/>
    <n v="7820"/>
    <x v="5"/>
    <s v="магазин Цветной"/>
    <s v="FOOTWEAR"/>
    <x v="5"/>
    <s v="магазин Цветной-FOOTWEAR-Incubate 2019-June 2020"/>
    <n v="5"/>
    <n v="46920"/>
  </r>
  <r>
    <s v="магазин Цветной"/>
    <s v="Обувь"/>
    <x v="17"/>
    <n v="12"/>
    <n v="87400"/>
    <n v="87400"/>
    <n v="14566.67"/>
    <x v="5"/>
    <s v="магазин Цветной"/>
    <s v="FOOTWEAR"/>
    <x v="7"/>
    <s v="магазин Цветной-FOOTWEAR-Incubate 2020-June 2020"/>
    <n v="12"/>
    <n v="87400"/>
  </r>
  <r>
    <s v="магазин Цветной"/>
    <s v="Обувь"/>
    <x v="13"/>
    <n v="94"/>
    <n v="377906"/>
    <n v="377906"/>
    <n v="62984.39"/>
    <x v="5"/>
    <s v="магазин Цветной"/>
    <s v="FOOTWEAR"/>
    <x v="6"/>
    <s v="магазин Цветной-FOOTWEAR-SP20-June 2020"/>
    <n v="94"/>
    <n v="377906"/>
  </r>
  <r>
    <s v="магазин Цветной"/>
    <s v="Обувь"/>
    <x v="2"/>
    <n v="39"/>
    <n v="222420"/>
    <n v="222420"/>
    <n v="37069.97"/>
    <x v="5"/>
    <s v="магазин Цветной"/>
    <s v="FOOTWEAR"/>
    <x v="2"/>
    <s v="магазин Цветной-FOOTWEAR-All Seasons-June 2020"/>
    <n v="39"/>
    <n v="222420"/>
  </r>
  <r>
    <s v="магазин Цветной"/>
    <s v="Обувь"/>
    <x v="3"/>
    <n v="1"/>
    <n v="11900"/>
    <n v="11900"/>
    <n v="1983.33"/>
    <x v="5"/>
    <s v="магазин Цветной"/>
    <s v="FOOTWEAR"/>
    <x v="3"/>
    <s v="магазин Цветной-FOOTWEAR-HO19-June 2020"/>
    <n v="1"/>
    <n v="11900"/>
  </r>
  <r>
    <s v="магазин Цветной"/>
    <s v="Обувь"/>
    <x v="18"/>
    <n v="70"/>
    <n v="429472.6"/>
    <n v="429472.6"/>
    <n v="71578.789999999994"/>
    <x v="5"/>
    <s v="магазин Цветной"/>
    <s v="FOOTWEAR"/>
    <x v="8"/>
    <s v="магазин Цветной-FOOTWEAR-SU20-June 2020"/>
    <n v="70"/>
    <n v="429472.6"/>
  </r>
  <r>
    <s v="магазин Цветной"/>
    <s v="Одежда"/>
    <x v="0"/>
    <n v="6"/>
    <n v="14238"/>
    <n v="14238"/>
    <n v="2372.9899999999998"/>
    <x v="5"/>
    <s v="магазин Цветной"/>
    <s v="APPAREL"/>
    <x v="0"/>
    <s v="магазин Цветной-APPAREL-C/O-June 2020"/>
    <n v="6"/>
    <n v="14238"/>
  </r>
  <r>
    <s v="магазин Цветной"/>
    <s v="Одежда"/>
    <x v="13"/>
    <n v="75"/>
    <n v="169351.1"/>
    <n v="169351.1"/>
    <n v="28225.19"/>
    <x v="5"/>
    <s v="магазин Цветной"/>
    <s v="APPAREL"/>
    <x v="6"/>
    <s v="магазин Цветной-APPAREL-SP20-June 2020"/>
    <n v="75"/>
    <n v="169351.1"/>
  </r>
  <r>
    <s v="магазин Цветной"/>
    <s v="Одежда"/>
    <x v="18"/>
    <n v="83"/>
    <n v="124179.6"/>
    <n v="124179.6"/>
    <n v="20696.599999999999"/>
    <x v="5"/>
    <s v="магазин Цветной"/>
    <s v="APPAREL"/>
    <x v="8"/>
    <s v="магазин Цветной-APPAREL-SU20-June 2020"/>
    <n v="83"/>
    <n v="124179.6"/>
  </r>
  <r>
    <s v="Amersport ru"/>
    <s v="Аксессуары"/>
    <x v="0"/>
    <n v="13"/>
    <n v="22448"/>
    <n v="22448"/>
    <n v="3741.33"/>
    <x v="6"/>
    <s v="Amersport ru"/>
    <s v="ACC"/>
    <x v="0"/>
    <s v="Amersport ru-ACC-C/O-July 2020"/>
    <n v="13"/>
    <n v="22448"/>
  </r>
  <r>
    <s v="Amersport ru"/>
    <s v="Аксессуары"/>
    <x v="1"/>
    <n v="4"/>
    <n v="4725"/>
    <n v="4725"/>
    <n v="787.5"/>
    <x v="6"/>
    <s v="Amersport ru"/>
    <s v="ACC"/>
    <x v="1"/>
    <s v="Amersport ru-ACC-OLD STOCKS-July 2020"/>
    <n v="4"/>
    <n v="4725"/>
  </r>
  <r>
    <s v="Amersport ru"/>
    <s v="Аксессуары"/>
    <x v="13"/>
    <n v="16"/>
    <n v="29378"/>
    <n v="29378"/>
    <n v="4896.32"/>
    <x v="6"/>
    <s v="Amersport ru"/>
    <s v="ACC"/>
    <x v="6"/>
    <s v="Amersport ru-ACC-SP20-July 2020"/>
    <n v="16"/>
    <n v="29378"/>
  </r>
  <r>
    <s v="Amersport ru"/>
    <s v="Аксессуары"/>
    <x v="2"/>
    <n v="26"/>
    <n v="5004"/>
    <n v="5004"/>
    <n v="834.03"/>
    <x v="6"/>
    <s v="Amersport ru"/>
    <s v="ACC"/>
    <x v="2"/>
    <s v="Amersport ru-ACC-All Seasons-July 2020"/>
    <n v="26"/>
    <n v="5004"/>
  </r>
  <r>
    <s v="Amersport ru"/>
    <s v="Аксессуары"/>
    <x v="3"/>
    <n v="2"/>
    <n v="3400"/>
    <n v="3400"/>
    <n v="566.66"/>
    <x v="6"/>
    <s v="Amersport ru"/>
    <s v="ACC"/>
    <x v="3"/>
    <s v="Amersport ru-ACC-HO19-July 2020"/>
    <n v="2"/>
    <n v="3400"/>
  </r>
  <r>
    <s v="Amersport ru"/>
    <s v="Аксессуары"/>
    <x v="4"/>
    <n v="6"/>
    <n v="10273"/>
    <n v="10273"/>
    <n v="1712.16"/>
    <x v="6"/>
    <s v="Amersport ru"/>
    <s v="ACC"/>
    <x v="1"/>
    <s v="Amersport ru-ACC-OLD STOCKS-July 2020"/>
    <n v="6"/>
    <n v="10273"/>
  </r>
  <r>
    <s v="Amersport ru"/>
    <s v="Аксессуары"/>
    <x v="18"/>
    <n v="28"/>
    <n v="49867"/>
    <n v="49867"/>
    <n v="8311.17"/>
    <x v="6"/>
    <s v="Amersport ru"/>
    <s v="ACC"/>
    <x v="8"/>
    <s v="Amersport ru-ACC-SU20-July 2020"/>
    <n v="28"/>
    <n v="49867"/>
  </r>
  <r>
    <s v="Amersport ru"/>
    <s v="Аксессуары"/>
    <x v="5"/>
    <n v="2"/>
    <n v="3200"/>
    <n v="3200"/>
    <n v="533.34"/>
    <x v="6"/>
    <s v="Amersport ru"/>
    <s v="ACC"/>
    <x v="4"/>
    <s v="Amersport ru-ACC-FA19-July 2020"/>
    <n v="2"/>
    <n v="3200"/>
  </r>
  <r>
    <s v="Amersport ru"/>
    <s v="Обувь"/>
    <x v="0"/>
    <n v="473"/>
    <n v="2817654"/>
    <n v="2817654"/>
    <n v="469609.08"/>
    <x v="6"/>
    <s v="Amersport ru"/>
    <s v="FOOTWEAR"/>
    <x v="0"/>
    <s v="Amersport ru-FOOTWEAR-C/O-July 2020"/>
    <n v="473"/>
    <n v="2817654"/>
  </r>
  <r>
    <s v="Amersport ru"/>
    <s v="Обувь"/>
    <x v="7"/>
    <n v="82"/>
    <n v="695259"/>
    <n v="695259"/>
    <n v="115876.51"/>
    <x v="6"/>
    <s v="Amersport ru"/>
    <s v="FOOTWEAR"/>
    <x v="5"/>
    <s v="Amersport ru-FOOTWEAR-Incubate 2019-July 2020"/>
    <n v="82"/>
    <n v="695259"/>
  </r>
  <r>
    <s v="Amersport ru"/>
    <s v="Обувь"/>
    <x v="17"/>
    <n v="155"/>
    <n v="1039735"/>
    <n v="1039735"/>
    <n v="173289.05"/>
    <x v="6"/>
    <s v="Amersport ru"/>
    <s v="FOOTWEAR"/>
    <x v="7"/>
    <s v="Amersport ru-FOOTWEAR-Incubate 2020-July 2020"/>
    <n v="155"/>
    <n v="1039735"/>
  </r>
  <r>
    <s v="Amersport ru"/>
    <s v="Обувь"/>
    <x v="8"/>
    <n v="1"/>
    <n v="2363"/>
    <n v="2363"/>
    <n v="393.83"/>
    <x v="6"/>
    <s v="Amersport ru"/>
    <s v="FOOTWEAR"/>
    <x v="1"/>
    <s v="Amersport ru-FOOTWEAR-OLD STOCKS-July 2020"/>
    <n v="1"/>
    <n v="2363"/>
  </r>
  <r>
    <s v="Amersport ru"/>
    <s v="Обувь"/>
    <x v="1"/>
    <n v="98"/>
    <n v="386124"/>
    <n v="386124"/>
    <n v="63996.47"/>
    <x v="6"/>
    <s v="Amersport ru"/>
    <s v="FOOTWEAR"/>
    <x v="1"/>
    <s v="Amersport ru-FOOTWEAR-OLD STOCKS-July 2020"/>
    <n v="98"/>
    <n v="386124"/>
  </r>
  <r>
    <s v="Amersport ru"/>
    <s v="Обувь"/>
    <x v="13"/>
    <n v="1087"/>
    <n v="3972372"/>
    <n v="3972372"/>
    <n v="643956.38"/>
    <x v="6"/>
    <s v="Amersport ru"/>
    <s v="FOOTWEAR"/>
    <x v="6"/>
    <s v="Amersport ru-FOOTWEAR-SP20-July 2020"/>
    <n v="1087"/>
    <n v="3972372"/>
  </r>
  <r>
    <s v="Amersport ru"/>
    <s v="Обувь"/>
    <x v="2"/>
    <n v="624"/>
    <n v="3645202"/>
    <n v="3645202"/>
    <n v="600755.93000000005"/>
    <x v="6"/>
    <s v="Amersport ru"/>
    <s v="FOOTWEAR"/>
    <x v="2"/>
    <s v="Amersport ru-FOOTWEAR-All Seasons-July 2020"/>
    <n v="624"/>
    <n v="3645202"/>
  </r>
  <r>
    <s v="Amersport ru"/>
    <s v="Обувь"/>
    <x v="3"/>
    <n v="59"/>
    <n v="243328"/>
    <n v="243328"/>
    <n v="40554.69"/>
    <x v="6"/>
    <s v="Amersport ru"/>
    <s v="FOOTWEAR"/>
    <x v="3"/>
    <s v="Amersport ru-FOOTWEAR-HO19-July 2020"/>
    <n v="59"/>
    <n v="243328"/>
  </r>
  <r>
    <s v="Amersport ru"/>
    <s v="Обувь"/>
    <x v="4"/>
    <n v="84"/>
    <n v="273433"/>
    <n v="273433"/>
    <n v="45572.19"/>
    <x v="6"/>
    <s v="Amersport ru"/>
    <s v="FOOTWEAR"/>
    <x v="1"/>
    <s v="Amersport ru-FOOTWEAR-OLD STOCKS-July 2020"/>
    <n v="84"/>
    <n v="273433"/>
  </r>
  <r>
    <s v="Amersport ru"/>
    <s v="Обувь"/>
    <x v="18"/>
    <n v="931"/>
    <n v="4183545"/>
    <n v="4183545"/>
    <n v="697257.24"/>
    <x v="6"/>
    <s v="Amersport ru"/>
    <s v="FOOTWEAR"/>
    <x v="8"/>
    <s v="Amersport ru-FOOTWEAR-SU20-July 2020"/>
    <n v="931"/>
    <n v="4183545"/>
  </r>
  <r>
    <s v="Amersport ru"/>
    <s v="Обувь"/>
    <x v="5"/>
    <n v="109"/>
    <n v="353817"/>
    <n v="353817"/>
    <n v="57532.34"/>
    <x v="6"/>
    <s v="Amersport ru"/>
    <s v="FOOTWEAR"/>
    <x v="4"/>
    <s v="Amersport ru-FOOTWEAR-FA19-July 2020"/>
    <n v="109"/>
    <n v="353817"/>
  </r>
  <r>
    <s v="Amersport ru"/>
    <s v="Одежда"/>
    <x v="0"/>
    <n v="28"/>
    <n v="59840"/>
    <n v="59840"/>
    <n v="9973.34"/>
    <x v="6"/>
    <s v="Amersport ru"/>
    <s v="APPAREL"/>
    <x v="0"/>
    <s v="Amersport ru-APPAREL-C/O-July 2020"/>
    <n v="28"/>
    <n v="59840"/>
  </r>
  <r>
    <s v="Amersport ru"/>
    <s v="Одежда"/>
    <x v="7"/>
    <n v="6"/>
    <n v="23550"/>
    <n v="23550"/>
    <n v="3925"/>
    <x v="6"/>
    <s v="Amersport ru"/>
    <s v="APPAREL"/>
    <x v="5"/>
    <s v="Amersport ru-APPAREL-Incubate 2019-July 2020"/>
    <n v="6"/>
    <n v="23550"/>
  </r>
  <r>
    <s v="Amersport ru"/>
    <s v="Одежда"/>
    <x v="1"/>
    <n v="27"/>
    <n v="37160"/>
    <n v="37160"/>
    <n v="6193.33"/>
    <x v="6"/>
    <s v="Amersport ru"/>
    <s v="APPAREL"/>
    <x v="1"/>
    <s v="Amersport ru-APPAREL-OLD STOCKS-July 2020"/>
    <n v="27"/>
    <n v="37160"/>
  </r>
  <r>
    <s v="Amersport ru"/>
    <s v="Одежда"/>
    <x v="13"/>
    <n v="49"/>
    <n v="70654"/>
    <n v="70654"/>
    <n v="11775.65"/>
    <x v="6"/>
    <s v="Amersport ru"/>
    <s v="APPAREL"/>
    <x v="6"/>
    <s v="Amersport ru-APPAREL-SP20-July 2020"/>
    <n v="49"/>
    <n v="70654"/>
  </r>
  <r>
    <s v="Amersport ru"/>
    <s v="Одежда"/>
    <x v="11"/>
    <n v="11"/>
    <n v="16463"/>
    <n v="16463"/>
    <n v="2743.82"/>
    <x v="6"/>
    <s v="Amersport ru"/>
    <s v="APPAREL"/>
    <x v="1"/>
    <s v="Amersport ru-APPAREL-OLD STOCKS-July 2020"/>
    <n v="11"/>
    <n v="16463"/>
  </r>
  <r>
    <s v="Amersport ru"/>
    <s v="Одежда"/>
    <x v="9"/>
    <n v="1"/>
    <n v="2150"/>
    <n v="2150"/>
    <n v="358.33"/>
    <x v="6"/>
    <s v="Amersport ru"/>
    <s v="APPAREL"/>
    <x v="1"/>
    <s v="Amersport ru-APPAREL-OLD STOCKS-July 2020"/>
    <n v="1"/>
    <n v="2150"/>
  </r>
  <r>
    <s v="Amersport ru"/>
    <s v="Одежда"/>
    <x v="3"/>
    <n v="10"/>
    <n v="10660"/>
    <n v="10660"/>
    <n v="1776.66"/>
    <x v="6"/>
    <s v="Amersport ru"/>
    <s v="APPAREL"/>
    <x v="3"/>
    <s v="Amersport ru-APPAREL-HO19-July 2020"/>
    <n v="10"/>
    <n v="10660"/>
  </r>
  <r>
    <s v="Amersport ru"/>
    <s v="Одежда"/>
    <x v="4"/>
    <n v="9"/>
    <n v="8580"/>
    <n v="8580"/>
    <n v="1429.99"/>
    <x v="6"/>
    <s v="Amersport ru"/>
    <s v="APPAREL"/>
    <x v="1"/>
    <s v="Amersport ru-APPAREL-OLD STOCKS-July 2020"/>
    <n v="9"/>
    <n v="8580"/>
  </r>
  <r>
    <s v="Amersport ru"/>
    <s v="Одежда"/>
    <x v="18"/>
    <n v="14"/>
    <n v="19752"/>
    <n v="19752"/>
    <n v="3292"/>
    <x v="6"/>
    <s v="Amersport ru"/>
    <s v="APPAREL"/>
    <x v="8"/>
    <s v="Amersport ru-APPAREL-SU20-July 2020"/>
    <n v="14"/>
    <n v="19752"/>
  </r>
  <r>
    <s v="Amersport ru"/>
    <s v="Одежда"/>
    <x v="5"/>
    <n v="27"/>
    <n v="82347"/>
    <n v="82347"/>
    <n v="13724.49"/>
    <x v="6"/>
    <s v="Amersport ru"/>
    <s v="APPAREL"/>
    <x v="4"/>
    <s v="Amersport ru-APPAREL-FA19-July 2020"/>
    <n v="27"/>
    <n v="82347"/>
  </r>
  <r>
    <s v="магазин Авиапарк"/>
    <s v="Аксессуары"/>
    <x v="0"/>
    <n v="37"/>
    <n v="51234.17"/>
    <n v="92920"/>
    <n v="8539.0400000000009"/>
    <x v="6"/>
    <s v="магазин Авиапарк"/>
    <s v="ACC"/>
    <x v="0"/>
    <s v="магазин Авиапарк-ACC-C/O-July 2020"/>
    <n v="37"/>
    <n v="51234.17"/>
  </r>
  <r>
    <s v="магазин Авиапарк"/>
    <s v="Аксессуары"/>
    <x v="1"/>
    <n v="1"/>
    <n v="1350"/>
    <n v="3000"/>
    <n v="225"/>
    <x v="6"/>
    <s v="магазин Авиапарк"/>
    <s v="ACC"/>
    <x v="1"/>
    <s v="магазин Авиапарк-ACC-OLD STOCKS-July 2020"/>
    <n v="1"/>
    <n v="1350"/>
  </r>
  <r>
    <s v="магазин Авиапарк"/>
    <s v="Аксессуары"/>
    <x v="13"/>
    <n v="37"/>
    <n v="37724.78"/>
    <n v="87470"/>
    <n v="6287.52"/>
    <x v="6"/>
    <s v="магазин Авиапарк"/>
    <s v="ACC"/>
    <x v="6"/>
    <s v="магазин Авиапарк-ACC-SP20-July 2020"/>
    <n v="37"/>
    <n v="37724.78"/>
  </r>
  <r>
    <s v="магазин Авиапарк"/>
    <s v="Аксессуары"/>
    <x v="2"/>
    <n v="93"/>
    <n v="18320.240000000002"/>
    <n v="18349"/>
    <n v="3053.65"/>
    <x v="6"/>
    <s v="магазин Авиапарк"/>
    <s v="ACC"/>
    <x v="2"/>
    <s v="магазин Авиапарк-ACC-All Seasons-July 2020"/>
    <n v="93"/>
    <n v="18320.240000000002"/>
  </r>
  <r>
    <s v="магазин Авиапарк"/>
    <s v="Аксессуары"/>
    <x v="4"/>
    <n v="2"/>
    <n v="4122.5"/>
    <n v="8500"/>
    <n v="687.08"/>
    <x v="6"/>
    <s v="магазин Авиапарк"/>
    <s v="ACC"/>
    <x v="1"/>
    <s v="магазин Авиапарк-ACC-OLD STOCKS-July 2020"/>
    <n v="2"/>
    <n v="4122.5"/>
  </r>
  <r>
    <s v="магазин Авиапарк"/>
    <s v="Аксессуары"/>
    <x v="18"/>
    <n v="41"/>
    <n v="57374.53"/>
    <n v="107150"/>
    <n v="9562.4699999999993"/>
    <x v="6"/>
    <s v="магазин Авиапарк"/>
    <s v="ACC"/>
    <x v="8"/>
    <s v="магазин Авиапарк-ACC-SU20-July 2020"/>
    <n v="41"/>
    <n v="57374.53"/>
  </r>
  <r>
    <s v="магазин Авиапарк"/>
    <s v="Аксессуары"/>
    <x v="5"/>
    <n v="2"/>
    <n v="3668.15"/>
    <n v="8500"/>
    <n v="611.36"/>
    <x v="6"/>
    <s v="магазин Авиапарк"/>
    <s v="ACC"/>
    <x v="4"/>
    <s v="магазин Авиапарк-ACC-FA19-July 2020"/>
    <n v="2"/>
    <n v="3668.15"/>
  </r>
  <r>
    <s v="магазин Авиапарк"/>
    <s v="Обувь"/>
    <x v="0"/>
    <n v="212"/>
    <n v="1214920.27"/>
    <n v="1573600"/>
    <n v="202486.79"/>
    <x v="6"/>
    <s v="магазин Авиапарк"/>
    <s v="FOOTWEAR"/>
    <x v="0"/>
    <s v="магазин Авиапарк-FOOTWEAR-C/O-July 2020"/>
    <n v="212"/>
    <n v="1214920.27"/>
  </r>
  <r>
    <s v="магазин Авиапарк"/>
    <s v="Обувь"/>
    <x v="17"/>
    <n v="32"/>
    <n v="186968.94"/>
    <n v="271600"/>
    <n v="31161.47"/>
    <x v="6"/>
    <s v="магазин Авиапарк"/>
    <s v="FOOTWEAR"/>
    <x v="7"/>
    <s v="магазин Авиапарк-FOOTWEAR-Incubate 2020-July 2020"/>
    <n v="32"/>
    <n v="186968.94"/>
  </r>
  <r>
    <s v="магазин Авиапарк"/>
    <s v="Обувь"/>
    <x v="1"/>
    <n v="34"/>
    <n v="145929.26999999999"/>
    <n v="269600"/>
    <n v="24321.52"/>
    <x v="6"/>
    <s v="магазин Авиапарк"/>
    <s v="FOOTWEAR"/>
    <x v="1"/>
    <s v="магазин Авиапарк-FOOTWEAR-OLD STOCKS-July 2020"/>
    <n v="34"/>
    <n v="145929.26999999999"/>
  </r>
  <r>
    <s v="магазин Авиапарк"/>
    <s v="Обувь"/>
    <x v="13"/>
    <n v="438"/>
    <n v="1493671.53"/>
    <n v="3100700"/>
    <n v="238894.72"/>
    <x v="6"/>
    <s v="магазин Авиапарк"/>
    <s v="FOOTWEAR"/>
    <x v="6"/>
    <s v="магазин Авиапарк-FOOTWEAR-SP20-July 2020"/>
    <n v="438"/>
    <n v="1493671.53"/>
  </r>
  <r>
    <s v="магазин Авиапарк"/>
    <s v="Обувь"/>
    <x v="2"/>
    <n v="284"/>
    <n v="1596344.39"/>
    <n v="1738510"/>
    <n v="266057.34000000003"/>
    <x v="6"/>
    <s v="магазин Авиапарк"/>
    <s v="FOOTWEAR"/>
    <x v="2"/>
    <s v="магазин Авиапарк-FOOTWEAR-All Seasons-July 2020"/>
    <n v="284"/>
    <n v="1596344.39"/>
  </r>
  <r>
    <s v="магазин Авиапарк"/>
    <s v="Обувь"/>
    <x v="4"/>
    <n v="3"/>
    <n v="11488"/>
    <n v="19200"/>
    <n v="1914.67"/>
    <x v="6"/>
    <s v="магазин Авиапарк"/>
    <s v="FOOTWEAR"/>
    <x v="1"/>
    <s v="магазин Авиапарк-FOOTWEAR-OLD STOCKS-July 2020"/>
    <n v="3"/>
    <n v="11488"/>
  </r>
  <r>
    <s v="магазин Авиапарк"/>
    <s v="Обувь"/>
    <x v="18"/>
    <n v="289"/>
    <n v="1157908.94"/>
    <n v="2089380"/>
    <n v="192984.84"/>
    <x v="6"/>
    <s v="магазин Авиапарк"/>
    <s v="FOOTWEAR"/>
    <x v="8"/>
    <s v="магазин Авиапарк-FOOTWEAR-SU20-July 2020"/>
    <n v="289"/>
    <n v="1157908.94"/>
  </r>
  <r>
    <s v="магазин Авиапарк"/>
    <s v="Обувь"/>
    <x v="5"/>
    <n v="4"/>
    <n v="25600"/>
    <n v="25600"/>
    <n v="4266.68"/>
    <x v="6"/>
    <s v="магазин Авиапарк"/>
    <s v="FOOTWEAR"/>
    <x v="4"/>
    <s v="магазин Авиапарк-FOOTWEAR-FA19-July 2020"/>
    <n v="4"/>
    <n v="25600"/>
  </r>
  <r>
    <s v="магазин Авиапарк"/>
    <s v="Одежда"/>
    <x v="0"/>
    <n v="44"/>
    <n v="92965"/>
    <n v="153350"/>
    <n v="15494.18"/>
    <x v="6"/>
    <s v="магазин Авиапарк"/>
    <s v="APPAREL"/>
    <x v="0"/>
    <s v="магазин Авиапарк-APPAREL-C/O-July 2020"/>
    <n v="44"/>
    <n v="92965"/>
  </r>
  <r>
    <s v="магазин Авиапарк"/>
    <s v="Одежда"/>
    <x v="17"/>
    <n v="5"/>
    <n v="22745"/>
    <n v="27170"/>
    <n v="3790.84"/>
    <x v="6"/>
    <s v="магазин Авиапарк"/>
    <s v="APPAREL"/>
    <x v="7"/>
    <s v="магазин Авиапарк-APPAREL-Incubate 2020-July 2020"/>
    <n v="5"/>
    <n v="22745"/>
  </r>
  <r>
    <s v="магазин Авиапарк"/>
    <s v="Одежда"/>
    <x v="13"/>
    <n v="240"/>
    <n v="367984.64000000001"/>
    <n v="866750"/>
    <n v="61330.82"/>
    <x v="6"/>
    <s v="магазин Авиапарк"/>
    <s v="APPAREL"/>
    <x v="6"/>
    <s v="магазин Авиапарк-APPAREL-SP20-July 2020"/>
    <n v="240"/>
    <n v="367984.64000000001"/>
  </r>
  <r>
    <s v="магазин Авиапарк"/>
    <s v="Одежда"/>
    <x v="18"/>
    <n v="233"/>
    <n v="276989.3"/>
    <n v="533500"/>
    <n v="46164.99"/>
    <x v="6"/>
    <s v="магазин Авиапарк"/>
    <s v="APPAREL"/>
    <x v="8"/>
    <s v="магазин Авиапарк-APPAREL-SU20-July 2020"/>
    <n v="233"/>
    <n v="276989.3"/>
  </r>
  <r>
    <s v="магазин Атриум"/>
    <s v="Аксессуары"/>
    <x v="0"/>
    <n v="74"/>
    <n v="117619.06"/>
    <n v="202270"/>
    <n v="19603.240000000002"/>
    <x v="6"/>
    <s v="магазин Атриум"/>
    <s v="ACC"/>
    <x v="0"/>
    <s v="магазин Атриум-ACC-C/O-July 2020"/>
    <n v="74"/>
    <n v="117619.06"/>
  </r>
  <r>
    <s v="магазин Атриум"/>
    <s v="Аксессуары"/>
    <x v="1"/>
    <n v="8"/>
    <n v="9013.7900000000009"/>
    <n v="20850"/>
    <n v="1502.3"/>
    <x v="6"/>
    <s v="магазин Атриум"/>
    <s v="ACC"/>
    <x v="1"/>
    <s v="магазин Атриум-ACC-OLD STOCKS-July 2020"/>
    <n v="8"/>
    <n v="9013.7900000000009"/>
  </r>
  <r>
    <s v="магазин Атриум"/>
    <s v="Аксессуары"/>
    <x v="13"/>
    <n v="86"/>
    <n v="94467.05"/>
    <n v="216550"/>
    <n v="15744.53"/>
    <x v="6"/>
    <s v="магазин Атриум"/>
    <s v="ACC"/>
    <x v="6"/>
    <s v="магазин Атриум-ACC-SP20-July 2020"/>
    <n v="86"/>
    <n v="94467.05"/>
  </r>
  <r>
    <s v="магазин Атриум"/>
    <s v="Аксессуары"/>
    <x v="2"/>
    <n v="118"/>
    <n v="23372.54"/>
    <n v="23482"/>
    <n v="3895.75"/>
    <x v="6"/>
    <s v="магазин Атриум"/>
    <s v="ACC"/>
    <x v="2"/>
    <s v="магазин Атриум-ACC-All Seasons-July 2020"/>
    <n v="118"/>
    <n v="23372.54"/>
  </r>
  <r>
    <s v="магазин Атриум"/>
    <s v="Аксессуары"/>
    <x v="4"/>
    <n v="7"/>
    <n v="14212.03"/>
    <n v="31450"/>
    <n v="2368.67"/>
    <x v="6"/>
    <s v="магазин Атриум"/>
    <s v="ACC"/>
    <x v="1"/>
    <s v="магазин Атриум-ACC-OLD STOCKS-July 2020"/>
    <n v="7"/>
    <n v="14212.03"/>
  </r>
  <r>
    <s v="магазин Атриум"/>
    <s v="Аксессуары"/>
    <x v="18"/>
    <n v="105"/>
    <n v="150188.68"/>
    <n v="275900"/>
    <n v="25031.5"/>
    <x v="6"/>
    <s v="магазин Атриум"/>
    <s v="ACC"/>
    <x v="8"/>
    <s v="магазин Атриум-ACC-SU20-July 2020"/>
    <n v="105"/>
    <n v="150188.68"/>
  </r>
  <r>
    <s v="магазин Атриум"/>
    <s v="Аксессуары"/>
    <x v="5"/>
    <n v="4"/>
    <n v="9137.58"/>
    <n v="17000"/>
    <n v="1522.93"/>
    <x v="6"/>
    <s v="магазин Атриум"/>
    <s v="ACC"/>
    <x v="4"/>
    <s v="магазин Атриум-ACC-FA19-July 2020"/>
    <n v="4"/>
    <n v="9137.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B1431-CE73-4DFC-8D16-D25382E1A8A3}" name="PivotTable5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3:K12" firstHeaderRow="1" firstDataRow="2" firstDataCol="1" rowPageCount="1" colPageCount="1"/>
  <pivotFields count="14">
    <pivotField showAll="0"/>
    <pivotField showAll="0"/>
    <pivotField axis="axisPage" multipleItemSelectionAllowed="1" showAll="0">
      <items count="20">
        <item x="0"/>
        <item x="6"/>
        <item x="7"/>
        <item x="12"/>
        <item x="8"/>
        <item x="1"/>
        <item x="13"/>
        <item x="11"/>
        <item x="2"/>
        <item x="9"/>
        <item x="3"/>
        <item x="14"/>
        <item x="4"/>
        <item x="10"/>
        <item x="5"/>
        <item x="17"/>
        <item x="16"/>
        <item x="15"/>
        <item x="18"/>
        <item t="default"/>
      </items>
    </pivotField>
    <pivotField showAll="0"/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Col" showAll="0">
      <items count="10">
        <item x="2"/>
        <item x="0"/>
        <item x="4"/>
        <item x="3"/>
        <item x="5"/>
        <item x="1"/>
        <item x="6"/>
        <item x="7"/>
        <item x="8"/>
        <item t="default"/>
      </items>
    </pivotField>
    <pivotField showAll="0"/>
    <pivotField showAll="0"/>
    <pivotField dataField="1" numFmtId="168" showAl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2" hier="-1"/>
  </pageFields>
  <dataFields count="1">
    <dataField name="Sum of GROSS VALUE RUR" fld="13" baseField="0" baseItem="0" numFmtId="168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6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7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428"/>
  <sheetViews>
    <sheetView zoomScale="80" zoomScaleNormal="80" workbookViewId="0">
      <pane xSplit="4" topLeftCell="W1" activePane="topRight" state="frozen"/>
      <selection activeCell="AN3" sqref="AN3:AW3"/>
      <selection pane="topRight" activeCell="AV8" sqref="AV8"/>
    </sheetView>
  </sheetViews>
  <sheetFormatPr defaultRowHeight="15.05" outlineLevelRow="1" outlineLevelCol="1" x14ac:dyDescent="0.3"/>
  <cols>
    <col min="1" max="1" width="4.664062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75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61</v>
      </c>
      <c r="F5" s="36">
        <f>IFERROR(VLOOKUP($C$2&amp;"-"&amp;$A5&amp;"-"&amp;$D5&amp;"-"&amp;F$1,data!$L:$N,3,0),)</f>
        <v>344345</v>
      </c>
      <c r="G5" s="37">
        <f>IF(E5=0,"-",E5/E38)</f>
        <v>5.4318788958147818E-2</v>
      </c>
      <c r="H5" s="37">
        <f>IF(F5=0,"-",F5/F38)</f>
        <v>0.10453261010955972</v>
      </c>
      <c r="I5" s="38">
        <f>IF(E5&gt;0,F5/E5,"-")</f>
        <v>5645</v>
      </c>
      <c r="J5" s="35">
        <f>IFERROR(VLOOKUP($C$2&amp;"-"&amp;$A5&amp;"-"&amp;$D5&amp;"-"&amp;J$1,data!$L:$N,2,0),)</f>
        <v>108</v>
      </c>
      <c r="K5" s="36">
        <f>IFERROR(VLOOKUP($C$2&amp;"-"&amp;$A5&amp;"-"&amp;$D5&amp;"-"&amp;K$1,data!$L:$N,3,0),)</f>
        <v>603963.36</v>
      </c>
      <c r="L5" s="37">
        <f>IF(J5=0,"-",J5/J38)</f>
        <v>0.117519042437432</v>
      </c>
      <c r="M5" s="37">
        <f>IF(K5=0,"-",K5/K38)</f>
        <v>0.17404125596838152</v>
      </c>
      <c r="N5" s="38">
        <f>IF(J5&gt;0,K5/J5,"-")</f>
        <v>5592.2533333333331</v>
      </c>
      <c r="O5" s="35">
        <f>IFERROR(VLOOKUP($C$2&amp;"-"&amp;$A5&amp;"-"&amp;$D5&amp;"-"&amp;O$1,data!$L:$N,2,0),)</f>
        <v>157</v>
      </c>
      <c r="P5" s="36">
        <f>IFERROR(VLOOKUP($C$2&amp;"-"&amp;$A5&amp;"-"&amp;$D5&amp;"-"&amp;P$1,data!$L:$N,3,0),)</f>
        <v>917120</v>
      </c>
      <c r="Q5" s="37">
        <f>IF(O5=0,"-",O5/O38)</f>
        <v>0.31589537223340042</v>
      </c>
      <c r="R5" s="37">
        <f>IF(P5=0,"-",P5/P38)</f>
        <v>0.33555703778126666</v>
      </c>
      <c r="S5" s="38">
        <f>IF(O5&gt;0,P5/O5,"-")</f>
        <v>5841.5286624203818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352</v>
      </c>
      <c r="AE5" s="36">
        <f>IFERROR(VLOOKUP($C$2&amp;"-"&amp;$A5&amp;"-"&amp;$D5&amp;"-"&amp;AE$1,data!$L:$N,3,0),)</f>
        <v>1955813.68</v>
      </c>
      <c r="AF5" s="37">
        <f>IF(AD5=0,"-",AD5/AD38)</f>
        <v>0.17331363860167406</v>
      </c>
      <c r="AG5" s="37">
        <f>IF(AE5=0,"-",AE5/AE38)</f>
        <v>0.27383947532185865</v>
      </c>
      <c r="AH5" s="38">
        <f>IF(AD5&gt;0,AE5/AD5,"-")</f>
        <v>5556.2888636363632</v>
      </c>
      <c r="AI5" s="35">
        <f>AD5+Y5+T5+O5+J5+E5</f>
        <v>678</v>
      </c>
      <c r="AJ5" s="36">
        <f>AE5+Z5+U5+P5+K5+F5</f>
        <v>3821242.0399999996</v>
      </c>
      <c r="AK5" s="37">
        <f>IF(AI5=0,"-",AI5/AI38)</f>
        <v>0.14835886214442012</v>
      </c>
      <c r="AL5" s="37">
        <f>IF(AJ5=0,"-",AJ5/AJ38)</f>
        <v>0.22964625649060852</v>
      </c>
      <c r="AM5" s="38">
        <f>IF(AI5&gt;0,AJ5/AI5,"-")</f>
        <v>5636.0502064896746</v>
      </c>
      <c r="AN5" s="10"/>
      <c r="AO5" s="35">
        <f>IFERROR(VLOOKUP($C$2&amp;"-"&amp;$A5&amp;"-"&amp;$D5&amp;"-"&amp;AO$1,data!$L:$N,2,0),)</f>
        <v>366</v>
      </c>
      <c r="AP5" s="36">
        <f>IFERROR(VLOOKUP($C$2&amp;"-"&amp;$A5&amp;"-"&amp;$D5&amp;"-"&amp;AP$1,data!$L:$N,3,0),)</f>
        <v>2034242.52</v>
      </c>
      <c r="AQ5" s="37">
        <f>IF(AO5=0,"-",AO5/AO38)</f>
        <v>0.14308053166536355</v>
      </c>
      <c r="AR5" s="37">
        <f>IF(AP5=0,"-",AP5/AP38)</f>
        <v>0.24492230283488883</v>
      </c>
      <c r="AS5" s="38">
        <f>IF(AO5&gt;0,AP5/AO5,"-")</f>
        <v>5558.0396721311472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366</v>
      </c>
      <c r="BT5" s="36">
        <f>BO5+BJ5+BE5+AZ5+AU5+AP5</f>
        <v>2034242.52</v>
      </c>
      <c r="BU5" s="37">
        <f>IF(BS5=0,"-",BS5/BS38)</f>
        <v>0.16835326586936522</v>
      </c>
      <c r="BV5" s="37">
        <f>IF(BT5=0,"-",BT5/BT38)</f>
        <v>0.29777575557723124</v>
      </c>
      <c r="BW5" s="38">
        <f>IF(BS5&gt;0,BT5/BS5,"-")</f>
        <v>5558.0396721311472</v>
      </c>
      <c r="BY5" s="35">
        <f>AI5+BS5</f>
        <v>1044</v>
      </c>
      <c r="BZ5" s="36">
        <f>AJ5+BT5</f>
        <v>5855484.5599999996</v>
      </c>
      <c r="CA5" s="37">
        <f>IF(BY5=0,"-",BY5/BY38)</f>
        <v>0.15480427046263345</v>
      </c>
      <c r="CB5" s="37">
        <f>IF(BZ5=0,"-",BZ5/BZ38)</f>
        <v>0.24947587219960241</v>
      </c>
      <c r="CC5" s="38">
        <f>IF(BY5&gt;0,BZ5/BY5,"-")</f>
        <v>5608.7016858237548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61</v>
      </c>
      <c r="F6" s="40">
        <f>SUM(F5:F5)</f>
        <v>344345</v>
      </c>
      <c r="G6" s="41">
        <f>IF(E6=0,"-",E6/E38)</f>
        <v>5.4318788958147818E-2</v>
      </c>
      <c r="H6" s="41">
        <f>IF(F6=0,"-",F6/F38)</f>
        <v>0.10453261010955972</v>
      </c>
      <c r="I6" s="42">
        <f>IF(F6=0,"-",F6/E6)</f>
        <v>5645</v>
      </c>
      <c r="J6" s="39">
        <f>SUM(J5:J5)</f>
        <v>108</v>
      </c>
      <c r="K6" s="40">
        <f>SUM(K5:K5)</f>
        <v>603963.36</v>
      </c>
      <c r="L6" s="41">
        <f>IF(J6=0,"-",J6/J38)</f>
        <v>0.117519042437432</v>
      </c>
      <c r="M6" s="41">
        <f>IF(K6=0,"-",K6/K38)</f>
        <v>0.17404125596838152</v>
      </c>
      <c r="N6" s="42">
        <f>IF(K6=0,"-",K6/J6)</f>
        <v>5592.2533333333331</v>
      </c>
      <c r="O6" s="39">
        <f>SUM(O5:O5)</f>
        <v>157</v>
      </c>
      <c r="P6" s="40">
        <f>SUM(P5:P5)</f>
        <v>917120</v>
      </c>
      <c r="Q6" s="41">
        <f>IF(O6=0,"-",O6/O38)</f>
        <v>0.31589537223340042</v>
      </c>
      <c r="R6" s="41">
        <f>IF(P6=0,"-",P6/P38)</f>
        <v>0.33555703778126666</v>
      </c>
      <c r="S6" s="42">
        <f>IF(P6=0,"-",P6/O6)</f>
        <v>5841.5286624203818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352</v>
      </c>
      <c r="AE6" s="40">
        <f>SUM(AE5:AE5)</f>
        <v>1955813.68</v>
      </c>
      <c r="AF6" s="41">
        <f>IF(AD6=0,"-",AD6/AD38)</f>
        <v>0.17331363860167406</v>
      </c>
      <c r="AG6" s="41">
        <f>IF(AE6=0,"-",AE6/AE38)</f>
        <v>0.27383947532185865</v>
      </c>
      <c r="AH6" s="42">
        <f>IF(AE6=0,"-",AE6/AD6)</f>
        <v>5556.2888636363632</v>
      </c>
      <c r="AI6" s="39">
        <f>SUM(AI5:AI5)</f>
        <v>678</v>
      </c>
      <c r="AJ6" s="40">
        <f>SUM(AJ5:AJ5)</f>
        <v>3821242.0399999996</v>
      </c>
      <c r="AK6" s="41">
        <f>IF(AI6=0,"-",AI6/AI38)</f>
        <v>0.14835886214442012</v>
      </c>
      <c r="AL6" s="41">
        <f>IF(AJ6=0,"-",AJ6/AJ38)</f>
        <v>0.22964625649060852</v>
      </c>
      <c r="AM6" s="42">
        <f>IF(AJ6=0,"-",AJ6/AI6)</f>
        <v>5636.0502064896746</v>
      </c>
      <c r="AN6" s="16"/>
      <c r="AO6" s="39">
        <f>SUM(AO5:AO5)</f>
        <v>366</v>
      </c>
      <c r="AP6" s="40">
        <f>SUM(AP5:AP5)</f>
        <v>2034242.52</v>
      </c>
      <c r="AQ6" s="41">
        <f>IF(AO6=0,"-",AO6/AO38)</f>
        <v>0.14308053166536355</v>
      </c>
      <c r="AR6" s="41">
        <f>IF(AP6=0,"-",AP6/AP38)</f>
        <v>0.24492230283488883</v>
      </c>
      <c r="AS6" s="42">
        <f>IF(AP6=0,"-",AP6/AO6)</f>
        <v>5558.0396721311472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366</v>
      </c>
      <c r="BT6" s="40">
        <f>SUM(BT5:BT5)</f>
        <v>2034242.52</v>
      </c>
      <c r="BU6" s="41">
        <f>IF(BS6=0,"-",BS6/BS38)</f>
        <v>0.16835326586936522</v>
      </c>
      <c r="BV6" s="41">
        <f>IF(BT6=0,"-",BT6/BT38)</f>
        <v>0.29777575557723124</v>
      </c>
      <c r="BW6" s="42">
        <f>IF(BT6=0,"-",BT6/BS6)</f>
        <v>5558.0396721311472</v>
      </c>
      <c r="BY6" s="39">
        <f>SUM(BY5:BY5)</f>
        <v>1044</v>
      </c>
      <c r="BZ6" s="40">
        <f>SUM(BZ5:BZ5)</f>
        <v>5855484.5599999996</v>
      </c>
      <c r="CA6" s="41">
        <f>IF(BY6=0,"-",BY6/BY38)</f>
        <v>0.15480427046263345</v>
      </c>
      <c r="CB6" s="41">
        <f>IF(BZ6=0,"-",BZ6/BZ38)</f>
        <v>0.24947587219960241</v>
      </c>
      <c r="CC6" s="42">
        <f>IF(BZ6=0,"-",BZ6/BY6)</f>
        <v>5608.7016858237548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35</v>
      </c>
      <c r="F8" s="36">
        <f>IFERROR(VLOOKUP($C$2&amp;"-"&amp;$A8&amp;"-"&amp;$D8&amp;"-"&amp;F$1,data!$L:$N,3,0),)</f>
        <v>246430</v>
      </c>
      <c r="G8" s="37">
        <f>IF(E8&gt;0,E8/E$16,"-")</f>
        <v>6.2056737588652482E-2</v>
      </c>
      <c r="H8" s="37">
        <f>IF(F8&gt;0,F8/F$16,"-")</f>
        <v>0.11665840894480042</v>
      </c>
      <c r="I8" s="38">
        <f>IF(E8&gt;0,F8/E8,"-")</f>
        <v>7040.8571428571431</v>
      </c>
      <c r="J8" s="35">
        <f>IFERROR(VLOOKUP($C$2&amp;"-"&amp;$A8&amp;"-"&amp;$D8&amp;"-"&amp;J$1,data!$L:$N,2,0),)</f>
        <v>86</v>
      </c>
      <c r="K8" s="36">
        <f>IFERROR(VLOOKUP($C$2&amp;"-"&amp;$A8&amp;"-"&amp;$D8&amp;"-"&amp;K$1,data!$L:$N,3,0),)</f>
        <v>589542.5</v>
      </c>
      <c r="L8" s="37">
        <f>IF(J8&gt;0,J8/J$16,"-")</f>
        <v>0.21446384039900249</v>
      </c>
      <c r="M8" s="37">
        <f>IF(K8&gt;0,K8/K$16,"-")</f>
        <v>0.28524226298157779</v>
      </c>
      <c r="N8" s="38">
        <f>IF(J8&gt;0,K8/J8,"-")</f>
        <v>6855.145348837209</v>
      </c>
      <c r="O8" s="35">
        <f>IFERROR(VLOOKUP($C$2&amp;"-"&amp;$A8&amp;"-"&amp;$D8&amp;"-"&amp;O$1,data!$L:$N,2,0),)</f>
        <v>91</v>
      </c>
      <c r="P8" s="36">
        <f>IFERROR(VLOOKUP($C$2&amp;"-"&amp;$A8&amp;"-"&amp;$D8&amp;"-"&amp;P$1,data!$L:$N,3,0),)</f>
        <v>636955</v>
      </c>
      <c r="Q8" s="37">
        <f>IF(O8&gt;0,O8/O$16,"-")</f>
        <v>0.4354066985645933</v>
      </c>
      <c r="R8" s="37">
        <f>IF(P8&gt;0,P8/P$16,"-")</f>
        <v>0.42541517643955107</v>
      </c>
      <c r="S8" s="38">
        <f>IF(O8&gt;0,P8/O8,"-")</f>
        <v>6999.5054945054944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246</v>
      </c>
      <c r="AE8" s="36">
        <f>IFERROR(VLOOKUP($C$2&amp;"-"&amp;$A8&amp;"-"&amp;$D8&amp;"-"&amp;AE$1,data!$L:$N,3,0),)</f>
        <v>1359782.42</v>
      </c>
      <c r="AF8" s="37">
        <f>IF(AD8&gt;0,AD8/AD$16,"-")</f>
        <v>0.27891156462585032</v>
      </c>
      <c r="AG8" s="37">
        <f>IF(AE8&gt;0,AE8/AE$16,"-")</f>
        <v>0.34240112439154019</v>
      </c>
      <c r="AH8" s="38">
        <f>IF(AD8&gt;0,AE8/AD8,"-")</f>
        <v>5527.5708130081293</v>
      </c>
      <c r="AI8" s="35">
        <f t="shared" ref="AI8:AJ15" si="0">AD8+Y8+T8+O8+J8+E8</f>
        <v>458</v>
      </c>
      <c r="AJ8" s="36">
        <f t="shared" si="0"/>
        <v>2832709.92</v>
      </c>
      <c r="AK8" s="37">
        <f>IF(AI8&gt;0,AI8/AI$16,"-")</f>
        <v>0.2227626459143969</v>
      </c>
      <c r="AL8" s="37">
        <f>IF(AJ8&gt;0,AJ8/AJ$16,"-")</f>
        <v>0.29361233951604215</v>
      </c>
      <c r="AM8" s="38">
        <f>IF(AI8&gt;0,AJ8/AI8,"-")</f>
        <v>6184.9561572052398</v>
      </c>
      <c r="AN8" s="10"/>
      <c r="AO8" s="35">
        <f>IFERROR(VLOOKUP($C$2&amp;"-"&amp;$A8&amp;"-"&amp;$D8&amp;"-"&amp;AO$1,data!$L:$N,2,0),)</f>
        <v>228</v>
      </c>
      <c r="AP8" s="36">
        <f>IFERROR(VLOOKUP($C$2&amp;"-"&amp;$A8&amp;"-"&amp;$D8&amp;"-"&amp;AP$1,data!$L:$N,3,0),)</f>
        <v>1331694.3</v>
      </c>
      <c r="AQ8" s="37">
        <f>IF(AO8&gt;0,AO8/AO$16,"-")</f>
        <v>0.22007722007722008</v>
      </c>
      <c r="AR8" s="37">
        <f>IF(AP8&gt;0,AP8/AP$16,"-")</f>
        <v>0.28803858246282399</v>
      </c>
      <c r="AS8" s="38">
        <f>IF(AO8&gt;0,AP8/AO8,"-")</f>
        <v>5840.7644736842103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228</v>
      </c>
      <c r="BT8" s="36">
        <f t="shared" si="1"/>
        <v>1331694.3</v>
      </c>
      <c r="BU8" s="37">
        <f>IF(BS8&gt;0,BS8/BS$16,"-")</f>
        <v>0.34182908545727136</v>
      </c>
      <c r="BV8" s="37">
        <f>IF(BT8&gt;0,BT8/BT$16,"-")</f>
        <v>0.41978321258091605</v>
      </c>
      <c r="BW8" s="38">
        <f>IF(BS8&gt;0,BT8/BS8,"-")</f>
        <v>5840.7644736842103</v>
      </c>
      <c r="BY8" s="65">
        <f>BS8+AI8</f>
        <v>686</v>
      </c>
      <c r="BZ8" s="36">
        <f>BT8+AJ8</f>
        <v>4164404.2199999997</v>
      </c>
      <c r="CA8" s="37">
        <f>IF(BY8&gt;0,BY8/BY$16,"-")</f>
        <v>0.25192802056555269</v>
      </c>
      <c r="CB8" s="37">
        <f>IF(BZ8&gt;0,BZ8/BZ$16,"-")</f>
        <v>0.32483329911916431</v>
      </c>
      <c r="CC8" s="38">
        <f>IF(BY8&gt;0,BZ8/BY8,"-")</f>
        <v>6070.5600874635566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355</v>
      </c>
      <c r="F9" s="47">
        <f>IFERROR(VLOOKUP($C$2&amp;"-"&amp;$A9&amp;"-"&amp;$D9&amp;"-"&amp;F$1,data!$L:$N,3,0),)+IFERROR(VLOOKUP($C$2&amp;"-"&amp;$A9&amp;"-Incubate 2019"&amp;"-"&amp;F$1,data!$L:$N,3,0),)</f>
        <v>1158986.82</v>
      </c>
      <c r="G9" s="48">
        <f t="shared" ref="G9:H15" si="2">IF(E9&gt;0,E9/E$16,"-")</f>
        <v>0.62943262411347523</v>
      </c>
      <c r="H9" s="48">
        <f t="shared" si="2"/>
        <v>0.54865705640219864</v>
      </c>
      <c r="I9" s="49">
        <f t="shared" ref="I9:I15" si="3">IF(E9&gt;0,F9/E9,"-")</f>
        <v>3264.7516056338031</v>
      </c>
      <c r="J9" s="46">
        <f>IFERROR(VLOOKUP($C$2&amp;"-"&amp;$A9&amp;"-"&amp;$D9&amp;"-"&amp;J$1,data!$L:$N,2,0),)+IFERROR(VLOOKUP($C$2&amp;"-"&amp;$A9&amp;"-Incubate 2019"&amp;"-"&amp;J$1,data!$L:$N,2,0),)</f>
        <v>114</v>
      </c>
      <c r="K9" s="47">
        <f>IFERROR(VLOOKUP($C$2&amp;"-"&amp;$A9&amp;"-"&amp;$D9&amp;"-"&amp;K$1,data!$L:$N,3,0),)+IFERROR(VLOOKUP($C$2&amp;"-"&amp;$A9&amp;"-Incubate 2019"&amp;"-"&amp;K$1,data!$L:$N,3,0),)</f>
        <v>432945</v>
      </c>
      <c r="L9" s="48">
        <f t="shared" ref="L9:L11" si="4">IF(J9&gt;0,J9/J$16,"-")</f>
        <v>0.28428927680798005</v>
      </c>
      <c r="M9" s="48">
        <f t="shared" ref="M9:M11" si="5">IF(K9&gt;0,K9/K$16,"-")</f>
        <v>0.20947465457801465</v>
      </c>
      <c r="N9" s="49">
        <f t="shared" ref="N9:N11" si="6">IF(J9&gt;0,K9/J9,"-")</f>
        <v>3797.7631578947367</v>
      </c>
      <c r="O9" s="46">
        <f>IFERROR(VLOOKUP($C$2&amp;"-"&amp;$A9&amp;"-"&amp;$D9&amp;"-"&amp;O$1,data!$L:$N,2,0),)+IFERROR(VLOOKUP($C$2&amp;"-"&amp;$A9&amp;"-Incubate 2019"&amp;"-"&amp;O$1,data!$L:$N,2,0),)</f>
        <v>1</v>
      </c>
      <c r="P9" s="47">
        <f>IFERROR(VLOOKUP($C$2&amp;"-"&amp;$A9&amp;"-"&amp;$D9&amp;"-"&amp;P$1,data!$L:$N,3,0),)+IFERROR(VLOOKUP($C$2&amp;"-"&amp;$A9&amp;"-Incubate 2019"&amp;"-"&amp;P$1,data!$L:$N,3,0),)</f>
        <v>10200</v>
      </c>
      <c r="Q9" s="48">
        <f t="shared" ref="Q9:Q11" si="7">IF(O9&gt;0,O9/O$16,"-")</f>
        <v>4.7846889952153108E-3</v>
      </c>
      <c r="R9" s="48">
        <f t="shared" ref="R9:R11" si="8">IF(P9&gt;0,P9/P$16,"-")</f>
        <v>6.8124668142701145E-3</v>
      </c>
      <c r="S9" s="49">
        <f t="shared" ref="S9:S11" si="9">IF(O9&gt;0,P9/O9,"-")</f>
        <v>10200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4</v>
      </c>
      <c r="AE9" s="47">
        <f>IFERROR(VLOOKUP($C$2&amp;"-"&amp;$A9&amp;"-"&amp;$D9&amp;"-"&amp;AE$1,data!$L:$N,3,0),)+IFERROR(VLOOKUP($C$2&amp;"-"&amp;$A9&amp;"-Incubate 2019"&amp;"-"&amp;AE$1,data!$L:$N,3,0),)</f>
        <v>33660.620000000003</v>
      </c>
      <c r="AF9" s="48">
        <f t="shared" ref="AF9:AF11" si="16">IF(AD9&gt;0,AD9/AD$16,"-")</f>
        <v>4.5351473922902496E-3</v>
      </c>
      <c r="AG9" s="48">
        <f t="shared" ref="AG9:AG11" si="17">IF(AE9&gt;0,AE9/AE$16,"-")</f>
        <v>8.475939949066532E-3</v>
      </c>
      <c r="AH9" s="49">
        <f t="shared" ref="AH9:AH11" si="18">IF(AD9&gt;0,AE9/AD9,"-")</f>
        <v>8415.1550000000007</v>
      </c>
      <c r="AI9" s="46">
        <f t="shared" si="0"/>
        <v>474</v>
      </c>
      <c r="AJ9" s="47">
        <f t="shared" si="0"/>
        <v>1635792.44</v>
      </c>
      <c r="AK9" s="48">
        <f t="shared" ref="AK9:AL15" si="19">IF(AI9&gt;0,AI9/AI$16,"-")</f>
        <v>0.23054474708171208</v>
      </c>
      <c r="AL9" s="48">
        <f t="shared" si="19"/>
        <v>0.1695510161065327</v>
      </c>
      <c r="AM9" s="49">
        <f t="shared" ref="AM9:AM15" si="20">IF(AI9&gt;0,AJ9/AI9,"-")</f>
        <v>3451.0389029535863</v>
      </c>
      <c r="AN9" s="10"/>
      <c r="AO9" s="46">
        <f>IFERROR(VLOOKUP($C$2&amp;"-"&amp;$A9&amp;"-"&amp;$D9&amp;"-"&amp;AO$1,data!$L:$N,2,0),)+IFERROR(VLOOKUP($C$2&amp;"-"&amp;$A9&amp;"-Incubate 2019"&amp;"-"&amp;AO$1,data!$L:$N,2,0),)</f>
        <v>11</v>
      </c>
      <c r="AP9" s="47">
        <f>IFERROR(VLOOKUP($C$2&amp;"-"&amp;$A9&amp;"-"&amp;$D9&amp;"-"&amp;AP$1,data!$L:$N,3,0),)+IFERROR(VLOOKUP($C$2&amp;"-"&amp;$A9&amp;"-Incubate 2019"&amp;"-"&amp;AP$1,data!$L:$N,3,0),)</f>
        <v>49725.19</v>
      </c>
      <c r="AQ9" s="48">
        <f t="shared" ref="AQ9:AQ11" si="21">IF(AO9&gt;0,AO9/AO$16,"-")</f>
        <v>1.0617760617760617E-2</v>
      </c>
      <c r="AR9" s="48">
        <f t="shared" ref="AR9:AR11" si="22">IF(AP9&gt;0,AP9/AP$16,"-")</f>
        <v>1.0755301153045854E-2</v>
      </c>
      <c r="AS9" s="49">
        <f t="shared" ref="AS9:AS11" si="23">IF(AO9&gt;0,AP9/AO9,"-")</f>
        <v>4520.471818181818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474</v>
      </c>
      <c r="BZ9" s="47">
        <f t="shared" si="42"/>
        <v>1635792.44</v>
      </c>
      <c r="CA9" s="48">
        <f t="shared" ref="CA9:CB15" si="43">IF(BY9&gt;0,BY9/BY$16,"-")</f>
        <v>0.17407271391847226</v>
      </c>
      <c r="CB9" s="48">
        <f t="shared" si="43"/>
        <v>0.12759564799388942</v>
      </c>
      <c r="CC9" s="49">
        <f t="shared" ref="CC9:CC15" si="44">IF(BY9&gt;0,BZ9/BY9,"-")</f>
        <v>3451.0389029535863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165</v>
      </c>
      <c r="F10" s="47">
        <f>IFERROR(VLOOKUP($C$2&amp;"-"&amp;$A10&amp;"-"&amp;$D10&amp;"-"&amp;F$1,data!$L:$N,3,0),)</f>
        <v>647724.84</v>
      </c>
      <c r="G10" s="48">
        <f t="shared" si="2"/>
        <v>0.29255319148936171</v>
      </c>
      <c r="H10" s="48">
        <f t="shared" si="2"/>
        <v>0.30662885715385879</v>
      </c>
      <c r="I10" s="49">
        <f t="shared" si="3"/>
        <v>3925.6050909090909</v>
      </c>
      <c r="J10" s="46">
        <f>IFERROR(VLOOKUP($C$2&amp;"-"&amp;$A10&amp;"-"&amp;$D10&amp;"-"&amp;J$1,data!$L:$N,2,0),)</f>
        <v>108</v>
      </c>
      <c r="K10" s="47">
        <f>IFERROR(VLOOKUP($C$2&amp;"-"&amp;$A10&amp;"-"&amp;$D10&amp;"-"&amp;K$1,data!$L:$N,3,0),)</f>
        <v>388991.77</v>
      </c>
      <c r="L10" s="48">
        <f t="shared" si="4"/>
        <v>0.26932668329177056</v>
      </c>
      <c r="M10" s="48">
        <f t="shared" si="5"/>
        <v>0.18820847140962599</v>
      </c>
      <c r="N10" s="49">
        <f t="shared" si="6"/>
        <v>3601.7756481481483</v>
      </c>
      <c r="O10" s="46">
        <f>IFERROR(VLOOKUP($C$2&amp;"-"&amp;$A10&amp;"-"&amp;$D10&amp;"-"&amp;O$1,data!$L:$N,2,0),)</f>
        <v>1</v>
      </c>
      <c r="P10" s="47">
        <f>IFERROR(VLOOKUP($C$2&amp;"-"&amp;$A10&amp;"-"&amp;$D10&amp;"-"&amp;P$1,data!$L:$N,3,0),)</f>
        <v>10625</v>
      </c>
      <c r="Q10" s="48">
        <f t="shared" si="7"/>
        <v>4.7846889952153108E-3</v>
      </c>
      <c r="R10" s="48">
        <f t="shared" si="8"/>
        <v>7.0963195981980356E-3</v>
      </c>
      <c r="S10" s="49">
        <f t="shared" si="9"/>
        <v>10625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274</v>
      </c>
      <c r="AJ10" s="47">
        <f t="shared" si="0"/>
        <v>1047341.61</v>
      </c>
      <c r="AK10" s="48">
        <f t="shared" si="19"/>
        <v>0.13326848249027237</v>
      </c>
      <c r="AL10" s="48">
        <f t="shared" si="19"/>
        <v>0.10855768118487692</v>
      </c>
      <c r="AM10" s="49">
        <f t="shared" si="20"/>
        <v>3822.4146350364963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274</v>
      </c>
      <c r="BZ10" s="47">
        <f t="shared" si="42"/>
        <v>1047341.61</v>
      </c>
      <c r="CA10" s="48">
        <f t="shared" si="43"/>
        <v>0.10062431142122659</v>
      </c>
      <c r="CB10" s="48">
        <f t="shared" si="43"/>
        <v>8.1695102710533013E-2</v>
      </c>
      <c r="CC10" s="49">
        <f t="shared" si="44"/>
        <v>3822.4146350364963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4</v>
      </c>
      <c r="F11" s="47">
        <f>IFERROR(VLOOKUP($C$2&amp;"-"&amp;$A11&amp;"-"&amp;$D11&amp;"-"&amp;F$1,data!$L:$N,3,0),)+IFERROR(VLOOKUP($C$2&amp;"-"&amp;$A11&amp;"-Incubate 2020"&amp;"-"&amp;F$1,data!$L:$N,3,0),)</f>
        <v>29800</v>
      </c>
      <c r="G11" s="48">
        <f t="shared" si="2"/>
        <v>7.0921985815602835E-3</v>
      </c>
      <c r="H11" s="48">
        <f t="shared" si="2"/>
        <v>1.4107132193949814E-2</v>
      </c>
      <c r="I11" s="49">
        <f t="shared" si="3"/>
        <v>7450</v>
      </c>
      <c r="J11" s="46">
        <f>IFERROR(VLOOKUP($C$2&amp;"-"&amp;$A11&amp;"-"&amp;$D11&amp;"-"&amp;J$1,data!$L:$N,2,0),)+IFERROR(VLOOKUP($C$2&amp;"-"&amp;$A11&amp;"-Incubate 2020"&amp;"-"&amp;J$1,data!$L:$N,2,0),)</f>
        <v>71</v>
      </c>
      <c r="K11" s="47">
        <f>IFERROR(VLOOKUP($C$2&amp;"-"&amp;$A11&amp;"-"&amp;$D11&amp;"-"&amp;K$1,data!$L:$N,3,0),)+IFERROR(VLOOKUP($C$2&amp;"-"&amp;$A11&amp;"-Incubate 2020"&amp;"-"&amp;K$1,data!$L:$N,3,0),)</f>
        <v>504934.02</v>
      </c>
      <c r="L11" s="48">
        <f t="shared" si="4"/>
        <v>0.17705735660847879</v>
      </c>
      <c r="M11" s="48">
        <f t="shared" si="5"/>
        <v>0.24430558021039239</v>
      </c>
      <c r="N11" s="49">
        <f t="shared" si="6"/>
        <v>7111.7467605633801</v>
      </c>
      <c r="O11" s="46">
        <f>IFERROR(VLOOKUP($C$2&amp;"-"&amp;$A11&amp;"-"&amp;$D11&amp;"-"&amp;O$1,data!$L:$N,2,0),)+IFERROR(VLOOKUP($C$2&amp;"-"&amp;$A11&amp;"-Incubate 2020"&amp;"-"&amp;O$1,data!$L:$N,2,0),)</f>
        <v>99</v>
      </c>
      <c r="P11" s="47">
        <f>IFERROR(VLOOKUP($C$2&amp;"-"&amp;$A11&amp;"-"&amp;$D11&amp;"-"&amp;P$1,data!$L:$N,3,0),)+IFERROR(VLOOKUP($C$2&amp;"-"&amp;$A11&amp;"-Incubate 2020"&amp;"-"&amp;P$1,data!$L:$N,3,0),)</f>
        <v>728650</v>
      </c>
      <c r="Q11" s="48">
        <f t="shared" si="7"/>
        <v>0.47368421052631576</v>
      </c>
      <c r="R11" s="48">
        <f t="shared" si="8"/>
        <v>0.48665724943312927</v>
      </c>
      <c r="S11" s="49">
        <f t="shared" si="9"/>
        <v>7360.1010101010097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457</v>
      </c>
      <c r="AE11" s="47">
        <f>IFERROR(VLOOKUP($C$2&amp;"-"&amp;$A11&amp;"-"&amp;$D11&amp;"-"&amp;AE$1,data!$L:$N,3,0),)+IFERROR(VLOOKUP($C$2&amp;"-"&amp;$A11&amp;"-Incubate 2020"&amp;"-"&amp;AE$1,data!$L:$N,3,0),)</f>
        <v>1602444.96</v>
      </c>
      <c r="AF11" s="48">
        <f t="shared" si="16"/>
        <v>0.51814058956916098</v>
      </c>
      <c r="AG11" s="48">
        <f t="shared" si="17"/>
        <v>0.40350496374232919</v>
      </c>
      <c r="AH11" s="49">
        <f t="shared" si="18"/>
        <v>3506.4441137855579</v>
      </c>
      <c r="AI11" s="46">
        <f t="shared" si="0"/>
        <v>631</v>
      </c>
      <c r="AJ11" s="47">
        <f t="shared" si="0"/>
        <v>2865828.98</v>
      </c>
      <c r="AK11" s="48">
        <f t="shared" si="19"/>
        <v>0.30690661478599224</v>
      </c>
      <c r="AL11" s="48">
        <f t="shared" si="19"/>
        <v>0.29704515295751593</v>
      </c>
      <c r="AM11" s="49">
        <f t="shared" si="20"/>
        <v>4541.7258003169572</v>
      </c>
      <c r="AN11" s="10"/>
      <c r="AO11" s="46">
        <f>IFERROR(VLOOKUP($C$2&amp;"-"&amp;$A11&amp;"-"&amp;$D11&amp;"-"&amp;AO$1,data!$L:$N,2,0),)+IFERROR(VLOOKUP($C$2&amp;"-"&amp;$A11&amp;"-Incubate 2020"&amp;"-"&amp;AO$1,data!$L:$N,2,0),)</f>
        <v>302</v>
      </c>
      <c r="AP11" s="47">
        <f>IFERROR(VLOOKUP($C$2&amp;"-"&amp;$A11&amp;"-"&amp;$D11&amp;"-"&amp;AP$1,data!$L:$N,3,0),)+IFERROR(VLOOKUP($C$2&amp;"-"&amp;$A11&amp;"-Incubate 2020"&amp;"-"&amp;AP$1,data!$L:$N,3,0),)</f>
        <v>1148603.5900000001</v>
      </c>
      <c r="AQ11" s="48">
        <f t="shared" si="21"/>
        <v>0.29150579150579148</v>
      </c>
      <c r="AR11" s="48">
        <f t="shared" si="22"/>
        <v>0.24843700981171934</v>
      </c>
      <c r="AS11" s="49">
        <f t="shared" si="23"/>
        <v>3803.3231456953645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631</v>
      </c>
      <c r="BZ11" s="47">
        <f t="shared" si="42"/>
        <v>2865828.98</v>
      </c>
      <c r="CA11" s="48">
        <f t="shared" si="43"/>
        <v>0.23172970987881014</v>
      </c>
      <c r="CB11" s="48">
        <f t="shared" si="43"/>
        <v>0.22354138385843572</v>
      </c>
      <c r="CC11" s="49">
        <f t="shared" si="44"/>
        <v>4541.7258003169572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164</v>
      </c>
      <c r="AE12" s="47">
        <f>IFERROR(VLOOKUP($C$2&amp;"-"&amp;$A12&amp;"-"&amp;$D12&amp;"-"&amp;AE$1,data!$L:$N,3,0),)</f>
        <v>901601.92</v>
      </c>
      <c r="AF12" s="48">
        <f t="shared" ref="AF12:AG15" si="53">IF(AD12&gt;0,AD12/AD$16,"-")</f>
        <v>0.18594104308390022</v>
      </c>
      <c r="AG12" s="48">
        <f t="shared" si="53"/>
        <v>0.22702860885756376</v>
      </c>
      <c r="AH12" s="49">
        <f t="shared" ref="AH12:AH15" si="54">IF(AD12&gt;0,AE12/AD12,"-")</f>
        <v>5497.5726829268297</v>
      </c>
      <c r="AI12" s="46">
        <f t="shared" si="0"/>
        <v>164</v>
      </c>
      <c r="AJ12" s="47">
        <f t="shared" si="0"/>
        <v>901601.92</v>
      </c>
      <c r="AK12" s="48">
        <f t="shared" si="19"/>
        <v>7.9766536964980539E-2</v>
      </c>
      <c r="AL12" s="48">
        <f t="shared" si="19"/>
        <v>9.3451661666562547E-2</v>
      </c>
      <c r="AM12" s="49">
        <f t="shared" si="20"/>
        <v>5497.5726829268297</v>
      </c>
      <c r="AN12" s="10"/>
      <c r="AO12" s="46">
        <f>IFERROR(VLOOKUP($C$2&amp;"-"&amp;$A12&amp;"-"&amp;$D12&amp;"-"&amp;AO$1,data!$L:$N,2,0),)</f>
        <v>439</v>
      </c>
      <c r="AP12" s="47">
        <f>IFERROR(VLOOKUP($C$2&amp;"-"&amp;$A12&amp;"-"&amp;$D12&amp;"-"&amp;AP$1,data!$L:$N,3,0),)</f>
        <v>1840643.85</v>
      </c>
      <c r="AQ12" s="48">
        <f t="shared" ref="AQ12:AR15" si="55">IF(AO12&gt;0,AO12/AO$16,"-")</f>
        <v>0.42374517374517373</v>
      </c>
      <c r="AR12" s="48">
        <f t="shared" si="55"/>
        <v>0.3981217351256327</v>
      </c>
      <c r="AS12" s="49">
        <f t="shared" ref="AS12:AS15" si="56">IF(AO12&gt;0,AP12/AO12,"-")</f>
        <v>4192.8105922551258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439</v>
      </c>
      <c r="BT12" s="47">
        <f t="shared" si="1"/>
        <v>1840643.85</v>
      </c>
      <c r="BU12" s="48">
        <f t="shared" ref="BU12:BV15" si="67">IF(BS12&gt;0,BS12/BS$16,"-")</f>
        <v>0.65817091454272869</v>
      </c>
      <c r="BV12" s="48">
        <f t="shared" si="67"/>
        <v>0.58021678741908389</v>
      </c>
      <c r="BW12" s="49">
        <f t="shared" ref="BW12:BW15" si="68">IF(BS12&gt;0,BT12/BS12,"-")</f>
        <v>4192.8105922551258</v>
      </c>
      <c r="BY12" s="66">
        <f t="shared" si="42"/>
        <v>603</v>
      </c>
      <c r="BZ12" s="47">
        <f t="shared" si="42"/>
        <v>2742245.77</v>
      </c>
      <c r="CA12" s="48">
        <f t="shared" si="43"/>
        <v>0.22144693352919573</v>
      </c>
      <c r="CB12" s="48">
        <f t="shared" si="43"/>
        <v>0.21390160354430557</v>
      </c>
      <c r="CC12" s="49">
        <f t="shared" si="44"/>
        <v>4547.6712603648421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5</v>
      </c>
      <c r="F15" s="47">
        <f>SUMIFS(data!$N:$N,data!$I:$I,$C$2,data!$J:$J,$A15,data!$H:$H,E$1,data!$K:$K,$D15)</f>
        <v>29465</v>
      </c>
      <c r="G15" s="48">
        <f t="shared" si="2"/>
        <v>8.8652482269503553E-3</v>
      </c>
      <c r="H15" s="48">
        <f t="shared" si="2"/>
        <v>1.3948545305192324E-2</v>
      </c>
      <c r="I15" s="49">
        <f t="shared" si="3"/>
        <v>5893</v>
      </c>
      <c r="J15" s="46">
        <f>SUMIFS(data!$M:$M,data!$I:$I,$C$2,data!$J:$J,$A15,data!$H:$H,J$1,data!$K:$K,$D15)</f>
        <v>22</v>
      </c>
      <c r="K15" s="47">
        <f>SUMIFS(data!$N:$N,data!$I:$I,$C$2,data!$J:$J,$A15,data!$H:$H,J$1,data!$K:$K,$D15)</f>
        <v>150400</v>
      </c>
      <c r="L15" s="48">
        <f t="shared" si="45"/>
        <v>5.4862842892768077E-2</v>
      </c>
      <c r="M15" s="48">
        <f t="shared" si="45"/>
        <v>7.2769030820389199E-2</v>
      </c>
      <c r="N15" s="49">
        <f t="shared" si="46"/>
        <v>6836.363636363636</v>
      </c>
      <c r="O15" s="46">
        <f>SUMIFS(data!$M:$M,data!$I:$I,$C$2,data!$J:$J,$A15,data!$H:$H,O$1,data!$K:$K,$D15)</f>
        <v>17</v>
      </c>
      <c r="P15" s="47">
        <f>SUMIFS(data!$N:$N,data!$I:$I,$C$2,data!$J:$J,$A15,data!$H:$H,O$1,data!$K:$K,$D15)</f>
        <v>110825</v>
      </c>
      <c r="Q15" s="48">
        <f t="shared" si="47"/>
        <v>8.1339712918660281E-2</v>
      </c>
      <c r="R15" s="48">
        <f t="shared" si="47"/>
        <v>7.4018787714851514E-2</v>
      </c>
      <c r="S15" s="49">
        <f t="shared" si="48"/>
        <v>6519.1176470588234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11</v>
      </c>
      <c r="AE15" s="47">
        <f>SUMIFS(data!$N:$N,data!$I:$I,$C$2,data!$J:$J,$A15,data!$H:$H,AD$1,data!$K:$K,$D15)</f>
        <v>73824.2</v>
      </c>
      <c r="AF15" s="48">
        <f t="shared" si="53"/>
        <v>1.2471655328798186E-2</v>
      </c>
      <c r="AG15" s="48">
        <f t="shared" si="53"/>
        <v>1.8589363059500312E-2</v>
      </c>
      <c r="AH15" s="49">
        <f t="shared" si="54"/>
        <v>6711.2909090909088</v>
      </c>
      <c r="AI15" s="46">
        <f t="shared" si="0"/>
        <v>55</v>
      </c>
      <c r="AJ15" s="47">
        <f t="shared" si="0"/>
        <v>364514.2</v>
      </c>
      <c r="AK15" s="48">
        <f t="shared" si="19"/>
        <v>2.6750972762645913E-2</v>
      </c>
      <c r="AL15" s="48">
        <f t="shared" si="19"/>
        <v>3.7782148568469905E-2</v>
      </c>
      <c r="AM15" s="49">
        <f t="shared" si="20"/>
        <v>6627.5309090909095</v>
      </c>
      <c r="AN15" s="10"/>
      <c r="AO15" s="46">
        <f>SUMIFS(data!$M:$M,data!$I:$I,$C$2,data!$J:$J,$A15,data!$H:$H,AO$1,data!$K:$K,$D15)</f>
        <v>56</v>
      </c>
      <c r="AP15" s="47">
        <f>SUMIFS(data!$N:$N,data!$I:$I,$C$2,data!$J:$J,$A15,data!$H:$H,AO$1,data!$K:$K,$D15)</f>
        <v>252652.24</v>
      </c>
      <c r="AQ15" s="48">
        <f t="shared" si="55"/>
        <v>5.4054054054054057E-2</v>
      </c>
      <c r="AR15" s="48">
        <f t="shared" si="55"/>
        <v>5.4647371446778135E-2</v>
      </c>
      <c r="AS15" s="49">
        <f t="shared" si="56"/>
        <v>4511.6471428571431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55</v>
      </c>
      <c r="BZ15" s="47">
        <f t="shared" si="42"/>
        <v>364514.2</v>
      </c>
      <c r="CA15" s="48">
        <f t="shared" si="43"/>
        <v>2.0198310686742563E-2</v>
      </c>
      <c r="CB15" s="48">
        <f t="shared" si="43"/>
        <v>2.8432962773672073E-2</v>
      </c>
      <c r="CC15" s="49">
        <f t="shared" si="44"/>
        <v>6627.5309090909095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564</v>
      </c>
      <c r="F16" s="40">
        <f>SUM(F8:F15)</f>
        <v>2112406.66</v>
      </c>
      <c r="G16" s="41">
        <f>IF(E16&gt;0,E16/E$38,"-")</f>
        <v>0.50222617987533391</v>
      </c>
      <c r="H16" s="41">
        <f>IF(F16&gt;0,F16/F$38,"-")</f>
        <v>0.64126205341334208</v>
      </c>
      <c r="I16" s="42">
        <f>IF(E16&gt;0,F16/E16,"-")</f>
        <v>3745.4018794326244</v>
      </c>
      <c r="J16" s="39">
        <f>SUM(J8:J15)</f>
        <v>401</v>
      </c>
      <c r="K16" s="40">
        <f>SUM(K8:K15)</f>
        <v>2066813.29</v>
      </c>
      <c r="L16" s="41">
        <f>IF(J16&gt;0,J16/J$38,"-")</f>
        <v>0.4363438520130577</v>
      </c>
      <c r="M16" s="41">
        <f>IF(K16&gt;0,K16/K$38,"-")</f>
        <v>0.59558377985668332</v>
      </c>
      <c r="N16" s="42">
        <f>IF(J16&gt;0,K16/J16,"-")</f>
        <v>5154.1478553615962</v>
      </c>
      <c r="O16" s="39">
        <f>SUM(O8:O15)</f>
        <v>209</v>
      </c>
      <c r="P16" s="40">
        <f>SUM(P8:P15)</f>
        <v>1497255</v>
      </c>
      <c r="Q16" s="41">
        <f>IF(O16&gt;0,O16/O$38,"-")</f>
        <v>0.42052313883299797</v>
      </c>
      <c r="R16" s="41">
        <f>IF(P16&gt;0,P16/P$38,"-")</f>
        <v>0.54781757305825896</v>
      </c>
      <c r="S16" s="42">
        <f>IF(O16&gt;0,P16/O16,"-")</f>
        <v>7163.8995215311006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882</v>
      </c>
      <c r="AE16" s="40">
        <f>SUM(AE8:AE15)</f>
        <v>3971314.12</v>
      </c>
      <c r="AF16" s="41">
        <f>IF(AD16&gt;0,AD16/AD$38,"-")</f>
        <v>0.4342688330871492</v>
      </c>
      <c r="AG16" s="41">
        <f>IF(AE16&gt;0,AE16/AE$38,"-")</f>
        <v>0.5560358770775593</v>
      </c>
      <c r="AH16" s="42">
        <f>IF(AD16&gt;0,AE16/AD16,"-")</f>
        <v>4502.6237188208615</v>
      </c>
      <c r="AI16" s="39">
        <f>SUM(AI8:AI15)</f>
        <v>2056</v>
      </c>
      <c r="AJ16" s="40">
        <f>SUM(AJ8:AJ15)</f>
        <v>9647789.0699999984</v>
      </c>
      <c r="AK16" s="41">
        <f>IF(AI16&gt;0,AI16/AI$38,"-")</f>
        <v>0.44989059080962801</v>
      </c>
      <c r="AL16" s="41">
        <f>IF(AJ16&gt;0,AJ16/AJ$38,"-")</f>
        <v>0.57980589037393437</v>
      </c>
      <c r="AM16" s="42">
        <f>IF(AI16&gt;0,AJ16/AI16,"-")</f>
        <v>4692.5044114785987</v>
      </c>
      <c r="AN16" s="16"/>
      <c r="AO16" s="39">
        <f>SUM(AO8:AO15)</f>
        <v>1036</v>
      </c>
      <c r="AP16" s="40">
        <f>SUM(AP8:AP15)</f>
        <v>4623319.17</v>
      </c>
      <c r="AQ16" s="41">
        <f>IF(AO16&gt;0,AO16/AO$38,"-")</f>
        <v>0.40500390930414387</v>
      </c>
      <c r="AR16" s="41">
        <f>IF(AP16&gt;0,AP16/AP$38,"-")</f>
        <v>0.55664649948280842</v>
      </c>
      <c r="AS16" s="42">
        <f>IF(AO16&gt;0,AP16/AO16,"-")</f>
        <v>4462.6632915057917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667</v>
      </c>
      <c r="BT16" s="40">
        <f>SUM(BT8:BT15)</f>
        <v>3172338.1500000004</v>
      </c>
      <c r="BU16" s="41">
        <f>IF(BS16&gt;0,BS16/BS$38,"-")</f>
        <v>0.30680772769089237</v>
      </c>
      <c r="BV16" s="41">
        <f>IF(BT16&gt;0,BT16/BT$38,"-")</f>
        <v>0.46437206000527709</v>
      </c>
      <c r="BW16" s="42">
        <f>IF(BS16&gt;0,BT16/BS16,"-")</f>
        <v>4756.1291604197904</v>
      </c>
      <c r="BY16" s="68">
        <f>SUM(BY8:BY15)</f>
        <v>2723</v>
      </c>
      <c r="BZ16" s="40">
        <f>SUM(BZ8:BZ15)</f>
        <v>12820127.219999999</v>
      </c>
      <c r="CA16" s="41">
        <f>IF(BY16&gt;0,BY16/BY$38,"-")</f>
        <v>0.40376631079478054</v>
      </c>
      <c r="CB16" s="41">
        <f>IF(BZ16&gt;0,BZ16/BZ$38,"-")</f>
        <v>0.5462079845223542</v>
      </c>
      <c r="CC16" s="42">
        <f>IF(BY16&gt;0,BZ16/BY16,"-")</f>
        <v>4708.0893206022765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46</v>
      </c>
      <c r="F18" s="36">
        <f>IFERROR(VLOOKUP($C$2&amp;"-"&amp;$A18&amp;"-"&amp;$D18&amp;"-"&amp;F$1,data!$L:$N,3,0),)</f>
        <v>68659.25</v>
      </c>
      <c r="G18" s="37">
        <f>IF(E18&gt;0,E18/E$26,"-")</f>
        <v>0.12266666666666666</v>
      </c>
      <c r="H18" s="37">
        <f>IF(F18&gt;0,F18/F$26,"-")</f>
        <v>0.10155827837401556</v>
      </c>
      <c r="I18" s="38">
        <f>IF(E18&gt;0,F18/E18,"-")</f>
        <v>1492.5923913043478</v>
      </c>
      <c r="J18" s="35">
        <f>IFERROR(VLOOKUP($C$2&amp;"-"&amp;$A18&amp;"-"&amp;$D18&amp;"-"&amp;J$1,data!$L:$N,2,0),)</f>
        <v>25</v>
      </c>
      <c r="K18" s="36">
        <f>IFERROR(VLOOKUP($C$2&amp;"-"&amp;$A18&amp;"-"&amp;$D18&amp;"-"&amp;K$1,data!$L:$N,3,0),)</f>
        <v>48365</v>
      </c>
      <c r="L18" s="37">
        <f>IF(J18&gt;0,J18/J$26,"-")</f>
        <v>8.0906148867313912E-2</v>
      </c>
      <c r="M18" s="37">
        <f>IF(K18&gt;0,K18/K$26,"-")</f>
        <v>7.5281614565791563E-2</v>
      </c>
      <c r="N18" s="38">
        <f>IF(J18&gt;0,K18/J18,"-")</f>
        <v>1934.6</v>
      </c>
      <c r="O18" s="35">
        <f>IFERROR(VLOOKUP($C$2&amp;"-"&amp;$A18&amp;"-"&amp;$D18&amp;"-"&amp;O$1,data!$L:$N,2,0),)</f>
        <v>8</v>
      </c>
      <c r="P18" s="36">
        <f>IFERROR(VLOOKUP($C$2&amp;"-"&amp;$A18&amp;"-"&amp;$D18&amp;"-"&amp;P$1,data!$L:$N,3,0),)</f>
        <v>30650</v>
      </c>
      <c r="Q18" s="37">
        <f>IF(O18&gt;0,O18/O$26,"-")</f>
        <v>7.9207920792079209E-2</v>
      </c>
      <c r="R18" s="37">
        <f>IF(P18&gt;0,P18/P$26,"-")</f>
        <v>0.12149483920445417</v>
      </c>
      <c r="S18" s="38">
        <f>IF(O18&gt;0,P18/O18,"-")</f>
        <v>3831.25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30</v>
      </c>
      <c r="AE18" s="36">
        <f>IFERROR(VLOOKUP($C$2&amp;"-"&amp;$A18&amp;"-"&amp;$D18&amp;"-"&amp;AE$1,data!$L:$N,3,0),)</f>
        <v>67391.850000000006</v>
      </c>
      <c r="AF18" s="37">
        <f>IF(AD18&gt;0,AD18/AD$26,"-")</f>
        <v>4.6082949308755762E-2</v>
      </c>
      <c r="AG18" s="37">
        <f>IF(AE18&gt;0,AE18/AE$26,"-")</f>
        <v>6.6285225452446209E-2</v>
      </c>
      <c r="AH18" s="38">
        <f>IF(AD18&gt;0,AE18/AD18,"-")</f>
        <v>2246.395</v>
      </c>
      <c r="AI18" s="35">
        <f t="shared" ref="AI18:AJ25" si="69">AD18+Y18+T18+O18+J18+E18</f>
        <v>109</v>
      </c>
      <c r="AJ18" s="36">
        <f t="shared" si="69"/>
        <v>215066.1</v>
      </c>
      <c r="AK18" s="37">
        <f>IF(AI18&gt;0,AI18/AI$26,"-")</f>
        <v>7.5905292479108641E-2</v>
      </c>
      <c r="AL18" s="37">
        <f>IF(AJ18&gt;0,AJ18/AJ$26,"-")</f>
        <v>8.3117944952916675E-2</v>
      </c>
      <c r="AM18" s="38">
        <f>IF(AI18&gt;0,AJ18/AI18,"-")</f>
        <v>1973.0834862385323</v>
      </c>
      <c r="AN18" s="10"/>
      <c r="AO18" s="35">
        <f>IFERROR(VLOOKUP($C$2&amp;"-"&amp;$A18&amp;"-"&amp;$D18&amp;"-"&amp;AO$1,data!$L:$N,2,0),)</f>
        <v>57</v>
      </c>
      <c r="AP18" s="36">
        <f>IFERROR(VLOOKUP($C$2&amp;"-"&amp;$A18&amp;"-"&amp;$D18&amp;"-"&amp;AP$1,data!$L:$N,3,0),)</f>
        <v>104224.87</v>
      </c>
      <c r="AQ18" s="37">
        <f>IF(AO18&gt;0,AO18/AO$26,"-")</f>
        <v>6.5366972477064217E-2</v>
      </c>
      <c r="AR18" s="37">
        <f>IF(AP18&gt;0,AP18/AP$26,"-")</f>
        <v>8.3149419114122686E-2</v>
      </c>
      <c r="AS18" s="38">
        <f>IF(AO18&gt;0,AP18/AO18,"-")</f>
        <v>1828.50649122807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57</v>
      </c>
      <c r="BT18" s="36">
        <f t="shared" si="70"/>
        <v>104224.87</v>
      </c>
      <c r="BU18" s="37">
        <f>IF(BS18&gt;0,BS18/BS$26,"-")</f>
        <v>6.5366972477064217E-2</v>
      </c>
      <c r="BV18" s="37">
        <f>IF(BT18&gt;0,BT18/BT$26,"-")</f>
        <v>8.3149419114122686E-2</v>
      </c>
      <c r="BW18" s="38">
        <f>IF(BS18&gt;0,BT18/BS18,"-")</f>
        <v>1828.50649122807</v>
      </c>
      <c r="BY18" s="65">
        <f>BS18+AI18</f>
        <v>166</v>
      </c>
      <c r="BZ18" s="36">
        <f>BT18+AJ18</f>
        <v>319290.96999999997</v>
      </c>
      <c r="CA18" s="37">
        <f>IF(BY18&gt;0,BY18/BY$26,"-")</f>
        <v>7.1923743500866555E-2</v>
      </c>
      <c r="CB18" s="37">
        <f>IF(BZ18&gt;0,BZ18/BZ$26,"-")</f>
        <v>8.3128216317222864E-2</v>
      </c>
      <c r="CC18" s="38">
        <f>IF(BY18&gt;0,BZ18/BY18,"-")</f>
        <v>1923.4395783132529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240</v>
      </c>
      <c r="F19" s="47">
        <f>IFERROR(VLOOKUP($C$2&amp;"-"&amp;$A19&amp;"-"&amp;$D19&amp;"-"&amp;F$1,data!$L:$N,3,0),)+IFERROR(VLOOKUP($C$2&amp;"-"&amp;$A19&amp;"-Incubate 2019"&amp;"-"&amp;F$1,data!$L:$N,3,0),)</f>
        <v>447529.33</v>
      </c>
      <c r="G19" s="48">
        <f t="shared" ref="G19:G21" si="71">IF(E19&gt;0,E19/E$16,"-")</f>
        <v>0.42553191489361702</v>
      </c>
      <c r="H19" s="48">
        <f t="shared" ref="H19:H21" si="72">IF(F19&gt;0,F19/F$16,"-")</f>
        <v>0.21185756439529499</v>
      </c>
      <c r="I19" s="49">
        <f t="shared" ref="I19:I21" si="73">IF(E19&gt;0,F19/E19,"-")</f>
        <v>1864.7055416666667</v>
      </c>
      <c r="J19" s="46">
        <f>IFERROR(VLOOKUP($C$2&amp;"-"&amp;$A19&amp;"-"&amp;$D19&amp;"-"&amp;J$1,data!$L:$N,2,0),)+IFERROR(VLOOKUP($C$2&amp;"-"&amp;$A19&amp;"-Incubate 2019"&amp;"-"&amp;J$1,data!$L:$N,2,0),)</f>
        <v>192</v>
      </c>
      <c r="K19" s="47">
        <f>IFERROR(VLOOKUP($C$2&amp;"-"&amp;$A19&amp;"-"&amp;$D19&amp;"-"&amp;K$1,data!$L:$N,3,0),)+IFERROR(VLOOKUP($C$2&amp;"-"&amp;$A19&amp;"-Incubate 2019"&amp;"-"&amp;K$1,data!$L:$N,3,0),)</f>
        <v>450977.13</v>
      </c>
      <c r="L19" s="48">
        <f t="shared" ref="L19:L21" si="74">IF(J19&gt;0,J19/J$16,"-")</f>
        <v>0.47880299251870323</v>
      </c>
      <c r="M19" s="48">
        <f t="shared" ref="M19:M21" si="75">IF(K19&gt;0,K19/K$16,"-")</f>
        <v>0.2181992597889672</v>
      </c>
      <c r="N19" s="49">
        <f t="shared" ref="N19:N21" si="76">IF(J19&gt;0,K19/J19,"-")</f>
        <v>2348.8392187499999</v>
      </c>
      <c r="O19" s="46">
        <f>IFERROR(VLOOKUP($C$2&amp;"-"&amp;$A19&amp;"-"&amp;$D19&amp;"-"&amp;O$1,data!$L:$N,2,0),)+IFERROR(VLOOKUP($C$2&amp;"-"&amp;$A19&amp;"-Incubate 2019"&amp;"-"&amp;O$1,data!$L:$N,2,0),)</f>
        <v>47</v>
      </c>
      <c r="P19" s="47">
        <f>IFERROR(VLOOKUP($C$2&amp;"-"&amp;$A19&amp;"-"&amp;$D19&amp;"-"&amp;P$1,data!$L:$N,3,0),)+IFERROR(VLOOKUP($C$2&amp;"-"&amp;$A19&amp;"-Incubate 2019"&amp;"-"&amp;P$1,data!$L:$N,3,0),)</f>
        <v>83797.39</v>
      </c>
      <c r="Q19" s="48">
        <f t="shared" ref="Q19:Q21" si="77">IF(O19&gt;0,O19/O$16,"-")</f>
        <v>0.22488038277511962</v>
      </c>
      <c r="R19" s="48">
        <f t="shared" ref="R19:R21" si="78">IF(P19&gt;0,P19/P$16,"-")</f>
        <v>5.596734691151474E-2</v>
      </c>
      <c r="S19" s="49">
        <f t="shared" ref="S19:S21" si="79">IF(O19&gt;0,P19/O19,"-")</f>
        <v>1782.9231914893617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479</v>
      </c>
      <c r="AJ19" s="47">
        <f t="shared" si="69"/>
        <v>982303.85000000009</v>
      </c>
      <c r="AK19" s="48">
        <f t="shared" ref="AK19:AL25" si="89">IF(AI19&gt;0,AI19/AI$26,"-")</f>
        <v>0.33356545961002787</v>
      </c>
      <c r="AL19" s="48">
        <f t="shared" si="89"/>
        <v>0.37963713170666197</v>
      </c>
      <c r="AM19" s="49">
        <f t="shared" ref="AM19:AM25" si="90">IF(AI19&gt;0,AJ19/AI19,"-")</f>
        <v>2050.7387265135703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479</v>
      </c>
      <c r="BZ19" s="47">
        <f t="shared" si="111"/>
        <v>982303.85000000009</v>
      </c>
      <c r="CA19" s="48">
        <f t="shared" ref="CA19:CB25" si="112">IF(BY19&gt;0,BY19/BY$26,"-")</f>
        <v>0.20753899480069324</v>
      </c>
      <c r="CB19" s="48">
        <f t="shared" si="112"/>
        <v>0.25574530633309439</v>
      </c>
      <c r="CC19" s="49">
        <f t="shared" ref="CC19:CC25" si="113">IF(BY19&gt;0,BZ19/BY19,"-")</f>
        <v>2050.7387265135703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71</v>
      </c>
      <c r="F20" s="47">
        <f>IFERROR(VLOOKUP($C$2&amp;"-"&amp;$A20&amp;"-"&amp;$D20&amp;"-"&amp;F$1,data!$L:$N,3,0),)</f>
        <v>137131.06</v>
      </c>
      <c r="G20" s="48">
        <f t="shared" si="71"/>
        <v>0.12588652482269502</v>
      </c>
      <c r="H20" s="48">
        <f t="shared" si="72"/>
        <v>6.4916979574377975E-2</v>
      </c>
      <c r="I20" s="49">
        <f t="shared" si="73"/>
        <v>1931.42338028169</v>
      </c>
      <c r="J20" s="46">
        <f>IFERROR(VLOOKUP($C$2&amp;"-"&amp;$A20&amp;"-"&amp;$D20&amp;"-"&amp;J$1,data!$L:$N,2,0),)</f>
        <v>69</v>
      </c>
      <c r="K20" s="47">
        <f>IFERROR(VLOOKUP($C$2&amp;"-"&amp;$A20&amp;"-"&amp;$D20&amp;"-"&amp;K$1,data!$L:$N,3,0),)</f>
        <v>120682.21</v>
      </c>
      <c r="L20" s="48">
        <f t="shared" si="74"/>
        <v>0.17206982543640897</v>
      </c>
      <c r="M20" s="48">
        <f t="shared" si="75"/>
        <v>5.8390475126081663E-2</v>
      </c>
      <c r="N20" s="49">
        <f t="shared" si="76"/>
        <v>1749.0175362318842</v>
      </c>
      <c r="O20" s="46">
        <f>IFERROR(VLOOKUP($C$2&amp;"-"&amp;$A20&amp;"-"&amp;$D20&amp;"-"&amp;O$1,data!$L:$N,2,0),)</f>
        <v>19</v>
      </c>
      <c r="P20" s="47">
        <f>IFERROR(VLOOKUP($C$2&amp;"-"&amp;$A20&amp;"-"&amp;$D20&amp;"-"&amp;P$1,data!$L:$N,3,0),)</f>
        <v>24579.7</v>
      </c>
      <c r="Q20" s="48">
        <f t="shared" si="77"/>
        <v>9.0909090909090912E-2</v>
      </c>
      <c r="R20" s="48">
        <f t="shared" si="78"/>
        <v>1.6416508877913249E-2</v>
      </c>
      <c r="S20" s="49">
        <f t="shared" si="79"/>
        <v>1293.6684210526316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159</v>
      </c>
      <c r="AJ20" s="47">
        <f t="shared" si="69"/>
        <v>282392.96999999997</v>
      </c>
      <c r="AK20" s="48">
        <f t="shared" si="89"/>
        <v>0.1107242339832869</v>
      </c>
      <c r="AL20" s="48">
        <f t="shared" si="89"/>
        <v>0.10913818279845429</v>
      </c>
      <c r="AM20" s="49">
        <f t="shared" si="90"/>
        <v>1776.0564150943394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159</v>
      </c>
      <c r="BZ20" s="47">
        <f t="shared" si="111"/>
        <v>282392.96999999997</v>
      </c>
      <c r="CA20" s="48">
        <f t="shared" si="112"/>
        <v>6.8890814558058927E-2</v>
      </c>
      <c r="CB20" s="48">
        <f t="shared" si="112"/>
        <v>7.3521728148538079E-2</v>
      </c>
      <c r="CC20" s="49">
        <f t="shared" si="113"/>
        <v>1776.0564150943394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22</v>
      </c>
      <c r="P21" s="47">
        <f>IFERROR(VLOOKUP($C$2&amp;"-"&amp;$A21&amp;"-"&amp;$D21&amp;"-"&amp;P$1,data!$L:$N,3,0),)+IFERROR(VLOOKUP($C$2&amp;"-"&amp;$A21&amp;"-Incubate 2020"&amp;"-"&amp;P$1,data!$L:$N,3,0),)</f>
        <v>106900</v>
      </c>
      <c r="Q21" s="48">
        <f t="shared" si="77"/>
        <v>0.10526315789473684</v>
      </c>
      <c r="R21" s="48">
        <f t="shared" si="78"/>
        <v>7.1397323769164231E-2</v>
      </c>
      <c r="S21" s="49">
        <f t="shared" si="79"/>
        <v>4859.090909090909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359</v>
      </c>
      <c r="AE21" s="47">
        <f>IFERROR(VLOOKUP($C$2&amp;"-"&amp;$A21&amp;"-"&amp;$D21&amp;"-"&amp;AE$1,data!$L:$N,3,0),)+IFERROR(VLOOKUP($C$2&amp;"-"&amp;$A21&amp;"-Incubate 2020"&amp;"-"&amp;AE$1,data!$L:$N,3,0),)</f>
        <v>571517.34</v>
      </c>
      <c r="AF21" s="48">
        <f t="shared" si="86"/>
        <v>0.40702947845804988</v>
      </c>
      <c r="AG21" s="48">
        <f t="shared" si="87"/>
        <v>0.1439113912248271</v>
      </c>
      <c r="AH21" s="49">
        <f t="shared" si="88"/>
        <v>1591.970306406685</v>
      </c>
      <c r="AI21" s="46">
        <f t="shared" si="69"/>
        <v>381</v>
      </c>
      <c r="AJ21" s="47">
        <f t="shared" si="69"/>
        <v>678417.34</v>
      </c>
      <c r="AK21" s="48">
        <f t="shared" si="89"/>
        <v>0.26532033426183843</v>
      </c>
      <c r="AL21" s="48">
        <f t="shared" si="89"/>
        <v>0.26219220565781476</v>
      </c>
      <c r="AM21" s="49">
        <f t="shared" si="90"/>
        <v>1780.6229396325459</v>
      </c>
      <c r="AN21" s="10"/>
      <c r="AO21" s="46">
        <f>IFERROR(VLOOKUP($C$2&amp;"-"&amp;$A21&amp;"-"&amp;$D21&amp;"-"&amp;AO$1,data!$L:$N,2,0),)+IFERROR(VLOOKUP($C$2&amp;"-"&amp;$A21&amp;"-Incubate 2020"&amp;"-"&amp;AO$1,data!$L:$N,2,0),)</f>
        <v>377</v>
      </c>
      <c r="AP21" s="47">
        <f>IFERROR(VLOOKUP($C$2&amp;"-"&amp;$A21&amp;"-"&amp;$D21&amp;"-"&amp;AP$1,data!$L:$N,3,0),)+IFERROR(VLOOKUP($C$2&amp;"-"&amp;$A21&amp;"-Incubate 2020"&amp;"-"&amp;AP$1,data!$L:$N,3,0),)</f>
        <v>615766.87000000011</v>
      </c>
      <c r="AQ21" s="48">
        <f t="shared" si="91"/>
        <v>0.36389961389961389</v>
      </c>
      <c r="AR21" s="48">
        <f t="shared" si="92"/>
        <v>0.13318718594978596</v>
      </c>
      <c r="AS21" s="49">
        <f t="shared" si="93"/>
        <v>1633.3338726790455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377</v>
      </c>
      <c r="BT21" s="47">
        <f t="shared" si="70"/>
        <v>615766.87000000011</v>
      </c>
      <c r="BU21" s="48">
        <f t="shared" si="109"/>
        <v>0.43233944954128439</v>
      </c>
      <c r="BV21" s="48">
        <f t="shared" si="109"/>
        <v>0.49125182454265964</v>
      </c>
      <c r="BW21" s="49">
        <f t="shared" si="110"/>
        <v>1633.3338726790455</v>
      </c>
      <c r="BY21" s="66">
        <f t="shared" ref="BY21:BY25" si="114">BS21+AI21</f>
        <v>758</v>
      </c>
      <c r="BZ21" s="47">
        <f t="shared" si="111"/>
        <v>1294184.21</v>
      </c>
      <c r="CA21" s="48">
        <f t="shared" si="112"/>
        <v>0.32842287694974004</v>
      </c>
      <c r="CB21" s="48">
        <f t="shared" si="112"/>
        <v>0.33694415148419071</v>
      </c>
      <c r="CC21" s="49">
        <f t="shared" si="113"/>
        <v>1707.367031662269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252</v>
      </c>
      <c r="AE22" s="47">
        <f>IFERROR(VLOOKUP($C$2&amp;"-"&amp;$A22&amp;"-"&amp;$D22&amp;"-"&amp;AE$1,data!$L:$N,3,0),)</f>
        <v>371491.65</v>
      </c>
      <c r="AF22" s="48">
        <f t="shared" ref="AF22:AG25" si="125">IF(AD22&gt;0,AD22/AD$26,"-")</f>
        <v>0.38709677419354838</v>
      </c>
      <c r="AG22" s="48">
        <f t="shared" si="125"/>
        <v>0.36539147944374933</v>
      </c>
      <c r="AH22" s="49">
        <f t="shared" ref="AH22:AH25" si="126">IF(AD22&gt;0,AE22/AD22,"-")</f>
        <v>1474.1732142857143</v>
      </c>
      <c r="AI22" s="46">
        <f t="shared" si="69"/>
        <v>252</v>
      </c>
      <c r="AJ22" s="47">
        <f t="shared" si="69"/>
        <v>371491.65</v>
      </c>
      <c r="AK22" s="48">
        <f t="shared" si="89"/>
        <v>0.17548746518105848</v>
      </c>
      <c r="AL22" s="48">
        <f t="shared" si="89"/>
        <v>0.14357270864710056</v>
      </c>
      <c r="AM22" s="49">
        <f t="shared" si="90"/>
        <v>1474.1732142857143</v>
      </c>
      <c r="AN22" s="10"/>
      <c r="AO22" s="46">
        <f>IFERROR(VLOOKUP($C$2&amp;"-"&amp;$A22&amp;"-"&amp;$D22&amp;"-"&amp;AO$1,data!$L:$N,2,0),)</f>
        <v>438</v>
      </c>
      <c r="AP22" s="47">
        <f>IFERROR(VLOOKUP($C$2&amp;"-"&amp;$A22&amp;"-"&amp;$D22&amp;"-"&amp;AP$1,data!$L:$N,3,0),)</f>
        <v>533473.06000000006</v>
      </c>
      <c r="AQ22" s="48">
        <f t="shared" ref="AQ22:AR25" si="127">IF(AO22&gt;0,AO22/AO$26,"-")</f>
        <v>0.50229357798165142</v>
      </c>
      <c r="AR22" s="48">
        <f t="shared" si="127"/>
        <v>0.42559875634321759</v>
      </c>
      <c r="AS22" s="49">
        <f t="shared" ref="AS22:AS25" si="128">IF(AO22&gt;0,AP22/AO22,"-")</f>
        <v>1217.9750228310504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438</v>
      </c>
      <c r="BT22" s="47">
        <f t="shared" si="70"/>
        <v>533473.06000000006</v>
      </c>
      <c r="BU22" s="48">
        <f t="shared" si="109"/>
        <v>0.50229357798165142</v>
      </c>
      <c r="BV22" s="48">
        <f t="shared" si="109"/>
        <v>0.42559875634321759</v>
      </c>
      <c r="BW22" s="49">
        <f t="shared" si="110"/>
        <v>1217.9750228310504</v>
      </c>
      <c r="BY22" s="66">
        <f t="shared" si="114"/>
        <v>690</v>
      </c>
      <c r="BZ22" s="47">
        <f t="shared" si="111"/>
        <v>904964.71000000008</v>
      </c>
      <c r="CA22" s="48">
        <f t="shared" si="112"/>
        <v>0.29896013864818022</v>
      </c>
      <c r="CB22" s="48">
        <f t="shared" si="112"/>
        <v>0.23560986448296009</v>
      </c>
      <c r="CC22" s="49">
        <f t="shared" si="113"/>
        <v>1311.5430579710146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18</v>
      </c>
      <c r="F25" s="54">
        <f>SUMIFS(data!$N:$N,data!$I:$I,$C$2,data!$J:$J,$A25,data!$H:$H,E$1,data!$K:$K,$D25)</f>
        <v>22738</v>
      </c>
      <c r="G25" s="55">
        <f t="shared" si="115"/>
        <v>4.8000000000000001E-2</v>
      </c>
      <c r="H25" s="55">
        <f t="shared" si="115"/>
        <v>3.3633226894677203E-2</v>
      </c>
      <c r="I25" s="56">
        <f t="shared" si="116"/>
        <v>1263.2222222222222</v>
      </c>
      <c r="J25" s="53">
        <f>SUMIFS(data!$M:$M,data!$I:$I,$C$2,data!$J:$J,$A25,data!$H:$H,J$1,data!$K:$K,$D25)</f>
        <v>23</v>
      </c>
      <c r="K25" s="54">
        <f>SUMIFS(data!$N:$N,data!$I:$I,$C$2,data!$J:$J,$A25,data!$H:$H,J$1,data!$K:$K,$D25)</f>
        <v>22430</v>
      </c>
      <c r="L25" s="55">
        <f t="shared" si="117"/>
        <v>7.4433656957928807E-2</v>
      </c>
      <c r="M25" s="55">
        <f t="shared" si="117"/>
        <v>3.4912986968069978E-2</v>
      </c>
      <c r="N25" s="56">
        <f t="shared" si="118"/>
        <v>975.21739130434787</v>
      </c>
      <c r="O25" s="53">
        <f>SUMIFS(data!$M:$M,data!$I:$I,$C$2,data!$J:$J,$A25,data!$H:$H,O$1,data!$K:$K,$D25)</f>
        <v>5</v>
      </c>
      <c r="P25" s="54">
        <f>SUMIFS(data!$N:$N,data!$I:$I,$C$2,data!$J:$J,$A25,data!$H:$H,O$1,data!$K:$K,$D25)</f>
        <v>6347</v>
      </c>
      <c r="Q25" s="55">
        <f t="shared" si="119"/>
        <v>4.9504950495049507E-2</v>
      </c>
      <c r="R25" s="55">
        <f t="shared" si="119"/>
        <v>2.5159143374573267E-2</v>
      </c>
      <c r="S25" s="56">
        <f t="shared" si="120"/>
        <v>1269.4000000000001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10</v>
      </c>
      <c r="AE25" s="54">
        <f>SUMIFS(data!$N:$N,data!$I:$I,$C$2,data!$J:$J,$A25,data!$H:$H,AD$1,data!$K:$K,$D25)</f>
        <v>6294.05</v>
      </c>
      <c r="AF25" s="55">
        <f t="shared" si="125"/>
        <v>1.5360983102918587E-2</v>
      </c>
      <c r="AG25" s="55">
        <f t="shared" si="125"/>
        <v>6.1906969946509717E-3</v>
      </c>
      <c r="AH25" s="56">
        <f t="shared" si="126"/>
        <v>629.40499999999997</v>
      </c>
      <c r="AI25" s="53">
        <f t="shared" si="69"/>
        <v>56</v>
      </c>
      <c r="AJ25" s="54">
        <f t="shared" si="69"/>
        <v>57809.05</v>
      </c>
      <c r="AK25" s="55">
        <f t="shared" si="89"/>
        <v>3.8997214484679667E-2</v>
      </c>
      <c r="AL25" s="55">
        <f t="shared" si="89"/>
        <v>2.2341826237051811E-2</v>
      </c>
      <c r="AM25" s="56">
        <f t="shared" si="90"/>
        <v>1032.3044642857144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56</v>
      </c>
      <c r="BZ25" s="47">
        <f t="shared" si="111"/>
        <v>57809.05</v>
      </c>
      <c r="CA25" s="48">
        <f t="shared" si="112"/>
        <v>2.4263431542461005E-2</v>
      </c>
      <c r="CB25" s="48">
        <f t="shared" si="112"/>
        <v>1.5050733233993913E-2</v>
      </c>
      <c r="CC25" s="49">
        <f t="shared" si="113"/>
        <v>1032.3044642857144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375</v>
      </c>
      <c r="F26" s="40">
        <f>SUM(F18:F25)</f>
        <v>676057.64</v>
      </c>
      <c r="G26" s="41">
        <f>IF(E26&gt;0,E26/E$38,"-")</f>
        <v>0.33392698130008902</v>
      </c>
      <c r="H26" s="41">
        <f>IF(F26&gt;0,F26/F$38,"-")</f>
        <v>0.20523042208746775</v>
      </c>
      <c r="I26" s="42">
        <f>IF(E26&gt;0,F26/E26,"-")</f>
        <v>1802.8203733333335</v>
      </c>
      <c r="J26" s="39">
        <f>SUM(J18:J25)</f>
        <v>309</v>
      </c>
      <c r="K26" s="40">
        <f>SUM(K18:K25)</f>
        <v>642454.34</v>
      </c>
      <c r="L26" s="41">
        <f>IF(J26&gt;0,J26/J$38,"-")</f>
        <v>0.33623503808487487</v>
      </c>
      <c r="M26" s="41">
        <f>IF(K26&gt;0,K26/K$38,"-")</f>
        <v>0.18513301905588711</v>
      </c>
      <c r="N26" s="42">
        <f>IF(J26&gt;0,K26/J26,"-")</f>
        <v>2079.1402588996762</v>
      </c>
      <c r="O26" s="39">
        <f>SUM(O18:O25)</f>
        <v>101</v>
      </c>
      <c r="P26" s="40">
        <f>SUM(P18:P25)</f>
        <v>252274.09</v>
      </c>
      <c r="Q26" s="41">
        <f>IF(O26&gt;0,O26/O$38,"-")</f>
        <v>0.20321931589537223</v>
      </c>
      <c r="R26" s="41">
        <f>IF(P26&gt;0,P26/P$38,"-")</f>
        <v>9.2302366483518694E-2</v>
      </c>
      <c r="S26" s="42">
        <f>IF(O26&gt;0,P26/O26,"-")</f>
        <v>2497.7632673267326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651</v>
      </c>
      <c r="AE26" s="40">
        <f>SUM(AE18:AE25)</f>
        <v>1016694.89</v>
      </c>
      <c r="AF26" s="41">
        <f>IF(AD26&gt;0,AD26/AD$38,"-")</f>
        <v>0.32053175775480058</v>
      </c>
      <c r="AG26" s="41">
        <f>IF(AE26&gt;0,AE26/AE$38,"-")</f>
        <v>0.14235057157388059</v>
      </c>
      <c r="AH26" s="42">
        <f>IF(AD26&gt;0,AE26/AD26,"-")</f>
        <v>1561.7433026113672</v>
      </c>
      <c r="AI26" s="39">
        <f>SUM(AI18:AI25)</f>
        <v>1436</v>
      </c>
      <c r="AJ26" s="40">
        <f>SUM(AJ18:AJ25)</f>
        <v>2587480.96</v>
      </c>
      <c r="AK26" s="41">
        <f>IF(AI26&gt;0,AI26/AI$38,"-")</f>
        <v>0.31422319474835886</v>
      </c>
      <c r="AL26" s="41">
        <f>IF(AJ26&gt;0,AJ26/AJ$38,"-")</f>
        <v>0.15550057022944455</v>
      </c>
      <c r="AM26" s="42">
        <f>IF(AI26&gt;0,AJ26/AI26,"-")</f>
        <v>1801.8669637883008</v>
      </c>
      <c r="AN26" s="16"/>
      <c r="AO26" s="39">
        <f>SUM(AO18:AO25)</f>
        <v>872</v>
      </c>
      <c r="AP26" s="40">
        <f>SUM(AP18:AP25)</f>
        <v>1253464.8000000003</v>
      </c>
      <c r="AQ26" s="41">
        <f>IF(AO26&gt;0,AO26/AO$38,"-")</f>
        <v>0.3408913213448006</v>
      </c>
      <c r="AR26" s="41">
        <f>IF(AP26&gt;0,AP26/AP$38,"-")</f>
        <v>0.1509168559403003</v>
      </c>
      <c r="AS26" s="42">
        <f>IF(AO26&gt;0,AP26/AO26,"-")</f>
        <v>1437.4596330275233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872</v>
      </c>
      <c r="BT26" s="40">
        <f>SUM(BT18:BT25)</f>
        <v>1253464.8000000003</v>
      </c>
      <c r="BU26" s="41">
        <f>IF(BS26&gt;0,BS26/BS$38,"-")</f>
        <v>0.40110395584176634</v>
      </c>
      <c r="BV26" s="41">
        <f>IF(BT26&gt;0,BT26/BT$38,"-")</f>
        <v>0.18348423270076133</v>
      </c>
      <c r="BW26" s="42">
        <f>IF(BS26&gt;0,BT26/BS26,"-")</f>
        <v>1437.4596330275233</v>
      </c>
      <c r="BY26" s="68">
        <f>SUM(BY18:BY25)</f>
        <v>2308</v>
      </c>
      <c r="BZ26" s="40">
        <f>SUM(BZ18:BZ25)</f>
        <v>3840945.76</v>
      </c>
      <c r="CA26" s="41">
        <f>IF(BY26&gt;0,BY26/BY$38,"-")</f>
        <v>0.34223013048635825</v>
      </c>
      <c r="CB26" s="41">
        <f>IF(BZ26&gt;0,BZ26/BZ$38,"-")</f>
        <v>0.16364543083132385</v>
      </c>
      <c r="CC26" s="42">
        <f>IF(BY26&gt;0,BZ26/BY26,"-")</f>
        <v>1664.1879376083189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22</v>
      </c>
      <c r="F28" s="36">
        <f>IFERROR(VLOOKUP($C$2&amp;"-"&amp;$A28&amp;"-"&amp;$D28&amp;"-"&amp;F$1,data!$L:$N,3,0),)</f>
        <v>42435.199999999997</v>
      </c>
      <c r="G28" s="37">
        <f>IF(E28&gt;0,E28/E$36,"-")</f>
        <v>0.17886178861788618</v>
      </c>
      <c r="H28" s="37">
        <f>IF(F28&gt;0,F28/F$36,"-")</f>
        <v>0.2630332076697357</v>
      </c>
      <c r="I28" s="38">
        <f>IF(E28&gt;0,F28/E28,"-")</f>
        <v>1928.8727272727272</v>
      </c>
      <c r="J28" s="35">
        <f>IFERROR(VLOOKUP($C$2&amp;"-"&amp;$A28&amp;"-"&amp;$D28&amp;"-"&amp;J$1,data!$L:$N,2,0),)</f>
        <v>19</v>
      </c>
      <c r="K28" s="36">
        <f>IFERROR(VLOOKUP($C$2&amp;"-"&amp;$A28&amp;"-"&amp;$D28&amp;"-"&amp;K$1,data!$L:$N,3,0),)</f>
        <v>55400</v>
      </c>
      <c r="L28" s="37">
        <f>IF(J28&gt;0,J28/J$36,"-")</f>
        <v>0.18811881188118812</v>
      </c>
      <c r="M28" s="37">
        <f>IF(K28&gt;0,K28/K$36,"-")</f>
        <v>0.35286624203821654</v>
      </c>
      <c r="N28" s="38">
        <f>IF(J28&gt;0,K28/J28,"-")</f>
        <v>2915.7894736842104</v>
      </c>
      <c r="O28" s="35">
        <f>IFERROR(VLOOKUP($C$2&amp;"-"&amp;$A28&amp;"-"&amp;$D28&amp;"-"&amp;O$1,data!$L:$N,2,0),)</f>
        <v>8</v>
      </c>
      <c r="P28" s="36">
        <f>IFERROR(VLOOKUP($C$2&amp;"-"&amp;$A28&amp;"-"&amp;$D28&amp;"-"&amp;P$1,data!$L:$N,3,0),)</f>
        <v>21390</v>
      </c>
      <c r="Q28" s="37">
        <f>IF(O28&gt;0,O28/O$36,"-")</f>
        <v>0.26666666666666666</v>
      </c>
      <c r="R28" s="37">
        <f>IF(P28&gt;0,P28/P$36,"-")</f>
        <v>0.32176101805847984</v>
      </c>
      <c r="S28" s="38">
        <f>IF(O28&gt;0,P28/O28,"-")</f>
        <v>2673.75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46</v>
      </c>
      <c r="AE28" s="36">
        <f>IFERROR(VLOOKUP($C$2&amp;"-"&amp;$A28&amp;"-"&amp;$D28&amp;"-"&amp;AE$1,data!$L:$N,3,0),)</f>
        <v>68891.17</v>
      </c>
      <c r="AF28" s="37">
        <f>IF(AD28&gt;0,AD28/AD$36,"-")</f>
        <v>0.31506849315068491</v>
      </c>
      <c r="AG28" s="37">
        <f>IF(AE28&gt;0,AE28/AE$36,"-")</f>
        <v>0.34729018942293743</v>
      </c>
      <c r="AH28" s="38">
        <f>IF(AD28&gt;0,AE28/AD28,"-")</f>
        <v>1497.6341304347825</v>
      </c>
      <c r="AI28" s="35">
        <f t="shared" ref="AI28:AJ35" si="139">AD28+Y28+T28+O28+J28+E28</f>
        <v>95</v>
      </c>
      <c r="AJ28" s="36">
        <f t="shared" si="139"/>
        <v>188116.37</v>
      </c>
      <c r="AK28" s="37">
        <f>IF(AI28&gt;0,AI28/AI$36,"-")</f>
        <v>0.23749999999999999</v>
      </c>
      <c r="AL28" s="37">
        <f>IF(AJ28&gt;0,AJ28/AJ$36,"-")</f>
        <v>0.32257229101650903</v>
      </c>
      <c r="AM28" s="38">
        <f>IF(AI28&gt;0,AJ28/AI28,"-")</f>
        <v>1980.1723157894737</v>
      </c>
      <c r="AN28" s="10"/>
      <c r="AO28" s="35">
        <f>IFERROR(VLOOKUP($C$2&amp;"-"&amp;$A28&amp;"-"&amp;$D28&amp;"-"&amp;AO$1,data!$L:$N,2,0),)</f>
        <v>74</v>
      </c>
      <c r="AP28" s="36">
        <f>IFERROR(VLOOKUP($C$2&amp;"-"&amp;$A28&amp;"-"&amp;$D28&amp;"-"&amp;AP$1,data!$L:$N,3,0),)</f>
        <v>117619.06</v>
      </c>
      <c r="AQ28" s="37">
        <f>IF(AO28&gt;0,AO28/AO$36,"-")</f>
        <v>0.26056338028169013</v>
      </c>
      <c r="AR28" s="37">
        <f>IF(AP28&gt;0,AP28/AP$36,"-")</f>
        <v>0.29804277178546756</v>
      </c>
      <c r="AS28" s="38">
        <f>IF(AO28&gt;0,AP28/AO28,"-")</f>
        <v>1589.4467567567567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74</v>
      </c>
      <c r="BT28" s="36">
        <f t="shared" si="140"/>
        <v>117619.06</v>
      </c>
      <c r="BU28" s="37">
        <f>IF(BS28&gt;0,BS28/BS$36,"-")</f>
        <v>0.27509293680297398</v>
      </c>
      <c r="BV28" s="37">
        <f>IF(BT28&gt;0,BT28/BT$36,"-")</f>
        <v>0.31668051336039238</v>
      </c>
      <c r="BW28" s="38">
        <f>IF(BS28&gt;0,BT28/BS28,"-")</f>
        <v>1589.4467567567567</v>
      </c>
      <c r="BY28" s="65">
        <f>BS28+AI28</f>
        <v>169</v>
      </c>
      <c r="BZ28" s="36">
        <f>BT28+AJ28</f>
        <v>305735.43</v>
      </c>
      <c r="CA28" s="37">
        <f>IF(BY28&gt;0,BY28/BY$36,"-")</f>
        <v>0.25261584454409569</v>
      </c>
      <c r="CB28" s="37">
        <f>IF(BZ28&gt;0,BZ28/BZ$36,"-")</f>
        <v>0.32027991084993696</v>
      </c>
      <c r="CC28" s="38">
        <f>IF(BY28&gt;0,BZ28/BY28,"-")</f>
        <v>1809.0853846153846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72</v>
      </c>
      <c r="F29" s="47">
        <f>IFERROR(VLOOKUP($C$2&amp;"-"&amp;$A29&amp;"-"&amp;$D29&amp;"-"&amp;F$1,data!$L:$N,3,0),)+IFERROR(VLOOKUP($C$2&amp;"-"&amp;$A29&amp;"-Incubate 2019"&amp;"-"&amp;F$1,data!$L:$N,3,0),)</f>
        <v>65675</v>
      </c>
      <c r="G29" s="48">
        <f t="shared" ref="G29:G31" si="141">IF(E29&gt;0,E29/E$16,"-")</f>
        <v>0.1276595744680851</v>
      </c>
      <c r="H29" s="48">
        <f t="shared" ref="H29:H31" si="142">IF(F29&gt;0,F29/F$16,"-")</f>
        <v>3.1090131101934697E-2</v>
      </c>
      <c r="I29" s="49">
        <f t="shared" ref="I29:I31" si="143">IF(E29&gt;0,F29/E29,"-")</f>
        <v>912.15277777777783</v>
      </c>
      <c r="J29" s="46">
        <f>IFERROR(VLOOKUP($C$2&amp;"-"&amp;$A29&amp;"-"&amp;$D29&amp;"-"&amp;J$1,data!$L:$N,2,0),)+IFERROR(VLOOKUP($C$2&amp;"-"&amp;$A29&amp;"-Incubate 2019"&amp;"-"&amp;J$1,data!$L:$N,2,0),)</f>
        <v>54</v>
      </c>
      <c r="K29" s="47">
        <f>IFERROR(VLOOKUP($C$2&amp;"-"&amp;$A29&amp;"-"&amp;$D29&amp;"-"&amp;K$1,data!$L:$N,3,0),)+IFERROR(VLOOKUP($C$2&amp;"-"&amp;$A29&amp;"-Incubate 2019"&amp;"-"&amp;K$1,data!$L:$N,3,0),)</f>
        <v>44050</v>
      </c>
      <c r="L29" s="48">
        <f t="shared" ref="L29:L31" si="144">IF(J29&gt;0,J29/J$16,"-")</f>
        <v>0.13466334164588528</v>
      </c>
      <c r="M29" s="48">
        <f t="shared" ref="M29:M31" si="145">IF(K29&gt;0,K29/K$16,"-")</f>
        <v>2.1313004040147236E-2</v>
      </c>
      <c r="N29" s="49">
        <f t="shared" ref="N29:N31" si="146">IF(J29&gt;0,K29/J29,"-")</f>
        <v>815.74074074074076</v>
      </c>
      <c r="O29" s="46">
        <f>IFERROR(VLOOKUP($C$2&amp;"-"&amp;$A29&amp;"-"&amp;$D29&amp;"-"&amp;O$1,data!$L:$N,2,0),)+IFERROR(VLOOKUP($C$2&amp;"-"&amp;$A29&amp;"-Incubate 2019"&amp;"-"&amp;O$1,data!$L:$N,2,0),)</f>
        <v>14</v>
      </c>
      <c r="P29" s="47">
        <f>IFERROR(VLOOKUP($C$2&amp;"-"&amp;$A29&amp;"-"&amp;$D29&amp;"-"&amp;P$1,data!$L:$N,3,0),)+IFERROR(VLOOKUP($C$2&amp;"-"&amp;$A29&amp;"-Incubate 2019"&amp;"-"&amp;P$1,data!$L:$N,3,0),)</f>
        <v>12820</v>
      </c>
      <c r="Q29" s="48">
        <f t="shared" ref="Q29:Q31" si="147">IF(O29&gt;0,O29/O$16,"-")</f>
        <v>6.6985645933014357E-2</v>
      </c>
      <c r="R29" s="48">
        <f t="shared" ref="R29:R31" si="148">IF(P29&gt;0,P29/P$16,"-")</f>
        <v>8.5623357410728306E-3</v>
      </c>
      <c r="S29" s="49">
        <f t="shared" ref="S29:S31" si="149">IF(O29&gt;0,P29/O29,"-")</f>
        <v>915.71428571428567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140</v>
      </c>
      <c r="AJ29" s="47">
        <f t="shared" si="139"/>
        <v>122545</v>
      </c>
      <c r="AK29" s="48">
        <f t="shared" ref="AK29:AL35" si="159">IF(AI29&gt;0,AI29/AI$36,"-")</f>
        <v>0.35</v>
      </c>
      <c r="AL29" s="48">
        <f t="shared" si="159"/>
        <v>0.21013387299902767</v>
      </c>
      <c r="AM29" s="49">
        <f t="shared" ref="AM29:AM35" si="160">IF(AI29&gt;0,AJ29/AI29,"-")</f>
        <v>875.32142857142856</v>
      </c>
      <c r="AN29" s="10"/>
      <c r="AO29" s="46">
        <f>IFERROR(VLOOKUP($C$2&amp;"-"&amp;$A29&amp;"-"&amp;$D29&amp;"-"&amp;AO$1,data!$L:$N,2,0),)+IFERROR(VLOOKUP($C$2&amp;"-"&amp;$A29&amp;"-Incubate 2019"&amp;"-"&amp;AO$1,data!$L:$N,2,0),)</f>
        <v>4</v>
      </c>
      <c r="AP29" s="47">
        <f>IFERROR(VLOOKUP($C$2&amp;"-"&amp;$A29&amp;"-"&amp;$D29&amp;"-"&amp;AP$1,data!$L:$N,3,0),)+IFERROR(VLOOKUP($C$2&amp;"-"&amp;$A29&amp;"-Incubate 2019"&amp;"-"&amp;AP$1,data!$L:$N,3,0),)</f>
        <v>9137.58</v>
      </c>
      <c r="AQ29" s="48">
        <f t="shared" ref="AQ29:AQ31" si="161">IF(AO29&gt;0,AO29/AO$16,"-")</f>
        <v>3.8610038610038611E-3</v>
      </c>
      <c r="AR29" s="48">
        <f t="shared" ref="AR29:AR31" si="162">IF(AP29&gt;0,AP29/AP$16,"-")</f>
        <v>1.9764112456895334E-3</v>
      </c>
      <c r="AS29" s="49">
        <f t="shared" ref="AS29:AS31" si="163">IF(AO29&gt;0,AP29/AO29,"-")</f>
        <v>2284.395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4</v>
      </c>
      <c r="BT29" s="47">
        <f t="shared" si="140"/>
        <v>9137.58</v>
      </c>
      <c r="BU29" s="48">
        <f t="shared" ref="BU29:BV35" si="179">IF(BS29&gt;0,BS29/BS$36,"-")</f>
        <v>1.4869888475836431E-2</v>
      </c>
      <c r="BV29" s="48">
        <f t="shared" si="179"/>
        <v>2.4602250054299484E-2</v>
      </c>
      <c r="BW29" s="49">
        <f t="shared" ref="BW29:BW35" si="180">IF(BS29&gt;0,BT29/BS29,"-")</f>
        <v>2284.395</v>
      </c>
      <c r="BY29" s="66">
        <f t="shared" ref="BY29:BZ35" si="181">BS29+AI29</f>
        <v>144</v>
      </c>
      <c r="BZ29" s="47">
        <f t="shared" si="181"/>
        <v>131682.57999999999</v>
      </c>
      <c r="CA29" s="48">
        <f t="shared" ref="CA29:CB35" si="182">IF(BY29&gt;0,BY29/BY$36,"-")</f>
        <v>0.21524663677130046</v>
      </c>
      <c r="CB29" s="48">
        <f t="shared" si="182"/>
        <v>0.13794699875931843</v>
      </c>
      <c r="CC29" s="49">
        <f t="shared" ref="CC29:CC35" si="183">IF(BY29&gt;0,BZ29/BY29,"-")</f>
        <v>914.46236111111102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26</v>
      </c>
      <c r="F30" s="47">
        <f>IFERROR(VLOOKUP($C$2&amp;"-"&amp;$A30&amp;"-"&amp;$D30&amp;"-"&amp;F$1,data!$L:$N,3,0),)</f>
        <v>44295</v>
      </c>
      <c r="G30" s="48">
        <f t="shared" si="141"/>
        <v>4.6099290780141841E-2</v>
      </c>
      <c r="H30" s="48">
        <f t="shared" si="142"/>
        <v>2.0968973843322383E-2</v>
      </c>
      <c r="I30" s="49">
        <f t="shared" si="143"/>
        <v>1703.6538461538462</v>
      </c>
      <c r="J30" s="46">
        <f>IFERROR(VLOOKUP($C$2&amp;"-"&amp;$A30&amp;"-"&amp;$D30&amp;"-"&amp;J$1,data!$L:$N,2,0),)</f>
        <v>21</v>
      </c>
      <c r="K30" s="47">
        <f>IFERROR(VLOOKUP($C$2&amp;"-"&amp;$A30&amp;"-"&amp;$D30&amp;"-"&amp;K$1,data!$L:$N,3,0),)</f>
        <v>29825</v>
      </c>
      <c r="L30" s="48">
        <f t="shared" si="144"/>
        <v>5.2369077306733167E-2</v>
      </c>
      <c r="M30" s="48">
        <f t="shared" si="145"/>
        <v>1.4430427820599121E-2</v>
      </c>
      <c r="N30" s="49">
        <f t="shared" si="146"/>
        <v>1420.2380952380952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47</v>
      </c>
      <c r="AJ30" s="47">
        <f t="shared" si="139"/>
        <v>74120</v>
      </c>
      <c r="AK30" s="48">
        <f t="shared" si="159"/>
        <v>0.11749999999999999</v>
      </c>
      <c r="AL30" s="48">
        <f t="shared" si="159"/>
        <v>0.12709716974734123</v>
      </c>
      <c r="AM30" s="49">
        <f t="shared" si="160"/>
        <v>1577.0212765957447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47</v>
      </c>
      <c r="BZ30" s="47">
        <f t="shared" si="181"/>
        <v>74120</v>
      </c>
      <c r="CA30" s="48">
        <f t="shared" si="182"/>
        <v>7.0254110612855011E-2</v>
      </c>
      <c r="CB30" s="48">
        <f t="shared" si="182"/>
        <v>7.7646045118805254E-2</v>
      </c>
      <c r="CC30" s="49">
        <f t="shared" si="183"/>
        <v>1577.0212765957447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2</v>
      </c>
      <c r="K31" s="47">
        <f>IFERROR(VLOOKUP($C$2&amp;"-"&amp;$A31&amp;"-"&amp;$D31&amp;"-"&amp;K$1,data!$L:$N,3,0),)+IFERROR(VLOOKUP($C$2&amp;"-"&amp;$A31&amp;"-Incubate 2020"&amp;"-"&amp;K$1,data!$L:$N,3,0),)</f>
        <v>6900</v>
      </c>
      <c r="L31" s="48">
        <f t="shared" si="144"/>
        <v>4.9875311720698253E-3</v>
      </c>
      <c r="M31" s="48">
        <f t="shared" si="145"/>
        <v>3.3384728235417915E-3</v>
      </c>
      <c r="N31" s="49">
        <f t="shared" si="146"/>
        <v>3450</v>
      </c>
      <c r="O31" s="46">
        <f>IFERROR(VLOOKUP($C$2&amp;"-"&amp;$A31&amp;"-"&amp;$D31&amp;"-"&amp;O$1,data!$L:$N,2,0),)+IFERROR(VLOOKUP($C$2&amp;"-"&amp;$A31&amp;"-Incubate 2020"&amp;"-"&amp;O$1,data!$L:$N,2,0),)</f>
        <v>5</v>
      </c>
      <c r="P31" s="47">
        <f>IFERROR(VLOOKUP($C$2&amp;"-"&amp;$A31&amp;"-"&amp;$D31&amp;"-"&amp;P$1,data!$L:$N,3,0),)+IFERROR(VLOOKUP($C$2&amp;"-"&amp;$A31&amp;"-Incubate 2020"&amp;"-"&amp;P$1,data!$L:$N,3,0),)</f>
        <v>14417.91</v>
      </c>
      <c r="Q31" s="48">
        <f t="shared" si="147"/>
        <v>2.3923444976076555E-2</v>
      </c>
      <c r="R31" s="48">
        <f t="shared" si="148"/>
        <v>9.6295620986405119E-3</v>
      </c>
      <c r="S31" s="49">
        <f t="shared" si="149"/>
        <v>2883.5819999999999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53</v>
      </c>
      <c r="AE31" s="47">
        <f>IFERROR(VLOOKUP($C$2&amp;"-"&amp;$A31&amp;"-"&amp;$D31&amp;"-"&amp;AE$1,data!$L:$N,3,0),)+IFERROR(VLOOKUP($C$2&amp;"-"&amp;$A31&amp;"-Incubate 2020"&amp;"-"&amp;AE$1,data!$L:$N,3,0),)</f>
        <v>51997.78</v>
      </c>
      <c r="AF31" s="48">
        <f t="shared" si="156"/>
        <v>6.0090702947845805E-2</v>
      </c>
      <c r="AG31" s="48">
        <f t="shared" si="157"/>
        <v>1.3093343520255204E-2</v>
      </c>
      <c r="AH31" s="49">
        <f t="shared" si="158"/>
        <v>981.09018867924522</v>
      </c>
      <c r="AI31" s="46">
        <f t="shared" si="139"/>
        <v>60</v>
      </c>
      <c r="AJ31" s="47">
        <f t="shared" si="139"/>
        <v>73315.69</v>
      </c>
      <c r="AK31" s="48">
        <f t="shared" si="159"/>
        <v>0.15</v>
      </c>
      <c r="AL31" s="48">
        <f t="shared" si="159"/>
        <v>0.12571798026272865</v>
      </c>
      <c r="AM31" s="49">
        <f t="shared" si="160"/>
        <v>1221.9281666666668</v>
      </c>
      <c r="AN31" s="10"/>
      <c r="AO31" s="46">
        <f>IFERROR(VLOOKUP($C$2&amp;"-"&amp;$A31&amp;"-"&amp;$D31&amp;"-"&amp;AO$1,data!$L:$N,2,0),)+IFERROR(VLOOKUP($C$2&amp;"-"&amp;$A31&amp;"-Incubate 2020"&amp;"-"&amp;AO$1,data!$L:$N,2,0),)</f>
        <v>86</v>
      </c>
      <c r="AP31" s="47">
        <f>IFERROR(VLOOKUP($C$2&amp;"-"&amp;$A31&amp;"-"&amp;$D31&amp;"-"&amp;AP$1,data!$L:$N,3,0),)+IFERROR(VLOOKUP($C$2&amp;"-"&amp;$A31&amp;"-Incubate 2020"&amp;"-"&amp;AP$1,data!$L:$N,3,0),)</f>
        <v>94467.05</v>
      </c>
      <c r="AQ31" s="48">
        <f t="shared" si="161"/>
        <v>8.3011583011583012E-2</v>
      </c>
      <c r="AR31" s="48">
        <f t="shared" si="162"/>
        <v>2.043273382745929E-2</v>
      </c>
      <c r="AS31" s="49">
        <f t="shared" si="163"/>
        <v>1098.454069767442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86</v>
      </c>
      <c r="BT31" s="47">
        <f t="shared" si="140"/>
        <v>94467.05</v>
      </c>
      <c r="BU31" s="48">
        <f t="shared" si="179"/>
        <v>0.31970260223048325</v>
      </c>
      <c r="BV31" s="48">
        <f t="shared" si="179"/>
        <v>0.25434545973791883</v>
      </c>
      <c r="BW31" s="49">
        <f t="shared" si="180"/>
        <v>1098.454069767442</v>
      </c>
      <c r="BY31" s="66">
        <f t="shared" ref="BY31:BY35" si="184">BS31+AI31</f>
        <v>146</v>
      </c>
      <c r="BZ31" s="47">
        <f t="shared" si="181"/>
        <v>167782.74</v>
      </c>
      <c r="CA31" s="48">
        <f t="shared" si="182"/>
        <v>0.21823617339312407</v>
      </c>
      <c r="CB31" s="48">
        <f t="shared" si="182"/>
        <v>0.17576451970044213</v>
      </c>
      <c r="CC31" s="49">
        <f t="shared" si="183"/>
        <v>1149.1968493150684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42</v>
      </c>
      <c r="AE32" s="47">
        <f>IFERROR(VLOOKUP($C$2&amp;"-"&amp;$A32&amp;"-"&amp;$D32&amp;"-"&amp;AE$1,data!$L:$N,3,0),)</f>
        <v>68532.710000000006</v>
      </c>
      <c r="AF32" s="48">
        <f t="shared" ref="AF32:AG35" si="195">IF(AD32&gt;0,AD32/AD$36,"-")</f>
        <v>0.28767123287671231</v>
      </c>
      <c r="AG32" s="48">
        <f t="shared" si="195"/>
        <v>0.34548314156324011</v>
      </c>
      <c r="AH32" s="49">
        <f t="shared" ref="AH32:AH35" si="196">IF(AD32&gt;0,AE32/AD32,"-")</f>
        <v>1631.7311904761907</v>
      </c>
      <c r="AI32" s="46">
        <f t="shared" si="139"/>
        <v>42</v>
      </c>
      <c r="AJ32" s="47">
        <f t="shared" si="139"/>
        <v>68532.710000000006</v>
      </c>
      <c r="AK32" s="48">
        <f t="shared" si="159"/>
        <v>0.105</v>
      </c>
      <c r="AL32" s="48">
        <f t="shared" si="159"/>
        <v>0.11751637177705491</v>
      </c>
      <c r="AM32" s="49">
        <f t="shared" si="160"/>
        <v>1631.7311904761907</v>
      </c>
      <c r="AN32" s="10"/>
      <c r="AO32" s="46">
        <f>IFERROR(VLOOKUP($C$2&amp;"-"&amp;$A32&amp;"-"&amp;$D32&amp;"-"&amp;AO$1,data!$L:$N,2,0),)</f>
        <v>105</v>
      </c>
      <c r="AP32" s="47">
        <f>IFERROR(VLOOKUP($C$2&amp;"-"&amp;$A32&amp;"-"&amp;$D32&amp;"-"&amp;AP$1,data!$L:$N,3,0),)</f>
        <v>150188.68</v>
      </c>
      <c r="AQ32" s="48">
        <f t="shared" ref="AQ32:AR35" si="197">IF(AO32&gt;0,AO32/AO$36,"-")</f>
        <v>0.36971830985915494</v>
      </c>
      <c r="AR32" s="48">
        <f t="shared" si="197"/>
        <v>0.38057310165546826</v>
      </c>
      <c r="AS32" s="49">
        <f t="shared" ref="AS32:AS35" si="198">IF(AO32&gt;0,AP32/AO32,"-")</f>
        <v>1430.3683809523809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105</v>
      </c>
      <c r="BT32" s="47">
        <f t="shared" si="140"/>
        <v>150188.68</v>
      </c>
      <c r="BU32" s="48">
        <f t="shared" si="179"/>
        <v>0.3903345724907063</v>
      </c>
      <c r="BV32" s="48">
        <f t="shared" si="179"/>
        <v>0.40437177684738934</v>
      </c>
      <c r="BW32" s="49">
        <f t="shared" si="180"/>
        <v>1430.3683809523809</v>
      </c>
      <c r="BY32" s="66">
        <f t="shared" si="184"/>
        <v>147</v>
      </c>
      <c r="BZ32" s="47">
        <f t="shared" si="181"/>
        <v>218721.39</v>
      </c>
      <c r="CA32" s="48">
        <f t="shared" si="182"/>
        <v>0.21973094170403587</v>
      </c>
      <c r="CB32" s="48">
        <f t="shared" si="182"/>
        <v>0.22912642898526447</v>
      </c>
      <c r="CC32" s="49">
        <f t="shared" si="183"/>
        <v>1487.900612244898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3</v>
      </c>
      <c r="F35" s="54">
        <f>SUMIFS(data!$N:$N,data!$I:$I,$C$2,data!$J:$J,$A35,data!$H:$H,E$1,data!$K:$K,$D35)</f>
        <v>8925</v>
      </c>
      <c r="G35" s="55">
        <f t="shared" si="185"/>
        <v>2.4390243902439025E-2</v>
      </c>
      <c r="H35" s="55">
        <f t="shared" si="185"/>
        <v>5.5321322356260631E-2</v>
      </c>
      <c r="I35" s="56">
        <f t="shared" si="186"/>
        <v>2975</v>
      </c>
      <c r="J35" s="53">
        <f>SUMIFS(data!$M:$M,data!$I:$I,$C$2,data!$J:$J,$A35,data!$H:$H,J$1,data!$K:$K,$D35)</f>
        <v>5</v>
      </c>
      <c r="K35" s="54">
        <f>SUMIFS(data!$N:$N,data!$I:$I,$C$2,data!$J:$J,$A35,data!$H:$H,J$1,data!$K:$K,$D35)</f>
        <v>20825</v>
      </c>
      <c r="L35" s="55">
        <f t="shared" si="187"/>
        <v>4.9504950495049507E-2</v>
      </c>
      <c r="M35" s="55">
        <f t="shared" si="187"/>
        <v>0.13264331210191083</v>
      </c>
      <c r="N35" s="56">
        <f t="shared" si="188"/>
        <v>4165</v>
      </c>
      <c r="O35" s="53">
        <f>SUMIFS(data!$M:$M,data!$I:$I,$C$2,data!$J:$J,$A35,data!$H:$H,O$1,data!$K:$K,$D35)</f>
        <v>3</v>
      </c>
      <c r="P35" s="54">
        <f>SUMIFS(data!$N:$N,data!$I:$I,$C$2,data!$J:$J,$A35,data!$H:$H,O$1,data!$K:$K,$D35)</f>
        <v>17850</v>
      </c>
      <c r="Q35" s="55">
        <f t="shared" si="189"/>
        <v>0.1</v>
      </c>
      <c r="R35" s="55">
        <f t="shared" si="189"/>
        <v>0.26851024648638921</v>
      </c>
      <c r="S35" s="56">
        <f t="shared" si="190"/>
        <v>5950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5</v>
      </c>
      <c r="AE35" s="54">
        <f>SUMIFS(data!$N:$N,data!$I:$I,$C$2,data!$J:$J,$A35,data!$H:$H,AD$1,data!$K:$K,$D35)</f>
        <v>8946.08</v>
      </c>
      <c r="AF35" s="55">
        <f t="shared" si="195"/>
        <v>3.4246575342465752E-2</v>
      </c>
      <c r="AG35" s="55">
        <f t="shared" si="195"/>
        <v>4.5098462078561767E-2</v>
      </c>
      <c r="AH35" s="56">
        <f t="shared" si="196"/>
        <v>1789.2159999999999</v>
      </c>
      <c r="AI35" s="53">
        <f t="shared" si="139"/>
        <v>16</v>
      </c>
      <c r="AJ35" s="54">
        <f t="shared" si="139"/>
        <v>56546.080000000002</v>
      </c>
      <c r="AK35" s="55">
        <f t="shared" si="159"/>
        <v>0.04</v>
      </c>
      <c r="AL35" s="55">
        <f t="shared" si="159"/>
        <v>9.6962314197338598E-2</v>
      </c>
      <c r="AM35" s="56">
        <f t="shared" si="160"/>
        <v>3534.13</v>
      </c>
      <c r="AN35" s="10"/>
      <c r="AO35" s="53">
        <f>SUMIFS(data!$M:$M,data!$I:$I,$C$2,data!$J:$J,$A35,data!$H:$H,AO$1,data!$K:$K,$D35)</f>
        <v>15</v>
      </c>
      <c r="AP35" s="54">
        <f>SUMIFS(data!$N:$N,data!$I:$I,$C$2,data!$J:$J,$A35,data!$H:$H,AO$1,data!$K:$K,$D35)</f>
        <v>23225.82</v>
      </c>
      <c r="AQ35" s="55">
        <f t="shared" si="197"/>
        <v>5.2816901408450703E-2</v>
      </c>
      <c r="AR35" s="55">
        <f t="shared" si="197"/>
        <v>5.8853452576396618E-2</v>
      </c>
      <c r="AS35" s="56">
        <f t="shared" si="198"/>
        <v>1548.3879999999999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16</v>
      </c>
      <c r="BZ35" s="47">
        <f t="shared" si="181"/>
        <v>56546.080000000002</v>
      </c>
      <c r="CA35" s="48">
        <f t="shared" si="182"/>
        <v>2.391629297458894E-2</v>
      </c>
      <c r="CB35" s="48">
        <f t="shared" si="182"/>
        <v>5.9236096586232759E-2</v>
      </c>
      <c r="CC35" s="49">
        <f t="shared" si="183"/>
        <v>3534.13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123</v>
      </c>
      <c r="F36" s="40">
        <f>SUM(F28:F35)</f>
        <v>161330.20000000001</v>
      </c>
      <c r="G36" s="41">
        <f>IF(E36&gt;0,E36/E$38,"-")</f>
        <v>0.10952804986642921</v>
      </c>
      <c r="H36" s="41">
        <f>IF(F36&gt;0,F36/F$38,"-")</f>
        <v>4.8974914389630433E-2</v>
      </c>
      <c r="I36" s="42">
        <f>IF(E36&gt;0,F36/E36,"-")</f>
        <v>1311.6276422764229</v>
      </c>
      <c r="J36" s="39">
        <f>SUM(J28:J35)</f>
        <v>101</v>
      </c>
      <c r="K36" s="40">
        <f>SUM(K28:K35)</f>
        <v>157000</v>
      </c>
      <c r="L36" s="41">
        <f>IF(J36&gt;0,J36/J$38,"-")</f>
        <v>0.10990206746463548</v>
      </c>
      <c r="M36" s="41">
        <f>IF(K36&gt;0,K36/K$38,"-")</f>
        <v>4.5241945119048117E-2</v>
      </c>
      <c r="N36" s="42">
        <f>IF(J36&gt;0,K36/J36,"-")</f>
        <v>1554.4554455445545</v>
      </c>
      <c r="O36" s="39">
        <f>SUM(O28:O35)</f>
        <v>30</v>
      </c>
      <c r="P36" s="40">
        <f>SUM(P28:P35)</f>
        <v>66477.91</v>
      </c>
      <c r="Q36" s="41">
        <f>IF(O36&gt;0,O36/O$38,"-")</f>
        <v>6.0362173038229376E-2</v>
      </c>
      <c r="R36" s="41">
        <f>IF(P36&gt;0,P36/P$38,"-")</f>
        <v>2.4323022676955738E-2</v>
      </c>
      <c r="S36" s="42">
        <f>IF(O36&gt;0,P36/O36,"-")</f>
        <v>2215.9303333333332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146</v>
      </c>
      <c r="AE36" s="40">
        <f>SUM(AE28:AE35)</f>
        <v>198367.74</v>
      </c>
      <c r="AF36" s="41">
        <f>IF(AD36&gt;0,AD36/AD$38,"-")</f>
        <v>7.1885770556376169E-2</v>
      </c>
      <c r="AG36" s="41">
        <f>IF(AE36&gt;0,AE36/AE$38,"-")</f>
        <v>2.7774076026701518E-2</v>
      </c>
      <c r="AH36" s="42">
        <f>IF(AD36&gt;0,AE36/AD36,"-")</f>
        <v>1358.6831506849314</v>
      </c>
      <c r="AI36" s="39">
        <f>SUM(AI28:AI35)</f>
        <v>400</v>
      </c>
      <c r="AJ36" s="40">
        <f>SUM(AJ28:AJ35)</f>
        <v>583175.85</v>
      </c>
      <c r="AK36" s="41">
        <f>IF(AI36&gt;0,AI36/AI$38,"-")</f>
        <v>8.7527352297592995E-2</v>
      </c>
      <c r="AL36" s="41">
        <f>IF(AJ36&gt;0,AJ36/AJ$38,"-")</f>
        <v>3.5047282906012583E-2</v>
      </c>
      <c r="AM36" s="42">
        <f>IF(AI36&gt;0,AJ36/AI36,"-")</f>
        <v>1457.939625</v>
      </c>
      <c r="AN36" s="16"/>
      <c r="AO36" s="39">
        <f>SUM(AO28:AO35)</f>
        <v>284</v>
      </c>
      <c r="AP36" s="40">
        <f>SUM(AP28:AP35)</f>
        <v>394638.19</v>
      </c>
      <c r="AQ36" s="41">
        <f>IF(AO36&gt;0,AO36/AO$38,"-")</f>
        <v>0.11102423768569195</v>
      </c>
      <c r="AR36" s="41">
        <f>IF(AP36&gt;0,AP36/AP$38,"-")</f>
        <v>4.7514341742002524E-2</v>
      </c>
      <c r="AS36" s="42">
        <f>IF(AO36&gt;0,AP36/AO36,"-")</f>
        <v>1389.5710915492957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269</v>
      </c>
      <c r="BT36" s="40">
        <f>SUM(BT28:BT35)</f>
        <v>371412.37</v>
      </c>
      <c r="BU36" s="41">
        <f>IF(BS36&gt;0,BS36/BS$38,"-")</f>
        <v>0.12373505059797608</v>
      </c>
      <c r="BV36" s="41">
        <f>IF(BT36&gt;0,BT36/BT$38,"-")</f>
        <v>5.4367951716730499E-2</v>
      </c>
      <c r="BW36" s="42">
        <f>IF(BS36&gt;0,BT36/BS36,"-")</f>
        <v>1380.7151301115241</v>
      </c>
      <c r="BY36" s="68">
        <f>SUM(BY28:BY35)</f>
        <v>669</v>
      </c>
      <c r="BZ36" s="40">
        <f>SUM(BZ28:BZ35)</f>
        <v>954588.22</v>
      </c>
      <c r="CA36" s="41">
        <f>IF(BY36&gt;0,BY36/BY$38,"-")</f>
        <v>9.9199288256227758E-2</v>
      </c>
      <c r="CB36" s="41">
        <f>IF(BZ36&gt;0,BZ36/BZ$38,"-")</f>
        <v>4.067071244671952E-2</v>
      </c>
      <c r="CC36" s="42">
        <f>IF(BY36&gt;0,BZ36/BY36,"-")</f>
        <v>1426.8882212257099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1123</v>
      </c>
      <c r="F38" s="59">
        <f>F36+F26+F16+F6</f>
        <v>3294139.5</v>
      </c>
      <c r="G38" s="60"/>
      <c r="H38" s="60"/>
      <c r="I38" s="61">
        <f>IF(E38&gt;0,F38/E38,"-")</f>
        <v>2933.3388245770257</v>
      </c>
      <c r="J38" s="58">
        <f>J36+J26+J16+J6</f>
        <v>919</v>
      </c>
      <c r="K38" s="59">
        <f>K36+K26+K16+K6</f>
        <v>3470230.9899999998</v>
      </c>
      <c r="L38" s="60"/>
      <c r="M38" s="60"/>
      <c r="N38" s="61">
        <f>IF(J38&gt;0,K38/J38,"-")</f>
        <v>3776.0946572361258</v>
      </c>
      <c r="O38" s="58">
        <f>O36+O26+O16+O6</f>
        <v>497</v>
      </c>
      <c r="P38" s="59">
        <f>P36+P26+P16+P6</f>
        <v>2733127</v>
      </c>
      <c r="Q38" s="60"/>
      <c r="R38" s="60"/>
      <c r="S38" s="61">
        <f>IF(O38&gt;0,P38/O38,"-")</f>
        <v>5499.2494969818918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2031</v>
      </c>
      <c r="AE38" s="59">
        <f>AE36+AE26+AE16+AE6</f>
        <v>7142190.4299999997</v>
      </c>
      <c r="AF38" s="60"/>
      <c r="AG38" s="60"/>
      <c r="AH38" s="61">
        <f>IF(AD38&gt;0,AE38/AD38,"-")</f>
        <v>3516.5880994583949</v>
      </c>
      <c r="AI38" s="58">
        <f>AI36+AI26+AI16+AI6</f>
        <v>4570</v>
      </c>
      <c r="AJ38" s="59">
        <f>AJ36+AJ26+AJ16+AJ6</f>
        <v>16639687.919999998</v>
      </c>
      <c r="AK38" s="60"/>
      <c r="AL38" s="60"/>
      <c r="AM38" s="61">
        <f>IF(AI38&gt;0,AJ38/AI38,"-")</f>
        <v>3641.0695667396058</v>
      </c>
      <c r="AN38" s="17"/>
      <c r="AO38" s="58">
        <f>AO36+AO26+AO16+AO6</f>
        <v>2558</v>
      </c>
      <c r="AP38" s="59">
        <f>AP36+AP26+AP16+AP6</f>
        <v>8305664.6799999997</v>
      </c>
      <c r="AQ38" s="60"/>
      <c r="AR38" s="60"/>
      <c r="AS38" s="61">
        <f>IF(AO38&gt;0,AP38/AO38,"-")</f>
        <v>3246.9369351055511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2174</v>
      </c>
      <c r="BT38" s="59">
        <f>BT36+BT26+BT16+BT6</f>
        <v>6831457.8399999999</v>
      </c>
      <c r="BU38" s="60"/>
      <c r="BV38" s="60"/>
      <c r="BW38" s="61">
        <f>IF(BS38&gt;0,BT38/BS38,"-")</f>
        <v>3142.3449126034957</v>
      </c>
      <c r="BY38" s="70">
        <f>BY36+BY26+BY16+BY6</f>
        <v>6744</v>
      </c>
      <c r="BZ38" s="59">
        <f>BZ36+BZ26+BZ16+BZ6</f>
        <v>23471145.759999998</v>
      </c>
      <c r="CA38" s="60"/>
      <c r="CB38" s="60"/>
      <c r="CC38" s="61">
        <f>IF(BY38&gt;0,BZ38/BY38,"-")</f>
        <v>3480.3003795966783</v>
      </c>
    </row>
    <row r="39" spans="1:81" s="3" customFormat="1" ht="16.3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ht="15.65" thickTop="1" x14ac:dyDescent="0.3">
      <c r="C40" s="140" t="s">
        <v>13</v>
      </c>
      <c r="D40" s="8" t="s">
        <v>20</v>
      </c>
      <c r="E40" s="35">
        <f>E8+E18+E28</f>
        <v>103</v>
      </c>
      <c r="F40" s="36">
        <f>F8+F18+F28</f>
        <v>357524.45</v>
      </c>
      <c r="G40" s="37">
        <f>IF(E40&gt;0,E40/E$48,"-")</f>
        <v>9.6986817325800376E-2</v>
      </c>
      <c r="H40" s="37">
        <f>IF(F40&gt;0,F40/F$48,"-")</f>
        <v>0.12120317194977481</v>
      </c>
      <c r="I40" s="38">
        <f>IF(E40&gt;0,F40/E40,"-")</f>
        <v>3471.1111650485436</v>
      </c>
      <c r="J40" s="35">
        <f>J8+J18+J28</f>
        <v>130</v>
      </c>
      <c r="K40" s="36">
        <f>K8+K18+K28</f>
        <v>693307.5</v>
      </c>
      <c r="L40" s="37">
        <f>IF(J40&gt;0,J40/J$48,"-")</f>
        <v>0.16029593094944514</v>
      </c>
      <c r="M40" s="37">
        <f>IF(K40&gt;0,K40/K$48,"-")</f>
        <v>0.24188512361631773</v>
      </c>
      <c r="N40" s="38">
        <f>IF(J40&gt;0,K40/J40,"-")</f>
        <v>5333.1346153846152</v>
      </c>
      <c r="O40" s="35">
        <f>O8+O18+O28</f>
        <v>107</v>
      </c>
      <c r="P40" s="36">
        <f>P8+P18+P28</f>
        <v>688995</v>
      </c>
      <c r="Q40" s="37">
        <f>IF(O40&gt;0,O40/O$48,"-")</f>
        <v>0.31470588235294117</v>
      </c>
      <c r="R40" s="37">
        <f>IF(P40&gt;0,P40/P$48,"-")</f>
        <v>0.37940107059058692</v>
      </c>
      <c r="S40" s="38">
        <f>IF(O40&gt;0,P40/O40,"-")</f>
        <v>6439.2056074766351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322</v>
      </c>
      <c r="AE40" s="36">
        <f>AE8+AE18+AE28</f>
        <v>1496065.44</v>
      </c>
      <c r="AF40" s="37">
        <f>IF(AD40&gt;0,AD40/AD$48,"-")</f>
        <v>0.19178082191780821</v>
      </c>
      <c r="AG40" s="37">
        <f>IF(AE40&gt;0,AE40/AE$48,"-")</f>
        <v>0.28846061752069979</v>
      </c>
      <c r="AH40" s="38">
        <f>IF(AD40&gt;0,AE40/AD40,"-")</f>
        <v>4646.1659627329191</v>
      </c>
      <c r="AI40" s="35">
        <f>AI8+AI18+AI28</f>
        <v>662</v>
      </c>
      <c r="AJ40" s="36">
        <f>AJ8+AJ18+AJ28</f>
        <v>3235892.39</v>
      </c>
      <c r="AK40" s="37">
        <f>IF(AI40&gt;0,AI40/AI$48,"-")</f>
        <v>0.17009249743062693</v>
      </c>
      <c r="AL40" s="37">
        <f>IF(AJ40&gt;0,AJ40/AJ$48,"-")</f>
        <v>0.25244030518932148</v>
      </c>
      <c r="AM40" s="38">
        <f>IF(AI40&gt;0,AJ40/AI40,"-")</f>
        <v>4888.0549697885199</v>
      </c>
      <c r="AN40" s="10"/>
      <c r="AO40" s="35">
        <f>AO8+AO18+AO28</f>
        <v>359</v>
      </c>
      <c r="AP40" s="36">
        <f>AP8+AP18+AP28</f>
        <v>1553538.23</v>
      </c>
      <c r="AQ40" s="37">
        <f>IF(AO40&gt;0,AO40/AO$48,"-")</f>
        <v>0.16377737226277372</v>
      </c>
      <c r="AR40" s="37">
        <f>IF(AP40&gt;0,AP40/AP$48,"-")</f>
        <v>0.24771705529707155</v>
      </c>
      <c r="AS40" s="38">
        <f>IF(AO40&gt;0,AP40/AO40,"-")</f>
        <v>4327.4045403899718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359</v>
      </c>
      <c r="BT40" s="36">
        <f>BT8+BT18+BT28</f>
        <v>1553538.23</v>
      </c>
      <c r="BU40" s="37">
        <f>IF(BS40&gt;0,BS40/BS$48,"-")</f>
        <v>0.19856194690265486</v>
      </c>
      <c r="BV40" s="37">
        <f>IF(BT40&gt;0,BT40/BT$48,"-")</f>
        <v>0.32384167196397595</v>
      </c>
      <c r="BW40" s="38">
        <f>IF(BS40&gt;0,BT40/BS40,"-")</f>
        <v>4327.4045403899718</v>
      </c>
      <c r="BY40" s="65">
        <f>BY8+BY18+BY28</f>
        <v>1021</v>
      </c>
      <c r="BZ40" s="36">
        <f>BZ8+BZ18+BZ28</f>
        <v>4789430.6199999992</v>
      </c>
      <c r="CA40" s="37">
        <f>IF(BY40&gt;0,BY40/BY$48,"-")</f>
        <v>0.17912280701754385</v>
      </c>
      <c r="CB40" s="37">
        <f>IF(BZ40&gt;0,BZ40/BZ$48,"-")</f>
        <v>0.27188480555018846</v>
      </c>
      <c r="CC40" s="38">
        <f>IF(BY40&gt;0,BZ40/BY40,"-")</f>
        <v>4690.9212732615078</v>
      </c>
    </row>
    <row r="41" spans="1:81" s="3" customFormat="1" x14ac:dyDescent="0.3">
      <c r="C41" s="141"/>
      <c r="D41" s="9" t="s">
        <v>26</v>
      </c>
      <c r="E41" s="46">
        <f>E9+E19+E29</f>
        <v>667</v>
      </c>
      <c r="F41" s="47">
        <f t="shared" ref="F41" si="209">F9+F19+F29</f>
        <v>1672191.1500000001</v>
      </c>
      <c r="G41" s="48">
        <f t="shared" ref="G41:H47" si="210">IF(E41&gt;0,E41/E$48,"-")</f>
        <v>0.628060263653484</v>
      </c>
      <c r="H41" s="48">
        <f t="shared" si="210"/>
        <v>0.56688394733938252</v>
      </c>
      <c r="I41" s="49">
        <f t="shared" ref="I41:I47" si="211">IF(E41&gt;0,F41/E41,"-")</f>
        <v>2507.0332083958024</v>
      </c>
      <c r="J41" s="46">
        <f>J9+J19+J29</f>
        <v>360</v>
      </c>
      <c r="K41" s="47">
        <f t="shared" ref="K41" si="212">K9+K19+K29</f>
        <v>927972.13</v>
      </c>
      <c r="L41" s="48">
        <f t="shared" ref="L41:M47" si="213">IF(J41&gt;0,J41/J$48,"-")</f>
        <v>0.4438964241676942</v>
      </c>
      <c r="M41" s="48">
        <f t="shared" si="213"/>
        <v>0.32375627463650353</v>
      </c>
      <c r="N41" s="49">
        <f t="shared" ref="N41:N47" si="214">IF(J41&gt;0,K41/J41,"-")</f>
        <v>2577.7003611111113</v>
      </c>
      <c r="O41" s="46">
        <f>O9+O19+O29</f>
        <v>62</v>
      </c>
      <c r="P41" s="47">
        <f t="shared" ref="P41" si="215">P9+P19+P29</f>
        <v>106817.39</v>
      </c>
      <c r="Q41" s="48">
        <f t="shared" ref="Q41:R47" si="216">IF(O41&gt;0,O41/O$48,"-")</f>
        <v>0.18235294117647058</v>
      </c>
      <c r="R41" s="48">
        <f t="shared" si="216"/>
        <v>5.8819921949640058E-2</v>
      </c>
      <c r="S41" s="49">
        <f t="shared" ref="S41:S47" si="217">IF(O41&gt;0,P41/O41,"-")</f>
        <v>1722.8611290322581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4</v>
      </c>
      <c r="AE41" s="47">
        <f t="shared" ref="AE41" si="224">AE9+AE19+AE29</f>
        <v>33660.620000000003</v>
      </c>
      <c r="AF41" s="48">
        <f t="shared" ref="AF41:AG47" si="225">IF(AD41&gt;0,AD41/AD$48,"-")</f>
        <v>2.3823704586063135E-3</v>
      </c>
      <c r="AG41" s="48">
        <f t="shared" si="225"/>
        <v>6.4901995405559389E-3</v>
      </c>
      <c r="AH41" s="49">
        <f t="shared" ref="AH41:AH47" si="226">IF(AD41&gt;0,AE41/AD41,"-")</f>
        <v>8415.1550000000007</v>
      </c>
      <c r="AI41" s="46">
        <f>AI9+AI19+AI29</f>
        <v>1093</v>
      </c>
      <c r="AJ41" s="47">
        <f t="shared" ref="AJ41" si="227">AJ9+AJ19+AJ29</f>
        <v>2740641.29</v>
      </c>
      <c r="AK41" s="48">
        <f t="shared" ref="AK41:AL47" si="228">IF(AI41&gt;0,AI41/AI$48,"-")</f>
        <v>0.28083247687564233</v>
      </c>
      <c r="AL41" s="48">
        <f t="shared" si="228"/>
        <v>0.21380449047072783</v>
      </c>
      <c r="AM41" s="49">
        <f t="shared" ref="AM41:AM47" si="229">IF(AI41&gt;0,AJ41/AI41,"-")</f>
        <v>2507.44857273559</v>
      </c>
      <c r="AN41" s="10"/>
      <c r="AO41" s="46">
        <f>AO9+AO19+AO29</f>
        <v>15</v>
      </c>
      <c r="AP41" s="47">
        <f t="shared" ref="AP41" si="230">AP9+AP19+AP29</f>
        <v>58862.770000000004</v>
      </c>
      <c r="AQ41" s="48">
        <f t="shared" ref="AQ41:AR47" si="231">IF(AO41&gt;0,AO41/AO$48,"-")</f>
        <v>6.8430656934306573E-3</v>
      </c>
      <c r="AR41" s="48">
        <f t="shared" si="231"/>
        <v>9.3858726933477559E-3</v>
      </c>
      <c r="AS41" s="49">
        <f t="shared" ref="AS41:AS47" si="232">IF(AO41&gt;0,AP41/AO41,"-")</f>
        <v>3924.184666666667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4</v>
      </c>
      <c r="BT41" s="47">
        <f t="shared" ref="BT41" si="248">BT9+BT19+BT29</f>
        <v>9137.58</v>
      </c>
      <c r="BU41" s="48">
        <f t="shared" ref="BU41:BV47" si="249">IF(BS41&gt;0,BS41/BS$48,"-")</f>
        <v>2.2123893805309734E-3</v>
      </c>
      <c r="BV41" s="48">
        <f t="shared" si="249"/>
        <v>1.9047675350123746E-3</v>
      </c>
      <c r="BW41" s="49">
        <f t="shared" ref="BW41:BW47" si="250">IF(BS41&gt;0,BT41/BS41,"-")</f>
        <v>2284.395</v>
      </c>
      <c r="BY41" s="66">
        <f>BY9+BY19+BY29</f>
        <v>1097</v>
      </c>
      <c r="BZ41" s="47">
        <f t="shared" ref="BZ41" si="251">BZ9+BZ19+BZ29</f>
        <v>2749778.87</v>
      </c>
      <c r="CA41" s="48">
        <f t="shared" ref="CA41:CB47" si="252">IF(BY41&gt;0,BY41/BY$48,"-")</f>
        <v>0.19245614035087719</v>
      </c>
      <c r="CB41" s="48">
        <f t="shared" si="252"/>
        <v>0.15609853293499992</v>
      </c>
      <c r="CC41" s="49">
        <f t="shared" ref="CC41:CC47" si="253">IF(BY41&gt;0,BZ41/BY41,"-")</f>
        <v>2506.6352506836829</v>
      </c>
    </row>
    <row r="42" spans="1:81" s="3" customFormat="1" x14ac:dyDescent="0.3">
      <c r="C42" s="141"/>
      <c r="D42" s="9" t="s">
        <v>27</v>
      </c>
      <c r="E42" s="46">
        <f t="shared" ref="E42:F47" si="254">E10+E20+E30</f>
        <v>262</v>
      </c>
      <c r="F42" s="47">
        <f t="shared" si="254"/>
        <v>829150.89999999991</v>
      </c>
      <c r="G42" s="48">
        <f t="shared" si="210"/>
        <v>0.24670433145009416</v>
      </c>
      <c r="H42" s="48">
        <f t="shared" si="210"/>
        <v>0.28108768254873345</v>
      </c>
      <c r="I42" s="49">
        <f t="shared" si="211"/>
        <v>3164.6980916030529</v>
      </c>
      <c r="J42" s="46">
        <f t="shared" ref="J42:K47" si="255">J10+J20+J30</f>
        <v>198</v>
      </c>
      <c r="K42" s="47">
        <f t="shared" si="255"/>
        <v>539498.98</v>
      </c>
      <c r="L42" s="48">
        <f t="shared" si="213"/>
        <v>0.2441430332922318</v>
      </c>
      <c r="M42" s="48">
        <f t="shared" si="213"/>
        <v>0.18822351909964527</v>
      </c>
      <c r="N42" s="49">
        <f t="shared" si="214"/>
        <v>2724.7423232323231</v>
      </c>
      <c r="O42" s="46">
        <f t="shared" ref="O42:P47" si="256">O10+O20+O30</f>
        <v>20</v>
      </c>
      <c r="P42" s="47">
        <f t="shared" si="256"/>
        <v>35204.699999999997</v>
      </c>
      <c r="Q42" s="48">
        <f t="shared" si="216"/>
        <v>5.8823529411764705E-2</v>
      </c>
      <c r="R42" s="48">
        <f t="shared" si="216"/>
        <v>1.938577329272409E-2</v>
      </c>
      <c r="S42" s="49">
        <f t="shared" si="217"/>
        <v>1760.2349999999999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480</v>
      </c>
      <c r="AJ42" s="47">
        <f t="shared" si="260"/>
        <v>1403854.58</v>
      </c>
      <c r="AK42" s="48">
        <f t="shared" si="228"/>
        <v>0.12332990750256938</v>
      </c>
      <c r="AL42" s="48">
        <f t="shared" si="228"/>
        <v>0.10951831393151697</v>
      </c>
      <c r="AM42" s="49">
        <f t="shared" si="229"/>
        <v>2924.6970416666668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480</v>
      </c>
      <c r="BZ42" s="47">
        <f t="shared" si="268"/>
        <v>1403854.58</v>
      </c>
      <c r="CA42" s="48">
        <f t="shared" si="252"/>
        <v>8.4210526315789472E-2</v>
      </c>
      <c r="CB42" s="48">
        <f t="shared" si="252"/>
        <v>7.9693550191576132E-2</v>
      </c>
      <c r="CC42" s="49">
        <f t="shared" si="253"/>
        <v>2924.6970416666668</v>
      </c>
    </row>
    <row r="43" spans="1:81" s="3" customFormat="1" x14ac:dyDescent="0.3">
      <c r="C43" s="141"/>
      <c r="D43" s="9" t="s">
        <v>28</v>
      </c>
      <c r="E43" s="46">
        <f t="shared" si="254"/>
        <v>4</v>
      </c>
      <c r="F43" s="47">
        <f t="shared" si="254"/>
        <v>29800</v>
      </c>
      <c r="G43" s="48">
        <f t="shared" si="210"/>
        <v>3.766478342749529E-3</v>
      </c>
      <c r="H43" s="48">
        <f t="shared" si="210"/>
        <v>1.0102398658618422E-2</v>
      </c>
      <c r="I43" s="49">
        <f t="shared" si="211"/>
        <v>7450</v>
      </c>
      <c r="J43" s="46">
        <f t="shared" si="255"/>
        <v>73</v>
      </c>
      <c r="K43" s="47">
        <f t="shared" si="255"/>
        <v>511834.02</v>
      </c>
      <c r="L43" s="48">
        <f t="shared" si="213"/>
        <v>9.0012330456226877E-2</v>
      </c>
      <c r="M43" s="48">
        <f t="shared" si="213"/>
        <v>0.17857160812300002</v>
      </c>
      <c r="N43" s="49">
        <f t="shared" si="214"/>
        <v>7011.4249315068491</v>
      </c>
      <c r="O43" s="46">
        <f t="shared" si="256"/>
        <v>126</v>
      </c>
      <c r="P43" s="47">
        <f t="shared" si="256"/>
        <v>849967.91</v>
      </c>
      <c r="Q43" s="48">
        <f t="shared" si="216"/>
        <v>0.37058823529411766</v>
      </c>
      <c r="R43" s="48">
        <f t="shared" si="216"/>
        <v>0.46804219917654505</v>
      </c>
      <c r="S43" s="49">
        <f t="shared" si="217"/>
        <v>6745.7770634920635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869</v>
      </c>
      <c r="AE43" s="47">
        <f t="shared" si="259"/>
        <v>2225960.0799999996</v>
      </c>
      <c r="AF43" s="48">
        <f t="shared" si="225"/>
        <v>0.51756998213222161</v>
      </c>
      <c r="AG43" s="48">
        <f t="shared" si="225"/>
        <v>0.42919367167068989</v>
      </c>
      <c r="AH43" s="49">
        <f t="shared" si="226"/>
        <v>2561.5190794016107</v>
      </c>
      <c r="AI43" s="46">
        <f t="shared" si="260"/>
        <v>1072</v>
      </c>
      <c r="AJ43" s="47">
        <f t="shared" si="260"/>
        <v>3617562.01</v>
      </c>
      <c r="AK43" s="48">
        <f t="shared" si="228"/>
        <v>0.27543679342240496</v>
      </c>
      <c r="AL43" s="48">
        <f t="shared" si="228"/>
        <v>0.28221533592026993</v>
      </c>
      <c r="AM43" s="49">
        <f t="shared" si="229"/>
        <v>3374.5914272388059</v>
      </c>
      <c r="AN43" s="10"/>
      <c r="AO43" s="46">
        <f t="shared" si="261"/>
        <v>765</v>
      </c>
      <c r="AP43" s="47">
        <f t="shared" si="261"/>
        <v>1858837.5100000002</v>
      </c>
      <c r="AQ43" s="48">
        <f t="shared" si="231"/>
        <v>0.34899635036496351</v>
      </c>
      <c r="AR43" s="48">
        <f t="shared" si="231"/>
        <v>0.2963980836525284</v>
      </c>
      <c r="AS43" s="49">
        <f t="shared" si="232"/>
        <v>2429.8529542483661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463</v>
      </c>
      <c r="BT43" s="47">
        <f t="shared" si="267"/>
        <v>710233.92000000016</v>
      </c>
      <c r="BU43" s="48">
        <f t="shared" si="249"/>
        <v>0.25608407079646017</v>
      </c>
      <c r="BV43" s="48">
        <f t="shared" si="249"/>
        <v>0.14805129072255196</v>
      </c>
      <c r="BW43" s="49">
        <f t="shared" si="250"/>
        <v>1533.9825485961126</v>
      </c>
      <c r="BY43" s="66">
        <f t="shared" si="268"/>
        <v>1535</v>
      </c>
      <c r="BZ43" s="47">
        <f t="shared" si="268"/>
        <v>4327795.93</v>
      </c>
      <c r="CA43" s="48">
        <f t="shared" si="252"/>
        <v>0.26929824561403509</v>
      </c>
      <c r="CB43" s="48">
        <f t="shared" si="252"/>
        <v>0.24567888090399922</v>
      </c>
      <c r="CC43" s="49">
        <f t="shared" si="253"/>
        <v>2819.4110293159606</v>
      </c>
    </row>
    <row r="44" spans="1:81" s="3" customFormat="1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458</v>
      </c>
      <c r="AE44" s="47">
        <f t="shared" si="259"/>
        <v>1341626.28</v>
      </c>
      <c r="AF44" s="48">
        <f t="shared" si="225"/>
        <v>0.2727814175104229</v>
      </c>
      <c r="AG44" s="48">
        <f t="shared" si="225"/>
        <v>0.25868276538143897</v>
      </c>
      <c r="AH44" s="49">
        <f t="shared" si="226"/>
        <v>2929.3150218340611</v>
      </c>
      <c r="AI44" s="46">
        <f t="shared" si="260"/>
        <v>458</v>
      </c>
      <c r="AJ44" s="47">
        <f t="shared" si="260"/>
        <v>1341626.28</v>
      </c>
      <c r="AK44" s="48">
        <f t="shared" si="228"/>
        <v>0.11767728674203494</v>
      </c>
      <c r="AL44" s="48">
        <f t="shared" si="228"/>
        <v>0.10466372386790466</v>
      </c>
      <c r="AM44" s="49">
        <f t="shared" si="229"/>
        <v>2929.3150218340611</v>
      </c>
      <c r="AN44" s="10"/>
      <c r="AO44" s="46">
        <f t="shared" si="261"/>
        <v>982</v>
      </c>
      <c r="AP44" s="47">
        <f t="shared" si="261"/>
        <v>2524305.5900000003</v>
      </c>
      <c r="AQ44" s="48">
        <f t="shared" si="231"/>
        <v>0.44799270072992703</v>
      </c>
      <c r="AR44" s="48">
        <f t="shared" si="231"/>
        <v>0.40250927550378784</v>
      </c>
      <c r="AS44" s="49">
        <f t="shared" si="232"/>
        <v>2570.5759572301431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982</v>
      </c>
      <c r="BT44" s="47">
        <f t="shared" si="267"/>
        <v>2524305.5900000003</v>
      </c>
      <c r="BU44" s="48">
        <f t="shared" si="249"/>
        <v>0.54314159292035402</v>
      </c>
      <c r="BV44" s="48">
        <f t="shared" si="249"/>
        <v>0.52620226977845974</v>
      </c>
      <c r="BW44" s="49">
        <f t="shared" si="250"/>
        <v>2570.5759572301431</v>
      </c>
      <c r="BY44" s="66">
        <f t="shared" si="268"/>
        <v>1440</v>
      </c>
      <c r="BZ44" s="47">
        <f t="shared" si="268"/>
        <v>3865931.87</v>
      </c>
      <c r="CA44" s="48">
        <f t="shared" si="252"/>
        <v>0.25263157894736843</v>
      </c>
      <c r="CB44" s="48">
        <f t="shared" si="252"/>
        <v>0.21945993545788678</v>
      </c>
      <c r="CC44" s="49">
        <f t="shared" si="253"/>
        <v>2684.6749097222223</v>
      </c>
    </row>
    <row r="45" spans="1:81" s="3" customFormat="1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ht="15.65" thickBot="1" x14ac:dyDescent="0.35">
      <c r="C47" s="142"/>
      <c r="D47" s="11" t="s">
        <v>25</v>
      </c>
      <c r="E47" s="46">
        <f t="shared" si="254"/>
        <v>26</v>
      </c>
      <c r="F47" s="47">
        <f t="shared" si="254"/>
        <v>61128</v>
      </c>
      <c r="G47" s="48">
        <f t="shared" si="210"/>
        <v>2.4482109227871938E-2</v>
      </c>
      <c r="H47" s="48">
        <f t="shared" si="210"/>
        <v>2.0722799503490836E-2</v>
      </c>
      <c r="I47" s="49">
        <f t="shared" si="211"/>
        <v>2351.0769230769229</v>
      </c>
      <c r="J47" s="46">
        <f t="shared" si="255"/>
        <v>50</v>
      </c>
      <c r="K47" s="47">
        <f t="shared" si="255"/>
        <v>193655</v>
      </c>
      <c r="L47" s="48">
        <f t="shared" si="213"/>
        <v>6.1652281134401972E-2</v>
      </c>
      <c r="M47" s="48">
        <f t="shared" si="213"/>
        <v>6.7563474524533498E-2</v>
      </c>
      <c r="N47" s="49">
        <f t="shared" si="214"/>
        <v>3873.1</v>
      </c>
      <c r="O47" s="46">
        <f t="shared" si="256"/>
        <v>25</v>
      </c>
      <c r="P47" s="47">
        <f t="shared" si="256"/>
        <v>135022</v>
      </c>
      <c r="Q47" s="48">
        <f t="shared" si="216"/>
        <v>7.3529411764705885E-2</v>
      </c>
      <c r="R47" s="48">
        <f t="shared" si="216"/>
        <v>7.4351034990503898E-2</v>
      </c>
      <c r="S47" s="49">
        <f t="shared" si="217"/>
        <v>5400.88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26</v>
      </c>
      <c r="AE47" s="47">
        <f t="shared" si="259"/>
        <v>89064.33</v>
      </c>
      <c r="AF47" s="48">
        <f t="shared" si="225"/>
        <v>1.5485407980941036E-2</v>
      </c>
      <c r="AG47" s="48">
        <f t="shared" si="225"/>
        <v>1.7172745886615354E-2</v>
      </c>
      <c r="AH47" s="49">
        <f t="shared" si="226"/>
        <v>3425.5511538461537</v>
      </c>
      <c r="AI47" s="46">
        <f t="shared" si="260"/>
        <v>127</v>
      </c>
      <c r="AJ47" s="47">
        <f t="shared" si="260"/>
        <v>478869.33</v>
      </c>
      <c r="AK47" s="48">
        <f t="shared" si="228"/>
        <v>3.263103802672148E-2</v>
      </c>
      <c r="AL47" s="48">
        <f t="shared" si="228"/>
        <v>3.7357830620259255E-2</v>
      </c>
      <c r="AM47" s="49">
        <f t="shared" si="229"/>
        <v>3770.6246456692916</v>
      </c>
      <c r="AN47" s="10"/>
      <c r="AO47" s="46">
        <f t="shared" si="261"/>
        <v>71</v>
      </c>
      <c r="AP47" s="47">
        <f t="shared" si="261"/>
        <v>275878.06</v>
      </c>
      <c r="AQ47" s="48">
        <f t="shared" si="231"/>
        <v>3.2390510948905112E-2</v>
      </c>
      <c r="AR47" s="48">
        <f t="shared" si="231"/>
        <v>4.3989712853264529E-2</v>
      </c>
      <c r="AS47" s="49">
        <f t="shared" si="232"/>
        <v>3885.6064788732392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127</v>
      </c>
      <c r="BZ47" s="47">
        <f t="shared" si="268"/>
        <v>478869.33</v>
      </c>
      <c r="CA47" s="48">
        <f t="shared" si="252"/>
        <v>2.2280701754385963E-2</v>
      </c>
      <c r="CB47" s="48">
        <f t="shared" si="252"/>
        <v>2.7184294961349508E-2</v>
      </c>
      <c r="CC47" s="49">
        <f t="shared" si="253"/>
        <v>3770.6246456692916</v>
      </c>
    </row>
    <row r="48" spans="1:81" s="3" customFormat="1" ht="16.3" thickTop="1" thickBot="1" x14ac:dyDescent="0.35">
      <c r="C48" s="12" t="s">
        <v>15</v>
      </c>
      <c r="D48" s="13"/>
      <c r="E48" s="58">
        <f>SUM(E40:E47)</f>
        <v>1062</v>
      </c>
      <c r="F48" s="59">
        <f>SUM(F40:F47)</f>
        <v>2949794.5</v>
      </c>
      <c r="G48" s="60">
        <f>IF(E48&gt;0,E48/E$38,"-")</f>
        <v>0.94568121104185221</v>
      </c>
      <c r="H48" s="60">
        <f>IF(F48&gt;0,F48/F$38,"-")</f>
        <v>0.89546738989044028</v>
      </c>
      <c r="I48" s="61">
        <f>IF(E48&gt;0,F48/E48,"-")</f>
        <v>2777.5842749529188</v>
      </c>
      <c r="J48" s="58">
        <f>SUM(J40:J47)</f>
        <v>811</v>
      </c>
      <c r="K48" s="59">
        <f>SUM(K40:K47)</f>
        <v>2866267.63</v>
      </c>
      <c r="L48" s="60">
        <f>IF(J48&gt;0,J48/J$38,"-")</f>
        <v>0.88248095756256806</v>
      </c>
      <c r="M48" s="60">
        <f>IF(K48&gt;0,K48/K$38,"-")</f>
        <v>0.82595874403161851</v>
      </c>
      <c r="N48" s="61">
        <f>IF(J48&gt;0,K48/J48,"-")</f>
        <v>3534.2387546239211</v>
      </c>
      <c r="O48" s="58">
        <f>SUM(O40:O47)</f>
        <v>340</v>
      </c>
      <c r="P48" s="59">
        <f>SUM(P40:P47)</f>
        <v>1816007</v>
      </c>
      <c r="Q48" s="60">
        <f>IF(O48&gt;0,O48/O$38,"-")</f>
        <v>0.68410462776659964</v>
      </c>
      <c r="R48" s="60">
        <f>IF(P48&gt;0,P48/P$38,"-")</f>
        <v>0.66444296221873334</v>
      </c>
      <c r="S48" s="61">
        <f>IF(O48&gt;0,P48/O48,"-")</f>
        <v>5341.197058823529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1679</v>
      </c>
      <c r="AE48" s="59">
        <f>SUM(AE40:AE47)</f>
        <v>5186376.75</v>
      </c>
      <c r="AF48" s="60">
        <f>IF(AD48&gt;0,AD48/AD$38,"-")</f>
        <v>0.82668636139832596</v>
      </c>
      <c r="AG48" s="60">
        <f>IF(AE48&gt;0,AE48/AE$38,"-")</f>
        <v>0.72616052467814141</v>
      </c>
      <c r="AH48" s="61">
        <f>IF(AD48&gt;0,AE48/AD48,"-")</f>
        <v>3088.9676891006552</v>
      </c>
      <c r="AI48" s="58">
        <f>SUM(AI40:AI47)</f>
        <v>3892</v>
      </c>
      <c r="AJ48" s="59">
        <f>SUM(AJ40:AJ47)</f>
        <v>12818445.879999999</v>
      </c>
      <c r="AK48" s="60">
        <f>IF(AI48&gt;0,AI48/AI$38,"-")</f>
        <v>0.85164113785557982</v>
      </c>
      <c r="AL48" s="60">
        <f>IF(AJ48&gt;0,AJ48/AJ$38,"-")</f>
        <v>0.77035374350939156</v>
      </c>
      <c r="AM48" s="61">
        <f>IF(AI48&gt;0,AJ48/AI48,"-")</f>
        <v>3293.5369681397738</v>
      </c>
      <c r="AN48" s="17"/>
      <c r="AO48" s="58">
        <f>SUM(AO40:AO47)</f>
        <v>2192</v>
      </c>
      <c r="AP48" s="59">
        <f>SUM(AP40:AP47)</f>
        <v>6271422.1600000001</v>
      </c>
      <c r="AQ48" s="60">
        <f>IF(AO48&gt;0,AO48/AO$38,"-")</f>
        <v>0.85691946833463639</v>
      </c>
      <c r="AR48" s="60">
        <f>IF(AP48&gt;0,AP48/AP$38,"-")</f>
        <v>0.75507769716511119</v>
      </c>
      <c r="AS48" s="61">
        <f>IF(AO48&gt;0,AP48/AO48,"-")</f>
        <v>2861.0502554744526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1808</v>
      </c>
      <c r="BT48" s="59">
        <f>SUM(BT40:BT47)</f>
        <v>4797215.32</v>
      </c>
      <c r="BU48" s="60">
        <f>IF(BS48&gt;0,BS48/BS$38,"-")</f>
        <v>0.83164673413063472</v>
      </c>
      <c r="BV48" s="60">
        <f>IF(BT48&gt;0,BT48/BT$38,"-")</f>
        <v>0.70222424442276887</v>
      </c>
      <c r="BW48" s="61">
        <f>IF(BS48&gt;0,BT48/BS48,"-")</f>
        <v>2653.3270575221241</v>
      </c>
      <c r="BY48" s="70">
        <f>SUM(BY40:BY47)</f>
        <v>5700</v>
      </c>
      <c r="BZ48" s="59">
        <f>SUM(BZ40:BZ47)</f>
        <v>17615661.199999999</v>
      </c>
      <c r="CA48" s="60">
        <f>IF(BY48&gt;0,BY48/BY$38,"-")</f>
        <v>0.84519572953736655</v>
      </c>
      <c r="CB48" s="60">
        <f>IF(BZ48&gt;0,BZ48/BZ$38,"-")</f>
        <v>0.75052412780039768</v>
      </c>
      <c r="CC48" s="61">
        <f>IF(BY48&gt;0,BZ48/BY48,"-")</f>
        <v>3090.4668771929823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61</v>
      </c>
      <c r="F53" s="36">
        <f>F5</f>
        <v>344345</v>
      </c>
      <c r="G53" s="37">
        <f>IF(E53=0,"-",E53/E54)</f>
        <v>1</v>
      </c>
      <c r="H53" s="37">
        <f>IF(F53=0,"-",F53/F54)</f>
        <v>1</v>
      </c>
      <c r="I53" s="38">
        <f>IF(E53&gt;0,F53/E53,"-")</f>
        <v>5645</v>
      </c>
      <c r="J53" s="35">
        <f>J5</f>
        <v>108</v>
      </c>
      <c r="K53" s="36">
        <f>K5</f>
        <v>603963.36</v>
      </c>
      <c r="L53" s="37">
        <f>IF(J53=0,"-",J53/J54)</f>
        <v>1</v>
      </c>
      <c r="M53" s="37">
        <f>IF(K53=0,"-",K53/K54)</f>
        <v>1</v>
      </c>
      <c r="N53" s="38">
        <f>IF(J53&gt;0,K53/J53,"-")</f>
        <v>5592.2533333333331</v>
      </c>
      <c r="O53" s="35">
        <f>O5</f>
        <v>157</v>
      </c>
      <c r="P53" s="36">
        <f>P5</f>
        <v>917120</v>
      </c>
      <c r="Q53" s="37">
        <f>IF(O53=0,"-",O53/O54)</f>
        <v>1</v>
      </c>
      <c r="R53" s="37">
        <f>IF(P53=0,"-",P53/P54)</f>
        <v>1</v>
      </c>
      <c r="S53" s="38">
        <f>IF(O53&gt;0,P53/O53,"-")</f>
        <v>5841.5286624203818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352</v>
      </c>
      <c r="AE53" s="36">
        <f>AE5</f>
        <v>1955813.68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5556.2888636363632</v>
      </c>
      <c r="AI53" s="35">
        <f>AI5</f>
        <v>678</v>
      </c>
      <c r="AJ53" s="36">
        <f>AJ5</f>
        <v>3821242.0399999996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5636.0502064896746</v>
      </c>
      <c r="AN53" s="10"/>
      <c r="AO53" s="35">
        <f>AO5</f>
        <v>366</v>
      </c>
      <c r="AP53" s="36">
        <f>AP5</f>
        <v>2034242.52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5558.0396721311472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366</v>
      </c>
      <c r="BT53" s="36">
        <f>BT5</f>
        <v>2034242.52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5558.0396721311472</v>
      </c>
      <c r="BY53" s="35">
        <f>BY5</f>
        <v>1044</v>
      </c>
      <c r="BZ53" s="36">
        <f>BZ5</f>
        <v>5855484.5599999996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5608.7016858237548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61</v>
      </c>
      <c r="F54" s="40">
        <f>SUM(F53:F53)</f>
        <v>344345</v>
      </c>
      <c r="G54" s="41">
        <f>IF(E54=0,"-",E54/E88)</f>
        <v>5.5606198723792161E-2</v>
      </c>
      <c r="H54" s="41">
        <f>IF(F54=0,"-",F54/F88)</f>
        <v>0.10650905510234034</v>
      </c>
      <c r="I54" s="42">
        <f>IF(F54=0,"-",F54/E54)</f>
        <v>5645</v>
      </c>
      <c r="J54" s="39">
        <f>SUM(J53:J53)</f>
        <v>108</v>
      </c>
      <c r="K54" s="40">
        <f>SUM(K53:K53)</f>
        <v>603963.36</v>
      </c>
      <c r="L54" s="41">
        <f>IF(J54=0,"-",J54/J88)</f>
        <v>0.12428078250863062</v>
      </c>
      <c r="M54" s="41">
        <f>IF(K54=0,"-",K54/K88)</f>
        <v>0.18432759131583579</v>
      </c>
      <c r="N54" s="42">
        <f>IF(K54=0,"-",K54/J54)</f>
        <v>5592.2533333333331</v>
      </c>
      <c r="O54" s="39">
        <f>SUM(O53:O53)</f>
        <v>157</v>
      </c>
      <c r="P54" s="40">
        <f>SUM(P53:P53)</f>
        <v>917120</v>
      </c>
      <c r="Q54" s="41">
        <f>IF(O54=0,"-",O54/O88)</f>
        <v>0.3326271186440678</v>
      </c>
      <c r="R54" s="41">
        <f>IF(P54=0,"-",P54/P88)</f>
        <v>0.35299574112670579</v>
      </c>
      <c r="S54" s="42">
        <f>IF(P54=0,"-",P54/O54)</f>
        <v>5841.5286624203818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352</v>
      </c>
      <c r="AE54" s="40">
        <f>SUM(AE53:AE53)</f>
        <v>1955813.68</v>
      </c>
      <c r="AF54" s="41">
        <f>IF(AD54=0,"-",AD54/AD88)</f>
        <v>0.17556109725685787</v>
      </c>
      <c r="AG54" s="41">
        <f>IF(AE54=0,"-",AE54/AE88)</f>
        <v>0.2772974213519307</v>
      </c>
      <c r="AH54" s="42">
        <f>IF(AE54=0,"-",AE54/AD54)</f>
        <v>5556.2888636363632</v>
      </c>
      <c r="AI54" s="39">
        <f>SUM(AI53:AI53)</f>
        <v>678</v>
      </c>
      <c r="AJ54" s="40">
        <f>SUM(AJ53:AJ53)</f>
        <v>3821242.0399999996</v>
      </c>
      <c r="AK54" s="41">
        <f>IF(AI54=0,"-",AI54/AI88)</f>
        <v>0.15259959486833222</v>
      </c>
      <c r="AL54" s="41">
        <f>IF(AJ54=0,"-",AJ54/AJ88)</f>
        <v>0.23645102002224749</v>
      </c>
      <c r="AM54" s="42">
        <f>IF(AJ54=0,"-",AJ54/AI54)</f>
        <v>5636.0502064896746</v>
      </c>
      <c r="AN54" s="16"/>
      <c r="AO54" s="39">
        <f>SUM(AO53:AO53)</f>
        <v>366</v>
      </c>
      <c r="AP54" s="40">
        <f>SUM(AP53:AP53)</f>
        <v>2034242.52</v>
      </c>
      <c r="AQ54" s="41">
        <f>IF(AO54=0,"-",AO54/AO88)</f>
        <v>0.1471652593486128</v>
      </c>
      <c r="AR54" s="41">
        <f>IF(AP54=0,"-",AP54/AP88)</f>
        <v>0.25333705816456675</v>
      </c>
      <c r="AS54" s="42">
        <f>IF(AP54=0,"-",AP54/AO54)</f>
        <v>5558.0396721311472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366</v>
      </c>
      <c r="BT54" s="40">
        <f>SUM(BT53:BT53)</f>
        <v>2034242.52</v>
      </c>
      <c r="BU54" s="41">
        <f>IF(BS54=0,"-",BS54/BS88)</f>
        <v>0.16835326586936522</v>
      </c>
      <c r="BV54" s="41">
        <f>IF(BT54=0,"-",BT54/BT88)</f>
        <v>0.29777575557723124</v>
      </c>
      <c r="BW54" s="42">
        <f>IF(BT54=0,"-",BT54/BS54)</f>
        <v>5558.0396721311472</v>
      </c>
      <c r="BY54" s="39">
        <f>SUM(BY53:BY53)</f>
        <v>1044</v>
      </c>
      <c r="BZ54" s="40">
        <f>SUM(BZ53:BZ53)</f>
        <v>5855484.5599999996</v>
      </c>
      <c r="CA54" s="41">
        <f>IF(BY54=0,"-",BY54/BY88)</f>
        <v>0.15777542693063321</v>
      </c>
      <c r="CB54" s="41">
        <f>IF(BZ54=0,"-",BZ54/BZ88)</f>
        <v>0.25467180589216676</v>
      </c>
      <c r="CC54" s="42">
        <f>IF(BZ54=0,"-",BZ54/BY54)</f>
        <v>5608.7016858237548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35</v>
      </c>
      <c r="F56" s="36">
        <f>F8</f>
        <v>246430</v>
      </c>
      <c r="G56" s="37">
        <f t="shared" ref="G56:H58" si="269">IF(E56=0,"-",E56/E$59)</f>
        <v>0.33980582524271846</v>
      </c>
      <c r="H56" s="37">
        <f t="shared" si="269"/>
        <v>0.68926754519865707</v>
      </c>
      <c r="I56" s="38">
        <f t="shared" ref="I56:I63" si="270">IF(E56&gt;0,F56/E56,"-")</f>
        <v>7040.8571428571431</v>
      </c>
      <c r="J56" s="65">
        <f>J8</f>
        <v>86</v>
      </c>
      <c r="K56" s="36">
        <f>K8</f>
        <v>589542.5</v>
      </c>
      <c r="L56" s="37">
        <f t="shared" ref="L56:M58" si="271">IF(J56=0,"-",J56/J$59)</f>
        <v>0.66153846153846152</v>
      </c>
      <c r="M56" s="37">
        <f t="shared" si="271"/>
        <v>0.85033336578646557</v>
      </c>
      <c r="N56" s="38">
        <f t="shared" ref="N56:N63" si="272">IF(J56&gt;0,K56/J56,"-")</f>
        <v>6855.145348837209</v>
      </c>
      <c r="O56" s="65">
        <f>O8</f>
        <v>91</v>
      </c>
      <c r="P56" s="36">
        <f>P8</f>
        <v>636955</v>
      </c>
      <c r="Q56" s="37">
        <f t="shared" ref="Q56:R58" si="273">IF(O56=0,"-",O56/O$59)</f>
        <v>0.85046728971962615</v>
      </c>
      <c r="R56" s="37">
        <f t="shared" si="273"/>
        <v>0.92446969861900308</v>
      </c>
      <c r="S56" s="38">
        <f t="shared" ref="S56:S63" si="274">IF(O56&gt;0,P56/O56,"-")</f>
        <v>6999.5054945054944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246</v>
      </c>
      <c r="AE56" s="36">
        <f>AE8</f>
        <v>1359782.42</v>
      </c>
      <c r="AF56" s="37">
        <f t="shared" ref="AF56:AG58" si="279">IF(AD56=0,"-",AD56/AD$59)</f>
        <v>0.7639751552795031</v>
      </c>
      <c r="AG56" s="37">
        <f t="shared" si="279"/>
        <v>0.90890570936522663</v>
      </c>
      <c r="AH56" s="38">
        <f t="shared" ref="AH56:AH63" si="280">IF(AD56&gt;0,AE56/AD56,"-")</f>
        <v>5527.5708130081293</v>
      </c>
      <c r="AI56" s="65">
        <f>AI8</f>
        <v>458</v>
      </c>
      <c r="AJ56" s="36">
        <f>AJ8</f>
        <v>2832709.92</v>
      </c>
      <c r="AK56" s="37">
        <f t="shared" ref="AK56:AL58" si="281">IF(AI56=0,"-",AI56/AI$59)</f>
        <v>0.69184290030211482</v>
      </c>
      <c r="AL56" s="37">
        <f t="shared" si="281"/>
        <v>0.87540300436257701</v>
      </c>
      <c r="AM56" s="38">
        <f t="shared" ref="AM56:AM63" si="282">IF(AI56&gt;0,AJ56/AI56,"-")</f>
        <v>6184.9561572052398</v>
      </c>
      <c r="AN56" s="10"/>
      <c r="AO56" s="65">
        <f>AO8</f>
        <v>228</v>
      </c>
      <c r="AP56" s="36">
        <f>AP8</f>
        <v>1331694.3</v>
      </c>
      <c r="AQ56" s="37">
        <f t="shared" ref="AQ56:AR58" si="283">IF(AO56=0,"-",AO56/AO$59)</f>
        <v>0.63509749303621166</v>
      </c>
      <c r="AR56" s="37">
        <f t="shared" si="283"/>
        <v>0.85720085562361736</v>
      </c>
      <c r="AS56" s="38">
        <f t="shared" ref="AS56:AS63" si="284">IF(AO56&gt;0,AP56/AO56,"-")</f>
        <v>5840.7644736842103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228</v>
      </c>
      <c r="BT56" s="36">
        <f>BT8</f>
        <v>1331694.3</v>
      </c>
      <c r="BU56" s="37">
        <f t="shared" ref="BU56:BV58" si="295">IF(BS56=0,"-",BS56/BS$59)</f>
        <v>0.63509749303621166</v>
      </c>
      <c r="BV56" s="37">
        <f t="shared" si="295"/>
        <v>0.85720085562361736</v>
      </c>
      <c r="BW56" s="38">
        <f t="shared" ref="BW56:BW63" si="296">IF(BS56&gt;0,BT56/BS56,"-")</f>
        <v>5840.7644736842103</v>
      </c>
      <c r="BY56" s="65">
        <f>BY8</f>
        <v>686</v>
      </c>
      <c r="BZ56" s="36">
        <f>BZ8</f>
        <v>4164404.2199999997</v>
      </c>
      <c r="CA56" s="37">
        <f t="shared" ref="CA56:CB58" si="297">IF(BY56=0,"-",BY56/BY$59)</f>
        <v>0.67189030362389812</v>
      </c>
      <c r="CB56" s="37">
        <f t="shared" si="297"/>
        <v>0.86949880902544541</v>
      </c>
      <c r="CC56" s="38">
        <f t="shared" ref="CC56:CC63" si="298">IF(BY56&gt;0,BZ56/BY56,"-")</f>
        <v>6070.5600874635566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46</v>
      </c>
      <c r="F57" s="47">
        <f>F18</f>
        <v>68659.25</v>
      </c>
      <c r="G57" s="48">
        <f t="shared" si="269"/>
        <v>0.44660194174757284</v>
      </c>
      <c r="H57" s="48">
        <f t="shared" si="269"/>
        <v>0.19204071218066343</v>
      </c>
      <c r="I57" s="49">
        <f t="shared" si="270"/>
        <v>1492.5923913043478</v>
      </c>
      <c r="J57" s="66">
        <f>J18</f>
        <v>25</v>
      </c>
      <c r="K57" s="47">
        <f>K18</f>
        <v>48365</v>
      </c>
      <c r="L57" s="48">
        <f t="shared" si="271"/>
        <v>0.19230769230769232</v>
      </c>
      <c r="M57" s="48">
        <f t="shared" si="271"/>
        <v>6.9759810762179839E-2</v>
      </c>
      <c r="N57" s="49">
        <f t="shared" si="272"/>
        <v>1934.6</v>
      </c>
      <c r="O57" s="66">
        <f>O18</f>
        <v>8</v>
      </c>
      <c r="P57" s="47">
        <f>P18</f>
        <v>30650</v>
      </c>
      <c r="Q57" s="48">
        <f t="shared" si="273"/>
        <v>7.476635514018691E-2</v>
      </c>
      <c r="R57" s="48">
        <f t="shared" si="273"/>
        <v>4.4485083346032989E-2</v>
      </c>
      <c r="S57" s="49">
        <f t="shared" si="274"/>
        <v>3831.25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30</v>
      </c>
      <c r="AE57" s="47">
        <f>AE18</f>
        <v>67391.850000000006</v>
      </c>
      <c r="AF57" s="48">
        <f t="shared" si="279"/>
        <v>9.3167701863354033E-2</v>
      </c>
      <c r="AG57" s="48">
        <f t="shared" si="279"/>
        <v>4.5046057610955849E-2</v>
      </c>
      <c r="AH57" s="49">
        <f t="shared" si="280"/>
        <v>2246.395</v>
      </c>
      <c r="AI57" s="66">
        <f>AI18</f>
        <v>109</v>
      </c>
      <c r="AJ57" s="47">
        <f>AJ18</f>
        <v>215066.1</v>
      </c>
      <c r="AK57" s="48">
        <f t="shared" si="281"/>
        <v>0.1646525679758308</v>
      </c>
      <c r="AL57" s="48">
        <f t="shared" si="281"/>
        <v>6.6462686047480082E-2</v>
      </c>
      <c r="AM57" s="49">
        <f t="shared" si="282"/>
        <v>1973.0834862385323</v>
      </c>
      <c r="AN57" s="10"/>
      <c r="AO57" s="66">
        <f>AO18</f>
        <v>57</v>
      </c>
      <c r="AP57" s="47">
        <f>AP18</f>
        <v>104224.87</v>
      </c>
      <c r="AQ57" s="48">
        <f t="shared" si="283"/>
        <v>0.15877437325905291</v>
      </c>
      <c r="AR57" s="48">
        <f t="shared" si="283"/>
        <v>6.708870627535185E-2</v>
      </c>
      <c r="AS57" s="49">
        <f t="shared" si="284"/>
        <v>1828.50649122807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57</v>
      </c>
      <c r="BT57" s="47">
        <f>BT18</f>
        <v>104224.87</v>
      </c>
      <c r="BU57" s="48">
        <f t="shared" si="295"/>
        <v>0.15877437325905291</v>
      </c>
      <c r="BV57" s="48">
        <f t="shared" si="295"/>
        <v>6.708870627535185E-2</v>
      </c>
      <c r="BW57" s="49">
        <f t="shared" si="296"/>
        <v>1828.50649122807</v>
      </c>
      <c r="BY57" s="66">
        <f>BY18</f>
        <v>166</v>
      </c>
      <c r="BZ57" s="47">
        <f>BZ18</f>
        <v>319290.96999999997</v>
      </c>
      <c r="CA57" s="48">
        <f t="shared" si="297"/>
        <v>0.16258570029382957</v>
      </c>
      <c r="CB57" s="48">
        <f t="shared" si="297"/>
        <v>6.6665747002719919E-2</v>
      </c>
      <c r="CC57" s="49">
        <f t="shared" si="298"/>
        <v>1923.4395783132529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22</v>
      </c>
      <c r="F58" s="54">
        <f>F28</f>
        <v>42435.199999999997</v>
      </c>
      <c r="G58" s="55">
        <f t="shared" si="269"/>
        <v>0.21359223300970873</v>
      </c>
      <c r="H58" s="55">
        <f t="shared" si="269"/>
        <v>0.1186917426206795</v>
      </c>
      <c r="I58" s="56">
        <f t="shared" si="270"/>
        <v>1928.8727272727272</v>
      </c>
      <c r="J58" s="67">
        <f>J28</f>
        <v>19</v>
      </c>
      <c r="K58" s="54">
        <f>K28</f>
        <v>55400</v>
      </c>
      <c r="L58" s="55">
        <f t="shared" si="271"/>
        <v>0.14615384615384616</v>
      </c>
      <c r="M58" s="55">
        <f t="shared" si="271"/>
        <v>7.9906823451354553E-2</v>
      </c>
      <c r="N58" s="56">
        <f t="shared" si="272"/>
        <v>2915.7894736842104</v>
      </c>
      <c r="O58" s="67">
        <f>O28</f>
        <v>8</v>
      </c>
      <c r="P58" s="54">
        <f>P28</f>
        <v>21390</v>
      </c>
      <c r="Q58" s="55">
        <f t="shared" si="273"/>
        <v>7.476635514018691E-2</v>
      </c>
      <c r="R58" s="55">
        <f t="shared" si="273"/>
        <v>3.1045218034963969E-2</v>
      </c>
      <c r="S58" s="56">
        <f t="shared" si="274"/>
        <v>2673.75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46</v>
      </c>
      <c r="AE58" s="54">
        <f>AE28</f>
        <v>68891.17</v>
      </c>
      <c r="AF58" s="55">
        <f t="shared" si="279"/>
        <v>0.14285714285714285</v>
      </c>
      <c r="AG58" s="55">
        <f t="shared" si="279"/>
        <v>4.6048233023817463E-2</v>
      </c>
      <c r="AH58" s="56">
        <f t="shared" si="280"/>
        <v>1497.6341304347825</v>
      </c>
      <c r="AI58" s="67">
        <f>AI28</f>
        <v>95</v>
      </c>
      <c r="AJ58" s="54">
        <f>AJ28</f>
        <v>188116.37</v>
      </c>
      <c r="AK58" s="55">
        <f t="shared" si="281"/>
        <v>0.14350453172205438</v>
      </c>
      <c r="AL58" s="55">
        <f t="shared" si="281"/>
        <v>5.8134309589942819E-2</v>
      </c>
      <c r="AM58" s="56">
        <f t="shared" si="282"/>
        <v>1980.1723157894737</v>
      </c>
      <c r="AN58" s="10"/>
      <c r="AO58" s="67">
        <f>AO28</f>
        <v>74</v>
      </c>
      <c r="AP58" s="54">
        <f>AP28</f>
        <v>117619.06</v>
      </c>
      <c r="AQ58" s="55">
        <f t="shared" si="283"/>
        <v>0.20612813370473537</v>
      </c>
      <c r="AR58" s="55">
        <f t="shared" si="283"/>
        <v>7.5710438101030827E-2</v>
      </c>
      <c r="AS58" s="56">
        <f t="shared" si="284"/>
        <v>1589.4467567567567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74</v>
      </c>
      <c r="BT58" s="54">
        <f>BT28</f>
        <v>117619.06</v>
      </c>
      <c r="BU58" s="55">
        <f t="shared" si="295"/>
        <v>0.20612813370473537</v>
      </c>
      <c r="BV58" s="55">
        <f t="shared" si="295"/>
        <v>7.5710438101030827E-2</v>
      </c>
      <c r="BW58" s="56">
        <f t="shared" si="296"/>
        <v>1589.4467567567567</v>
      </c>
      <c r="BY58" s="67">
        <f>BY28</f>
        <v>169</v>
      </c>
      <c r="BZ58" s="54">
        <f>BZ28</f>
        <v>305735.43</v>
      </c>
      <c r="CA58" s="55">
        <f t="shared" si="297"/>
        <v>0.16552399608227228</v>
      </c>
      <c r="CB58" s="55">
        <f t="shared" si="297"/>
        <v>6.3835443971834813E-2</v>
      </c>
      <c r="CC58" s="56">
        <f t="shared" si="298"/>
        <v>1809.0853846153846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103</v>
      </c>
      <c r="F59" s="40">
        <f>SUM(F56:F58)</f>
        <v>357524.45</v>
      </c>
      <c r="G59" s="41">
        <f>IF(E59=0,"-",E59/E$88)</f>
        <v>9.3892433910665457E-2</v>
      </c>
      <c r="H59" s="41">
        <f>IF(F59=0,"-",F59/F$88)</f>
        <v>0.1105855794203021</v>
      </c>
      <c r="I59" s="42">
        <f t="shared" si="270"/>
        <v>3471.1111650485436</v>
      </c>
      <c r="J59" s="68">
        <f>SUM(J56:J58)</f>
        <v>130</v>
      </c>
      <c r="K59" s="40">
        <f>SUM(K56:K58)</f>
        <v>693307.5</v>
      </c>
      <c r="L59" s="41">
        <f>IF(J59=0,"-",J59/J$88)</f>
        <v>0.14959723820483314</v>
      </c>
      <c r="M59" s="41">
        <f>IF(K59=0,"-",K59/K$88)</f>
        <v>0.21159512311509066</v>
      </c>
      <c r="N59" s="42">
        <f t="shared" si="272"/>
        <v>5333.1346153846152</v>
      </c>
      <c r="O59" s="68">
        <f>SUM(O56:O58)</f>
        <v>107</v>
      </c>
      <c r="P59" s="40">
        <f>SUM(P56:P58)</f>
        <v>688995</v>
      </c>
      <c r="Q59" s="41">
        <f>IF(O59=0,"-",O59/O$88)</f>
        <v>0.22669491525423729</v>
      </c>
      <c r="R59" s="41">
        <f>IF(P59=0,"-",P59/P$88)</f>
        <v>0.26519136062630261</v>
      </c>
      <c r="S59" s="42">
        <f t="shared" si="274"/>
        <v>6439.2056074766351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322</v>
      </c>
      <c r="AE59" s="40">
        <f>SUM(AE56:AE58)</f>
        <v>1496065.44</v>
      </c>
      <c r="AF59" s="41">
        <f>IF(AD59=0,"-",AD59/AD$88)</f>
        <v>0.16059850374064838</v>
      </c>
      <c r="AG59" s="41">
        <f>IF(AE59=0,"-",AE59/AE$88)</f>
        <v>0.21211380865571081</v>
      </c>
      <c r="AH59" s="42">
        <f t="shared" si="280"/>
        <v>4646.1659627329191</v>
      </c>
      <c r="AI59" s="68">
        <f>SUM(AI56:AI58)</f>
        <v>662</v>
      </c>
      <c r="AJ59" s="40">
        <f>SUM(AJ56:AJ58)</f>
        <v>3235892.39</v>
      </c>
      <c r="AK59" s="41">
        <f>IF(AI59=0,"-",AI59/AI$88)</f>
        <v>0.14899842448795858</v>
      </c>
      <c r="AL59" s="41">
        <f>IF(AJ59=0,"-",AJ59/AJ$88)</f>
        <v>0.20023072296611927</v>
      </c>
      <c r="AM59" s="42">
        <f t="shared" si="282"/>
        <v>4888.0549697885199</v>
      </c>
      <c r="AN59" s="16"/>
      <c r="AO59" s="68">
        <f>SUM(AO56:AO58)</f>
        <v>359</v>
      </c>
      <c r="AP59" s="40">
        <f>SUM(AP56:AP58)</f>
        <v>1553538.23</v>
      </c>
      <c r="AQ59" s="41">
        <f>IF(AO59=0,"-",AO59/AO$88)</f>
        <v>0.14435062324085243</v>
      </c>
      <c r="AR59" s="41">
        <f>IF(AP59=0,"-",AP59/AP$88)</f>
        <v>0.1934719194319014</v>
      </c>
      <c r="AS59" s="42">
        <f t="shared" si="284"/>
        <v>4327.4045403899718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359</v>
      </c>
      <c r="BT59" s="40">
        <f>SUM(BT56:BT58)</f>
        <v>1553538.23</v>
      </c>
      <c r="BU59" s="41">
        <f>IF(BS59=0,"-",BS59/BS$88)</f>
        <v>0.16513339466421342</v>
      </c>
      <c r="BV59" s="41">
        <f>IF(BT59=0,"-",BT59/BT$88)</f>
        <v>0.22740947340750917</v>
      </c>
      <c r="BW59" s="42">
        <f t="shared" si="296"/>
        <v>4327.4045403899718</v>
      </c>
      <c r="BY59" s="68">
        <f>SUM(BY56:BY58)</f>
        <v>1021</v>
      </c>
      <c r="BZ59" s="40">
        <f>SUM(BZ56:BZ58)</f>
        <v>4789430.6199999992</v>
      </c>
      <c r="CA59" s="41">
        <f>IF(BY59=0,"-",BY59/BY$88)</f>
        <v>0.15429953150974762</v>
      </c>
      <c r="CB59" s="41">
        <f>IF(BZ59=0,"-",BZ59/BZ$88)</f>
        <v>0.20830606462919948</v>
      </c>
      <c r="CC59" s="42">
        <f t="shared" si="298"/>
        <v>4690.9212732615078</v>
      </c>
    </row>
    <row r="60" spans="3:81" s="3" customFormat="1" ht="4.55" customHeight="1" outlineLevel="1" thickTop="1" thickBot="1" x14ac:dyDescent="0.35">
      <c r="C60"/>
      <c r="D60"/>
      <c r="E60" s="50">
        <f>E9</f>
        <v>355</v>
      </c>
      <c r="F60" s="51">
        <f>F9</f>
        <v>1158986.82</v>
      </c>
      <c r="G60" s="52">
        <f>IF(E60=0,"-",E60/E$63)</f>
        <v>4.9305555555555554</v>
      </c>
      <c r="H60" s="52">
        <f>IF(F60=0,"-",F60/F$63)</f>
        <v>17.647305976398936</v>
      </c>
      <c r="I60" s="51">
        <f t="shared" si="270"/>
        <v>3264.7516056338031</v>
      </c>
      <c r="J60" s="50">
        <f>J9</f>
        <v>114</v>
      </c>
      <c r="K60" s="51">
        <f>K9</f>
        <v>432945</v>
      </c>
      <c r="L60" s="52">
        <f>IF(J60=0,"-",J60/J$63)</f>
        <v>2.1111111111111112</v>
      </c>
      <c r="M60" s="52">
        <f>IF(K60=0,"-",K60/K$63)</f>
        <v>9.8284903518728726</v>
      </c>
      <c r="N60" s="51">
        <f t="shared" si="272"/>
        <v>3797.7631578947367</v>
      </c>
      <c r="O60" s="50">
        <f>O9</f>
        <v>1</v>
      </c>
      <c r="P60" s="51">
        <f>P9</f>
        <v>10200</v>
      </c>
      <c r="Q60" s="52">
        <f>IF(O60=0,"-",O60/O$63)</f>
        <v>7.1428571428571425E-2</v>
      </c>
      <c r="R60" s="52">
        <f>IF(P60=0,"-",P60/P$63)</f>
        <v>0.79563182527301091</v>
      </c>
      <c r="S60" s="51">
        <f t="shared" si="274"/>
        <v>10200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4</v>
      </c>
      <c r="AE60" s="51">
        <f>AE9</f>
        <v>33660.620000000003</v>
      </c>
      <c r="AF60" s="52" t="e">
        <f>IF(AD60=0,"-",AD60/AD$63)</f>
        <v>#DIV/0!</v>
      </c>
      <c r="AG60" s="52" t="e">
        <f>IF(AE60=0,"-",AE60/AE$63)</f>
        <v>#DIV/0!</v>
      </c>
      <c r="AH60" s="51">
        <f t="shared" si="280"/>
        <v>8415.1550000000007</v>
      </c>
      <c r="AI60" s="50">
        <f>AI9</f>
        <v>474</v>
      </c>
      <c r="AJ60" s="51">
        <f>AJ9</f>
        <v>1635792.44</v>
      </c>
      <c r="AK60" s="52">
        <f>IF(AI60=0,"-",AI60/AI$63)</f>
        <v>3.3857142857142857</v>
      </c>
      <c r="AL60" s="52">
        <f>IF(AJ60=0,"-",AJ60/AJ$63)</f>
        <v>13.348504141335836</v>
      </c>
      <c r="AM60" s="51">
        <f t="shared" si="282"/>
        <v>3451.0389029535863</v>
      </c>
      <c r="AN60" s="10"/>
      <c r="AO60" s="50">
        <f>AO9</f>
        <v>11</v>
      </c>
      <c r="AP60" s="51">
        <f>AP9</f>
        <v>49725.19</v>
      </c>
      <c r="AQ60" s="52">
        <f>IF(AO60=0,"-",AO60/AO$63)</f>
        <v>2.75</v>
      </c>
      <c r="AR60" s="52">
        <f>IF(AP60=0,"-",AP60/AP$63)</f>
        <v>5.4418336145894211</v>
      </c>
      <c r="AS60" s="51">
        <f t="shared" si="284"/>
        <v>4520.471818181818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474</v>
      </c>
      <c r="BZ60" s="51">
        <f>BZ9</f>
        <v>1635792.44</v>
      </c>
      <c r="CA60" s="52">
        <f>IF(BY60=0,"-",BY60/BY$63)</f>
        <v>3.2916666666666665</v>
      </c>
      <c r="CB60" s="52">
        <f>IF(BZ60=0,"-",BZ60/BZ$63)</f>
        <v>12.422238689430296</v>
      </c>
      <c r="CC60" s="51">
        <f t="shared" si="298"/>
        <v>3451.0389029535863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355</v>
      </c>
      <c r="F61" s="36">
        <f>F9</f>
        <v>1158986.82</v>
      </c>
      <c r="G61" s="37">
        <f t="shared" ref="G61:H63" si="299">IF(E61=0,"-",E61/E$64)</f>
        <v>0.53223388305847075</v>
      </c>
      <c r="H61" s="37">
        <f t="shared" si="299"/>
        <v>0.69309469793569944</v>
      </c>
      <c r="I61" s="38">
        <f t="shared" si="270"/>
        <v>3264.7516056338031</v>
      </c>
      <c r="J61" s="65">
        <f>J9</f>
        <v>114</v>
      </c>
      <c r="K61" s="36">
        <f>K9</f>
        <v>432945</v>
      </c>
      <c r="L61" s="37">
        <f t="shared" ref="L61:M63" si="300">IF(J61=0,"-",J61/J$64)</f>
        <v>0.31666666666666665</v>
      </c>
      <c r="M61" s="37">
        <f t="shared" si="300"/>
        <v>0.46654957191440655</v>
      </c>
      <c r="N61" s="38">
        <f t="shared" si="272"/>
        <v>3797.7631578947367</v>
      </c>
      <c r="O61" s="65">
        <f>O9</f>
        <v>1</v>
      </c>
      <c r="P61" s="36">
        <f>P9</f>
        <v>10200</v>
      </c>
      <c r="Q61" s="37">
        <f t="shared" ref="Q61:R63" si="301">IF(O61=0,"-",O61/O$64)</f>
        <v>1.6129032258064516E-2</v>
      </c>
      <c r="R61" s="37">
        <f t="shared" si="301"/>
        <v>9.549006954766448E-2</v>
      </c>
      <c r="S61" s="38">
        <f t="shared" si="274"/>
        <v>10200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4</v>
      </c>
      <c r="AE61" s="36">
        <f>AE9</f>
        <v>33660.620000000003</v>
      </c>
      <c r="AF61" s="37">
        <f t="shared" ref="AF61:AG63" si="304">IF(AD61=0,"-",AD61/AD$64)</f>
        <v>1</v>
      </c>
      <c r="AG61" s="37">
        <f t="shared" si="304"/>
        <v>1</v>
      </c>
      <c r="AH61" s="38">
        <f t="shared" si="280"/>
        <v>8415.1550000000007</v>
      </c>
      <c r="AI61" s="65">
        <f>AI9</f>
        <v>474</v>
      </c>
      <c r="AJ61" s="36">
        <f>AJ9</f>
        <v>1635792.44</v>
      </c>
      <c r="AK61" s="37">
        <f t="shared" ref="AK61:AL63" si="305">IF(AI61=0,"-",AI61/AI$64)</f>
        <v>0.43366880146386094</v>
      </c>
      <c r="AL61" s="37">
        <f t="shared" si="305"/>
        <v>0.59686484545374408</v>
      </c>
      <c r="AM61" s="38">
        <f t="shared" si="282"/>
        <v>3451.0389029535863</v>
      </c>
      <c r="AN61" s="10"/>
      <c r="AO61" s="65">
        <f>AO9</f>
        <v>11</v>
      </c>
      <c r="AP61" s="36">
        <f>AP9</f>
        <v>49725.19</v>
      </c>
      <c r="AQ61" s="37">
        <f t="shared" ref="AQ61:AR63" si="306">IF(AO61=0,"-",AO61/AO$64)</f>
        <v>0.73333333333333328</v>
      </c>
      <c r="AR61" s="37">
        <f t="shared" si="306"/>
        <v>0.84476469591899939</v>
      </c>
      <c r="AS61" s="38">
        <f t="shared" si="284"/>
        <v>4520.471818181818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474</v>
      </c>
      <c r="BZ61" s="36">
        <f>BZ9</f>
        <v>1635792.44</v>
      </c>
      <c r="CA61" s="37">
        <f t="shared" ref="CA61:CB63" si="313">IF(BY61=0,"-",BY61/BY$64)</f>
        <v>0.43208751139471285</v>
      </c>
      <c r="CB61" s="37">
        <f t="shared" si="313"/>
        <v>0.59488144950361044</v>
      </c>
      <c r="CC61" s="38">
        <f t="shared" si="298"/>
        <v>3451.0389029535863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240</v>
      </c>
      <c r="F62" s="47">
        <f>F19</f>
        <v>447529.33</v>
      </c>
      <c r="G62" s="48">
        <f t="shared" si="299"/>
        <v>0.35982008995502252</v>
      </c>
      <c r="H62" s="48">
        <f t="shared" si="299"/>
        <v>0.26763048590467664</v>
      </c>
      <c r="I62" s="49">
        <f t="shared" si="270"/>
        <v>1864.7055416666667</v>
      </c>
      <c r="J62" s="66">
        <f>J19</f>
        <v>192</v>
      </c>
      <c r="K62" s="47">
        <f>K19</f>
        <v>450977.13</v>
      </c>
      <c r="L62" s="48">
        <f t="shared" si="300"/>
        <v>0.53333333333333333</v>
      </c>
      <c r="M62" s="48">
        <f t="shared" si="300"/>
        <v>0.48598133006429839</v>
      </c>
      <c r="N62" s="49">
        <f t="shared" si="272"/>
        <v>2348.8392187499999</v>
      </c>
      <c r="O62" s="66">
        <f>O19</f>
        <v>47</v>
      </c>
      <c r="P62" s="47">
        <f>P19</f>
        <v>83797.39</v>
      </c>
      <c r="Q62" s="48">
        <f t="shared" si="301"/>
        <v>0.75806451612903225</v>
      </c>
      <c r="R62" s="48">
        <f t="shared" si="301"/>
        <v>0.78449201951105529</v>
      </c>
      <c r="S62" s="49">
        <f t="shared" si="274"/>
        <v>1782.9231914893617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479</v>
      </c>
      <c r="AJ62" s="47">
        <f>AJ19</f>
        <v>982303.85000000009</v>
      </c>
      <c r="AK62" s="48">
        <f t="shared" si="305"/>
        <v>0.43824336688014637</v>
      </c>
      <c r="AL62" s="48">
        <f t="shared" si="305"/>
        <v>0.35842116718602018</v>
      </c>
      <c r="AM62" s="49">
        <f t="shared" si="282"/>
        <v>2050.7387265135703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479</v>
      </c>
      <c r="BZ62" s="47">
        <f>BZ19</f>
        <v>982303.85000000009</v>
      </c>
      <c r="CA62" s="48">
        <f t="shared" si="313"/>
        <v>0.43664539653600731</v>
      </c>
      <c r="CB62" s="48">
        <f t="shared" si="313"/>
        <v>0.35723012519912195</v>
      </c>
      <c r="CC62" s="49">
        <f t="shared" si="298"/>
        <v>2050.7387265135703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72</v>
      </c>
      <c r="F63" s="54">
        <f>F29</f>
        <v>65675</v>
      </c>
      <c r="G63" s="55">
        <f t="shared" si="299"/>
        <v>0.10794602698650675</v>
      </c>
      <c r="H63" s="55">
        <f t="shared" si="299"/>
        <v>3.9274816159623853E-2</v>
      </c>
      <c r="I63" s="56">
        <f t="shared" si="270"/>
        <v>912.15277777777783</v>
      </c>
      <c r="J63" s="67">
        <f>J29</f>
        <v>54</v>
      </c>
      <c r="K63" s="54">
        <f>K29</f>
        <v>44050</v>
      </c>
      <c r="L63" s="55">
        <f t="shared" si="300"/>
        <v>0.15</v>
      </c>
      <c r="M63" s="55">
        <f t="shared" si="300"/>
        <v>4.7469098021295099E-2</v>
      </c>
      <c r="N63" s="56">
        <f t="shared" si="272"/>
        <v>815.74074074074076</v>
      </c>
      <c r="O63" s="67">
        <f>O29</f>
        <v>14</v>
      </c>
      <c r="P63" s="54">
        <f>P29</f>
        <v>12820</v>
      </c>
      <c r="Q63" s="55">
        <f t="shared" si="301"/>
        <v>0.22580645161290322</v>
      </c>
      <c r="R63" s="55">
        <f t="shared" si="301"/>
        <v>0.12001791094128025</v>
      </c>
      <c r="S63" s="56">
        <f t="shared" si="274"/>
        <v>915.71428571428567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140</v>
      </c>
      <c r="AJ63" s="54">
        <f>AJ29</f>
        <v>122545</v>
      </c>
      <c r="AK63" s="55">
        <f t="shared" si="305"/>
        <v>0.12808783165599269</v>
      </c>
      <c r="AL63" s="55">
        <f t="shared" si="305"/>
        <v>4.4713987360235678E-2</v>
      </c>
      <c r="AM63" s="56">
        <f t="shared" si="282"/>
        <v>875.32142857142856</v>
      </c>
      <c r="AN63" s="10"/>
      <c r="AO63" s="67">
        <f>AO29</f>
        <v>4</v>
      </c>
      <c r="AP63" s="54">
        <f>AP29</f>
        <v>9137.58</v>
      </c>
      <c r="AQ63" s="55">
        <f t="shared" si="306"/>
        <v>0.26666666666666666</v>
      </c>
      <c r="AR63" s="55">
        <f t="shared" si="306"/>
        <v>0.15523530408100059</v>
      </c>
      <c r="AS63" s="56">
        <f t="shared" si="284"/>
        <v>2284.395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4</v>
      </c>
      <c r="BT63" s="54">
        <f>BT29</f>
        <v>9137.58</v>
      </c>
      <c r="BU63" s="55">
        <f t="shared" si="312"/>
        <v>1</v>
      </c>
      <c r="BV63" s="55">
        <f t="shared" si="312"/>
        <v>1</v>
      </c>
      <c r="BW63" s="56">
        <f t="shared" si="296"/>
        <v>2284.395</v>
      </c>
      <c r="BY63" s="67">
        <f>BY29</f>
        <v>144</v>
      </c>
      <c r="BZ63" s="54">
        <f>BZ29</f>
        <v>131682.57999999999</v>
      </c>
      <c r="CA63" s="55">
        <f t="shared" si="313"/>
        <v>0.13126709206927986</v>
      </c>
      <c r="CB63" s="55">
        <f t="shared" si="313"/>
        <v>4.7888425297267626E-2</v>
      </c>
      <c r="CC63" s="56">
        <f t="shared" si="298"/>
        <v>914.46236111111102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667</v>
      </c>
      <c r="F64" s="40">
        <f>SUM(F61:F63)</f>
        <v>1672191.1500000001</v>
      </c>
      <c r="G64" s="41">
        <f>IF(E64=0,"-",E64/E$88)</f>
        <v>0.60802187784867823</v>
      </c>
      <c r="H64" s="41">
        <f>IF(F64=0,"-",F64/F$88)</f>
        <v>0.51722400306958394</v>
      </c>
      <c r="I64" s="42"/>
      <c r="J64" s="68">
        <f>SUM(J61:J63)</f>
        <v>360</v>
      </c>
      <c r="K64" s="40">
        <f>SUM(K61:K63)</f>
        <v>927972.13</v>
      </c>
      <c r="L64" s="41">
        <f>IF(J64=0,"-",J64/J$88)</f>
        <v>0.4142692750287687</v>
      </c>
      <c r="M64" s="41">
        <f>IF(K64=0,"-",K64/K$88)</f>
        <v>0.28321398094600581</v>
      </c>
      <c r="N64" s="42"/>
      <c r="O64" s="68">
        <f>SUM(O61:O63)</f>
        <v>62</v>
      </c>
      <c r="P64" s="40">
        <f>SUM(P61:P63)</f>
        <v>106817.39</v>
      </c>
      <c r="Q64" s="41">
        <f>IF(O64=0,"-",O64/O$88)</f>
        <v>0.13135593220338984</v>
      </c>
      <c r="R64" s="41">
        <f>IF(P64=0,"-",P64/P$88)</f>
        <v>4.1113577010936819E-2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4</v>
      </c>
      <c r="AE64" s="40">
        <f>SUM(AE61:AE63)</f>
        <v>33660.620000000003</v>
      </c>
      <c r="AF64" s="41">
        <f>IF(AD64=0,"-",AD64/AD$88)</f>
        <v>1.99501246882793E-3</v>
      </c>
      <c r="AG64" s="41">
        <f>IF(AE64=0,"-",AE64/AE$88)</f>
        <v>4.7724398405410619E-3</v>
      </c>
      <c r="AH64" s="42"/>
      <c r="AI64" s="68">
        <f>SUM(AI61:AI63)</f>
        <v>1093</v>
      </c>
      <c r="AJ64" s="40">
        <f>SUM(AJ61:AJ63)</f>
        <v>2740641.29</v>
      </c>
      <c r="AK64" s="41">
        <f>IF(AI64=0,"-",AI64/AI$88)</f>
        <v>0.24600495160927302</v>
      </c>
      <c r="AL64" s="41">
        <f>IF(AJ64=0,"-",AJ64/AJ$88)</f>
        <v>0.16958554882212809</v>
      </c>
      <c r="AM64" s="42"/>
      <c r="AN64" s="16"/>
      <c r="AO64" s="68">
        <f>SUM(AO61:AO63)</f>
        <v>15</v>
      </c>
      <c r="AP64" s="40">
        <f>SUM(AP61:AP63)</f>
        <v>58862.770000000004</v>
      </c>
      <c r="AQ64" s="41">
        <f>IF(AO64=0,"-",AO64/AO$88)</f>
        <v>6.0313630880579009E-3</v>
      </c>
      <c r="AR64" s="41">
        <f>IF(AP64=0,"-",AP64/AP$88)</f>
        <v>7.3305522033909288E-3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4</v>
      </c>
      <c r="BT64" s="40">
        <f>SUM(BT61:BT63)</f>
        <v>9137.58</v>
      </c>
      <c r="BU64" s="41">
        <f>IF(BS64=0,"-",BS64/BS$88)</f>
        <v>1.8399264029438822E-3</v>
      </c>
      <c r="BV64" s="41">
        <f>IF(BT64=0,"-",BT64/BT$88)</f>
        <v>1.3375739430750845E-3</v>
      </c>
      <c r="BW64" s="42"/>
      <c r="BY64" s="68">
        <f>SUM(BY61:BY63)</f>
        <v>1097</v>
      </c>
      <c r="BZ64" s="40">
        <f>SUM(BZ61:BZ63)</f>
        <v>2749778.87</v>
      </c>
      <c r="CA64" s="41">
        <f>IF(BY64=0,"-",BY64/BY$88)</f>
        <v>0.16578509898745655</v>
      </c>
      <c r="CB64" s="41">
        <f>IF(BZ64=0,"-",BZ64/BZ$88)</f>
        <v>0.11959576418506032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4</v>
      </c>
      <c r="F65" s="51">
        <f>F11</f>
        <v>29800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7450</v>
      </c>
      <c r="J65" s="50">
        <f>J11</f>
        <v>71</v>
      </c>
      <c r="K65" s="51">
        <f>K11</f>
        <v>504934.02</v>
      </c>
      <c r="L65" s="52">
        <f>IF(J65=0,"-",J65/J$72)</f>
        <v>35.5</v>
      </c>
      <c r="M65" s="52">
        <f>IF(K65=0,"-",K65/K$72)</f>
        <v>73.178843478260873</v>
      </c>
      <c r="N65" s="51">
        <f>IF(J65&gt;0,K65/J65,"-")</f>
        <v>7111.7467605633801</v>
      </c>
      <c r="O65" s="50">
        <f>O11</f>
        <v>99</v>
      </c>
      <c r="P65" s="51">
        <f>P11</f>
        <v>728650</v>
      </c>
      <c r="Q65" s="52">
        <f>IF(O65=0,"-",O65/O$72)</f>
        <v>19.8</v>
      </c>
      <c r="R65" s="52">
        <f>IF(P65=0,"-",P65/P$72)</f>
        <v>50.537838008421474</v>
      </c>
      <c r="S65" s="51">
        <f>IF(O65&gt;0,P65/O65,"-")</f>
        <v>7360.1010101010097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457</v>
      </c>
      <c r="AE65" s="51">
        <f>AE11</f>
        <v>1602444.96</v>
      </c>
      <c r="AF65" s="52">
        <f>IF(AD65=0,"-",AD65/AD$72)</f>
        <v>8.6226415094339615</v>
      </c>
      <c r="AG65" s="52">
        <f>IF(AE65=0,"-",AE65/AE$72)</f>
        <v>30.817564903732428</v>
      </c>
      <c r="AH65" s="51">
        <f>IF(AD65&gt;0,AE65/AD65,"-")</f>
        <v>3506.4441137855579</v>
      </c>
      <c r="AI65" s="50">
        <f>AI11</f>
        <v>631</v>
      </c>
      <c r="AJ65" s="51">
        <f>AJ11</f>
        <v>2865828.98</v>
      </c>
      <c r="AK65" s="52">
        <f>IF(AI65=0,"-",AI65/AI$72)</f>
        <v>10.516666666666667</v>
      </c>
      <c r="AL65" s="52">
        <f>IF(AJ65=0,"-",AJ65/AJ$72)</f>
        <v>39.08889052261528</v>
      </c>
      <c r="AM65" s="51">
        <f>IF(AI65&gt;0,AJ65/AI65,"-")</f>
        <v>4541.7258003169572</v>
      </c>
      <c r="AN65" s="10"/>
      <c r="AO65" s="50">
        <f>AO11</f>
        <v>302</v>
      </c>
      <c r="AP65" s="51">
        <f>AP11</f>
        <v>1148603.5900000001</v>
      </c>
      <c r="AQ65" s="52">
        <f>IF(AO65=0,"-",AO65/AO$72)</f>
        <v>3.5116279069767442</v>
      </c>
      <c r="AR65" s="52">
        <f>IF(AP65=0,"-",AP65/AP$72)</f>
        <v>12.158774832071078</v>
      </c>
      <c r="AS65" s="51">
        <f>IF(AO65&gt;0,AP65/AO65,"-")</f>
        <v>3803.3231456953645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631</v>
      </c>
      <c r="BZ65" s="51">
        <f>BZ11</f>
        <v>2865828.98</v>
      </c>
      <c r="CA65" s="52">
        <f>IF(BY65=0,"-",BY65/BY$72)</f>
        <v>4.3219178082191778</v>
      </c>
      <c r="CB65" s="52">
        <f>IF(BZ65=0,"-",BZ65/BZ$72)</f>
        <v>17.080594702410988</v>
      </c>
      <c r="CC65" s="51">
        <f>IF(BY65&gt;0,BZ65/BY65,"-")</f>
        <v>4541.7258003169572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165</v>
      </c>
      <c r="F66" s="36">
        <f>F10</f>
        <v>647724.84</v>
      </c>
      <c r="G66" s="37">
        <f t="shared" ref="G66:H68" si="314">IF(E66=0,"-",E66/E$64)</f>
        <v>0.24737631184407796</v>
      </c>
      <c r="H66" s="37">
        <f t="shared" si="314"/>
        <v>0.3873509556607807</v>
      </c>
      <c r="I66" s="38">
        <f>IF(E66&gt;0,F66/E66,"-")</f>
        <v>3925.6050909090909</v>
      </c>
      <c r="J66" s="65">
        <f>J10</f>
        <v>108</v>
      </c>
      <c r="K66" s="36">
        <f>K10</f>
        <v>388991.77</v>
      </c>
      <c r="L66" s="37">
        <f t="shared" ref="L66:M68" si="315">IF(J66=0,"-",J66/J$64)</f>
        <v>0.3</v>
      </c>
      <c r="M66" s="37">
        <f t="shared" si="315"/>
        <v>0.41918475504215846</v>
      </c>
      <c r="N66" s="38">
        <f>IF(J66&gt;0,K66/J66,"-")</f>
        <v>3601.7756481481483</v>
      </c>
      <c r="O66" s="65">
        <f>O10</f>
        <v>1</v>
      </c>
      <c r="P66" s="36">
        <f>P10</f>
        <v>10625</v>
      </c>
      <c r="Q66" s="37">
        <f t="shared" ref="Q66:R68" si="316">IF(O66=0,"-",O66/O$64)</f>
        <v>1.6129032258064516E-2</v>
      </c>
      <c r="R66" s="37">
        <f t="shared" si="316"/>
        <v>9.9468822445483829E-2</v>
      </c>
      <c r="S66" s="38">
        <f>IF(O66&gt;0,P66/O66,"-")</f>
        <v>10625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274</v>
      </c>
      <c r="AJ66" s="36">
        <f>AJ10</f>
        <v>1047341.61</v>
      </c>
      <c r="AK66" s="37">
        <f t="shared" ref="AK66:AL68" si="320">IF(AI66=0,"-",AI66/AI$64)</f>
        <v>0.25068618481244281</v>
      </c>
      <c r="AL66" s="37">
        <f t="shared" si="320"/>
        <v>0.38215202179924829</v>
      </c>
      <c r="AM66" s="38">
        <f>IF(AI66&gt;0,AJ66/AI66,"-")</f>
        <v>3822.4146350364963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274</v>
      </c>
      <c r="BZ66" s="36">
        <f>BZ10</f>
        <v>1047341.61</v>
      </c>
      <c r="CA66" s="37">
        <f t="shared" ref="CA66:CB68" si="328">IF(BY66=0,"-",BY66/BY$64)</f>
        <v>0.24977210574293529</v>
      </c>
      <c r="CB66" s="37">
        <f t="shared" si="328"/>
        <v>0.38088212162311069</v>
      </c>
      <c r="CC66" s="38">
        <f>IF(BY66&gt;0,BZ66/BY66,"-")</f>
        <v>3822.4146350364963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71</v>
      </c>
      <c r="F67" s="47">
        <f>F20</f>
        <v>137131.06</v>
      </c>
      <c r="G67" s="48">
        <f t="shared" si="314"/>
        <v>0.10644677661169415</v>
      </c>
      <c r="H67" s="48">
        <f t="shared" si="314"/>
        <v>8.2006808850770427E-2</v>
      </c>
      <c r="I67" s="49">
        <f>IF(E67&gt;0,F67/E67,"-")</f>
        <v>1931.42338028169</v>
      </c>
      <c r="J67" s="66">
        <f>J20</f>
        <v>69</v>
      </c>
      <c r="K67" s="47">
        <f>K20</f>
        <v>120682.21</v>
      </c>
      <c r="L67" s="48">
        <f t="shared" si="315"/>
        <v>0.19166666666666668</v>
      </c>
      <c r="M67" s="48">
        <f t="shared" si="315"/>
        <v>0.13004939059969398</v>
      </c>
      <c r="N67" s="49">
        <f>IF(J67&gt;0,K67/J67,"-")</f>
        <v>1749.0175362318842</v>
      </c>
      <c r="O67" s="66">
        <f>O20</f>
        <v>19</v>
      </c>
      <c r="P67" s="47">
        <f>P20</f>
        <v>24579.7</v>
      </c>
      <c r="Q67" s="48">
        <f t="shared" si="316"/>
        <v>0.30645161290322581</v>
      </c>
      <c r="R67" s="48">
        <f t="shared" si="316"/>
        <v>0.23010953553536556</v>
      </c>
      <c r="S67" s="49">
        <f>IF(O67&gt;0,P67/O67,"-")</f>
        <v>1293.6684210526316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159</v>
      </c>
      <c r="AJ67" s="47">
        <f>AJ20</f>
        <v>282392.96999999997</v>
      </c>
      <c r="AK67" s="48">
        <f t="shared" si="320"/>
        <v>0.14547118023787739</v>
      </c>
      <c r="AL67" s="48">
        <f t="shared" si="320"/>
        <v>0.1030390117197716</v>
      </c>
      <c r="AM67" s="49">
        <f>IF(AI67&gt;0,AJ67/AI67,"-")</f>
        <v>1776.0564150943394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159</v>
      </c>
      <c r="BZ67" s="47">
        <f>BZ20</f>
        <v>282392.96999999997</v>
      </c>
      <c r="CA67" s="48">
        <f t="shared" si="328"/>
        <v>0.14494074749316319</v>
      </c>
      <c r="CB67" s="48">
        <f t="shared" si="328"/>
        <v>0.10269661065509604</v>
      </c>
      <c r="CC67" s="49">
        <f>IF(BY67&gt;0,BZ67/BY67,"-")</f>
        <v>1776.0564150943394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26</v>
      </c>
      <c r="F68" s="54">
        <f>F30</f>
        <v>44295</v>
      </c>
      <c r="G68" s="55">
        <f t="shared" si="314"/>
        <v>3.8980509745127435E-2</v>
      </c>
      <c r="H68" s="55">
        <f t="shared" si="314"/>
        <v>2.6489196525169983E-2</v>
      </c>
      <c r="I68" s="56">
        <f>IF(E68&gt;0,F68/E68,"-")</f>
        <v>1703.6538461538462</v>
      </c>
      <c r="J68" s="67">
        <f>J30</f>
        <v>21</v>
      </c>
      <c r="K68" s="54">
        <f>K30</f>
        <v>29825</v>
      </c>
      <c r="L68" s="55">
        <f t="shared" si="315"/>
        <v>5.8333333333333334E-2</v>
      </c>
      <c r="M68" s="55">
        <f t="shared" si="315"/>
        <v>3.21399738589132E-2</v>
      </c>
      <c r="N68" s="56">
        <f>IF(J68&gt;0,K68/J68,"-")</f>
        <v>1420.2380952380952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47</v>
      </c>
      <c r="AJ68" s="54">
        <f>AJ30</f>
        <v>74120</v>
      </c>
      <c r="AK68" s="55">
        <f t="shared" si="320"/>
        <v>4.3000914913083256E-2</v>
      </c>
      <c r="AL68" s="55">
        <f t="shared" si="320"/>
        <v>2.7044765132324195E-2</v>
      </c>
      <c r="AM68" s="56">
        <f>IF(AI68&gt;0,AJ68/AI68,"-")</f>
        <v>1577.0212765957447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47</v>
      </c>
      <c r="BZ68" s="54">
        <f>BZ30</f>
        <v>74120</v>
      </c>
      <c r="CA68" s="55">
        <f t="shared" si="328"/>
        <v>4.2844120328167729E-2</v>
      </c>
      <c r="CB68" s="55">
        <f t="shared" si="328"/>
        <v>2.695489474031779E-2</v>
      </c>
      <c r="CC68" s="56">
        <f>IF(BY68&gt;0,BZ68/BY68,"-")</f>
        <v>1577.0212765957447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262</v>
      </c>
      <c r="F69" s="40">
        <f>SUM(F66:F68)</f>
        <v>829150.89999999991</v>
      </c>
      <c r="G69" s="41">
        <f>IF(E69=0,"-",E69/E$88)</f>
        <v>0.23883318140382861</v>
      </c>
      <c r="H69" s="41">
        <f>IF(F69=0,"-",F69/F$88)</f>
        <v>0.25646395009730089</v>
      </c>
      <c r="I69" s="42"/>
      <c r="J69" s="68">
        <f>SUM(J66:J68)</f>
        <v>198</v>
      </c>
      <c r="K69" s="40">
        <f>SUM(K66:K68)</f>
        <v>539498.98</v>
      </c>
      <c r="L69" s="41">
        <f>IF(J69=0,"-",J69/J$88)</f>
        <v>0.22784810126582278</v>
      </c>
      <c r="M69" s="41">
        <f>IF(K69=0,"-",K69/K$88)</f>
        <v>0.16465327880279071</v>
      </c>
      <c r="N69" s="42"/>
      <c r="O69" s="68">
        <f>SUM(O66:O68)</f>
        <v>20</v>
      </c>
      <c r="P69" s="40">
        <f>SUM(P66:P68)</f>
        <v>35204.699999999997</v>
      </c>
      <c r="Q69" s="41">
        <f>IF(O69=0,"-",O69/O$88)</f>
        <v>4.2372881355932202E-2</v>
      </c>
      <c r="R69" s="41">
        <f>IF(P69=0,"-",P69/P$88)</f>
        <v>1.3550145201983752E-2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480</v>
      </c>
      <c r="AJ69" s="40">
        <f>SUM(AJ66:AJ68)</f>
        <v>1403854.58</v>
      </c>
      <c r="AK69" s="41">
        <f>IF(AI69=0,"-",AI69/AI$88)</f>
        <v>0.10803511141120864</v>
      </c>
      <c r="AL69" s="41">
        <f>IF(AJ69=0,"-",AJ69/AJ$88)</f>
        <v>8.6867789040629292E-2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480</v>
      </c>
      <c r="BZ69" s="40">
        <f>SUM(BZ66:BZ68)</f>
        <v>1403854.58</v>
      </c>
      <c r="CA69" s="41">
        <f>IF(BY69=0,"-",BY69/BY$88)</f>
        <v>7.254042617500378E-2</v>
      </c>
      <c r="CB69" s="41">
        <f>IF(BZ69=0,"-",BZ69/BZ$88)</f>
        <v>6.1057659265451009E-2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4</v>
      </c>
      <c r="F70" s="36">
        <f>F11</f>
        <v>29800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7450</v>
      </c>
      <c r="J70" s="65">
        <f>J11</f>
        <v>71</v>
      </c>
      <c r="K70" s="36">
        <f>K11</f>
        <v>504934.02</v>
      </c>
      <c r="L70" s="37">
        <f t="shared" ref="L70:M72" si="330">IF(J70=0,"-",J70/J$73)</f>
        <v>0.9726027397260274</v>
      </c>
      <c r="M70" s="37">
        <f t="shared" si="330"/>
        <v>0.9865190672554357</v>
      </c>
      <c r="N70" s="38">
        <f>IF(J70&gt;0,K70/J70,"-")</f>
        <v>7111.7467605633801</v>
      </c>
      <c r="O70" s="65">
        <f>O11</f>
        <v>99</v>
      </c>
      <c r="P70" s="36">
        <f>P11</f>
        <v>728650</v>
      </c>
      <c r="Q70" s="37">
        <f t="shared" ref="Q70:R72" si="331">IF(O70=0,"-",O70/O$73)</f>
        <v>0.7857142857142857</v>
      </c>
      <c r="R70" s="37">
        <f t="shared" si="331"/>
        <v>0.85726765849313058</v>
      </c>
      <c r="S70" s="38">
        <f>IF(O70&gt;0,P70/O70,"-")</f>
        <v>7360.1010101010097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457</v>
      </c>
      <c r="AE70" s="36">
        <f>AE11</f>
        <v>1602444.96</v>
      </c>
      <c r="AF70" s="37">
        <f t="shared" ref="AF70:AG72" si="334">IF(AD70=0,"-",AD70/AD$73)</f>
        <v>0.52589182968929804</v>
      </c>
      <c r="AG70" s="37">
        <f t="shared" si="334"/>
        <v>0.71988935219359385</v>
      </c>
      <c r="AH70" s="38">
        <f>IF(AD70&gt;0,AE70/AD70,"-")</f>
        <v>3506.4441137855579</v>
      </c>
      <c r="AI70" s="65">
        <f>AI11</f>
        <v>631</v>
      </c>
      <c r="AJ70" s="36">
        <f>AJ11</f>
        <v>2865828.98</v>
      </c>
      <c r="AK70" s="37">
        <f t="shared" ref="AK70:AL72" si="335">IF(AI70=0,"-",AI70/AI$73)</f>
        <v>0.58861940298507465</v>
      </c>
      <c r="AL70" s="37">
        <f t="shared" si="335"/>
        <v>0.79219899260275572</v>
      </c>
      <c r="AM70" s="38">
        <f>IF(AI70&gt;0,AJ70/AI70,"-")</f>
        <v>4541.7258003169572</v>
      </c>
      <c r="AN70" s="10"/>
      <c r="AO70" s="65">
        <f>AO11</f>
        <v>302</v>
      </c>
      <c r="AP70" s="36">
        <f>AP11</f>
        <v>1148603.5900000001</v>
      </c>
      <c r="AQ70" s="37">
        <f t="shared" ref="AQ70:AR72" si="336">IF(AO70=0,"-",AO70/AO$73)</f>
        <v>0.39477124183006534</v>
      </c>
      <c r="AR70" s="37">
        <f t="shared" si="336"/>
        <v>0.61791500538419841</v>
      </c>
      <c r="AS70" s="38">
        <f>IF(AO70&gt;0,AP70/AO70,"-")</f>
        <v>3803.3231456953645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631</v>
      </c>
      <c r="BZ70" s="36">
        <f>BZ11</f>
        <v>2865828.98</v>
      </c>
      <c r="CA70" s="37">
        <f t="shared" ref="CA70:CB72" si="343">IF(BY70=0,"-",BY70/BY$73)</f>
        <v>0.41107491856677525</v>
      </c>
      <c r="CB70" s="37">
        <f t="shared" si="343"/>
        <v>0.66219133858282453</v>
      </c>
      <c r="CC70" s="38">
        <f>IF(BY70&gt;0,BZ70/BY70,"-")</f>
        <v>4541.7258003169572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22</v>
      </c>
      <c r="P71" s="47">
        <f>P21</f>
        <v>106900</v>
      </c>
      <c r="Q71" s="48">
        <f t="shared" si="331"/>
        <v>0.17460317460317459</v>
      </c>
      <c r="R71" s="48">
        <f t="shared" si="331"/>
        <v>0.12576945404915346</v>
      </c>
      <c r="S71" s="49">
        <f>IF(O71&gt;0,P71/O71,"-")</f>
        <v>4859.090909090909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359</v>
      </c>
      <c r="AE71" s="47">
        <f>AE21</f>
        <v>571517.34</v>
      </c>
      <c r="AF71" s="48">
        <f t="shared" si="334"/>
        <v>0.41311852704257768</v>
      </c>
      <c r="AG71" s="48">
        <f t="shared" si="334"/>
        <v>0.25675093867810966</v>
      </c>
      <c r="AH71" s="49">
        <f>IF(AD71&gt;0,AE71/AD71,"-")</f>
        <v>1591.970306406685</v>
      </c>
      <c r="AI71" s="66">
        <f>AI21</f>
        <v>381</v>
      </c>
      <c r="AJ71" s="47">
        <f>AJ21</f>
        <v>678417.34</v>
      </c>
      <c r="AK71" s="48">
        <f t="shared" si="335"/>
        <v>0.35541044776119401</v>
      </c>
      <c r="AL71" s="48">
        <f t="shared" si="335"/>
        <v>0.18753440524990475</v>
      </c>
      <c r="AM71" s="49">
        <f>IF(AI71&gt;0,AJ71/AI71,"-")</f>
        <v>1780.6229396325459</v>
      </c>
      <c r="AN71" s="10"/>
      <c r="AO71" s="66">
        <f>AO21</f>
        <v>377</v>
      </c>
      <c r="AP71" s="47">
        <f>AP21</f>
        <v>615766.87000000011</v>
      </c>
      <c r="AQ71" s="48">
        <f t="shared" si="336"/>
        <v>0.49281045751633989</v>
      </c>
      <c r="AR71" s="48">
        <f t="shared" si="336"/>
        <v>0.33126449551795412</v>
      </c>
      <c r="AS71" s="49">
        <f>IF(AO71&gt;0,AP71/AO71,"-")</f>
        <v>1633.3338726790455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377</v>
      </c>
      <c r="BT71" s="47">
        <f>BT21</f>
        <v>615766.87000000011</v>
      </c>
      <c r="BU71" s="48">
        <f t="shared" si="342"/>
        <v>0.81425485961123112</v>
      </c>
      <c r="BV71" s="48">
        <f t="shared" si="342"/>
        <v>0.86699163847313854</v>
      </c>
      <c r="BW71" s="49">
        <f>IF(BS71&gt;0,BT71/BS71,"-")</f>
        <v>1633.3338726790455</v>
      </c>
      <c r="BY71" s="66">
        <f>BY21</f>
        <v>758</v>
      </c>
      <c r="BZ71" s="47">
        <f>BZ21</f>
        <v>1294184.21</v>
      </c>
      <c r="CA71" s="48">
        <f t="shared" si="343"/>
        <v>0.49381107491856679</v>
      </c>
      <c r="CB71" s="48">
        <f t="shared" si="343"/>
        <v>0.29904002659386025</v>
      </c>
      <c r="CC71" s="49">
        <f>IF(BY71&gt;0,BZ71/BY71,"-")</f>
        <v>1707.367031662269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2</v>
      </c>
      <c r="K72" s="54">
        <f>K31</f>
        <v>6900</v>
      </c>
      <c r="L72" s="55">
        <f t="shared" si="330"/>
        <v>2.7397260273972601E-2</v>
      </c>
      <c r="M72" s="55">
        <f t="shared" si="330"/>
        <v>1.348093274456434E-2</v>
      </c>
      <c r="N72" s="49">
        <f>IF(J72&gt;0,K72/J72,"-")</f>
        <v>3450</v>
      </c>
      <c r="O72" s="67">
        <f>O31</f>
        <v>5</v>
      </c>
      <c r="P72" s="54">
        <f>P31</f>
        <v>14417.91</v>
      </c>
      <c r="Q72" s="55">
        <f t="shared" si="331"/>
        <v>3.968253968253968E-2</v>
      </c>
      <c r="R72" s="55">
        <f t="shared" si="331"/>
        <v>1.6962887457715903E-2</v>
      </c>
      <c r="S72" s="49">
        <f>IF(O72&gt;0,P72/O72,"-")</f>
        <v>2883.5819999999999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53</v>
      </c>
      <c r="AE72" s="54">
        <f>AE31</f>
        <v>51997.78</v>
      </c>
      <c r="AF72" s="55">
        <f t="shared" si="334"/>
        <v>6.0989643268124283E-2</v>
      </c>
      <c r="AG72" s="55">
        <f t="shared" si="334"/>
        <v>2.3359709128296682E-2</v>
      </c>
      <c r="AH72" s="49">
        <f>IF(AD72&gt;0,AE72/AD72,"-")</f>
        <v>981.09018867924522</v>
      </c>
      <c r="AI72" s="67">
        <f>AI31</f>
        <v>60</v>
      </c>
      <c r="AJ72" s="54">
        <f>AJ31</f>
        <v>73315.69</v>
      </c>
      <c r="AK72" s="55">
        <f t="shared" si="335"/>
        <v>5.5970149253731345E-2</v>
      </c>
      <c r="AL72" s="55">
        <f t="shared" si="335"/>
        <v>2.0266602147339559E-2</v>
      </c>
      <c r="AM72" s="49">
        <f>IF(AI72&gt;0,AJ72/AI72,"-")</f>
        <v>1221.9281666666668</v>
      </c>
      <c r="AN72" s="10"/>
      <c r="AO72" s="67">
        <f>AO31</f>
        <v>86</v>
      </c>
      <c r="AP72" s="54">
        <f>AP31</f>
        <v>94467.05</v>
      </c>
      <c r="AQ72" s="55">
        <f t="shared" si="336"/>
        <v>0.11241830065359477</v>
      </c>
      <c r="AR72" s="55">
        <f t="shared" si="336"/>
        <v>5.0820499097847444E-2</v>
      </c>
      <c r="AS72" s="49">
        <f>IF(AO72&gt;0,AP72/AO72,"-")</f>
        <v>1098.454069767442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86</v>
      </c>
      <c r="BT72" s="54">
        <f>BT31</f>
        <v>94467.05</v>
      </c>
      <c r="BU72" s="55">
        <f t="shared" si="342"/>
        <v>0.18574514038876891</v>
      </c>
      <c r="BV72" s="55">
        <f t="shared" si="342"/>
        <v>0.13300836152686143</v>
      </c>
      <c r="BW72" s="49">
        <f>IF(BS72&gt;0,BT72/BS72,"-")</f>
        <v>1098.454069767442</v>
      </c>
      <c r="BY72" s="67">
        <f>BY31</f>
        <v>146</v>
      </c>
      <c r="BZ72" s="54">
        <f>BZ31</f>
        <v>167782.74</v>
      </c>
      <c r="CA72" s="55">
        <f t="shared" si="343"/>
        <v>9.5114006514657984E-2</v>
      </c>
      <c r="CB72" s="55">
        <f t="shared" si="343"/>
        <v>3.8768634823315246E-2</v>
      </c>
      <c r="CC72" s="49">
        <f>IF(BY72&gt;0,BZ72/BY72,"-")</f>
        <v>1149.1968493150684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4</v>
      </c>
      <c r="F73" s="40">
        <f>SUM(F70:F72)</f>
        <v>29800</v>
      </c>
      <c r="G73" s="41">
        <f>IF(E73=0,"-",E73/E$88)</f>
        <v>3.6463081130355514E-3</v>
      </c>
      <c r="H73" s="41">
        <f>IF(F73=0,"-",F73/F$88)</f>
        <v>9.2174123104727581E-3</v>
      </c>
      <c r="I73" s="42"/>
      <c r="J73" s="68">
        <f>SUM(J70:J72)</f>
        <v>73</v>
      </c>
      <c r="K73" s="40">
        <f>SUM(K70:K72)</f>
        <v>511834.02</v>
      </c>
      <c r="L73" s="41">
        <f>IF(J73=0,"-",J73/J$88)</f>
        <v>8.400460299194476E-2</v>
      </c>
      <c r="M73" s="41">
        <f>IF(K73=0,"-",K73/K$88)</f>
        <v>0.15621002582027713</v>
      </c>
      <c r="N73" s="42"/>
      <c r="O73" s="68">
        <f>SUM(O70:O72)</f>
        <v>126</v>
      </c>
      <c r="P73" s="40">
        <f>SUM(P70:P72)</f>
        <v>849967.91</v>
      </c>
      <c r="Q73" s="41">
        <f>IF(O73=0,"-",O73/O$88)</f>
        <v>0.26694915254237289</v>
      </c>
      <c r="R73" s="41">
        <f>IF(P73=0,"-",P73/P$88)</f>
        <v>0.32714917603407101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869</v>
      </c>
      <c r="AE73" s="40">
        <f>SUM(AE70:AE72)</f>
        <v>2225960.0799999996</v>
      </c>
      <c r="AF73" s="41">
        <f>IF(AD73=0,"-",AD73/AD$88)</f>
        <v>0.43341645885286784</v>
      </c>
      <c r="AG73" s="41">
        <f>IF(AE73=0,"-",AE73/AE$88)</f>
        <v>0.31559907598986492</v>
      </c>
      <c r="AH73" s="42"/>
      <c r="AI73" s="68">
        <f>SUM(AI70:AI72)</f>
        <v>1072</v>
      </c>
      <c r="AJ73" s="40">
        <f>SUM(AJ70:AJ72)</f>
        <v>3617562.01</v>
      </c>
      <c r="AK73" s="41">
        <f>IF(AI73=0,"-",AI73/AI$88)</f>
        <v>0.24127841548503265</v>
      </c>
      <c r="AL73" s="41">
        <f>IF(AJ73=0,"-",AJ73/AJ$88)</f>
        <v>0.22384769619519626</v>
      </c>
      <c r="AM73" s="42"/>
      <c r="AN73" s="16"/>
      <c r="AO73" s="68">
        <f>SUM(AO70:AO72)</f>
        <v>765</v>
      </c>
      <c r="AP73" s="40">
        <f>SUM(AP70:AP72)</f>
        <v>1858837.5100000002</v>
      </c>
      <c r="AQ73" s="41">
        <f>IF(AO73=0,"-",AO73/AO$88)</f>
        <v>0.30759951749095293</v>
      </c>
      <c r="AR73" s="41">
        <f>IF(AP73=0,"-",AP73/AP$88)</f>
        <v>0.23149276537064442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463</v>
      </c>
      <c r="BT73" s="40">
        <f>SUM(BT70:BT72)</f>
        <v>710233.92000000016</v>
      </c>
      <c r="BU73" s="41">
        <f>IF(BS73=0,"-",BS73/BS$88)</f>
        <v>0.21297148114075437</v>
      </c>
      <c r="BV73" s="41">
        <f>IF(BT73=0,"-",BT73/BT$88)</f>
        <v>0.10396520576345973</v>
      </c>
      <c r="BW73" s="42"/>
      <c r="BY73" s="68">
        <f>SUM(BY70:BY72)</f>
        <v>1535</v>
      </c>
      <c r="BZ73" s="40">
        <f>SUM(BZ70:BZ72)</f>
        <v>4327795.93</v>
      </c>
      <c r="CA73" s="41">
        <f>IF(BY73=0,"-",BY73/BY$88)</f>
        <v>0.2319782378721475</v>
      </c>
      <c r="CB73" s="41">
        <f>IF(BZ73=0,"-",BZ73/BZ$88)</f>
        <v>0.18822824887200612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164</v>
      </c>
      <c r="AE75" s="36">
        <f>AE12</f>
        <v>901601.92</v>
      </c>
      <c r="AF75" s="37">
        <f t="shared" ref="AF75:AG77" si="349">IF(AD75=0,"-",AD75/AD$73)</f>
        <v>0.18872266973532797</v>
      </c>
      <c r="AG75" s="37">
        <f t="shared" si="349"/>
        <v>0.40503957285702996</v>
      </c>
      <c r="AH75" s="38">
        <f>IF(AD75&gt;0,AE75/AD75,"-")</f>
        <v>5497.5726829268297</v>
      </c>
      <c r="AI75" s="65">
        <f>AI12</f>
        <v>164</v>
      </c>
      <c r="AJ75" s="36">
        <f>AJ12</f>
        <v>901601.92</v>
      </c>
      <c r="AK75" s="37">
        <f t="shared" ref="AK75:AL77" si="350">IF(AI75=0,"-",AI75/AI$73)</f>
        <v>0.15298507462686567</v>
      </c>
      <c r="AL75" s="37">
        <f t="shared" si="350"/>
        <v>0.249229154194927</v>
      </c>
      <c r="AM75" s="38">
        <f>IF(AI75&gt;0,AJ75/AI75,"-")</f>
        <v>5497.5726829268297</v>
      </c>
      <c r="AN75" s="10"/>
      <c r="AO75" s="65">
        <f>AO12</f>
        <v>439</v>
      </c>
      <c r="AP75" s="36">
        <f>AP12</f>
        <v>1840643.85</v>
      </c>
      <c r="AQ75" s="37">
        <f t="shared" ref="AQ75:AR77" si="351">IF(AO75=0,"-",AO75/AO$73)</f>
        <v>0.57385620915032676</v>
      </c>
      <c r="AR75" s="37">
        <f t="shared" si="351"/>
        <v>0.99021234513392187</v>
      </c>
      <c r="AS75" s="38">
        <f>IF(AO75&gt;0,AP75/AO75,"-")</f>
        <v>4192.8105922551258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439</v>
      </c>
      <c r="BT75" s="36">
        <f>BT12</f>
        <v>1840643.85</v>
      </c>
      <c r="BU75" s="37">
        <f t="shared" ref="BU75:BV77" si="357">IF(BS75=0,"-",BS75/BS$73)</f>
        <v>0.94816414686825057</v>
      </c>
      <c r="BV75" s="37">
        <f t="shared" si="357"/>
        <v>2.5916022850612368</v>
      </c>
      <c r="BW75" s="38">
        <f>IF(BS75&gt;0,BT75/BS75,"-")</f>
        <v>4192.8105922551258</v>
      </c>
      <c r="BY75" s="65">
        <f>BY12</f>
        <v>603</v>
      </c>
      <c r="BZ75" s="36">
        <f>BZ12</f>
        <v>2742245.77</v>
      </c>
      <c r="CA75" s="37">
        <f t="shared" ref="CA75:CB77" si="358">IF(BY75=0,"-",BY75/BY$73)</f>
        <v>0.39283387622149835</v>
      </c>
      <c r="CB75" s="37">
        <f t="shared" si="358"/>
        <v>0.63363564603195144</v>
      </c>
      <c r="CC75" s="38">
        <f>IF(BY75&gt;0,BZ75/BY75,"-")</f>
        <v>4547.6712603648421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252</v>
      </c>
      <c r="AE76" s="47">
        <f>AE22</f>
        <v>371491.65</v>
      </c>
      <c r="AF76" s="48">
        <f t="shared" si="349"/>
        <v>0.28998849252013809</v>
      </c>
      <c r="AG76" s="48">
        <f t="shared" si="349"/>
        <v>0.16689052662615589</v>
      </c>
      <c r="AH76" s="49">
        <f>IF(AD76&gt;0,AE76/AD76,"-")</f>
        <v>1474.1732142857143</v>
      </c>
      <c r="AI76" s="66">
        <f>AI22</f>
        <v>252</v>
      </c>
      <c r="AJ76" s="47">
        <f>AJ22</f>
        <v>371491.65</v>
      </c>
      <c r="AK76" s="48">
        <f t="shared" si="350"/>
        <v>0.23507462686567165</v>
      </c>
      <c r="AL76" s="48">
        <f t="shared" si="350"/>
        <v>0.10269116299128762</v>
      </c>
      <c r="AM76" s="49">
        <f>IF(AI76&gt;0,AJ76/AI76,"-")</f>
        <v>1474.1732142857143</v>
      </c>
      <c r="AN76" s="10"/>
      <c r="AO76" s="66">
        <f>AO22</f>
        <v>438</v>
      </c>
      <c r="AP76" s="47">
        <f>AP22</f>
        <v>533473.06000000006</v>
      </c>
      <c r="AQ76" s="48">
        <f t="shared" si="351"/>
        <v>0.5725490196078431</v>
      </c>
      <c r="AR76" s="48">
        <f t="shared" si="351"/>
        <v>0.28699284210162079</v>
      </c>
      <c r="AS76" s="49">
        <f>IF(AO76&gt;0,AP76/AO76,"-")</f>
        <v>1217.9750228310504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438</v>
      </c>
      <c r="BT76" s="47">
        <f>BT22</f>
        <v>533473.06000000006</v>
      </c>
      <c r="BU76" s="48">
        <f t="shared" si="357"/>
        <v>0.94600431965442766</v>
      </c>
      <c r="BV76" s="48">
        <f t="shared" si="357"/>
        <v>0.75112303844907879</v>
      </c>
      <c r="BW76" s="49">
        <f>IF(BS76&gt;0,BT76/BS76,"-")</f>
        <v>1217.9750228310504</v>
      </c>
      <c r="BY76" s="66">
        <f>BY22</f>
        <v>690</v>
      </c>
      <c r="BZ76" s="47">
        <f>BZ22</f>
        <v>904964.71000000008</v>
      </c>
      <c r="CA76" s="48">
        <f t="shared" si="358"/>
        <v>0.44951140065146578</v>
      </c>
      <c r="CB76" s="48">
        <f t="shared" si="358"/>
        <v>0.20910521767601001</v>
      </c>
      <c r="CC76" s="49">
        <f>IF(BY76&gt;0,BZ76/BY76,"-")</f>
        <v>1311.5430579710146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42</v>
      </c>
      <c r="AE77" s="54">
        <f>AE32</f>
        <v>68532.710000000006</v>
      </c>
      <c r="AF77" s="55">
        <f t="shared" si="349"/>
        <v>4.8331415420023012E-2</v>
      </c>
      <c r="AG77" s="55">
        <f t="shared" si="349"/>
        <v>3.0787933088180099E-2</v>
      </c>
      <c r="AH77" s="49">
        <f>IF(AD77&gt;0,AE77/AD77,"-")</f>
        <v>1631.7311904761907</v>
      </c>
      <c r="AI77" s="67">
        <f>AI32</f>
        <v>42</v>
      </c>
      <c r="AJ77" s="54">
        <f>AJ32</f>
        <v>68532.710000000006</v>
      </c>
      <c r="AK77" s="55">
        <f t="shared" si="350"/>
        <v>3.9179104477611942E-2</v>
      </c>
      <c r="AL77" s="55">
        <f t="shared" si="350"/>
        <v>1.8944446511367476E-2</v>
      </c>
      <c r="AM77" s="49">
        <f>IF(AI77&gt;0,AJ77/AI77,"-")</f>
        <v>1631.7311904761907</v>
      </c>
      <c r="AN77" s="10"/>
      <c r="AO77" s="67">
        <f>AO32</f>
        <v>105</v>
      </c>
      <c r="AP77" s="54">
        <f>AP32</f>
        <v>150188.68</v>
      </c>
      <c r="AQ77" s="55">
        <f t="shared" si="351"/>
        <v>0.13725490196078433</v>
      </c>
      <c r="AR77" s="55">
        <f t="shared" si="351"/>
        <v>8.0797099903584343E-2</v>
      </c>
      <c r="AS77" s="49">
        <f>IF(AO77&gt;0,AP77/AO77,"-")</f>
        <v>1430.3683809523809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105</v>
      </c>
      <c r="BT77" s="54">
        <f>BT32</f>
        <v>150188.68</v>
      </c>
      <c r="BU77" s="55">
        <f t="shared" si="357"/>
        <v>0.22678185745140389</v>
      </c>
      <c r="BV77" s="55">
        <f t="shared" si="357"/>
        <v>0.2114636822752706</v>
      </c>
      <c r="BW77" s="49">
        <f>IF(BS77&gt;0,BT77/BS77,"-")</f>
        <v>1430.3683809523809</v>
      </c>
      <c r="BY77" s="67">
        <f>BY32</f>
        <v>147</v>
      </c>
      <c r="BZ77" s="54">
        <f>BZ32</f>
        <v>218721.39</v>
      </c>
      <c r="CA77" s="55">
        <f t="shared" si="358"/>
        <v>9.576547231270359E-2</v>
      </c>
      <c r="CB77" s="55">
        <f t="shared" si="358"/>
        <v>5.0538748484843653E-2</v>
      </c>
      <c r="CC77" s="49">
        <f>IF(BY77&gt;0,BZ77/BY77,"-")</f>
        <v>1487.900612244898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458</v>
      </c>
      <c r="AE78" s="40">
        <f>SUM(AE75:AE77)</f>
        <v>1341626.28</v>
      </c>
      <c r="AF78" s="41">
        <f>IF(AD78=0,"-",AD78/AD$88)</f>
        <v>0.22842892768079801</v>
      </c>
      <c r="AG78" s="41">
        <f>IF(AE78=0,"-",AE78/AE$88)</f>
        <v>0.19021725416195237</v>
      </c>
      <c r="AH78" s="42"/>
      <c r="AI78" s="68">
        <f>SUM(AI75:AI77)</f>
        <v>458</v>
      </c>
      <c r="AJ78" s="40">
        <f>SUM(AJ75:AJ77)</f>
        <v>1341626.28</v>
      </c>
      <c r="AK78" s="41">
        <f>IF(AI78=0,"-",AI78/AI$88)</f>
        <v>0.10308350213819491</v>
      </c>
      <c r="AL78" s="41">
        <f>IF(AJ78=0,"-",AJ78/AJ$88)</f>
        <v>8.3017222953679609E-2</v>
      </c>
      <c r="AM78" s="42"/>
      <c r="AN78" s="16"/>
      <c r="AO78" s="68">
        <f>SUM(AO75:AO77)</f>
        <v>982</v>
      </c>
      <c r="AP78" s="40">
        <f>SUM(AP75:AP77)</f>
        <v>2524305.5900000003</v>
      </c>
      <c r="AQ78" s="41">
        <f>IF(AO78=0,"-",AO78/AO$88)</f>
        <v>0.3948532368315239</v>
      </c>
      <c r="AR78" s="41">
        <f>IF(AP78=0,"-",AP78/AP$88)</f>
        <v>0.31436770482949644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982</v>
      </c>
      <c r="BT78" s="40">
        <f>SUM(BT75:BT77)</f>
        <v>2524305.5900000003</v>
      </c>
      <c r="BU78" s="41">
        <f>IF(BS78=0,"-",BS78/BS$88)</f>
        <v>0.45170193192272307</v>
      </c>
      <c r="BV78" s="41">
        <f>IF(BT78=0,"-",BT78/BT$88)</f>
        <v>0.36951199130872486</v>
      </c>
      <c r="BW78" s="42"/>
      <c r="BY78" s="68">
        <f>SUM(BY75:BY77)</f>
        <v>1440</v>
      </c>
      <c r="BZ78" s="40">
        <f>SUM(BZ75:BZ77)</f>
        <v>3865931.87</v>
      </c>
      <c r="CA78" s="41">
        <f>IF(BY78=0,"-",BY78/BY$88)</f>
        <v>0.21762127852501134</v>
      </c>
      <c r="CB78" s="41">
        <f>IF(BZ78=0,"-",BZ78/BZ$88)</f>
        <v>0.16814045715611645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1097</v>
      </c>
      <c r="F88" s="99">
        <f>F82+F73+F64+F54+F59+F69+F78+F87</f>
        <v>3233011.5</v>
      </c>
      <c r="G88" s="100"/>
      <c r="H88" s="100"/>
      <c r="I88" s="101">
        <f>IF(E88&gt;0,F88/E88,"-")</f>
        <v>2947.1390154968094</v>
      </c>
      <c r="J88" s="98">
        <f>J82+J73+J64+J54+J59+J69+J78+J87</f>
        <v>869</v>
      </c>
      <c r="K88" s="99">
        <f>K82+K73+K64+K54+K59+K69+K78+K87</f>
        <v>3276575.9899999998</v>
      </c>
      <c r="L88" s="100"/>
      <c r="M88" s="100"/>
      <c r="N88" s="101">
        <f>IF(J88&gt;0,K88/J88,"-")</f>
        <v>3770.513222094361</v>
      </c>
      <c r="O88" s="98">
        <f>O82+O73+O64+O54+O59+O69+O78+O87</f>
        <v>472</v>
      </c>
      <c r="P88" s="99">
        <f>P82+P73+P64+P54+P59+P69+P78+P87</f>
        <v>2598105</v>
      </c>
      <c r="Q88" s="100"/>
      <c r="R88" s="100"/>
      <c r="S88" s="101">
        <f>IF(O88&gt;0,P88/O88,"-")</f>
        <v>5504.4597457627115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2005</v>
      </c>
      <c r="AE88" s="99">
        <f>AE82+AE73+AE64+AE54+AE59+AE69+AE78+AE87</f>
        <v>7053126.1000000006</v>
      </c>
      <c r="AF88" s="100"/>
      <c r="AG88" s="100"/>
      <c r="AH88" s="101">
        <f>IF(AD88&gt;0,AE88/AD88,"-")</f>
        <v>3517.768628428928</v>
      </c>
      <c r="AI88" s="98">
        <f>AI82+AI73+AI64+AI54+AI59+AI69+AI78+AI87</f>
        <v>4443</v>
      </c>
      <c r="AJ88" s="99">
        <f>AJ82+AJ73+AJ64+AJ54+AJ59+AJ69+AJ78+AJ87</f>
        <v>16160818.59</v>
      </c>
      <c r="AK88" s="100"/>
      <c r="AL88" s="100"/>
      <c r="AM88" s="101">
        <f>IF(AI88&gt;0,AJ88/AI88,"-")</f>
        <v>3637.3663268062119</v>
      </c>
      <c r="AN88" s="17"/>
      <c r="AO88" s="98">
        <f>AO82+AO73+AO64+AO54+AO59+AO69+AO78+AO87</f>
        <v>2487</v>
      </c>
      <c r="AP88" s="99">
        <f>AP82+AP73+AP64+AP54+AP59+AP69+AP78+AP87</f>
        <v>8029786.620000001</v>
      </c>
      <c r="AQ88" s="100"/>
      <c r="AR88" s="100"/>
      <c r="AS88" s="101">
        <f>IF(AO88&gt;0,AP88/AO88,"-")</f>
        <v>3228.7039083232817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2174</v>
      </c>
      <c r="BT88" s="99">
        <f>BT82+BT73+BT64+BT54+BT59+BT69+BT78+BT87</f>
        <v>6831457.8399999999</v>
      </c>
      <c r="BU88" s="100"/>
      <c r="BV88" s="100"/>
      <c r="BW88" s="101">
        <f>IF(BS88&gt;0,BT88/BS88,"-")</f>
        <v>3142.3449126034957</v>
      </c>
      <c r="BY88" s="98">
        <f>BY82+BY73+BY64+BY54+BY59+BY69+BY78+BY87</f>
        <v>6617</v>
      </c>
      <c r="BZ88" s="99">
        <f>BZ82+BZ73+BZ64+BZ54+BZ59+BZ69+BZ78+BZ87</f>
        <v>22992276.429999996</v>
      </c>
      <c r="CA88" s="100"/>
      <c r="CB88" s="100"/>
      <c r="CC88" s="61">
        <f>IF(BY88&gt;0,BZ88/BY88,"-")</f>
        <v>3474.7281895118626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0.10453261010955972</v>
      </c>
      <c r="I90" s="57"/>
      <c r="J90" s="57"/>
      <c r="K90" s="44"/>
      <c r="L90" s="45"/>
      <c r="M90" s="45">
        <f t="shared" ref="M90" si="389">M5</f>
        <v>0.17404125596838152</v>
      </c>
      <c r="N90" s="57"/>
      <c r="O90" s="57"/>
      <c r="P90" s="44"/>
      <c r="Q90" s="45"/>
      <c r="R90" s="45">
        <f t="shared" ref="R90" si="390">R5</f>
        <v>0.33555703778126666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>
        <f t="shared" ref="AG90" si="393">AG5</f>
        <v>0.27383947532185865</v>
      </c>
      <c r="AH90" s="57"/>
      <c r="AI90" s="57"/>
      <c r="AJ90" s="44"/>
      <c r="AK90" s="45"/>
      <c r="AL90" s="45">
        <f t="shared" ref="AL90" si="394">AL5</f>
        <v>0.22964625649060852</v>
      </c>
      <c r="AM90" s="57"/>
      <c r="AN90" s="57"/>
      <c r="AO90" s="57"/>
      <c r="AP90" s="44"/>
      <c r="AQ90" s="45"/>
      <c r="AR90" s="45">
        <f t="shared" ref="AR90" si="395">AR5</f>
        <v>0.24492230283488883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0.29777575557723124</v>
      </c>
      <c r="BW90" s="57"/>
      <c r="BX90" s="57"/>
      <c r="BY90" s="57"/>
      <c r="BZ90" s="44"/>
      <c r="CA90" s="45"/>
      <c r="CB90" s="45">
        <f t="shared" ref="CB90" si="402">CB5</f>
        <v>0.24947587219960241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0.64126205341334208</v>
      </c>
      <c r="I92" s="57"/>
      <c r="J92" s="57"/>
      <c r="K92" s="44"/>
      <c r="L92" s="45"/>
      <c r="M92" s="45">
        <f t="shared" ref="M92" si="403">M16</f>
        <v>0.59558377985668332</v>
      </c>
      <c r="N92" s="57"/>
      <c r="O92" s="57"/>
      <c r="P92" s="44"/>
      <c r="Q92" s="45"/>
      <c r="R92" s="45">
        <f t="shared" ref="R92" si="404">R16</f>
        <v>0.54781757305825896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>
        <f t="shared" ref="AG92" si="407">AG16</f>
        <v>0.5560358770775593</v>
      </c>
      <c r="AH92" s="57"/>
      <c r="AI92" s="57"/>
      <c r="AJ92" s="44"/>
      <c r="AK92" s="45"/>
      <c r="AL92" s="45">
        <f t="shared" ref="AL92" si="408">AL16</f>
        <v>0.57980589037393437</v>
      </c>
      <c r="AM92" s="57"/>
      <c r="AN92" s="57"/>
      <c r="AO92" s="57"/>
      <c r="AP92" s="44"/>
      <c r="AQ92" s="45"/>
      <c r="AR92" s="45">
        <f t="shared" ref="AR92" si="409">AR16</f>
        <v>0.55664649948280842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0.46437206000527709</v>
      </c>
      <c r="BW92" s="57"/>
      <c r="BX92" s="57"/>
      <c r="BY92" s="57"/>
      <c r="BZ92" s="44"/>
      <c r="CA92" s="45"/>
      <c r="CB92" s="45">
        <f t="shared" ref="CB92" si="416">CB16</f>
        <v>0.5462079845223542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0.20523042208746775</v>
      </c>
      <c r="I93" s="57"/>
      <c r="J93" s="57"/>
      <c r="K93" s="44"/>
      <c r="L93" s="45"/>
      <c r="M93" s="45">
        <f t="shared" ref="M93" si="417">M26</f>
        <v>0.18513301905588711</v>
      </c>
      <c r="N93" s="57"/>
      <c r="O93" s="57"/>
      <c r="P93" s="44"/>
      <c r="Q93" s="45"/>
      <c r="R93" s="45">
        <f t="shared" ref="R93" si="418">R26</f>
        <v>9.2302366483518694E-2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>
        <f t="shared" ref="AG93" si="421">AG26</f>
        <v>0.14235057157388059</v>
      </c>
      <c r="AH93" s="57"/>
      <c r="AI93" s="57"/>
      <c r="AJ93" s="44"/>
      <c r="AK93" s="45"/>
      <c r="AL93" s="45">
        <f t="shared" ref="AL93" si="422">AL26</f>
        <v>0.15550057022944455</v>
      </c>
      <c r="AM93" s="57"/>
      <c r="AN93" s="57"/>
      <c r="AO93" s="57"/>
      <c r="AP93" s="44"/>
      <c r="AQ93" s="45"/>
      <c r="AR93" s="45">
        <f t="shared" ref="AR93" si="423">AR26</f>
        <v>0.1509168559403003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0.18348423270076133</v>
      </c>
      <c r="BW93" s="57"/>
      <c r="BX93" s="57"/>
      <c r="BY93" s="57"/>
      <c r="BZ93" s="44"/>
      <c r="CA93" s="45"/>
      <c r="CB93" s="45">
        <f t="shared" ref="CB93" si="430">CB26</f>
        <v>0.16364543083132385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4.8974914389630433E-2</v>
      </c>
      <c r="I94" s="57"/>
      <c r="J94" s="57"/>
      <c r="K94" s="44"/>
      <c r="L94" s="45"/>
      <c r="M94" s="45">
        <f t="shared" ref="M94" si="431">M36</f>
        <v>4.5241945119048117E-2</v>
      </c>
      <c r="N94" s="57"/>
      <c r="O94" s="57"/>
      <c r="P94" s="44"/>
      <c r="Q94" s="45"/>
      <c r="R94" s="45">
        <f t="shared" ref="R94" si="432">R36</f>
        <v>2.4323022676955738E-2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2.7774076026701518E-2</v>
      </c>
      <c r="AH94" s="57"/>
      <c r="AI94" s="57"/>
      <c r="AJ94" s="44"/>
      <c r="AK94" s="45"/>
      <c r="AL94" s="45">
        <f t="shared" ref="AL94" si="436">AL36</f>
        <v>3.5047282906012583E-2</v>
      </c>
      <c r="AM94" s="57"/>
      <c r="AN94" s="57"/>
      <c r="AO94" s="57"/>
      <c r="AP94" s="44"/>
      <c r="AQ94" s="45"/>
      <c r="AR94" s="45">
        <f t="shared" ref="AR94" si="437">AR36</f>
        <v>4.7514341742002524E-2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5.4367951716730499E-2</v>
      </c>
      <c r="BW94" s="57"/>
      <c r="BX94" s="57"/>
      <c r="BY94" s="57"/>
      <c r="BZ94" s="44"/>
      <c r="CA94" s="45"/>
      <c r="CB94" s="45">
        <f t="shared" ref="CB94" si="444">CB36</f>
        <v>4.067071244671952E-2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mergeCells count="26">
    <mergeCell ref="BI3:BM3"/>
    <mergeCell ref="C70:C72"/>
    <mergeCell ref="C75:C77"/>
    <mergeCell ref="C79:C81"/>
    <mergeCell ref="C84:C86"/>
    <mergeCell ref="C8:C15"/>
    <mergeCell ref="C18:C25"/>
    <mergeCell ref="C28:C35"/>
    <mergeCell ref="C40:C47"/>
    <mergeCell ref="C66:C68"/>
    <mergeCell ref="BN3:BR3"/>
    <mergeCell ref="BS3:BW3"/>
    <mergeCell ref="BY3:CC3"/>
    <mergeCell ref="C56:C58"/>
    <mergeCell ref="C61:C63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AY3:BC3"/>
    <mergeCell ref="BD3:BH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W427"/>
  <sheetViews>
    <sheetView zoomScale="70" zoomScaleNormal="70" workbookViewId="0">
      <pane xSplit="3" topLeftCell="D1" activePane="topRight" state="frozen"/>
      <selection activeCell="G35" sqref="G35"/>
      <selection pane="topRight" activeCell="G35" sqref="G35"/>
    </sheetView>
  </sheetViews>
  <sheetFormatPr defaultRowHeight="15.05" outlineLevelRow="1" outlineLevelCol="1" x14ac:dyDescent="0.3"/>
  <cols>
    <col min="1" max="1" width="3" style="3" customWidth="1"/>
    <col min="2" max="2" width="19.6640625" customWidth="1"/>
    <col min="3" max="3" width="12.6640625" customWidth="1"/>
    <col min="4" max="4" width="6.109375" style="69" customWidth="1" outlineLevel="1"/>
    <col min="5" max="5" width="13.88671875" style="51" customWidth="1" outlineLevel="1"/>
    <col min="6" max="6" width="7" style="52" customWidth="1" outlineLevel="1"/>
    <col min="7" max="7" width="9.5546875" style="52" customWidth="1" outlineLevel="1"/>
    <col min="8" max="8" width="9.109375" style="69" customWidth="1" outlineLevel="1"/>
    <col min="9" max="9" width="8" customWidth="1" outlineLevel="1"/>
    <col min="10" max="10" width="6" style="2" customWidth="1" outlineLevel="1"/>
    <col min="11" max="11" width="13.88671875" style="1" customWidth="1" outlineLevel="1"/>
    <col min="12" max="12" width="7.33203125" style="2" customWidth="1" outlineLevel="1"/>
    <col min="13" max="13" width="9.109375" customWidth="1" outlineLevel="1"/>
    <col min="14" max="14" width="8" customWidth="1" outlineLevel="1"/>
    <col min="15" max="15" width="6" style="2" customWidth="1" outlineLevel="1"/>
    <col min="16" max="16" width="13.88671875" style="1" customWidth="1" outlineLevel="1"/>
    <col min="17" max="17" width="6" style="2" customWidth="1" outlineLevel="1"/>
    <col min="18" max="18" width="9.109375" customWidth="1" outlineLevel="1"/>
    <col min="19" max="19" width="8" customWidth="1" outlineLevel="1"/>
    <col min="20" max="20" width="6" style="2" customWidth="1" outlineLevel="1"/>
    <col min="21" max="21" width="13.88671875" style="1" customWidth="1" outlineLevel="1"/>
    <col min="22" max="22" width="6" style="2" customWidth="1" outlineLevel="1"/>
    <col min="23" max="23" width="9.109375" customWidth="1" outlineLevel="1"/>
    <col min="24" max="24" width="8" customWidth="1" outlineLevel="1"/>
    <col min="25" max="25" width="6" style="2" customWidth="1" outlineLevel="1"/>
    <col min="26" max="26" width="13.88671875" style="1" customWidth="1" outlineLevel="1"/>
    <col min="27" max="27" width="9.6640625" style="2" customWidth="1" outlineLevel="1"/>
    <col min="28" max="28" width="9.109375" customWidth="1" outlineLevel="1"/>
    <col min="29" max="29" width="8" customWidth="1" outlineLevel="1"/>
    <col min="30" max="30" width="6" style="2" customWidth="1" outlineLevel="1"/>
    <col min="31" max="31" width="13.88671875" style="1" customWidth="1" outlineLevel="1"/>
    <col min="32" max="32" width="9.33203125" style="2" customWidth="1" outlineLevel="1"/>
    <col min="33" max="33" width="9.109375" customWidth="1" outlineLevel="1"/>
    <col min="34" max="34" width="8" customWidth="1"/>
    <col min="35" max="35" width="6" style="2" customWidth="1"/>
    <col min="36" max="36" width="13.88671875" style="1" customWidth="1"/>
    <col min="37" max="37" width="6" style="2" customWidth="1"/>
    <col min="39" max="39" width="2" customWidth="1"/>
    <col min="40" max="40" width="6.6640625" style="2" customWidth="1" outlineLevel="1"/>
    <col min="41" max="41" width="9.33203125" style="1" customWidth="1" outlineLevel="1"/>
    <col min="42" max="42" width="13.5546875" style="2" customWidth="1" outlineLevel="1"/>
    <col min="43" max="43" width="9.109375" customWidth="1" outlineLevel="1"/>
    <col min="44" max="44" width="8" customWidth="1" outlineLevel="1"/>
    <col min="45" max="45" width="8.5546875" style="2" customWidth="1" outlineLevel="1"/>
    <col min="46" max="46" width="7.44140625" style="1" customWidth="1" outlineLevel="1"/>
    <col min="47" max="47" width="13.109375" style="2" customWidth="1" outlineLevel="1"/>
    <col min="48" max="48" width="7" customWidth="1" outlineLevel="1"/>
    <col min="49" max="49" width="9.44140625" customWidth="1" outlineLevel="1"/>
    <col min="50" max="50" width="9.5546875" style="2" customWidth="1" outlineLevel="1"/>
    <col min="51" max="51" width="6" style="1" customWidth="1" outlineLevel="1"/>
    <col min="52" max="52" width="11.44140625" style="2" customWidth="1" outlineLevel="1"/>
    <col min="53" max="53" width="6.33203125" customWidth="1" outlineLevel="1"/>
    <col min="54" max="54" width="8.5546875" customWidth="1" outlineLevel="1"/>
    <col min="55" max="55" width="6" style="2" customWidth="1" outlineLevel="1"/>
    <col min="56" max="56" width="5.88671875" style="1" customWidth="1" outlineLevel="1"/>
    <col min="57" max="57" width="11.33203125" style="2" customWidth="1" outlineLevel="1"/>
    <col min="58" max="58" width="6.33203125" customWidth="1" outlineLevel="1"/>
    <col min="59" max="59" width="8" customWidth="1" outlineLevel="1"/>
    <col min="60" max="60" width="6" style="2" customWidth="1" outlineLevel="1"/>
    <col min="61" max="61" width="5.88671875" style="1" customWidth="1" outlineLevel="1"/>
    <col min="62" max="62" width="12.33203125" style="2" customWidth="1" outlineLevel="1"/>
    <col min="63" max="63" width="9.109375" customWidth="1" outlineLevel="1"/>
    <col min="64" max="64" width="9.33203125" style="3" customWidth="1" outlineLevel="1"/>
    <col min="65" max="65" width="8" customWidth="1" outlineLevel="1"/>
    <col min="66" max="66" width="6" style="2" customWidth="1" outlineLevel="1"/>
    <col min="67" max="67" width="13.88671875" style="1" customWidth="1" outlineLevel="1"/>
    <col min="68" max="68" width="6" style="2" customWidth="1" outlineLevel="1"/>
    <col min="69" max="69" width="9.109375" customWidth="1" outlineLevel="1"/>
    <col min="70" max="71" width="8.88671875" style="3"/>
    <col min="72" max="72" width="13.44140625" style="3" customWidth="1"/>
    <col min="73" max="74" width="8.88671875" style="3"/>
    <col min="75" max="75" width="1.88671875" style="3" customWidth="1"/>
    <col min="76" max="77" width="8.88671875" style="3"/>
    <col min="78" max="78" width="12.6640625" style="3" customWidth="1"/>
    <col min="79" max="101" width="8.88671875" style="3"/>
  </cols>
  <sheetData>
    <row r="1" spans="2:80" s="20" customFormat="1" thickBot="1" x14ac:dyDescent="0.35">
      <c r="D1" s="32"/>
      <c r="E1" s="33"/>
      <c r="F1" s="34"/>
      <c r="G1" s="34"/>
      <c r="H1" s="32"/>
      <c r="J1" s="21"/>
      <c r="K1" s="22"/>
      <c r="L1" s="21"/>
      <c r="O1" s="21"/>
      <c r="P1" s="22"/>
      <c r="Q1" s="21"/>
      <c r="T1" s="21"/>
      <c r="U1" s="22"/>
      <c r="V1" s="21"/>
      <c r="Y1" s="21"/>
      <c r="Z1" s="22"/>
      <c r="AA1" s="21"/>
      <c r="AD1" s="21"/>
      <c r="AE1" s="22"/>
      <c r="AF1" s="21"/>
      <c r="AI1" s="21"/>
      <c r="AJ1" s="22"/>
      <c r="AK1" s="21"/>
      <c r="AM1" s="23"/>
      <c r="AO1" s="21"/>
      <c r="AP1" s="22"/>
      <c r="AQ1" s="21"/>
      <c r="AT1" s="21"/>
      <c r="AU1" s="22"/>
      <c r="AV1" s="21"/>
      <c r="AY1" s="21"/>
      <c r="AZ1" s="22"/>
      <c r="BA1" s="21"/>
      <c r="BD1" s="21"/>
      <c r="BE1" s="22"/>
      <c r="BF1" s="21"/>
      <c r="BI1" s="21"/>
      <c r="BJ1" s="22"/>
      <c r="BK1" s="21"/>
      <c r="BN1" s="21"/>
      <c r="BO1" s="22"/>
      <c r="BP1" s="21"/>
      <c r="BS1" s="21"/>
      <c r="BT1" s="22"/>
      <c r="BU1" s="21"/>
      <c r="BY1" s="21"/>
      <c r="BZ1" s="22"/>
      <c r="CA1" s="21"/>
    </row>
    <row r="2" spans="2:80" s="3" customFormat="1" ht="15.65" thickTop="1" thickBot="1" x14ac:dyDescent="0.35">
      <c r="B2" s="30" t="s">
        <v>16</v>
      </c>
      <c r="C2" s="31"/>
      <c r="D2" s="134" t="s">
        <v>32</v>
      </c>
      <c r="E2" s="135"/>
      <c r="F2" s="135"/>
      <c r="G2" s="135"/>
      <c r="H2" s="136"/>
      <c r="I2" s="134" t="s">
        <v>33</v>
      </c>
      <c r="J2" s="135"/>
      <c r="K2" s="135"/>
      <c r="L2" s="135"/>
      <c r="M2" s="136"/>
      <c r="N2" s="134" t="s">
        <v>34</v>
      </c>
      <c r="O2" s="135"/>
      <c r="P2" s="135"/>
      <c r="Q2" s="135"/>
      <c r="R2" s="136"/>
      <c r="S2" s="134" t="s">
        <v>35</v>
      </c>
      <c r="T2" s="135"/>
      <c r="U2" s="135"/>
      <c r="V2" s="135"/>
      <c r="W2" s="136"/>
      <c r="X2" s="134" t="s">
        <v>36</v>
      </c>
      <c r="Y2" s="135"/>
      <c r="Z2" s="135"/>
      <c r="AA2" s="135"/>
      <c r="AB2" s="136"/>
      <c r="AC2" s="134" t="s">
        <v>37</v>
      </c>
      <c r="AD2" s="135"/>
      <c r="AE2" s="135"/>
      <c r="AF2" s="135"/>
      <c r="AG2" s="136"/>
      <c r="AH2" s="134" t="s">
        <v>38</v>
      </c>
      <c r="AI2" s="135"/>
      <c r="AJ2" s="135"/>
      <c r="AK2" s="135"/>
      <c r="AL2" s="136"/>
      <c r="AM2" s="18"/>
      <c r="AN2" s="134" t="s">
        <v>39</v>
      </c>
      <c r="AO2" s="135"/>
      <c r="AP2" s="135"/>
      <c r="AQ2" s="135"/>
      <c r="AR2" s="136"/>
      <c r="AS2" s="134" t="s">
        <v>40</v>
      </c>
      <c r="AT2" s="135"/>
      <c r="AU2" s="135"/>
      <c r="AV2" s="135"/>
      <c r="AW2" s="136"/>
      <c r="AX2" s="134" t="s">
        <v>41</v>
      </c>
      <c r="AY2" s="135"/>
      <c r="AZ2" s="135"/>
      <c r="BA2" s="135"/>
      <c r="BB2" s="136"/>
      <c r="BC2" s="134" t="s">
        <v>42</v>
      </c>
      <c r="BD2" s="135"/>
      <c r="BE2" s="135"/>
      <c r="BF2" s="135"/>
      <c r="BG2" s="136"/>
      <c r="BH2" s="134" t="s">
        <v>43</v>
      </c>
      <c r="BI2" s="135"/>
      <c r="BJ2" s="135"/>
      <c r="BK2" s="135"/>
      <c r="BL2" s="136"/>
      <c r="BM2" s="134" t="s">
        <v>44</v>
      </c>
      <c r="BN2" s="135"/>
      <c r="BO2" s="135"/>
      <c r="BP2" s="135"/>
      <c r="BQ2" s="136"/>
      <c r="BR2" s="134" t="s">
        <v>45</v>
      </c>
      <c r="BS2" s="135"/>
      <c r="BT2" s="135"/>
      <c r="BU2" s="135"/>
      <c r="BV2" s="136"/>
      <c r="BX2" s="134" t="s">
        <v>46</v>
      </c>
      <c r="BY2" s="135"/>
      <c r="BZ2" s="135"/>
      <c r="CA2" s="135"/>
      <c r="CB2" s="136"/>
    </row>
    <row r="3" spans="2:80" s="3" customFormat="1" ht="15.65" thickTop="1" thickBot="1" x14ac:dyDescent="0.35">
      <c r="B3" s="26" t="s">
        <v>5</v>
      </c>
      <c r="C3" s="15" t="s">
        <v>6</v>
      </c>
      <c r="D3" s="26" t="s">
        <v>7</v>
      </c>
      <c r="E3" s="27" t="s">
        <v>8</v>
      </c>
      <c r="F3" s="29" t="s">
        <v>47</v>
      </c>
      <c r="G3" s="29" t="s">
        <v>48</v>
      </c>
      <c r="H3" s="14" t="s">
        <v>9</v>
      </c>
      <c r="I3" s="26" t="s">
        <v>7</v>
      </c>
      <c r="J3" s="27" t="s">
        <v>8</v>
      </c>
      <c r="K3" s="29" t="s">
        <v>47</v>
      </c>
      <c r="L3" s="29" t="s">
        <v>48</v>
      </c>
      <c r="M3" s="14" t="s">
        <v>9</v>
      </c>
      <c r="N3" s="26" t="s">
        <v>7</v>
      </c>
      <c r="O3" s="27" t="s">
        <v>8</v>
      </c>
      <c r="P3" s="29" t="s">
        <v>47</v>
      </c>
      <c r="Q3" s="29" t="s">
        <v>48</v>
      </c>
      <c r="R3" s="14" t="s">
        <v>9</v>
      </c>
      <c r="S3" s="26" t="s">
        <v>7</v>
      </c>
      <c r="T3" s="27" t="s">
        <v>8</v>
      </c>
      <c r="U3" s="29" t="s">
        <v>47</v>
      </c>
      <c r="V3" s="29" t="s">
        <v>48</v>
      </c>
      <c r="W3" s="14" t="s">
        <v>9</v>
      </c>
      <c r="X3" s="26" t="s">
        <v>7</v>
      </c>
      <c r="Y3" s="27" t="s">
        <v>8</v>
      </c>
      <c r="Z3" s="29" t="s">
        <v>47</v>
      </c>
      <c r="AA3" s="29" t="s">
        <v>48</v>
      </c>
      <c r="AB3" s="14" t="s">
        <v>9</v>
      </c>
      <c r="AC3" s="26" t="s">
        <v>7</v>
      </c>
      <c r="AD3" s="27" t="s">
        <v>8</v>
      </c>
      <c r="AE3" s="29" t="s">
        <v>47</v>
      </c>
      <c r="AF3" s="29" t="s">
        <v>48</v>
      </c>
      <c r="AG3" s="14" t="s">
        <v>9</v>
      </c>
      <c r="AH3" s="26" t="s">
        <v>7</v>
      </c>
      <c r="AI3" s="27" t="s">
        <v>8</v>
      </c>
      <c r="AJ3" s="29" t="s">
        <v>47</v>
      </c>
      <c r="AK3" s="29" t="s">
        <v>48</v>
      </c>
      <c r="AL3" s="14" t="s">
        <v>9</v>
      </c>
      <c r="AM3" s="9"/>
      <c r="AN3" s="26" t="s">
        <v>7</v>
      </c>
      <c r="AO3" s="27" t="s">
        <v>8</v>
      </c>
      <c r="AP3" s="29" t="s">
        <v>47</v>
      </c>
      <c r="AQ3" s="29" t="s">
        <v>48</v>
      </c>
      <c r="AR3" s="14" t="s">
        <v>9</v>
      </c>
      <c r="AS3" s="26" t="s">
        <v>7</v>
      </c>
      <c r="AT3" s="27" t="s">
        <v>8</v>
      </c>
      <c r="AU3" s="29" t="s">
        <v>47</v>
      </c>
      <c r="AV3" s="29" t="s">
        <v>48</v>
      </c>
      <c r="AW3" s="14" t="s">
        <v>9</v>
      </c>
      <c r="AX3" s="26" t="s">
        <v>7</v>
      </c>
      <c r="AY3" s="27" t="s">
        <v>8</v>
      </c>
      <c r="AZ3" s="29" t="s">
        <v>47</v>
      </c>
      <c r="BA3" s="29" t="s">
        <v>48</v>
      </c>
      <c r="BB3" s="14" t="s">
        <v>9</v>
      </c>
      <c r="BC3" s="26" t="s">
        <v>7</v>
      </c>
      <c r="BD3" s="27" t="s">
        <v>8</v>
      </c>
      <c r="BE3" s="29" t="s">
        <v>47</v>
      </c>
      <c r="BF3" s="29" t="s">
        <v>48</v>
      </c>
      <c r="BG3" s="14" t="s">
        <v>9</v>
      </c>
      <c r="BH3" s="26" t="s">
        <v>7</v>
      </c>
      <c r="BI3" s="27" t="s">
        <v>8</v>
      </c>
      <c r="BJ3" s="29" t="s">
        <v>47</v>
      </c>
      <c r="BK3" s="29" t="s">
        <v>48</v>
      </c>
      <c r="BL3" s="14" t="s">
        <v>9</v>
      </c>
      <c r="BM3" s="26" t="s">
        <v>7</v>
      </c>
      <c r="BN3" s="27" t="s">
        <v>8</v>
      </c>
      <c r="BO3" s="29" t="s">
        <v>47</v>
      </c>
      <c r="BP3" s="29" t="s">
        <v>48</v>
      </c>
      <c r="BQ3" s="14" t="s">
        <v>9</v>
      </c>
      <c r="BR3" s="26" t="s">
        <v>7</v>
      </c>
      <c r="BS3" s="27" t="s">
        <v>8</v>
      </c>
      <c r="BT3" s="29" t="s">
        <v>47</v>
      </c>
      <c r="BU3" s="29" t="s">
        <v>48</v>
      </c>
      <c r="BV3" s="14" t="s">
        <v>9</v>
      </c>
      <c r="BX3" s="26" t="s">
        <v>7</v>
      </c>
      <c r="BY3" s="27" t="s">
        <v>8</v>
      </c>
      <c r="BZ3" s="29" t="s">
        <v>47</v>
      </c>
      <c r="CA3" s="29" t="s">
        <v>48</v>
      </c>
      <c r="CB3" s="14" t="s">
        <v>9</v>
      </c>
    </row>
    <row r="4" spans="2:80" s="3" customFormat="1" ht="15.65" thickTop="1" thickBot="1" x14ac:dyDescent="0.35">
      <c r="B4" s="24" t="s">
        <v>19</v>
      </c>
      <c r="C4" s="8" t="s">
        <v>4</v>
      </c>
      <c r="D4" s="35"/>
      <c r="E4" s="36"/>
      <c r="F4" s="37" t="str">
        <f>IF(D4=0,"-",D4/D37)</f>
        <v>-</v>
      </c>
      <c r="G4" s="37" t="str">
        <f>IF(E4=0,"-",E4/E37)</f>
        <v>-</v>
      </c>
      <c r="H4" s="38" t="str">
        <f>IF(D4&gt;0,E4/D4,"-")</f>
        <v>-</v>
      </c>
      <c r="I4" s="35"/>
      <c r="J4" s="36"/>
      <c r="K4" s="37" t="str">
        <f>IF(I4=0,"-",I4/I37)</f>
        <v>-</v>
      </c>
      <c r="L4" s="37" t="str">
        <f>IF(J4=0,"-",J4/J37)</f>
        <v>-</v>
      </c>
      <c r="M4" s="38" t="str">
        <f>IF(I4&gt;0,J4/I4,"-")</f>
        <v>-</v>
      </c>
      <c r="N4" s="35"/>
      <c r="O4" s="36"/>
      <c r="P4" s="37" t="str">
        <f>IF(N4=0,"-",N4/N37)</f>
        <v>-</v>
      </c>
      <c r="Q4" s="37" t="str">
        <f>IF(O4=0,"-",O4/O37)</f>
        <v>-</v>
      </c>
      <c r="R4" s="38" t="str">
        <f>IF(N4&gt;0,O4/N4,"-")</f>
        <v>-</v>
      </c>
      <c r="S4" s="35"/>
      <c r="T4" s="36"/>
      <c r="U4" s="37" t="str">
        <f>IF(S4=0,"-",S4/S37)</f>
        <v>-</v>
      </c>
      <c r="V4" s="37" t="str">
        <f>IF(T4=0,"-",T4/T37)</f>
        <v>-</v>
      </c>
      <c r="W4" s="38" t="str">
        <f>IF(S4&gt;0,T4/S4,"-")</f>
        <v>-</v>
      </c>
      <c r="X4" s="35"/>
      <c r="Y4" s="36"/>
      <c r="Z4" s="37" t="str">
        <f>IF(X4=0,"-",X4/X37)</f>
        <v>-</v>
      </c>
      <c r="AA4" s="37" t="str">
        <f>IF(Y4=0,"-",Y4/Y37)</f>
        <v>-</v>
      </c>
      <c r="AB4" s="38" t="str">
        <f>IF(X4&gt;0,Y4/X4,"-")</f>
        <v>-</v>
      </c>
      <c r="AC4" s="35"/>
      <c r="AD4" s="36"/>
      <c r="AE4" s="37" t="str">
        <f>IF(AC4=0,"-",AC4/AC37)</f>
        <v>-</v>
      </c>
      <c r="AF4" s="37" t="str">
        <f>IF(AD4=0,"-",AD4/AD37)</f>
        <v>-</v>
      </c>
      <c r="AG4" s="38" t="str">
        <f>IF(AC4&gt;0,AD4/AC4,"-")</f>
        <v>-</v>
      </c>
      <c r="AH4" s="35">
        <f>AC4+X4+S4+N4+I4+D4</f>
        <v>0</v>
      </c>
      <c r="AI4" s="36">
        <f>AD4+Y4+T4+O4+J4+E4</f>
        <v>0</v>
      </c>
      <c r="AJ4" s="37" t="str">
        <f>IF(AH4=0,"-",AH4/AH37)</f>
        <v>-</v>
      </c>
      <c r="AK4" s="37" t="str">
        <f>IF(AI4=0,"-",AI4/AI37)</f>
        <v>-</v>
      </c>
      <c r="AL4" s="38" t="str">
        <f>IF(AH4&gt;0,AI4/AH4,"-")</f>
        <v>-</v>
      </c>
      <c r="AM4" s="10"/>
      <c r="AN4" s="35"/>
      <c r="AO4" s="36"/>
      <c r="AP4" s="37" t="str">
        <f>IF(AN4=0,"-",AN4/AN37)</f>
        <v>-</v>
      </c>
      <c r="AQ4" s="37" t="str">
        <f>IF(AO4=0,"-",AO4/AO37)</f>
        <v>-</v>
      </c>
      <c r="AR4" s="38" t="str">
        <f>IF(AN4&gt;0,AO4/AN4,"-")</f>
        <v>-</v>
      </c>
      <c r="AS4" s="35"/>
      <c r="AT4" s="36"/>
      <c r="AU4" s="37" t="str">
        <f>IF(AS4=0,"-",AS4/AS37)</f>
        <v>-</v>
      </c>
      <c r="AV4" s="37" t="str">
        <f>IF(AT4=0,"-",AT4/AT37)</f>
        <v>-</v>
      </c>
      <c r="AW4" s="38" t="str">
        <f>IF(AS4&gt;0,AT4/AS4,"-")</f>
        <v>-</v>
      </c>
      <c r="AX4" s="35"/>
      <c r="AY4" s="36"/>
      <c r="AZ4" s="37" t="str">
        <f>IF(AX4=0,"-",AX4/AX37)</f>
        <v>-</v>
      </c>
      <c r="BA4" s="37" t="str">
        <f>IF(AY4=0,"-",AY4/AY37)</f>
        <v>-</v>
      </c>
      <c r="BB4" s="38" t="str">
        <f>IF(AX4&gt;0,AY4/AX4,"-")</f>
        <v>-</v>
      </c>
      <c r="BC4" s="35"/>
      <c r="BD4" s="36"/>
      <c r="BE4" s="37" t="str">
        <f>IF(BC4=0,"-",BC4/BC37)</f>
        <v>-</v>
      </c>
      <c r="BF4" s="37" t="str">
        <f>IF(BD4=0,"-",BD4/BD37)</f>
        <v>-</v>
      </c>
      <c r="BG4" s="38" t="str">
        <f>IF(BC4&gt;0,BD4/BC4,"-")</f>
        <v>-</v>
      </c>
      <c r="BH4" s="35"/>
      <c r="BI4" s="36"/>
      <c r="BJ4" s="37" t="str">
        <f>IF(BH4=0,"-",BH4/BH37)</f>
        <v>-</v>
      </c>
      <c r="BK4" s="37" t="str">
        <f>IF(BI4=0,"-",BI4/BI37)</f>
        <v>-</v>
      </c>
      <c r="BL4" s="38" t="str">
        <f>IF(BH4&gt;0,BI4/BH4,"-")</f>
        <v>-</v>
      </c>
      <c r="BM4" s="35"/>
      <c r="BN4" s="36"/>
      <c r="BO4" s="37" t="str">
        <f>IF(BM4=0,"-",BM4/BM37)</f>
        <v>-</v>
      </c>
      <c r="BP4" s="37" t="str">
        <f>IF(BN4=0,"-",BN4/BN37)</f>
        <v>-</v>
      </c>
      <c r="BQ4" s="38" t="str">
        <f>IF(BM4&gt;0,BN4/BM4,"-")</f>
        <v>-</v>
      </c>
      <c r="BR4" s="35"/>
      <c r="BS4" s="36"/>
      <c r="BT4" s="37" t="str">
        <f>IF(BR4=0,"-",BR4/BR37)</f>
        <v>-</v>
      </c>
      <c r="BU4" s="37" t="str">
        <f>IF(BS4=0,"-",BS4/BS37)</f>
        <v>-</v>
      </c>
      <c r="BV4" s="38" t="str">
        <f>IF(BR4&gt;0,BS4/BR4,"-")</f>
        <v>-</v>
      </c>
      <c r="BX4" s="35"/>
      <c r="BY4" s="36"/>
      <c r="BZ4" s="37" t="str">
        <f>IF(BX4=0,"-",BX4/BX37)</f>
        <v>-</v>
      </c>
      <c r="CA4" s="37" t="str">
        <f>IF(BY4=0,"-",BY4/BY37)</f>
        <v>-</v>
      </c>
      <c r="CB4" s="38" t="str">
        <f>IF(BX4&gt;0,BY4/BX4,"-")</f>
        <v>-</v>
      </c>
    </row>
    <row r="5" spans="2:80" s="3" customFormat="1" ht="15.65" thickTop="1" thickBot="1" x14ac:dyDescent="0.35">
      <c r="B5" s="6" t="s">
        <v>3</v>
      </c>
      <c r="C5" s="7" t="s">
        <v>4</v>
      </c>
      <c r="D5" s="39">
        <f>SUM(D4:D4)</f>
        <v>0</v>
      </c>
      <c r="E5" s="40">
        <f>SUM(E4:E4)</f>
        <v>0</v>
      </c>
      <c r="F5" s="41" t="str">
        <f>IF(D5=0,"-",D5/D37)</f>
        <v>-</v>
      </c>
      <c r="G5" s="41" t="str">
        <f>IF(E5=0,"-",E5/E37)</f>
        <v>-</v>
      </c>
      <c r="H5" s="42" t="str">
        <f>IF(E5=0,"-",E5/D5)</f>
        <v>-</v>
      </c>
      <c r="I5" s="39">
        <f>SUM(I4:I4)</f>
        <v>0</v>
      </c>
      <c r="J5" s="40">
        <f>SUM(J4:J4)</f>
        <v>0</v>
      </c>
      <c r="K5" s="41" t="str">
        <f>IF(I5=0,"-",I5/I37)</f>
        <v>-</v>
      </c>
      <c r="L5" s="41" t="str">
        <f>IF(J5=0,"-",J5/J37)</f>
        <v>-</v>
      </c>
      <c r="M5" s="42" t="str">
        <f>IF(J5=0,"-",J5/I5)</f>
        <v>-</v>
      </c>
      <c r="N5" s="39">
        <f>SUM(N4:N4)</f>
        <v>0</v>
      </c>
      <c r="O5" s="40">
        <f>SUM(O4:O4)</f>
        <v>0</v>
      </c>
      <c r="P5" s="41" t="str">
        <f>IF(N5=0,"-",N5/N37)</f>
        <v>-</v>
      </c>
      <c r="Q5" s="41" t="str">
        <f>IF(O5=0,"-",O5/O37)</f>
        <v>-</v>
      </c>
      <c r="R5" s="42" t="str">
        <f>IF(O5=0,"-",O5/N5)</f>
        <v>-</v>
      </c>
      <c r="S5" s="39">
        <f>SUM(S4:S4)</f>
        <v>0</v>
      </c>
      <c r="T5" s="40">
        <f>SUM(T4:T4)</f>
        <v>0</v>
      </c>
      <c r="U5" s="41" t="str">
        <f>IF(S5=0,"-",S5/S37)</f>
        <v>-</v>
      </c>
      <c r="V5" s="41" t="str">
        <f>IF(T5=0,"-",T5/T37)</f>
        <v>-</v>
      </c>
      <c r="W5" s="42" t="str">
        <f>IF(T5=0,"-",T5/S5)</f>
        <v>-</v>
      </c>
      <c r="X5" s="39">
        <f>SUM(X4:X4)</f>
        <v>0</v>
      </c>
      <c r="Y5" s="40">
        <f>SUM(Y4:Y4)</f>
        <v>0</v>
      </c>
      <c r="Z5" s="41" t="str">
        <f>IF(X5=0,"-",X5/X37)</f>
        <v>-</v>
      </c>
      <c r="AA5" s="41" t="str">
        <f>IF(Y5=0,"-",Y5/Y37)</f>
        <v>-</v>
      </c>
      <c r="AB5" s="42" t="str">
        <f>IF(Y5=0,"-",Y5/X5)</f>
        <v>-</v>
      </c>
      <c r="AC5" s="39">
        <f>SUM(AC4:AC4)</f>
        <v>0</v>
      </c>
      <c r="AD5" s="40">
        <f>SUM(AD4:AD4)</f>
        <v>0</v>
      </c>
      <c r="AE5" s="41" t="str">
        <f>IF(AC5=0,"-",AC5/AC37)</f>
        <v>-</v>
      </c>
      <c r="AF5" s="41" t="str">
        <f>IF(AD5=0,"-",AD5/AD37)</f>
        <v>-</v>
      </c>
      <c r="AG5" s="42" t="str">
        <f>IF(AD5=0,"-",AD5/AC5)</f>
        <v>-</v>
      </c>
      <c r="AH5" s="39">
        <f>SUM(AH4:AH4)</f>
        <v>0</v>
      </c>
      <c r="AI5" s="40">
        <f>SUM(AI4:AI4)</f>
        <v>0</v>
      </c>
      <c r="AJ5" s="41" t="str">
        <f>IF(AH5=0,"-",AH5/AH37)</f>
        <v>-</v>
      </c>
      <c r="AK5" s="41" t="str">
        <f>IF(AI5=0,"-",AI5/AI37)</f>
        <v>-</v>
      </c>
      <c r="AL5" s="42" t="str">
        <f>IF(AI5=0,"-",AI5/AH5)</f>
        <v>-</v>
      </c>
      <c r="AM5" s="16"/>
      <c r="AN5" s="39">
        <f>SUM(AN4:AN4)</f>
        <v>0</v>
      </c>
      <c r="AO5" s="40">
        <f>SUM(AO4:AO4)</f>
        <v>0</v>
      </c>
      <c r="AP5" s="41" t="str">
        <f>IF(AN5=0,"-",AN5/AN37)</f>
        <v>-</v>
      </c>
      <c r="AQ5" s="41" t="str">
        <f>IF(AO5=0,"-",AO5/AO37)</f>
        <v>-</v>
      </c>
      <c r="AR5" s="42" t="str">
        <f>IF(AO5=0,"-",AO5/AN5)</f>
        <v>-</v>
      </c>
      <c r="AS5" s="39">
        <f>SUM(AS4:AS4)</f>
        <v>0</v>
      </c>
      <c r="AT5" s="40">
        <f>SUM(AT4:AT4)</f>
        <v>0</v>
      </c>
      <c r="AU5" s="41" t="str">
        <f>IF(AS5=0,"-",AS5/AS37)</f>
        <v>-</v>
      </c>
      <c r="AV5" s="41" t="str">
        <f>IF(AT5=0,"-",AT5/AT37)</f>
        <v>-</v>
      </c>
      <c r="AW5" s="42" t="str">
        <f>IF(AT5=0,"-",AT5/AS5)</f>
        <v>-</v>
      </c>
      <c r="AX5" s="39">
        <f>SUM(AX4:AX4)</f>
        <v>0</v>
      </c>
      <c r="AY5" s="40">
        <f>SUM(AY4:AY4)</f>
        <v>0</v>
      </c>
      <c r="AZ5" s="41" t="str">
        <f>IF(AX5=0,"-",AX5/AX37)</f>
        <v>-</v>
      </c>
      <c r="BA5" s="41" t="str">
        <f>IF(AY5=0,"-",AY5/AY37)</f>
        <v>-</v>
      </c>
      <c r="BB5" s="42" t="str">
        <f>IF(AY5=0,"-",AY5/AX5)</f>
        <v>-</v>
      </c>
      <c r="BC5" s="39">
        <f>SUM(BC4:BC4)</f>
        <v>0</v>
      </c>
      <c r="BD5" s="40">
        <f>SUM(BD4:BD4)</f>
        <v>0</v>
      </c>
      <c r="BE5" s="41" t="str">
        <f>IF(BC5=0,"-",BC5/BC37)</f>
        <v>-</v>
      </c>
      <c r="BF5" s="41" t="str">
        <f>IF(BD5=0,"-",BD5/BD37)</f>
        <v>-</v>
      </c>
      <c r="BG5" s="42" t="str">
        <f>IF(BD5=0,"-",BD5/BC5)</f>
        <v>-</v>
      </c>
      <c r="BH5" s="39">
        <f>SUM(BH4:BH4)</f>
        <v>0</v>
      </c>
      <c r="BI5" s="40">
        <f>SUM(BI4:BI4)</f>
        <v>0</v>
      </c>
      <c r="BJ5" s="41" t="str">
        <f>IF(BH5=0,"-",BH5/BH37)</f>
        <v>-</v>
      </c>
      <c r="BK5" s="41" t="str">
        <f>IF(BI5=0,"-",BI5/BI37)</f>
        <v>-</v>
      </c>
      <c r="BL5" s="42" t="str">
        <f>IF(BI5=0,"-",BI5/BH5)</f>
        <v>-</v>
      </c>
      <c r="BM5" s="39">
        <f>SUM(BM4:BM4)</f>
        <v>0</v>
      </c>
      <c r="BN5" s="40">
        <f>SUM(BN4:BN4)</f>
        <v>0</v>
      </c>
      <c r="BO5" s="41" t="str">
        <f>IF(BM5=0,"-",BM5/BM37)</f>
        <v>-</v>
      </c>
      <c r="BP5" s="41" t="str">
        <f>IF(BN5=0,"-",BN5/BN37)</f>
        <v>-</v>
      </c>
      <c r="BQ5" s="42" t="str">
        <f>IF(BN5=0,"-",BN5/BM5)</f>
        <v>-</v>
      </c>
      <c r="BR5" s="39">
        <f>SUM(BR4:BR4)</f>
        <v>0</v>
      </c>
      <c r="BS5" s="40">
        <f>SUM(BS4:BS4)</f>
        <v>0</v>
      </c>
      <c r="BT5" s="41" t="str">
        <f>IF(BR5=0,"-",BR5/BR37)</f>
        <v>-</v>
      </c>
      <c r="BU5" s="41" t="str">
        <f>IF(BS5=0,"-",BS5/BS37)</f>
        <v>-</v>
      </c>
      <c r="BV5" s="42" t="str">
        <f>IF(BS5=0,"-",BS5/BR5)</f>
        <v>-</v>
      </c>
      <c r="BX5" s="39">
        <f>SUM(BX4:BX4)</f>
        <v>0</v>
      </c>
      <c r="BY5" s="40">
        <f>SUM(BY4:BY4)</f>
        <v>0</v>
      </c>
      <c r="BZ5" s="41" t="str">
        <f>IF(BX5=0,"-",BX5/BX37)</f>
        <v>-</v>
      </c>
      <c r="CA5" s="41" t="str">
        <f>IF(BY5=0,"-",BY5/BY37)</f>
        <v>-</v>
      </c>
      <c r="CB5" s="42" t="str">
        <f>IF(BY5=0,"-",BY5/BX5)</f>
        <v>-</v>
      </c>
    </row>
    <row r="6" spans="2:80" s="3" customFormat="1" ht="16" customHeight="1" thickTop="1" thickBot="1" x14ac:dyDescent="0.35">
      <c r="D6" s="43"/>
      <c r="E6" s="44"/>
      <c r="F6" s="45"/>
      <c r="G6" s="45"/>
      <c r="H6" s="44"/>
      <c r="I6" s="43"/>
      <c r="J6" s="44"/>
      <c r="K6" s="45"/>
      <c r="L6" s="45"/>
      <c r="M6" s="44"/>
      <c r="N6" s="43"/>
      <c r="O6" s="44"/>
      <c r="P6" s="45"/>
      <c r="Q6" s="45"/>
      <c r="R6" s="44"/>
      <c r="S6" s="43"/>
      <c r="T6" s="44"/>
      <c r="U6" s="45"/>
      <c r="V6" s="45"/>
      <c r="W6" s="44"/>
      <c r="X6" s="43"/>
      <c r="Y6" s="44"/>
      <c r="Z6" s="45"/>
      <c r="AA6" s="45"/>
      <c r="AB6" s="44"/>
      <c r="AC6" s="43"/>
      <c r="AD6" s="44"/>
      <c r="AE6" s="45"/>
      <c r="AF6" s="45"/>
      <c r="AG6" s="44"/>
      <c r="AH6" s="43"/>
      <c r="AI6" s="44"/>
      <c r="AJ6" s="45"/>
      <c r="AK6" s="45"/>
      <c r="AL6" s="44"/>
      <c r="AM6" s="10"/>
      <c r="AN6" s="43"/>
      <c r="AO6" s="44"/>
      <c r="AP6" s="45"/>
      <c r="AQ6" s="45"/>
      <c r="AR6" s="44"/>
      <c r="AS6" s="43"/>
      <c r="AT6" s="44"/>
      <c r="AU6" s="45"/>
      <c r="AV6" s="45"/>
      <c r="AW6" s="44"/>
      <c r="AX6" s="43"/>
      <c r="AY6" s="44"/>
      <c r="AZ6" s="45"/>
      <c r="BA6" s="45"/>
      <c r="BB6" s="44"/>
      <c r="BC6" s="43"/>
      <c r="BD6" s="44"/>
      <c r="BE6" s="45"/>
      <c r="BF6" s="45"/>
      <c r="BG6" s="44"/>
      <c r="BH6" s="43"/>
      <c r="BI6" s="44"/>
      <c r="BJ6" s="45"/>
      <c r="BK6" s="45"/>
      <c r="BL6" s="44"/>
      <c r="BM6" s="43"/>
      <c r="BN6" s="44"/>
      <c r="BO6" s="45"/>
      <c r="BP6" s="45"/>
      <c r="BQ6" s="44"/>
      <c r="BR6" s="43"/>
      <c r="BS6" s="44"/>
      <c r="BT6" s="45"/>
      <c r="BU6" s="45"/>
      <c r="BV6" s="44"/>
      <c r="BX6" s="43"/>
      <c r="BY6" s="44"/>
      <c r="BZ6" s="45"/>
      <c r="CA6" s="45"/>
      <c r="CB6" s="44"/>
    </row>
    <row r="7" spans="2:80" s="3" customFormat="1" ht="15.65" thickTop="1" x14ac:dyDescent="0.3">
      <c r="B7" s="137" t="s">
        <v>2</v>
      </c>
      <c r="C7" s="8" t="s">
        <v>20</v>
      </c>
      <c r="D7" s="35"/>
      <c r="E7" s="36"/>
      <c r="F7" s="37" t="str">
        <f>IF(D7&gt;0,D7/D$15,"-")</f>
        <v>-</v>
      </c>
      <c r="G7" s="37" t="str">
        <f>IF(E7&gt;0,E7/E$15,"-")</f>
        <v>-</v>
      </c>
      <c r="H7" s="38" t="str">
        <f>IF(D7&gt;0,E7/D7,"-")</f>
        <v>-</v>
      </c>
      <c r="I7" s="35"/>
      <c r="J7" s="36"/>
      <c r="K7" s="37" t="str">
        <f>IF(I7&gt;0,I7/I$15,"-")</f>
        <v>-</v>
      </c>
      <c r="L7" s="37" t="str">
        <f>IF(J7&gt;0,J7/J$15,"-")</f>
        <v>-</v>
      </c>
      <c r="M7" s="38" t="str">
        <f>IF(I7&gt;0,J7/I7,"-")</f>
        <v>-</v>
      </c>
      <c r="N7" s="35"/>
      <c r="O7" s="36"/>
      <c r="P7" s="37" t="str">
        <f>IF(N7&gt;0,N7/N$15,"-")</f>
        <v>-</v>
      </c>
      <c r="Q7" s="37" t="str">
        <f>IF(O7&gt;0,O7/O$15,"-")</f>
        <v>-</v>
      </c>
      <c r="R7" s="38" t="str">
        <f>IF(N7&gt;0,O7/N7,"-")</f>
        <v>-</v>
      </c>
      <c r="S7" s="35"/>
      <c r="T7" s="36"/>
      <c r="U7" s="37" t="str">
        <f>IF(S7&gt;0,S7/S$15,"-")</f>
        <v>-</v>
      </c>
      <c r="V7" s="37" t="str">
        <f>IF(T7&gt;0,T7/T$15,"-")</f>
        <v>-</v>
      </c>
      <c r="W7" s="38" t="str">
        <f>IF(S7&gt;0,T7/S7,"-")</f>
        <v>-</v>
      </c>
      <c r="X7" s="35"/>
      <c r="Y7" s="36"/>
      <c r="Z7" s="37" t="str">
        <f>IF(X7&gt;0,X7/X$15,"-")</f>
        <v>-</v>
      </c>
      <c r="AA7" s="37" t="str">
        <f>IF(Y7&gt;0,Y7/Y$15,"-")</f>
        <v>-</v>
      </c>
      <c r="AB7" s="38" t="str">
        <f>IF(X7&gt;0,Y7/X7,"-")</f>
        <v>-</v>
      </c>
      <c r="AC7" s="35"/>
      <c r="AD7" s="36"/>
      <c r="AE7" s="37" t="str">
        <f>IF(AC7&gt;0,AC7/AC$15,"-")</f>
        <v>-</v>
      </c>
      <c r="AF7" s="37" t="str">
        <f>IF(AD7&gt;0,AD7/AD$15,"-")</f>
        <v>-</v>
      </c>
      <c r="AG7" s="38" t="str">
        <f>IF(AC7&gt;0,AD7/AC7,"-")</f>
        <v>-</v>
      </c>
      <c r="AH7" s="35">
        <f t="shared" ref="AH7:AI14" si="0">AC7+X7+S7+N7+I7+D7</f>
        <v>0</v>
      </c>
      <c r="AI7" s="36">
        <f t="shared" si="0"/>
        <v>0</v>
      </c>
      <c r="AJ7" s="37" t="str">
        <f>IF(AH7&gt;0,AH7/AH$15,"-")</f>
        <v>-</v>
      </c>
      <c r="AK7" s="37" t="str">
        <f>IF(AI7&gt;0,AI7/AI$15,"-")</f>
        <v>-</v>
      </c>
      <c r="AL7" s="38" t="str">
        <f>IF(AH7&gt;0,AI7/AH7,"-")</f>
        <v>-</v>
      </c>
      <c r="AM7" s="10"/>
      <c r="AN7" s="35"/>
      <c r="AO7" s="36"/>
      <c r="AP7" s="37" t="str">
        <f>IF(AN7&gt;0,AN7/AN$15,"-")</f>
        <v>-</v>
      </c>
      <c r="AQ7" s="37" t="str">
        <f>IF(AO7&gt;0,AO7/AO$15,"-")</f>
        <v>-</v>
      </c>
      <c r="AR7" s="38" t="str">
        <f>IF(AN7&gt;0,AO7/AN7,"-")</f>
        <v>-</v>
      </c>
      <c r="AS7" s="35"/>
      <c r="AT7" s="36"/>
      <c r="AU7" s="37" t="str">
        <f>IF(AS7&gt;0,AS7/AS$15,"-")</f>
        <v>-</v>
      </c>
      <c r="AV7" s="37" t="str">
        <f>IF(AT7&gt;0,AT7/AT$15,"-")</f>
        <v>-</v>
      </c>
      <c r="AW7" s="38" t="str">
        <f>IF(AS7&gt;0,AT7/AS7,"-")</f>
        <v>-</v>
      </c>
      <c r="AX7" s="35"/>
      <c r="AY7" s="36"/>
      <c r="AZ7" s="37" t="str">
        <f>IF(AX7&gt;0,AX7/AX$15,"-")</f>
        <v>-</v>
      </c>
      <c r="BA7" s="37" t="str">
        <f>IF(AY7&gt;0,AY7/AY$15,"-")</f>
        <v>-</v>
      </c>
      <c r="BB7" s="38" t="str">
        <f>IF(AX7&gt;0,AY7/AX7,"-")</f>
        <v>-</v>
      </c>
      <c r="BC7" s="35"/>
      <c r="BD7" s="36"/>
      <c r="BE7" s="37" t="str">
        <f>IF(BC7&gt;0,BC7/BC$15,"-")</f>
        <v>-</v>
      </c>
      <c r="BF7" s="37" t="str">
        <f>IF(BD7&gt;0,BD7/BD$15,"-")</f>
        <v>-</v>
      </c>
      <c r="BG7" s="38" t="str">
        <f>IF(BC7&gt;0,BD7/BC7,"-")</f>
        <v>-</v>
      </c>
      <c r="BH7" s="35"/>
      <c r="BI7" s="36"/>
      <c r="BJ7" s="37" t="str">
        <f>IF(BH7&gt;0,BH7/BH$15,"-")</f>
        <v>-</v>
      </c>
      <c r="BK7" s="37" t="str">
        <f>IF(BI7&gt;0,BI7/BI$15,"-")</f>
        <v>-</v>
      </c>
      <c r="BL7" s="38" t="str">
        <f>IF(BH7&gt;0,BI7/BH7,"-")</f>
        <v>-</v>
      </c>
      <c r="BM7" s="35"/>
      <c r="BN7" s="36"/>
      <c r="BO7" s="37" t="str">
        <f>IF(BM7&gt;0,BM7/BM$15,"-")</f>
        <v>-</v>
      </c>
      <c r="BP7" s="37" t="str">
        <f>IF(BN7&gt;0,BN7/BN$15,"-")</f>
        <v>-</v>
      </c>
      <c r="BQ7" s="38" t="str">
        <f>IF(BM7&gt;0,BN7/BM7,"-")</f>
        <v>-</v>
      </c>
      <c r="BR7" s="35">
        <f t="shared" ref="BR7:BS14" si="1">BM7+BH7+BC7+AX7+AS7+AN7</f>
        <v>0</v>
      </c>
      <c r="BS7" s="36">
        <f t="shared" si="1"/>
        <v>0</v>
      </c>
      <c r="BT7" s="37" t="str">
        <f>IF(BR7&gt;0,BR7/BR$15,"-")</f>
        <v>-</v>
      </c>
      <c r="BU7" s="37" t="str">
        <f>IF(BS7&gt;0,BS7/BS$15,"-")</f>
        <v>-</v>
      </c>
      <c r="BV7" s="38" t="str">
        <f>IF(BR7&gt;0,BS7/BR7,"-")</f>
        <v>-</v>
      </c>
      <c r="BX7" s="65">
        <f>BR7+AH7</f>
        <v>0</v>
      </c>
      <c r="BY7" s="36">
        <f>BS7+AI7</f>
        <v>0</v>
      </c>
      <c r="BZ7" s="37" t="str">
        <f>IF(BX7&gt;0,BX7/BX$15,"-")</f>
        <v>-</v>
      </c>
      <c r="CA7" s="37" t="str">
        <f>IF(BY7&gt;0,BY7/BY$15,"-")</f>
        <v>-</v>
      </c>
      <c r="CB7" s="38" t="str">
        <f>IF(BX7&gt;0,BY7/BX7,"-")</f>
        <v>-</v>
      </c>
    </row>
    <row r="8" spans="2:80" s="3" customFormat="1" x14ac:dyDescent="0.3">
      <c r="B8" s="138"/>
      <c r="C8" s="9" t="s">
        <v>26</v>
      </c>
      <c r="D8" s="46"/>
      <c r="E8" s="47"/>
      <c r="F8" s="48" t="str">
        <f t="shared" ref="F8:G14" si="2">IF(D8&gt;0,D8/D$15,"-")</f>
        <v>-</v>
      </c>
      <c r="G8" s="48" t="str">
        <f t="shared" si="2"/>
        <v>-</v>
      </c>
      <c r="H8" s="49" t="str">
        <f t="shared" ref="H8:H14" si="3">IF(D8&gt;0,E8/D8,"-")</f>
        <v>-</v>
      </c>
      <c r="I8" s="46"/>
      <c r="J8" s="47"/>
      <c r="K8" s="48" t="str">
        <f t="shared" ref="K8:L14" si="4">IF(I8&gt;0,I8/I$15,"-")</f>
        <v>-</v>
      </c>
      <c r="L8" s="48" t="str">
        <f t="shared" si="4"/>
        <v>-</v>
      </c>
      <c r="M8" s="49" t="str">
        <f t="shared" ref="M8:M14" si="5">IF(I8&gt;0,J8/I8,"-")</f>
        <v>-</v>
      </c>
      <c r="N8" s="46"/>
      <c r="O8" s="47"/>
      <c r="P8" s="48" t="str">
        <f t="shared" ref="P8:Q14" si="6">IF(N8&gt;0,N8/N$15,"-")</f>
        <v>-</v>
      </c>
      <c r="Q8" s="48" t="str">
        <f t="shared" si="6"/>
        <v>-</v>
      </c>
      <c r="R8" s="49" t="str">
        <f t="shared" ref="R8:R14" si="7">IF(N8&gt;0,O8/N8,"-")</f>
        <v>-</v>
      </c>
      <c r="S8" s="46"/>
      <c r="T8" s="47"/>
      <c r="U8" s="48" t="str">
        <f t="shared" ref="U8:V14" si="8">IF(S8&gt;0,S8/S$15,"-")</f>
        <v>-</v>
      </c>
      <c r="V8" s="48" t="str">
        <f t="shared" si="8"/>
        <v>-</v>
      </c>
      <c r="W8" s="49" t="str">
        <f t="shared" ref="W8:W14" si="9">IF(S8&gt;0,T8/S8,"-")</f>
        <v>-</v>
      </c>
      <c r="X8" s="46"/>
      <c r="Y8" s="47"/>
      <c r="Z8" s="48" t="str">
        <f t="shared" ref="Z8:AA14" si="10">IF(X8&gt;0,X8/X$15,"-")</f>
        <v>-</v>
      </c>
      <c r="AA8" s="48" t="str">
        <f t="shared" si="10"/>
        <v>-</v>
      </c>
      <c r="AB8" s="49" t="str">
        <f t="shared" ref="AB8:AB14" si="11">IF(X8&gt;0,Y8/X8,"-")</f>
        <v>-</v>
      </c>
      <c r="AC8" s="46"/>
      <c r="AD8" s="47"/>
      <c r="AE8" s="48" t="str">
        <f t="shared" ref="AE8:AF14" si="12">IF(AC8&gt;0,AC8/AC$15,"-")</f>
        <v>-</v>
      </c>
      <c r="AF8" s="48" t="str">
        <f t="shared" si="12"/>
        <v>-</v>
      </c>
      <c r="AG8" s="49" t="str">
        <f t="shared" ref="AG8:AG14" si="13">IF(AC8&gt;0,AD8/AC8,"-")</f>
        <v>-</v>
      </c>
      <c r="AH8" s="46">
        <f t="shared" si="0"/>
        <v>0</v>
      </c>
      <c r="AI8" s="47">
        <f t="shared" si="0"/>
        <v>0</v>
      </c>
      <c r="AJ8" s="48" t="str">
        <f t="shared" ref="AJ8:AK14" si="14">IF(AH8&gt;0,AH8/AH$15,"-")</f>
        <v>-</v>
      </c>
      <c r="AK8" s="48" t="str">
        <f t="shared" si="14"/>
        <v>-</v>
      </c>
      <c r="AL8" s="49" t="str">
        <f t="shared" ref="AL8:AL14" si="15">IF(AH8&gt;0,AI8/AH8,"-")</f>
        <v>-</v>
      </c>
      <c r="AM8" s="10"/>
      <c r="AN8" s="46"/>
      <c r="AO8" s="47"/>
      <c r="AP8" s="48" t="str">
        <f t="shared" ref="AP8:AQ14" si="16">IF(AN8&gt;0,AN8/AN$15,"-")</f>
        <v>-</v>
      </c>
      <c r="AQ8" s="48" t="str">
        <f t="shared" si="16"/>
        <v>-</v>
      </c>
      <c r="AR8" s="49" t="str">
        <f t="shared" ref="AR8:AR14" si="17">IF(AN8&gt;0,AO8/AN8,"-")</f>
        <v>-</v>
      </c>
      <c r="AS8" s="46"/>
      <c r="AT8" s="47"/>
      <c r="AU8" s="48" t="str">
        <f t="shared" ref="AU8:AV14" si="18">IF(AS8&gt;0,AS8/AS$15,"-")</f>
        <v>-</v>
      </c>
      <c r="AV8" s="48" t="str">
        <f t="shared" si="18"/>
        <v>-</v>
      </c>
      <c r="AW8" s="49" t="str">
        <f t="shared" ref="AW8:AW14" si="19">IF(AS8&gt;0,AT8/AS8,"-")</f>
        <v>-</v>
      </c>
      <c r="AX8" s="46"/>
      <c r="AY8" s="47"/>
      <c r="AZ8" s="48" t="str">
        <f t="shared" ref="AZ8:BA14" si="20">IF(AX8&gt;0,AX8/AX$15,"-")</f>
        <v>-</v>
      </c>
      <c r="BA8" s="48" t="str">
        <f t="shared" si="20"/>
        <v>-</v>
      </c>
      <c r="BB8" s="49" t="str">
        <f t="shared" ref="BB8:BB14" si="21">IF(AX8&gt;0,AY8/AX8,"-")</f>
        <v>-</v>
      </c>
      <c r="BC8" s="46"/>
      <c r="BD8" s="47"/>
      <c r="BE8" s="48" t="str">
        <f t="shared" ref="BE8:BF14" si="22">IF(BC8&gt;0,BC8/BC$15,"-")</f>
        <v>-</v>
      </c>
      <c r="BF8" s="48" t="str">
        <f t="shared" si="22"/>
        <v>-</v>
      </c>
      <c r="BG8" s="49" t="str">
        <f t="shared" ref="BG8:BG14" si="23">IF(BC8&gt;0,BD8/BC8,"-")</f>
        <v>-</v>
      </c>
      <c r="BH8" s="46"/>
      <c r="BI8" s="47"/>
      <c r="BJ8" s="48" t="str">
        <f t="shared" ref="BJ8:BK14" si="24">IF(BH8&gt;0,BH8/BH$15,"-")</f>
        <v>-</v>
      </c>
      <c r="BK8" s="48" t="str">
        <f t="shared" si="24"/>
        <v>-</v>
      </c>
      <c r="BL8" s="49" t="str">
        <f t="shared" ref="BL8:BL14" si="25">IF(BH8&gt;0,BI8/BH8,"-")</f>
        <v>-</v>
      </c>
      <c r="BM8" s="46"/>
      <c r="BN8" s="47"/>
      <c r="BO8" s="48" t="str">
        <f t="shared" ref="BO8:BP14" si="26">IF(BM8&gt;0,BM8/BM$15,"-")</f>
        <v>-</v>
      </c>
      <c r="BP8" s="48" t="str">
        <f t="shared" si="26"/>
        <v>-</v>
      </c>
      <c r="BQ8" s="49" t="str">
        <f t="shared" ref="BQ8:BQ14" si="27">IF(BM8&gt;0,BN8/BM8,"-")</f>
        <v>-</v>
      </c>
      <c r="BR8" s="46">
        <f t="shared" si="1"/>
        <v>0</v>
      </c>
      <c r="BS8" s="47">
        <f t="shared" si="1"/>
        <v>0</v>
      </c>
      <c r="BT8" s="48" t="str">
        <f t="shared" ref="BT8:BU14" si="28">IF(BR8&gt;0,BR8/BR$15,"-")</f>
        <v>-</v>
      </c>
      <c r="BU8" s="48" t="str">
        <f t="shared" si="28"/>
        <v>-</v>
      </c>
      <c r="BV8" s="49" t="str">
        <f t="shared" ref="BV8:BV14" si="29">IF(BR8&gt;0,BS8/BR8,"-")</f>
        <v>-</v>
      </c>
      <c r="BX8" s="66">
        <f t="shared" ref="BX8:BY14" si="30">BR8+AH8</f>
        <v>0</v>
      </c>
      <c r="BY8" s="47">
        <f t="shared" si="30"/>
        <v>0</v>
      </c>
      <c r="BZ8" s="48" t="str">
        <f t="shared" ref="BZ8:CA14" si="31">IF(BX8&gt;0,BX8/BX$15,"-")</f>
        <v>-</v>
      </c>
      <c r="CA8" s="48" t="str">
        <f t="shared" si="31"/>
        <v>-</v>
      </c>
      <c r="CB8" s="49" t="str">
        <f t="shared" ref="CB8:CB14" si="32">IF(BX8&gt;0,BY8/BX8,"-")</f>
        <v>-</v>
      </c>
    </row>
    <row r="9" spans="2:80" s="3" customFormat="1" x14ac:dyDescent="0.3">
      <c r="B9" s="138"/>
      <c r="C9" s="9" t="s">
        <v>27</v>
      </c>
      <c r="D9" s="46"/>
      <c r="E9" s="47"/>
      <c r="F9" s="48" t="str">
        <f t="shared" si="2"/>
        <v>-</v>
      </c>
      <c r="G9" s="48" t="str">
        <f t="shared" si="2"/>
        <v>-</v>
      </c>
      <c r="H9" s="49" t="str">
        <f t="shared" si="3"/>
        <v>-</v>
      </c>
      <c r="I9" s="46"/>
      <c r="J9" s="47"/>
      <c r="K9" s="48" t="str">
        <f t="shared" si="4"/>
        <v>-</v>
      </c>
      <c r="L9" s="48" t="str">
        <f t="shared" si="4"/>
        <v>-</v>
      </c>
      <c r="M9" s="49" t="str">
        <f t="shared" si="5"/>
        <v>-</v>
      </c>
      <c r="N9" s="46"/>
      <c r="O9" s="47"/>
      <c r="P9" s="48" t="str">
        <f t="shared" si="6"/>
        <v>-</v>
      </c>
      <c r="Q9" s="48" t="str">
        <f t="shared" si="6"/>
        <v>-</v>
      </c>
      <c r="R9" s="49" t="str">
        <f t="shared" si="7"/>
        <v>-</v>
      </c>
      <c r="S9" s="46"/>
      <c r="T9" s="47"/>
      <c r="U9" s="48" t="str">
        <f t="shared" si="8"/>
        <v>-</v>
      </c>
      <c r="V9" s="48" t="str">
        <f t="shared" si="8"/>
        <v>-</v>
      </c>
      <c r="W9" s="49" t="str">
        <f t="shared" si="9"/>
        <v>-</v>
      </c>
      <c r="X9" s="46"/>
      <c r="Y9" s="47"/>
      <c r="Z9" s="48" t="str">
        <f t="shared" si="10"/>
        <v>-</v>
      </c>
      <c r="AA9" s="48" t="str">
        <f t="shared" si="10"/>
        <v>-</v>
      </c>
      <c r="AB9" s="49" t="str">
        <f t="shared" si="11"/>
        <v>-</v>
      </c>
      <c r="AC9" s="46"/>
      <c r="AD9" s="47"/>
      <c r="AE9" s="48" t="str">
        <f t="shared" si="12"/>
        <v>-</v>
      </c>
      <c r="AF9" s="48" t="str">
        <f t="shared" si="12"/>
        <v>-</v>
      </c>
      <c r="AG9" s="49" t="str">
        <f t="shared" si="13"/>
        <v>-</v>
      </c>
      <c r="AH9" s="46">
        <f t="shared" si="0"/>
        <v>0</v>
      </c>
      <c r="AI9" s="47">
        <f t="shared" si="0"/>
        <v>0</v>
      </c>
      <c r="AJ9" s="48" t="str">
        <f t="shared" si="14"/>
        <v>-</v>
      </c>
      <c r="AK9" s="48" t="str">
        <f t="shared" si="14"/>
        <v>-</v>
      </c>
      <c r="AL9" s="49" t="str">
        <f t="shared" si="15"/>
        <v>-</v>
      </c>
      <c r="AM9" s="10"/>
      <c r="AN9" s="46"/>
      <c r="AO9" s="47"/>
      <c r="AP9" s="48" t="str">
        <f t="shared" si="16"/>
        <v>-</v>
      </c>
      <c r="AQ9" s="48" t="str">
        <f t="shared" si="16"/>
        <v>-</v>
      </c>
      <c r="AR9" s="49" t="str">
        <f t="shared" si="17"/>
        <v>-</v>
      </c>
      <c r="AS9" s="46"/>
      <c r="AT9" s="47"/>
      <c r="AU9" s="48" t="str">
        <f t="shared" si="18"/>
        <v>-</v>
      </c>
      <c r="AV9" s="48" t="str">
        <f t="shared" si="18"/>
        <v>-</v>
      </c>
      <c r="AW9" s="49" t="str">
        <f t="shared" si="19"/>
        <v>-</v>
      </c>
      <c r="AX9" s="46"/>
      <c r="AY9" s="47"/>
      <c r="AZ9" s="48" t="str">
        <f t="shared" si="20"/>
        <v>-</v>
      </c>
      <c r="BA9" s="48" t="str">
        <f t="shared" si="20"/>
        <v>-</v>
      </c>
      <c r="BB9" s="49" t="str">
        <f t="shared" si="21"/>
        <v>-</v>
      </c>
      <c r="BC9" s="46"/>
      <c r="BD9" s="47"/>
      <c r="BE9" s="48" t="str">
        <f t="shared" si="22"/>
        <v>-</v>
      </c>
      <c r="BF9" s="48" t="str">
        <f t="shared" si="22"/>
        <v>-</v>
      </c>
      <c r="BG9" s="49" t="str">
        <f t="shared" si="23"/>
        <v>-</v>
      </c>
      <c r="BH9" s="46"/>
      <c r="BI9" s="47"/>
      <c r="BJ9" s="48" t="str">
        <f t="shared" si="24"/>
        <v>-</v>
      </c>
      <c r="BK9" s="48" t="str">
        <f t="shared" si="24"/>
        <v>-</v>
      </c>
      <c r="BL9" s="49" t="str">
        <f t="shared" si="25"/>
        <v>-</v>
      </c>
      <c r="BM9" s="46"/>
      <c r="BN9" s="47"/>
      <c r="BO9" s="48" t="str">
        <f t="shared" si="26"/>
        <v>-</v>
      </c>
      <c r="BP9" s="48" t="str">
        <f t="shared" si="26"/>
        <v>-</v>
      </c>
      <c r="BQ9" s="49" t="str">
        <f t="shared" si="27"/>
        <v>-</v>
      </c>
      <c r="BR9" s="46">
        <f t="shared" si="1"/>
        <v>0</v>
      </c>
      <c r="BS9" s="47">
        <f t="shared" si="1"/>
        <v>0</v>
      </c>
      <c r="BT9" s="48" t="str">
        <f t="shared" si="28"/>
        <v>-</v>
      </c>
      <c r="BU9" s="48" t="str">
        <f t="shared" si="28"/>
        <v>-</v>
      </c>
      <c r="BV9" s="49" t="str">
        <f t="shared" si="29"/>
        <v>-</v>
      </c>
      <c r="BX9" s="66">
        <f>BR9+AH9</f>
        <v>0</v>
      </c>
      <c r="BY9" s="47">
        <f t="shared" si="30"/>
        <v>0</v>
      </c>
      <c r="BZ9" s="48" t="str">
        <f t="shared" si="31"/>
        <v>-</v>
      </c>
      <c r="CA9" s="48" t="str">
        <f t="shared" si="31"/>
        <v>-</v>
      </c>
      <c r="CB9" s="49" t="str">
        <f t="shared" si="32"/>
        <v>-</v>
      </c>
    </row>
    <row r="10" spans="2:80" s="3" customFormat="1" ht="18" customHeight="1" x14ac:dyDescent="0.3">
      <c r="B10" s="138"/>
      <c r="C10" s="9" t="s">
        <v>28</v>
      </c>
      <c r="D10" s="46"/>
      <c r="E10" s="47"/>
      <c r="F10" s="48" t="str">
        <f t="shared" si="2"/>
        <v>-</v>
      </c>
      <c r="G10" s="48" t="str">
        <f t="shared" si="2"/>
        <v>-</v>
      </c>
      <c r="H10" s="49" t="str">
        <f t="shared" si="3"/>
        <v>-</v>
      </c>
      <c r="I10" s="46"/>
      <c r="J10" s="47"/>
      <c r="K10" s="48" t="str">
        <f t="shared" si="4"/>
        <v>-</v>
      </c>
      <c r="L10" s="48" t="str">
        <f t="shared" si="4"/>
        <v>-</v>
      </c>
      <c r="M10" s="49" t="str">
        <f t="shared" si="5"/>
        <v>-</v>
      </c>
      <c r="N10" s="46"/>
      <c r="O10" s="47"/>
      <c r="P10" s="48" t="str">
        <f t="shared" si="6"/>
        <v>-</v>
      </c>
      <c r="Q10" s="48" t="str">
        <f t="shared" si="6"/>
        <v>-</v>
      </c>
      <c r="R10" s="49" t="str">
        <f t="shared" si="7"/>
        <v>-</v>
      </c>
      <c r="S10" s="46"/>
      <c r="T10" s="47"/>
      <c r="U10" s="48" t="str">
        <f t="shared" si="8"/>
        <v>-</v>
      </c>
      <c r="V10" s="48" t="str">
        <f t="shared" si="8"/>
        <v>-</v>
      </c>
      <c r="W10" s="49" t="str">
        <f t="shared" si="9"/>
        <v>-</v>
      </c>
      <c r="X10" s="46"/>
      <c r="Y10" s="47"/>
      <c r="Z10" s="48" t="str">
        <f t="shared" si="10"/>
        <v>-</v>
      </c>
      <c r="AA10" s="48" t="str">
        <f t="shared" si="10"/>
        <v>-</v>
      </c>
      <c r="AB10" s="49" t="str">
        <f t="shared" si="11"/>
        <v>-</v>
      </c>
      <c r="AC10" s="46"/>
      <c r="AD10" s="47"/>
      <c r="AE10" s="48" t="str">
        <f t="shared" si="12"/>
        <v>-</v>
      </c>
      <c r="AF10" s="48" t="str">
        <f t="shared" si="12"/>
        <v>-</v>
      </c>
      <c r="AG10" s="49" t="str">
        <f t="shared" si="13"/>
        <v>-</v>
      </c>
      <c r="AH10" s="46">
        <f t="shared" si="0"/>
        <v>0</v>
      </c>
      <c r="AI10" s="47">
        <f t="shared" si="0"/>
        <v>0</v>
      </c>
      <c r="AJ10" s="48" t="str">
        <f t="shared" si="14"/>
        <v>-</v>
      </c>
      <c r="AK10" s="48" t="str">
        <f t="shared" si="14"/>
        <v>-</v>
      </c>
      <c r="AL10" s="49" t="str">
        <f t="shared" si="15"/>
        <v>-</v>
      </c>
      <c r="AM10" s="10"/>
      <c r="AN10" s="46"/>
      <c r="AO10" s="47"/>
      <c r="AP10" s="48" t="str">
        <f t="shared" si="16"/>
        <v>-</v>
      </c>
      <c r="AQ10" s="48" t="str">
        <f t="shared" si="16"/>
        <v>-</v>
      </c>
      <c r="AR10" s="49" t="str">
        <f t="shared" si="17"/>
        <v>-</v>
      </c>
      <c r="AS10" s="46"/>
      <c r="AT10" s="47"/>
      <c r="AU10" s="48" t="str">
        <f t="shared" si="18"/>
        <v>-</v>
      </c>
      <c r="AV10" s="48" t="str">
        <f t="shared" si="18"/>
        <v>-</v>
      </c>
      <c r="AW10" s="49" t="str">
        <f t="shared" si="19"/>
        <v>-</v>
      </c>
      <c r="AX10" s="46"/>
      <c r="AY10" s="47"/>
      <c r="AZ10" s="48" t="str">
        <f t="shared" si="20"/>
        <v>-</v>
      </c>
      <c r="BA10" s="48" t="str">
        <f t="shared" si="20"/>
        <v>-</v>
      </c>
      <c r="BB10" s="49" t="str">
        <f t="shared" si="21"/>
        <v>-</v>
      </c>
      <c r="BC10" s="46"/>
      <c r="BD10" s="47"/>
      <c r="BE10" s="48" t="str">
        <f t="shared" si="22"/>
        <v>-</v>
      </c>
      <c r="BF10" s="48" t="str">
        <f t="shared" si="22"/>
        <v>-</v>
      </c>
      <c r="BG10" s="49" t="str">
        <f t="shared" si="23"/>
        <v>-</v>
      </c>
      <c r="BH10" s="46"/>
      <c r="BI10" s="47"/>
      <c r="BJ10" s="48" t="str">
        <f t="shared" si="24"/>
        <v>-</v>
      </c>
      <c r="BK10" s="48" t="str">
        <f t="shared" si="24"/>
        <v>-</v>
      </c>
      <c r="BL10" s="49" t="str">
        <f t="shared" si="25"/>
        <v>-</v>
      </c>
      <c r="BM10" s="46"/>
      <c r="BN10" s="47"/>
      <c r="BO10" s="48" t="str">
        <f t="shared" si="26"/>
        <v>-</v>
      </c>
      <c r="BP10" s="48" t="str">
        <f t="shared" si="26"/>
        <v>-</v>
      </c>
      <c r="BQ10" s="49" t="str">
        <f t="shared" si="27"/>
        <v>-</v>
      </c>
      <c r="BR10" s="46">
        <f t="shared" si="1"/>
        <v>0</v>
      </c>
      <c r="BS10" s="47">
        <f t="shared" si="1"/>
        <v>0</v>
      </c>
      <c r="BT10" s="48" t="str">
        <f t="shared" si="28"/>
        <v>-</v>
      </c>
      <c r="BU10" s="48" t="str">
        <f t="shared" si="28"/>
        <v>-</v>
      </c>
      <c r="BV10" s="49" t="str">
        <f t="shared" si="29"/>
        <v>-</v>
      </c>
      <c r="BX10" s="66">
        <f t="shared" si="30"/>
        <v>0</v>
      </c>
      <c r="BY10" s="47">
        <f t="shared" si="30"/>
        <v>0</v>
      </c>
      <c r="BZ10" s="48" t="str">
        <f t="shared" si="31"/>
        <v>-</v>
      </c>
      <c r="CA10" s="48" t="str">
        <f t="shared" si="31"/>
        <v>-</v>
      </c>
      <c r="CB10" s="49" t="str">
        <f t="shared" si="32"/>
        <v>-</v>
      </c>
    </row>
    <row r="11" spans="2:80" s="3" customFormat="1" ht="18" customHeight="1" x14ac:dyDescent="0.3">
      <c r="B11" s="138"/>
      <c r="C11" s="9" t="s">
        <v>29</v>
      </c>
      <c r="D11" s="46"/>
      <c r="E11" s="47"/>
      <c r="F11" s="48" t="str">
        <f t="shared" si="2"/>
        <v>-</v>
      </c>
      <c r="G11" s="48" t="str">
        <f t="shared" si="2"/>
        <v>-</v>
      </c>
      <c r="H11" s="49" t="str">
        <f t="shared" si="3"/>
        <v>-</v>
      </c>
      <c r="I11" s="46"/>
      <c r="J11" s="47"/>
      <c r="K11" s="48" t="str">
        <f t="shared" si="4"/>
        <v>-</v>
      </c>
      <c r="L11" s="48" t="str">
        <f t="shared" si="4"/>
        <v>-</v>
      </c>
      <c r="M11" s="49" t="str">
        <f t="shared" si="5"/>
        <v>-</v>
      </c>
      <c r="N11" s="46"/>
      <c r="O11" s="47"/>
      <c r="P11" s="48" t="str">
        <f t="shared" si="6"/>
        <v>-</v>
      </c>
      <c r="Q11" s="48" t="str">
        <f t="shared" si="6"/>
        <v>-</v>
      </c>
      <c r="R11" s="49" t="str">
        <f t="shared" si="7"/>
        <v>-</v>
      </c>
      <c r="S11" s="46"/>
      <c r="T11" s="47"/>
      <c r="U11" s="48" t="str">
        <f t="shared" si="8"/>
        <v>-</v>
      </c>
      <c r="V11" s="48" t="str">
        <f t="shared" si="8"/>
        <v>-</v>
      </c>
      <c r="W11" s="49" t="str">
        <f t="shared" si="9"/>
        <v>-</v>
      </c>
      <c r="X11" s="46"/>
      <c r="Y11" s="47"/>
      <c r="Z11" s="48" t="str">
        <f t="shared" si="10"/>
        <v>-</v>
      </c>
      <c r="AA11" s="48" t="str">
        <f t="shared" si="10"/>
        <v>-</v>
      </c>
      <c r="AB11" s="49" t="str">
        <f t="shared" si="11"/>
        <v>-</v>
      </c>
      <c r="AC11" s="46"/>
      <c r="AD11" s="47"/>
      <c r="AE11" s="48" t="str">
        <f t="shared" si="12"/>
        <v>-</v>
      </c>
      <c r="AF11" s="48" t="str">
        <f t="shared" si="12"/>
        <v>-</v>
      </c>
      <c r="AG11" s="49" t="str">
        <f t="shared" si="13"/>
        <v>-</v>
      </c>
      <c r="AH11" s="46">
        <f t="shared" si="0"/>
        <v>0</v>
      </c>
      <c r="AI11" s="47">
        <f t="shared" si="0"/>
        <v>0</v>
      </c>
      <c r="AJ11" s="48" t="str">
        <f t="shared" si="14"/>
        <v>-</v>
      </c>
      <c r="AK11" s="48" t="str">
        <f t="shared" si="14"/>
        <v>-</v>
      </c>
      <c r="AL11" s="49" t="str">
        <f t="shared" si="15"/>
        <v>-</v>
      </c>
      <c r="AM11" s="10"/>
      <c r="AN11" s="46"/>
      <c r="AO11" s="47"/>
      <c r="AP11" s="48" t="str">
        <f t="shared" si="16"/>
        <v>-</v>
      </c>
      <c r="AQ11" s="48" t="str">
        <f t="shared" si="16"/>
        <v>-</v>
      </c>
      <c r="AR11" s="49" t="str">
        <f t="shared" si="17"/>
        <v>-</v>
      </c>
      <c r="AS11" s="46"/>
      <c r="AT11" s="47"/>
      <c r="AU11" s="48" t="str">
        <f t="shared" si="18"/>
        <v>-</v>
      </c>
      <c r="AV11" s="48" t="str">
        <f t="shared" si="18"/>
        <v>-</v>
      </c>
      <c r="AW11" s="49" t="str">
        <f t="shared" si="19"/>
        <v>-</v>
      </c>
      <c r="AX11" s="46"/>
      <c r="AY11" s="47"/>
      <c r="AZ11" s="48" t="str">
        <f t="shared" si="20"/>
        <v>-</v>
      </c>
      <c r="BA11" s="48" t="str">
        <f t="shared" si="20"/>
        <v>-</v>
      </c>
      <c r="BB11" s="49" t="str">
        <f t="shared" si="21"/>
        <v>-</v>
      </c>
      <c r="BC11" s="46"/>
      <c r="BD11" s="47"/>
      <c r="BE11" s="48" t="str">
        <f t="shared" si="22"/>
        <v>-</v>
      </c>
      <c r="BF11" s="48" t="str">
        <f t="shared" si="22"/>
        <v>-</v>
      </c>
      <c r="BG11" s="49" t="str">
        <f t="shared" si="23"/>
        <v>-</v>
      </c>
      <c r="BH11" s="46"/>
      <c r="BI11" s="47"/>
      <c r="BJ11" s="48" t="str">
        <f t="shared" si="24"/>
        <v>-</v>
      </c>
      <c r="BK11" s="48" t="str">
        <f t="shared" si="24"/>
        <v>-</v>
      </c>
      <c r="BL11" s="49" t="str">
        <f t="shared" si="25"/>
        <v>-</v>
      </c>
      <c r="BM11" s="46"/>
      <c r="BN11" s="47"/>
      <c r="BO11" s="48" t="str">
        <f t="shared" si="26"/>
        <v>-</v>
      </c>
      <c r="BP11" s="48" t="str">
        <f t="shared" si="26"/>
        <v>-</v>
      </c>
      <c r="BQ11" s="49" t="str">
        <f t="shared" si="27"/>
        <v>-</v>
      </c>
      <c r="BR11" s="46">
        <f t="shared" si="1"/>
        <v>0</v>
      </c>
      <c r="BS11" s="47">
        <f t="shared" si="1"/>
        <v>0</v>
      </c>
      <c r="BT11" s="48" t="str">
        <f t="shared" si="28"/>
        <v>-</v>
      </c>
      <c r="BU11" s="48" t="str">
        <f t="shared" si="28"/>
        <v>-</v>
      </c>
      <c r="BV11" s="49" t="str">
        <f t="shared" si="29"/>
        <v>-</v>
      </c>
      <c r="BX11" s="66">
        <f t="shared" si="30"/>
        <v>0</v>
      </c>
      <c r="BY11" s="47">
        <f t="shared" si="30"/>
        <v>0</v>
      </c>
      <c r="BZ11" s="48" t="str">
        <f t="shared" si="31"/>
        <v>-</v>
      </c>
      <c r="CA11" s="48" t="str">
        <f t="shared" si="31"/>
        <v>-</v>
      </c>
      <c r="CB11" s="49" t="str">
        <f t="shared" si="32"/>
        <v>-</v>
      </c>
    </row>
    <row r="12" spans="2:80" s="3" customFormat="1" x14ac:dyDescent="0.3">
      <c r="B12" s="138"/>
      <c r="C12" s="9" t="s">
        <v>30</v>
      </c>
      <c r="D12" s="46"/>
      <c r="E12" s="47"/>
      <c r="F12" s="48" t="str">
        <f t="shared" si="2"/>
        <v>-</v>
      </c>
      <c r="G12" s="48" t="str">
        <f t="shared" si="2"/>
        <v>-</v>
      </c>
      <c r="H12" s="49" t="str">
        <f t="shared" si="3"/>
        <v>-</v>
      </c>
      <c r="I12" s="46"/>
      <c r="J12" s="47"/>
      <c r="K12" s="48" t="str">
        <f t="shared" si="4"/>
        <v>-</v>
      </c>
      <c r="L12" s="48" t="str">
        <f t="shared" si="4"/>
        <v>-</v>
      </c>
      <c r="M12" s="49" t="str">
        <f t="shared" si="5"/>
        <v>-</v>
      </c>
      <c r="N12" s="46"/>
      <c r="O12" s="47"/>
      <c r="P12" s="48" t="str">
        <f t="shared" si="6"/>
        <v>-</v>
      </c>
      <c r="Q12" s="48" t="str">
        <f t="shared" si="6"/>
        <v>-</v>
      </c>
      <c r="R12" s="49" t="str">
        <f t="shared" si="7"/>
        <v>-</v>
      </c>
      <c r="S12" s="46"/>
      <c r="T12" s="47"/>
      <c r="U12" s="48" t="str">
        <f t="shared" si="8"/>
        <v>-</v>
      </c>
      <c r="V12" s="48" t="str">
        <f t="shared" si="8"/>
        <v>-</v>
      </c>
      <c r="W12" s="49" t="str">
        <f t="shared" si="9"/>
        <v>-</v>
      </c>
      <c r="X12" s="46"/>
      <c r="Y12" s="47"/>
      <c r="Z12" s="48" t="str">
        <f t="shared" si="10"/>
        <v>-</v>
      </c>
      <c r="AA12" s="48" t="str">
        <f t="shared" si="10"/>
        <v>-</v>
      </c>
      <c r="AB12" s="49" t="str">
        <f t="shared" si="11"/>
        <v>-</v>
      </c>
      <c r="AC12" s="46"/>
      <c r="AD12" s="47"/>
      <c r="AE12" s="48" t="str">
        <f t="shared" si="12"/>
        <v>-</v>
      </c>
      <c r="AF12" s="48" t="str">
        <f t="shared" si="12"/>
        <v>-</v>
      </c>
      <c r="AG12" s="49" t="str">
        <f t="shared" si="13"/>
        <v>-</v>
      </c>
      <c r="AH12" s="46">
        <f t="shared" si="0"/>
        <v>0</v>
      </c>
      <c r="AI12" s="47">
        <f t="shared" si="0"/>
        <v>0</v>
      </c>
      <c r="AJ12" s="48" t="str">
        <f t="shared" si="14"/>
        <v>-</v>
      </c>
      <c r="AK12" s="48" t="str">
        <f t="shared" si="14"/>
        <v>-</v>
      </c>
      <c r="AL12" s="49" t="str">
        <f t="shared" si="15"/>
        <v>-</v>
      </c>
      <c r="AM12" s="10"/>
      <c r="AN12" s="46"/>
      <c r="AO12" s="47"/>
      <c r="AP12" s="48" t="str">
        <f t="shared" si="16"/>
        <v>-</v>
      </c>
      <c r="AQ12" s="48" t="str">
        <f t="shared" si="16"/>
        <v>-</v>
      </c>
      <c r="AR12" s="49" t="str">
        <f t="shared" si="17"/>
        <v>-</v>
      </c>
      <c r="AS12" s="46"/>
      <c r="AT12" s="47"/>
      <c r="AU12" s="48" t="str">
        <f t="shared" si="18"/>
        <v>-</v>
      </c>
      <c r="AV12" s="48" t="str">
        <f t="shared" si="18"/>
        <v>-</v>
      </c>
      <c r="AW12" s="49" t="str">
        <f t="shared" si="19"/>
        <v>-</v>
      </c>
      <c r="AX12" s="46"/>
      <c r="AY12" s="47"/>
      <c r="AZ12" s="48" t="str">
        <f t="shared" si="20"/>
        <v>-</v>
      </c>
      <c r="BA12" s="48" t="str">
        <f t="shared" si="20"/>
        <v>-</v>
      </c>
      <c r="BB12" s="49" t="str">
        <f t="shared" si="21"/>
        <v>-</v>
      </c>
      <c r="BC12" s="46"/>
      <c r="BD12" s="47"/>
      <c r="BE12" s="48" t="str">
        <f t="shared" si="22"/>
        <v>-</v>
      </c>
      <c r="BF12" s="48" t="str">
        <f t="shared" si="22"/>
        <v>-</v>
      </c>
      <c r="BG12" s="49" t="str">
        <f t="shared" si="23"/>
        <v>-</v>
      </c>
      <c r="BH12" s="46"/>
      <c r="BI12" s="47"/>
      <c r="BJ12" s="48" t="str">
        <f t="shared" si="24"/>
        <v>-</v>
      </c>
      <c r="BK12" s="48" t="str">
        <f t="shared" si="24"/>
        <v>-</v>
      </c>
      <c r="BL12" s="49" t="str">
        <f t="shared" si="25"/>
        <v>-</v>
      </c>
      <c r="BM12" s="46"/>
      <c r="BN12" s="47"/>
      <c r="BO12" s="48" t="str">
        <f t="shared" si="26"/>
        <v>-</v>
      </c>
      <c r="BP12" s="48" t="str">
        <f t="shared" si="26"/>
        <v>-</v>
      </c>
      <c r="BQ12" s="49" t="str">
        <f t="shared" si="27"/>
        <v>-</v>
      </c>
      <c r="BR12" s="46">
        <f t="shared" si="1"/>
        <v>0</v>
      </c>
      <c r="BS12" s="47">
        <f t="shared" si="1"/>
        <v>0</v>
      </c>
      <c r="BT12" s="48" t="str">
        <f t="shared" si="28"/>
        <v>-</v>
      </c>
      <c r="BU12" s="48" t="str">
        <f t="shared" si="28"/>
        <v>-</v>
      </c>
      <c r="BV12" s="49" t="str">
        <f t="shared" si="29"/>
        <v>-</v>
      </c>
      <c r="BX12" s="66">
        <f t="shared" si="30"/>
        <v>0</v>
      </c>
      <c r="BY12" s="47">
        <f t="shared" si="30"/>
        <v>0</v>
      </c>
      <c r="BZ12" s="48" t="str">
        <f t="shared" si="31"/>
        <v>-</v>
      </c>
      <c r="CA12" s="48" t="str">
        <f t="shared" si="31"/>
        <v>-</v>
      </c>
      <c r="CB12" s="49" t="str">
        <f t="shared" si="32"/>
        <v>-</v>
      </c>
    </row>
    <row r="13" spans="2:80" s="3" customFormat="1" x14ac:dyDescent="0.3">
      <c r="B13" s="138"/>
      <c r="C13" s="9" t="s">
        <v>31</v>
      </c>
      <c r="D13" s="46"/>
      <c r="E13" s="47"/>
      <c r="F13" s="48" t="str">
        <f t="shared" si="2"/>
        <v>-</v>
      </c>
      <c r="G13" s="48" t="str">
        <f t="shared" si="2"/>
        <v>-</v>
      </c>
      <c r="H13" s="49" t="str">
        <f t="shared" si="3"/>
        <v>-</v>
      </c>
      <c r="I13" s="46"/>
      <c r="J13" s="47"/>
      <c r="K13" s="48" t="str">
        <f t="shared" si="4"/>
        <v>-</v>
      </c>
      <c r="L13" s="48" t="str">
        <f t="shared" si="4"/>
        <v>-</v>
      </c>
      <c r="M13" s="49" t="str">
        <f t="shared" si="5"/>
        <v>-</v>
      </c>
      <c r="N13" s="46"/>
      <c r="O13" s="47"/>
      <c r="P13" s="48" t="str">
        <f t="shared" si="6"/>
        <v>-</v>
      </c>
      <c r="Q13" s="48" t="str">
        <f t="shared" si="6"/>
        <v>-</v>
      </c>
      <c r="R13" s="49" t="str">
        <f t="shared" si="7"/>
        <v>-</v>
      </c>
      <c r="S13" s="46"/>
      <c r="T13" s="47"/>
      <c r="U13" s="48" t="str">
        <f t="shared" si="8"/>
        <v>-</v>
      </c>
      <c r="V13" s="48" t="str">
        <f t="shared" si="8"/>
        <v>-</v>
      </c>
      <c r="W13" s="49" t="str">
        <f t="shared" si="9"/>
        <v>-</v>
      </c>
      <c r="X13" s="46"/>
      <c r="Y13" s="47"/>
      <c r="Z13" s="48" t="str">
        <f t="shared" si="10"/>
        <v>-</v>
      </c>
      <c r="AA13" s="48" t="str">
        <f t="shared" si="10"/>
        <v>-</v>
      </c>
      <c r="AB13" s="49" t="str">
        <f t="shared" si="11"/>
        <v>-</v>
      </c>
      <c r="AC13" s="46"/>
      <c r="AD13" s="47"/>
      <c r="AE13" s="48" t="str">
        <f t="shared" si="12"/>
        <v>-</v>
      </c>
      <c r="AF13" s="48" t="str">
        <f t="shared" si="12"/>
        <v>-</v>
      </c>
      <c r="AG13" s="49" t="str">
        <f t="shared" si="13"/>
        <v>-</v>
      </c>
      <c r="AH13" s="46">
        <f t="shared" si="0"/>
        <v>0</v>
      </c>
      <c r="AI13" s="47">
        <f t="shared" si="0"/>
        <v>0</v>
      </c>
      <c r="AJ13" s="48" t="str">
        <f t="shared" si="14"/>
        <v>-</v>
      </c>
      <c r="AK13" s="48" t="str">
        <f t="shared" si="14"/>
        <v>-</v>
      </c>
      <c r="AL13" s="49" t="str">
        <f t="shared" si="15"/>
        <v>-</v>
      </c>
      <c r="AM13" s="10"/>
      <c r="AN13" s="46"/>
      <c r="AO13" s="47"/>
      <c r="AP13" s="48" t="str">
        <f t="shared" si="16"/>
        <v>-</v>
      </c>
      <c r="AQ13" s="48" t="str">
        <f t="shared" si="16"/>
        <v>-</v>
      </c>
      <c r="AR13" s="49" t="str">
        <f t="shared" si="17"/>
        <v>-</v>
      </c>
      <c r="AS13" s="46"/>
      <c r="AT13" s="47"/>
      <c r="AU13" s="48" t="str">
        <f t="shared" si="18"/>
        <v>-</v>
      </c>
      <c r="AV13" s="48" t="str">
        <f t="shared" si="18"/>
        <v>-</v>
      </c>
      <c r="AW13" s="49" t="str">
        <f t="shared" si="19"/>
        <v>-</v>
      </c>
      <c r="AX13" s="46"/>
      <c r="AY13" s="47"/>
      <c r="AZ13" s="48" t="str">
        <f t="shared" si="20"/>
        <v>-</v>
      </c>
      <c r="BA13" s="48" t="str">
        <f t="shared" si="20"/>
        <v>-</v>
      </c>
      <c r="BB13" s="49" t="str">
        <f t="shared" si="21"/>
        <v>-</v>
      </c>
      <c r="BC13" s="46"/>
      <c r="BD13" s="47"/>
      <c r="BE13" s="48" t="str">
        <f t="shared" si="22"/>
        <v>-</v>
      </c>
      <c r="BF13" s="48" t="str">
        <f t="shared" si="22"/>
        <v>-</v>
      </c>
      <c r="BG13" s="49" t="str">
        <f t="shared" si="23"/>
        <v>-</v>
      </c>
      <c r="BH13" s="46"/>
      <c r="BI13" s="47"/>
      <c r="BJ13" s="48" t="str">
        <f t="shared" si="24"/>
        <v>-</v>
      </c>
      <c r="BK13" s="48" t="str">
        <f t="shared" si="24"/>
        <v>-</v>
      </c>
      <c r="BL13" s="49" t="str">
        <f t="shared" si="25"/>
        <v>-</v>
      </c>
      <c r="BM13" s="46"/>
      <c r="BN13" s="47"/>
      <c r="BO13" s="48" t="str">
        <f t="shared" si="26"/>
        <v>-</v>
      </c>
      <c r="BP13" s="48" t="str">
        <f t="shared" si="26"/>
        <v>-</v>
      </c>
      <c r="BQ13" s="49" t="str">
        <f t="shared" si="27"/>
        <v>-</v>
      </c>
      <c r="BR13" s="46">
        <f t="shared" si="1"/>
        <v>0</v>
      </c>
      <c r="BS13" s="47">
        <f t="shared" si="1"/>
        <v>0</v>
      </c>
      <c r="BT13" s="48" t="str">
        <f t="shared" si="28"/>
        <v>-</v>
      </c>
      <c r="BU13" s="48" t="str">
        <f t="shared" si="28"/>
        <v>-</v>
      </c>
      <c r="BV13" s="49" t="str">
        <f t="shared" si="29"/>
        <v>-</v>
      </c>
      <c r="BX13" s="66">
        <f t="shared" si="30"/>
        <v>0</v>
      </c>
      <c r="BY13" s="47">
        <f t="shared" si="30"/>
        <v>0</v>
      </c>
      <c r="BZ13" s="48" t="str">
        <f t="shared" si="31"/>
        <v>-</v>
      </c>
      <c r="CA13" s="48" t="str">
        <f t="shared" si="31"/>
        <v>-</v>
      </c>
      <c r="CB13" s="49" t="str">
        <f t="shared" si="32"/>
        <v>-</v>
      </c>
    </row>
    <row r="14" spans="2:80" s="3" customFormat="1" ht="15.65" thickBot="1" x14ac:dyDescent="0.35">
      <c r="B14" s="139"/>
      <c r="C14" s="11" t="s">
        <v>25</v>
      </c>
      <c r="D14" s="46"/>
      <c r="E14" s="47"/>
      <c r="F14" s="48" t="str">
        <f t="shared" si="2"/>
        <v>-</v>
      </c>
      <c r="G14" s="48" t="str">
        <f t="shared" si="2"/>
        <v>-</v>
      </c>
      <c r="H14" s="49" t="str">
        <f t="shared" si="3"/>
        <v>-</v>
      </c>
      <c r="I14" s="46"/>
      <c r="J14" s="47"/>
      <c r="K14" s="48" t="str">
        <f t="shared" si="4"/>
        <v>-</v>
      </c>
      <c r="L14" s="48" t="str">
        <f t="shared" si="4"/>
        <v>-</v>
      </c>
      <c r="M14" s="49" t="str">
        <f t="shared" si="5"/>
        <v>-</v>
      </c>
      <c r="N14" s="46"/>
      <c r="O14" s="47"/>
      <c r="P14" s="48" t="str">
        <f t="shared" si="6"/>
        <v>-</v>
      </c>
      <c r="Q14" s="48" t="str">
        <f t="shared" si="6"/>
        <v>-</v>
      </c>
      <c r="R14" s="49" t="str">
        <f t="shared" si="7"/>
        <v>-</v>
      </c>
      <c r="S14" s="46"/>
      <c r="T14" s="47"/>
      <c r="U14" s="48" t="str">
        <f t="shared" si="8"/>
        <v>-</v>
      </c>
      <c r="V14" s="48" t="str">
        <f t="shared" si="8"/>
        <v>-</v>
      </c>
      <c r="W14" s="49" t="str">
        <f t="shared" si="9"/>
        <v>-</v>
      </c>
      <c r="X14" s="46"/>
      <c r="Y14" s="47"/>
      <c r="Z14" s="48" t="str">
        <f t="shared" si="10"/>
        <v>-</v>
      </c>
      <c r="AA14" s="48" t="str">
        <f t="shared" si="10"/>
        <v>-</v>
      </c>
      <c r="AB14" s="49" t="str">
        <f t="shared" si="11"/>
        <v>-</v>
      </c>
      <c r="AC14" s="46"/>
      <c r="AD14" s="47"/>
      <c r="AE14" s="48" t="str">
        <f t="shared" si="12"/>
        <v>-</v>
      </c>
      <c r="AF14" s="48" t="str">
        <f t="shared" si="12"/>
        <v>-</v>
      </c>
      <c r="AG14" s="49" t="str">
        <f t="shared" si="13"/>
        <v>-</v>
      </c>
      <c r="AH14" s="46">
        <f t="shared" si="0"/>
        <v>0</v>
      </c>
      <c r="AI14" s="47">
        <f t="shared" si="0"/>
        <v>0</v>
      </c>
      <c r="AJ14" s="48" t="str">
        <f t="shared" si="14"/>
        <v>-</v>
      </c>
      <c r="AK14" s="48" t="str">
        <f t="shared" si="14"/>
        <v>-</v>
      </c>
      <c r="AL14" s="49" t="str">
        <f t="shared" si="15"/>
        <v>-</v>
      </c>
      <c r="AM14" s="10"/>
      <c r="AN14" s="46"/>
      <c r="AO14" s="47"/>
      <c r="AP14" s="48" t="str">
        <f t="shared" si="16"/>
        <v>-</v>
      </c>
      <c r="AQ14" s="48" t="str">
        <f t="shared" si="16"/>
        <v>-</v>
      </c>
      <c r="AR14" s="49" t="str">
        <f t="shared" si="17"/>
        <v>-</v>
      </c>
      <c r="AS14" s="46"/>
      <c r="AT14" s="47"/>
      <c r="AU14" s="48" t="str">
        <f t="shared" si="18"/>
        <v>-</v>
      </c>
      <c r="AV14" s="48" t="str">
        <f t="shared" si="18"/>
        <v>-</v>
      </c>
      <c r="AW14" s="49" t="str">
        <f t="shared" si="19"/>
        <v>-</v>
      </c>
      <c r="AX14" s="46"/>
      <c r="AY14" s="47"/>
      <c r="AZ14" s="48" t="str">
        <f t="shared" si="20"/>
        <v>-</v>
      </c>
      <c r="BA14" s="48" t="str">
        <f t="shared" si="20"/>
        <v>-</v>
      </c>
      <c r="BB14" s="49" t="str">
        <f t="shared" si="21"/>
        <v>-</v>
      </c>
      <c r="BC14" s="46"/>
      <c r="BD14" s="47"/>
      <c r="BE14" s="48" t="str">
        <f t="shared" si="22"/>
        <v>-</v>
      </c>
      <c r="BF14" s="48" t="str">
        <f t="shared" si="22"/>
        <v>-</v>
      </c>
      <c r="BG14" s="49" t="str">
        <f t="shared" si="23"/>
        <v>-</v>
      </c>
      <c r="BH14" s="46"/>
      <c r="BI14" s="47"/>
      <c r="BJ14" s="48" t="str">
        <f t="shared" si="24"/>
        <v>-</v>
      </c>
      <c r="BK14" s="48" t="str">
        <f t="shared" si="24"/>
        <v>-</v>
      </c>
      <c r="BL14" s="49" t="str">
        <f t="shared" si="25"/>
        <v>-</v>
      </c>
      <c r="BM14" s="46"/>
      <c r="BN14" s="47"/>
      <c r="BO14" s="48" t="str">
        <f t="shared" si="26"/>
        <v>-</v>
      </c>
      <c r="BP14" s="48" t="str">
        <f t="shared" si="26"/>
        <v>-</v>
      </c>
      <c r="BQ14" s="49" t="str">
        <f t="shared" si="27"/>
        <v>-</v>
      </c>
      <c r="BR14" s="46">
        <f t="shared" si="1"/>
        <v>0</v>
      </c>
      <c r="BS14" s="47">
        <f t="shared" si="1"/>
        <v>0</v>
      </c>
      <c r="BT14" s="48" t="str">
        <f t="shared" si="28"/>
        <v>-</v>
      </c>
      <c r="BU14" s="48" t="str">
        <f t="shared" si="28"/>
        <v>-</v>
      </c>
      <c r="BV14" s="49" t="str">
        <f t="shared" si="29"/>
        <v>-</v>
      </c>
      <c r="BX14" s="66">
        <f t="shared" si="30"/>
        <v>0</v>
      </c>
      <c r="BY14" s="47">
        <f t="shared" si="30"/>
        <v>0</v>
      </c>
      <c r="BZ14" s="48" t="str">
        <f t="shared" si="31"/>
        <v>-</v>
      </c>
      <c r="CA14" s="48" t="str">
        <f t="shared" si="31"/>
        <v>-</v>
      </c>
      <c r="CB14" s="49" t="str">
        <f t="shared" si="32"/>
        <v>-</v>
      </c>
    </row>
    <row r="15" spans="2:80" s="3" customFormat="1" ht="15.65" thickTop="1" thickBot="1" x14ac:dyDescent="0.35">
      <c r="B15" s="6" t="s">
        <v>10</v>
      </c>
      <c r="C15" s="7"/>
      <c r="D15" s="39">
        <f>SUM(D7:D14)</f>
        <v>0</v>
      </c>
      <c r="E15" s="40">
        <f>SUM(E7:E14)</f>
        <v>0</v>
      </c>
      <c r="F15" s="41" t="str">
        <f>IF(D15&gt;0,D15/D$37,"-")</f>
        <v>-</v>
      </c>
      <c r="G15" s="41" t="str">
        <f>IF(E15&gt;0,E15/E$37,"-")</f>
        <v>-</v>
      </c>
      <c r="H15" s="42" t="str">
        <f>IF(D15&gt;0,E15/D15,"-")</f>
        <v>-</v>
      </c>
      <c r="I15" s="39">
        <f>SUM(I7:I14)</f>
        <v>0</v>
      </c>
      <c r="J15" s="40">
        <f>SUM(J7:J14)</f>
        <v>0</v>
      </c>
      <c r="K15" s="41" t="str">
        <f>IF(I15&gt;0,I15/I$37,"-")</f>
        <v>-</v>
      </c>
      <c r="L15" s="41" t="str">
        <f>IF(J15&gt;0,J15/J$37,"-")</f>
        <v>-</v>
      </c>
      <c r="M15" s="42" t="str">
        <f>IF(I15&gt;0,J15/I15,"-")</f>
        <v>-</v>
      </c>
      <c r="N15" s="39">
        <f>SUM(N7:N14)</f>
        <v>0</v>
      </c>
      <c r="O15" s="40">
        <f>SUM(O7:O14)</f>
        <v>0</v>
      </c>
      <c r="P15" s="41" t="str">
        <f>IF(N15&gt;0,N15/N$37,"-")</f>
        <v>-</v>
      </c>
      <c r="Q15" s="41" t="str">
        <f>IF(O15&gt;0,O15/O$37,"-")</f>
        <v>-</v>
      </c>
      <c r="R15" s="42" t="str">
        <f>IF(N15&gt;0,O15/N15,"-")</f>
        <v>-</v>
      </c>
      <c r="S15" s="39">
        <f>SUM(S7:S14)</f>
        <v>0</v>
      </c>
      <c r="T15" s="40">
        <f>SUM(T7:T14)</f>
        <v>0</v>
      </c>
      <c r="U15" s="41" t="str">
        <f>IF(S15&gt;0,S15/S$37,"-")</f>
        <v>-</v>
      </c>
      <c r="V15" s="41" t="str">
        <f>IF(T15&gt;0,T15/T$37,"-")</f>
        <v>-</v>
      </c>
      <c r="W15" s="42" t="str">
        <f>IF(S15&gt;0,T15/S15,"-")</f>
        <v>-</v>
      </c>
      <c r="X15" s="39">
        <f>SUM(X7:X14)</f>
        <v>0</v>
      </c>
      <c r="Y15" s="40">
        <f>SUM(Y7:Y14)</f>
        <v>0</v>
      </c>
      <c r="Z15" s="41" t="str">
        <f>IF(X15&gt;0,X15/X$37,"-")</f>
        <v>-</v>
      </c>
      <c r="AA15" s="41" t="str">
        <f>IF(Y15&gt;0,Y15/Y$37,"-")</f>
        <v>-</v>
      </c>
      <c r="AB15" s="42" t="str">
        <f>IF(X15&gt;0,Y15/X15,"-")</f>
        <v>-</v>
      </c>
      <c r="AC15" s="39">
        <f>SUM(AC7:AC14)</f>
        <v>0</v>
      </c>
      <c r="AD15" s="40">
        <f>SUM(AD7:AD14)</f>
        <v>0</v>
      </c>
      <c r="AE15" s="41" t="str">
        <f>IF(AC15&gt;0,AC15/AC$37,"-")</f>
        <v>-</v>
      </c>
      <c r="AF15" s="41" t="str">
        <f>IF(AD15&gt;0,AD15/AD$37,"-")</f>
        <v>-</v>
      </c>
      <c r="AG15" s="42" t="str">
        <f>IF(AC15&gt;0,AD15/AC15,"-")</f>
        <v>-</v>
      </c>
      <c r="AH15" s="39">
        <f>SUM(AH7:AH14)</f>
        <v>0</v>
      </c>
      <c r="AI15" s="40">
        <f>SUM(AI7:AI14)</f>
        <v>0</v>
      </c>
      <c r="AJ15" s="41" t="str">
        <f>IF(AH15&gt;0,AH15/AH$37,"-")</f>
        <v>-</v>
      </c>
      <c r="AK15" s="41" t="str">
        <f>IF(AI15&gt;0,AI15/AI$37,"-")</f>
        <v>-</v>
      </c>
      <c r="AL15" s="42" t="str">
        <f>IF(AH15&gt;0,AI15/AH15,"-")</f>
        <v>-</v>
      </c>
      <c r="AM15" s="16"/>
      <c r="AN15" s="39">
        <f>SUM(AN7:AN14)</f>
        <v>0</v>
      </c>
      <c r="AO15" s="40">
        <f>SUM(AO7:AO14)</f>
        <v>0</v>
      </c>
      <c r="AP15" s="41" t="str">
        <f>IF(AN15&gt;0,AN15/AN$37,"-")</f>
        <v>-</v>
      </c>
      <c r="AQ15" s="41" t="str">
        <f>IF(AO15&gt;0,AO15/AO$37,"-")</f>
        <v>-</v>
      </c>
      <c r="AR15" s="42" t="str">
        <f>IF(AN15&gt;0,AO15/AN15,"-")</f>
        <v>-</v>
      </c>
      <c r="AS15" s="39">
        <f>SUM(AS7:AS14)</f>
        <v>0</v>
      </c>
      <c r="AT15" s="40">
        <f>SUM(AT7:AT14)</f>
        <v>0</v>
      </c>
      <c r="AU15" s="41" t="str">
        <f>IF(AS15&gt;0,AS15/AS$37,"-")</f>
        <v>-</v>
      </c>
      <c r="AV15" s="41" t="str">
        <f>IF(AT15&gt;0,AT15/AT$37,"-")</f>
        <v>-</v>
      </c>
      <c r="AW15" s="42" t="str">
        <f>IF(AS15&gt;0,AT15/AS15,"-")</f>
        <v>-</v>
      </c>
      <c r="AX15" s="39">
        <f>SUM(AX7:AX14)</f>
        <v>0</v>
      </c>
      <c r="AY15" s="40">
        <f>SUM(AY7:AY14)</f>
        <v>0</v>
      </c>
      <c r="AZ15" s="41" t="str">
        <f>IF(AX15&gt;0,AX15/AX$37,"-")</f>
        <v>-</v>
      </c>
      <c r="BA15" s="41" t="str">
        <f>IF(AY15&gt;0,AY15/AY$37,"-")</f>
        <v>-</v>
      </c>
      <c r="BB15" s="42" t="str">
        <f>IF(AX15&gt;0,AY15/AX15,"-")</f>
        <v>-</v>
      </c>
      <c r="BC15" s="39">
        <f>SUM(BC7:BC14)</f>
        <v>0</v>
      </c>
      <c r="BD15" s="40">
        <f>SUM(BD7:BD14)</f>
        <v>0</v>
      </c>
      <c r="BE15" s="41" t="str">
        <f>IF(BC15&gt;0,BC15/BC$37,"-")</f>
        <v>-</v>
      </c>
      <c r="BF15" s="41" t="str">
        <f>IF(BD15&gt;0,BD15/BD$37,"-")</f>
        <v>-</v>
      </c>
      <c r="BG15" s="42" t="str">
        <f>IF(BC15&gt;0,BD15/BC15,"-")</f>
        <v>-</v>
      </c>
      <c r="BH15" s="39">
        <f>SUM(BH7:BH14)</f>
        <v>0</v>
      </c>
      <c r="BI15" s="40">
        <f>SUM(BI7:BI14)</f>
        <v>0</v>
      </c>
      <c r="BJ15" s="41" t="str">
        <f>IF(BH15&gt;0,BH15/BH$37,"-")</f>
        <v>-</v>
      </c>
      <c r="BK15" s="41" t="str">
        <f>IF(BI15&gt;0,BI15/BI$37,"-")</f>
        <v>-</v>
      </c>
      <c r="BL15" s="42" t="str">
        <f>IF(BH15&gt;0,BI15/BH15,"-")</f>
        <v>-</v>
      </c>
      <c r="BM15" s="39">
        <f>SUM(BM7:BM14)</f>
        <v>0</v>
      </c>
      <c r="BN15" s="40">
        <f>SUM(BN7:BN14)</f>
        <v>0</v>
      </c>
      <c r="BO15" s="41" t="str">
        <f>IF(BM15&gt;0,BM15/BM$37,"-")</f>
        <v>-</v>
      </c>
      <c r="BP15" s="41" t="str">
        <f>IF(BN15&gt;0,BN15/BN$37,"-")</f>
        <v>-</v>
      </c>
      <c r="BQ15" s="42" t="str">
        <f>IF(BM15&gt;0,BN15/BM15,"-")</f>
        <v>-</v>
      </c>
      <c r="BR15" s="39">
        <f>SUM(BR7:BR14)</f>
        <v>0</v>
      </c>
      <c r="BS15" s="40">
        <f>SUM(BS7:BS14)</f>
        <v>0</v>
      </c>
      <c r="BT15" s="41" t="str">
        <f>IF(BR15&gt;0,BR15/BR$37,"-")</f>
        <v>-</v>
      </c>
      <c r="BU15" s="41" t="str">
        <f>IF(BS15&gt;0,BS15/BS$37,"-")</f>
        <v>-</v>
      </c>
      <c r="BV15" s="42" t="str">
        <f>IF(BR15&gt;0,BS15/BR15,"-")</f>
        <v>-</v>
      </c>
      <c r="BX15" s="68">
        <f>SUM(BX7:BX14)</f>
        <v>0</v>
      </c>
      <c r="BY15" s="40">
        <f>SUM(BY7:BY14)</f>
        <v>0</v>
      </c>
      <c r="BZ15" s="41" t="str">
        <f>IF(BX15&gt;0,BX15/BX$37,"-")</f>
        <v>-</v>
      </c>
      <c r="CA15" s="41" t="str">
        <f>IF(BY15&gt;0,BY15/BY$37,"-")</f>
        <v>-</v>
      </c>
      <c r="CB15" s="42" t="str">
        <f>IF(BX15&gt;0,BY15/BX15,"-")</f>
        <v>-</v>
      </c>
    </row>
    <row r="16" spans="2:80" s="3" customFormat="1" ht="4.55" customHeight="1" thickTop="1" thickBot="1" x14ac:dyDescent="0.35">
      <c r="B16"/>
      <c r="C16"/>
      <c r="D16" s="50"/>
      <c r="E16" s="51"/>
      <c r="F16" s="52"/>
      <c r="G16" s="52"/>
      <c r="H16" s="51"/>
      <c r="I16" s="50"/>
      <c r="J16" s="51"/>
      <c r="K16" s="52"/>
      <c r="L16" s="52"/>
      <c r="M16" s="51"/>
      <c r="N16" s="50"/>
      <c r="O16" s="51"/>
      <c r="P16" s="52"/>
      <c r="Q16" s="52"/>
      <c r="R16" s="51"/>
      <c r="S16" s="50"/>
      <c r="T16" s="51"/>
      <c r="U16" s="52"/>
      <c r="V16" s="52"/>
      <c r="W16" s="51"/>
      <c r="X16" s="50"/>
      <c r="Y16" s="51"/>
      <c r="Z16" s="52"/>
      <c r="AA16" s="52"/>
      <c r="AB16" s="51"/>
      <c r="AC16" s="50"/>
      <c r="AD16" s="51"/>
      <c r="AE16" s="52"/>
      <c r="AF16" s="52"/>
      <c r="AG16" s="51"/>
      <c r="AH16" s="50"/>
      <c r="AI16" s="51"/>
      <c r="AJ16" s="52"/>
      <c r="AK16" s="52"/>
      <c r="AL16" s="51"/>
      <c r="AM16" s="10"/>
      <c r="AN16" s="50"/>
      <c r="AO16" s="51"/>
      <c r="AP16" s="52"/>
      <c r="AQ16" s="52"/>
      <c r="AR16" s="51"/>
      <c r="AS16" s="50"/>
      <c r="AT16" s="51"/>
      <c r="AU16" s="52"/>
      <c r="AV16" s="52"/>
      <c r="AW16" s="51"/>
      <c r="AX16" s="50"/>
      <c r="AY16" s="51"/>
      <c r="AZ16" s="52"/>
      <c r="BA16" s="52"/>
      <c r="BB16" s="51"/>
      <c r="BC16" s="50"/>
      <c r="BD16" s="51"/>
      <c r="BE16" s="52"/>
      <c r="BF16" s="52"/>
      <c r="BG16" s="51"/>
      <c r="BH16" s="50"/>
      <c r="BI16" s="51"/>
      <c r="BJ16" s="52"/>
      <c r="BK16" s="52"/>
      <c r="BL16" s="51"/>
      <c r="BM16" s="50"/>
      <c r="BN16" s="51"/>
      <c r="BO16" s="52"/>
      <c r="BP16" s="52"/>
      <c r="BQ16" s="51"/>
      <c r="BR16" s="50"/>
      <c r="BS16" s="51"/>
      <c r="BT16" s="52"/>
      <c r="BU16" s="52"/>
      <c r="BV16" s="51"/>
      <c r="BX16" s="50"/>
      <c r="BY16" s="51"/>
      <c r="BZ16" s="52"/>
      <c r="CA16" s="52"/>
      <c r="CB16" s="51"/>
    </row>
    <row r="17" spans="2:80" s="3" customFormat="1" ht="15.65" thickTop="1" x14ac:dyDescent="0.3">
      <c r="B17" s="137" t="s">
        <v>1</v>
      </c>
      <c r="C17" s="8" t="s">
        <v>20</v>
      </c>
      <c r="D17" s="35"/>
      <c r="E17" s="36"/>
      <c r="F17" s="37" t="str">
        <f>IF(D17&gt;0,D17/D$25,"-")</f>
        <v>-</v>
      </c>
      <c r="G17" s="37" t="str">
        <f>IF(E17&gt;0,E17/E$25,"-")</f>
        <v>-</v>
      </c>
      <c r="H17" s="38" t="str">
        <f>IF(D17&gt;0,E17/D17,"-")</f>
        <v>-</v>
      </c>
      <c r="I17" s="35"/>
      <c r="J17" s="36"/>
      <c r="K17" s="37" t="str">
        <f>IF(I17&gt;0,I17/I$25,"-")</f>
        <v>-</v>
      </c>
      <c r="L17" s="37" t="str">
        <f>IF(J17&gt;0,J17/J$25,"-")</f>
        <v>-</v>
      </c>
      <c r="M17" s="38" t="str">
        <f>IF(I17&gt;0,J17/I17,"-")</f>
        <v>-</v>
      </c>
      <c r="N17" s="35"/>
      <c r="O17" s="36"/>
      <c r="P17" s="37" t="str">
        <f>IF(N17&gt;0,N17/N$25,"-")</f>
        <v>-</v>
      </c>
      <c r="Q17" s="37" t="str">
        <f>IF(O17&gt;0,O17/O$25,"-")</f>
        <v>-</v>
      </c>
      <c r="R17" s="38" t="str">
        <f>IF(N17&gt;0,O17/N17,"-")</f>
        <v>-</v>
      </c>
      <c r="S17" s="35"/>
      <c r="T17" s="36"/>
      <c r="U17" s="37" t="str">
        <f>IF(S17&gt;0,S17/S$25,"-")</f>
        <v>-</v>
      </c>
      <c r="V17" s="37" t="str">
        <f>IF(T17&gt;0,T17/T$25,"-")</f>
        <v>-</v>
      </c>
      <c r="W17" s="38" t="str">
        <f>IF(S17&gt;0,T17/S17,"-")</f>
        <v>-</v>
      </c>
      <c r="X17" s="35"/>
      <c r="Y17" s="36"/>
      <c r="Z17" s="37" t="str">
        <f>IF(X17&gt;0,X17/X$25,"-")</f>
        <v>-</v>
      </c>
      <c r="AA17" s="37" t="str">
        <f>IF(Y17&gt;0,Y17/Y$25,"-")</f>
        <v>-</v>
      </c>
      <c r="AB17" s="38" t="str">
        <f>IF(X17&gt;0,Y17/X17,"-")</f>
        <v>-</v>
      </c>
      <c r="AC17" s="35"/>
      <c r="AD17" s="36"/>
      <c r="AE17" s="37" t="str">
        <f>IF(AC17&gt;0,AC17/AC$25,"-")</f>
        <v>-</v>
      </c>
      <c r="AF17" s="37" t="str">
        <f>IF(AD17&gt;0,AD17/AD$25,"-")</f>
        <v>-</v>
      </c>
      <c r="AG17" s="38" t="str">
        <f>IF(AC17&gt;0,AD17/AC17,"-")</f>
        <v>-</v>
      </c>
      <c r="AH17" s="35">
        <f t="shared" ref="AH17:AI24" si="33">AC17+X17+S17+N17+I17+D17</f>
        <v>0</v>
      </c>
      <c r="AI17" s="36">
        <f t="shared" si="33"/>
        <v>0</v>
      </c>
      <c r="AJ17" s="37" t="str">
        <f>IF(AH17&gt;0,AH17/AH$25,"-")</f>
        <v>-</v>
      </c>
      <c r="AK17" s="37" t="str">
        <f>IF(AI17&gt;0,AI17/AI$25,"-")</f>
        <v>-</v>
      </c>
      <c r="AL17" s="38" t="str">
        <f>IF(AH17&gt;0,AI17/AH17,"-")</f>
        <v>-</v>
      </c>
      <c r="AM17" s="10"/>
      <c r="AN17" s="35"/>
      <c r="AO17" s="36"/>
      <c r="AP17" s="37" t="str">
        <f>IF(AN17&gt;0,AN17/AN$25,"-")</f>
        <v>-</v>
      </c>
      <c r="AQ17" s="37" t="str">
        <f>IF(AO17&gt;0,AO17/AO$25,"-")</f>
        <v>-</v>
      </c>
      <c r="AR17" s="38" t="str">
        <f>IF(AN17&gt;0,AO17/AN17,"-")</f>
        <v>-</v>
      </c>
      <c r="AS17" s="35"/>
      <c r="AT17" s="36"/>
      <c r="AU17" s="37" t="str">
        <f>IF(AS17&gt;0,AS17/AS$25,"-")</f>
        <v>-</v>
      </c>
      <c r="AV17" s="37" t="str">
        <f>IF(AT17&gt;0,AT17/AT$25,"-")</f>
        <v>-</v>
      </c>
      <c r="AW17" s="38" t="str">
        <f>IF(AS17&gt;0,AT17/AS17,"-")</f>
        <v>-</v>
      </c>
      <c r="AX17" s="35"/>
      <c r="AY17" s="36"/>
      <c r="AZ17" s="37" t="str">
        <f>IF(AX17&gt;0,AX17/AX$25,"-")</f>
        <v>-</v>
      </c>
      <c r="BA17" s="37" t="str">
        <f>IF(AY17&gt;0,AY17/AY$25,"-")</f>
        <v>-</v>
      </c>
      <c r="BB17" s="38" t="str">
        <f>IF(AX17&gt;0,AY17/AX17,"-")</f>
        <v>-</v>
      </c>
      <c r="BC17" s="35"/>
      <c r="BD17" s="36"/>
      <c r="BE17" s="37" t="str">
        <f>IF(BC17&gt;0,BC17/BC$25,"-")</f>
        <v>-</v>
      </c>
      <c r="BF17" s="37" t="str">
        <f>IF(BD17&gt;0,BD17/BD$25,"-")</f>
        <v>-</v>
      </c>
      <c r="BG17" s="38" t="str">
        <f>IF(BC17&gt;0,BD17/BC17,"-")</f>
        <v>-</v>
      </c>
      <c r="BH17" s="35"/>
      <c r="BI17" s="36"/>
      <c r="BJ17" s="37" t="str">
        <f>IF(BH17&gt;0,BH17/BH$25,"-")</f>
        <v>-</v>
      </c>
      <c r="BK17" s="37" t="str">
        <f>IF(BI17&gt;0,BI17/BI$25,"-")</f>
        <v>-</v>
      </c>
      <c r="BL17" s="38" t="str">
        <f>IF(BH17&gt;0,BI17/BH17,"-")</f>
        <v>-</v>
      </c>
      <c r="BM17" s="35"/>
      <c r="BN17" s="36"/>
      <c r="BO17" s="37" t="str">
        <f>IF(BM17&gt;0,BM17/BM$25,"-")</f>
        <v>-</v>
      </c>
      <c r="BP17" s="37" t="str">
        <f>IF(BN17&gt;0,BN17/BN$25,"-")</f>
        <v>-</v>
      </c>
      <c r="BQ17" s="38" t="str">
        <f>IF(BM17&gt;0,BN17/BM17,"-")</f>
        <v>-</v>
      </c>
      <c r="BR17" s="35">
        <f t="shared" ref="BR17:BS24" si="34">BM17+BH17+BC17+AX17+AS17+AN17</f>
        <v>0</v>
      </c>
      <c r="BS17" s="36">
        <f t="shared" si="34"/>
        <v>0</v>
      </c>
      <c r="BT17" s="37" t="str">
        <f>IF(BR17&gt;0,BR17/BR$25,"-")</f>
        <v>-</v>
      </c>
      <c r="BU17" s="37" t="str">
        <f>IF(BS17&gt;0,BS17/BS$25,"-")</f>
        <v>-</v>
      </c>
      <c r="BV17" s="38" t="str">
        <f>IF(BR17&gt;0,BS17/BR17,"-")</f>
        <v>-</v>
      </c>
      <c r="BX17" s="65">
        <f>BR17+AH17</f>
        <v>0</v>
      </c>
      <c r="BY17" s="36">
        <f>BS17+AI17</f>
        <v>0</v>
      </c>
      <c r="BZ17" s="37" t="str">
        <f>IF(BX17&gt;0,BX17/BX$25,"-")</f>
        <v>-</v>
      </c>
      <c r="CA17" s="37" t="str">
        <f>IF(BY17&gt;0,BY17/BY$25,"-")</f>
        <v>-</v>
      </c>
      <c r="CB17" s="38" t="str">
        <f>IF(BX17&gt;0,BY17/BX17,"-")</f>
        <v>-</v>
      </c>
    </row>
    <row r="18" spans="2:80" s="3" customFormat="1" x14ac:dyDescent="0.3">
      <c r="B18" s="138"/>
      <c r="C18" s="9" t="s">
        <v>26</v>
      </c>
      <c r="D18" s="46"/>
      <c r="E18" s="47"/>
      <c r="F18" s="48" t="str">
        <f t="shared" ref="F18:G24" si="35">IF(D18&gt;0,D18/D$25,"-")</f>
        <v>-</v>
      </c>
      <c r="G18" s="48" t="str">
        <f t="shared" si="35"/>
        <v>-</v>
      </c>
      <c r="H18" s="49" t="str">
        <f t="shared" ref="H18:H24" si="36">IF(D18&gt;0,E18/D18,"-")</f>
        <v>-</v>
      </c>
      <c r="I18" s="46"/>
      <c r="J18" s="47"/>
      <c r="K18" s="48" t="str">
        <f t="shared" ref="K18:L24" si="37">IF(I18&gt;0,I18/I$25,"-")</f>
        <v>-</v>
      </c>
      <c r="L18" s="48" t="str">
        <f t="shared" si="37"/>
        <v>-</v>
      </c>
      <c r="M18" s="49" t="str">
        <f t="shared" ref="M18:M24" si="38">IF(I18&gt;0,J18/I18,"-")</f>
        <v>-</v>
      </c>
      <c r="N18" s="46"/>
      <c r="O18" s="47"/>
      <c r="P18" s="48" t="str">
        <f t="shared" ref="P18:Q24" si="39">IF(N18&gt;0,N18/N$25,"-")</f>
        <v>-</v>
      </c>
      <c r="Q18" s="48" t="str">
        <f t="shared" si="39"/>
        <v>-</v>
      </c>
      <c r="R18" s="49" t="str">
        <f t="shared" ref="R18:R24" si="40">IF(N18&gt;0,O18/N18,"-")</f>
        <v>-</v>
      </c>
      <c r="S18" s="46"/>
      <c r="T18" s="47"/>
      <c r="U18" s="48" t="str">
        <f t="shared" ref="U18:V24" si="41">IF(S18&gt;0,S18/S$25,"-")</f>
        <v>-</v>
      </c>
      <c r="V18" s="48" t="str">
        <f t="shared" si="41"/>
        <v>-</v>
      </c>
      <c r="W18" s="49" t="str">
        <f t="shared" ref="W18:W24" si="42">IF(S18&gt;0,T18/S18,"-")</f>
        <v>-</v>
      </c>
      <c r="X18" s="46"/>
      <c r="Y18" s="47"/>
      <c r="Z18" s="48" t="str">
        <f t="shared" ref="Z18:AA24" si="43">IF(X18&gt;0,X18/X$25,"-")</f>
        <v>-</v>
      </c>
      <c r="AA18" s="48" t="str">
        <f t="shared" si="43"/>
        <v>-</v>
      </c>
      <c r="AB18" s="49" t="str">
        <f t="shared" ref="AB18:AB24" si="44">IF(X18&gt;0,Y18/X18,"-")</f>
        <v>-</v>
      </c>
      <c r="AC18" s="46"/>
      <c r="AD18" s="47"/>
      <c r="AE18" s="48" t="str">
        <f t="shared" ref="AE18:AF24" si="45">IF(AC18&gt;0,AC18/AC$25,"-")</f>
        <v>-</v>
      </c>
      <c r="AF18" s="48" t="str">
        <f t="shared" si="45"/>
        <v>-</v>
      </c>
      <c r="AG18" s="49" t="str">
        <f t="shared" ref="AG18:AG24" si="46">IF(AC18&gt;0,AD18/AC18,"-")</f>
        <v>-</v>
      </c>
      <c r="AH18" s="46">
        <f t="shared" si="33"/>
        <v>0</v>
      </c>
      <c r="AI18" s="47">
        <f t="shared" si="33"/>
        <v>0</v>
      </c>
      <c r="AJ18" s="48" t="str">
        <f t="shared" ref="AJ18:AK24" si="47">IF(AH18&gt;0,AH18/AH$25,"-")</f>
        <v>-</v>
      </c>
      <c r="AK18" s="48" t="str">
        <f t="shared" si="47"/>
        <v>-</v>
      </c>
      <c r="AL18" s="49" t="str">
        <f t="shared" ref="AL18:AL24" si="48">IF(AH18&gt;0,AI18/AH18,"-")</f>
        <v>-</v>
      </c>
      <c r="AM18" s="10"/>
      <c r="AN18" s="46"/>
      <c r="AO18" s="47"/>
      <c r="AP18" s="48" t="str">
        <f t="shared" ref="AP18:AQ24" si="49">IF(AN18&gt;0,AN18/AN$25,"-")</f>
        <v>-</v>
      </c>
      <c r="AQ18" s="48" t="str">
        <f t="shared" si="49"/>
        <v>-</v>
      </c>
      <c r="AR18" s="49" t="str">
        <f t="shared" ref="AR18:AR24" si="50">IF(AN18&gt;0,AO18/AN18,"-")</f>
        <v>-</v>
      </c>
      <c r="AS18" s="46"/>
      <c r="AT18" s="47"/>
      <c r="AU18" s="48" t="str">
        <f t="shared" ref="AU18:AV24" si="51">IF(AS18&gt;0,AS18/AS$25,"-")</f>
        <v>-</v>
      </c>
      <c r="AV18" s="48" t="str">
        <f t="shared" si="51"/>
        <v>-</v>
      </c>
      <c r="AW18" s="49" t="str">
        <f t="shared" ref="AW18:AW24" si="52">IF(AS18&gt;0,AT18/AS18,"-")</f>
        <v>-</v>
      </c>
      <c r="AX18" s="46"/>
      <c r="AY18" s="47"/>
      <c r="AZ18" s="48" t="str">
        <f t="shared" ref="AZ18:BA24" si="53">IF(AX18&gt;0,AX18/AX$25,"-")</f>
        <v>-</v>
      </c>
      <c r="BA18" s="48" t="str">
        <f t="shared" si="53"/>
        <v>-</v>
      </c>
      <c r="BB18" s="49" t="str">
        <f t="shared" ref="BB18:BB24" si="54">IF(AX18&gt;0,AY18/AX18,"-")</f>
        <v>-</v>
      </c>
      <c r="BC18" s="46"/>
      <c r="BD18" s="47"/>
      <c r="BE18" s="48" t="str">
        <f t="shared" ref="BE18:BF24" si="55">IF(BC18&gt;0,BC18/BC$25,"-")</f>
        <v>-</v>
      </c>
      <c r="BF18" s="48" t="str">
        <f t="shared" si="55"/>
        <v>-</v>
      </c>
      <c r="BG18" s="49" t="str">
        <f t="shared" ref="BG18:BG24" si="56">IF(BC18&gt;0,BD18/BC18,"-")</f>
        <v>-</v>
      </c>
      <c r="BH18" s="46"/>
      <c r="BI18" s="47"/>
      <c r="BJ18" s="48" t="str">
        <f t="shared" ref="BJ18:BK24" si="57">IF(BH18&gt;0,BH18/BH$25,"-")</f>
        <v>-</v>
      </c>
      <c r="BK18" s="48" t="str">
        <f t="shared" si="57"/>
        <v>-</v>
      </c>
      <c r="BL18" s="49" t="str">
        <f t="shared" ref="BL18:BL24" si="58">IF(BH18&gt;0,BI18/BH18,"-")</f>
        <v>-</v>
      </c>
      <c r="BM18" s="46"/>
      <c r="BN18" s="47"/>
      <c r="BO18" s="48" t="str">
        <f t="shared" ref="BO18:BP24" si="59">IF(BM18&gt;0,BM18/BM$25,"-")</f>
        <v>-</v>
      </c>
      <c r="BP18" s="48" t="str">
        <f t="shared" si="59"/>
        <v>-</v>
      </c>
      <c r="BQ18" s="49" t="str">
        <f t="shared" ref="BQ18:BQ24" si="60">IF(BM18&gt;0,BN18/BM18,"-")</f>
        <v>-</v>
      </c>
      <c r="BR18" s="46">
        <f t="shared" si="34"/>
        <v>0</v>
      </c>
      <c r="BS18" s="47">
        <f t="shared" si="34"/>
        <v>0</v>
      </c>
      <c r="BT18" s="48" t="str">
        <f t="shared" ref="BT18:BU24" si="61">IF(BR18&gt;0,BR18/BR$25,"-")</f>
        <v>-</v>
      </c>
      <c r="BU18" s="48" t="str">
        <f t="shared" si="61"/>
        <v>-</v>
      </c>
      <c r="BV18" s="49" t="str">
        <f t="shared" ref="BV18:BV24" si="62">IF(BR18&gt;0,BS18/BR18,"-")</f>
        <v>-</v>
      </c>
      <c r="BX18" s="66">
        <f t="shared" ref="BX18:BY24" si="63">BR18+AH18</f>
        <v>0</v>
      </c>
      <c r="BY18" s="47">
        <f t="shared" si="63"/>
        <v>0</v>
      </c>
      <c r="BZ18" s="48" t="str">
        <f t="shared" ref="BZ18:CA24" si="64">IF(BX18&gt;0,BX18/BX$25,"-")</f>
        <v>-</v>
      </c>
      <c r="CA18" s="48" t="str">
        <f t="shared" si="64"/>
        <v>-</v>
      </c>
      <c r="CB18" s="49" t="str">
        <f t="shared" ref="CB18:CB24" si="65">IF(BX18&gt;0,BY18/BX18,"-")</f>
        <v>-</v>
      </c>
    </row>
    <row r="19" spans="2:80" s="3" customFormat="1" x14ac:dyDescent="0.3">
      <c r="B19" s="138"/>
      <c r="C19" s="9" t="s">
        <v>27</v>
      </c>
      <c r="D19" s="46"/>
      <c r="E19" s="47"/>
      <c r="F19" s="48" t="str">
        <f t="shared" si="35"/>
        <v>-</v>
      </c>
      <c r="G19" s="48" t="str">
        <f t="shared" si="35"/>
        <v>-</v>
      </c>
      <c r="H19" s="49" t="str">
        <f t="shared" si="36"/>
        <v>-</v>
      </c>
      <c r="I19" s="46"/>
      <c r="J19" s="47"/>
      <c r="K19" s="48" t="str">
        <f t="shared" si="37"/>
        <v>-</v>
      </c>
      <c r="L19" s="48" t="str">
        <f t="shared" si="37"/>
        <v>-</v>
      </c>
      <c r="M19" s="49" t="str">
        <f t="shared" si="38"/>
        <v>-</v>
      </c>
      <c r="N19" s="46"/>
      <c r="O19" s="47"/>
      <c r="P19" s="48" t="str">
        <f t="shared" si="39"/>
        <v>-</v>
      </c>
      <c r="Q19" s="48" t="str">
        <f t="shared" si="39"/>
        <v>-</v>
      </c>
      <c r="R19" s="49" t="str">
        <f t="shared" si="40"/>
        <v>-</v>
      </c>
      <c r="S19" s="46"/>
      <c r="T19" s="47"/>
      <c r="U19" s="48" t="str">
        <f t="shared" si="41"/>
        <v>-</v>
      </c>
      <c r="V19" s="48" t="str">
        <f t="shared" si="41"/>
        <v>-</v>
      </c>
      <c r="W19" s="49" t="str">
        <f t="shared" si="42"/>
        <v>-</v>
      </c>
      <c r="X19" s="46"/>
      <c r="Y19" s="47"/>
      <c r="Z19" s="48" t="str">
        <f t="shared" si="43"/>
        <v>-</v>
      </c>
      <c r="AA19" s="48" t="str">
        <f t="shared" si="43"/>
        <v>-</v>
      </c>
      <c r="AB19" s="49" t="str">
        <f t="shared" si="44"/>
        <v>-</v>
      </c>
      <c r="AC19" s="46"/>
      <c r="AD19" s="47"/>
      <c r="AE19" s="48" t="str">
        <f t="shared" si="45"/>
        <v>-</v>
      </c>
      <c r="AF19" s="48" t="str">
        <f t="shared" si="45"/>
        <v>-</v>
      </c>
      <c r="AG19" s="49" t="str">
        <f t="shared" si="46"/>
        <v>-</v>
      </c>
      <c r="AH19" s="46">
        <f t="shared" si="33"/>
        <v>0</v>
      </c>
      <c r="AI19" s="47">
        <f t="shared" si="33"/>
        <v>0</v>
      </c>
      <c r="AJ19" s="48" t="str">
        <f t="shared" si="47"/>
        <v>-</v>
      </c>
      <c r="AK19" s="48" t="str">
        <f t="shared" si="47"/>
        <v>-</v>
      </c>
      <c r="AL19" s="49" t="str">
        <f t="shared" si="48"/>
        <v>-</v>
      </c>
      <c r="AM19" s="10"/>
      <c r="AN19" s="46"/>
      <c r="AO19" s="47"/>
      <c r="AP19" s="48" t="str">
        <f t="shared" si="49"/>
        <v>-</v>
      </c>
      <c r="AQ19" s="48" t="str">
        <f t="shared" si="49"/>
        <v>-</v>
      </c>
      <c r="AR19" s="49" t="str">
        <f t="shared" si="50"/>
        <v>-</v>
      </c>
      <c r="AS19" s="46"/>
      <c r="AT19" s="47"/>
      <c r="AU19" s="48" t="str">
        <f t="shared" si="51"/>
        <v>-</v>
      </c>
      <c r="AV19" s="48" t="str">
        <f t="shared" si="51"/>
        <v>-</v>
      </c>
      <c r="AW19" s="49" t="str">
        <f t="shared" si="52"/>
        <v>-</v>
      </c>
      <c r="AX19" s="46"/>
      <c r="AY19" s="47"/>
      <c r="AZ19" s="48" t="str">
        <f t="shared" si="53"/>
        <v>-</v>
      </c>
      <c r="BA19" s="48" t="str">
        <f t="shared" si="53"/>
        <v>-</v>
      </c>
      <c r="BB19" s="49" t="str">
        <f t="shared" si="54"/>
        <v>-</v>
      </c>
      <c r="BC19" s="46"/>
      <c r="BD19" s="47"/>
      <c r="BE19" s="48" t="str">
        <f t="shared" si="55"/>
        <v>-</v>
      </c>
      <c r="BF19" s="48" t="str">
        <f t="shared" si="55"/>
        <v>-</v>
      </c>
      <c r="BG19" s="49" t="str">
        <f t="shared" si="56"/>
        <v>-</v>
      </c>
      <c r="BH19" s="46"/>
      <c r="BI19" s="47"/>
      <c r="BJ19" s="48" t="str">
        <f t="shared" si="57"/>
        <v>-</v>
      </c>
      <c r="BK19" s="48" t="str">
        <f t="shared" si="57"/>
        <v>-</v>
      </c>
      <c r="BL19" s="49" t="str">
        <f t="shared" si="58"/>
        <v>-</v>
      </c>
      <c r="BM19" s="46"/>
      <c r="BN19" s="47"/>
      <c r="BO19" s="48" t="str">
        <f t="shared" si="59"/>
        <v>-</v>
      </c>
      <c r="BP19" s="48" t="str">
        <f t="shared" si="59"/>
        <v>-</v>
      </c>
      <c r="BQ19" s="49" t="str">
        <f t="shared" si="60"/>
        <v>-</v>
      </c>
      <c r="BR19" s="46">
        <f t="shared" si="34"/>
        <v>0</v>
      </c>
      <c r="BS19" s="47">
        <f t="shared" si="34"/>
        <v>0</v>
      </c>
      <c r="BT19" s="48" t="str">
        <f t="shared" si="61"/>
        <v>-</v>
      </c>
      <c r="BU19" s="48" t="str">
        <f t="shared" si="61"/>
        <v>-</v>
      </c>
      <c r="BV19" s="49" t="str">
        <f t="shared" si="62"/>
        <v>-</v>
      </c>
      <c r="BX19" s="66">
        <f>BR19+AH19</f>
        <v>0</v>
      </c>
      <c r="BY19" s="47">
        <f t="shared" si="63"/>
        <v>0</v>
      </c>
      <c r="BZ19" s="48" t="str">
        <f t="shared" si="64"/>
        <v>-</v>
      </c>
      <c r="CA19" s="48" t="str">
        <f t="shared" si="64"/>
        <v>-</v>
      </c>
      <c r="CB19" s="49" t="str">
        <f t="shared" si="65"/>
        <v>-</v>
      </c>
    </row>
    <row r="20" spans="2:80" s="3" customFormat="1" x14ac:dyDescent="0.3">
      <c r="B20" s="138"/>
      <c r="C20" s="9" t="s">
        <v>28</v>
      </c>
      <c r="D20" s="46"/>
      <c r="E20" s="47"/>
      <c r="F20" s="48" t="str">
        <f t="shared" si="35"/>
        <v>-</v>
      </c>
      <c r="G20" s="48" t="str">
        <f t="shared" si="35"/>
        <v>-</v>
      </c>
      <c r="H20" s="49" t="str">
        <f t="shared" si="36"/>
        <v>-</v>
      </c>
      <c r="I20" s="46"/>
      <c r="J20" s="47"/>
      <c r="K20" s="48" t="str">
        <f t="shared" si="37"/>
        <v>-</v>
      </c>
      <c r="L20" s="48" t="str">
        <f t="shared" si="37"/>
        <v>-</v>
      </c>
      <c r="M20" s="49" t="str">
        <f t="shared" si="38"/>
        <v>-</v>
      </c>
      <c r="N20" s="46"/>
      <c r="O20" s="47"/>
      <c r="P20" s="48" t="str">
        <f t="shared" si="39"/>
        <v>-</v>
      </c>
      <c r="Q20" s="48" t="str">
        <f t="shared" si="39"/>
        <v>-</v>
      </c>
      <c r="R20" s="49" t="str">
        <f t="shared" si="40"/>
        <v>-</v>
      </c>
      <c r="S20" s="46"/>
      <c r="T20" s="47"/>
      <c r="U20" s="48" t="str">
        <f t="shared" si="41"/>
        <v>-</v>
      </c>
      <c r="V20" s="48" t="str">
        <f t="shared" si="41"/>
        <v>-</v>
      </c>
      <c r="W20" s="49" t="str">
        <f t="shared" si="42"/>
        <v>-</v>
      </c>
      <c r="X20" s="46"/>
      <c r="Y20" s="47"/>
      <c r="Z20" s="48" t="str">
        <f t="shared" si="43"/>
        <v>-</v>
      </c>
      <c r="AA20" s="48" t="str">
        <f t="shared" si="43"/>
        <v>-</v>
      </c>
      <c r="AB20" s="49" t="str">
        <f t="shared" si="44"/>
        <v>-</v>
      </c>
      <c r="AC20" s="46"/>
      <c r="AD20" s="47"/>
      <c r="AE20" s="48" t="str">
        <f t="shared" si="45"/>
        <v>-</v>
      </c>
      <c r="AF20" s="48" t="str">
        <f t="shared" si="45"/>
        <v>-</v>
      </c>
      <c r="AG20" s="49" t="str">
        <f t="shared" si="46"/>
        <v>-</v>
      </c>
      <c r="AH20" s="46">
        <f t="shared" si="33"/>
        <v>0</v>
      </c>
      <c r="AI20" s="47">
        <f t="shared" si="33"/>
        <v>0</v>
      </c>
      <c r="AJ20" s="48" t="str">
        <f t="shared" si="47"/>
        <v>-</v>
      </c>
      <c r="AK20" s="48" t="str">
        <f t="shared" si="47"/>
        <v>-</v>
      </c>
      <c r="AL20" s="49" t="str">
        <f t="shared" si="48"/>
        <v>-</v>
      </c>
      <c r="AM20" s="10"/>
      <c r="AN20" s="46"/>
      <c r="AO20" s="47"/>
      <c r="AP20" s="48" t="str">
        <f t="shared" si="49"/>
        <v>-</v>
      </c>
      <c r="AQ20" s="48" t="str">
        <f t="shared" si="49"/>
        <v>-</v>
      </c>
      <c r="AR20" s="49" t="str">
        <f t="shared" si="50"/>
        <v>-</v>
      </c>
      <c r="AS20" s="46"/>
      <c r="AT20" s="47"/>
      <c r="AU20" s="48" t="str">
        <f t="shared" si="51"/>
        <v>-</v>
      </c>
      <c r="AV20" s="48" t="str">
        <f t="shared" si="51"/>
        <v>-</v>
      </c>
      <c r="AW20" s="49" t="str">
        <f t="shared" si="52"/>
        <v>-</v>
      </c>
      <c r="AX20" s="46"/>
      <c r="AY20" s="47"/>
      <c r="AZ20" s="48" t="str">
        <f t="shared" si="53"/>
        <v>-</v>
      </c>
      <c r="BA20" s="48" t="str">
        <f t="shared" si="53"/>
        <v>-</v>
      </c>
      <c r="BB20" s="49" t="str">
        <f t="shared" si="54"/>
        <v>-</v>
      </c>
      <c r="BC20" s="46"/>
      <c r="BD20" s="47"/>
      <c r="BE20" s="48" t="str">
        <f t="shared" si="55"/>
        <v>-</v>
      </c>
      <c r="BF20" s="48" t="str">
        <f t="shared" si="55"/>
        <v>-</v>
      </c>
      <c r="BG20" s="49" t="str">
        <f t="shared" si="56"/>
        <v>-</v>
      </c>
      <c r="BH20" s="46"/>
      <c r="BI20" s="47"/>
      <c r="BJ20" s="48" t="str">
        <f t="shared" si="57"/>
        <v>-</v>
      </c>
      <c r="BK20" s="48" t="str">
        <f t="shared" si="57"/>
        <v>-</v>
      </c>
      <c r="BL20" s="49" t="str">
        <f t="shared" si="58"/>
        <v>-</v>
      </c>
      <c r="BM20" s="46"/>
      <c r="BN20" s="47"/>
      <c r="BO20" s="48" t="str">
        <f t="shared" si="59"/>
        <v>-</v>
      </c>
      <c r="BP20" s="48" t="str">
        <f t="shared" si="59"/>
        <v>-</v>
      </c>
      <c r="BQ20" s="49" t="str">
        <f t="shared" si="60"/>
        <v>-</v>
      </c>
      <c r="BR20" s="46">
        <f t="shared" si="34"/>
        <v>0</v>
      </c>
      <c r="BS20" s="47">
        <f t="shared" si="34"/>
        <v>0</v>
      </c>
      <c r="BT20" s="48" t="str">
        <f t="shared" si="61"/>
        <v>-</v>
      </c>
      <c r="BU20" s="48" t="str">
        <f t="shared" si="61"/>
        <v>-</v>
      </c>
      <c r="BV20" s="49" t="str">
        <f t="shared" si="62"/>
        <v>-</v>
      </c>
      <c r="BX20" s="66">
        <f t="shared" ref="BX20:BX24" si="66">BR20+AH20</f>
        <v>0</v>
      </c>
      <c r="BY20" s="47">
        <f t="shared" si="63"/>
        <v>0</v>
      </c>
      <c r="BZ20" s="48" t="str">
        <f t="shared" si="64"/>
        <v>-</v>
      </c>
      <c r="CA20" s="48" t="str">
        <f t="shared" si="64"/>
        <v>-</v>
      </c>
      <c r="CB20" s="49" t="str">
        <f t="shared" si="65"/>
        <v>-</v>
      </c>
    </row>
    <row r="21" spans="2:80" s="3" customFormat="1" x14ac:dyDescent="0.3">
      <c r="B21" s="138"/>
      <c r="C21" s="9" t="s">
        <v>29</v>
      </c>
      <c r="D21" s="46"/>
      <c r="E21" s="47"/>
      <c r="F21" s="48" t="str">
        <f t="shared" si="35"/>
        <v>-</v>
      </c>
      <c r="G21" s="48" t="str">
        <f t="shared" si="35"/>
        <v>-</v>
      </c>
      <c r="H21" s="49" t="str">
        <f t="shared" si="36"/>
        <v>-</v>
      </c>
      <c r="I21" s="46"/>
      <c r="J21" s="47"/>
      <c r="K21" s="48" t="str">
        <f t="shared" si="37"/>
        <v>-</v>
      </c>
      <c r="L21" s="48" t="str">
        <f t="shared" si="37"/>
        <v>-</v>
      </c>
      <c r="M21" s="49" t="str">
        <f t="shared" si="38"/>
        <v>-</v>
      </c>
      <c r="N21" s="46"/>
      <c r="O21" s="47"/>
      <c r="P21" s="48" t="str">
        <f t="shared" si="39"/>
        <v>-</v>
      </c>
      <c r="Q21" s="48" t="str">
        <f t="shared" si="39"/>
        <v>-</v>
      </c>
      <c r="R21" s="49" t="str">
        <f t="shared" si="40"/>
        <v>-</v>
      </c>
      <c r="S21" s="46"/>
      <c r="T21" s="47"/>
      <c r="U21" s="48" t="str">
        <f t="shared" si="41"/>
        <v>-</v>
      </c>
      <c r="V21" s="48" t="str">
        <f t="shared" si="41"/>
        <v>-</v>
      </c>
      <c r="W21" s="49" t="str">
        <f t="shared" si="42"/>
        <v>-</v>
      </c>
      <c r="X21" s="46"/>
      <c r="Y21" s="47"/>
      <c r="Z21" s="48" t="str">
        <f t="shared" si="43"/>
        <v>-</v>
      </c>
      <c r="AA21" s="48" t="str">
        <f t="shared" si="43"/>
        <v>-</v>
      </c>
      <c r="AB21" s="49" t="str">
        <f t="shared" si="44"/>
        <v>-</v>
      </c>
      <c r="AC21" s="46"/>
      <c r="AD21" s="47"/>
      <c r="AE21" s="48" t="str">
        <f t="shared" si="45"/>
        <v>-</v>
      </c>
      <c r="AF21" s="48" t="str">
        <f t="shared" si="45"/>
        <v>-</v>
      </c>
      <c r="AG21" s="49" t="str">
        <f t="shared" si="46"/>
        <v>-</v>
      </c>
      <c r="AH21" s="46">
        <f t="shared" si="33"/>
        <v>0</v>
      </c>
      <c r="AI21" s="47">
        <f t="shared" si="33"/>
        <v>0</v>
      </c>
      <c r="AJ21" s="48" t="str">
        <f t="shared" si="47"/>
        <v>-</v>
      </c>
      <c r="AK21" s="48" t="str">
        <f t="shared" si="47"/>
        <v>-</v>
      </c>
      <c r="AL21" s="49" t="str">
        <f t="shared" si="48"/>
        <v>-</v>
      </c>
      <c r="AM21" s="10"/>
      <c r="AN21" s="46"/>
      <c r="AO21" s="47"/>
      <c r="AP21" s="48" t="str">
        <f t="shared" si="49"/>
        <v>-</v>
      </c>
      <c r="AQ21" s="48" t="str">
        <f t="shared" si="49"/>
        <v>-</v>
      </c>
      <c r="AR21" s="49" t="str">
        <f t="shared" si="50"/>
        <v>-</v>
      </c>
      <c r="AS21" s="46"/>
      <c r="AT21" s="47"/>
      <c r="AU21" s="48" t="str">
        <f t="shared" si="51"/>
        <v>-</v>
      </c>
      <c r="AV21" s="48" t="str">
        <f t="shared" si="51"/>
        <v>-</v>
      </c>
      <c r="AW21" s="49" t="str">
        <f t="shared" si="52"/>
        <v>-</v>
      </c>
      <c r="AX21" s="46"/>
      <c r="AY21" s="47"/>
      <c r="AZ21" s="48" t="str">
        <f t="shared" si="53"/>
        <v>-</v>
      </c>
      <c r="BA21" s="48" t="str">
        <f t="shared" si="53"/>
        <v>-</v>
      </c>
      <c r="BB21" s="49" t="str">
        <f t="shared" si="54"/>
        <v>-</v>
      </c>
      <c r="BC21" s="46"/>
      <c r="BD21" s="47"/>
      <c r="BE21" s="48" t="str">
        <f t="shared" si="55"/>
        <v>-</v>
      </c>
      <c r="BF21" s="48" t="str">
        <f t="shared" si="55"/>
        <v>-</v>
      </c>
      <c r="BG21" s="49" t="str">
        <f t="shared" si="56"/>
        <v>-</v>
      </c>
      <c r="BH21" s="46"/>
      <c r="BI21" s="47"/>
      <c r="BJ21" s="48" t="str">
        <f t="shared" si="57"/>
        <v>-</v>
      </c>
      <c r="BK21" s="48" t="str">
        <f t="shared" si="57"/>
        <v>-</v>
      </c>
      <c r="BL21" s="49" t="str">
        <f t="shared" si="58"/>
        <v>-</v>
      </c>
      <c r="BM21" s="46"/>
      <c r="BN21" s="47"/>
      <c r="BO21" s="48" t="str">
        <f t="shared" si="59"/>
        <v>-</v>
      </c>
      <c r="BP21" s="48" t="str">
        <f t="shared" si="59"/>
        <v>-</v>
      </c>
      <c r="BQ21" s="49" t="str">
        <f t="shared" si="60"/>
        <v>-</v>
      </c>
      <c r="BR21" s="46">
        <f t="shared" si="34"/>
        <v>0</v>
      </c>
      <c r="BS21" s="47">
        <f t="shared" si="34"/>
        <v>0</v>
      </c>
      <c r="BT21" s="48" t="str">
        <f t="shared" si="61"/>
        <v>-</v>
      </c>
      <c r="BU21" s="48" t="str">
        <f t="shared" si="61"/>
        <v>-</v>
      </c>
      <c r="BV21" s="49" t="str">
        <f t="shared" si="62"/>
        <v>-</v>
      </c>
      <c r="BX21" s="66">
        <f t="shared" si="66"/>
        <v>0</v>
      </c>
      <c r="BY21" s="47">
        <f t="shared" si="63"/>
        <v>0</v>
      </c>
      <c r="BZ21" s="48" t="str">
        <f t="shared" si="64"/>
        <v>-</v>
      </c>
      <c r="CA21" s="48" t="str">
        <f t="shared" si="64"/>
        <v>-</v>
      </c>
      <c r="CB21" s="49" t="str">
        <f t="shared" si="65"/>
        <v>-</v>
      </c>
    </row>
    <row r="22" spans="2:80" s="3" customFormat="1" x14ac:dyDescent="0.3">
      <c r="B22" s="138"/>
      <c r="C22" s="9" t="s">
        <v>30</v>
      </c>
      <c r="D22" s="46"/>
      <c r="E22" s="47"/>
      <c r="F22" s="48" t="str">
        <f t="shared" si="35"/>
        <v>-</v>
      </c>
      <c r="G22" s="48" t="str">
        <f t="shared" si="35"/>
        <v>-</v>
      </c>
      <c r="H22" s="49" t="str">
        <f t="shared" si="36"/>
        <v>-</v>
      </c>
      <c r="I22" s="46"/>
      <c r="J22" s="47"/>
      <c r="K22" s="48" t="str">
        <f t="shared" si="37"/>
        <v>-</v>
      </c>
      <c r="L22" s="48" t="str">
        <f t="shared" si="37"/>
        <v>-</v>
      </c>
      <c r="M22" s="49" t="str">
        <f t="shared" si="38"/>
        <v>-</v>
      </c>
      <c r="N22" s="46"/>
      <c r="O22" s="47"/>
      <c r="P22" s="48" t="str">
        <f t="shared" si="39"/>
        <v>-</v>
      </c>
      <c r="Q22" s="48" t="str">
        <f t="shared" si="39"/>
        <v>-</v>
      </c>
      <c r="R22" s="49" t="str">
        <f t="shared" si="40"/>
        <v>-</v>
      </c>
      <c r="S22" s="46"/>
      <c r="T22" s="47"/>
      <c r="U22" s="48" t="str">
        <f t="shared" si="41"/>
        <v>-</v>
      </c>
      <c r="V22" s="48" t="str">
        <f t="shared" si="41"/>
        <v>-</v>
      </c>
      <c r="W22" s="49" t="str">
        <f t="shared" si="42"/>
        <v>-</v>
      </c>
      <c r="X22" s="46"/>
      <c r="Y22" s="47"/>
      <c r="Z22" s="48" t="str">
        <f t="shared" si="43"/>
        <v>-</v>
      </c>
      <c r="AA22" s="48" t="str">
        <f t="shared" si="43"/>
        <v>-</v>
      </c>
      <c r="AB22" s="49" t="str">
        <f t="shared" si="44"/>
        <v>-</v>
      </c>
      <c r="AC22" s="46"/>
      <c r="AD22" s="47"/>
      <c r="AE22" s="48" t="str">
        <f t="shared" si="45"/>
        <v>-</v>
      </c>
      <c r="AF22" s="48" t="str">
        <f t="shared" si="45"/>
        <v>-</v>
      </c>
      <c r="AG22" s="49" t="str">
        <f t="shared" si="46"/>
        <v>-</v>
      </c>
      <c r="AH22" s="46">
        <f t="shared" si="33"/>
        <v>0</v>
      </c>
      <c r="AI22" s="47">
        <f t="shared" si="33"/>
        <v>0</v>
      </c>
      <c r="AJ22" s="48" t="str">
        <f t="shared" si="47"/>
        <v>-</v>
      </c>
      <c r="AK22" s="48" t="str">
        <f t="shared" si="47"/>
        <v>-</v>
      </c>
      <c r="AL22" s="49" t="str">
        <f t="shared" si="48"/>
        <v>-</v>
      </c>
      <c r="AM22" s="10"/>
      <c r="AN22" s="46"/>
      <c r="AO22" s="47"/>
      <c r="AP22" s="48" t="str">
        <f t="shared" si="49"/>
        <v>-</v>
      </c>
      <c r="AQ22" s="48" t="str">
        <f t="shared" si="49"/>
        <v>-</v>
      </c>
      <c r="AR22" s="49" t="str">
        <f t="shared" si="50"/>
        <v>-</v>
      </c>
      <c r="AS22" s="46"/>
      <c r="AT22" s="47"/>
      <c r="AU22" s="48" t="str">
        <f t="shared" si="51"/>
        <v>-</v>
      </c>
      <c r="AV22" s="48" t="str">
        <f t="shared" si="51"/>
        <v>-</v>
      </c>
      <c r="AW22" s="49" t="str">
        <f t="shared" si="52"/>
        <v>-</v>
      </c>
      <c r="AX22" s="46"/>
      <c r="AY22" s="47"/>
      <c r="AZ22" s="48" t="str">
        <f t="shared" si="53"/>
        <v>-</v>
      </c>
      <c r="BA22" s="48" t="str">
        <f t="shared" si="53"/>
        <v>-</v>
      </c>
      <c r="BB22" s="49" t="str">
        <f t="shared" si="54"/>
        <v>-</v>
      </c>
      <c r="BC22" s="46"/>
      <c r="BD22" s="47"/>
      <c r="BE22" s="48" t="str">
        <f t="shared" si="55"/>
        <v>-</v>
      </c>
      <c r="BF22" s="48" t="str">
        <f t="shared" si="55"/>
        <v>-</v>
      </c>
      <c r="BG22" s="49" t="str">
        <f t="shared" si="56"/>
        <v>-</v>
      </c>
      <c r="BH22" s="46"/>
      <c r="BI22" s="47"/>
      <c r="BJ22" s="48" t="str">
        <f t="shared" si="57"/>
        <v>-</v>
      </c>
      <c r="BK22" s="48" t="str">
        <f t="shared" si="57"/>
        <v>-</v>
      </c>
      <c r="BL22" s="49" t="str">
        <f t="shared" si="58"/>
        <v>-</v>
      </c>
      <c r="BM22" s="46"/>
      <c r="BN22" s="47"/>
      <c r="BO22" s="48" t="str">
        <f t="shared" si="59"/>
        <v>-</v>
      </c>
      <c r="BP22" s="48" t="str">
        <f t="shared" si="59"/>
        <v>-</v>
      </c>
      <c r="BQ22" s="49" t="str">
        <f t="shared" si="60"/>
        <v>-</v>
      </c>
      <c r="BR22" s="46">
        <f t="shared" si="34"/>
        <v>0</v>
      </c>
      <c r="BS22" s="47">
        <f t="shared" si="34"/>
        <v>0</v>
      </c>
      <c r="BT22" s="48" t="str">
        <f t="shared" si="61"/>
        <v>-</v>
      </c>
      <c r="BU22" s="48" t="str">
        <f t="shared" si="61"/>
        <v>-</v>
      </c>
      <c r="BV22" s="49" t="str">
        <f t="shared" si="62"/>
        <v>-</v>
      </c>
      <c r="BX22" s="66">
        <f t="shared" si="66"/>
        <v>0</v>
      </c>
      <c r="BY22" s="47">
        <f t="shared" si="63"/>
        <v>0</v>
      </c>
      <c r="BZ22" s="48" t="str">
        <f t="shared" si="64"/>
        <v>-</v>
      </c>
      <c r="CA22" s="48" t="str">
        <f t="shared" si="64"/>
        <v>-</v>
      </c>
      <c r="CB22" s="49" t="str">
        <f t="shared" si="65"/>
        <v>-</v>
      </c>
    </row>
    <row r="23" spans="2:80" s="3" customFormat="1" x14ac:dyDescent="0.3">
      <c r="B23" s="138"/>
      <c r="C23" s="9" t="s">
        <v>31</v>
      </c>
      <c r="D23" s="46"/>
      <c r="E23" s="47"/>
      <c r="F23" s="48" t="str">
        <f t="shared" si="35"/>
        <v>-</v>
      </c>
      <c r="G23" s="48" t="str">
        <f t="shared" si="35"/>
        <v>-</v>
      </c>
      <c r="H23" s="49" t="str">
        <f t="shared" si="36"/>
        <v>-</v>
      </c>
      <c r="I23" s="46"/>
      <c r="J23" s="47"/>
      <c r="K23" s="48" t="str">
        <f t="shared" si="37"/>
        <v>-</v>
      </c>
      <c r="L23" s="48" t="str">
        <f t="shared" si="37"/>
        <v>-</v>
      </c>
      <c r="M23" s="49" t="str">
        <f t="shared" si="38"/>
        <v>-</v>
      </c>
      <c r="N23" s="46"/>
      <c r="O23" s="47"/>
      <c r="P23" s="48" t="str">
        <f t="shared" si="39"/>
        <v>-</v>
      </c>
      <c r="Q23" s="48" t="str">
        <f t="shared" si="39"/>
        <v>-</v>
      </c>
      <c r="R23" s="49" t="str">
        <f t="shared" si="40"/>
        <v>-</v>
      </c>
      <c r="S23" s="46"/>
      <c r="T23" s="47"/>
      <c r="U23" s="48" t="str">
        <f t="shared" si="41"/>
        <v>-</v>
      </c>
      <c r="V23" s="48" t="str">
        <f t="shared" si="41"/>
        <v>-</v>
      </c>
      <c r="W23" s="49" t="str">
        <f t="shared" si="42"/>
        <v>-</v>
      </c>
      <c r="X23" s="46"/>
      <c r="Y23" s="47"/>
      <c r="Z23" s="48" t="str">
        <f t="shared" si="43"/>
        <v>-</v>
      </c>
      <c r="AA23" s="48" t="str">
        <f t="shared" si="43"/>
        <v>-</v>
      </c>
      <c r="AB23" s="49" t="str">
        <f t="shared" si="44"/>
        <v>-</v>
      </c>
      <c r="AC23" s="46"/>
      <c r="AD23" s="47"/>
      <c r="AE23" s="48" t="str">
        <f t="shared" si="45"/>
        <v>-</v>
      </c>
      <c r="AF23" s="48" t="str">
        <f t="shared" si="45"/>
        <v>-</v>
      </c>
      <c r="AG23" s="49" t="str">
        <f t="shared" si="46"/>
        <v>-</v>
      </c>
      <c r="AH23" s="46">
        <f t="shared" si="33"/>
        <v>0</v>
      </c>
      <c r="AI23" s="47">
        <f t="shared" si="33"/>
        <v>0</v>
      </c>
      <c r="AJ23" s="48" t="str">
        <f t="shared" si="47"/>
        <v>-</v>
      </c>
      <c r="AK23" s="48" t="str">
        <f t="shared" si="47"/>
        <v>-</v>
      </c>
      <c r="AL23" s="49" t="str">
        <f t="shared" si="48"/>
        <v>-</v>
      </c>
      <c r="AM23" s="10"/>
      <c r="AN23" s="46"/>
      <c r="AO23" s="47"/>
      <c r="AP23" s="48" t="str">
        <f t="shared" si="49"/>
        <v>-</v>
      </c>
      <c r="AQ23" s="48" t="str">
        <f t="shared" si="49"/>
        <v>-</v>
      </c>
      <c r="AR23" s="49" t="str">
        <f t="shared" si="50"/>
        <v>-</v>
      </c>
      <c r="AS23" s="46"/>
      <c r="AT23" s="47"/>
      <c r="AU23" s="48" t="str">
        <f t="shared" si="51"/>
        <v>-</v>
      </c>
      <c r="AV23" s="48" t="str">
        <f t="shared" si="51"/>
        <v>-</v>
      </c>
      <c r="AW23" s="49" t="str">
        <f t="shared" si="52"/>
        <v>-</v>
      </c>
      <c r="AX23" s="46"/>
      <c r="AY23" s="47"/>
      <c r="AZ23" s="48" t="str">
        <f t="shared" si="53"/>
        <v>-</v>
      </c>
      <c r="BA23" s="48" t="str">
        <f t="shared" si="53"/>
        <v>-</v>
      </c>
      <c r="BB23" s="49" t="str">
        <f t="shared" si="54"/>
        <v>-</v>
      </c>
      <c r="BC23" s="46"/>
      <c r="BD23" s="47"/>
      <c r="BE23" s="48" t="str">
        <f t="shared" si="55"/>
        <v>-</v>
      </c>
      <c r="BF23" s="48" t="str">
        <f t="shared" si="55"/>
        <v>-</v>
      </c>
      <c r="BG23" s="49" t="str">
        <f t="shared" si="56"/>
        <v>-</v>
      </c>
      <c r="BH23" s="46"/>
      <c r="BI23" s="47"/>
      <c r="BJ23" s="48" t="str">
        <f t="shared" si="57"/>
        <v>-</v>
      </c>
      <c r="BK23" s="48" t="str">
        <f t="shared" si="57"/>
        <v>-</v>
      </c>
      <c r="BL23" s="49" t="str">
        <f t="shared" si="58"/>
        <v>-</v>
      </c>
      <c r="BM23" s="46"/>
      <c r="BN23" s="47"/>
      <c r="BO23" s="48" t="str">
        <f t="shared" si="59"/>
        <v>-</v>
      </c>
      <c r="BP23" s="48" t="str">
        <f t="shared" si="59"/>
        <v>-</v>
      </c>
      <c r="BQ23" s="49" t="str">
        <f t="shared" si="60"/>
        <v>-</v>
      </c>
      <c r="BR23" s="46">
        <f t="shared" si="34"/>
        <v>0</v>
      </c>
      <c r="BS23" s="47">
        <f t="shared" si="34"/>
        <v>0</v>
      </c>
      <c r="BT23" s="48" t="str">
        <f t="shared" si="61"/>
        <v>-</v>
      </c>
      <c r="BU23" s="48" t="str">
        <f t="shared" si="61"/>
        <v>-</v>
      </c>
      <c r="BV23" s="49" t="str">
        <f t="shared" si="62"/>
        <v>-</v>
      </c>
      <c r="BX23" s="66">
        <f t="shared" si="66"/>
        <v>0</v>
      </c>
      <c r="BY23" s="47">
        <f t="shared" si="63"/>
        <v>0</v>
      </c>
      <c r="BZ23" s="48" t="str">
        <f t="shared" si="64"/>
        <v>-</v>
      </c>
      <c r="CA23" s="48" t="str">
        <f t="shared" si="64"/>
        <v>-</v>
      </c>
      <c r="CB23" s="49" t="str">
        <f t="shared" si="65"/>
        <v>-</v>
      </c>
    </row>
    <row r="24" spans="2:80" s="3" customFormat="1" ht="15.65" thickBot="1" x14ac:dyDescent="0.35">
      <c r="B24" s="139"/>
      <c r="C24" s="11" t="s">
        <v>25</v>
      </c>
      <c r="D24" s="53"/>
      <c r="E24" s="54"/>
      <c r="F24" s="55" t="str">
        <f t="shared" si="35"/>
        <v>-</v>
      </c>
      <c r="G24" s="55" t="str">
        <f t="shared" si="35"/>
        <v>-</v>
      </c>
      <c r="H24" s="56" t="str">
        <f t="shared" si="36"/>
        <v>-</v>
      </c>
      <c r="I24" s="53"/>
      <c r="J24" s="54"/>
      <c r="K24" s="55" t="str">
        <f t="shared" si="37"/>
        <v>-</v>
      </c>
      <c r="L24" s="55" t="str">
        <f t="shared" si="37"/>
        <v>-</v>
      </c>
      <c r="M24" s="56" t="str">
        <f t="shared" si="38"/>
        <v>-</v>
      </c>
      <c r="N24" s="53"/>
      <c r="O24" s="54"/>
      <c r="P24" s="55" t="str">
        <f t="shared" si="39"/>
        <v>-</v>
      </c>
      <c r="Q24" s="55" t="str">
        <f t="shared" si="39"/>
        <v>-</v>
      </c>
      <c r="R24" s="56" t="str">
        <f t="shared" si="40"/>
        <v>-</v>
      </c>
      <c r="S24" s="53"/>
      <c r="T24" s="54"/>
      <c r="U24" s="55" t="str">
        <f t="shared" si="41"/>
        <v>-</v>
      </c>
      <c r="V24" s="55" t="str">
        <f t="shared" si="41"/>
        <v>-</v>
      </c>
      <c r="W24" s="56" t="str">
        <f t="shared" si="42"/>
        <v>-</v>
      </c>
      <c r="X24" s="53"/>
      <c r="Y24" s="54"/>
      <c r="Z24" s="55" t="str">
        <f t="shared" si="43"/>
        <v>-</v>
      </c>
      <c r="AA24" s="55" t="str">
        <f t="shared" si="43"/>
        <v>-</v>
      </c>
      <c r="AB24" s="56" t="str">
        <f t="shared" si="44"/>
        <v>-</v>
      </c>
      <c r="AC24" s="53"/>
      <c r="AD24" s="54"/>
      <c r="AE24" s="55" t="str">
        <f t="shared" si="45"/>
        <v>-</v>
      </c>
      <c r="AF24" s="55" t="str">
        <f t="shared" si="45"/>
        <v>-</v>
      </c>
      <c r="AG24" s="56" t="str">
        <f t="shared" si="46"/>
        <v>-</v>
      </c>
      <c r="AH24" s="53">
        <f t="shared" si="33"/>
        <v>0</v>
      </c>
      <c r="AI24" s="54">
        <f t="shared" si="33"/>
        <v>0</v>
      </c>
      <c r="AJ24" s="55" t="str">
        <f t="shared" si="47"/>
        <v>-</v>
      </c>
      <c r="AK24" s="55" t="str">
        <f t="shared" si="47"/>
        <v>-</v>
      </c>
      <c r="AL24" s="56" t="str">
        <f t="shared" si="48"/>
        <v>-</v>
      </c>
      <c r="AM24" s="10"/>
      <c r="AN24" s="53"/>
      <c r="AO24" s="54"/>
      <c r="AP24" s="55" t="str">
        <f t="shared" si="49"/>
        <v>-</v>
      </c>
      <c r="AQ24" s="55" t="str">
        <f t="shared" si="49"/>
        <v>-</v>
      </c>
      <c r="AR24" s="56" t="str">
        <f t="shared" si="50"/>
        <v>-</v>
      </c>
      <c r="AS24" s="53"/>
      <c r="AT24" s="54"/>
      <c r="AU24" s="55" t="str">
        <f t="shared" si="51"/>
        <v>-</v>
      </c>
      <c r="AV24" s="55" t="str">
        <f t="shared" si="51"/>
        <v>-</v>
      </c>
      <c r="AW24" s="56" t="str">
        <f t="shared" si="52"/>
        <v>-</v>
      </c>
      <c r="AX24" s="53"/>
      <c r="AY24" s="54"/>
      <c r="AZ24" s="55" t="str">
        <f t="shared" si="53"/>
        <v>-</v>
      </c>
      <c r="BA24" s="55" t="str">
        <f t="shared" si="53"/>
        <v>-</v>
      </c>
      <c r="BB24" s="56" t="str">
        <f t="shared" si="54"/>
        <v>-</v>
      </c>
      <c r="BC24" s="53"/>
      <c r="BD24" s="54"/>
      <c r="BE24" s="55" t="str">
        <f t="shared" si="55"/>
        <v>-</v>
      </c>
      <c r="BF24" s="55" t="str">
        <f t="shared" si="55"/>
        <v>-</v>
      </c>
      <c r="BG24" s="56" t="str">
        <f t="shared" si="56"/>
        <v>-</v>
      </c>
      <c r="BH24" s="53"/>
      <c r="BI24" s="54"/>
      <c r="BJ24" s="55" t="str">
        <f t="shared" si="57"/>
        <v>-</v>
      </c>
      <c r="BK24" s="55" t="str">
        <f t="shared" si="57"/>
        <v>-</v>
      </c>
      <c r="BL24" s="56" t="str">
        <f t="shared" si="58"/>
        <v>-</v>
      </c>
      <c r="BM24" s="53"/>
      <c r="BN24" s="54"/>
      <c r="BO24" s="55" t="str">
        <f t="shared" si="59"/>
        <v>-</v>
      </c>
      <c r="BP24" s="55" t="str">
        <f t="shared" si="59"/>
        <v>-</v>
      </c>
      <c r="BQ24" s="56" t="str">
        <f t="shared" si="60"/>
        <v>-</v>
      </c>
      <c r="BR24" s="53">
        <f t="shared" si="34"/>
        <v>0</v>
      </c>
      <c r="BS24" s="54">
        <f t="shared" si="34"/>
        <v>0</v>
      </c>
      <c r="BT24" s="55" t="str">
        <f t="shared" si="61"/>
        <v>-</v>
      </c>
      <c r="BU24" s="55" t="str">
        <f t="shared" si="61"/>
        <v>-</v>
      </c>
      <c r="BV24" s="56" t="str">
        <f t="shared" si="62"/>
        <v>-</v>
      </c>
      <c r="BX24" s="66">
        <f t="shared" si="66"/>
        <v>0</v>
      </c>
      <c r="BY24" s="47">
        <f t="shared" si="63"/>
        <v>0</v>
      </c>
      <c r="BZ24" s="48" t="str">
        <f t="shared" si="64"/>
        <v>-</v>
      </c>
      <c r="CA24" s="48" t="str">
        <f t="shared" si="64"/>
        <v>-</v>
      </c>
      <c r="CB24" s="49" t="str">
        <f t="shared" si="65"/>
        <v>-</v>
      </c>
    </row>
    <row r="25" spans="2:80" s="3" customFormat="1" ht="15.65" thickTop="1" thickBot="1" x14ac:dyDescent="0.35">
      <c r="B25" s="6" t="s">
        <v>11</v>
      </c>
      <c r="C25" s="7"/>
      <c r="D25" s="39">
        <f>SUM(D17:D24)</f>
        <v>0</v>
      </c>
      <c r="E25" s="40">
        <f>SUM(E17:E24)</f>
        <v>0</v>
      </c>
      <c r="F25" s="41" t="str">
        <f>IF(D25&gt;0,D25/D$37,"-")</f>
        <v>-</v>
      </c>
      <c r="G25" s="41" t="str">
        <f>IF(E25&gt;0,E25/E$37,"-")</f>
        <v>-</v>
      </c>
      <c r="H25" s="42" t="str">
        <f>IF(D25&gt;0,E25/D25,"-")</f>
        <v>-</v>
      </c>
      <c r="I25" s="39">
        <f>SUM(I17:I24)</f>
        <v>0</v>
      </c>
      <c r="J25" s="40">
        <f>SUM(J17:J24)</f>
        <v>0</v>
      </c>
      <c r="K25" s="41" t="str">
        <f>IF(I25&gt;0,I25/I$37,"-")</f>
        <v>-</v>
      </c>
      <c r="L25" s="41" t="str">
        <f>IF(J25&gt;0,J25/J$37,"-")</f>
        <v>-</v>
      </c>
      <c r="M25" s="42" t="str">
        <f>IF(I25&gt;0,J25/I25,"-")</f>
        <v>-</v>
      </c>
      <c r="N25" s="39">
        <f>SUM(N17:N24)</f>
        <v>0</v>
      </c>
      <c r="O25" s="40">
        <f>SUM(O17:O24)</f>
        <v>0</v>
      </c>
      <c r="P25" s="41" t="str">
        <f>IF(N25&gt;0,N25/N$37,"-")</f>
        <v>-</v>
      </c>
      <c r="Q25" s="41" t="str">
        <f>IF(O25&gt;0,O25/O$37,"-")</f>
        <v>-</v>
      </c>
      <c r="R25" s="42" t="str">
        <f>IF(N25&gt;0,O25/N25,"-")</f>
        <v>-</v>
      </c>
      <c r="S25" s="39">
        <f>SUM(S17:S24)</f>
        <v>0</v>
      </c>
      <c r="T25" s="40">
        <f>SUM(T17:T24)</f>
        <v>0</v>
      </c>
      <c r="U25" s="41" t="str">
        <f>IF(S25&gt;0,S25/S$37,"-")</f>
        <v>-</v>
      </c>
      <c r="V25" s="41" t="str">
        <f>IF(T25&gt;0,T25/T$37,"-")</f>
        <v>-</v>
      </c>
      <c r="W25" s="42" t="str">
        <f>IF(S25&gt;0,T25/S25,"-")</f>
        <v>-</v>
      </c>
      <c r="X25" s="39">
        <f>SUM(X17:X24)</f>
        <v>0</v>
      </c>
      <c r="Y25" s="40">
        <f>SUM(Y17:Y24)</f>
        <v>0</v>
      </c>
      <c r="Z25" s="41" t="str">
        <f>IF(X25&gt;0,X25/X$37,"-")</f>
        <v>-</v>
      </c>
      <c r="AA25" s="41" t="str">
        <f>IF(Y25&gt;0,Y25/Y$37,"-")</f>
        <v>-</v>
      </c>
      <c r="AB25" s="42" t="str">
        <f>IF(X25&gt;0,Y25/X25,"-")</f>
        <v>-</v>
      </c>
      <c r="AC25" s="39">
        <f>SUM(AC17:AC24)</f>
        <v>0</v>
      </c>
      <c r="AD25" s="40">
        <f>SUM(AD17:AD24)</f>
        <v>0</v>
      </c>
      <c r="AE25" s="41" t="str">
        <f>IF(AC25&gt;0,AC25/AC$37,"-")</f>
        <v>-</v>
      </c>
      <c r="AF25" s="41" t="str">
        <f>IF(AD25&gt;0,AD25/AD$37,"-")</f>
        <v>-</v>
      </c>
      <c r="AG25" s="42" t="str">
        <f>IF(AC25&gt;0,AD25/AC25,"-")</f>
        <v>-</v>
      </c>
      <c r="AH25" s="39">
        <f>SUM(AH17:AH24)</f>
        <v>0</v>
      </c>
      <c r="AI25" s="40">
        <f>SUM(AI17:AI24)</f>
        <v>0</v>
      </c>
      <c r="AJ25" s="41" t="str">
        <f>IF(AH25&gt;0,AH25/AH$37,"-")</f>
        <v>-</v>
      </c>
      <c r="AK25" s="41" t="str">
        <f>IF(AI25&gt;0,AI25/AI$37,"-")</f>
        <v>-</v>
      </c>
      <c r="AL25" s="42" t="str">
        <f>IF(AH25&gt;0,AI25/AH25,"-")</f>
        <v>-</v>
      </c>
      <c r="AM25" s="16"/>
      <c r="AN25" s="39">
        <f>SUM(AN17:AN24)</f>
        <v>0</v>
      </c>
      <c r="AO25" s="40">
        <f>SUM(AO17:AO24)</f>
        <v>0</v>
      </c>
      <c r="AP25" s="41" t="str">
        <f>IF(AN25&gt;0,AN25/AN$37,"-")</f>
        <v>-</v>
      </c>
      <c r="AQ25" s="41" t="str">
        <f>IF(AO25&gt;0,AO25/AO$37,"-")</f>
        <v>-</v>
      </c>
      <c r="AR25" s="42" t="str">
        <f>IF(AN25&gt;0,AO25/AN25,"-")</f>
        <v>-</v>
      </c>
      <c r="AS25" s="39">
        <f>SUM(AS17:AS24)</f>
        <v>0</v>
      </c>
      <c r="AT25" s="40">
        <f>SUM(AT17:AT24)</f>
        <v>0</v>
      </c>
      <c r="AU25" s="41" t="str">
        <f>IF(AS25&gt;0,AS25/AS$37,"-")</f>
        <v>-</v>
      </c>
      <c r="AV25" s="41" t="str">
        <f>IF(AT25&gt;0,AT25/AT$37,"-")</f>
        <v>-</v>
      </c>
      <c r="AW25" s="42" t="str">
        <f>IF(AS25&gt;0,AT25/AS25,"-")</f>
        <v>-</v>
      </c>
      <c r="AX25" s="39">
        <f>SUM(AX17:AX24)</f>
        <v>0</v>
      </c>
      <c r="AY25" s="40">
        <f>SUM(AY17:AY24)</f>
        <v>0</v>
      </c>
      <c r="AZ25" s="41" t="str">
        <f>IF(AX25&gt;0,AX25/AX$37,"-")</f>
        <v>-</v>
      </c>
      <c r="BA25" s="41" t="str">
        <f>IF(AY25&gt;0,AY25/AY$37,"-")</f>
        <v>-</v>
      </c>
      <c r="BB25" s="42" t="str">
        <f>IF(AX25&gt;0,AY25/AX25,"-")</f>
        <v>-</v>
      </c>
      <c r="BC25" s="39">
        <f>SUM(BC17:BC24)</f>
        <v>0</v>
      </c>
      <c r="BD25" s="40">
        <f>SUM(BD17:BD24)</f>
        <v>0</v>
      </c>
      <c r="BE25" s="41" t="str">
        <f>IF(BC25&gt;0,BC25/BC$37,"-")</f>
        <v>-</v>
      </c>
      <c r="BF25" s="41" t="str">
        <f>IF(BD25&gt;0,BD25/BD$37,"-")</f>
        <v>-</v>
      </c>
      <c r="BG25" s="42" t="str">
        <f>IF(BC25&gt;0,BD25/BC25,"-")</f>
        <v>-</v>
      </c>
      <c r="BH25" s="39">
        <f>SUM(BH17:BH24)</f>
        <v>0</v>
      </c>
      <c r="BI25" s="40">
        <f>SUM(BI17:BI24)</f>
        <v>0</v>
      </c>
      <c r="BJ25" s="41" t="str">
        <f>IF(BH25&gt;0,BH25/BH$37,"-")</f>
        <v>-</v>
      </c>
      <c r="BK25" s="41" t="str">
        <f>IF(BI25&gt;0,BI25/BI$37,"-")</f>
        <v>-</v>
      </c>
      <c r="BL25" s="42" t="str">
        <f>IF(BH25&gt;0,BI25/BH25,"-")</f>
        <v>-</v>
      </c>
      <c r="BM25" s="39">
        <f>SUM(BM17:BM24)</f>
        <v>0</v>
      </c>
      <c r="BN25" s="40">
        <f>SUM(BN17:BN24)</f>
        <v>0</v>
      </c>
      <c r="BO25" s="41" t="str">
        <f>IF(BM25&gt;0,BM25/BM$37,"-")</f>
        <v>-</v>
      </c>
      <c r="BP25" s="41" t="str">
        <f>IF(BN25&gt;0,BN25/BN$37,"-")</f>
        <v>-</v>
      </c>
      <c r="BQ25" s="42" t="str">
        <f>IF(BM25&gt;0,BN25/BM25,"-")</f>
        <v>-</v>
      </c>
      <c r="BR25" s="39">
        <f>SUM(BR17:BR24)</f>
        <v>0</v>
      </c>
      <c r="BS25" s="40">
        <f>SUM(BS17:BS24)</f>
        <v>0</v>
      </c>
      <c r="BT25" s="41" t="str">
        <f>IF(BR25&gt;0,BR25/BR$37,"-")</f>
        <v>-</v>
      </c>
      <c r="BU25" s="41" t="str">
        <f>IF(BS25&gt;0,BS25/BS$37,"-")</f>
        <v>-</v>
      </c>
      <c r="BV25" s="42" t="str">
        <f>IF(BR25&gt;0,BS25/BR25,"-")</f>
        <v>-</v>
      </c>
      <c r="BX25" s="68">
        <f>SUM(BX17:BX24)</f>
        <v>0</v>
      </c>
      <c r="BY25" s="40">
        <f>SUM(BY17:BY24)</f>
        <v>0</v>
      </c>
      <c r="BZ25" s="41" t="str">
        <f>IF(BX25&gt;0,BX25/BX$37,"-")</f>
        <v>-</v>
      </c>
      <c r="CA25" s="41" t="str">
        <f>IF(BY25&gt;0,BY25/BY$37,"-")</f>
        <v>-</v>
      </c>
      <c r="CB25" s="42" t="str">
        <f>IF(BX25&gt;0,BY25/BX25,"-")</f>
        <v>-</v>
      </c>
    </row>
    <row r="26" spans="2:80" s="3" customFormat="1" ht="3.8" customHeight="1" thickTop="1" thickBot="1" x14ac:dyDescent="0.35">
      <c r="B26"/>
      <c r="C26"/>
      <c r="D26" s="50"/>
      <c r="E26" s="51"/>
      <c r="F26" s="52"/>
      <c r="G26" s="52"/>
      <c r="H26" s="51"/>
      <c r="I26" s="50"/>
      <c r="J26" s="51"/>
      <c r="K26" s="52"/>
      <c r="L26" s="52"/>
      <c r="M26" s="51"/>
      <c r="N26" s="50"/>
      <c r="O26" s="51"/>
      <c r="P26" s="52"/>
      <c r="Q26" s="52"/>
      <c r="R26" s="51"/>
      <c r="S26" s="50"/>
      <c r="T26" s="51"/>
      <c r="U26" s="52"/>
      <c r="V26" s="52"/>
      <c r="W26" s="51"/>
      <c r="X26" s="50"/>
      <c r="Y26" s="51"/>
      <c r="Z26" s="52"/>
      <c r="AA26" s="52"/>
      <c r="AB26" s="51"/>
      <c r="AC26" s="50"/>
      <c r="AD26" s="51"/>
      <c r="AE26" s="52"/>
      <c r="AF26" s="52"/>
      <c r="AG26" s="51"/>
      <c r="AH26" s="50"/>
      <c r="AI26" s="51"/>
      <c r="AJ26" s="52"/>
      <c r="AK26" s="52"/>
      <c r="AL26" s="51"/>
      <c r="AM26" s="10"/>
      <c r="AN26" s="50"/>
      <c r="AO26" s="51"/>
      <c r="AP26" s="52"/>
      <c r="AQ26" s="52"/>
      <c r="AR26" s="51"/>
      <c r="AS26" s="50"/>
      <c r="AT26" s="51"/>
      <c r="AU26" s="52"/>
      <c r="AV26" s="52"/>
      <c r="AW26" s="51"/>
      <c r="AX26" s="50"/>
      <c r="AY26" s="51"/>
      <c r="AZ26" s="52"/>
      <c r="BA26" s="52"/>
      <c r="BB26" s="51"/>
      <c r="BC26" s="50"/>
      <c r="BD26" s="51"/>
      <c r="BE26" s="52"/>
      <c r="BF26" s="52"/>
      <c r="BG26" s="51"/>
      <c r="BH26" s="50"/>
      <c r="BI26" s="51"/>
      <c r="BJ26" s="52"/>
      <c r="BK26" s="52"/>
      <c r="BL26" s="51"/>
      <c r="BM26" s="50"/>
      <c r="BN26" s="51"/>
      <c r="BO26" s="52"/>
      <c r="BP26" s="52"/>
      <c r="BQ26" s="51"/>
      <c r="BR26" s="50"/>
      <c r="BS26" s="51"/>
      <c r="BT26" s="52"/>
      <c r="BU26" s="52"/>
      <c r="BV26" s="51"/>
      <c r="BX26" s="50"/>
      <c r="BY26" s="51"/>
      <c r="BZ26" s="52"/>
      <c r="CA26" s="52"/>
      <c r="CB26" s="51"/>
    </row>
    <row r="27" spans="2:80" s="3" customFormat="1" ht="15.65" thickTop="1" x14ac:dyDescent="0.3">
      <c r="B27" s="137" t="s">
        <v>0</v>
      </c>
      <c r="C27" s="8" t="s">
        <v>20</v>
      </c>
      <c r="D27" s="35"/>
      <c r="E27" s="36"/>
      <c r="F27" s="37" t="str">
        <f>IF(D27&gt;0,D27/D$35,"-")</f>
        <v>-</v>
      </c>
      <c r="G27" s="37" t="str">
        <f>IF(E27&gt;0,E27/E$35,"-")</f>
        <v>-</v>
      </c>
      <c r="H27" s="38" t="str">
        <f>IF(D27&gt;0,E27/D27,"-")</f>
        <v>-</v>
      </c>
      <c r="I27" s="35"/>
      <c r="J27" s="36"/>
      <c r="K27" s="37" t="str">
        <f>IF(I27&gt;0,I27/I$35,"-")</f>
        <v>-</v>
      </c>
      <c r="L27" s="37" t="str">
        <f>IF(J27&gt;0,J27/J$35,"-")</f>
        <v>-</v>
      </c>
      <c r="M27" s="38" t="str">
        <f>IF(I27&gt;0,J27/I27,"-")</f>
        <v>-</v>
      </c>
      <c r="N27" s="35"/>
      <c r="O27" s="36"/>
      <c r="P27" s="37" t="str">
        <f>IF(N27&gt;0,N27/N$35,"-")</f>
        <v>-</v>
      </c>
      <c r="Q27" s="37" t="str">
        <f>IF(O27&gt;0,O27/O$35,"-")</f>
        <v>-</v>
      </c>
      <c r="R27" s="38" t="str">
        <f>IF(N27&gt;0,O27/N27,"-")</f>
        <v>-</v>
      </c>
      <c r="S27" s="35"/>
      <c r="T27" s="36"/>
      <c r="U27" s="37" t="str">
        <f>IF(S27&gt;0,S27/S$35,"-")</f>
        <v>-</v>
      </c>
      <c r="V27" s="37" t="str">
        <f>IF(T27&gt;0,T27/T$35,"-")</f>
        <v>-</v>
      </c>
      <c r="W27" s="38" t="str">
        <f>IF(S27&gt;0,T27/S27,"-")</f>
        <v>-</v>
      </c>
      <c r="X27" s="35"/>
      <c r="Y27" s="36"/>
      <c r="Z27" s="37" t="str">
        <f>IF(X27&gt;0,X27/X$35,"-")</f>
        <v>-</v>
      </c>
      <c r="AA27" s="37" t="str">
        <f>IF(Y27&gt;0,Y27/Y$35,"-")</f>
        <v>-</v>
      </c>
      <c r="AB27" s="38" t="str">
        <f>IF(X27&gt;0,Y27/X27,"-")</f>
        <v>-</v>
      </c>
      <c r="AC27" s="35"/>
      <c r="AD27" s="36"/>
      <c r="AE27" s="37" t="str">
        <f>IF(AC27&gt;0,AC27/AC$35,"-")</f>
        <v>-</v>
      </c>
      <c r="AF27" s="37" t="str">
        <f>IF(AD27&gt;0,AD27/AD$35,"-")</f>
        <v>-</v>
      </c>
      <c r="AG27" s="38" t="str">
        <f>IF(AC27&gt;0,AD27/AC27,"-")</f>
        <v>-</v>
      </c>
      <c r="AH27" s="35">
        <f t="shared" ref="AH27:AI34" si="67">AC27+X27+S27+N27+I27+D27</f>
        <v>0</v>
      </c>
      <c r="AI27" s="36">
        <f t="shared" si="67"/>
        <v>0</v>
      </c>
      <c r="AJ27" s="37" t="str">
        <f>IF(AH27&gt;0,AH27/AH$35,"-")</f>
        <v>-</v>
      </c>
      <c r="AK27" s="37" t="str">
        <f>IF(AI27&gt;0,AI27/AI$35,"-")</f>
        <v>-</v>
      </c>
      <c r="AL27" s="38" t="str">
        <f>IF(AH27&gt;0,AI27/AH27,"-")</f>
        <v>-</v>
      </c>
      <c r="AM27" s="10"/>
      <c r="AN27" s="35"/>
      <c r="AO27" s="36"/>
      <c r="AP27" s="37" t="str">
        <f>IF(AN27&gt;0,AN27/AN$35,"-")</f>
        <v>-</v>
      </c>
      <c r="AQ27" s="37" t="str">
        <f>IF(AO27&gt;0,AO27/AO$35,"-")</f>
        <v>-</v>
      </c>
      <c r="AR27" s="38" t="str">
        <f>IF(AN27&gt;0,AO27/AN27,"-")</f>
        <v>-</v>
      </c>
      <c r="AS27" s="35"/>
      <c r="AT27" s="36"/>
      <c r="AU27" s="37" t="str">
        <f>IF(AS27&gt;0,AS27/AS$35,"-")</f>
        <v>-</v>
      </c>
      <c r="AV27" s="37" t="str">
        <f>IF(AT27&gt;0,AT27/AT$35,"-")</f>
        <v>-</v>
      </c>
      <c r="AW27" s="38" t="str">
        <f>IF(AS27&gt;0,AT27/AS27,"-")</f>
        <v>-</v>
      </c>
      <c r="AX27" s="35"/>
      <c r="AY27" s="36"/>
      <c r="AZ27" s="37" t="str">
        <f>IF(AX27&gt;0,AX27/AX$35,"-")</f>
        <v>-</v>
      </c>
      <c r="BA27" s="37" t="str">
        <f>IF(AY27&gt;0,AY27/AY$35,"-")</f>
        <v>-</v>
      </c>
      <c r="BB27" s="38" t="str">
        <f>IF(AX27&gt;0,AY27/AX27,"-")</f>
        <v>-</v>
      </c>
      <c r="BC27" s="35"/>
      <c r="BD27" s="36"/>
      <c r="BE27" s="37" t="str">
        <f>IF(BC27&gt;0,BC27/BC$35,"-")</f>
        <v>-</v>
      </c>
      <c r="BF27" s="37" t="str">
        <f>IF(BD27&gt;0,BD27/BD$35,"-")</f>
        <v>-</v>
      </c>
      <c r="BG27" s="38" t="str">
        <f>IF(BC27&gt;0,BD27/BC27,"-")</f>
        <v>-</v>
      </c>
      <c r="BH27" s="35"/>
      <c r="BI27" s="36"/>
      <c r="BJ27" s="37" t="str">
        <f>IF(BH27&gt;0,BH27/BH$35,"-")</f>
        <v>-</v>
      </c>
      <c r="BK27" s="37" t="str">
        <f>IF(BI27&gt;0,BI27/BI$35,"-")</f>
        <v>-</v>
      </c>
      <c r="BL27" s="38" t="str">
        <f>IF(BH27&gt;0,BI27/BH27,"-")</f>
        <v>-</v>
      </c>
      <c r="BM27" s="35"/>
      <c r="BN27" s="36"/>
      <c r="BO27" s="37" t="str">
        <f>IF(BM27&gt;0,BM27/BM$35,"-")</f>
        <v>-</v>
      </c>
      <c r="BP27" s="37" t="str">
        <f>IF(BN27&gt;0,BN27/BN$35,"-")</f>
        <v>-</v>
      </c>
      <c r="BQ27" s="38" t="str">
        <f>IF(BM27&gt;0,BN27/BM27,"-")</f>
        <v>-</v>
      </c>
      <c r="BR27" s="35">
        <f t="shared" ref="BR27:BS34" si="68">BM27+BH27+BC27+AX27+AS27+AN27</f>
        <v>0</v>
      </c>
      <c r="BS27" s="36">
        <f t="shared" si="68"/>
        <v>0</v>
      </c>
      <c r="BT27" s="37" t="str">
        <f>IF(BR27&gt;0,BR27/BR$35,"-")</f>
        <v>-</v>
      </c>
      <c r="BU27" s="37" t="str">
        <f>IF(BS27&gt;0,BS27/BS$35,"-")</f>
        <v>-</v>
      </c>
      <c r="BV27" s="38" t="str">
        <f>IF(BR27&gt;0,BS27/BR27,"-")</f>
        <v>-</v>
      </c>
      <c r="BX27" s="65">
        <f>BR27+AH27</f>
        <v>0</v>
      </c>
      <c r="BY27" s="36">
        <f>BS27+AI27</f>
        <v>0</v>
      </c>
      <c r="BZ27" s="37" t="str">
        <f>IF(BX27&gt;0,BX27/BX$35,"-")</f>
        <v>-</v>
      </c>
      <c r="CA27" s="37" t="str">
        <f>IF(BY27&gt;0,BY27/BY$35,"-")</f>
        <v>-</v>
      </c>
      <c r="CB27" s="38" t="str">
        <f>IF(BX27&gt;0,BY27/BX27,"-")</f>
        <v>-</v>
      </c>
    </row>
    <row r="28" spans="2:80" s="3" customFormat="1" x14ac:dyDescent="0.3">
      <c r="B28" s="138"/>
      <c r="C28" s="9" t="s">
        <v>26</v>
      </c>
      <c r="D28" s="46"/>
      <c r="E28" s="47"/>
      <c r="F28" s="48" t="str">
        <f t="shared" ref="F28:G34" si="69">IF(D28&gt;0,D28/D$35,"-")</f>
        <v>-</v>
      </c>
      <c r="G28" s="48" t="str">
        <f t="shared" si="69"/>
        <v>-</v>
      </c>
      <c r="H28" s="49" t="str">
        <f t="shared" ref="H28:H34" si="70">IF(D28&gt;0,E28/D28,"-")</f>
        <v>-</v>
      </c>
      <c r="I28" s="46"/>
      <c r="J28" s="47"/>
      <c r="K28" s="48" t="str">
        <f t="shared" ref="K28:L34" si="71">IF(I28&gt;0,I28/I$35,"-")</f>
        <v>-</v>
      </c>
      <c r="L28" s="48" t="str">
        <f t="shared" si="71"/>
        <v>-</v>
      </c>
      <c r="M28" s="49" t="str">
        <f t="shared" ref="M28:M34" si="72">IF(I28&gt;0,J28/I28,"-")</f>
        <v>-</v>
      </c>
      <c r="N28" s="46"/>
      <c r="O28" s="47"/>
      <c r="P28" s="48" t="str">
        <f t="shared" ref="P28:Q34" si="73">IF(N28&gt;0,N28/N$35,"-")</f>
        <v>-</v>
      </c>
      <c r="Q28" s="48" t="str">
        <f t="shared" si="73"/>
        <v>-</v>
      </c>
      <c r="R28" s="49" t="str">
        <f t="shared" ref="R28:R34" si="74">IF(N28&gt;0,O28/N28,"-")</f>
        <v>-</v>
      </c>
      <c r="S28" s="46"/>
      <c r="T28" s="47"/>
      <c r="U28" s="48" t="str">
        <f t="shared" ref="U28:V34" si="75">IF(S28&gt;0,S28/S$35,"-")</f>
        <v>-</v>
      </c>
      <c r="V28" s="48" t="str">
        <f t="shared" si="75"/>
        <v>-</v>
      </c>
      <c r="W28" s="49" t="str">
        <f t="shared" ref="W28:W34" si="76">IF(S28&gt;0,T28/S28,"-")</f>
        <v>-</v>
      </c>
      <c r="X28" s="46"/>
      <c r="Y28" s="47"/>
      <c r="Z28" s="48" t="str">
        <f t="shared" ref="Z28:AA34" si="77">IF(X28&gt;0,X28/X$35,"-")</f>
        <v>-</v>
      </c>
      <c r="AA28" s="48" t="str">
        <f t="shared" si="77"/>
        <v>-</v>
      </c>
      <c r="AB28" s="49" t="str">
        <f t="shared" ref="AB28:AB34" si="78">IF(X28&gt;0,Y28/X28,"-")</f>
        <v>-</v>
      </c>
      <c r="AC28" s="46"/>
      <c r="AD28" s="47"/>
      <c r="AE28" s="48" t="str">
        <f t="shared" ref="AE28:AF34" si="79">IF(AC28&gt;0,AC28/AC$35,"-")</f>
        <v>-</v>
      </c>
      <c r="AF28" s="48" t="str">
        <f t="shared" si="79"/>
        <v>-</v>
      </c>
      <c r="AG28" s="49" t="str">
        <f t="shared" ref="AG28:AG34" si="80">IF(AC28&gt;0,AD28/AC28,"-")</f>
        <v>-</v>
      </c>
      <c r="AH28" s="46">
        <f t="shared" si="67"/>
        <v>0</v>
      </c>
      <c r="AI28" s="47">
        <f t="shared" si="67"/>
        <v>0</v>
      </c>
      <c r="AJ28" s="48" t="str">
        <f t="shared" ref="AJ28:AK34" si="81">IF(AH28&gt;0,AH28/AH$35,"-")</f>
        <v>-</v>
      </c>
      <c r="AK28" s="48" t="str">
        <f t="shared" si="81"/>
        <v>-</v>
      </c>
      <c r="AL28" s="49" t="str">
        <f t="shared" ref="AL28:AL34" si="82">IF(AH28&gt;0,AI28/AH28,"-")</f>
        <v>-</v>
      </c>
      <c r="AM28" s="10"/>
      <c r="AN28" s="46"/>
      <c r="AO28" s="47"/>
      <c r="AP28" s="48" t="str">
        <f t="shared" ref="AP28:AQ34" si="83">IF(AN28&gt;0,AN28/AN$35,"-")</f>
        <v>-</v>
      </c>
      <c r="AQ28" s="48" t="str">
        <f t="shared" si="83"/>
        <v>-</v>
      </c>
      <c r="AR28" s="49" t="str">
        <f t="shared" ref="AR28:AR34" si="84">IF(AN28&gt;0,AO28/AN28,"-")</f>
        <v>-</v>
      </c>
      <c r="AS28" s="46"/>
      <c r="AT28" s="47"/>
      <c r="AU28" s="48" t="str">
        <f t="shared" ref="AU28:AV34" si="85">IF(AS28&gt;0,AS28/AS$35,"-")</f>
        <v>-</v>
      </c>
      <c r="AV28" s="48" t="str">
        <f t="shared" si="85"/>
        <v>-</v>
      </c>
      <c r="AW28" s="49" t="str">
        <f t="shared" ref="AW28:AW34" si="86">IF(AS28&gt;0,AT28/AS28,"-")</f>
        <v>-</v>
      </c>
      <c r="AX28" s="46"/>
      <c r="AY28" s="47"/>
      <c r="AZ28" s="48" t="str">
        <f t="shared" ref="AZ28:BA34" si="87">IF(AX28&gt;0,AX28/AX$35,"-")</f>
        <v>-</v>
      </c>
      <c r="BA28" s="48" t="str">
        <f t="shared" si="87"/>
        <v>-</v>
      </c>
      <c r="BB28" s="49" t="str">
        <f t="shared" ref="BB28:BB34" si="88">IF(AX28&gt;0,AY28/AX28,"-")</f>
        <v>-</v>
      </c>
      <c r="BC28" s="46"/>
      <c r="BD28" s="47"/>
      <c r="BE28" s="48" t="str">
        <f t="shared" ref="BE28:BF34" si="89">IF(BC28&gt;0,BC28/BC$35,"-")</f>
        <v>-</v>
      </c>
      <c r="BF28" s="48" t="str">
        <f t="shared" si="89"/>
        <v>-</v>
      </c>
      <c r="BG28" s="49" t="str">
        <f t="shared" ref="BG28:BG34" si="90">IF(BC28&gt;0,BD28/BC28,"-")</f>
        <v>-</v>
      </c>
      <c r="BH28" s="46"/>
      <c r="BI28" s="47"/>
      <c r="BJ28" s="48" t="str">
        <f t="shared" ref="BJ28:BK34" si="91">IF(BH28&gt;0,BH28/BH$35,"-")</f>
        <v>-</v>
      </c>
      <c r="BK28" s="48" t="str">
        <f t="shared" si="91"/>
        <v>-</v>
      </c>
      <c r="BL28" s="49" t="str">
        <f t="shared" ref="BL28:BL34" si="92">IF(BH28&gt;0,BI28/BH28,"-")</f>
        <v>-</v>
      </c>
      <c r="BM28" s="46"/>
      <c r="BN28" s="47"/>
      <c r="BO28" s="48" t="str">
        <f t="shared" ref="BO28:BP34" si="93">IF(BM28&gt;0,BM28/BM$35,"-")</f>
        <v>-</v>
      </c>
      <c r="BP28" s="48" t="str">
        <f t="shared" si="93"/>
        <v>-</v>
      </c>
      <c r="BQ28" s="49" t="str">
        <f t="shared" ref="BQ28:BQ34" si="94">IF(BM28&gt;0,BN28/BM28,"-")</f>
        <v>-</v>
      </c>
      <c r="BR28" s="46">
        <f t="shared" si="68"/>
        <v>0</v>
      </c>
      <c r="BS28" s="47">
        <f t="shared" si="68"/>
        <v>0</v>
      </c>
      <c r="BT28" s="48" t="str">
        <f t="shared" ref="BT28:BU34" si="95">IF(BR28&gt;0,BR28/BR$35,"-")</f>
        <v>-</v>
      </c>
      <c r="BU28" s="48" t="str">
        <f t="shared" si="95"/>
        <v>-</v>
      </c>
      <c r="BV28" s="49" t="str">
        <f t="shared" ref="BV28:BV34" si="96">IF(BR28&gt;0,BS28/BR28,"-")</f>
        <v>-</v>
      </c>
      <c r="BX28" s="66">
        <f t="shared" ref="BX28:BY34" si="97">BR28+AH28</f>
        <v>0</v>
      </c>
      <c r="BY28" s="47">
        <f t="shared" si="97"/>
        <v>0</v>
      </c>
      <c r="BZ28" s="48" t="str">
        <f t="shared" ref="BZ28:CA34" si="98">IF(BX28&gt;0,BX28/BX$35,"-")</f>
        <v>-</v>
      </c>
      <c r="CA28" s="48" t="str">
        <f t="shared" si="98"/>
        <v>-</v>
      </c>
      <c r="CB28" s="49" t="str">
        <f t="shared" ref="CB28:CB34" si="99">IF(BX28&gt;0,BY28/BX28,"-")</f>
        <v>-</v>
      </c>
    </row>
    <row r="29" spans="2:80" s="3" customFormat="1" x14ac:dyDescent="0.3">
      <c r="B29" s="138"/>
      <c r="C29" s="9" t="s">
        <v>27</v>
      </c>
      <c r="D29" s="46"/>
      <c r="E29" s="47"/>
      <c r="F29" s="48" t="str">
        <f t="shared" si="69"/>
        <v>-</v>
      </c>
      <c r="G29" s="48" t="str">
        <f t="shared" si="69"/>
        <v>-</v>
      </c>
      <c r="H29" s="49" t="str">
        <f t="shared" si="70"/>
        <v>-</v>
      </c>
      <c r="I29" s="46"/>
      <c r="J29" s="47"/>
      <c r="K29" s="48" t="str">
        <f t="shared" si="71"/>
        <v>-</v>
      </c>
      <c r="L29" s="48" t="str">
        <f t="shared" si="71"/>
        <v>-</v>
      </c>
      <c r="M29" s="49" t="str">
        <f t="shared" si="72"/>
        <v>-</v>
      </c>
      <c r="N29" s="46"/>
      <c r="O29" s="47"/>
      <c r="P29" s="48" t="str">
        <f t="shared" si="73"/>
        <v>-</v>
      </c>
      <c r="Q29" s="48" t="str">
        <f t="shared" si="73"/>
        <v>-</v>
      </c>
      <c r="R29" s="49" t="str">
        <f t="shared" si="74"/>
        <v>-</v>
      </c>
      <c r="S29" s="46"/>
      <c r="T29" s="47"/>
      <c r="U29" s="48" t="str">
        <f t="shared" si="75"/>
        <v>-</v>
      </c>
      <c r="V29" s="48" t="str">
        <f t="shared" si="75"/>
        <v>-</v>
      </c>
      <c r="W29" s="49" t="str">
        <f t="shared" si="76"/>
        <v>-</v>
      </c>
      <c r="X29" s="46"/>
      <c r="Y29" s="47"/>
      <c r="Z29" s="48" t="str">
        <f t="shared" si="77"/>
        <v>-</v>
      </c>
      <c r="AA29" s="48" t="str">
        <f t="shared" si="77"/>
        <v>-</v>
      </c>
      <c r="AB29" s="49" t="str">
        <f t="shared" si="78"/>
        <v>-</v>
      </c>
      <c r="AC29" s="46"/>
      <c r="AD29" s="47"/>
      <c r="AE29" s="48" t="str">
        <f t="shared" si="79"/>
        <v>-</v>
      </c>
      <c r="AF29" s="48" t="str">
        <f t="shared" si="79"/>
        <v>-</v>
      </c>
      <c r="AG29" s="49" t="str">
        <f t="shared" si="80"/>
        <v>-</v>
      </c>
      <c r="AH29" s="46">
        <f t="shared" si="67"/>
        <v>0</v>
      </c>
      <c r="AI29" s="47">
        <f t="shared" si="67"/>
        <v>0</v>
      </c>
      <c r="AJ29" s="48" t="str">
        <f t="shared" si="81"/>
        <v>-</v>
      </c>
      <c r="AK29" s="48" t="str">
        <f t="shared" si="81"/>
        <v>-</v>
      </c>
      <c r="AL29" s="49" t="str">
        <f t="shared" si="82"/>
        <v>-</v>
      </c>
      <c r="AM29" s="10"/>
      <c r="AN29" s="46"/>
      <c r="AO29" s="47"/>
      <c r="AP29" s="48" t="str">
        <f t="shared" si="83"/>
        <v>-</v>
      </c>
      <c r="AQ29" s="48" t="str">
        <f t="shared" si="83"/>
        <v>-</v>
      </c>
      <c r="AR29" s="49" t="str">
        <f t="shared" si="84"/>
        <v>-</v>
      </c>
      <c r="AS29" s="46"/>
      <c r="AT29" s="47"/>
      <c r="AU29" s="48" t="str">
        <f t="shared" si="85"/>
        <v>-</v>
      </c>
      <c r="AV29" s="48" t="str">
        <f t="shared" si="85"/>
        <v>-</v>
      </c>
      <c r="AW29" s="49" t="str">
        <f t="shared" si="86"/>
        <v>-</v>
      </c>
      <c r="AX29" s="46"/>
      <c r="AY29" s="47"/>
      <c r="AZ29" s="48" t="str">
        <f t="shared" si="87"/>
        <v>-</v>
      </c>
      <c r="BA29" s="48" t="str">
        <f t="shared" si="87"/>
        <v>-</v>
      </c>
      <c r="BB29" s="49" t="str">
        <f t="shared" si="88"/>
        <v>-</v>
      </c>
      <c r="BC29" s="46"/>
      <c r="BD29" s="47"/>
      <c r="BE29" s="48" t="str">
        <f t="shared" si="89"/>
        <v>-</v>
      </c>
      <c r="BF29" s="48" t="str">
        <f t="shared" si="89"/>
        <v>-</v>
      </c>
      <c r="BG29" s="49" t="str">
        <f t="shared" si="90"/>
        <v>-</v>
      </c>
      <c r="BH29" s="46"/>
      <c r="BI29" s="47"/>
      <c r="BJ29" s="48" t="str">
        <f t="shared" si="91"/>
        <v>-</v>
      </c>
      <c r="BK29" s="48" t="str">
        <f t="shared" si="91"/>
        <v>-</v>
      </c>
      <c r="BL29" s="49" t="str">
        <f t="shared" si="92"/>
        <v>-</v>
      </c>
      <c r="BM29" s="46"/>
      <c r="BN29" s="47"/>
      <c r="BO29" s="48" t="str">
        <f t="shared" si="93"/>
        <v>-</v>
      </c>
      <c r="BP29" s="48" t="str">
        <f t="shared" si="93"/>
        <v>-</v>
      </c>
      <c r="BQ29" s="49" t="str">
        <f t="shared" si="94"/>
        <v>-</v>
      </c>
      <c r="BR29" s="46">
        <f t="shared" si="68"/>
        <v>0</v>
      </c>
      <c r="BS29" s="47">
        <f t="shared" si="68"/>
        <v>0</v>
      </c>
      <c r="BT29" s="48" t="str">
        <f t="shared" si="95"/>
        <v>-</v>
      </c>
      <c r="BU29" s="48" t="str">
        <f t="shared" si="95"/>
        <v>-</v>
      </c>
      <c r="BV29" s="49" t="str">
        <f t="shared" si="96"/>
        <v>-</v>
      </c>
      <c r="BX29" s="66">
        <f>BR29+AH29</f>
        <v>0</v>
      </c>
      <c r="BY29" s="47">
        <f t="shared" si="97"/>
        <v>0</v>
      </c>
      <c r="BZ29" s="48" t="str">
        <f t="shared" si="98"/>
        <v>-</v>
      </c>
      <c r="CA29" s="48" t="str">
        <f t="shared" si="98"/>
        <v>-</v>
      </c>
      <c r="CB29" s="49" t="str">
        <f t="shared" si="99"/>
        <v>-</v>
      </c>
    </row>
    <row r="30" spans="2:80" s="3" customFormat="1" x14ac:dyDescent="0.3">
      <c r="B30" s="138"/>
      <c r="C30" s="9" t="s">
        <v>28</v>
      </c>
      <c r="D30" s="46"/>
      <c r="E30" s="47"/>
      <c r="F30" s="48" t="str">
        <f t="shared" si="69"/>
        <v>-</v>
      </c>
      <c r="G30" s="48" t="str">
        <f t="shared" si="69"/>
        <v>-</v>
      </c>
      <c r="H30" s="49" t="str">
        <f t="shared" si="70"/>
        <v>-</v>
      </c>
      <c r="I30" s="46"/>
      <c r="J30" s="47"/>
      <c r="K30" s="48" t="str">
        <f t="shared" si="71"/>
        <v>-</v>
      </c>
      <c r="L30" s="48" t="str">
        <f t="shared" si="71"/>
        <v>-</v>
      </c>
      <c r="M30" s="49" t="str">
        <f t="shared" si="72"/>
        <v>-</v>
      </c>
      <c r="N30" s="46"/>
      <c r="O30" s="47"/>
      <c r="P30" s="48" t="str">
        <f t="shared" si="73"/>
        <v>-</v>
      </c>
      <c r="Q30" s="48" t="str">
        <f t="shared" si="73"/>
        <v>-</v>
      </c>
      <c r="R30" s="49" t="str">
        <f t="shared" si="74"/>
        <v>-</v>
      </c>
      <c r="S30" s="46"/>
      <c r="T30" s="47"/>
      <c r="U30" s="48" t="str">
        <f t="shared" si="75"/>
        <v>-</v>
      </c>
      <c r="V30" s="48" t="str">
        <f t="shared" si="75"/>
        <v>-</v>
      </c>
      <c r="W30" s="49" t="str">
        <f t="shared" si="76"/>
        <v>-</v>
      </c>
      <c r="X30" s="46"/>
      <c r="Y30" s="47"/>
      <c r="Z30" s="48" t="str">
        <f t="shared" si="77"/>
        <v>-</v>
      </c>
      <c r="AA30" s="48" t="str">
        <f t="shared" si="77"/>
        <v>-</v>
      </c>
      <c r="AB30" s="49" t="str">
        <f t="shared" si="78"/>
        <v>-</v>
      </c>
      <c r="AC30" s="46"/>
      <c r="AD30" s="47"/>
      <c r="AE30" s="48" t="str">
        <f t="shared" si="79"/>
        <v>-</v>
      </c>
      <c r="AF30" s="48" t="str">
        <f t="shared" si="79"/>
        <v>-</v>
      </c>
      <c r="AG30" s="49" t="str">
        <f t="shared" si="80"/>
        <v>-</v>
      </c>
      <c r="AH30" s="46">
        <f t="shared" si="67"/>
        <v>0</v>
      </c>
      <c r="AI30" s="47">
        <f t="shared" si="67"/>
        <v>0</v>
      </c>
      <c r="AJ30" s="48" t="str">
        <f t="shared" si="81"/>
        <v>-</v>
      </c>
      <c r="AK30" s="48" t="str">
        <f t="shared" si="81"/>
        <v>-</v>
      </c>
      <c r="AL30" s="49" t="str">
        <f t="shared" si="82"/>
        <v>-</v>
      </c>
      <c r="AM30" s="10"/>
      <c r="AN30" s="46"/>
      <c r="AO30" s="47"/>
      <c r="AP30" s="48" t="str">
        <f t="shared" si="83"/>
        <v>-</v>
      </c>
      <c r="AQ30" s="48" t="str">
        <f t="shared" si="83"/>
        <v>-</v>
      </c>
      <c r="AR30" s="49" t="str">
        <f t="shared" si="84"/>
        <v>-</v>
      </c>
      <c r="AS30" s="46"/>
      <c r="AT30" s="47"/>
      <c r="AU30" s="48" t="str">
        <f t="shared" si="85"/>
        <v>-</v>
      </c>
      <c r="AV30" s="48" t="str">
        <f t="shared" si="85"/>
        <v>-</v>
      </c>
      <c r="AW30" s="49" t="str">
        <f t="shared" si="86"/>
        <v>-</v>
      </c>
      <c r="AX30" s="46"/>
      <c r="AY30" s="47"/>
      <c r="AZ30" s="48" t="str">
        <f t="shared" si="87"/>
        <v>-</v>
      </c>
      <c r="BA30" s="48" t="str">
        <f t="shared" si="87"/>
        <v>-</v>
      </c>
      <c r="BB30" s="49" t="str">
        <f t="shared" si="88"/>
        <v>-</v>
      </c>
      <c r="BC30" s="46"/>
      <c r="BD30" s="47"/>
      <c r="BE30" s="48" t="str">
        <f t="shared" si="89"/>
        <v>-</v>
      </c>
      <c r="BF30" s="48" t="str">
        <f t="shared" si="89"/>
        <v>-</v>
      </c>
      <c r="BG30" s="49" t="str">
        <f t="shared" si="90"/>
        <v>-</v>
      </c>
      <c r="BH30" s="46"/>
      <c r="BI30" s="47"/>
      <c r="BJ30" s="48" t="str">
        <f t="shared" si="91"/>
        <v>-</v>
      </c>
      <c r="BK30" s="48" t="str">
        <f t="shared" si="91"/>
        <v>-</v>
      </c>
      <c r="BL30" s="49" t="str">
        <f t="shared" si="92"/>
        <v>-</v>
      </c>
      <c r="BM30" s="46"/>
      <c r="BN30" s="47"/>
      <c r="BO30" s="48" t="str">
        <f t="shared" si="93"/>
        <v>-</v>
      </c>
      <c r="BP30" s="48" t="str">
        <f t="shared" si="93"/>
        <v>-</v>
      </c>
      <c r="BQ30" s="49" t="str">
        <f t="shared" si="94"/>
        <v>-</v>
      </c>
      <c r="BR30" s="46">
        <f t="shared" si="68"/>
        <v>0</v>
      </c>
      <c r="BS30" s="47">
        <f t="shared" si="68"/>
        <v>0</v>
      </c>
      <c r="BT30" s="48" t="str">
        <f t="shared" si="95"/>
        <v>-</v>
      </c>
      <c r="BU30" s="48" t="str">
        <f t="shared" si="95"/>
        <v>-</v>
      </c>
      <c r="BV30" s="49" t="str">
        <f t="shared" si="96"/>
        <v>-</v>
      </c>
      <c r="BX30" s="66">
        <f t="shared" ref="BX30:BX34" si="100">BR30+AH30</f>
        <v>0</v>
      </c>
      <c r="BY30" s="47">
        <f t="shared" si="97"/>
        <v>0</v>
      </c>
      <c r="BZ30" s="48" t="str">
        <f t="shared" si="98"/>
        <v>-</v>
      </c>
      <c r="CA30" s="48" t="str">
        <f t="shared" si="98"/>
        <v>-</v>
      </c>
      <c r="CB30" s="49" t="str">
        <f t="shared" si="99"/>
        <v>-</v>
      </c>
    </row>
    <row r="31" spans="2:80" s="3" customFormat="1" x14ac:dyDescent="0.3">
      <c r="B31" s="138"/>
      <c r="C31" s="9" t="s">
        <v>29</v>
      </c>
      <c r="D31" s="46"/>
      <c r="E31" s="47"/>
      <c r="F31" s="48" t="str">
        <f t="shared" si="69"/>
        <v>-</v>
      </c>
      <c r="G31" s="48" t="str">
        <f t="shared" si="69"/>
        <v>-</v>
      </c>
      <c r="H31" s="49" t="str">
        <f t="shared" si="70"/>
        <v>-</v>
      </c>
      <c r="I31" s="46"/>
      <c r="J31" s="47"/>
      <c r="K31" s="48" t="str">
        <f t="shared" si="71"/>
        <v>-</v>
      </c>
      <c r="L31" s="48" t="str">
        <f t="shared" si="71"/>
        <v>-</v>
      </c>
      <c r="M31" s="49" t="str">
        <f t="shared" si="72"/>
        <v>-</v>
      </c>
      <c r="N31" s="46"/>
      <c r="O31" s="47"/>
      <c r="P31" s="48" t="str">
        <f t="shared" si="73"/>
        <v>-</v>
      </c>
      <c r="Q31" s="48" t="str">
        <f t="shared" si="73"/>
        <v>-</v>
      </c>
      <c r="R31" s="49" t="str">
        <f t="shared" si="74"/>
        <v>-</v>
      </c>
      <c r="S31" s="46"/>
      <c r="T31" s="47"/>
      <c r="U31" s="48" t="str">
        <f t="shared" si="75"/>
        <v>-</v>
      </c>
      <c r="V31" s="48" t="str">
        <f t="shared" si="75"/>
        <v>-</v>
      </c>
      <c r="W31" s="49" t="str">
        <f t="shared" si="76"/>
        <v>-</v>
      </c>
      <c r="X31" s="46"/>
      <c r="Y31" s="47"/>
      <c r="Z31" s="48" t="str">
        <f t="shared" si="77"/>
        <v>-</v>
      </c>
      <c r="AA31" s="48" t="str">
        <f t="shared" si="77"/>
        <v>-</v>
      </c>
      <c r="AB31" s="49" t="str">
        <f t="shared" si="78"/>
        <v>-</v>
      </c>
      <c r="AC31" s="46"/>
      <c r="AD31" s="47"/>
      <c r="AE31" s="48" t="str">
        <f t="shared" si="79"/>
        <v>-</v>
      </c>
      <c r="AF31" s="48" t="str">
        <f t="shared" si="79"/>
        <v>-</v>
      </c>
      <c r="AG31" s="49" t="str">
        <f t="shared" si="80"/>
        <v>-</v>
      </c>
      <c r="AH31" s="46">
        <f t="shared" si="67"/>
        <v>0</v>
      </c>
      <c r="AI31" s="47">
        <f t="shared" si="67"/>
        <v>0</v>
      </c>
      <c r="AJ31" s="48" t="str">
        <f t="shared" si="81"/>
        <v>-</v>
      </c>
      <c r="AK31" s="48" t="str">
        <f t="shared" si="81"/>
        <v>-</v>
      </c>
      <c r="AL31" s="49" t="str">
        <f t="shared" si="82"/>
        <v>-</v>
      </c>
      <c r="AM31" s="10"/>
      <c r="AN31" s="46"/>
      <c r="AO31" s="47"/>
      <c r="AP31" s="48" t="str">
        <f t="shared" si="83"/>
        <v>-</v>
      </c>
      <c r="AQ31" s="48" t="str">
        <f t="shared" si="83"/>
        <v>-</v>
      </c>
      <c r="AR31" s="49" t="str">
        <f t="shared" si="84"/>
        <v>-</v>
      </c>
      <c r="AS31" s="46"/>
      <c r="AT31" s="47"/>
      <c r="AU31" s="48" t="str">
        <f t="shared" si="85"/>
        <v>-</v>
      </c>
      <c r="AV31" s="48" t="str">
        <f t="shared" si="85"/>
        <v>-</v>
      </c>
      <c r="AW31" s="49" t="str">
        <f t="shared" si="86"/>
        <v>-</v>
      </c>
      <c r="AX31" s="46"/>
      <c r="AY31" s="47"/>
      <c r="AZ31" s="48" t="str">
        <f t="shared" si="87"/>
        <v>-</v>
      </c>
      <c r="BA31" s="48" t="str">
        <f t="shared" si="87"/>
        <v>-</v>
      </c>
      <c r="BB31" s="49" t="str">
        <f t="shared" si="88"/>
        <v>-</v>
      </c>
      <c r="BC31" s="46"/>
      <c r="BD31" s="47"/>
      <c r="BE31" s="48" t="str">
        <f t="shared" si="89"/>
        <v>-</v>
      </c>
      <c r="BF31" s="48" t="str">
        <f t="shared" si="89"/>
        <v>-</v>
      </c>
      <c r="BG31" s="49" t="str">
        <f t="shared" si="90"/>
        <v>-</v>
      </c>
      <c r="BH31" s="46"/>
      <c r="BI31" s="47"/>
      <c r="BJ31" s="48" t="str">
        <f t="shared" si="91"/>
        <v>-</v>
      </c>
      <c r="BK31" s="48" t="str">
        <f t="shared" si="91"/>
        <v>-</v>
      </c>
      <c r="BL31" s="49" t="str">
        <f t="shared" si="92"/>
        <v>-</v>
      </c>
      <c r="BM31" s="46"/>
      <c r="BN31" s="47"/>
      <c r="BO31" s="48" t="str">
        <f t="shared" si="93"/>
        <v>-</v>
      </c>
      <c r="BP31" s="48" t="str">
        <f t="shared" si="93"/>
        <v>-</v>
      </c>
      <c r="BQ31" s="49" t="str">
        <f t="shared" si="94"/>
        <v>-</v>
      </c>
      <c r="BR31" s="46">
        <f t="shared" si="68"/>
        <v>0</v>
      </c>
      <c r="BS31" s="47">
        <f t="shared" si="68"/>
        <v>0</v>
      </c>
      <c r="BT31" s="48" t="str">
        <f t="shared" si="95"/>
        <v>-</v>
      </c>
      <c r="BU31" s="48" t="str">
        <f t="shared" si="95"/>
        <v>-</v>
      </c>
      <c r="BV31" s="49" t="str">
        <f t="shared" si="96"/>
        <v>-</v>
      </c>
      <c r="BX31" s="66">
        <f t="shared" si="100"/>
        <v>0</v>
      </c>
      <c r="BY31" s="47">
        <f t="shared" si="97"/>
        <v>0</v>
      </c>
      <c r="BZ31" s="48" t="str">
        <f t="shared" si="98"/>
        <v>-</v>
      </c>
      <c r="CA31" s="48" t="str">
        <f t="shared" si="98"/>
        <v>-</v>
      </c>
      <c r="CB31" s="49" t="str">
        <f t="shared" si="99"/>
        <v>-</v>
      </c>
    </row>
    <row r="32" spans="2:80" s="3" customFormat="1" x14ac:dyDescent="0.3">
      <c r="B32" s="138"/>
      <c r="C32" s="9" t="s">
        <v>30</v>
      </c>
      <c r="D32" s="46"/>
      <c r="E32" s="47"/>
      <c r="F32" s="48" t="str">
        <f t="shared" si="69"/>
        <v>-</v>
      </c>
      <c r="G32" s="48" t="str">
        <f t="shared" si="69"/>
        <v>-</v>
      </c>
      <c r="H32" s="49" t="str">
        <f t="shared" si="70"/>
        <v>-</v>
      </c>
      <c r="I32" s="46"/>
      <c r="J32" s="47"/>
      <c r="K32" s="48" t="str">
        <f t="shared" si="71"/>
        <v>-</v>
      </c>
      <c r="L32" s="48" t="str">
        <f t="shared" si="71"/>
        <v>-</v>
      </c>
      <c r="M32" s="49" t="str">
        <f t="shared" si="72"/>
        <v>-</v>
      </c>
      <c r="N32" s="46"/>
      <c r="O32" s="47"/>
      <c r="P32" s="48" t="str">
        <f t="shared" si="73"/>
        <v>-</v>
      </c>
      <c r="Q32" s="48" t="str">
        <f t="shared" si="73"/>
        <v>-</v>
      </c>
      <c r="R32" s="49" t="str">
        <f t="shared" si="74"/>
        <v>-</v>
      </c>
      <c r="S32" s="46"/>
      <c r="T32" s="47"/>
      <c r="U32" s="48" t="str">
        <f t="shared" si="75"/>
        <v>-</v>
      </c>
      <c r="V32" s="48" t="str">
        <f t="shared" si="75"/>
        <v>-</v>
      </c>
      <c r="W32" s="49" t="str">
        <f t="shared" si="76"/>
        <v>-</v>
      </c>
      <c r="X32" s="46"/>
      <c r="Y32" s="47"/>
      <c r="Z32" s="48" t="str">
        <f t="shared" si="77"/>
        <v>-</v>
      </c>
      <c r="AA32" s="48" t="str">
        <f t="shared" si="77"/>
        <v>-</v>
      </c>
      <c r="AB32" s="49" t="str">
        <f t="shared" si="78"/>
        <v>-</v>
      </c>
      <c r="AC32" s="46"/>
      <c r="AD32" s="47"/>
      <c r="AE32" s="48" t="str">
        <f t="shared" si="79"/>
        <v>-</v>
      </c>
      <c r="AF32" s="48" t="str">
        <f t="shared" si="79"/>
        <v>-</v>
      </c>
      <c r="AG32" s="49" t="str">
        <f t="shared" si="80"/>
        <v>-</v>
      </c>
      <c r="AH32" s="46">
        <f t="shared" si="67"/>
        <v>0</v>
      </c>
      <c r="AI32" s="47">
        <f t="shared" si="67"/>
        <v>0</v>
      </c>
      <c r="AJ32" s="48" t="str">
        <f t="shared" si="81"/>
        <v>-</v>
      </c>
      <c r="AK32" s="48" t="str">
        <f t="shared" si="81"/>
        <v>-</v>
      </c>
      <c r="AL32" s="49" t="str">
        <f t="shared" si="82"/>
        <v>-</v>
      </c>
      <c r="AM32" s="10"/>
      <c r="AN32" s="46"/>
      <c r="AO32" s="47"/>
      <c r="AP32" s="48" t="str">
        <f t="shared" si="83"/>
        <v>-</v>
      </c>
      <c r="AQ32" s="48" t="str">
        <f t="shared" si="83"/>
        <v>-</v>
      </c>
      <c r="AR32" s="49" t="str">
        <f t="shared" si="84"/>
        <v>-</v>
      </c>
      <c r="AS32" s="46"/>
      <c r="AT32" s="47"/>
      <c r="AU32" s="48" t="str">
        <f t="shared" si="85"/>
        <v>-</v>
      </c>
      <c r="AV32" s="48" t="str">
        <f t="shared" si="85"/>
        <v>-</v>
      </c>
      <c r="AW32" s="49" t="str">
        <f t="shared" si="86"/>
        <v>-</v>
      </c>
      <c r="AX32" s="46"/>
      <c r="AY32" s="47"/>
      <c r="AZ32" s="48" t="str">
        <f t="shared" si="87"/>
        <v>-</v>
      </c>
      <c r="BA32" s="48" t="str">
        <f t="shared" si="87"/>
        <v>-</v>
      </c>
      <c r="BB32" s="49" t="str">
        <f t="shared" si="88"/>
        <v>-</v>
      </c>
      <c r="BC32" s="46"/>
      <c r="BD32" s="47"/>
      <c r="BE32" s="48" t="str">
        <f t="shared" si="89"/>
        <v>-</v>
      </c>
      <c r="BF32" s="48" t="str">
        <f t="shared" si="89"/>
        <v>-</v>
      </c>
      <c r="BG32" s="49" t="str">
        <f t="shared" si="90"/>
        <v>-</v>
      </c>
      <c r="BH32" s="46"/>
      <c r="BI32" s="47"/>
      <c r="BJ32" s="48" t="str">
        <f t="shared" si="91"/>
        <v>-</v>
      </c>
      <c r="BK32" s="48" t="str">
        <f t="shared" si="91"/>
        <v>-</v>
      </c>
      <c r="BL32" s="49" t="str">
        <f t="shared" si="92"/>
        <v>-</v>
      </c>
      <c r="BM32" s="46"/>
      <c r="BN32" s="47"/>
      <c r="BO32" s="48" t="str">
        <f t="shared" si="93"/>
        <v>-</v>
      </c>
      <c r="BP32" s="48" t="str">
        <f t="shared" si="93"/>
        <v>-</v>
      </c>
      <c r="BQ32" s="49" t="str">
        <f t="shared" si="94"/>
        <v>-</v>
      </c>
      <c r="BR32" s="46">
        <f t="shared" si="68"/>
        <v>0</v>
      </c>
      <c r="BS32" s="47">
        <f t="shared" si="68"/>
        <v>0</v>
      </c>
      <c r="BT32" s="48" t="str">
        <f t="shared" si="95"/>
        <v>-</v>
      </c>
      <c r="BU32" s="48" t="str">
        <f t="shared" si="95"/>
        <v>-</v>
      </c>
      <c r="BV32" s="49" t="str">
        <f t="shared" si="96"/>
        <v>-</v>
      </c>
      <c r="BX32" s="66">
        <f t="shared" si="100"/>
        <v>0</v>
      </c>
      <c r="BY32" s="47">
        <f t="shared" si="97"/>
        <v>0</v>
      </c>
      <c r="BZ32" s="48" t="str">
        <f t="shared" si="98"/>
        <v>-</v>
      </c>
      <c r="CA32" s="48" t="str">
        <f t="shared" si="98"/>
        <v>-</v>
      </c>
      <c r="CB32" s="49" t="str">
        <f t="shared" si="99"/>
        <v>-</v>
      </c>
    </row>
    <row r="33" spans="2:80" s="3" customFormat="1" x14ac:dyDescent="0.3">
      <c r="B33" s="138"/>
      <c r="C33" s="9" t="s">
        <v>31</v>
      </c>
      <c r="D33" s="46"/>
      <c r="E33" s="47"/>
      <c r="F33" s="48" t="str">
        <f t="shared" si="69"/>
        <v>-</v>
      </c>
      <c r="G33" s="48" t="str">
        <f t="shared" si="69"/>
        <v>-</v>
      </c>
      <c r="H33" s="49" t="str">
        <f t="shared" si="70"/>
        <v>-</v>
      </c>
      <c r="I33" s="46"/>
      <c r="J33" s="47"/>
      <c r="K33" s="48" t="str">
        <f t="shared" si="71"/>
        <v>-</v>
      </c>
      <c r="L33" s="48" t="str">
        <f t="shared" si="71"/>
        <v>-</v>
      </c>
      <c r="M33" s="49" t="str">
        <f t="shared" si="72"/>
        <v>-</v>
      </c>
      <c r="N33" s="46"/>
      <c r="O33" s="47"/>
      <c r="P33" s="48" t="str">
        <f t="shared" si="73"/>
        <v>-</v>
      </c>
      <c r="Q33" s="48" t="str">
        <f t="shared" si="73"/>
        <v>-</v>
      </c>
      <c r="R33" s="49" t="str">
        <f t="shared" si="74"/>
        <v>-</v>
      </c>
      <c r="S33" s="46"/>
      <c r="T33" s="47"/>
      <c r="U33" s="48" t="str">
        <f t="shared" si="75"/>
        <v>-</v>
      </c>
      <c r="V33" s="48" t="str">
        <f t="shared" si="75"/>
        <v>-</v>
      </c>
      <c r="W33" s="49" t="str">
        <f t="shared" si="76"/>
        <v>-</v>
      </c>
      <c r="X33" s="46"/>
      <c r="Y33" s="47"/>
      <c r="Z33" s="48" t="str">
        <f t="shared" si="77"/>
        <v>-</v>
      </c>
      <c r="AA33" s="48" t="str">
        <f t="shared" si="77"/>
        <v>-</v>
      </c>
      <c r="AB33" s="49" t="str">
        <f t="shared" si="78"/>
        <v>-</v>
      </c>
      <c r="AC33" s="46"/>
      <c r="AD33" s="47"/>
      <c r="AE33" s="48" t="str">
        <f t="shared" si="79"/>
        <v>-</v>
      </c>
      <c r="AF33" s="48" t="str">
        <f t="shared" si="79"/>
        <v>-</v>
      </c>
      <c r="AG33" s="49" t="str">
        <f t="shared" si="80"/>
        <v>-</v>
      </c>
      <c r="AH33" s="46">
        <f t="shared" si="67"/>
        <v>0</v>
      </c>
      <c r="AI33" s="47">
        <f t="shared" si="67"/>
        <v>0</v>
      </c>
      <c r="AJ33" s="48" t="str">
        <f t="shared" si="81"/>
        <v>-</v>
      </c>
      <c r="AK33" s="48" t="str">
        <f t="shared" si="81"/>
        <v>-</v>
      </c>
      <c r="AL33" s="49" t="str">
        <f t="shared" si="82"/>
        <v>-</v>
      </c>
      <c r="AM33" s="10"/>
      <c r="AN33" s="46"/>
      <c r="AO33" s="47"/>
      <c r="AP33" s="48" t="str">
        <f t="shared" si="83"/>
        <v>-</v>
      </c>
      <c r="AQ33" s="48" t="str">
        <f t="shared" si="83"/>
        <v>-</v>
      </c>
      <c r="AR33" s="49" t="str">
        <f t="shared" si="84"/>
        <v>-</v>
      </c>
      <c r="AS33" s="46"/>
      <c r="AT33" s="47"/>
      <c r="AU33" s="48" t="str">
        <f t="shared" si="85"/>
        <v>-</v>
      </c>
      <c r="AV33" s="48" t="str">
        <f t="shared" si="85"/>
        <v>-</v>
      </c>
      <c r="AW33" s="49" t="str">
        <f t="shared" si="86"/>
        <v>-</v>
      </c>
      <c r="AX33" s="46"/>
      <c r="AY33" s="47"/>
      <c r="AZ33" s="48" t="str">
        <f t="shared" si="87"/>
        <v>-</v>
      </c>
      <c r="BA33" s="48" t="str">
        <f t="shared" si="87"/>
        <v>-</v>
      </c>
      <c r="BB33" s="49" t="str">
        <f t="shared" si="88"/>
        <v>-</v>
      </c>
      <c r="BC33" s="46"/>
      <c r="BD33" s="47"/>
      <c r="BE33" s="48" t="str">
        <f t="shared" si="89"/>
        <v>-</v>
      </c>
      <c r="BF33" s="48" t="str">
        <f t="shared" si="89"/>
        <v>-</v>
      </c>
      <c r="BG33" s="49" t="str">
        <f t="shared" si="90"/>
        <v>-</v>
      </c>
      <c r="BH33" s="46"/>
      <c r="BI33" s="47"/>
      <c r="BJ33" s="48" t="str">
        <f t="shared" si="91"/>
        <v>-</v>
      </c>
      <c r="BK33" s="48" t="str">
        <f t="shared" si="91"/>
        <v>-</v>
      </c>
      <c r="BL33" s="49" t="str">
        <f t="shared" si="92"/>
        <v>-</v>
      </c>
      <c r="BM33" s="46"/>
      <c r="BN33" s="47"/>
      <c r="BO33" s="48" t="str">
        <f t="shared" si="93"/>
        <v>-</v>
      </c>
      <c r="BP33" s="48" t="str">
        <f t="shared" si="93"/>
        <v>-</v>
      </c>
      <c r="BQ33" s="49" t="str">
        <f t="shared" si="94"/>
        <v>-</v>
      </c>
      <c r="BR33" s="46">
        <f t="shared" si="68"/>
        <v>0</v>
      </c>
      <c r="BS33" s="47">
        <f t="shared" si="68"/>
        <v>0</v>
      </c>
      <c r="BT33" s="48" t="str">
        <f t="shared" si="95"/>
        <v>-</v>
      </c>
      <c r="BU33" s="48" t="str">
        <f t="shared" si="95"/>
        <v>-</v>
      </c>
      <c r="BV33" s="49" t="str">
        <f t="shared" si="96"/>
        <v>-</v>
      </c>
      <c r="BX33" s="66">
        <f t="shared" si="100"/>
        <v>0</v>
      </c>
      <c r="BY33" s="47">
        <f t="shared" si="97"/>
        <v>0</v>
      </c>
      <c r="BZ33" s="48" t="str">
        <f t="shared" si="98"/>
        <v>-</v>
      </c>
      <c r="CA33" s="48" t="str">
        <f t="shared" si="98"/>
        <v>-</v>
      </c>
      <c r="CB33" s="49" t="str">
        <f t="shared" si="99"/>
        <v>-</v>
      </c>
    </row>
    <row r="34" spans="2:80" s="3" customFormat="1" ht="15.65" thickBot="1" x14ac:dyDescent="0.35">
      <c r="B34" s="139"/>
      <c r="C34" s="11" t="s">
        <v>25</v>
      </c>
      <c r="D34" s="53"/>
      <c r="E34" s="54"/>
      <c r="F34" s="55" t="str">
        <f t="shared" si="69"/>
        <v>-</v>
      </c>
      <c r="G34" s="55" t="str">
        <f t="shared" si="69"/>
        <v>-</v>
      </c>
      <c r="H34" s="56" t="str">
        <f t="shared" si="70"/>
        <v>-</v>
      </c>
      <c r="I34" s="53"/>
      <c r="J34" s="54"/>
      <c r="K34" s="55" t="str">
        <f t="shared" si="71"/>
        <v>-</v>
      </c>
      <c r="L34" s="55" t="str">
        <f t="shared" si="71"/>
        <v>-</v>
      </c>
      <c r="M34" s="56" t="str">
        <f t="shared" si="72"/>
        <v>-</v>
      </c>
      <c r="N34" s="53"/>
      <c r="O34" s="54"/>
      <c r="P34" s="55" t="str">
        <f t="shared" si="73"/>
        <v>-</v>
      </c>
      <c r="Q34" s="55" t="str">
        <f t="shared" si="73"/>
        <v>-</v>
      </c>
      <c r="R34" s="56" t="str">
        <f t="shared" si="74"/>
        <v>-</v>
      </c>
      <c r="S34" s="53"/>
      <c r="T34" s="54"/>
      <c r="U34" s="55" t="str">
        <f t="shared" si="75"/>
        <v>-</v>
      </c>
      <c r="V34" s="55" t="str">
        <f t="shared" si="75"/>
        <v>-</v>
      </c>
      <c r="W34" s="56" t="str">
        <f t="shared" si="76"/>
        <v>-</v>
      </c>
      <c r="X34" s="53"/>
      <c r="Y34" s="54"/>
      <c r="Z34" s="55" t="str">
        <f t="shared" si="77"/>
        <v>-</v>
      </c>
      <c r="AA34" s="55" t="str">
        <f t="shared" si="77"/>
        <v>-</v>
      </c>
      <c r="AB34" s="56" t="str">
        <f t="shared" si="78"/>
        <v>-</v>
      </c>
      <c r="AC34" s="53"/>
      <c r="AD34" s="54"/>
      <c r="AE34" s="55" t="str">
        <f t="shared" si="79"/>
        <v>-</v>
      </c>
      <c r="AF34" s="55" t="str">
        <f t="shared" si="79"/>
        <v>-</v>
      </c>
      <c r="AG34" s="56" t="str">
        <f t="shared" si="80"/>
        <v>-</v>
      </c>
      <c r="AH34" s="53">
        <f t="shared" si="67"/>
        <v>0</v>
      </c>
      <c r="AI34" s="54">
        <f t="shared" si="67"/>
        <v>0</v>
      </c>
      <c r="AJ34" s="55" t="str">
        <f t="shared" si="81"/>
        <v>-</v>
      </c>
      <c r="AK34" s="55" t="str">
        <f t="shared" si="81"/>
        <v>-</v>
      </c>
      <c r="AL34" s="56" t="str">
        <f t="shared" si="82"/>
        <v>-</v>
      </c>
      <c r="AM34" s="10"/>
      <c r="AN34" s="53"/>
      <c r="AO34" s="54"/>
      <c r="AP34" s="55" t="str">
        <f t="shared" si="83"/>
        <v>-</v>
      </c>
      <c r="AQ34" s="55" t="str">
        <f t="shared" si="83"/>
        <v>-</v>
      </c>
      <c r="AR34" s="56" t="str">
        <f t="shared" si="84"/>
        <v>-</v>
      </c>
      <c r="AS34" s="53"/>
      <c r="AT34" s="54"/>
      <c r="AU34" s="55" t="str">
        <f t="shared" si="85"/>
        <v>-</v>
      </c>
      <c r="AV34" s="55" t="str">
        <f t="shared" si="85"/>
        <v>-</v>
      </c>
      <c r="AW34" s="56" t="str">
        <f t="shared" si="86"/>
        <v>-</v>
      </c>
      <c r="AX34" s="53"/>
      <c r="AY34" s="54"/>
      <c r="AZ34" s="55" t="str">
        <f t="shared" si="87"/>
        <v>-</v>
      </c>
      <c r="BA34" s="55" t="str">
        <f t="shared" si="87"/>
        <v>-</v>
      </c>
      <c r="BB34" s="56" t="str">
        <f t="shared" si="88"/>
        <v>-</v>
      </c>
      <c r="BC34" s="53"/>
      <c r="BD34" s="54"/>
      <c r="BE34" s="55" t="str">
        <f t="shared" si="89"/>
        <v>-</v>
      </c>
      <c r="BF34" s="55" t="str">
        <f t="shared" si="89"/>
        <v>-</v>
      </c>
      <c r="BG34" s="56" t="str">
        <f t="shared" si="90"/>
        <v>-</v>
      </c>
      <c r="BH34" s="53"/>
      <c r="BI34" s="54"/>
      <c r="BJ34" s="55" t="str">
        <f t="shared" si="91"/>
        <v>-</v>
      </c>
      <c r="BK34" s="55" t="str">
        <f t="shared" si="91"/>
        <v>-</v>
      </c>
      <c r="BL34" s="56" t="str">
        <f t="shared" si="92"/>
        <v>-</v>
      </c>
      <c r="BM34" s="53"/>
      <c r="BN34" s="54"/>
      <c r="BO34" s="55" t="str">
        <f t="shared" si="93"/>
        <v>-</v>
      </c>
      <c r="BP34" s="55" t="str">
        <f t="shared" si="93"/>
        <v>-</v>
      </c>
      <c r="BQ34" s="56" t="str">
        <f t="shared" si="94"/>
        <v>-</v>
      </c>
      <c r="BR34" s="53">
        <f t="shared" si="68"/>
        <v>0</v>
      </c>
      <c r="BS34" s="54">
        <f t="shared" si="68"/>
        <v>0</v>
      </c>
      <c r="BT34" s="55" t="str">
        <f t="shared" si="95"/>
        <v>-</v>
      </c>
      <c r="BU34" s="55" t="str">
        <f t="shared" si="95"/>
        <v>-</v>
      </c>
      <c r="BV34" s="56" t="str">
        <f t="shared" si="96"/>
        <v>-</v>
      </c>
      <c r="BX34" s="66">
        <f t="shared" si="100"/>
        <v>0</v>
      </c>
      <c r="BY34" s="47">
        <f t="shared" si="97"/>
        <v>0</v>
      </c>
      <c r="BZ34" s="48" t="str">
        <f t="shared" si="98"/>
        <v>-</v>
      </c>
      <c r="CA34" s="48" t="str">
        <f t="shared" si="98"/>
        <v>-</v>
      </c>
      <c r="CB34" s="49" t="str">
        <f t="shared" si="99"/>
        <v>-</v>
      </c>
    </row>
    <row r="35" spans="2:80" s="3" customFormat="1" ht="15.65" thickTop="1" thickBot="1" x14ac:dyDescent="0.35">
      <c r="B35" s="6" t="s">
        <v>12</v>
      </c>
      <c r="C35" s="7"/>
      <c r="D35" s="39">
        <f>SUM(D27:D34)</f>
        <v>0</v>
      </c>
      <c r="E35" s="40">
        <f>SUM(E27:E34)</f>
        <v>0</v>
      </c>
      <c r="F35" s="41" t="str">
        <f>IF(D35&gt;0,D35/D$37,"-")</f>
        <v>-</v>
      </c>
      <c r="G35" s="41" t="str">
        <f>IF(E35&gt;0,E35/E$37,"-")</f>
        <v>-</v>
      </c>
      <c r="H35" s="42" t="str">
        <f>IF(D35&gt;0,E35/D35,"-")</f>
        <v>-</v>
      </c>
      <c r="I35" s="39">
        <f>SUM(I27:I34)</f>
        <v>0</v>
      </c>
      <c r="J35" s="40">
        <f>SUM(J27:J34)</f>
        <v>0</v>
      </c>
      <c r="K35" s="41" t="str">
        <f>IF(I35&gt;0,I35/I$37,"-")</f>
        <v>-</v>
      </c>
      <c r="L35" s="41" t="str">
        <f>IF(J35&gt;0,J35/J$37,"-")</f>
        <v>-</v>
      </c>
      <c r="M35" s="42" t="str">
        <f>IF(I35&gt;0,J35/I35,"-")</f>
        <v>-</v>
      </c>
      <c r="N35" s="39">
        <f>SUM(N27:N34)</f>
        <v>0</v>
      </c>
      <c r="O35" s="40">
        <f>SUM(O27:O34)</f>
        <v>0</v>
      </c>
      <c r="P35" s="41" t="str">
        <f>IF(N35&gt;0,N35/N$37,"-")</f>
        <v>-</v>
      </c>
      <c r="Q35" s="41" t="str">
        <f>IF(O35&gt;0,O35/O$37,"-")</f>
        <v>-</v>
      </c>
      <c r="R35" s="42" t="str">
        <f>IF(N35&gt;0,O35/N35,"-")</f>
        <v>-</v>
      </c>
      <c r="S35" s="39">
        <f>SUM(S27:S34)</f>
        <v>0</v>
      </c>
      <c r="T35" s="40">
        <f>SUM(T27:T34)</f>
        <v>0</v>
      </c>
      <c r="U35" s="41" t="str">
        <f>IF(S35&gt;0,S35/S$37,"-")</f>
        <v>-</v>
      </c>
      <c r="V35" s="41" t="str">
        <f>IF(T35&gt;0,T35/T$37,"-")</f>
        <v>-</v>
      </c>
      <c r="W35" s="42" t="str">
        <f>IF(S35&gt;0,T35/S35,"-")</f>
        <v>-</v>
      </c>
      <c r="X35" s="39">
        <f>SUM(X27:X34)</f>
        <v>0</v>
      </c>
      <c r="Y35" s="40">
        <f>SUM(Y27:Y34)</f>
        <v>0</v>
      </c>
      <c r="Z35" s="41" t="str">
        <f>IF(X35&gt;0,X35/X$37,"-")</f>
        <v>-</v>
      </c>
      <c r="AA35" s="41" t="str">
        <f>IF(Y35&gt;0,Y35/Y$37,"-")</f>
        <v>-</v>
      </c>
      <c r="AB35" s="42" t="str">
        <f>IF(X35&gt;0,Y35/X35,"-")</f>
        <v>-</v>
      </c>
      <c r="AC35" s="39">
        <f>SUM(AC27:AC34)</f>
        <v>0</v>
      </c>
      <c r="AD35" s="40">
        <f>SUM(AD27:AD34)</f>
        <v>0</v>
      </c>
      <c r="AE35" s="41" t="str">
        <f>IF(AC35&gt;0,AC35/AC$37,"-")</f>
        <v>-</v>
      </c>
      <c r="AF35" s="41" t="str">
        <f>IF(AD35&gt;0,AD35/AD$37,"-")</f>
        <v>-</v>
      </c>
      <c r="AG35" s="42" t="str">
        <f>IF(AC35&gt;0,AD35/AC35,"-")</f>
        <v>-</v>
      </c>
      <c r="AH35" s="39">
        <f>SUM(AH27:AH34)</f>
        <v>0</v>
      </c>
      <c r="AI35" s="40">
        <f>SUM(AI27:AI34)</f>
        <v>0</v>
      </c>
      <c r="AJ35" s="41" t="str">
        <f>IF(AH35&gt;0,AH35/AH$37,"-")</f>
        <v>-</v>
      </c>
      <c r="AK35" s="41" t="str">
        <f>IF(AI35&gt;0,AI35/AI$37,"-")</f>
        <v>-</v>
      </c>
      <c r="AL35" s="42" t="str">
        <f>IF(AH35&gt;0,AI35/AH35,"-")</f>
        <v>-</v>
      </c>
      <c r="AM35" s="16"/>
      <c r="AN35" s="39">
        <f>SUM(AN27:AN34)</f>
        <v>0</v>
      </c>
      <c r="AO35" s="40">
        <f>SUM(AO27:AO34)</f>
        <v>0</v>
      </c>
      <c r="AP35" s="41" t="str">
        <f>IF(AN35&gt;0,AN35/AN$37,"-")</f>
        <v>-</v>
      </c>
      <c r="AQ35" s="41" t="str">
        <f>IF(AO35&gt;0,AO35/AO$37,"-")</f>
        <v>-</v>
      </c>
      <c r="AR35" s="42" t="str">
        <f>IF(AN35&gt;0,AO35/AN35,"-")</f>
        <v>-</v>
      </c>
      <c r="AS35" s="39">
        <f>SUM(AS27:AS34)</f>
        <v>0</v>
      </c>
      <c r="AT35" s="40">
        <f>SUM(AT27:AT34)</f>
        <v>0</v>
      </c>
      <c r="AU35" s="41" t="str">
        <f>IF(AS35&gt;0,AS35/AS$37,"-")</f>
        <v>-</v>
      </c>
      <c r="AV35" s="41" t="str">
        <f>IF(AT35&gt;0,AT35/AT$37,"-")</f>
        <v>-</v>
      </c>
      <c r="AW35" s="42" t="str">
        <f>IF(AS35&gt;0,AT35/AS35,"-")</f>
        <v>-</v>
      </c>
      <c r="AX35" s="39">
        <f>SUM(AX27:AX34)</f>
        <v>0</v>
      </c>
      <c r="AY35" s="40">
        <f>SUM(AY27:AY34)</f>
        <v>0</v>
      </c>
      <c r="AZ35" s="41" t="str">
        <f>IF(AX35&gt;0,AX35/AX$37,"-")</f>
        <v>-</v>
      </c>
      <c r="BA35" s="41" t="str">
        <f>IF(AY35&gt;0,AY35/AY$37,"-")</f>
        <v>-</v>
      </c>
      <c r="BB35" s="42" t="str">
        <f>IF(AX35&gt;0,AY35/AX35,"-")</f>
        <v>-</v>
      </c>
      <c r="BC35" s="39">
        <f>SUM(BC27:BC34)</f>
        <v>0</v>
      </c>
      <c r="BD35" s="40">
        <f>SUM(BD27:BD34)</f>
        <v>0</v>
      </c>
      <c r="BE35" s="41" t="str">
        <f>IF(BC35&gt;0,BC35/BC$37,"-")</f>
        <v>-</v>
      </c>
      <c r="BF35" s="41" t="str">
        <f>IF(BD35&gt;0,BD35/BD$37,"-")</f>
        <v>-</v>
      </c>
      <c r="BG35" s="42" t="str">
        <f>IF(BC35&gt;0,BD35/BC35,"-")</f>
        <v>-</v>
      </c>
      <c r="BH35" s="39">
        <f>SUM(BH27:BH34)</f>
        <v>0</v>
      </c>
      <c r="BI35" s="40">
        <f>SUM(BI27:BI34)</f>
        <v>0</v>
      </c>
      <c r="BJ35" s="41" t="str">
        <f>IF(BH35&gt;0,BH35/BH$37,"-")</f>
        <v>-</v>
      </c>
      <c r="BK35" s="41" t="str">
        <f>IF(BI35&gt;0,BI35/BI$37,"-")</f>
        <v>-</v>
      </c>
      <c r="BL35" s="42" t="str">
        <f>IF(BH35&gt;0,BI35/BH35,"-")</f>
        <v>-</v>
      </c>
      <c r="BM35" s="39">
        <f>SUM(BM27:BM34)</f>
        <v>0</v>
      </c>
      <c r="BN35" s="40">
        <f>SUM(BN27:BN34)</f>
        <v>0</v>
      </c>
      <c r="BO35" s="41" t="str">
        <f>IF(BM35&gt;0,BM35/BM$37,"-")</f>
        <v>-</v>
      </c>
      <c r="BP35" s="41" t="str">
        <f>IF(BN35&gt;0,BN35/BN$37,"-")</f>
        <v>-</v>
      </c>
      <c r="BQ35" s="42" t="str">
        <f>IF(BM35&gt;0,BN35/BM35,"-")</f>
        <v>-</v>
      </c>
      <c r="BR35" s="39">
        <f>SUM(BR27:BR34)</f>
        <v>0</v>
      </c>
      <c r="BS35" s="40">
        <f>SUM(BS27:BS34)</f>
        <v>0</v>
      </c>
      <c r="BT35" s="41" t="str">
        <f>IF(BR35&gt;0,BR35/BR$37,"-")</f>
        <v>-</v>
      </c>
      <c r="BU35" s="41" t="str">
        <f>IF(BS35&gt;0,BS35/BS$37,"-")</f>
        <v>-</v>
      </c>
      <c r="BV35" s="42" t="str">
        <f>IF(BR35&gt;0,BS35/BR35,"-")</f>
        <v>-</v>
      </c>
      <c r="BX35" s="68">
        <f>SUM(BX27:BX34)</f>
        <v>0</v>
      </c>
      <c r="BY35" s="40">
        <f>SUM(BY27:BY34)</f>
        <v>0</v>
      </c>
      <c r="BZ35" s="41" t="str">
        <f>IF(BX35&gt;0,BX35/BX$37,"-")</f>
        <v>-</v>
      </c>
      <c r="CA35" s="41" t="str">
        <f>IF(BY35&gt;0,BY35/BY$37,"-")</f>
        <v>-</v>
      </c>
      <c r="CB35" s="42" t="str">
        <f>IF(BX35&gt;0,BY35/BX35,"-")</f>
        <v>-</v>
      </c>
    </row>
    <row r="36" spans="2:80" s="3" customFormat="1" ht="6.1" customHeight="1" thickTop="1" thickBot="1" x14ac:dyDescent="0.35">
      <c r="D36" s="43"/>
      <c r="E36" s="44"/>
      <c r="F36" s="45"/>
      <c r="G36" s="45"/>
      <c r="H36" s="57"/>
      <c r="I36" s="43"/>
      <c r="J36" s="44"/>
      <c r="K36" s="45"/>
      <c r="L36" s="45"/>
      <c r="M36" s="57"/>
      <c r="N36" s="43"/>
      <c r="O36" s="44"/>
      <c r="P36" s="45"/>
      <c r="Q36" s="45"/>
      <c r="R36" s="57"/>
      <c r="S36" s="43"/>
      <c r="T36" s="44"/>
      <c r="U36" s="45"/>
      <c r="V36" s="45"/>
      <c r="W36" s="57"/>
      <c r="X36" s="43"/>
      <c r="Y36" s="44"/>
      <c r="Z36" s="45"/>
      <c r="AA36" s="45"/>
      <c r="AB36" s="57"/>
      <c r="AC36" s="43"/>
      <c r="AD36" s="44"/>
      <c r="AE36" s="45"/>
      <c r="AF36" s="45"/>
      <c r="AG36" s="57"/>
      <c r="AH36" s="43"/>
      <c r="AI36" s="44"/>
      <c r="AJ36" s="45"/>
      <c r="AK36" s="45"/>
      <c r="AL36" s="57"/>
      <c r="AM36" s="9"/>
      <c r="AN36" s="43"/>
      <c r="AO36" s="44"/>
      <c r="AP36" s="45"/>
      <c r="AQ36" s="45"/>
      <c r="AR36" s="57"/>
      <c r="AS36" s="43"/>
      <c r="AT36" s="44"/>
      <c r="AU36" s="45"/>
      <c r="AV36" s="45"/>
      <c r="AW36" s="57"/>
      <c r="AX36" s="43"/>
      <c r="AY36" s="44"/>
      <c r="AZ36" s="45"/>
      <c r="BA36" s="45"/>
      <c r="BB36" s="57"/>
      <c r="BC36" s="43"/>
      <c r="BD36" s="44"/>
      <c r="BE36" s="45"/>
      <c r="BF36" s="45"/>
      <c r="BG36" s="57"/>
      <c r="BH36" s="43"/>
      <c r="BI36" s="44"/>
      <c r="BJ36" s="45"/>
      <c r="BK36" s="45"/>
      <c r="BL36" s="57"/>
      <c r="BM36" s="43"/>
      <c r="BN36" s="44"/>
      <c r="BO36" s="45"/>
      <c r="BP36" s="45"/>
      <c r="BQ36" s="57"/>
      <c r="BR36" s="43"/>
      <c r="BS36" s="44"/>
      <c r="BT36" s="45"/>
      <c r="BU36" s="45"/>
      <c r="BV36" s="57"/>
      <c r="BX36" s="43"/>
      <c r="BY36" s="44"/>
      <c r="BZ36" s="45"/>
      <c r="CA36" s="45"/>
      <c r="CB36" s="57"/>
    </row>
    <row r="37" spans="2:80" s="3" customFormat="1" ht="15.65" thickTop="1" thickBot="1" x14ac:dyDescent="0.35">
      <c r="B37" s="12" t="s">
        <v>14</v>
      </c>
      <c r="C37" s="13"/>
      <c r="D37" s="58">
        <f>D35+D25+D15+D5</f>
        <v>0</v>
      </c>
      <c r="E37" s="59">
        <f>E35+E25+E15+E5</f>
        <v>0</v>
      </c>
      <c r="F37" s="60"/>
      <c r="G37" s="60"/>
      <c r="H37" s="61" t="str">
        <f>IF(D37&gt;0,E37/D37,"-")</f>
        <v>-</v>
      </c>
      <c r="I37" s="58">
        <f>I35+I25+I15+I5</f>
        <v>0</v>
      </c>
      <c r="J37" s="59">
        <f>J35+J25+J15+J5</f>
        <v>0</v>
      </c>
      <c r="K37" s="60"/>
      <c r="L37" s="60"/>
      <c r="M37" s="61" t="str">
        <f>IF(I37&gt;0,J37/I37,"-")</f>
        <v>-</v>
      </c>
      <c r="N37" s="58">
        <f>N35+N25+N15+N5</f>
        <v>0</v>
      </c>
      <c r="O37" s="59">
        <f>O35+O25+O15+O5</f>
        <v>0</v>
      </c>
      <c r="P37" s="60"/>
      <c r="Q37" s="60"/>
      <c r="R37" s="61" t="str">
        <f>IF(N37&gt;0,O37/N37,"-")</f>
        <v>-</v>
      </c>
      <c r="S37" s="58">
        <f>S35+S25+S15+S5</f>
        <v>0</v>
      </c>
      <c r="T37" s="59">
        <f>T35+T25+T15+T5</f>
        <v>0</v>
      </c>
      <c r="U37" s="60"/>
      <c r="V37" s="60"/>
      <c r="W37" s="61" t="str">
        <f>IF(S37&gt;0,T37/S37,"-")</f>
        <v>-</v>
      </c>
      <c r="X37" s="58">
        <f>X35+X25+X15+X5</f>
        <v>0</v>
      </c>
      <c r="Y37" s="59">
        <f>Y35+Y25+Y15+Y5</f>
        <v>0</v>
      </c>
      <c r="Z37" s="60"/>
      <c r="AA37" s="60"/>
      <c r="AB37" s="61" t="str">
        <f>IF(X37&gt;0,Y37/X37,"-")</f>
        <v>-</v>
      </c>
      <c r="AC37" s="58">
        <f>AC35+AC25+AC15+AC5</f>
        <v>0</v>
      </c>
      <c r="AD37" s="59">
        <f>AD35+AD25+AD15+AD5</f>
        <v>0</v>
      </c>
      <c r="AE37" s="60"/>
      <c r="AF37" s="60"/>
      <c r="AG37" s="61" t="str">
        <f>IF(AC37&gt;0,AD37/AC37,"-")</f>
        <v>-</v>
      </c>
      <c r="AH37" s="58">
        <f>AH35+AH25+AH15+AH5</f>
        <v>0</v>
      </c>
      <c r="AI37" s="59">
        <f>AI35+AI25+AI15+AI5</f>
        <v>0</v>
      </c>
      <c r="AJ37" s="60"/>
      <c r="AK37" s="60"/>
      <c r="AL37" s="61" t="str">
        <f>IF(AH37&gt;0,AI37/AH37,"-")</f>
        <v>-</v>
      </c>
      <c r="AM37" s="17"/>
      <c r="AN37" s="58">
        <f>AN35+AN25+AN15+AN5</f>
        <v>0</v>
      </c>
      <c r="AO37" s="59">
        <f>AO35+AO25+AO15+AO5</f>
        <v>0</v>
      </c>
      <c r="AP37" s="60"/>
      <c r="AQ37" s="60"/>
      <c r="AR37" s="61" t="str">
        <f>IF(AN37&gt;0,AO37/AN37,"-")</f>
        <v>-</v>
      </c>
      <c r="AS37" s="58">
        <f>AS35+AS25+AS15+AS5</f>
        <v>0</v>
      </c>
      <c r="AT37" s="59">
        <f>AT35+AT25+AT15+AT5</f>
        <v>0</v>
      </c>
      <c r="AU37" s="60"/>
      <c r="AV37" s="60"/>
      <c r="AW37" s="61" t="str">
        <f>IF(AS37&gt;0,AT37/AS37,"-")</f>
        <v>-</v>
      </c>
      <c r="AX37" s="58">
        <f>AX35+AX25+AX15+AX5</f>
        <v>0</v>
      </c>
      <c r="AY37" s="59">
        <f>AY35+AY25+AY15+AY5</f>
        <v>0</v>
      </c>
      <c r="AZ37" s="60"/>
      <c r="BA37" s="60"/>
      <c r="BB37" s="61" t="str">
        <f>IF(AX37&gt;0,AY37/AX37,"-")</f>
        <v>-</v>
      </c>
      <c r="BC37" s="58">
        <f>BC35+BC25+BC15+BC5</f>
        <v>0</v>
      </c>
      <c r="BD37" s="59">
        <f>BD35+BD25+BD15+BD5</f>
        <v>0</v>
      </c>
      <c r="BE37" s="60"/>
      <c r="BF37" s="60"/>
      <c r="BG37" s="61" t="str">
        <f>IF(BC37&gt;0,BD37/BC37,"-")</f>
        <v>-</v>
      </c>
      <c r="BH37" s="58">
        <f>BH35+BH25+BH15+BH5</f>
        <v>0</v>
      </c>
      <c r="BI37" s="59">
        <f>BI35+BI25+BI15+BI5</f>
        <v>0</v>
      </c>
      <c r="BJ37" s="60"/>
      <c r="BK37" s="60"/>
      <c r="BL37" s="61" t="str">
        <f>IF(BH37&gt;0,BI37/BH37,"-")</f>
        <v>-</v>
      </c>
      <c r="BM37" s="58">
        <f>BM35+BM25+BM15+BM5</f>
        <v>0</v>
      </c>
      <c r="BN37" s="59">
        <f>BN35+BN25+BN15+BN5</f>
        <v>0</v>
      </c>
      <c r="BO37" s="60"/>
      <c r="BP37" s="60"/>
      <c r="BQ37" s="61" t="str">
        <f>IF(BM37&gt;0,BN37/BM37,"-")</f>
        <v>-</v>
      </c>
      <c r="BR37" s="58">
        <f>BR35+BR25+BR15+BR5</f>
        <v>0</v>
      </c>
      <c r="BS37" s="59">
        <f>BS35+BS25+BS15+BS5</f>
        <v>0</v>
      </c>
      <c r="BT37" s="60"/>
      <c r="BU37" s="60"/>
      <c r="BV37" s="61" t="str">
        <f>IF(BR37&gt;0,BS37/BR37,"-")</f>
        <v>-</v>
      </c>
      <c r="BX37" s="70">
        <f>BX35+BX25+BX15+BX5</f>
        <v>0</v>
      </c>
      <c r="BY37" s="59">
        <f>BY35+BY25+BY15+BY5</f>
        <v>0</v>
      </c>
      <c r="BZ37" s="60"/>
      <c r="CA37" s="60"/>
      <c r="CB37" s="61" t="str">
        <f>IF(BX37&gt;0,BY37/BX37,"-")</f>
        <v>-</v>
      </c>
    </row>
    <row r="38" spans="2:80" s="3" customFormat="1" ht="15.65" thickTop="1" thickBot="1" x14ac:dyDescent="0.35">
      <c r="D38" s="57"/>
      <c r="E38" s="44"/>
      <c r="F38" s="45"/>
      <c r="G38" s="45"/>
      <c r="H38" s="57"/>
      <c r="I38" s="57"/>
      <c r="J38" s="44"/>
      <c r="K38" s="45"/>
      <c r="L38" s="45"/>
      <c r="M38" s="57"/>
      <c r="N38" s="57"/>
      <c r="O38" s="44"/>
      <c r="P38" s="45"/>
      <c r="Q38" s="45"/>
      <c r="R38" s="57"/>
      <c r="S38" s="57"/>
      <c r="T38" s="44"/>
      <c r="U38" s="45"/>
      <c r="V38" s="45"/>
      <c r="W38" s="57"/>
      <c r="X38" s="57"/>
      <c r="Y38" s="44"/>
      <c r="Z38" s="45"/>
      <c r="AA38" s="45"/>
      <c r="AB38" s="57"/>
      <c r="AC38" s="57"/>
      <c r="AD38" s="44"/>
      <c r="AE38" s="45"/>
      <c r="AF38" s="45"/>
      <c r="AG38" s="57"/>
      <c r="AH38" s="57"/>
      <c r="AI38" s="44"/>
      <c r="AJ38" s="45"/>
      <c r="AK38" s="45"/>
      <c r="AL38" s="57"/>
      <c r="AM38" s="9"/>
      <c r="AN38" s="57"/>
      <c r="AO38" s="44"/>
      <c r="AP38" s="45"/>
      <c r="AQ38" s="45"/>
      <c r="AR38" s="57"/>
      <c r="AS38" s="57"/>
      <c r="AT38" s="44"/>
      <c r="AU38" s="45"/>
      <c r="AV38" s="45"/>
      <c r="AW38" s="57"/>
      <c r="AX38" s="57"/>
      <c r="AY38" s="44"/>
      <c r="AZ38" s="45"/>
      <c r="BA38" s="45"/>
      <c r="BB38" s="57"/>
      <c r="BC38" s="57"/>
      <c r="BD38" s="44"/>
      <c r="BE38" s="45"/>
      <c r="BF38" s="45"/>
      <c r="BG38" s="57"/>
      <c r="BH38" s="57"/>
      <c r="BI38" s="44"/>
      <c r="BJ38" s="45"/>
      <c r="BK38" s="45"/>
      <c r="BL38" s="57"/>
      <c r="BM38" s="57"/>
      <c r="BN38" s="44"/>
      <c r="BO38" s="45"/>
      <c r="BP38" s="45"/>
      <c r="BQ38" s="57"/>
      <c r="BR38" s="57"/>
      <c r="BS38" s="44"/>
      <c r="BT38" s="45"/>
      <c r="BU38" s="45"/>
      <c r="BV38" s="57"/>
      <c r="BX38" s="57"/>
      <c r="BY38" s="44"/>
      <c r="BZ38" s="45"/>
      <c r="CA38" s="45"/>
      <c r="CB38" s="57"/>
    </row>
    <row r="39" spans="2:80" s="3" customFormat="1" ht="15.65" thickTop="1" x14ac:dyDescent="0.3">
      <c r="B39" s="140" t="s">
        <v>13</v>
      </c>
      <c r="C39" s="8" t="s">
        <v>20</v>
      </c>
      <c r="D39" s="35">
        <f>D7+D17+D27</f>
        <v>0</v>
      </c>
      <c r="E39" s="36">
        <f>E7+E17+E27</f>
        <v>0</v>
      </c>
      <c r="F39" s="37" t="str">
        <f>IF(D39&gt;0,D39/D$47,"-")</f>
        <v>-</v>
      </c>
      <c r="G39" s="37" t="str">
        <f>IF(E39&gt;0,E39/E$47,"-")</f>
        <v>-</v>
      </c>
      <c r="H39" s="38" t="str">
        <f>IF(D39&gt;0,E39/D39,"-")</f>
        <v>-</v>
      </c>
      <c r="I39" s="35">
        <f>I7+I17+I27</f>
        <v>0</v>
      </c>
      <c r="J39" s="36">
        <f>J7+J17+J27</f>
        <v>0</v>
      </c>
      <c r="K39" s="37" t="str">
        <f>IF(I39&gt;0,I39/I$47,"-")</f>
        <v>-</v>
      </c>
      <c r="L39" s="37" t="str">
        <f>IF(J39&gt;0,J39/J$47,"-")</f>
        <v>-</v>
      </c>
      <c r="M39" s="38" t="str">
        <f>IF(I39&gt;0,J39/I39,"-")</f>
        <v>-</v>
      </c>
      <c r="N39" s="35">
        <f>N7+N17+N27</f>
        <v>0</v>
      </c>
      <c r="O39" s="36">
        <f>O7+O17+O27</f>
        <v>0</v>
      </c>
      <c r="P39" s="37" t="str">
        <f>IF(N39&gt;0,N39/N$47,"-")</f>
        <v>-</v>
      </c>
      <c r="Q39" s="37" t="str">
        <f>IF(O39&gt;0,O39/O$47,"-")</f>
        <v>-</v>
      </c>
      <c r="R39" s="38" t="str">
        <f>IF(N39&gt;0,O39/N39,"-")</f>
        <v>-</v>
      </c>
      <c r="S39" s="35">
        <f>S7+S17+S27</f>
        <v>0</v>
      </c>
      <c r="T39" s="36">
        <f>T7+T17+T27</f>
        <v>0</v>
      </c>
      <c r="U39" s="37" t="str">
        <f>IF(S39&gt;0,S39/S$47,"-")</f>
        <v>-</v>
      </c>
      <c r="V39" s="37" t="str">
        <f>IF(T39&gt;0,T39/T$47,"-")</f>
        <v>-</v>
      </c>
      <c r="W39" s="38" t="str">
        <f>IF(S39&gt;0,T39/S39,"-")</f>
        <v>-</v>
      </c>
      <c r="X39" s="35">
        <f>X7+X17+X27</f>
        <v>0</v>
      </c>
      <c r="Y39" s="36">
        <f>Y7+Y17+Y27</f>
        <v>0</v>
      </c>
      <c r="Z39" s="37" t="str">
        <f>IF(X39&gt;0,X39/X$47,"-")</f>
        <v>-</v>
      </c>
      <c r="AA39" s="37" t="str">
        <f>IF(Y39&gt;0,Y39/Y$47,"-")</f>
        <v>-</v>
      </c>
      <c r="AB39" s="38" t="str">
        <f>IF(X39&gt;0,Y39/X39,"-")</f>
        <v>-</v>
      </c>
      <c r="AC39" s="35">
        <f>AC7+AC17+AC27</f>
        <v>0</v>
      </c>
      <c r="AD39" s="36">
        <f>AD7+AD17+AD27</f>
        <v>0</v>
      </c>
      <c r="AE39" s="37" t="str">
        <f>IF(AC39&gt;0,AC39/AC$47,"-")</f>
        <v>-</v>
      </c>
      <c r="AF39" s="37" t="str">
        <f>IF(AD39&gt;0,AD39/AD$47,"-")</f>
        <v>-</v>
      </c>
      <c r="AG39" s="38" t="str">
        <f>IF(AC39&gt;0,AD39/AC39,"-")</f>
        <v>-</v>
      </c>
      <c r="AH39" s="35">
        <f>AH7+AH17+AH27</f>
        <v>0</v>
      </c>
      <c r="AI39" s="36">
        <f>AI7+AI17+AI27</f>
        <v>0</v>
      </c>
      <c r="AJ39" s="37" t="str">
        <f>IF(AH39&gt;0,AH39/AH$47,"-")</f>
        <v>-</v>
      </c>
      <c r="AK39" s="37" t="str">
        <f>IF(AI39&gt;0,AI39/AI$47,"-")</f>
        <v>-</v>
      </c>
      <c r="AL39" s="38" t="str">
        <f>IF(AH39&gt;0,AI39/AH39,"-")</f>
        <v>-</v>
      </c>
      <c r="AM39" s="10"/>
      <c r="AN39" s="35">
        <f>AN7+AN17+AN27</f>
        <v>0</v>
      </c>
      <c r="AO39" s="36">
        <f>AO7+AO17+AO27</f>
        <v>0</v>
      </c>
      <c r="AP39" s="37" t="str">
        <f>IF(AN39&gt;0,AN39/AN$47,"-")</f>
        <v>-</v>
      </c>
      <c r="AQ39" s="37" t="str">
        <f>IF(AO39&gt;0,AO39/AO$47,"-")</f>
        <v>-</v>
      </c>
      <c r="AR39" s="38" t="str">
        <f>IF(AN39&gt;0,AO39/AN39,"-")</f>
        <v>-</v>
      </c>
      <c r="AS39" s="35">
        <f>AS7+AS17+AS27</f>
        <v>0</v>
      </c>
      <c r="AT39" s="36">
        <f>AT7+AT17+AT27</f>
        <v>0</v>
      </c>
      <c r="AU39" s="37" t="str">
        <f>IF(AS39&gt;0,AS39/AS$47,"-")</f>
        <v>-</v>
      </c>
      <c r="AV39" s="37" t="str">
        <f>IF(AT39&gt;0,AT39/AT$47,"-")</f>
        <v>-</v>
      </c>
      <c r="AW39" s="38" t="str">
        <f>IF(AS39&gt;0,AT39/AS39,"-")</f>
        <v>-</v>
      </c>
      <c r="AX39" s="35">
        <f>AX7+AX17+AX27</f>
        <v>0</v>
      </c>
      <c r="AY39" s="36">
        <f>AY7+AY17+AY27</f>
        <v>0</v>
      </c>
      <c r="AZ39" s="37" t="str">
        <f>IF(AX39&gt;0,AX39/AX$47,"-")</f>
        <v>-</v>
      </c>
      <c r="BA39" s="37" t="str">
        <f>IF(AY39&gt;0,AY39/AY$47,"-")</f>
        <v>-</v>
      </c>
      <c r="BB39" s="38" t="str">
        <f>IF(AX39&gt;0,AY39/AX39,"-")</f>
        <v>-</v>
      </c>
      <c r="BC39" s="35">
        <f>BC7+BC17+BC27</f>
        <v>0</v>
      </c>
      <c r="BD39" s="36">
        <f>BD7+BD17+BD27</f>
        <v>0</v>
      </c>
      <c r="BE39" s="37" t="str">
        <f>IF(BC39&gt;0,BC39/BC$47,"-")</f>
        <v>-</v>
      </c>
      <c r="BF39" s="37" t="str">
        <f>IF(BD39&gt;0,BD39/BD$47,"-")</f>
        <v>-</v>
      </c>
      <c r="BG39" s="38" t="str">
        <f>IF(BC39&gt;0,BD39/BC39,"-")</f>
        <v>-</v>
      </c>
      <c r="BH39" s="35">
        <f>BH7+BH17+BH27</f>
        <v>0</v>
      </c>
      <c r="BI39" s="36">
        <f>BI7+BI17+BI27</f>
        <v>0</v>
      </c>
      <c r="BJ39" s="37" t="str">
        <f>IF(BH39&gt;0,BH39/BH$47,"-")</f>
        <v>-</v>
      </c>
      <c r="BK39" s="37" t="str">
        <f>IF(BI39&gt;0,BI39/BI$47,"-")</f>
        <v>-</v>
      </c>
      <c r="BL39" s="38" t="str">
        <f>IF(BH39&gt;0,BI39/BH39,"-")</f>
        <v>-</v>
      </c>
      <c r="BM39" s="35">
        <f>BM7+BM17+BM27</f>
        <v>0</v>
      </c>
      <c r="BN39" s="36">
        <f>BN7+BN17+BN27</f>
        <v>0</v>
      </c>
      <c r="BO39" s="37" t="str">
        <f>IF(BM39&gt;0,BM39/BM$47,"-")</f>
        <v>-</v>
      </c>
      <c r="BP39" s="37" t="str">
        <f>IF(BN39&gt;0,BN39/BN$47,"-")</f>
        <v>-</v>
      </c>
      <c r="BQ39" s="38" t="str">
        <f>IF(BM39&gt;0,BN39/BM39,"-")</f>
        <v>-</v>
      </c>
      <c r="BR39" s="35">
        <f>BR7+BR17+BR27</f>
        <v>0</v>
      </c>
      <c r="BS39" s="36">
        <f>BS7+BS17+BS27</f>
        <v>0</v>
      </c>
      <c r="BT39" s="37" t="str">
        <f>IF(BR39&gt;0,BR39/BR$47,"-")</f>
        <v>-</v>
      </c>
      <c r="BU39" s="37" t="str">
        <f>IF(BS39&gt;0,BS39/BS$47,"-")</f>
        <v>-</v>
      </c>
      <c r="BV39" s="38" t="str">
        <f>IF(BR39&gt;0,BS39/BR39,"-")</f>
        <v>-</v>
      </c>
      <c r="BX39" s="65">
        <f>BX7+BX17+BX27</f>
        <v>0</v>
      </c>
      <c r="BY39" s="36">
        <f>BY7+BY17+BY27</f>
        <v>0</v>
      </c>
      <c r="BZ39" s="37" t="str">
        <f>IF(BX39&gt;0,BX39/BX$47,"-")</f>
        <v>-</v>
      </c>
      <c r="CA39" s="37" t="str">
        <f>IF(BY39&gt;0,BY39/BY$47,"-")</f>
        <v>-</v>
      </c>
      <c r="CB39" s="38" t="str">
        <f>IF(BX39&gt;0,BY39/BX39,"-")</f>
        <v>-</v>
      </c>
    </row>
    <row r="40" spans="2:80" s="3" customFormat="1" x14ac:dyDescent="0.3">
      <c r="B40" s="141"/>
      <c r="C40" s="9" t="s">
        <v>26</v>
      </c>
      <c r="D40" s="46">
        <f>D8+D18+D28</f>
        <v>0</v>
      </c>
      <c r="E40" s="47">
        <f t="shared" ref="E40" si="101">E8+E18+E28</f>
        <v>0</v>
      </c>
      <c r="F40" s="48" t="str">
        <f t="shared" ref="F40:G46" si="102">IF(D40&gt;0,D40/D$47,"-")</f>
        <v>-</v>
      </c>
      <c r="G40" s="48" t="str">
        <f t="shared" si="102"/>
        <v>-</v>
      </c>
      <c r="H40" s="49" t="str">
        <f t="shared" ref="H40:H46" si="103">IF(D40&gt;0,E40/D40,"-")</f>
        <v>-</v>
      </c>
      <c r="I40" s="46">
        <f>I8+I18+I28</f>
        <v>0</v>
      </c>
      <c r="J40" s="47">
        <f t="shared" ref="J40" si="104">J8+J18+J28</f>
        <v>0</v>
      </c>
      <c r="K40" s="48" t="str">
        <f t="shared" ref="K40:L46" si="105">IF(I40&gt;0,I40/I$47,"-")</f>
        <v>-</v>
      </c>
      <c r="L40" s="48" t="str">
        <f t="shared" si="105"/>
        <v>-</v>
      </c>
      <c r="M40" s="49" t="str">
        <f t="shared" ref="M40:M46" si="106">IF(I40&gt;0,J40/I40,"-")</f>
        <v>-</v>
      </c>
      <c r="N40" s="46">
        <f>N8+N18+N28</f>
        <v>0</v>
      </c>
      <c r="O40" s="47">
        <f t="shared" ref="O40" si="107">O8+O18+O28</f>
        <v>0</v>
      </c>
      <c r="P40" s="48" t="str">
        <f t="shared" ref="P40:Q46" si="108">IF(N40&gt;0,N40/N$47,"-")</f>
        <v>-</v>
      </c>
      <c r="Q40" s="48" t="str">
        <f t="shared" si="108"/>
        <v>-</v>
      </c>
      <c r="R40" s="49" t="str">
        <f t="shared" ref="R40:R46" si="109">IF(N40&gt;0,O40/N40,"-")</f>
        <v>-</v>
      </c>
      <c r="S40" s="46">
        <f>S8+S18+S28</f>
        <v>0</v>
      </c>
      <c r="T40" s="47">
        <f t="shared" ref="T40" si="110">T8+T18+T28</f>
        <v>0</v>
      </c>
      <c r="U40" s="48" t="str">
        <f t="shared" ref="U40:V46" si="111">IF(S40&gt;0,S40/S$47,"-")</f>
        <v>-</v>
      </c>
      <c r="V40" s="48" t="str">
        <f t="shared" si="111"/>
        <v>-</v>
      </c>
      <c r="W40" s="49" t="str">
        <f t="shared" ref="W40:W46" si="112">IF(S40&gt;0,T40/S40,"-")</f>
        <v>-</v>
      </c>
      <c r="X40" s="46">
        <f>X8+X18+X28</f>
        <v>0</v>
      </c>
      <c r="Y40" s="47">
        <f t="shared" ref="Y40" si="113">Y8+Y18+Y28</f>
        <v>0</v>
      </c>
      <c r="Z40" s="48" t="str">
        <f t="shared" ref="Z40:AA46" si="114">IF(X40&gt;0,X40/X$47,"-")</f>
        <v>-</v>
      </c>
      <c r="AA40" s="48" t="str">
        <f t="shared" si="114"/>
        <v>-</v>
      </c>
      <c r="AB40" s="49" t="str">
        <f t="shared" ref="AB40:AB46" si="115">IF(X40&gt;0,Y40/X40,"-")</f>
        <v>-</v>
      </c>
      <c r="AC40" s="46">
        <f>AC8+AC18+AC28</f>
        <v>0</v>
      </c>
      <c r="AD40" s="47">
        <f t="shared" ref="AD40" si="116">AD8+AD18+AD28</f>
        <v>0</v>
      </c>
      <c r="AE40" s="48" t="str">
        <f t="shared" ref="AE40:AF46" si="117">IF(AC40&gt;0,AC40/AC$47,"-")</f>
        <v>-</v>
      </c>
      <c r="AF40" s="48" t="str">
        <f t="shared" si="117"/>
        <v>-</v>
      </c>
      <c r="AG40" s="49" t="str">
        <f t="shared" ref="AG40:AG46" si="118">IF(AC40&gt;0,AD40/AC40,"-")</f>
        <v>-</v>
      </c>
      <c r="AH40" s="46">
        <f>AH8+AH18+AH28</f>
        <v>0</v>
      </c>
      <c r="AI40" s="47">
        <f t="shared" ref="AI40" si="119">AI8+AI18+AI28</f>
        <v>0</v>
      </c>
      <c r="AJ40" s="48" t="str">
        <f t="shared" ref="AJ40:AK46" si="120">IF(AH40&gt;0,AH40/AH$47,"-")</f>
        <v>-</v>
      </c>
      <c r="AK40" s="48" t="str">
        <f t="shared" si="120"/>
        <v>-</v>
      </c>
      <c r="AL40" s="49" t="str">
        <f t="shared" ref="AL40:AL46" si="121">IF(AH40&gt;0,AI40/AH40,"-")</f>
        <v>-</v>
      </c>
      <c r="AM40" s="10"/>
      <c r="AN40" s="46">
        <f>AN8+AN18+AN28</f>
        <v>0</v>
      </c>
      <c r="AO40" s="47">
        <f t="shared" ref="AO40" si="122">AO8+AO18+AO28</f>
        <v>0</v>
      </c>
      <c r="AP40" s="48" t="str">
        <f t="shared" ref="AP40:AQ46" si="123">IF(AN40&gt;0,AN40/AN$47,"-")</f>
        <v>-</v>
      </c>
      <c r="AQ40" s="48" t="str">
        <f t="shared" si="123"/>
        <v>-</v>
      </c>
      <c r="AR40" s="49" t="str">
        <f t="shared" ref="AR40:AR46" si="124">IF(AN40&gt;0,AO40/AN40,"-")</f>
        <v>-</v>
      </c>
      <c r="AS40" s="46">
        <f>AS8+AS18+AS28</f>
        <v>0</v>
      </c>
      <c r="AT40" s="47">
        <f t="shared" ref="AT40" si="125">AT8+AT18+AT28</f>
        <v>0</v>
      </c>
      <c r="AU40" s="48" t="str">
        <f t="shared" ref="AU40:AV46" si="126">IF(AS40&gt;0,AS40/AS$47,"-")</f>
        <v>-</v>
      </c>
      <c r="AV40" s="48" t="str">
        <f t="shared" si="126"/>
        <v>-</v>
      </c>
      <c r="AW40" s="49" t="str">
        <f t="shared" ref="AW40:AW46" si="127">IF(AS40&gt;0,AT40/AS40,"-")</f>
        <v>-</v>
      </c>
      <c r="AX40" s="46">
        <f>AX8+AX18+AX28</f>
        <v>0</v>
      </c>
      <c r="AY40" s="47">
        <f t="shared" ref="AY40" si="128">AY8+AY18+AY28</f>
        <v>0</v>
      </c>
      <c r="AZ40" s="48" t="str">
        <f t="shared" ref="AZ40:BA46" si="129">IF(AX40&gt;0,AX40/AX$47,"-")</f>
        <v>-</v>
      </c>
      <c r="BA40" s="48" t="str">
        <f t="shared" si="129"/>
        <v>-</v>
      </c>
      <c r="BB40" s="49" t="str">
        <f t="shared" ref="BB40:BB46" si="130">IF(AX40&gt;0,AY40/AX40,"-")</f>
        <v>-</v>
      </c>
      <c r="BC40" s="46">
        <f>BC8+BC18+BC28</f>
        <v>0</v>
      </c>
      <c r="BD40" s="47">
        <f t="shared" ref="BD40" si="131">BD8+BD18+BD28</f>
        <v>0</v>
      </c>
      <c r="BE40" s="48" t="str">
        <f t="shared" ref="BE40:BF46" si="132">IF(BC40&gt;0,BC40/BC$47,"-")</f>
        <v>-</v>
      </c>
      <c r="BF40" s="48" t="str">
        <f t="shared" si="132"/>
        <v>-</v>
      </c>
      <c r="BG40" s="49" t="str">
        <f t="shared" ref="BG40:BG46" si="133">IF(BC40&gt;0,BD40/BC40,"-")</f>
        <v>-</v>
      </c>
      <c r="BH40" s="46">
        <f>BH8+BH18+BH28</f>
        <v>0</v>
      </c>
      <c r="BI40" s="47">
        <f t="shared" ref="BI40" si="134">BI8+BI18+BI28</f>
        <v>0</v>
      </c>
      <c r="BJ40" s="48" t="str">
        <f t="shared" ref="BJ40:BK46" si="135">IF(BH40&gt;0,BH40/BH$47,"-")</f>
        <v>-</v>
      </c>
      <c r="BK40" s="48" t="str">
        <f t="shared" si="135"/>
        <v>-</v>
      </c>
      <c r="BL40" s="49" t="str">
        <f t="shared" ref="BL40:BL46" si="136">IF(BH40&gt;0,BI40/BH40,"-")</f>
        <v>-</v>
      </c>
      <c r="BM40" s="46">
        <f>BM8+BM18+BM28</f>
        <v>0</v>
      </c>
      <c r="BN40" s="47">
        <f t="shared" ref="BN40" si="137">BN8+BN18+BN28</f>
        <v>0</v>
      </c>
      <c r="BO40" s="48" t="str">
        <f t="shared" ref="BO40:BP46" si="138">IF(BM40&gt;0,BM40/BM$47,"-")</f>
        <v>-</v>
      </c>
      <c r="BP40" s="48" t="str">
        <f t="shared" si="138"/>
        <v>-</v>
      </c>
      <c r="BQ40" s="49" t="str">
        <f t="shared" ref="BQ40:BQ46" si="139">IF(BM40&gt;0,BN40/BM40,"-")</f>
        <v>-</v>
      </c>
      <c r="BR40" s="46">
        <f>BR8+BR18+BR28</f>
        <v>0</v>
      </c>
      <c r="BS40" s="47">
        <f t="shared" ref="BS40" si="140">BS8+BS18+BS28</f>
        <v>0</v>
      </c>
      <c r="BT40" s="48" t="str">
        <f t="shared" ref="BT40:BU46" si="141">IF(BR40&gt;0,BR40/BR$47,"-")</f>
        <v>-</v>
      </c>
      <c r="BU40" s="48" t="str">
        <f t="shared" si="141"/>
        <v>-</v>
      </c>
      <c r="BV40" s="49" t="str">
        <f t="shared" ref="BV40:BV46" si="142">IF(BR40&gt;0,BS40/BR40,"-")</f>
        <v>-</v>
      </c>
      <c r="BX40" s="66">
        <f>BX8+BX18+BX28</f>
        <v>0</v>
      </c>
      <c r="BY40" s="47">
        <f t="shared" ref="BY40" si="143">BY8+BY18+BY28</f>
        <v>0</v>
      </c>
      <c r="BZ40" s="48" t="str">
        <f t="shared" ref="BZ40:CA46" si="144">IF(BX40&gt;0,BX40/BX$47,"-")</f>
        <v>-</v>
      </c>
      <c r="CA40" s="48" t="str">
        <f t="shared" si="144"/>
        <v>-</v>
      </c>
      <c r="CB40" s="49" t="str">
        <f t="shared" ref="CB40:CB46" si="145">IF(BX40&gt;0,BY40/BX40,"-")</f>
        <v>-</v>
      </c>
    </row>
    <row r="41" spans="2:80" s="3" customFormat="1" ht="14.4" x14ac:dyDescent="0.3">
      <c r="B41" s="141"/>
      <c r="C41" s="9" t="s">
        <v>27</v>
      </c>
      <c r="D41" s="46">
        <f t="shared" ref="D41:E46" si="146">D9+D19+D29</f>
        <v>0</v>
      </c>
      <c r="E41" s="47">
        <f t="shared" si="146"/>
        <v>0</v>
      </c>
      <c r="F41" s="48" t="str">
        <f t="shared" si="102"/>
        <v>-</v>
      </c>
      <c r="G41" s="48" t="str">
        <f t="shared" si="102"/>
        <v>-</v>
      </c>
      <c r="H41" s="49" t="str">
        <f t="shared" si="103"/>
        <v>-</v>
      </c>
      <c r="I41" s="46">
        <f t="shared" ref="I41:J46" si="147">I9+I19+I29</f>
        <v>0</v>
      </c>
      <c r="J41" s="47">
        <f t="shared" si="147"/>
        <v>0</v>
      </c>
      <c r="K41" s="48" t="str">
        <f t="shared" si="105"/>
        <v>-</v>
      </c>
      <c r="L41" s="48" t="str">
        <f t="shared" si="105"/>
        <v>-</v>
      </c>
      <c r="M41" s="49" t="str">
        <f t="shared" si="106"/>
        <v>-</v>
      </c>
      <c r="N41" s="46">
        <f t="shared" ref="N41:O46" si="148">N9+N19+N29</f>
        <v>0</v>
      </c>
      <c r="O41" s="47">
        <f t="shared" si="148"/>
        <v>0</v>
      </c>
      <c r="P41" s="48" t="str">
        <f t="shared" si="108"/>
        <v>-</v>
      </c>
      <c r="Q41" s="48" t="str">
        <f t="shared" si="108"/>
        <v>-</v>
      </c>
      <c r="R41" s="49" t="str">
        <f t="shared" si="109"/>
        <v>-</v>
      </c>
      <c r="S41" s="46">
        <f t="shared" ref="S41:T46" si="149">S9+S19+S29</f>
        <v>0</v>
      </c>
      <c r="T41" s="47">
        <f t="shared" si="149"/>
        <v>0</v>
      </c>
      <c r="U41" s="48" t="str">
        <f t="shared" si="111"/>
        <v>-</v>
      </c>
      <c r="V41" s="48" t="str">
        <f t="shared" si="111"/>
        <v>-</v>
      </c>
      <c r="W41" s="49" t="str">
        <f t="shared" si="112"/>
        <v>-</v>
      </c>
      <c r="X41" s="46">
        <f t="shared" ref="X41:Y46" si="150">X9+X19+X29</f>
        <v>0</v>
      </c>
      <c r="Y41" s="47">
        <f t="shared" si="150"/>
        <v>0</v>
      </c>
      <c r="Z41" s="48" t="str">
        <f t="shared" si="114"/>
        <v>-</v>
      </c>
      <c r="AA41" s="48" t="str">
        <f t="shared" si="114"/>
        <v>-</v>
      </c>
      <c r="AB41" s="49" t="str">
        <f t="shared" si="115"/>
        <v>-</v>
      </c>
      <c r="AC41" s="46">
        <f t="shared" ref="AC41:AD46" si="151">AC9+AC19+AC29</f>
        <v>0</v>
      </c>
      <c r="AD41" s="47">
        <f t="shared" si="151"/>
        <v>0</v>
      </c>
      <c r="AE41" s="48" t="str">
        <f t="shared" si="117"/>
        <v>-</v>
      </c>
      <c r="AF41" s="48" t="str">
        <f t="shared" si="117"/>
        <v>-</v>
      </c>
      <c r="AG41" s="49" t="str">
        <f t="shared" si="118"/>
        <v>-</v>
      </c>
      <c r="AH41" s="46">
        <f t="shared" ref="AH41:AI46" si="152">AH9+AH19+AH29</f>
        <v>0</v>
      </c>
      <c r="AI41" s="47">
        <f t="shared" si="152"/>
        <v>0</v>
      </c>
      <c r="AJ41" s="48" t="str">
        <f t="shared" si="120"/>
        <v>-</v>
      </c>
      <c r="AK41" s="48" t="str">
        <f t="shared" si="120"/>
        <v>-</v>
      </c>
      <c r="AL41" s="49" t="str">
        <f t="shared" si="121"/>
        <v>-</v>
      </c>
      <c r="AM41" s="10"/>
      <c r="AN41" s="46">
        <f t="shared" ref="AN41:AO46" si="153">AN9+AN19+AN29</f>
        <v>0</v>
      </c>
      <c r="AO41" s="47">
        <f t="shared" si="153"/>
        <v>0</v>
      </c>
      <c r="AP41" s="48" t="str">
        <f t="shared" si="123"/>
        <v>-</v>
      </c>
      <c r="AQ41" s="48" t="str">
        <f t="shared" si="123"/>
        <v>-</v>
      </c>
      <c r="AR41" s="49" t="str">
        <f t="shared" si="124"/>
        <v>-</v>
      </c>
      <c r="AS41" s="46">
        <f t="shared" ref="AS41:AT46" si="154">AS9+AS19+AS29</f>
        <v>0</v>
      </c>
      <c r="AT41" s="47">
        <f t="shared" si="154"/>
        <v>0</v>
      </c>
      <c r="AU41" s="48" t="str">
        <f t="shared" si="126"/>
        <v>-</v>
      </c>
      <c r="AV41" s="48" t="str">
        <f t="shared" si="126"/>
        <v>-</v>
      </c>
      <c r="AW41" s="49" t="str">
        <f t="shared" si="127"/>
        <v>-</v>
      </c>
      <c r="AX41" s="46">
        <f t="shared" ref="AX41:AY46" si="155">AX9+AX19+AX29</f>
        <v>0</v>
      </c>
      <c r="AY41" s="47">
        <f t="shared" si="155"/>
        <v>0</v>
      </c>
      <c r="AZ41" s="48" t="str">
        <f t="shared" si="129"/>
        <v>-</v>
      </c>
      <c r="BA41" s="48" t="str">
        <f t="shared" si="129"/>
        <v>-</v>
      </c>
      <c r="BB41" s="49" t="str">
        <f t="shared" si="130"/>
        <v>-</v>
      </c>
      <c r="BC41" s="46">
        <f t="shared" ref="BC41:BD46" si="156">BC9+BC19+BC29</f>
        <v>0</v>
      </c>
      <c r="BD41" s="47">
        <f t="shared" si="156"/>
        <v>0</v>
      </c>
      <c r="BE41" s="48" t="str">
        <f t="shared" si="132"/>
        <v>-</v>
      </c>
      <c r="BF41" s="48" t="str">
        <f t="shared" si="132"/>
        <v>-</v>
      </c>
      <c r="BG41" s="49" t="str">
        <f t="shared" si="133"/>
        <v>-</v>
      </c>
      <c r="BH41" s="46">
        <f t="shared" ref="BH41:BI46" si="157">BH9+BH19+BH29</f>
        <v>0</v>
      </c>
      <c r="BI41" s="47">
        <f t="shared" si="157"/>
        <v>0</v>
      </c>
      <c r="BJ41" s="48" t="str">
        <f t="shared" si="135"/>
        <v>-</v>
      </c>
      <c r="BK41" s="48" t="str">
        <f t="shared" si="135"/>
        <v>-</v>
      </c>
      <c r="BL41" s="49" t="str">
        <f t="shared" si="136"/>
        <v>-</v>
      </c>
      <c r="BM41" s="46">
        <f t="shared" ref="BM41:BN46" si="158">BM9+BM19+BM29</f>
        <v>0</v>
      </c>
      <c r="BN41" s="47">
        <f t="shared" si="158"/>
        <v>0</v>
      </c>
      <c r="BO41" s="48" t="str">
        <f t="shared" si="138"/>
        <v>-</v>
      </c>
      <c r="BP41" s="48" t="str">
        <f t="shared" si="138"/>
        <v>-</v>
      </c>
      <c r="BQ41" s="49" t="str">
        <f t="shared" si="139"/>
        <v>-</v>
      </c>
      <c r="BR41" s="46">
        <f t="shared" ref="BR41:BS46" si="159">BR9+BR19+BR29</f>
        <v>0</v>
      </c>
      <c r="BS41" s="47">
        <f t="shared" si="159"/>
        <v>0</v>
      </c>
      <c r="BT41" s="48" t="str">
        <f t="shared" si="141"/>
        <v>-</v>
      </c>
      <c r="BU41" s="48" t="str">
        <f t="shared" si="141"/>
        <v>-</v>
      </c>
      <c r="BV41" s="49" t="str">
        <f t="shared" si="142"/>
        <v>-</v>
      </c>
      <c r="BX41" s="66">
        <f t="shared" ref="BX41:BY46" si="160">BX9+BX19+BX29</f>
        <v>0</v>
      </c>
      <c r="BY41" s="47">
        <f t="shared" si="160"/>
        <v>0</v>
      </c>
      <c r="BZ41" s="48" t="str">
        <f t="shared" si="144"/>
        <v>-</v>
      </c>
      <c r="CA41" s="48" t="str">
        <f t="shared" si="144"/>
        <v>-</v>
      </c>
      <c r="CB41" s="49" t="str">
        <f t="shared" si="145"/>
        <v>-</v>
      </c>
    </row>
    <row r="42" spans="2:80" s="3" customFormat="1" ht="14.4" x14ac:dyDescent="0.3">
      <c r="B42" s="141"/>
      <c r="C42" s="9" t="s">
        <v>28</v>
      </c>
      <c r="D42" s="46">
        <f t="shared" si="146"/>
        <v>0</v>
      </c>
      <c r="E42" s="47">
        <f t="shared" si="146"/>
        <v>0</v>
      </c>
      <c r="F42" s="48" t="str">
        <f t="shared" si="102"/>
        <v>-</v>
      </c>
      <c r="G42" s="48" t="str">
        <f t="shared" si="102"/>
        <v>-</v>
      </c>
      <c r="H42" s="49" t="str">
        <f t="shared" si="103"/>
        <v>-</v>
      </c>
      <c r="I42" s="46">
        <f t="shared" si="147"/>
        <v>0</v>
      </c>
      <c r="J42" s="47">
        <f t="shared" si="147"/>
        <v>0</v>
      </c>
      <c r="K42" s="48" t="str">
        <f t="shared" si="105"/>
        <v>-</v>
      </c>
      <c r="L42" s="48" t="str">
        <f t="shared" si="105"/>
        <v>-</v>
      </c>
      <c r="M42" s="49" t="str">
        <f t="shared" si="106"/>
        <v>-</v>
      </c>
      <c r="N42" s="46">
        <f t="shared" si="148"/>
        <v>0</v>
      </c>
      <c r="O42" s="47">
        <f t="shared" si="148"/>
        <v>0</v>
      </c>
      <c r="P42" s="48" t="str">
        <f t="shared" si="108"/>
        <v>-</v>
      </c>
      <c r="Q42" s="48" t="str">
        <f t="shared" si="108"/>
        <v>-</v>
      </c>
      <c r="R42" s="49" t="str">
        <f t="shared" si="109"/>
        <v>-</v>
      </c>
      <c r="S42" s="46">
        <f t="shared" si="149"/>
        <v>0</v>
      </c>
      <c r="T42" s="47">
        <f t="shared" si="149"/>
        <v>0</v>
      </c>
      <c r="U42" s="48" t="str">
        <f t="shared" si="111"/>
        <v>-</v>
      </c>
      <c r="V42" s="48" t="str">
        <f t="shared" si="111"/>
        <v>-</v>
      </c>
      <c r="W42" s="49" t="str">
        <f t="shared" si="112"/>
        <v>-</v>
      </c>
      <c r="X42" s="46">
        <f t="shared" si="150"/>
        <v>0</v>
      </c>
      <c r="Y42" s="47">
        <f t="shared" si="150"/>
        <v>0</v>
      </c>
      <c r="Z42" s="48" t="str">
        <f t="shared" si="114"/>
        <v>-</v>
      </c>
      <c r="AA42" s="48" t="str">
        <f t="shared" si="114"/>
        <v>-</v>
      </c>
      <c r="AB42" s="49" t="str">
        <f t="shared" si="115"/>
        <v>-</v>
      </c>
      <c r="AC42" s="46">
        <f t="shared" si="151"/>
        <v>0</v>
      </c>
      <c r="AD42" s="47">
        <f t="shared" si="151"/>
        <v>0</v>
      </c>
      <c r="AE42" s="48" t="str">
        <f t="shared" si="117"/>
        <v>-</v>
      </c>
      <c r="AF42" s="48" t="str">
        <f t="shared" si="117"/>
        <v>-</v>
      </c>
      <c r="AG42" s="49" t="str">
        <f t="shared" si="118"/>
        <v>-</v>
      </c>
      <c r="AH42" s="46">
        <f t="shared" si="152"/>
        <v>0</v>
      </c>
      <c r="AI42" s="47">
        <f t="shared" si="152"/>
        <v>0</v>
      </c>
      <c r="AJ42" s="48" t="str">
        <f t="shared" si="120"/>
        <v>-</v>
      </c>
      <c r="AK42" s="48" t="str">
        <f t="shared" si="120"/>
        <v>-</v>
      </c>
      <c r="AL42" s="49" t="str">
        <f t="shared" si="121"/>
        <v>-</v>
      </c>
      <c r="AM42" s="10"/>
      <c r="AN42" s="46">
        <f t="shared" si="153"/>
        <v>0</v>
      </c>
      <c r="AO42" s="47">
        <f t="shared" si="153"/>
        <v>0</v>
      </c>
      <c r="AP42" s="48" t="str">
        <f t="shared" si="123"/>
        <v>-</v>
      </c>
      <c r="AQ42" s="48" t="str">
        <f t="shared" si="123"/>
        <v>-</v>
      </c>
      <c r="AR42" s="49" t="str">
        <f t="shared" si="124"/>
        <v>-</v>
      </c>
      <c r="AS42" s="46">
        <f t="shared" si="154"/>
        <v>0</v>
      </c>
      <c r="AT42" s="47">
        <f t="shared" si="154"/>
        <v>0</v>
      </c>
      <c r="AU42" s="48" t="str">
        <f t="shared" si="126"/>
        <v>-</v>
      </c>
      <c r="AV42" s="48" t="str">
        <f t="shared" si="126"/>
        <v>-</v>
      </c>
      <c r="AW42" s="49" t="str">
        <f t="shared" si="127"/>
        <v>-</v>
      </c>
      <c r="AX42" s="46">
        <f t="shared" si="155"/>
        <v>0</v>
      </c>
      <c r="AY42" s="47">
        <f t="shared" si="155"/>
        <v>0</v>
      </c>
      <c r="AZ42" s="48" t="str">
        <f t="shared" si="129"/>
        <v>-</v>
      </c>
      <c r="BA42" s="48" t="str">
        <f t="shared" si="129"/>
        <v>-</v>
      </c>
      <c r="BB42" s="49" t="str">
        <f t="shared" si="130"/>
        <v>-</v>
      </c>
      <c r="BC42" s="46">
        <f t="shared" si="156"/>
        <v>0</v>
      </c>
      <c r="BD42" s="47">
        <f t="shared" si="156"/>
        <v>0</v>
      </c>
      <c r="BE42" s="48" t="str">
        <f t="shared" si="132"/>
        <v>-</v>
      </c>
      <c r="BF42" s="48" t="str">
        <f t="shared" si="132"/>
        <v>-</v>
      </c>
      <c r="BG42" s="49" t="str">
        <f t="shared" si="133"/>
        <v>-</v>
      </c>
      <c r="BH42" s="46">
        <f t="shared" si="157"/>
        <v>0</v>
      </c>
      <c r="BI42" s="47">
        <f t="shared" si="157"/>
        <v>0</v>
      </c>
      <c r="BJ42" s="48" t="str">
        <f t="shared" si="135"/>
        <v>-</v>
      </c>
      <c r="BK42" s="48" t="str">
        <f t="shared" si="135"/>
        <v>-</v>
      </c>
      <c r="BL42" s="49" t="str">
        <f t="shared" si="136"/>
        <v>-</v>
      </c>
      <c r="BM42" s="46">
        <f t="shared" si="158"/>
        <v>0</v>
      </c>
      <c r="BN42" s="47">
        <f t="shared" si="158"/>
        <v>0</v>
      </c>
      <c r="BO42" s="48" t="str">
        <f t="shared" si="138"/>
        <v>-</v>
      </c>
      <c r="BP42" s="48" t="str">
        <f t="shared" si="138"/>
        <v>-</v>
      </c>
      <c r="BQ42" s="49" t="str">
        <f t="shared" si="139"/>
        <v>-</v>
      </c>
      <c r="BR42" s="46">
        <f t="shared" si="159"/>
        <v>0</v>
      </c>
      <c r="BS42" s="47">
        <f t="shared" si="159"/>
        <v>0</v>
      </c>
      <c r="BT42" s="48" t="str">
        <f t="shared" si="141"/>
        <v>-</v>
      </c>
      <c r="BU42" s="48" t="str">
        <f t="shared" si="141"/>
        <v>-</v>
      </c>
      <c r="BV42" s="49" t="str">
        <f t="shared" si="142"/>
        <v>-</v>
      </c>
      <c r="BX42" s="66">
        <f t="shared" si="160"/>
        <v>0</v>
      </c>
      <c r="BY42" s="47">
        <f t="shared" si="160"/>
        <v>0</v>
      </c>
      <c r="BZ42" s="48" t="str">
        <f t="shared" si="144"/>
        <v>-</v>
      </c>
      <c r="CA42" s="48" t="str">
        <f t="shared" si="144"/>
        <v>-</v>
      </c>
      <c r="CB42" s="49" t="str">
        <f t="shared" si="145"/>
        <v>-</v>
      </c>
    </row>
    <row r="43" spans="2:80" s="3" customFormat="1" ht="14.4" x14ac:dyDescent="0.3">
      <c r="B43" s="141"/>
      <c r="C43" s="9" t="s">
        <v>29</v>
      </c>
      <c r="D43" s="46">
        <f t="shared" si="146"/>
        <v>0</v>
      </c>
      <c r="E43" s="47">
        <f t="shared" si="146"/>
        <v>0</v>
      </c>
      <c r="F43" s="48" t="str">
        <f t="shared" si="102"/>
        <v>-</v>
      </c>
      <c r="G43" s="48" t="str">
        <f t="shared" si="102"/>
        <v>-</v>
      </c>
      <c r="H43" s="49" t="str">
        <f t="shared" si="103"/>
        <v>-</v>
      </c>
      <c r="I43" s="46">
        <f t="shared" si="147"/>
        <v>0</v>
      </c>
      <c r="J43" s="47">
        <f t="shared" si="147"/>
        <v>0</v>
      </c>
      <c r="K43" s="48" t="str">
        <f t="shared" si="105"/>
        <v>-</v>
      </c>
      <c r="L43" s="48" t="str">
        <f t="shared" si="105"/>
        <v>-</v>
      </c>
      <c r="M43" s="49" t="str">
        <f t="shared" si="106"/>
        <v>-</v>
      </c>
      <c r="N43" s="46">
        <f t="shared" si="148"/>
        <v>0</v>
      </c>
      <c r="O43" s="47">
        <f t="shared" si="148"/>
        <v>0</v>
      </c>
      <c r="P43" s="48" t="str">
        <f t="shared" si="108"/>
        <v>-</v>
      </c>
      <c r="Q43" s="48" t="str">
        <f t="shared" si="108"/>
        <v>-</v>
      </c>
      <c r="R43" s="49" t="str">
        <f t="shared" si="109"/>
        <v>-</v>
      </c>
      <c r="S43" s="46">
        <f t="shared" si="149"/>
        <v>0</v>
      </c>
      <c r="T43" s="47">
        <f t="shared" si="149"/>
        <v>0</v>
      </c>
      <c r="U43" s="48" t="str">
        <f t="shared" si="111"/>
        <v>-</v>
      </c>
      <c r="V43" s="48" t="str">
        <f t="shared" si="111"/>
        <v>-</v>
      </c>
      <c r="W43" s="49" t="str">
        <f t="shared" si="112"/>
        <v>-</v>
      </c>
      <c r="X43" s="46">
        <f t="shared" si="150"/>
        <v>0</v>
      </c>
      <c r="Y43" s="47">
        <f t="shared" si="150"/>
        <v>0</v>
      </c>
      <c r="Z43" s="48" t="str">
        <f t="shared" si="114"/>
        <v>-</v>
      </c>
      <c r="AA43" s="48" t="str">
        <f t="shared" si="114"/>
        <v>-</v>
      </c>
      <c r="AB43" s="49" t="str">
        <f t="shared" si="115"/>
        <v>-</v>
      </c>
      <c r="AC43" s="46">
        <f t="shared" si="151"/>
        <v>0</v>
      </c>
      <c r="AD43" s="47">
        <f t="shared" si="151"/>
        <v>0</v>
      </c>
      <c r="AE43" s="48" t="str">
        <f t="shared" si="117"/>
        <v>-</v>
      </c>
      <c r="AF43" s="48" t="str">
        <f t="shared" si="117"/>
        <v>-</v>
      </c>
      <c r="AG43" s="49" t="str">
        <f t="shared" si="118"/>
        <v>-</v>
      </c>
      <c r="AH43" s="46">
        <f t="shared" si="152"/>
        <v>0</v>
      </c>
      <c r="AI43" s="47">
        <f t="shared" si="152"/>
        <v>0</v>
      </c>
      <c r="AJ43" s="48" t="str">
        <f t="shared" si="120"/>
        <v>-</v>
      </c>
      <c r="AK43" s="48" t="str">
        <f t="shared" si="120"/>
        <v>-</v>
      </c>
      <c r="AL43" s="49" t="str">
        <f t="shared" si="121"/>
        <v>-</v>
      </c>
      <c r="AM43" s="10"/>
      <c r="AN43" s="46">
        <f t="shared" si="153"/>
        <v>0</v>
      </c>
      <c r="AO43" s="47">
        <f t="shared" si="153"/>
        <v>0</v>
      </c>
      <c r="AP43" s="48" t="str">
        <f t="shared" si="123"/>
        <v>-</v>
      </c>
      <c r="AQ43" s="48" t="str">
        <f t="shared" si="123"/>
        <v>-</v>
      </c>
      <c r="AR43" s="49" t="str">
        <f t="shared" si="124"/>
        <v>-</v>
      </c>
      <c r="AS43" s="46">
        <f t="shared" si="154"/>
        <v>0</v>
      </c>
      <c r="AT43" s="47">
        <f t="shared" si="154"/>
        <v>0</v>
      </c>
      <c r="AU43" s="48" t="str">
        <f t="shared" si="126"/>
        <v>-</v>
      </c>
      <c r="AV43" s="48" t="str">
        <f t="shared" si="126"/>
        <v>-</v>
      </c>
      <c r="AW43" s="49" t="str">
        <f t="shared" si="127"/>
        <v>-</v>
      </c>
      <c r="AX43" s="46">
        <f t="shared" si="155"/>
        <v>0</v>
      </c>
      <c r="AY43" s="47">
        <f t="shared" si="155"/>
        <v>0</v>
      </c>
      <c r="AZ43" s="48" t="str">
        <f t="shared" si="129"/>
        <v>-</v>
      </c>
      <c r="BA43" s="48" t="str">
        <f t="shared" si="129"/>
        <v>-</v>
      </c>
      <c r="BB43" s="49" t="str">
        <f t="shared" si="130"/>
        <v>-</v>
      </c>
      <c r="BC43" s="46">
        <f t="shared" si="156"/>
        <v>0</v>
      </c>
      <c r="BD43" s="47">
        <f t="shared" si="156"/>
        <v>0</v>
      </c>
      <c r="BE43" s="48" t="str">
        <f t="shared" si="132"/>
        <v>-</v>
      </c>
      <c r="BF43" s="48" t="str">
        <f t="shared" si="132"/>
        <v>-</v>
      </c>
      <c r="BG43" s="49" t="str">
        <f t="shared" si="133"/>
        <v>-</v>
      </c>
      <c r="BH43" s="46">
        <f t="shared" si="157"/>
        <v>0</v>
      </c>
      <c r="BI43" s="47">
        <f t="shared" si="157"/>
        <v>0</v>
      </c>
      <c r="BJ43" s="48" t="str">
        <f t="shared" si="135"/>
        <v>-</v>
      </c>
      <c r="BK43" s="48" t="str">
        <f t="shared" si="135"/>
        <v>-</v>
      </c>
      <c r="BL43" s="49" t="str">
        <f t="shared" si="136"/>
        <v>-</v>
      </c>
      <c r="BM43" s="46">
        <f t="shared" si="158"/>
        <v>0</v>
      </c>
      <c r="BN43" s="47">
        <f t="shared" si="158"/>
        <v>0</v>
      </c>
      <c r="BO43" s="48" t="str">
        <f t="shared" si="138"/>
        <v>-</v>
      </c>
      <c r="BP43" s="48" t="str">
        <f t="shared" si="138"/>
        <v>-</v>
      </c>
      <c r="BQ43" s="49" t="str">
        <f t="shared" si="139"/>
        <v>-</v>
      </c>
      <c r="BR43" s="46">
        <f t="shared" si="159"/>
        <v>0</v>
      </c>
      <c r="BS43" s="47">
        <f t="shared" si="159"/>
        <v>0</v>
      </c>
      <c r="BT43" s="48" t="str">
        <f t="shared" si="141"/>
        <v>-</v>
      </c>
      <c r="BU43" s="48" t="str">
        <f t="shared" si="141"/>
        <v>-</v>
      </c>
      <c r="BV43" s="49" t="str">
        <f t="shared" si="142"/>
        <v>-</v>
      </c>
      <c r="BX43" s="66">
        <f t="shared" si="160"/>
        <v>0</v>
      </c>
      <c r="BY43" s="47">
        <f t="shared" si="160"/>
        <v>0</v>
      </c>
      <c r="BZ43" s="48" t="str">
        <f t="shared" si="144"/>
        <v>-</v>
      </c>
      <c r="CA43" s="48" t="str">
        <f t="shared" si="144"/>
        <v>-</v>
      </c>
      <c r="CB43" s="49" t="str">
        <f t="shared" si="145"/>
        <v>-</v>
      </c>
    </row>
    <row r="44" spans="2:80" s="3" customFormat="1" ht="14.4" x14ac:dyDescent="0.3">
      <c r="B44" s="141"/>
      <c r="C44" s="9" t="s">
        <v>30</v>
      </c>
      <c r="D44" s="46">
        <f t="shared" si="146"/>
        <v>0</v>
      </c>
      <c r="E44" s="47">
        <f t="shared" si="146"/>
        <v>0</v>
      </c>
      <c r="F44" s="48" t="str">
        <f t="shared" si="102"/>
        <v>-</v>
      </c>
      <c r="G44" s="48" t="str">
        <f t="shared" si="102"/>
        <v>-</v>
      </c>
      <c r="H44" s="49" t="str">
        <f t="shared" si="103"/>
        <v>-</v>
      </c>
      <c r="I44" s="46">
        <f t="shared" si="147"/>
        <v>0</v>
      </c>
      <c r="J44" s="47">
        <f t="shared" si="147"/>
        <v>0</v>
      </c>
      <c r="K44" s="48" t="str">
        <f t="shared" si="105"/>
        <v>-</v>
      </c>
      <c r="L44" s="48" t="str">
        <f t="shared" si="105"/>
        <v>-</v>
      </c>
      <c r="M44" s="49" t="str">
        <f t="shared" si="106"/>
        <v>-</v>
      </c>
      <c r="N44" s="46">
        <f t="shared" si="148"/>
        <v>0</v>
      </c>
      <c r="O44" s="47">
        <f t="shared" si="148"/>
        <v>0</v>
      </c>
      <c r="P44" s="48" t="str">
        <f t="shared" si="108"/>
        <v>-</v>
      </c>
      <c r="Q44" s="48" t="str">
        <f t="shared" si="108"/>
        <v>-</v>
      </c>
      <c r="R44" s="49" t="str">
        <f t="shared" si="109"/>
        <v>-</v>
      </c>
      <c r="S44" s="46">
        <f t="shared" si="149"/>
        <v>0</v>
      </c>
      <c r="T44" s="47">
        <f t="shared" si="149"/>
        <v>0</v>
      </c>
      <c r="U44" s="48" t="str">
        <f t="shared" si="111"/>
        <v>-</v>
      </c>
      <c r="V44" s="48" t="str">
        <f t="shared" si="111"/>
        <v>-</v>
      </c>
      <c r="W44" s="49" t="str">
        <f t="shared" si="112"/>
        <v>-</v>
      </c>
      <c r="X44" s="46">
        <f t="shared" si="150"/>
        <v>0</v>
      </c>
      <c r="Y44" s="47">
        <f t="shared" si="150"/>
        <v>0</v>
      </c>
      <c r="Z44" s="48" t="str">
        <f t="shared" si="114"/>
        <v>-</v>
      </c>
      <c r="AA44" s="48" t="str">
        <f t="shared" si="114"/>
        <v>-</v>
      </c>
      <c r="AB44" s="49" t="str">
        <f t="shared" si="115"/>
        <v>-</v>
      </c>
      <c r="AC44" s="46">
        <f t="shared" si="151"/>
        <v>0</v>
      </c>
      <c r="AD44" s="47">
        <f t="shared" si="151"/>
        <v>0</v>
      </c>
      <c r="AE44" s="48" t="str">
        <f t="shared" si="117"/>
        <v>-</v>
      </c>
      <c r="AF44" s="48" t="str">
        <f t="shared" si="117"/>
        <v>-</v>
      </c>
      <c r="AG44" s="49" t="str">
        <f t="shared" si="118"/>
        <v>-</v>
      </c>
      <c r="AH44" s="46">
        <f t="shared" si="152"/>
        <v>0</v>
      </c>
      <c r="AI44" s="47">
        <f t="shared" si="152"/>
        <v>0</v>
      </c>
      <c r="AJ44" s="48" t="str">
        <f t="shared" si="120"/>
        <v>-</v>
      </c>
      <c r="AK44" s="48" t="str">
        <f t="shared" si="120"/>
        <v>-</v>
      </c>
      <c r="AL44" s="49" t="str">
        <f t="shared" si="121"/>
        <v>-</v>
      </c>
      <c r="AM44" s="10"/>
      <c r="AN44" s="46">
        <f t="shared" si="153"/>
        <v>0</v>
      </c>
      <c r="AO44" s="47">
        <f t="shared" si="153"/>
        <v>0</v>
      </c>
      <c r="AP44" s="48" t="str">
        <f t="shared" si="123"/>
        <v>-</v>
      </c>
      <c r="AQ44" s="48" t="str">
        <f t="shared" si="123"/>
        <v>-</v>
      </c>
      <c r="AR44" s="49" t="str">
        <f t="shared" si="124"/>
        <v>-</v>
      </c>
      <c r="AS44" s="46">
        <f t="shared" si="154"/>
        <v>0</v>
      </c>
      <c r="AT44" s="47">
        <f t="shared" si="154"/>
        <v>0</v>
      </c>
      <c r="AU44" s="48" t="str">
        <f t="shared" si="126"/>
        <v>-</v>
      </c>
      <c r="AV44" s="48" t="str">
        <f t="shared" si="126"/>
        <v>-</v>
      </c>
      <c r="AW44" s="49" t="str">
        <f t="shared" si="127"/>
        <v>-</v>
      </c>
      <c r="AX44" s="46">
        <f t="shared" si="155"/>
        <v>0</v>
      </c>
      <c r="AY44" s="47">
        <f t="shared" si="155"/>
        <v>0</v>
      </c>
      <c r="AZ44" s="48" t="str">
        <f t="shared" si="129"/>
        <v>-</v>
      </c>
      <c r="BA44" s="48" t="str">
        <f t="shared" si="129"/>
        <v>-</v>
      </c>
      <c r="BB44" s="49" t="str">
        <f t="shared" si="130"/>
        <v>-</v>
      </c>
      <c r="BC44" s="46">
        <f t="shared" si="156"/>
        <v>0</v>
      </c>
      <c r="BD44" s="47">
        <f t="shared" si="156"/>
        <v>0</v>
      </c>
      <c r="BE44" s="48" t="str">
        <f t="shared" si="132"/>
        <v>-</v>
      </c>
      <c r="BF44" s="48" t="str">
        <f t="shared" si="132"/>
        <v>-</v>
      </c>
      <c r="BG44" s="49" t="str">
        <f t="shared" si="133"/>
        <v>-</v>
      </c>
      <c r="BH44" s="46">
        <f t="shared" si="157"/>
        <v>0</v>
      </c>
      <c r="BI44" s="47">
        <f t="shared" si="157"/>
        <v>0</v>
      </c>
      <c r="BJ44" s="48" t="str">
        <f t="shared" si="135"/>
        <v>-</v>
      </c>
      <c r="BK44" s="48" t="str">
        <f t="shared" si="135"/>
        <v>-</v>
      </c>
      <c r="BL44" s="49" t="str">
        <f t="shared" si="136"/>
        <v>-</v>
      </c>
      <c r="BM44" s="46">
        <f t="shared" si="158"/>
        <v>0</v>
      </c>
      <c r="BN44" s="47">
        <f t="shared" si="158"/>
        <v>0</v>
      </c>
      <c r="BO44" s="48" t="str">
        <f t="shared" si="138"/>
        <v>-</v>
      </c>
      <c r="BP44" s="48" t="str">
        <f t="shared" si="138"/>
        <v>-</v>
      </c>
      <c r="BQ44" s="49" t="str">
        <f t="shared" si="139"/>
        <v>-</v>
      </c>
      <c r="BR44" s="46">
        <f t="shared" si="159"/>
        <v>0</v>
      </c>
      <c r="BS44" s="47">
        <f t="shared" si="159"/>
        <v>0</v>
      </c>
      <c r="BT44" s="48" t="str">
        <f t="shared" si="141"/>
        <v>-</v>
      </c>
      <c r="BU44" s="48" t="str">
        <f t="shared" si="141"/>
        <v>-</v>
      </c>
      <c r="BV44" s="49" t="str">
        <f t="shared" si="142"/>
        <v>-</v>
      </c>
      <c r="BX44" s="66">
        <f t="shared" si="160"/>
        <v>0</v>
      </c>
      <c r="BY44" s="47">
        <f t="shared" si="160"/>
        <v>0</v>
      </c>
      <c r="BZ44" s="48" t="str">
        <f t="shared" si="144"/>
        <v>-</v>
      </c>
      <c r="CA44" s="48" t="str">
        <f t="shared" si="144"/>
        <v>-</v>
      </c>
      <c r="CB44" s="49" t="str">
        <f t="shared" si="145"/>
        <v>-</v>
      </c>
    </row>
    <row r="45" spans="2:80" s="3" customFormat="1" ht="14.4" x14ac:dyDescent="0.3">
      <c r="B45" s="141"/>
      <c r="C45" s="9" t="s">
        <v>31</v>
      </c>
      <c r="D45" s="46">
        <f t="shared" si="146"/>
        <v>0</v>
      </c>
      <c r="E45" s="47">
        <f t="shared" si="146"/>
        <v>0</v>
      </c>
      <c r="F45" s="48" t="str">
        <f t="shared" si="102"/>
        <v>-</v>
      </c>
      <c r="G45" s="48" t="str">
        <f t="shared" si="102"/>
        <v>-</v>
      </c>
      <c r="H45" s="49" t="str">
        <f t="shared" si="103"/>
        <v>-</v>
      </c>
      <c r="I45" s="46">
        <f t="shared" si="147"/>
        <v>0</v>
      </c>
      <c r="J45" s="47">
        <f t="shared" si="147"/>
        <v>0</v>
      </c>
      <c r="K45" s="48" t="str">
        <f t="shared" si="105"/>
        <v>-</v>
      </c>
      <c r="L45" s="48" t="str">
        <f t="shared" si="105"/>
        <v>-</v>
      </c>
      <c r="M45" s="49" t="str">
        <f t="shared" si="106"/>
        <v>-</v>
      </c>
      <c r="N45" s="46">
        <f t="shared" si="148"/>
        <v>0</v>
      </c>
      <c r="O45" s="47">
        <f t="shared" si="148"/>
        <v>0</v>
      </c>
      <c r="P45" s="48" t="str">
        <f t="shared" si="108"/>
        <v>-</v>
      </c>
      <c r="Q45" s="48" t="str">
        <f t="shared" si="108"/>
        <v>-</v>
      </c>
      <c r="R45" s="49" t="str">
        <f t="shared" si="109"/>
        <v>-</v>
      </c>
      <c r="S45" s="46">
        <f t="shared" si="149"/>
        <v>0</v>
      </c>
      <c r="T45" s="47">
        <f t="shared" si="149"/>
        <v>0</v>
      </c>
      <c r="U45" s="48" t="str">
        <f t="shared" si="111"/>
        <v>-</v>
      </c>
      <c r="V45" s="48" t="str">
        <f t="shared" si="111"/>
        <v>-</v>
      </c>
      <c r="W45" s="49" t="str">
        <f t="shared" si="112"/>
        <v>-</v>
      </c>
      <c r="X45" s="46">
        <f t="shared" si="150"/>
        <v>0</v>
      </c>
      <c r="Y45" s="47">
        <f t="shared" si="150"/>
        <v>0</v>
      </c>
      <c r="Z45" s="48" t="str">
        <f t="shared" si="114"/>
        <v>-</v>
      </c>
      <c r="AA45" s="48" t="str">
        <f t="shared" si="114"/>
        <v>-</v>
      </c>
      <c r="AB45" s="49" t="str">
        <f t="shared" si="115"/>
        <v>-</v>
      </c>
      <c r="AC45" s="46">
        <f t="shared" si="151"/>
        <v>0</v>
      </c>
      <c r="AD45" s="47">
        <f t="shared" si="151"/>
        <v>0</v>
      </c>
      <c r="AE45" s="48" t="str">
        <f t="shared" si="117"/>
        <v>-</v>
      </c>
      <c r="AF45" s="48" t="str">
        <f t="shared" si="117"/>
        <v>-</v>
      </c>
      <c r="AG45" s="49" t="str">
        <f t="shared" si="118"/>
        <v>-</v>
      </c>
      <c r="AH45" s="46">
        <f t="shared" si="152"/>
        <v>0</v>
      </c>
      <c r="AI45" s="47">
        <f t="shared" si="152"/>
        <v>0</v>
      </c>
      <c r="AJ45" s="48" t="str">
        <f t="shared" si="120"/>
        <v>-</v>
      </c>
      <c r="AK45" s="48" t="str">
        <f t="shared" si="120"/>
        <v>-</v>
      </c>
      <c r="AL45" s="49" t="str">
        <f t="shared" si="121"/>
        <v>-</v>
      </c>
      <c r="AM45" s="10"/>
      <c r="AN45" s="46">
        <f t="shared" si="153"/>
        <v>0</v>
      </c>
      <c r="AO45" s="47">
        <f t="shared" si="153"/>
        <v>0</v>
      </c>
      <c r="AP45" s="48" t="str">
        <f t="shared" si="123"/>
        <v>-</v>
      </c>
      <c r="AQ45" s="48" t="str">
        <f t="shared" si="123"/>
        <v>-</v>
      </c>
      <c r="AR45" s="49" t="str">
        <f t="shared" si="124"/>
        <v>-</v>
      </c>
      <c r="AS45" s="46">
        <f t="shared" si="154"/>
        <v>0</v>
      </c>
      <c r="AT45" s="47">
        <f t="shared" si="154"/>
        <v>0</v>
      </c>
      <c r="AU45" s="48" t="str">
        <f t="shared" si="126"/>
        <v>-</v>
      </c>
      <c r="AV45" s="48" t="str">
        <f t="shared" si="126"/>
        <v>-</v>
      </c>
      <c r="AW45" s="49" t="str">
        <f t="shared" si="127"/>
        <v>-</v>
      </c>
      <c r="AX45" s="46">
        <f t="shared" si="155"/>
        <v>0</v>
      </c>
      <c r="AY45" s="47">
        <f t="shared" si="155"/>
        <v>0</v>
      </c>
      <c r="AZ45" s="48" t="str">
        <f t="shared" si="129"/>
        <v>-</v>
      </c>
      <c r="BA45" s="48" t="str">
        <f t="shared" si="129"/>
        <v>-</v>
      </c>
      <c r="BB45" s="49" t="str">
        <f t="shared" si="130"/>
        <v>-</v>
      </c>
      <c r="BC45" s="46">
        <f t="shared" si="156"/>
        <v>0</v>
      </c>
      <c r="BD45" s="47">
        <f t="shared" si="156"/>
        <v>0</v>
      </c>
      <c r="BE45" s="48" t="str">
        <f t="shared" si="132"/>
        <v>-</v>
      </c>
      <c r="BF45" s="48" t="str">
        <f t="shared" si="132"/>
        <v>-</v>
      </c>
      <c r="BG45" s="49" t="str">
        <f t="shared" si="133"/>
        <v>-</v>
      </c>
      <c r="BH45" s="46">
        <f t="shared" si="157"/>
        <v>0</v>
      </c>
      <c r="BI45" s="47">
        <f t="shared" si="157"/>
        <v>0</v>
      </c>
      <c r="BJ45" s="48" t="str">
        <f t="shared" si="135"/>
        <v>-</v>
      </c>
      <c r="BK45" s="48" t="str">
        <f t="shared" si="135"/>
        <v>-</v>
      </c>
      <c r="BL45" s="49" t="str">
        <f t="shared" si="136"/>
        <v>-</v>
      </c>
      <c r="BM45" s="46">
        <f t="shared" si="158"/>
        <v>0</v>
      </c>
      <c r="BN45" s="47">
        <f t="shared" si="158"/>
        <v>0</v>
      </c>
      <c r="BO45" s="48" t="str">
        <f t="shared" si="138"/>
        <v>-</v>
      </c>
      <c r="BP45" s="48" t="str">
        <f t="shared" si="138"/>
        <v>-</v>
      </c>
      <c r="BQ45" s="49" t="str">
        <f t="shared" si="139"/>
        <v>-</v>
      </c>
      <c r="BR45" s="46">
        <f t="shared" si="159"/>
        <v>0</v>
      </c>
      <c r="BS45" s="47">
        <f t="shared" si="159"/>
        <v>0</v>
      </c>
      <c r="BT45" s="48" t="str">
        <f t="shared" si="141"/>
        <v>-</v>
      </c>
      <c r="BU45" s="48" t="str">
        <f t="shared" si="141"/>
        <v>-</v>
      </c>
      <c r="BV45" s="49" t="str">
        <f t="shared" si="142"/>
        <v>-</v>
      </c>
      <c r="BX45" s="66">
        <f t="shared" si="160"/>
        <v>0</v>
      </c>
      <c r="BY45" s="47">
        <f t="shared" si="160"/>
        <v>0</v>
      </c>
      <c r="BZ45" s="48" t="str">
        <f t="shared" si="144"/>
        <v>-</v>
      </c>
      <c r="CA45" s="48" t="str">
        <f t="shared" si="144"/>
        <v>-</v>
      </c>
      <c r="CB45" s="49" t="str">
        <f t="shared" si="145"/>
        <v>-</v>
      </c>
    </row>
    <row r="46" spans="2:80" s="3" customFormat="1" thickBot="1" x14ac:dyDescent="0.35">
      <c r="B46" s="142"/>
      <c r="C46" s="11" t="s">
        <v>25</v>
      </c>
      <c r="D46" s="46">
        <f t="shared" si="146"/>
        <v>0</v>
      </c>
      <c r="E46" s="47">
        <f t="shared" si="146"/>
        <v>0</v>
      </c>
      <c r="F46" s="48" t="str">
        <f t="shared" si="102"/>
        <v>-</v>
      </c>
      <c r="G46" s="48" t="str">
        <f t="shared" si="102"/>
        <v>-</v>
      </c>
      <c r="H46" s="49" t="str">
        <f t="shared" si="103"/>
        <v>-</v>
      </c>
      <c r="I46" s="46">
        <f t="shared" si="147"/>
        <v>0</v>
      </c>
      <c r="J46" s="47">
        <f t="shared" si="147"/>
        <v>0</v>
      </c>
      <c r="K46" s="48" t="str">
        <f t="shared" si="105"/>
        <v>-</v>
      </c>
      <c r="L46" s="48" t="str">
        <f t="shared" si="105"/>
        <v>-</v>
      </c>
      <c r="M46" s="49" t="str">
        <f t="shared" si="106"/>
        <v>-</v>
      </c>
      <c r="N46" s="46">
        <f t="shared" si="148"/>
        <v>0</v>
      </c>
      <c r="O46" s="47">
        <f t="shared" si="148"/>
        <v>0</v>
      </c>
      <c r="P46" s="48" t="str">
        <f t="shared" si="108"/>
        <v>-</v>
      </c>
      <c r="Q46" s="48" t="str">
        <f t="shared" si="108"/>
        <v>-</v>
      </c>
      <c r="R46" s="49" t="str">
        <f t="shared" si="109"/>
        <v>-</v>
      </c>
      <c r="S46" s="46">
        <f t="shared" si="149"/>
        <v>0</v>
      </c>
      <c r="T46" s="47">
        <f t="shared" si="149"/>
        <v>0</v>
      </c>
      <c r="U46" s="48" t="str">
        <f t="shared" si="111"/>
        <v>-</v>
      </c>
      <c r="V46" s="48" t="str">
        <f t="shared" si="111"/>
        <v>-</v>
      </c>
      <c r="W46" s="49" t="str">
        <f t="shared" si="112"/>
        <v>-</v>
      </c>
      <c r="X46" s="46">
        <f t="shared" si="150"/>
        <v>0</v>
      </c>
      <c r="Y46" s="47">
        <f t="shared" si="150"/>
        <v>0</v>
      </c>
      <c r="Z46" s="48" t="str">
        <f t="shared" si="114"/>
        <v>-</v>
      </c>
      <c r="AA46" s="48" t="str">
        <f t="shared" si="114"/>
        <v>-</v>
      </c>
      <c r="AB46" s="49" t="str">
        <f t="shared" si="115"/>
        <v>-</v>
      </c>
      <c r="AC46" s="46">
        <f t="shared" si="151"/>
        <v>0</v>
      </c>
      <c r="AD46" s="47">
        <f t="shared" si="151"/>
        <v>0</v>
      </c>
      <c r="AE46" s="48" t="str">
        <f t="shared" si="117"/>
        <v>-</v>
      </c>
      <c r="AF46" s="48" t="str">
        <f t="shared" si="117"/>
        <v>-</v>
      </c>
      <c r="AG46" s="49" t="str">
        <f t="shared" si="118"/>
        <v>-</v>
      </c>
      <c r="AH46" s="46">
        <f t="shared" si="152"/>
        <v>0</v>
      </c>
      <c r="AI46" s="47">
        <f t="shared" si="152"/>
        <v>0</v>
      </c>
      <c r="AJ46" s="48" t="str">
        <f t="shared" si="120"/>
        <v>-</v>
      </c>
      <c r="AK46" s="48" t="str">
        <f t="shared" si="120"/>
        <v>-</v>
      </c>
      <c r="AL46" s="49" t="str">
        <f t="shared" si="121"/>
        <v>-</v>
      </c>
      <c r="AM46" s="10"/>
      <c r="AN46" s="46">
        <f t="shared" si="153"/>
        <v>0</v>
      </c>
      <c r="AO46" s="47">
        <f t="shared" si="153"/>
        <v>0</v>
      </c>
      <c r="AP46" s="48" t="str">
        <f t="shared" si="123"/>
        <v>-</v>
      </c>
      <c r="AQ46" s="48" t="str">
        <f t="shared" si="123"/>
        <v>-</v>
      </c>
      <c r="AR46" s="49" t="str">
        <f t="shared" si="124"/>
        <v>-</v>
      </c>
      <c r="AS46" s="46">
        <f t="shared" si="154"/>
        <v>0</v>
      </c>
      <c r="AT46" s="47">
        <f t="shared" si="154"/>
        <v>0</v>
      </c>
      <c r="AU46" s="48" t="str">
        <f t="shared" si="126"/>
        <v>-</v>
      </c>
      <c r="AV46" s="48" t="str">
        <f t="shared" si="126"/>
        <v>-</v>
      </c>
      <c r="AW46" s="49" t="str">
        <f t="shared" si="127"/>
        <v>-</v>
      </c>
      <c r="AX46" s="46">
        <f t="shared" si="155"/>
        <v>0</v>
      </c>
      <c r="AY46" s="47">
        <f t="shared" si="155"/>
        <v>0</v>
      </c>
      <c r="AZ46" s="48" t="str">
        <f t="shared" si="129"/>
        <v>-</v>
      </c>
      <c r="BA46" s="48" t="str">
        <f t="shared" si="129"/>
        <v>-</v>
      </c>
      <c r="BB46" s="49" t="str">
        <f t="shared" si="130"/>
        <v>-</v>
      </c>
      <c r="BC46" s="46">
        <f t="shared" si="156"/>
        <v>0</v>
      </c>
      <c r="BD46" s="47">
        <f t="shared" si="156"/>
        <v>0</v>
      </c>
      <c r="BE46" s="48" t="str">
        <f t="shared" si="132"/>
        <v>-</v>
      </c>
      <c r="BF46" s="48" t="str">
        <f t="shared" si="132"/>
        <v>-</v>
      </c>
      <c r="BG46" s="49" t="str">
        <f t="shared" si="133"/>
        <v>-</v>
      </c>
      <c r="BH46" s="46">
        <f t="shared" si="157"/>
        <v>0</v>
      </c>
      <c r="BI46" s="47">
        <f t="shared" si="157"/>
        <v>0</v>
      </c>
      <c r="BJ46" s="48" t="str">
        <f t="shared" si="135"/>
        <v>-</v>
      </c>
      <c r="BK46" s="48" t="str">
        <f t="shared" si="135"/>
        <v>-</v>
      </c>
      <c r="BL46" s="49" t="str">
        <f t="shared" si="136"/>
        <v>-</v>
      </c>
      <c r="BM46" s="46">
        <f t="shared" si="158"/>
        <v>0</v>
      </c>
      <c r="BN46" s="47">
        <f t="shared" si="158"/>
        <v>0</v>
      </c>
      <c r="BO46" s="48" t="str">
        <f t="shared" si="138"/>
        <v>-</v>
      </c>
      <c r="BP46" s="48" t="str">
        <f t="shared" si="138"/>
        <v>-</v>
      </c>
      <c r="BQ46" s="49" t="str">
        <f t="shared" si="139"/>
        <v>-</v>
      </c>
      <c r="BR46" s="46">
        <f t="shared" si="159"/>
        <v>0</v>
      </c>
      <c r="BS46" s="47">
        <f t="shared" si="159"/>
        <v>0</v>
      </c>
      <c r="BT46" s="48" t="str">
        <f t="shared" si="141"/>
        <v>-</v>
      </c>
      <c r="BU46" s="48" t="str">
        <f t="shared" si="141"/>
        <v>-</v>
      </c>
      <c r="BV46" s="49" t="str">
        <f t="shared" si="142"/>
        <v>-</v>
      </c>
      <c r="BX46" s="66">
        <f t="shared" si="160"/>
        <v>0</v>
      </c>
      <c r="BY46" s="47">
        <f t="shared" si="160"/>
        <v>0</v>
      </c>
      <c r="BZ46" s="48" t="str">
        <f t="shared" si="144"/>
        <v>-</v>
      </c>
      <c r="CA46" s="48" t="str">
        <f t="shared" si="144"/>
        <v>-</v>
      </c>
      <c r="CB46" s="49" t="str">
        <f t="shared" si="145"/>
        <v>-</v>
      </c>
    </row>
    <row r="47" spans="2:80" s="3" customFormat="1" ht="15.65" thickTop="1" thickBot="1" x14ac:dyDescent="0.35">
      <c r="B47" s="12" t="s">
        <v>15</v>
      </c>
      <c r="C47" s="13"/>
      <c r="D47" s="58">
        <f>SUM(D39:D46)</f>
        <v>0</v>
      </c>
      <c r="E47" s="59">
        <f>SUM(E39:E46)</f>
        <v>0</v>
      </c>
      <c r="F47" s="60" t="str">
        <f>IF(D47&gt;0,D47/D$37,"-")</f>
        <v>-</v>
      </c>
      <c r="G47" s="60" t="str">
        <f>IF(E47&gt;0,E47/E$37,"-")</f>
        <v>-</v>
      </c>
      <c r="H47" s="61" t="str">
        <f>IF(D47&gt;0,E47/D47,"-")</f>
        <v>-</v>
      </c>
      <c r="I47" s="58">
        <f>SUM(I39:I46)</f>
        <v>0</v>
      </c>
      <c r="J47" s="59">
        <f>SUM(J39:J46)</f>
        <v>0</v>
      </c>
      <c r="K47" s="60" t="str">
        <f>IF(I47&gt;0,I47/I$37,"-")</f>
        <v>-</v>
      </c>
      <c r="L47" s="60" t="str">
        <f>IF(J47&gt;0,J47/J$37,"-")</f>
        <v>-</v>
      </c>
      <c r="M47" s="61" t="str">
        <f>IF(I47&gt;0,J47/I47,"-")</f>
        <v>-</v>
      </c>
      <c r="N47" s="58">
        <f>SUM(N39:N46)</f>
        <v>0</v>
      </c>
      <c r="O47" s="59">
        <f>SUM(O39:O46)</f>
        <v>0</v>
      </c>
      <c r="P47" s="60" t="str">
        <f>IF(N47&gt;0,N47/N$37,"-")</f>
        <v>-</v>
      </c>
      <c r="Q47" s="60" t="str">
        <f>IF(O47&gt;0,O47/O$37,"-")</f>
        <v>-</v>
      </c>
      <c r="R47" s="61" t="str">
        <f>IF(N47&gt;0,O47/N47,"-")</f>
        <v>-</v>
      </c>
      <c r="S47" s="58">
        <f>SUM(S39:S46)</f>
        <v>0</v>
      </c>
      <c r="T47" s="59">
        <f>SUM(T39:T46)</f>
        <v>0</v>
      </c>
      <c r="U47" s="60" t="str">
        <f>IF(S47&gt;0,S47/S$37,"-")</f>
        <v>-</v>
      </c>
      <c r="V47" s="60" t="str">
        <f>IF(T47&gt;0,T47/T$37,"-")</f>
        <v>-</v>
      </c>
      <c r="W47" s="61" t="str">
        <f>IF(S47&gt;0,T47/S47,"-")</f>
        <v>-</v>
      </c>
      <c r="X47" s="58">
        <f>SUM(X39:X46)</f>
        <v>0</v>
      </c>
      <c r="Y47" s="59">
        <f>SUM(Y39:Y46)</f>
        <v>0</v>
      </c>
      <c r="Z47" s="60" t="str">
        <f>IF(X47&gt;0,X47/X$37,"-")</f>
        <v>-</v>
      </c>
      <c r="AA47" s="60" t="str">
        <f>IF(Y47&gt;0,Y47/Y$37,"-")</f>
        <v>-</v>
      </c>
      <c r="AB47" s="61" t="str">
        <f>IF(X47&gt;0,Y47/X47,"-")</f>
        <v>-</v>
      </c>
      <c r="AC47" s="58">
        <f>SUM(AC39:AC46)</f>
        <v>0</v>
      </c>
      <c r="AD47" s="59">
        <f>SUM(AD39:AD46)</f>
        <v>0</v>
      </c>
      <c r="AE47" s="60" t="str">
        <f>IF(AC47&gt;0,AC47/AC$37,"-")</f>
        <v>-</v>
      </c>
      <c r="AF47" s="60" t="str">
        <f>IF(AD47&gt;0,AD47/AD$37,"-")</f>
        <v>-</v>
      </c>
      <c r="AG47" s="61" t="str">
        <f>IF(AC47&gt;0,AD47/AC47,"-")</f>
        <v>-</v>
      </c>
      <c r="AH47" s="58">
        <f>SUM(AH39:AH46)</f>
        <v>0</v>
      </c>
      <c r="AI47" s="59">
        <f>SUM(AI39:AI46)</f>
        <v>0</v>
      </c>
      <c r="AJ47" s="60" t="str">
        <f>IF(AH47&gt;0,AH47/AH$37,"-")</f>
        <v>-</v>
      </c>
      <c r="AK47" s="60" t="str">
        <f>IF(AI47&gt;0,AI47/AI$37,"-")</f>
        <v>-</v>
      </c>
      <c r="AL47" s="61" t="str">
        <f>IF(AH47&gt;0,AI47/AH47,"-")</f>
        <v>-</v>
      </c>
      <c r="AM47" s="17"/>
      <c r="AN47" s="58">
        <f>SUM(AN39:AN46)</f>
        <v>0</v>
      </c>
      <c r="AO47" s="59">
        <f>SUM(AO39:AO46)</f>
        <v>0</v>
      </c>
      <c r="AP47" s="60" t="str">
        <f>IF(AN47&gt;0,AN47/AN$37,"-")</f>
        <v>-</v>
      </c>
      <c r="AQ47" s="60" t="str">
        <f>IF(AO47&gt;0,AO47/AO$37,"-")</f>
        <v>-</v>
      </c>
      <c r="AR47" s="61" t="str">
        <f>IF(AN47&gt;0,AO47/AN47,"-")</f>
        <v>-</v>
      </c>
      <c r="AS47" s="58">
        <f>SUM(AS39:AS46)</f>
        <v>0</v>
      </c>
      <c r="AT47" s="59">
        <f>SUM(AT39:AT46)</f>
        <v>0</v>
      </c>
      <c r="AU47" s="60" t="str">
        <f>IF(AS47&gt;0,AS47/AS$37,"-")</f>
        <v>-</v>
      </c>
      <c r="AV47" s="60" t="str">
        <f>IF(AT47&gt;0,AT47/AT$37,"-")</f>
        <v>-</v>
      </c>
      <c r="AW47" s="61" t="str">
        <f>IF(AS47&gt;0,AT47/AS47,"-")</f>
        <v>-</v>
      </c>
      <c r="AX47" s="58">
        <f>SUM(AX39:AX46)</f>
        <v>0</v>
      </c>
      <c r="AY47" s="59">
        <f>SUM(AY39:AY46)</f>
        <v>0</v>
      </c>
      <c r="AZ47" s="60" t="str">
        <f>IF(AX47&gt;0,AX47/AX$37,"-")</f>
        <v>-</v>
      </c>
      <c r="BA47" s="60" t="str">
        <f>IF(AY47&gt;0,AY47/AY$37,"-")</f>
        <v>-</v>
      </c>
      <c r="BB47" s="61" t="str">
        <f>IF(AX47&gt;0,AY47/AX47,"-")</f>
        <v>-</v>
      </c>
      <c r="BC47" s="58">
        <f>SUM(BC39:BC46)</f>
        <v>0</v>
      </c>
      <c r="BD47" s="59">
        <f>SUM(BD39:BD46)</f>
        <v>0</v>
      </c>
      <c r="BE47" s="60" t="str">
        <f>IF(BC47&gt;0,BC47/BC$37,"-")</f>
        <v>-</v>
      </c>
      <c r="BF47" s="60" t="str">
        <f>IF(BD47&gt;0,BD47/BD$37,"-")</f>
        <v>-</v>
      </c>
      <c r="BG47" s="61" t="str">
        <f>IF(BC47&gt;0,BD47/BC47,"-")</f>
        <v>-</v>
      </c>
      <c r="BH47" s="58">
        <f>SUM(BH39:BH46)</f>
        <v>0</v>
      </c>
      <c r="BI47" s="59">
        <f>SUM(BI39:BI46)</f>
        <v>0</v>
      </c>
      <c r="BJ47" s="60" t="str">
        <f>IF(BH47&gt;0,BH47/BH$37,"-")</f>
        <v>-</v>
      </c>
      <c r="BK47" s="60" t="str">
        <f>IF(BI47&gt;0,BI47/BI$37,"-")</f>
        <v>-</v>
      </c>
      <c r="BL47" s="61" t="str">
        <f>IF(BH47&gt;0,BI47/BH47,"-")</f>
        <v>-</v>
      </c>
      <c r="BM47" s="58">
        <f>SUM(BM39:BM46)</f>
        <v>0</v>
      </c>
      <c r="BN47" s="59">
        <f>SUM(BN39:BN46)</f>
        <v>0</v>
      </c>
      <c r="BO47" s="60" t="str">
        <f>IF(BM47&gt;0,BM47/BM$37,"-")</f>
        <v>-</v>
      </c>
      <c r="BP47" s="60" t="str">
        <f>IF(BN47&gt;0,BN47/BN$37,"-")</f>
        <v>-</v>
      </c>
      <c r="BQ47" s="61" t="str">
        <f>IF(BM47&gt;0,BN47/BM47,"-")</f>
        <v>-</v>
      </c>
      <c r="BR47" s="58">
        <f>SUM(BR39:BR46)</f>
        <v>0</v>
      </c>
      <c r="BS47" s="59">
        <f>SUM(BS39:BS46)</f>
        <v>0</v>
      </c>
      <c r="BT47" s="60" t="str">
        <f>IF(BR47&gt;0,BR47/BR$37,"-")</f>
        <v>-</v>
      </c>
      <c r="BU47" s="60" t="str">
        <f>IF(BS47&gt;0,BS47/BS$37,"-")</f>
        <v>-</v>
      </c>
      <c r="BV47" s="61" t="str">
        <f>IF(BR47&gt;0,BS47/BR47,"-")</f>
        <v>-</v>
      </c>
      <c r="BX47" s="70">
        <f>SUM(BX39:BX46)</f>
        <v>0</v>
      </c>
      <c r="BY47" s="59">
        <f>SUM(BY39:BY46)</f>
        <v>0</v>
      </c>
      <c r="BZ47" s="60" t="str">
        <f>IF(BX47&gt;0,BX47/BX$37,"-")</f>
        <v>-</v>
      </c>
      <c r="CA47" s="60" t="str">
        <f>IF(BY47&gt;0,BY47/BY$37,"-")</f>
        <v>-</v>
      </c>
      <c r="CB47" s="61" t="str">
        <f>IF(BX47&gt;0,BY47/BX47,"-")</f>
        <v>-</v>
      </c>
    </row>
    <row r="48" spans="2:80" s="3" customFormat="1" ht="15.65" thickTop="1" thickBot="1" x14ac:dyDescent="0.35">
      <c r="D48" s="57"/>
      <c r="E48" s="44"/>
      <c r="F48" s="45"/>
      <c r="G48" s="45"/>
      <c r="H48" s="57"/>
      <c r="I48" s="57"/>
      <c r="J48" s="44"/>
      <c r="K48" s="45"/>
      <c r="L48" s="45"/>
      <c r="M48" s="57"/>
      <c r="N48" s="57"/>
      <c r="O48" s="44"/>
      <c r="P48" s="45"/>
      <c r="Q48" s="45"/>
      <c r="R48" s="57"/>
      <c r="S48" s="57"/>
      <c r="T48" s="44"/>
      <c r="U48" s="45"/>
      <c r="V48" s="45"/>
      <c r="W48" s="57"/>
      <c r="X48" s="57"/>
      <c r="Y48" s="44"/>
      <c r="Z48" s="45"/>
      <c r="AA48" s="45"/>
      <c r="AB48" s="57"/>
      <c r="AC48" s="57"/>
      <c r="AD48" s="44"/>
      <c r="AE48" s="45"/>
      <c r="AF48" s="45"/>
      <c r="AG48" s="57"/>
      <c r="AH48" s="57"/>
      <c r="AI48" s="44"/>
      <c r="AJ48" s="45"/>
      <c r="AK48" s="45"/>
      <c r="AL48" s="57"/>
      <c r="AM48" s="9"/>
      <c r="AN48" s="57"/>
      <c r="AO48" s="44"/>
      <c r="AP48" s="45"/>
      <c r="AQ48" s="45"/>
      <c r="AR48" s="57"/>
      <c r="AS48" s="57"/>
      <c r="AT48" s="44"/>
      <c r="AU48" s="45"/>
      <c r="AV48" s="45"/>
      <c r="AW48" s="57"/>
      <c r="AX48" s="57"/>
      <c r="AY48" s="44"/>
      <c r="AZ48" s="45"/>
      <c r="BA48" s="45"/>
      <c r="BB48" s="57"/>
      <c r="BC48" s="57"/>
      <c r="BD48" s="44"/>
      <c r="BE48" s="45"/>
      <c r="BF48" s="45"/>
      <c r="BG48" s="57"/>
      <c r="BH48" s="57"/>
      <c r="BI48" s="44"/>
      <c r="BJ48" s="45"/>
      <c r="BK48" s="45"/>
      <c r="BL48" s="57"/>
      <c r="BM48" s="57"/>
      <c r="BN48" s="44"/>
      <c r="BO48" s="45"/>
      <c r="BP48" s="45"/>
      <c r="BQ48" s="57"/>
      <c r="BR48" s="57"/>
      <c r="BS48" s="44"/>
      <c r="BT48" s="45"/>
      <c r="BU48" s="45"/>
      <c r="BV48" s="57"/>
      <c r="BX48" s="57"/>
      <c r="BY48" s="44"/>
      <c r="BZ48" s="45"/>
      <c r="CA48" s="45"/>
      <c r="CB48" s="57"/>
    </row>
    <row r="49" spans="2:80" s="3" customFormat="1" ht="8.15" customHeight="1" thickTop="1" thickBot="1" x14ac:dyDescent="0.35">
      <c r="B49" s="19"/>
      <c r="C49" s="19"/>
      <c r="D49" s="62"/>
      <c r="E49" s="63"/>
      <c r="F49" s="64"/>
      <c r="G49" s="64"/>
      <c r="H49" s="62"/>
      <c r="I49" s="62"/>
      <c r="J49" s="63"/>
      <c r="K49" s="64"/>
      <c r="L49" s="64"/>
      <c r="M49" s="62"/>
      <c r="N49" s="62"/>
      <c r="O49" s="63"/>
      <c r="P49" s="64"/>
      <c r="Q49" s="64"/>
      <c r="R49" s="62"/>
      <c r="S49" s="62"/>
      <c r="T49" s="63"/>
      <c r="U49" s="64"/>
      <c r="V49" s="64"/>
      <c r="W49" s="62"/>
      <c r="X49" s="62"/>
      <c r="Y49" s="63"/>
      <c r="Z49" s="64"/>
      <c r="AA49" s="64"/>
      <c r="AB49" s="62"/>
      <c r="AC49" s="62"/>
      <c r="AD49" s="63"/>
      <c r="AE49" s="64"/>
      <c r="AF49" s="64"/>
      <c r="AG49" s="62"/>
      <c r="AH49" s="62"/>
      <c r="AI49" s="63"/>
      <c r="AJ49" s="64"/>
      <c r="AK49" s="64"/>
      <c r="AL49" s="62"/>
      <c r="AM49" s="19"/>
      <c r="AN49" s="62"/>
      <c r="AO49" s="63"/>
      <c r="AP49" s="64"/>
      <c r="AQ49" s="64"/>
      <c r="AR49" s="62"/>
      <c r="AS49" s="62"/>
      <c r="AT49" s="63"/>
      <c r="AU49" s="64"/>
      <c r="AV49" s="64"/>
      <c r="AW49" s="62"/>
      <c r="AX49" s="62"/>
      <c r="AY49" s="63"/>
      <c r="AZ49" s="64"/>
      <c r="BA49" s="64"/>
      <c r="BB49" s="62"/>
      <c r="BC49" s="62"/>
      <c r="BD49" s="63"/>
      <c r="BE49" s="64"/>
      <c r="BF49" s="64"/>
      <c r="BG49" s="62"/>
      <c r="BH49" s="62"/>
      <c r="BI49" s="63"/>
      <c r="BJ49" s="64"/>
      <c r="BK49" s="64"/>
      <c r="BL49" s="62"/>
      <c r="BM49" s="62"/>
      <c r="BN49" s="63"/>
      <c r="BO49" s="64"/>
      <c r="BP49" s="64"/>
      <c r="BQ49" s="62"/>
      <c r="BR49" s="62"/>
      <c r="BS49" s="63"/>
      <c r="BT49" s="64"/>
      <c r="BU49" s="64"/>
      <c r="BV49" s="62"/>
      <c r="BW49" s="19"/>
      <c r="BX49" s="62"/>
      <c r="BY49" s="63"/>
      <c r="BZ49" s="64"/>
      <c r="CA49" s="64"/>
      <c r="CB49" s="62"/>
    </row>
    <row r="50" spans="2:80" s="3" customFormat="1" ht="7.55" customHeight="1" thickTop="1" thickBot="1" x14ac:dyDescent="0.35">
      <c r="D50" s="57"/>
      <c r="E50" s="44"/>
      <c r="F50" s="45"/>
      <c r="G50" s="45"/>
      <c r="H50" s="57"/>
      <c r="I50" s="57"/>
      <c r="J50" s="44"/>
      <c r="K50" s="45"/>
      <c r="L50" s="45"/>
      <c r="M50" s="57"/>
      <c r="N50" s="57"/>
      <c r="O50" s="44"/>
      <c r="P50" s="45"/>
      <c r="Q50" s="45"/>
      <c r="R50" s="57"/>
      <c r="S50" s="57"/>
      <c r="T50" s="44"/>
      <c r="U50" s="45"/>
      <c r="V50" s="45"/>
      <c r="W50" s="57"/>
      <c r="X50" s="57"/>
      <c r="Y50" s="44"/>
      <c r="Z50" s="45"/>
      <c r="AA50" s="45"/>
      <c r="AB50" s="57"/>
      <c r="AC50" s="57"/>
      <c r="AD50" s="44"/>
      <c r="AE50" s="45"/>
      <c r="AF50" s="45"/>
      <c r="AG50" s="57"/>
      <c r="AH50" s="57"/>
      <c r="AI50" s="44"/>
      <c r="AJ50" s="45"/>
      <c r="AK50" s="45"/>
      <c r="AL50" s="57"/>
      <c r="AM50" s="9"/>
      <c r="AN50" s="57"/>
      <c r="AO50" s="44"/>
      <c r="AP50" s="45"/>
      <c r="AQ50" s="45"/>
      <c r="AR50" s="57"/>
      <c r="AS50" s="57"/>
      <c r="AT50" s="44"/>
      <c r="AU50" s="45"/>
      <c r="AV50" s="45"/>
      <c r="AW50" s="57"/>
      <c r="AX50" s="57"/>
      <c r="AY50" s="44"/>
      <c r="AZ50" s="45"/>
      <c r="BA50" s="45"/>
      <c r="BB50" s="57"/>
      <c r="BC50" s="57"/>
      <c r="BD50" s="44"/>
      <c r="BE50" s="45"/>
      <c r="BF50" s="45"/>
      <c r="BG50" s="57"/>
      <c r="BH50" s="57"/>
      <c r="BI50" s="44"/>
      <c r="BJ50" s="45"/>
      <c r="BK50" s="45"/>
      <c r="BL50" s="57"/>
      <c r="BM50" s="57"/>
      <c r="BN50" s="44"/>
      <c r="BO50" s="45"/>
      <c r="BP50" s="45"/>
      <c r="BQ50" s="57"/>
      <c r="BR50" s="57"/>
      <c r="BS50" s="44"/>
      <c r="BT50" s="45"/>
      <c r="BU50" s="45"/>
      <c r="BV50" s="57"/>
      <c r="BX50" s="57"/>
      <c r="BY50" s="44"/>
      <c r="BZ50" s="45"/>
      <c r="CA50" s="45"/>
      <c r="CB50" s="57"/>
    </row>
    <row r="51" spans="2:80" s="3" customFormat="1" ht="16.600000000000001" customHeight="1" outlineLevel="1" thickTop="1" thickBot="1" x14ac:dyDescent="0.35">
      <c r="B51" s="26" t="s">
        <v>5</v>
      </c>
      <c r="C51" s="15" t="s">
        <v>6</v>
      </c>
      <c r="D51" s="26" t="s">
        <v>7</v>
      </c>
      <c r="E51" s="28" t="s">
        <v>8</v>
      </c>
      <c r="F51" s="27"/>
      <c r="G51" s="28"/>
      <c r="H51" s="15" t="s">
        <v>9</v>
      </c>
      <c r="I51" s="26" t="s">
        <v>7</v>
      </c>
      <c r="J51" s="28" t="s">
        <v>8</v>
      </c>
      <c r="K51" s="27"/>
      <c r="L51" s="28"/>
      <c r="M51" s="15" t="s">
        <v>9</v>
      </c>
      <c r="N51" s="26" t="s">
        <v>7</v>
      </c>
      <c r="O51" s="28" t="s">
        <v>8</v>
      </c>
      <c r="P51" s="27"/>
      <c r="Q51" s="28"/>
      <c r="R51" s="15" t="s">
        <v>9</v>
      </c>
      <c r="S51" s="26" t="s">
        <v>7</v>
      </c>
      <c r="T51" s="28" t="s">
        <v>8</v>
      </c>
      <c r="U51" s="27"/>
      <c r="V51" s="28"/>
      <c r="W51" s="15" t="s">
        <v>9</v>
      </c>
      <c r="X51" s="26" t="s">
        <v>7</v>
      </c>
      <c r="Y51" s="28" t="s">
        <v>8</v>
      </c>
      <c r="Z51" s="27"/>
      <c r="AA51" s="28"/>
      <c r="AB51" s="15" t="s">
        <v>9</v>
      </c>
      <c r="AC51" s="26" t="s">
        <v>7</v>
      </c>
      <c r="AD51" s="28" t="s">
        <v>8</v>
      </c>
      <c r="AE51" s="27"/>
      <c r="AF51" s="28"/>
      <c r="AG51" s="15" t="s">
        <v>9</v>
      </c>
      <c r="AH51" s="26" t="s">
        <v>7</v>
      </c>
      <c r="AI51" s="28" t="s">
        <v>8</v>
      </c>
      <c r="AJ51" s="27"/>
      <c r="AK51" s="28"/>
      <c r="AL51" s="15" t="s">
        <v>9</v>
      </c>
      <c r="AM51" s="9"/>
      <c r="AN51" s="26" t="s">
        <v>7</v>
      </c>
      <c r="AO51" s="28" t="s">
        <v>8</v>
      </c>
      <c r="AP51" s="27"/>
      <c r="AQ51" s="28"/>
      <c r="AR51" s="15" t="s">
        <v>9</v>
      </c>
      <c r="AS51" s="26" t="s">
        <v>7</v>
      </c>
      <c r="AT51" s="28" t="s">
        <v>8</v>
      </c>
      <c r="AU51" s="27"/>
      <c r="AV51" s="28"/>
      <c r="AW51" s="15" t="s">
        <v>9</v>
      </c>
      <c r="AX51" s="26" t="s">
        <v>7</v>
      </c>
      <c r="AY51" s="28" t="s">
        <v>8</v>
      </c>
      <c r="AZ51" s="27"/>
      <c r="BA51" s="28"/>
      <c r="BB51" s="15" t="s">
        <v>9</v>
      </c>
      <c r="BC51" s="26" t="s">
        <v>7</v>
      </c>
      <c r="BD51" s="28" t="s">
        <v>8</v>
      </c>
      <c r="BE51" s="27"/>
      <c r="BF51" s="28"/>
      <c r="BG51" s="15" t="s">
        <v>9</v>
      </c>
      <c r="BH51" s="26" t="s">
        <v>7</v>
      </c>
      <c r="BI51" s="28" t="s">
        <v>8</v>
      </c>
      <c r="BJ51" s="27"/>
      <c r="BK51" s="28"/>
      <c r="BL51" s="15" t="s">
        <v>9</v>
      </c>
      <c r="BM51" s="26" t="s">
        <v>7</v>
      </c>
      <c r="BN51" s="28" t="s">
        <v>8</v>
      </c>
      <c r="BO51" s="27"/>
      <c r="BP51" s="28"/>
      <c r="BQ51" s="15" t="s">
        <v>9</v>
      </c>
      <c r="BR51" s="26" t="s">
        <v>7</v>
      </c>
      <c r="BS51" s="28" t="s">
        <v>8</v>
      </c>
      <c r="BT51" s="27"/>
      <c r="BU51" s="28"/>
      <c r="BV51" s="15" t="s">
        <v>9</v>
      </c>
      <c r="BX51" s="26" t="s">
        <v>7</v>
      </c>
      <c r="BY51" s="28" t="s">
        <v>8</v>
      </c>
      <c r="BZ51" s="27"/>
      <c r="CA51" s="28"/>
      <c r="CB51" s="15" t="s">
        <v>9</v>
      </c>
    </row>
    <row r="52" spans="2:80" s="3" customFormat="1" ht="15.65" thickTop="1" thickBot="1" x14ac:dyDescent="0.35">
      <c r="B52" s="24" t="s">
        <v>19</v>
      </c>
      <c r="C52" s="8" t="s">
        <v>4</v>
      </c>
      <c r="D52" s="35">
        <f>D4</f>
        <v>0</v>
      </c>
      <c r="E52" s="36">
        <f>E4</f>
        <v>0</v>
      </c>
      <c r="F52" s="37" t="str">
        <f>IF(D52=0,"-",D52/D53)</f>
        <v>-</v>
      </c>
      <c r="G52" s="37" t="str">
        <f>IF(E52=0,"-",E52/E53)</f>
        <v>-</v>
      </c>
      <c r="H52" s="38" t="str">
        <f>IF(D52&gt;0,E52/D52,"-")</f>
        <v>-</v>
      </c>
      <c r="I52" s="35">
        <f>I4</f>
        <v>0</v>
      </c>
      <c r="J52" s="36">
        <f>J4</f>
        <v>0</v>
      </c>
      <c r="K52" s="37" t="str">
        <f>IF(I52=0,"-",I52/I53)</f>
        <v>-</v>
      </c>
      <c r="L52" s="37" t="str">
        <f>IF(J52=0,"-",J52/J53)</f>
        <v>-</v>
      </c>
      <c r="M52" s="38" t="str">
        <f>IF(I52&gt;0,J52/I52,"-")</f>
        <v>-</v>
      </c>
      <c r="N52" s="35">
        <f>N4</f>
        <v>0</v>
      </c>
      <c r="O52" s="36">
        <f>O4</f>
        <v>0</v>
      </c>
      <c r="P52" s="37" t="str">
        <f>IF(N52=0,"-",N52/N53)</f>
        <v>-</v>
      </c>
      <c r="Q52" s="37" t="str">
        <f>IF(O52=0,"-",O52/O53)</f>
        <v>-</v>
      </c>
      <c r="R52" s="38" t="str">
        <f>IF(N52&gt;0,O52/N52,"-")</f>
        <v>-</v>
      </c>
      <c r="S52" s="35">
        <f>S4</f>
        <v>0</v>
      </c>
      <c r="T52" s="36">
        <f>T4</f>
        <v>0</v>
      </c>
      <c r="U52" s="37" t="str">
        <f>IF(S52=0,"-",S52/S53)</f>
        <v>-</v>
      </c>
      <c r="V52" s="37" t="str">
        <f>IF(T52=0,"-",T52/T53)</f>
        <v>-</v>
      </c>
      <c r="W52" s="38" t="str">
        <f>IF(S52&gt;0,T52/S52,"-")</f>
        <v>-</v>
      </c>
      <c r="X52" s="35">
        <f>X4</f>
        <v>0</v>
      </c>
      <c r="Y52" s="36">
        <f>Y4</f>
        <v>0</v>
      </c>
      <c r="Z52" s="37" t="str">
        <f>IF(X52=0,"-",X52/X53)</f>
        <v>-</v>
      </c>
      <c r="AA52" s="37" t="str">
        <f>IF(Y52=0,"-",Y52/Y53)</f>
        <v>-</v>
      </c>
      <c r="AB52" s="38" t="str">
        <f>IF(X52&gt;0,Y52/X52,"-")</f>
        <v>-</v>
      </c>
      <c r="AC52" s="35">
        <f>AC4</f>
        <v>0</v>
      </c>
      <c r="AD52" s="36">
        <f>AD4</f>
        <v>0</v>
      </c>
      <c r="AE52" s="37" t="str">
        <f>IF(AC52=0,"-",AC52/AC53)</f>
        <v>-</v>
      </c>
      <c r="AF52" s="37" t="str">
        <f>IF(AD52=0,"-",AD52/AD53)</f>
        <v>-</v>
      </c>
      <c r="AG52" s="38" t="str">
        <f>IF(AC52&gt;0,AD52/AC52,"-")</f>
        <v>-</v>
      </c>
      <c r="AH52" s="35">
        <f>AH4</f>
        <v>0</v>
      </c>
      <c r="AI52" s="36">
        <f>AI4</f>
        <v>0</v>
      </c>
      <c r="AJ52" s="37" t="str">
        <f>IF(AH52=0,"-",AH52/AH53)</f>
        <v>-</v>
      </c>
      <c r="AK52" s="37" t="str">
        <f>IF(AI52=0,"-",AI52/AI53)</f>
        <v>-</v>
      </c>
      <c r="AL52" s="38" t="str">
        <f>IF(AH52&gt;0,AI52/AH52,"-")</f>
        <v>-</v>
      </c>
      <c r="AM52" s="10"/>
      <c r="AN52" s="35">
        <f>AN4</f>
        <v>0</v>
      </c>
      <c r="AO52" s="36">
        <f>AO4</f>
        <v>0</v>
      </c>
      <c r="AP52" s="37" t="str">
        <f>IF(AN52=0,"-",AN52/AN53)</f>
        <v>-</v>
      </c>
      <c r="AQ52" s="37" t="str">
        <f>IF(AO52=0,"-",AO52/AO53)</f>
        <v>-</v>
      </c>
      <c r="AR52" s="38" t="str">
        <f>IF(AN52&gt;0,AO52/AN52,"-")</f>
        <v>-</v>
      </c>
      <c r="AS52" s="35">
        <f>AS4</f>
        <v>0</v>
      </c>
      <c r="AT52" s="36">
        <f>AT4</f>
        <v>0</v>
      </c>
      <c r="AU52" s="37" t="str">
        <f>IF(AS52=0,"-",AS52/AS53)</f>
        <v>-</v>
      </c>
      <c r="AV52" s="37" t="str">
        <f>IF(AT52=0,"-",AT52/AT53)</f>
        <v>-</v>
      </c>
      <c r="AW52" s="38" t="str">
        <f>IF(AS52&gt;0,AT52/AS52,"-")</f>
        <v>-</v>
      </c>
      <c r="AX52" s="35">
        <f>AX4</f>
        <v>0</v>
      </c>
      <c r="AY52" s="36">
        <f>AY4</f>
        <v>0</v>
      </c>
      <c r="AZ52" s="37" t="str">
        <f>IF(AX52=0,"-",AX52/AX53)</f>
        <v>-</v>
      </c>
      <c r="BA52" s="37" t="str">
        <f>IF(AY52=0,"-",AY52/AY53)</f>
        <v>-</v>
      </c>
      <c r="BB52" s="38" t="str">
        <f>IF(AX52&gt;0,AY52/AX52,"-")</f>
        <v>-</v>
      </c>
      <c r="BC52" s="35">
        <f>BC4</f>
        <v>0</v>
      </c>
      <c r="BD52" s="36">
        <f>BD4</f>
        <v>0</v>
      </c>
      <c r="BE52" s="37" t="str">
        <f>IF(BC52=0,"-",BC52/BC53)</f>
        <v>-</v>
      </c>
      <c r="BF52" s="37" t="str">
        <f>IF(BD52=0,"-",BD52/BD53)</f>
        <v>-</v>
      </c>
      <c r="BG52" s="38" t="str">
        <f>IF(BC52&gt;0,BD52/BC52,"-")</f>
        <v>-</v>
      </c>
      <c r="BH52" s="35">
        <f>BH4</f>
        <v>0</v>
      </c>
      <c r="BI52" s="36">
        <f>BI4</f>
        <v>0</v>
      </c>
      <c r="BJ52" s="37" t="str">
        <f>IF(BH52=0,"-",BH52/BH53)</f>
        <v>-</v>
      </c>
      <c r="BK52" s="37" t="str">
        <f>IF(BI52=0,"-",BI52/BI53)</f>
        <v>-</v>
      </c>
      <c r="BL52" s="38" t="str">
        <f>IF(BH52&gt;0,BI52/BH52,"-")</f>
        <v>-</v>
      </c>
      <c r="BM52" s="35">
        <f>BM4</f>
        <v>0</v>
      </c>
      <c r="BN52" s="36">
        <f>BN4</f>
        <v>0</v>
      </c>
      <c r="BO52" s="37" t="str">
        <f>IF(BM52=0,"-",BM52/BM53)</f>
        <v>-</v>
      </c>
      <c r="BP52" s="37" t="str">
        <f>IF(BN52=0,"-",BN52/BN53)</f>
        <v>-</v>
      </c>
      <c r="BQ52" s="38" t="str">
        <f>IF(BM52&gt;0,BN52/BM52,"-")</f>
        <v>-</v>
      </c>
      <c r="BR52" s="35">
        <f>BR4</f>
        <v>0</v>
      </c>
      <c r="BS52" s="36">
        <f>BS4</f>
        <v>0</v>
      </c>
      <c r="BT52" s="37" t="str">
        <f>IF(BR52=0,"-",BR52/BR53)</f>
        <v>-</v>
      </c>
      <c r="BU52" s="37" t="str">
        <f>IF(BS52=0,"-",BS52/BS53)</f>
        <v>-</v>
      </c>
      <c r="BV52" s="38" t="str">
        <f>IF(BR52&gt;0,BS52/BR52,"-")</f>
        <v>-</v>
      </c>
      <c r="BX52" s="35">
        <f>BX4</f>
        <v>0</v>
      </c>
      <c r="BY52" s="36">
        <f>BY4</f>
        <v>0</v>
      </c>
      <c r="BZ52" s="37" t="str">
        <f>IF(BX52=0,"-",BX52/BX53)</f>
        <v>-</v>
      </c>
      <c r="CA52" s="37" t="str">
        <f>IF(BY52=0,"-",BY52/BY53)</f>
        <v>-</v>
      </c>
      <c r="CB52" s="38" t="str">
        <f>IF(BX52&gt;0,BY52/BX52,"-")</f>
        <v>-</v>
      </c>
    </row>
    <row r="53" spans="2:80" s="3" customFormat="1" ht="15.65" thickTop="1" thickBot="1" x14ac:dyDescent="0.35">
      <c r="B53" s="6" t="s">
        <v>3</v>
      </c>
      <c r="C53" s="7" t="s">
        <v>4</v>
      </c>
      <c r="D53" s="39">
        <f>SUM(D52:D52)</f>
        <v>0</v>
      </c>
      <c r="E53" s="40">
        <f>SUM(E52:E52)</f>
        <v>0</v>
      </c>
      <c r="F53" s="41" t="str">
        <f>IF(D53=0,"-",D53/D87)</f>
        <v>-</v>
      </c>
      <c r="G53" s="41" t="str">
        <f>IF(E53=0,"-",E53/E87)</f>
        <v>-</v>
      </c>
      <c r="H53" s="42" t="str">
        <f>IF(E53=0,"-",E53/D53)</f>
        <v>-</v>
      </c>
      <c r="I53" s="39">
        <f>SUM(I52:I52)</f>
        <v>0</v>
      </c>
      <c r="J53" s="40">
        <f>SUM(J52:J52)</f>
        <v>0</v>
      </c>
      <c r="K53" s="41" t="str">
        <f>IF(I53=0,"-",I53/I87)</f>
        <v>-</v>
      </c>
      <c r="L53" s="41" t="str">
        <f>IF(J53=0,"-",J53/J87)</f>
        <v>-</v>
      </c>
      <c r="M53" s="42" t="str">
        <f>IF(J53=0,"-",J53/I53)</f>
        <v>-</v>
      </c>
      <c r="N53" s="39">
        <f>SUM(N52:N52)</f>
        <v>0</v>
      </c>
      <c r="O53" s="40">
        <f>SUM(O52:O52)</f>
        <v>0</v>
      </c>
      <c r="P53" s="41" t="str">
        <f>IF(N53=0,"-",N53/N87)</f>
        <v>-</v>
      </c>
      <c r="Q53" s="41" t="str">
        <f>IF(O53=0,"-",O53/O87)</f>
        <v>-</v>
      </c>
      <c r="R53" s="42" t="str">
        <f>IF(O53=0,"-",O53/N53)</f>
        <v>-</v>
      </c>
      <c r="S53" s="39">
        <f>SUM(S52:S52)</f>
        <v>0</v>
      </c>
      <c r="T53" s="40">
        <f>SUM(T52:T52)</f>
        <v>0</v>
      </c>
      <c r="U53" s="41" t="str">
        <f>IF(S53=0,"-",S53/S87)</f>
        <v>-</v>
      </c>
      <c r="V53" s="41" t="str">
        <f>IF(T53=0,"-",T53/T87)</f>
        <v>-</v>
      </c>
      <c r="W53" s="42" t="str">
        <f>IF(T53=0,"-",T53/S53)</f>
        <v>-</v>
      </c>
      <c r="X53" s="39">
        <f>SUM(X52:X52)</f>
        <v>0</v>
      </c>
      <c r="Y53" s="40">
        <f>SUM(Y52:Y52)</f>
        <v>0</v>
      </c>
      <c r="Z53" s="41" t="str">
        <f>IF(X53=0,"-",X53/X87)</f>
        <v>-</v>
      </c>
      <c r="AA53" s="41" t="str">
        <f>IF(Y53=0,"-",Y53/Y87)</f>
        <v>-</v>
      </c>
      <c r="AB53" s="42" t="str">
        <f>IF(Y53=0,"-",Y53/X53)</f>
        <v>-</v>
      </c>
      <c r="AC53" s="39">
        <f>SUM(AC52:AC52)</f>
        <v>0</v>
      </c>
      <c r="AD53" s="40">
        <f>SUM(AD52:AD52)</f>
        <v>0</v>
      </c>
      <c r="AE53" s="41" t="str">
        <f>IF(AC53=0,"-",AC53/AC87)</f>
        <v>-</v>
      </c>
      <c r="AF53" s="41" t="str">
        <f>IF(AD53=0,"-",AD53/AD87)</f>
        <v>-</v>
      </c>
      <c r="AG53" s="42" t="str">
        <f>IF(AD53=0,"-",AD53/AC53)</f>
        <v>-</v>
      </c>
      <c r="AH53" s="39">
        <f>SUM(AH52:AH52)</f>
        <v>0</v>
      </c>
      <c r="AI53" s="40">
        <f>SUM(AI52:AI52)</f>
        <v>0</v>
      </c>
      <c r="AJ53" s="41" t="str">
        <f>IF(AH53=0,"-",AH53/AH87)</f>
        <v>-</v>
      </c>
      <c r="AK53" s="41" t="str">
        <f>IF(AI53=0,"-",AI53/AI87)</f>
        <v>-</v>
      </c>
      <c r="AL53" s="42" t="str">
        <f>IF(AI53=0,"-",AI53/AH53)</f>
        <v>-</v>
      </c>
      <c r="AM53" s="16"/>
      <c r="AN53" s="39">
        <f>SUM(AN52:AN52)</f>
        <v>0</v>
      </c>
      <c r="AO53" s="40">
        <f>SUM(AO52:AO52)</f>
        <v>0</v>
      </c>
      <c r="AP53" s="41" t="str">
        <f>IF(AN53=0,"-",AN53/AN87)</f>
        <v>-</v>
      </c>
      <c r="AQ53" s="41" t="str">
        <f>IF(AO53=0,"-",AO53/AO87)</f>
        <v>-</v>
      </c>
      <c r="AR53" s="42" t="str">
        <f>IF(AO53=0,"-",AO53/AN53)</f>
        <v>-</v>
      </c>
      <c r="AS53" s="39">
        <f>SUM(AS52:AS52)</f>
        <v>0</v>
      </c>
      <c r="AT53" s="40">
        <f>SUM(AT52:AT52)</f>
        <v>0</v>
      </c>
      <c r="AU53" s="41" t="str">
        <f>IF(AS53=0,"-",AS53/AS87)</f>
        <v>-</v>
      </c>
      <c r="AV53" s="41" t="str">
        <f>IF(AT53=0,"-",AT53/AT87)</f>
        <v>-</v>
      </c>
      <c r="AW53" s="42" t="str">
        <f>IF(AT53=0,"-",AT53/AS53)</f>
        <v>-</v>
      </c>
      <c r="AX53" s="39">
        <f>SUM(AX52:AX52)</f>
        <v>0</v>
      </c>
      <c r="AY53" s="40">
        <f>SUM(AY52:AY52)</f>
        <v>0</v>
      </c>
      <c r="AZ53" s="41" t="str">
        <f>IF(AX53=0,"-",AX53/AX87)</f>
        <v>-</v>
      </c>
      <c r="BA53" s="41" t="str">
        <f>IF(AY53=0,"-",AY53/AY87)</f>
        <v>-</v>
      </c>
      <c r="BB53" s="42" t="str">
        <f>IF(AY53=0,"-",AY53/AX53)</f>
        <v>-</v>
      </c>
      <c r="BC53" s="39">
        <f>SUM(BC52:BC52)</f>
        <v>0</v>
      </c>
      <c r="BD53" s="40">
        <f>SUM(BD52:BD52)</f>
        <v>0</v>
      </c>
      <c r="BE53" s="41" t="str">
        <f>IF(BC53=0,"-",BC53/BC87)</f>
        <v>-</v>
      </c>
      <c r="BF53" s="41" t="str">
        <f>IF(BD53=0,"-",BD53/BD87)</f>
        <v>-</v>
      </c>
      <c r="BG53" s="42" t="str">
        <f>IF(BD53=0,"-",BD53/BC53)</f>
        <v>-</v>
      </c>
      <c r="BH53" s="39">
        <f>SUM(BH52:BH52)</f>
        <v>0</v>
      </c>
      <c r="BI53" s="40">
        <f>SUM(BI52:BI52)</f>
        <v>0</v>
      </c>
      <c r="BJ53" s="41" t="str">
        <f>IF(BH53=0,"-",BH53/BH87)</f>
        <v>-</v>
      </c>
      <c r="BK53" s="41" t="str">
        <f>IF(BI53=0,"-",BI53/BI87)</f>
        <v>-</v>
      </c>
      <c r="BL53" s="42" t="str">
        <f>IF(BI53=0,"-",BI53/BH53)</f>
        <v>-</v>
      </c>
      <c r="BM53" s="39">
        <f>SUM(BM52:BM52)</f>
        <v>0</v>
      </c>
      <c r="BN53" s="40">
        <f>SUM(BN52:BN52)</f>
        <v>0</v>
      </c>
      <c r="BO53" s="41" t="str">
        <f>IF(BM53=0,"-",BM53/BM87)</f>
        <v>-</v>
      </c>
      <c r="BP53" s="41" t="str">
        <f>IF(BN53=0,"-",BN53/BN87)</f>
        <v>-</v>
      </c>
      <c r="BQ53" s="42" t="str">
        <f>IF(BN53=0,"-",BN53/BM53)</f>
        <v>-</v>
      </c>
      <c r="BR53" s="39">
        <f>SUM(BR52:BR52)</f>
        <v>0</v>
      </c>
      <c r="BS53" s="40">
        <f>SUM(BS52:BS52)</f>
        <v>0</v>
      </c>
      <c r="BT53" s="41" t="str">
        <f>IF(BR53=0,"-",BR53/BR87)</f>
        <v>-</v>
      </c>
      <c r="BU53" s="41" t="str">
        <f>IF(BS53=0,"-",BS53/BS87)</f>
        <v>-</v>
      </c>
      <c r="BV53" s="42" t="str">
        <f>IF(BS53=0,"-",BS53/BR53)</f>
        <v>-</v>
      </c>
      <c r="BX53" s="39">
        <f>SUM(BX52:BX52)</f>
        <v>0</v>
      </c>
      <c r="BY53" s="40">
        <f>SUM(BY52:BY52)</f>
        <v>0</v>
      </c>
      <c r="BZ53" s="41" t="str">
        <f>IF(BX53=0,"-",BX53/BX87)</f>
        <v>-</v>
      </c>
      <c r="CA53" s="41" t="str">
        <f>IF(BY53=0,"-",BY53/BY87)</f>
        <v>-</v>
      </c>
      <c r="CB53" s="42" t="str">
        <f>IF(BY53=0,"-",BY53/BX53)</f>
        <v>-</v>
      </c>
    </row>
    <row r="54" spans="2:80" s="3" customFormat="1" ht="5.5" customHeight="1" outlineLevel="1" thickTop="1" thickBot="1" x14ac:dyDescent="0.35">
      <c r="D54" s="57"/>
      <c r="E54" s="44"/>
      <c r="F54" s="45"/>
      <c r="G54" s="45"/>
      <c r="H54" s="57"/>
      <c r="I54" s="57"/>
      <c r="J54" s="44"/>
      <c r="K54" s="45"/>
      <c r="L54" s="45"/>
      <c r="M54" s="57"/>
      <c r="N54" s="57"/>
      <c r="O54" s="44"/>
      <c r="P54" s="45"/>
      <c r="Q54" s="45"/>
      <c r="R54" s="57"/>
      <c r="S54" s="57"/>
      <c r="T54" s="44"/>
      <c r="U54" s="45"/>
      <c r="V54" s="45"/>
      <c r="W54" s="57"/>
      <c r="X54" s="57"/>
      <c r="Y54" s="44"/>
      <c r="Z54" s="45"/>
      <c r="AA54" s="45"/>
      <c r="AB54" s="57"/>
      <c r="AC54" s="57"/>
      <c r="AD54" s="44"/>
      <c r="AE54" s="45"/>
      <c r="AF54" s="45"/>
      <c r="AG54" s="57"/>
      <c r="AH54" s="57"/>
      <c r="AI54" s="44"/>
      <c r="AJ54" s="45"/>
      <c r="AK54" s="45"/>
      <c r="AL54" s="57"/>
      <c r="AN54" s="57"/>
      <c r="AO54" s="44"/>
      <c r="AP54" s="45"/>
      <c r="AQ54" s="45"/>
      <c r="AR54" s="57"/>
      <c r="AS54" s="57"/>
      <c r="AT54" s="44"/>
      <c r="AU54" s="45"/>
      <c r="AV54" s="45"/>
      <c r="AW54" s="57"/>
      <c r="AX54" s="57"/>
      <c r="AY54" s="44"/>
      <c r="AZ54" s="45"/>
      <c r="BA54" s="45"/>
      <c r="BB54" s="57"/>
      <c r="BC54" s="57"/>
      <c r="BD54" s="44"/>
      <c r="BE54" s="45"/>
      <c r="BF54" s="45"/>
      <c r="BG54" s="57"/>
      <c r="BH54" s="57"/>
      <c r="BI54" s="44"/>
      <c r="BJ54" s="45"/>
      <c r="BK54" s="45"/>
      <c r="BL54" s="57"/>
      <c r="BM54" s="57"/>
      <c r="BN54" s="44"/>
      <c r="BO54" s="45"/>
      <c r="BP54" s="45"/>
      <c r="BQ54" s="57"/>
      <c r="BR54" s="57"/>
      <c r="BS54" s="44"/>
      <c r="BT54" s="45"/>
      <c r="BU54" s="45"/>
      <c r="BV54" s="57"/>
      <c r="BX54" s="57"/>
      <c r="BY54" s="44"/>
      <c r="BZ54" s="45"/>
      <c r="CA54" s="45"/>
      <c r="CB54" s="57"/>
    </row>
    <row r="55" spans="2:80" s="3" customFormat="1" ht="16" customHeight="1" outlineLevel="1" thickTop="1" x14ac:dyDescent="0.3">
      <c r="B55" s="137" t="s">
        <v>20</v>
      </c>
      <c r="C55" s="8" t="s">
        <v>17</v>
      </c>
      <c r="D55" s="65">
        <f>D7</f>
        <v>0</v>
      </c>
      <c r="E55" s="36">
        <f>E7</f>
        <v>0</v>
      </c>
      <c r="F55" s="37" t="str">
        <f t="shared" ref="F55:G57" si="161">IF(D55=0,"-",D55/D$58)</f>
        <v>-</v>
      </c>
      <c r="G55" s="37" t="str">
        <f t="shared" si="161"/>
        <v>-</v>
      </c>
      <c r="H55" s="38" t="str">
        <f t="shared" ref="H55:H62" si="162">IF(D55&gt;0,E55/D55,"-")</f>
        <v>-</v>
      </c>
      <c r="I55" s="65">
        <f>I7</f>
        <v>0</v>
      </c>
      <c r="J55" s="36">
        <f>J7</f>
        <v>0</v>
      </c>
      <c r="K55" s="37" t="str">
        <f t="shared" ref="K55:L57" si="163">IF(I55=0,"-",I55/I$58)</f>
        <v>-</v>
      </c>
      <c r="L55" s="37" t="str">
        <f t="shared" si="163"/>
        <v>-</v>
      </c>
      <c r="M55" s="38" t="str">
        <f t="shared" ref="M55:M62" si="164">IF(I55&gt;0,J55/I55,"-")</f>
        <v>-</v>
      </c>
      <c r="N55" s="65">
        <f>N7</f>
        <v>0</v>
      </c>
      <c r="O55" s="36">
        <f>O7</f>
        <v>0</v>
      </c>
      <c r="P55" s="37" t="str">
        <f t="shared" ref="P55:Q57" si="165">IF(N55=0,"-",N55/N$58)</f>
        <v>-</v>
      </c>
      <c r="Q55" s="37" t="str">
        <f t="shared" si="165"/>
        <v>-</v>
      </c>
      <c r="R55" s="38" t="str">
        <f t="shared" ref="R55:R62" si="166">IF(N55&gt;0,O55/N55,"-")</f>
        <v>-</v>
      </c>
      <c r="S55" s="65">
        <f>S7</f>
        <v>0</v>
      </c>
      <c r="T55" s="36">
        <f>T7</f>
        <v>0</v>
      </c>
      <c r="U55" s="37" t="str">
        <f t="shared" ref="U55:V57" si="167">IF(S55=0,"-",S55/S$58)</f>
        <v>-</v>
      </c>
      <c r="V55" s="37" t="str">
        <f t="shared" si="167"/>
        <v>-</v>
      </c>
      <c r="W55" s="38" t="str">
        <f t="shared" ref="W55:W62" si="168">IF(S55&gt;0,T55/S55,"-")</f>
        <v>-</v>
      </c>
      <c r="X55" s="65">
        <f>X7</f>
        <v>0</v>
      </c>
      <c r="Y55" s="36">
        <f>Y7</f>
        <v>0</v>
      </c>
      <c r="Z55" s="37" t="str">
        <f t="shared" ref="Z55:AA57" si="169">IF(X55=0,"-",X55/X$58)</f>
        <v>-</v>
      </c>
      <c r="AA55" s="37" t="str">
        <f t="shared" si="169"/>
        <v>-</v>
      </c>
      <c r="AB55" s="38" t="str">
        <f t="shared" ref="AB55:AB62" si="170">IF(X55&gt;0,Y55/X55,"-")</f>
        <v>-</v>
      </c>
      <c r="AC55" s="65">
        <f>AC7</f>
        <v>0</v>
      </c>
      <c r="AD55" s="36">
        <f>AD7</f>
        <v>0</v>
      </c>
      <c r="AE55" s="37" t="str">
        <f t="shared" ref="AE55:AF57" si="171">IF(AC55=0,"-",AC55/AC$58)</f>
        <v>-</v>
      </c>
      <c r="AF55" s="37" t="str">
        <f t="shared" si="171"/>
        <v>-</v>
      </c>
      <c r="AG55" s="38" t="str">
        <f t="shared" ref="AG55:AG62" si="172">IF(AC55&gt;0,AD55/AC55,"-")</f>
        <v>-</v>
      </c>
      <c r="AH55" s="65">
        <f>AH7</f>
        <v>0</v>
      </c>
      <c r="AI55" s="36">
        <f>AI7</f>
        <v>0</v>
      </c>
      <c r="AJ55" s="37" t="str">
        <f t="shared" ref="AJ55:AK57" si="173">IF(AH55=0,"-",AH55/AH$58)</f>
        <v>-</v>
      </c>
      <c r="AK55" s="37" t="str">
        <f t="shared" si="173"/>
        <v>-</v>
      </c>
      <c r="AL55" s="38" t="str">
        <f t="shared" ref="AL55:AL62" si="174">IF(AH55&gt;0,AI55/AH55,"-")</f>
        <v>-</v>
      </c>
      <c r="AM55" s="10"/>
      <c r="AN55" s="65">
        <f>AN7</f>
        <v>0</v>
      </c>
      <c r="AO55" s="36">
        <f>AO7</f>
        <v>0</v>
      </c>
      <c r="AP55" s="37" t="str">
        <f t="shared" ref="AP55:AQ57" si="175">IF(AN55=0,"-",AN55/AN$58)</f>
        <v>-</v>
      </c>
      <c r="AQ55" s="37" t="str">
        <f t="shared" si="175"/>
        <v>-</v>
      </c>
      <c r="AR55" s="38" t="str">
        <f t="shared" ref="AR55:AR62" si="176">IF(AN55&gt;0,AO55/AN55,"-")</f>
        <v>-</v>
      </c>
      <c r="AS55" s="65">
        <f>AS7</f>
        <v>0</v>
      </c>
      <c r="AT55" s="36">
        <f>AT7</f>
        <v>0</v>
      </c>
      <c r="AU55" s="37" t="str">
        <f t="shared" ref="AU55:AV57" si="177">IF(AS55=0,"-",AS55/AS$58)</f>
        <v>-</v>
      </c>
      <c r="AV55" s="37" t="str">
        <f t="shared" si="177"/>
        <v>-</v>
      </c>
      <c r="AW55" s="38" t="str">
        <f t="shared" ref="AW55:AW62" si="178">IF(AS55&gt;0,AT55/AS55,"-")</f>
        <v>-</v>
      </c>
      <c r="AX55" s="65">
        <f>AX7</f>
        <v>0</v>
      </c>
      <c r="AY55" s="36">
        <f>AY7</f>
        <v>0</v>
      </c>
      <c r="AZ55" s="37" t="str">
        <f t="shared" ref="AZ55:BA57" si="179">IF(AX55=0,"-",AX55/AX$58)</f>
        <v>-</v>
      </c>
      <c r="BA55" s="37" t="str">
        <f t="shared" si="179"/>
        <v>-</v>
      </c>
      <c r="BB55" s="38" t="str">
        <f t="shared" ref="BB55:BB62" si="180">IF(AX55&gt;0,AY55/AX55,"-")</f>
        <v>-</v>
      </c>
      <c r="BC55" s="65">
        <f>BC7</f>
        <v>0</v>
      </c>
      <c r="BD55" s="36">
        <f>BD7</f>
        <v>0</v>
      </c>
      <c r="BE55" s="37" t="str">
        <f t="shared" ref="BE55:BF57" si="181">IF(BC55=0,"-",BC55/BC$58)</f>
        <v>-</v>
      </c>
      <c r="BF55" s="37" t="str">
        <f t="shared" si="181"/>
        <v>-</v>
      </c>
      <c r="BG55" s="38" t="str">
        <f t="shared" ref="BG55:BG62" si="182">IF(BC55&gt;0,BD55/BC55,"-")</f>
        <v>-</v>
      </c>
      <c r="BH55" s="65">
        <f>BH7</f>
        <v>0</v>
      </c>
      <c r="BI55" s="36">
        <f>BI7</f>
        <v>0</v>
      </c>
      <c r="BJ55" s="37" t="str">
        <f t="shared" ref="BJ55:BK57" si="183">IF(BH55=0,"-",BH55/BH$58)</f>
        <v>-</v>
      </c>
      <c r="BK55" s="37" t="str">
        <f t="shared" si="183"/>
        <v>-</v>
      </c>
      <c r="BL55" s="38" t="str">
        <f t="shared" ref="BL55:BL62" si="184">IF(BH55&gt;0,BI55/BH55,"-")</f>
        <v>-</v>
      </c>
      <c r="BM55" s="65">
        <f>BM7</f>
        <v>0</v>
      </c>
      <c r="BN55" s="36">
        <f>BN7</f>
        <v>0</v>
      </c>
      <c r="BO55" s="37" t="str">
        <f t="shared" ref="BO55:BP57" si="185">IF(BM55=0,"-",BM55/BM$58)</f>
        <v>-</v>
      </c>
      <c r="BP55" s="37" t="str">
        <f t="shared" si="185"/>
        <v>-</v>
      </c>
      <c r="BQ55" s="38" t="str">
        <f t="shared" ref="BQ55:BQ62" si="186">IF(BM55&gt;0,BN55/BM55,"-")</f>
        <v>-</v>
      </c>
      <c r="BR55" s="65">
        <f>BR7</f>
        <v>0</v>
      </c>
      <c r="BS55" s="36">
        <f>BS7</f>
        <v>0</v>
      </c>
      <c r="BT55" s="37" t="str">
        <f t="shared" ref="BT55:BU57" si="187">IF(BR55=0,"-",BR55/BR$58)</f>
        <v>-</v>
      </c>
      <c r="BU55" s="37" t="str">
        <f t="shared" si="187"/>
        <v>-</v>
      </c>
      <c r="BV55" s="38" t="str">
        <f t="shared" ref="BV55:BV62" si="188">IF(BR55&gt;0,BS55/BR55,"-")</f>
        <v>-</v>
      </c>
      <c r="BX55" s="65">
        <f>BX7</f>
        <v>0</v>
      </c>
      <c r="BY55" s="36">
        <f>BY7</f>
        <v>0</v>
      </c>
      <c r="BZ55" s="37" t="str">
        <f t="shared" ref="BZ55:CA57" si="189">IF(BX55=0,"-",BX55/BX$58)</f>
        <v>-</v>
      </c>
      <c r="CA55" s="37" t="str">
        <f t="shared" si="189"/>
        <v>-</v>
      </c>
      <c r="CB55" s="38" t="str">
        <f t="shared" ref="CB55:CB62" si="190">IF(BX55&gt;0,BY55/BX55,"-")</f>
        <v>-</v>
      </c>
    </row>
    <row r="56" spans="2:80" s="3" customFormat="1" ht="15.05" customHeight="1" outlineLevel="1" x14ac:dyDescent="0.3">
      <c r="B56" s="138"/>
      <c r="C56" s="9" t="s">
        <v>18</v>
      </c>
      <c r="D56" s="66">
        <f>D17</f>
        <v>0</v>
      </c>
      <c r="E56" s="47">
        <f>E17</f>
        <v>0</v>
      </c>
      <c r="F56" s="48" t="str">
        <f t="shared" si="161"/>
        <v>-</v>
      </c>
      <c r="G56" s="48" t="str">
        <f t="shared" si="161"/>
        <v>-</v>
      </c>
      <c r="H56" s="49" t="str">
        <f t="shared" si="162"/>
        <v>-</v>
      </c>
      <c r="I56" s="66">
        <f>I17</f>
        <v>0</v>
      </c>
      <c r="J56" s="47">
        <f>J17</f>
        <v>0</v>
      </c>
      <c r="K56" s="48" t="str">
        <f t="shared" si="163"/>
        <v>-</v>
      </c>
      <c r="L56" s="48" t="str">
        <f t="shared" si="163"/>
        <v>-</v>
      </c>
      <c r="M56" s="49" t="str">
        <f t="shared" si="164"/>
        <v>-</v>
      </c>
      <c r="N56" s="66">
        <f>N17</f>
        <v>0</v>
      </c>
      <c r="O56" s="47">
        <f>O17</f>
        <v>0</v>
      </c>
      <c r="P56" s="48" t="str">
        <f t="shared" si="165"/>
        <v>-</v>
      </c>
      <c r="Q56" s="48" t="str">
        <f t="shared" si="165"/>
        <v>-</v>
      </c>
      <c r="R56" s="49" t="str">
        <f t="shared" si="166"/>
        <v>-</v>
      </c>
      <c r="S56" s="66">
        <f>S17</f>
        <v>0</v>
      </c>
      <c r="T56" s="47">
        <f>T17</f>
        <v>0</v>
      </c>
      <c r="U56" s="48" t="str">
        <f t="shared" si="167"/>
        <v>-</v>
      </c>
      <c r="V56" s="48" t="str">
        <f t="shared" si="167"/>
        <v>-</v>
      </c>
      <c r="W56" s="49" t="str">
        <f t="shared" si="168"/>
        <v>-</v>
      </c>
      <c r="X56" s="66">
        <f>X17</f>
        <v>0</v>
      </c>
      <c r="Y56" s="47">
        <f>Y17</f>
        <v>0</v>
      </c>
      <c r="Z56" s="48" t="str">
        <f t="shared" si="169"/>
        <v>-</v>
      </c>
      <c r="AA56" s="48" t="str">
        <f t="shared" si="169"/>
        <v>-</v>
      </c>
      <c r="AB56" s="49" t="str">
        <f t="shared" si="170"/>
        <v>-</v>
      </c>
      <c r="AC56" s="66">
        <f>AC17</f>
        <v>0</v>
      </c>
      <c r="AD56" s="47">
        <f>AD17</f>
        <v>0</v>
      </c>
      <c r="AE56" s="48" t="str">
        <f t="shared" si="171"/>
        <v>-</v>
      </c>
      <c r="AF56" s="48" t="str">
        <f t="shared" si="171"/>
        <v>-</v>
      </c>
      <c r="AG56" s="49" t="str">
        <f t="shared" si="172"/>
        <v>-</v>
      </c>
      <c r="AH56" s="66">
        <f>AH17</f>
        <v>0</v>
      </c>
      <c r="AI56" s="47">
        <f>AI17</f>
        <v>0</v>
      </c>
      <c r="AJ56" s="48" t="str">
        <f t="shared" si="173"/>
        <v>-</v>
      </c>
      <c r="AK56" s="48" t="str">
        <f t="shared" si="173"/>
        <v>-</v>
      </c>
      <c r="AL56" s="49" t="str">
        <f t="shared" si="174"/>
        <v>-</v>
      </c>
      <c r="AM56" s="10"/>
      <c r="AN56" s="66">
        <f>AN17</f>
        <v>0</v>
      </c>
      <c r="AO56" s="47">
        <f>AO17</f>
        <v>0</v>
      </c>
      <c r="AP56" s="48" t="str">
        <f t="shared" si="175"/>
        <v>-</v>
      </c>
      <c r="AQ56" s="48" t="str">
        <f t="shared" si="175"/>
        <v>-</v>
      </c>
      <c r="AR56" s="49" t="str">
        <f t="shared" si="176"/>
        <v>-</v>
      </c>
      <c r="AS56" s="66">
        <f>AS17</f>
        <v>0</v>
      </c>
      <c r="AT56" s="47">
        <f>AT17</f>
        <v>0</v>
      </c>
      <c r="AU56" s="48" t="str">
        <f t="shared" si="177"/>
        <v>-</v>
      </c>
      <c r="AV56" s="48" t="str">
        <f t="shared" si="177"/>
        <v>-</v>
      </c>
      <c r="AW56" s="49" t="str">
        <f t="shared" si="178"/>
        <v>-</v>
      </c>
      <c r="AX56" s="66">
        <f>AX17</f>
        <v>0</v>
      </c>
      <c r="AY56" s="47">
        <f>AY17</f>
        <v>0</v>
      </c>
      <c r="AZ56" s="48" t="str">
        <f t="shared" si="179"/>
        <v>-</v>
      </c>
      <c r="BA56" s="48" t="str">
        <f t="shared" si="179"/>
        <v>-</v>
      </c>
      <c r="BB56" s="49" t="str">
        <f t="shared" si="180"/>
        <v>-</v>
      </c>
      <c r="BC56" s="66">
        <f>BC17</f>
        <v>0</v>
      </c>
      <c r="BD56" s="47">
        <f>BD17</f>
        <v>0</v>
      </c>
      <c r="BE56" s="48" t="str">
        <f t="shared" si="181"/>
        <v>-</v>
      </c>
      <c r="BF56" s="48" t="str">
        <f t="shared" si="181"/>
        <v>-</v>
      </c>
      <c r="BG56" s="49" t="str">
        <f t="shared" si="182"/>
        <v>-</v>
      </c>
      <c r="BH56" s="66">
        <f>BH17</f>
        <v>0</v>
      </c>
      <c r="BI56" s="47">
        <f>BI17</f>
        <v>0</v>
      </c>
      <c r="BJ56" s="48" t="str">
        <f t="shared" si="183"/>
        <v>-</v>
      </c>
      <c r="BK56" s="48" t="str">
        <f t="shared" si="183"/>
        <v>-</v>
      </c>
      <c r="BL56" s="49" t="str">
        <f t="shared" si="184"/>
        <v>-</v>
      </c>
      <c r="BM56" s="66">
        <f>BM17</f>
        <v>0</v>
      </c>
      <c r="BN56" s="47">
        <f>BN17</f>
        <v>0</v>
      </c>
      <c r="BO56" s="48" t="str">
        <f t="shared" si="185"/>
        <v>-</v>
      </c>
      <c r="BP56" s="48" t="str">
        <f t="shared" si="185"/>
        <v>-</v>
      </c>
      <c r="BQ56" s="49" t="str">
        <f t="shared" si="186"/>
        <v>-</v>
      </c>
      <c r="BR56" s="66">
        <f>BR17</f>
        <v>0</v>
      </c>
      <c r="BS56" s="47">
        <f>BS17</f>
        <v>0</v>
      </c>
      <c r="BT56" s="48" t="str">
        <f t="shared" si="187"/>
        <v>-</v>
      </c>
      <c r="BU56" s="48" t="str">
        <f t="shared" si="187"/>
        <v>-</v>
      </c>
      <c r="BV56" s="49" t="str">
        <f t="shared" si="188"/>
        <v>-</v>
      </c>
      <c r="BX56" s="66">
        <f>BX17</f>
        <v>0</v>
      </c>
      <c r="BY56" s="47">
        <f>BY17</f>
        <v>0</v>
      </c>
      <c r="BZ56" s="48" t="str">
        <f t="shared" si="189"/>
        <v>-</v>
      </c>
      <c r="CA56" s="48" t="str">
        <f t="shared" si="189"/>
        <v>-</v>
      </c>
      <c r="CB56" s="49" t="str">
        <f t="shared" si="190"/>
        <v>-</v>
      </c>
    </row>
    <row r="57" spans="2:80" s="3" customFormat="1" ht="16" customHeight="1" outlineLevel="1" thickBot="1" x14ac:dyDescent="0.35">
      <c r="B57" s="139"/>
      <c r="C57" s="11" t="s">
        <v>0</v>
      </c>
      <c r="D57" s="67">
        <f>D27</f>
        <v>0</v>
      </c>
      <c r="E57" s="54">
        <f>E27</f>
        <v>0</v>
      </c>
      <c r="F57" s="55" t="str">
        <f t="shared" si="161"/>
        <v>-</v>
      </c>
      <c r="G57" s="55" t="str">
        <f t="shared" si="161"/>
        <v>-</v>
      </c>
      <c r="H57" s="56" t="str">
        <f t="shared" si="162"/>
        <v>-</v>
      </c>
      <c r="I57" s="67">
        <f>I27</f>
        <v>0</v>
      </c>
      <c r="J57" s="54">
        <f>J27</f>
        <v>0</v>
      </c>
      <c r="K57" s="55" t="str">
        <f t="shared" si="163"/>
        <v>-</v>
      </c>
      <c r="L57" s="55" t="str">
        <f t="shared" si="163"/>
        <v>-</v>
      </c>
      <c r="M57" s="56" t="str">
        <f t="shared" si="164"/>
        <v>-</v>
      </c>
      <c r="N57" s="67">
        <f>N27</f>
        <v>0</v>
      </c>
      <c r="O57" s="54">
        <f>O27</f>
        <v>0</v>
      </c>
      <c r="P57" s="55" t="str">
        <f t="shared" si="165"/>
        <v>-</v>
      </c>
      <c r="Q57" s="55" t="str">
        <f t="shared" si="165"/>
        <v>-</v>
      </c>
      <c r="R57" s="56" t="str">
        <f t="shared" si="166"/>
        <v>-</v>
      </c>
      <c r="S57" s="67">
        <f>S27</f>
        <v>0</v>
      </c>
      <c r="T57" s="54">
        <f>T27</f>
        <v>0</v>
      </c>
      <c r="U57" s="55" t="str">
        <f t="shared" si="167"/>
        <v>-</v>
      </c>
      <c r="V57" s="55" t="str">
        <f t="shared" si="167"/>
        <v>-</v>
      </c>
      <c r="W57" s="56" t="str">
        <f t="shared" si="168"/>
        <v>-</v>
      </c>
      <c r="X57" s="67">
        <f>X27</f>
        <v>0</v>
      </c>
      <c r="Y57" s="54">
        <f>Y27</f>
        <v>0</v>
      </c>
      <c r="Z57" s="55" t="str">
        <f t="shared" si="169"/>
        <v>-</v>
      </c>
      <c r="AA57" s="55" t="str">
        <f t="shared" si="169"/>
        <v>-</v>
      </c>
      <c r="AB57" s="56" t="str">
        <f t="shared" si="170"/>
        <v>-</v>
      </c>
      <c r="AC57" s="67">
        <f>AC27</f>
        <v>0</v>
      </c>
      <c r="AD57" s="54">
        <f>AD27</f>
        <v>0</v>
      </c>
      <c r="AE57" s="55" t="str">
        <f t="shared" si="171"/>
        <v>-</v>
      </c>
      <c r="AF57" s="55" t="str">
        <f t="shared" si="171"/>
        <v>-</v>
      </c>
      <c r="AG57" s="56" t="str">
        <f t="shared" si="172"/>
        <v>-</v>
      </c>
      <c r="AH57" s="67">
        <f>AH27</f>
        <v>0</v>
      </c>
      <c r="AI57" s="54">
        <f>AI27</f>
        <v>0</v>
      </c>
      <c r="AJ57" s="55" t="str">
        <f t="shared" si="173"/>
        <v>-</v>
      </c>
      <c r="AK57" s="55" t="str">
        <f t="shared" si="173"/>
        <v>-</v>
      </c>
      <c r="AL57" s="56" t="str">
        <f t="shared" si="174"/>
        <v>-</v>
      </c>
      <c r="AM57" s="10"/>
      <c r="AN57" s="67">
        <f>AN27</f>
        <v>0</v>
      </c>
      <c r="AO57" s="54">
        <f>AO27</f>
        <v>0</v>
      </c>
      <c r="AP57" s="55" t="str">
        <f t="shared" si="175"/>
        <v>-</v>
      </c>
      <c r="AQ57" s="55" t="str">
        <f t="shared" si="175"/>
        <v>-</v>
      </c>
      <c r="AR57" s="56" t="str">
        <f t="shared" si="176"/>
        <v>-</v>
      </c>
      <c r="AS57" s="67">
        <f>AS27</f>
        <v>0</v>
      </c>
      <c r="AT57" s="54">
        <f>AT27</f>
        <v>0</v>
      </c>
      <c r="AU57" s="55" t="str">
        <f t="shared" si="177"/>
        <v>-</v>
      </c>
      <c r="AV57" s="55" t="str">
        <f t="shared" si="177"/>
        <v>-</v>
      </c>
      <c r="AW57" s="56" t="str">
        <f t="shared" si="178"/>
        <v>-</v>
      </c>
      <c r="AX57" s="67">
        <f>AX27</f>
        <v>0</v>
      </c>
      <c r="AY57" s="54">
        <f>AY27</f>
        <v>0</v>
      </c>
      <c r="AZ57" s="55" t="str">
        <f t="shared" si="179"/>
        <v>-</v>
      </c>
      <c r="BA57" s="55" t="str">
        <f t="shared" si="179"/>
        <v>-</v>
      </c>
      <c r="BB57" s="56" t="str">
        <f t="shared" si="180"/>
        <v>-</v>
      </c>
      <c r="BC57" s="67">
        <f>BC27</f>
        <v>0</v>
      </c>
      <c r="BD57" s="54">
        <f>BD27</f>
        <v>0</v>
      </c>
      <c r="BE57" s="55" t="str">
        <f t="shared" si="181"/>
        <v>-</v>
      </c>
      <c r="BF57" s="55" t="str">
        <f t="shared" si="181"/>
        <v>-</v>
      </c>
      <c r="BG57" s="56" t="str">
        <f t="shared" si="182"/>
        <v>-</v>
      </c>
      <c r="BH57" s="67">
        <f>BH27</f>
        <v>0</v>
      </c>
      <c r="BI57" s="54">
        <f>BI27</f>
        <v>0</v>
      </c>
      <c r="BJ57" s="55" t="str">
        <f t="shared" si="183"/>
        <v>-</v>
      </c>
      <c r="BK57" s="55" t="str">
        <f t="shared" si="183"/>
        <v>-</v>
      </c>
      <c r="BL57" s="56" t="str">
        <f t="shared" si="184"/>
        <v>-</v>
      </c>
      <c r="BM57" s="67">
        <f>BM27</f>
        <v>0</v>
      </c>
      <c r="BN57" s="54">
        <f>BN27</f>
        <v>0</v>
      </c>
      <c r="BO57" s="55" t="str">
        <f t="shared" si="185"/>
        <v>-</v>
      </c>
      <c r="BP57" s="55" t="str">
        <f t="shared" si="185"/>
        <v>-</v>
      </c>
      <c r="BQ57" s="56" t="str">
        <f t="shared" si="186"/>
        <v>-</v>
      </c>
      <c r="BR57" s="67">
        <f>BR27</f>
        <v>0</v>
      </c>
      <c r="BS57" s="54">
        <f>BS27</f>
        <v>0</v>
      </c>
      <c r="BT57" s="55" t="str">
        <f t="shared" si="187"/>
        <v>-</v>
      </c>
      <c r="BU57" s="55" t="str">
        <f t="shared" si="187"/>
        <v>-</v>
      </c>
      <c r="BV57" s="56" t="str">
        <f t="shared" si="188"/>
        <v>-</v>
      </c>
      <c r="BX57" s="67">
        <f>BX27</f>
        <v>0</v>
      </c>
      <c r="BY57" s="54">
        <f>BY27</f>
        <v>0</v>
      </c>
      <c r="BZ57" s="55" t="str">
        <f t="shared" si="189"/>
        <v>-</v>
      </c>
      <c r="CA57" s="55" t="str">
        <f t="shared" si="189"/>
        <v>-</v>
      </c>
      <c r="CB57" s="56" t="str">
        <f t="shared" si="190"/>
        <v>-</v>
      </c>
    </row>
    <row r="58" spans="2:80" s="3" customFormat="1" ht="16.600000000000001" customHeight="1" outlineLevel="1" thickTop="1" thickBot="1" x14ac:dyDescent="0.35">
      <c r="B58" s="6" t="s">
        <v>21</v>
      </c>
      <c r="C58" s="7"/>
      <c r="D58" s="68">
        <f>SUM(D55:D57)</f>
        <v>0</v>
      </c>
      <c r="E58" s="40">
        <f>SUM(E55:E57)</f>
        <v>0</v>
      </c>
      <c r="F58" s="41" t="str">
        <f>IF(D58=0,"-",D58/D$87)</f>
        <v>-</v>
      </c>
      <c r="G58" s="41" t="str">
        <f>IF(E58=0,"-",E58/E$87)</f>
        <v>-</v>
      </c>
      <c r="H58" s="42" t="str">
        <f t="shared" si="162"/>
        <v>-</v>
      </c>
      <c r="I58" s="68">
        <f>SUM(I55:I57)</f>
        <v>0</v>
      </c>
      <c r="J58" s="40">
        <f>SUM(J55:J57)</f>
        <v>0</v>
      </c>
      <c r="K58" s="41" t="str">
        <f>IF(I58=0,"-",I58/I$87)</f>
        <v>-</v>
      </c>
      <c r="L58" s="41" t="str">
        <f>IF(J58=0,"-",J58/J$87)</f>
        <v>-</v>
      </c>
      <c r="M58" s="42" t="str">
        <f t="shared" si="164"/>
        <v>-</v>
      </c>
      <c r="N58" s="68">
        <f>SUM(N55:N57)</f>
        <v>0</v>
      </c>
      <c r="O58" s="40">
        <f>SUM(O55:O57)</f>
        <v>0</v>
      </c>
      <c r="P58" s="41" t="str">
        <f>IF(N58=0,"-",N58/N$87)</f>
        <v>-</v>
      </c>
      <c r="Q58" s="41" t="str">
        <f>IF(O58=0,"-",O58/O$87)</f>
        <v>-</v>
      </c>
      <c r="R58" s="42" t="str">
        <f t="shared" si="166"/>
        <v>-</v>
      </c>
      <c r="S58" s="68">
        <f>SUM(S55:S57)</f>
        <v>0</v>
      </c>
      <c r="T58" s="40">
        <f>SUM(T55:T57)</f>
        <v>0</v>
      </c>
      <c r="U58" s="41" t="str">
        <f>IF(S58=0,"-",S58/S$87)</f>
        <v>-</v>
      </c>
      <c r="V58" s="41" t="str">
        <f>IF(T58=0,"-",T58/T$87)</f>
        <v>-</v>
      </c>
      <c r="W58" s="42" t="str">
        <f t="shared" si="168"/>
        <v>-</v>
      </c>
      <c r="X58" s="68">
        <f>SUM(X55:X57)</f>
        <v>0</v>
      </c>
      <c r="Y58" s="40">
        <f>SUM(Y55:Y57)</f>
        <v>0</v>
      </c>
      <c r="Z58" s="41" t="str">
        <f>IF(X58=0,"-",X58/X$87)</f>
        <v>-</v>
      </c>
      <c r="AA58" s="41" t="str">
        <f>IF(Y58=0,"-",Y58/Y$87)</f>
        <v>-</v>
      </c>
      <c r="AB58" s="42" t="str">
        <f t="shared" si="170"/>
        <v>-</v>
      </c>
      <c r="AC58" s="68">
        <f>SUM(AC55:AC57)</f>
        <v>0</v>
      </c>
      <c r="AD58" s="40">
        <f>SUM(AD55:AD57)</f>
        <v>0</v>
      </c>
      <c r="AE58" s="41" t="str">
        <f>IF(AC58=0,"-",AC58/AC$87)</f>
        <v>-</v>
      </c>
      <c r="AF58" s="41" t="str">
        <f>IF(AD58=0,"-",AD58/AD$87)</f>
        <v>-</v>
      </c>
      <c r="AG58" s="42" t="str">
        <f t="shared" si="172"/>
        <v>-</v>
      </c>
      <c r="AH58" s="68">
        <f>SUM(AH55:AH57)</f>
        <v>0</v>
      </c>
      <c r="AI58" s="40">
        <f>SUM(AI55:AI57)</f>
        <v>0</v>
      </c>
      <c r="AJ58" s="41" t="str">
        <f>IF(AH58=0,"-",AH58/AH$87)</f>
        <v>-</v>
      </c>
      <c r="AK58" s="41" t="str">
        <f>IF(AI58=0,"-",AI58/AI$87)</f>
        <v>-</v>
      </c>
      <c r="AL58" s="42" t="str">
        <f t="shared" si="174"/>
        <v>-</v>
      </c>
      <c r="AM58" s="16"/>
      <c r="AN58" s="68">
        <f>SUM(AN55:AN57)</f>
        <v>0</v>
      </c>
      <c r="AO58" s="40">
        <f>SUM(AO55:AO57)</f>
        <v>0</v>
      </c>
      <c r="AP58" s="41" t="str">
        <f>IF(AN58=0,"-",AN58/AN$87)</f>
        <v>-</v>
      </c>
      <c r="AQ58" s="41" t="str">
        <f>IF(AO58=0,"-",AO58/AO$87)</f>
        <v>-</v>
      </c>
      <c r="AR58" s="42" t="str">
        <f t="shared" si="176"/>
        <v>-</v>
      </c>
      <c r="AS58" s="68">
        <f>SUM(AS55:AS57)</f>
        <v>0</v>
      </c>
      <c r="AT58" s="40">
        <f>SUM(AT55:AT57)</f>
        <v>0</v>
      </c>
      <c r="AU58" s="41" t="str">
        <f>IF(AS58=0,"-",AS58/AS$87)</f>
        <v>-</v>
      </c>
      <c r="AV58" s="41" t="str">
        <f>IF(AT58=0,"-",AT58/AT$87)</f>
        <v>-</v>
      </c>
      <c r="AW58" s="42" t="str">
        <f t="shared" si="178"/>
        <v>-</v>
      </c>
      <c r="AX58" s="68">
        <f>SUM(AX55:AX57)</f>
        <v>0</v>
      </c>
      <c r="AY58" s="40">
        <f>SUM(AY55:AY57)</f>
        <v>0</v>
      </c>
      <c r="AZ58" s="41" t="str">
        <f>IF(AX58=0,"-",AX58/AX$87)</f>
        <v>-</v>
      </c>
      <c r="BA58" s="41" t="str">
        <f>IF(AY58=0,"-",AY58/AY$87)</f>
        <v>-</v>
      </c>
      <c r="BB58" s="42" t="str">
        <f t="shared" si="180"/>
        <v>-</v>
      </c>
      <c r="BC58" s="68">
        <f>SUM(BC55:BC57)</f>
        <v>0</v>
      </c>
      <c r="BD58" s="40">
        <f>SUM(BD55:BD57)</f>
        <v>0</v>
      </c>
      <c r="BE58" s="41" t="str">
        <f>IF(BC58=0,"-",BC58/BC$87)</f>
        <v>-</v>
      </c>
      <c r="BF58" s="41" t="str">
        <f>IF(BD58=0,"-",BD58/BD$87)</f>
        <v>-</v>
      </c>
      <c r="BG58" s="42" t="str">
        <f t="shared" si="182"/>
        <v>-</v>
      </c>
      <c r="BH58" s="68">
        <f>SUM(BH55:BH57)</f>
        <v>0</v>
      </c>
      <c r="BI58" s="40">
        <f>SUM(BI55:BI57)</f>
        <v>0</v>
      </c>
      <c r="BJ58" s="41" t="str">
        <f>IF(BH58=0,"-",BH58/BH$87)</f>
        <v>-</v>
      </c>
      <c r="BK58" s="41" t="str">
        <f>IF(BI58=0,"-",BI58/BI$87)</f>
        <v>-</v>
      </c>
      <c r="BL58" s="42" t="str">
        <f t="shared" si="184"/>
        <v>-</v>
      </c>
      <c r="BM58" s="68">
        <f>SUM(BM55:BM57)</f>
        <v>0</v>
      </c>
      <c r="BN58" s="40">
        <f>SUM(BN55:BN57)</f>
        <v>0</v>
      </c>
      <c r="BO58" s="41" t="str">
        <f>IF(BM58=0,"-",BM58/BM$87)</f>
        <v>-</v>
      </c>
      <c r="BP58" s="41" t="str">
        <f>IF(BN58=0,"-",BN58/BN$87)</f>
        <v>-</v>
      </c>
      <c r="BQ58" s="42" t="str">
        <f t="shared" si="186"/>
        <v>-</v>
      </c>
      <c r="BR58" s="68">
        <f>SUM(BR55:BR57)</f>
        <v>0</v>
      </c>
      <c r="BS58" s="40">
        <f>SUM(BS55:BS57)</f>
        <v>0</v>
      </c>
      <c r="BT58" s="41" t="str">
        <f>IF(BR58=0,"-",BR58/BR$87)</f>
        <v>-</v>
      </c>
      <c r="BU58" s="41" t="str">
        <f>IF(BS58=0,"-",BS58/BS$87)</f>
        <v>-</v>
      </c>
      <c r="BV58" s="42" t="str">
        <f t="shared" si="188"/>
        <v>-</v>
      </c>
      <c r="BX58" s="68">
        <f>SUM(BX55:BX57)</f>
        <v>0</v>
      </c>
      <c r="BY58" s="40">
        <f>SUM(BY55:BY57)</f>
        <v>0</v>
      </c>
      <c r="BZ58" s="41" t="str">
        <f>IF(BX58=0,"-",BX58/BX$87)</f>
        <v>-</v>
      </c>
      <c r="CA58" s="41" t="str">
        <f>IF(BY58=0,"-",BY58/BY$87)</f>
        <v>-</v>
      </c>
      <c r="CB58" s="42" t="str">
        <f t="shared" si="190"/>
        <v>-</v>
      </c>
    </row>
    <row r="59" spans="2:80" s="3" customFormat="1" ht="4.55" customHeight="1" outlineLevel="1" thickTop="1" thickBot="1" x14ac:dyDescent="0.35">
      <c r="B59"/>
      <c r="C59"/>
      <c r="D59" s="50">
        <f>D8</f>
        <v>0</v>
      </c>
      <c r="E59" s="51">
        <f>E8</f>
        <v>0</v>
      </c>
      <c r="F59" s="52" t="str">
        <f>IF(D59=0,"-",D59/D$62)</f>
        <v>-</v>
      </c>
      <c r="G59" s="52" t="str">
        <f>IF(E59=0,"-",E59/E$62)</f>
        <v>-</v>
      </c>
      <c r="H59" s="51" t="str">
        <f t="shared" si="162"/>
        <v>-</v>
      </c>
      <c r="I59" s="50">
        <f>I8</f>
        <v>0</v>
      </c>
      <c r="J59" s="51">
        <f>J8</f>
        <v>0</v>
      </c>
      <c r="K59" s="52" t="str">
        <f>IF(I59=0,"-",I59/I$62)</f>
        <v>-</v>
      </c>
      <c r="L59" s="52" t="str">
        <f>IF(J59=0,"-",J59/J$62)</f>
        <v>-</v>
      </c>
      <c r="M59" s="51" t="str">
        <f t="shared" si="164"/>
        <v>-</v>
      </c>
      <c r="N59" s="50">
        <f>N8</f>
        <v>0</v>
      </c>
      <c r="O59" s="51">
        <f>O8</f>
        <v>0</v>
      </c>
      <c r="P59" s="52" t="str">
        <f>IF(N59=0,"-",N59/N$62)</f>
        <v>-</v>
      </c>
      <c r="Q59" s="52" t="str">
        <f>IF(O59=0,"-",O59/O$62)</f>
        <v>-</v>
      </c>
      <c r="R59" s="51" t="str">
        <f t="shared" si="166"/>
        <v>-</v>
      </c>
      <c r="S59" s="50">
        <f>S8</f>
        <v>0</v>
      </c>
      <c r="T59" s="51">
        <f>T8</f>
        <v>0</v>
      </c>
      <c r="U59" s="52" t="str">
        <f>IF(S59=0,"-",S59/S$62)</f>
        <v>-</v>
      </c>
      <c r="V59" s="52" t="str">
        <f>IF(T59=0,"-",T59/T$62)</f>
        <v>-</v>
      </c>
      <c r="W59" s="51" t="str">
        <f t="shared" si="168"/>
        <v>-</v>
      </c>
      <c r="X59" s="50">
        <f>X8</f>
        <v>0</v>
      </c>
      <c r="Y59" s="51">
        <f>Y8</f>
        <v>0</v>
      </c>
      <c r="Z59" s="52" t="str">
        <f>IF(X59=0,"-",X59/X$62)</f>
        <v>-</v>
      </c>
      <c r="AA59" s="52" t="str">
        <f>IF(Y59=0,"-",Y59/Y$62)</f>
        <v>-</v>
      </c>
      <c r="AB59" s="51" t="str">
        <f t="shared" si="170"/>
        <v>-</v>
      </c>
      <c r="AC59" s="50">
        <f>AC8</f>
        <v>0</v>
      </c>
      <c r="AD59" s="51">
        <f>AD8</f>
        <v>0</v>
      </c>
      <c r="AE59" s="52" t="str">
        <f>IF(AC59=0,"-",AC59/AC$62)</f>
        <v>-</v>
      </c>
      <c r="AF59" s="52" t="str">
        <f>IF(AD59=0,"-",AD59/AD$62)</f>
        <v>-</v>
      </c>
      <c r="AG59" s="51" t="str">
        <f t="shared" si="172"/>
        <v>-</v>
      </c>
      <c r="AH59" s="50">
        <f>AH8</f>
        <v>0</v>
      </c>
      <c r="AI59" s="51">
        <f>AI8</f>
        <v>0</v>
      </c>
      <c r="AJ59" s="52" t="str">
        <f>IF(AH59=0,"-",AH59/AH$62)</f>
        <v>-</v>
      </c>
      <c r="AK59" s="52" t="str">
        <f>IF(AI59=0,"-",AI59/AI$62)</f>
        <v>-</v>
      </c>
      <c r="AL59" s="51" t="str">
        <f t="shared" si="174"/>
        <v>-</v>
      </c>
      <c r="AM59" s="10"/>
      <c r="AN59" s="50">
        <f>AN8</f>
        <v>0</v>
      </c>
      <c r="AO59" s="51">
        <f>AO8</f>
        <v>0</v>
      </c>
      <c r="AP59" s="52" t="str">
        <f>IF(AN59=0,"-",AN59/AN$62)</f>
        <v>-</v>
      </c>
      <c r="AQ59" s="52" t="str">
        <f>IF(AO59=0,"-",AO59/AO$62)</f>
        <v>-</v>
      </c>
      <c r="AR59" s="51" t="str">
        <f t="shared" si="176"/>
        <v>-</v>
      </c>
      <c r="AS59" s="50">
        <f>AS8</f>
        <v>0</v>
      </c>
      <c r="AT59" s="51">
        <f>AT8</f>
        <v>0</v>
      </c>
      <c r="AU59" s="52" t="str">
        <f>IF(AS59=0,"-",AS59/AS$62)</f>
        <v>-</v>
      </c>
      <c r="AV59" s="52" t="str">
        <f>IF(AT59=0,"-",AT59/AT$62)</f>
        <v>-</v>
      </c>
      <c r="AW59" s="51" t="str">
        <f t="shared" si="178"/>
        <v>-</v>
      </c>
      <c r="AX59" s="50">
        <f>AX8</f>
        <v>0</v>
      </c>
      <c r="AY59" s="51">
        <f>AY8</f>
        <v>0</v>
      </c>
      <c r="AZ59" s="52" t="str">
        <f>IF(AX59=0,"-",AX59/AX$62)</f>
        <v>-</v>
      </c>
      <c r="BA59" s="52" t="str">
        <f>IF(AY59=0,"-",AY59/AY$62)</f>
        <v>-</v>
      </c>
      <c r="BB59" s="51" t="str">
        <f t="shared" si="180"/>
        <v>-</v>
      </c>
      <c r="BC59" s="50">
        <f>BC8</f>
        <v>0</v>
      </c>
      <c r="BD59" s="51">
        <f>BD8</f>
        <v>0</v>
      </c>
      <c r="BE59" s="52" t="str">
        <f>IF(BC59=0,"-",BC59/BC$62)</f>
        <v>-</v>
      </c>
      <c r="BF59" s="52" t="str">
        <f>IF(BD59=0,"-",BD59/BD$62)</f>
        <v>-</v>
      </c>
      <c r="BG59" s="51" t="str">
        <f t="shared" si="182"/>
        <v>-</v>
      </c>
      <c r="BH59" s="50">
        <f>BH8</f>
        <v>0</v>
      </c>
      <c r="BI59" s="51">
        <f>BI8</f>
        <v>0</v>
      </c>
      <c r="BJ59" s="52" t="str">
        <f>IF(BH59=0,"-",BH59/BH$62)</f>
        <v>-</v>
      </c>
      <c r="BK59" s="52" t="str">
        <f>IF(BI59=0,"-",BI59/BI$62)</f>
        <v>-</v>
      </c>
      <c r="BL59" s="51" t="str">
        <f t="shared" si="184"/>
        <v>-</v>
      </c>
      <c r="BM59" s="50">
        <f>BM8</f>
        <v>0</v>
      </c>
      <c r="BN59" s="51">
        <f>BN8</f>
        <v>0</v>
      </c>
      <c r="BO59" s="52" t="str">
        <f>IF(BM59=0,"-",BM59/BM$62)</f>
        <v>-</v>
      </c>
      <c r="BP59" s="52" t="str">
        <f>IF(BN59=0,"-",BN59/BN$62)</f>
        <v>-</v>
      </c>
      <c r="BQ59" s="51" t="str">
        <f t="shared" si="186"/>
        <v>-</v>
      </c>
      <c r="BR59" s="50">
        <f>BR8</f>
        <v>0</v>
      </c>
      <c r="BS59" s="51">
        <f>BS8</f>
        <v>0</v>
      </c>
      <c r="BT59" s="52" t="str">
        <f>IF(BR59=0,"-",BR59/BR$62)</f>
        <v>-</v>
      </c>
      <c r="BU59" s="52" t="str">
        <f>IF(BS59=0,"-",BS59/BS$62)</f>
        <v>-</v>
      </c>
      <c r="BV59" s="51" t="str">
        <f t="shared" si="188"/>
        <v>-</v>
      </c>
      <c r="BX59" s="50">
        <f>BX8</f>
        <v>0</v>
      </c>
      <c r="BY59" s="51">
        <f>BY8</f>
        <v>0</v>
      </c>
      <c r="BZ59" s="52" t="str">
        <f>IF(BX59=0,"-",BX59/BX$62)</f>
        <v>-</v>
      </c>
      <c r="CA59" s="52" t="str">
        <f>IF(BY59=0,"-",BY59/BY$62)</f>
        <v>-</v>
      </c>
      <c r="CB59" s="51" t="str">
        <f t="shared" si="190"/>
        <v>-</v>
      </c>
    </row>
    <row r="60" spans="2:80" s="3" customFormat="1" ht="16" customHeight="1" outlineLevel="1" thickTop="1" x14ac:dyDescent="0.3">
      <c r="B60" s="137" t="s">
        <v>26</v>
      </c>
      <c r="C60" s="8" t="s">
        <v>17</v>
      </c>
      <c r="D60" s="65">
        <f>D8</f>
        <v>0</v>
      </c>
      <c r="E60" s="36">
        <f>E8</f>
        <v>0</v>
      </c>
      <c r="F60" s="37" t="str">
        <f t="shared" ref="F60:G62" si="191">IF(D60=0,"-",D60/D$63)</f>
        <v>-</v>
      </c>
      <c r="G60" s="37" t="str">
        <f t="shared" si="191"/>
        <v>-</v>
      </c>
      <c r="H60" s="38" t="str">
        <f t="shared" si="162"/>
        <v>-</v>
      </c>
      <c r="I60" s="65">
        <f>I8</f>
        <v>0</v>
      </c>
      <c r="J60" s="36">
        <f>J8</f>
        <v>0</v>
      </c>
      <c r="K60" s="37" t="str">
        <f t="shared" ref="K60:L62" si="192">IF(I60=0,"-",I60/I$63)</f>
        <v>-</v>
      </c>
      <c r="L60" s="37" t="str">
        <f t="shared" si="192"/>
        <v>-</v>
      </c>
      <c r="M60" s="38" t="str">
        <f t="shared" si="164"/>
        <v>-</v>
      </c>
      <c r="N60" s="65">
        <f>N8</f>
        <v>0</v>
      </c>
      <c r="O60" s="36">
        <f>O8</f>
        <v>0</v>
      </c>
      <c r="P60" s="37" t="str">
        <f t="shared" ref="P60:Q62" si="193">IF(N60=0,"-",N60/N$63)</f>
        <v>-</v>
      </c>
      <c r="Q60" s="37" t="str">
        <f t="shared" si="193"/>
        <v>-</v>
      </c>
      <c r="R60" s="38" t="str">
        <f t="shared" si="166"/>
        <v>-</v>
      </c>
      <c r="S60" s="65">
        <f>S8</f>
        <v>0</v>
      </c>
      <c r="T60" s="36">
        <f>T8</f>
        <v>0</v>
      </c>
      <c r="U60" s="37" t="str">
        <f t="shared" ref="U60:V62" si="194">IF(S60=0,"-",S60/S$63)</f>
        <v>-</v>
      </c>
      <c r="V60" s="37" t="str">
        <f t="shared" si="194"/>
        <v>-</v>
      </c>
      <c r="W60" s="38" t="str">
        <f t="shared" si="168"/>
        <v>-</v>
      </c>
      <c r="X60" s="65">
        <f>X8</f>
        <v>0</v>
      </c>
      <c r="Y60" s="36">
        <f>Y8</f>
        <v>0</v>
      </c>
      <c r="Z60" s="37" t="str">
        <f t="shared" ref="Z60:AA62" si="195">IF(X60=0,"-",X60/X$63)</f>
        <v>-</v>
      </c>
      <c r="AA60" s="37" t="str">
        <f t="shared" si="195"/>
        <v>-</v>
      </c>
      <c r="AB60" s="38" t="str">
        <f t="shared" si="170"/>
        <v>-</v>
      </c>
      <c r="AC60" s="65">
        <f>AC8</f>
        <v>0</v>
      </c>
      <c r="AD60" s="36">
        <f>AD8</f>
        <v>0</v>
      </c>
      <c r="AE60" s="37" t="str">
        <f t="shared" ref="AE60:AF62" si="196">IF(AC60=0,"-",AC60/AC$63)</f>
        <v>-</v>
      </c>
      <c r="AF60" s="37" t="str">
        <f t="shared" si="196"/>
        <v>-</v>
      </c>
      <c r="AG60" s="38" t="str">
        <f t="shared" si="172"/>
        <v>-</v>
      </c>
      <c r="AH60" s="65">
        <f>AH8</f>
        <v>0</v>
      </c>
      <c r="AI60" s="36">
        <f>AI8</f>
        <v>0</v>
      </c>
      <c r="AJ60" s="37" t="str">
        <f t="shared" ref="AJ60:AK62" si="197">IF(AH60=0,"-",AH60/AH$63)</f>
        <v>-</v>
      </c>
      <c r="AK60" s="37" t="str">
        <f t="shared" si="197"/>
        <v>-</v>
      </c>
      <c r="AL60" s="38" t="str">
        <f t="shared" si="174"/>
        <v>-</v>
      </c>
      <c r="AM60" s="10"/>
      <c r="AN60" s="65">
        <f>AN8</f>
        <v>0</v>
      </c>
      <c r="AO60" s="36">
        <f>AO8</f>
        <v>0</v>
      </c>
      <c r="AP60" s="37" t="str">
        <f t="shared" ref="AP60:AQ62" si="198">IF(AN60=0,"-",AN60/AN$63)</f>
        <v>-</v>
      </c>
      <c r="AQ60" s="37" t="str">
        <f t="shared" si="198"/>
        <v>-</v>
      </c>
      <c r="AR60" s="38" t="str">
        <f t="shared" si="176"/>
        <v>-</v>
      </c>
      <c r="AS60" s="65">
        <f>AS8</f>
        <v>0</v>
      </c>
      <c r="AT60" s="36">
        <f>AT8</f>
        <v>0</v>
      </c>
      <c r="AU60" s="37" t="str">
        <f t="shared" ref="AU60:AV62" si="199">IF(AS60=0,"-",AS60/AS$63)</f>
        <v>-</v>
      </c>
      <c r="AV60" s="37" t="str">
        <f t="shared" si="199"/>
        <v>-</v>
      </c>
      <c r="AW60" s="38" t="str">
        <f t="shared" si="178"/>
        <v>-</v>
      </c>
      <c r="AX60" s="65">
        <f>AX8</f>
        <v>0</v>
      </c>
      <c r="AY60" s="36">
        <f>AY8</f>
        <v>0</v>
      </c>
      <c r="AZ60" s="37" t="str">
        <f t="shared" ref="AZ60:BA62" si="200">IF(AX60=0,"-",AX60/AX$63)</f>
        <v>-</v>
      </c>
      <c r="BA60" s="37" t="str">
        <f t="shared" si="200"/>
        <v>-</v>
      </c>
      <c r="BB60" s="38" t="str">
        <f t="shared" si="180"/>
        <v>-</v>
      </c>
      <c r="BC60" s="65">
        <f>BC8</f>
        <v>0</v>
      </c>
      <c r="BD60" s="36">
        <f>BD8</f>
        <v>0</v>
      </c>
      <c r="BE60" s="37" t="str">
        <f t="shared" ref="BE60:BF62" si="201">IF(BC60=0,"-",BC60/BC$63)</f>
        <v>-</v>
      </c>
      <c r="BF60" s="37" t="str">
        <f t="shared" si="201"/>
        <v>-</v>
      </c>
      <c r="BG60" s="38" t="str">
        <f t="shared" si="182"/>
        <v>-</v>
      </c>
      <c r="BH60" s="65">
        <f>BH8</f>
        <v>0</v>
      </c>
      <c r="BI60" s="36">
        <f>BI8</f>
        <v>0</v>
      </c>
      <c r="BJ60" s="37" t="str">
        <f t="shared" ref="BJ60:BK62" si="202">IF(BH60=0,"-",BH60/BH$63)</f>
        <v>-</v>
      </c>
      <c r="BK60" s="37" t="str">
        <f t="shared" si="202"/>
        <v>-</v>
      </c>
      <c r="BL60" s="38" t="str">
        <f t="shared" si="184"/>
        <v>-</v>
      </c>
      <c r="BM60" s="65">
        <f>BM8</f>
        <v>0</v>
      </c>
      <c r="BN60" s="36">
        <f>BN8</f>
        <v>0</v>
      </c>
      <c r="BO60" s="37" t="str">
        <f t="shared" ref="BO60:BP62" si="203">IF(BM60=0,"-",BM60/BM$63)</f>
        <v>-</v>
      </c>
      <c r="BP60" s="37" t="str">
        <f t="shared" si="203"/>
        <v>-</v>
      </c>
      <c r="BQ60" s="38" t="str">
        <f t="shared" si="186"/>
        <v>-</v>
      </c>
      <c r="BR60" s="65">
        <f>BR8</f>
        <v>0</v>
      </c>
      <c r="BS60" s="36">
        <f>BS8</f>
        <v>0</v>
      </c>
      <c r="BT60" s="37" t="str">
        <f t="shared" ref="BT60:BU62" si="204">IF(BR60=0,"-",BR60/BR$63)</f>
        <v>-</v>
      </c>
      <c r="BU60" s="37" t="str">
        <f t="shared" si="204"/>
        <v>-</v>
      </c>
      <c r="BV60" s="38" t="str">
        <f t="shared" si="188"/>
        <v>-</v>
      </c>
      <c r="BX60" s="65">
        <f>BX8</f>
        <v>0</v>
      </c>
      <c r="BY60" s="36">
        <f>BY8</f>
        <v>0</v>
      </c>
      <c r="BZ60" s="37" t="str">
        <f t="shared" ref="BZ60:CA62" si="205">IF(BX60=0,"-",BX60/BX$63)</f>
        <v>-</v>
      </c>
      <c r="CA60" s="37" t="str">
        <f t="shared" si="205"/>
        <v>-</v>
      </c>
      <c r="CB60" s="38" t="str">
        <f t="shared" si="190"/>
        <v>-</v>
      </c>
    </row>
    <row r="61" spans="2:80" s="3" customFormat="1" ht="15.05" customHeight="1" outlineLevel="1" x14ac:dyDescent="0.3">
      <c r="B61" s="138"/>
      <c r="C61" s="9" t="s">
        <v>18</v>
      </c>
      <c r="D61" s="66">
        <f>D18</f>
        <v>0</v>
      </c>
      <c r="E61" s="47">
        <f>E18</f>
        <v>0</v>
      </c>
      <c r="F61" s="48" t="str">
        <f t="shared" si="191"/>
        <v>-</v>
      </c>
      <c r="G61" s="48" t="str">
        <f t="shared" si="191"/>
        <v>-</v>
      </c>
      <c r="H61" s="49" t="str">
        <f t="shared" si="162"/>
        <v>-</v>
      </c>
      <c r="I61" s="66">
        <f>I18</f>
        <v>0</v>
      </c>
      <c r="J61" s="47">
        <f>J18</f>
        <v>0</v>
      </c>
      <c r="K61" s="48" t="str">
        <f t="shared" si="192"/>
        <v>-</v>
      </c>
      <c r="L61" s="48" t="str">
        <f t="shared" si="192"/>
        <v>-</v>
      </c>
      <c r="M61" s="49" t="str">
        <f t="shared" si="164"/>
        <v>-</v>
      </c>
      <c r="N61" s="66">
        <f>N18</f>
        <v>0</v>
      </c>
      <c r="O61" s="47">
        <f>O18</f>
        <v>0</v>
      </c>
      <c r="P61" s="48" t="str">
        <f t="shared" si="193"/>
        <v>-</v>
      </c>
      <c r="Q61" s="48" t="str">
        <f t="shared" si="193"/>
        <v>-</v>
      </c>
      <c r="R61" s="49" t="str">
        <f t="shared" si="166"/>
        <v>-</v>
      </c>
      <c r="S61" s="66">
        <f>S18</f>
        <v>0</v>
      </c>
      <c r="T61" s="47">
        <f>T18</f>
        <v>0</v>
      </c>
      <c r="U61" s="48" t="str">
        <f t="shared" si="194"/>
        <v>-</v>
      </c>
      <c r="V61" s="48" t="str">
        <f t="shared" si="194"/>
        <v>-</v>
      </c>
      <c r="W61" s="49" t="str">
        <f t="shared" si="168"/>
        <v>-</v>
      </c>
      <c r="X61" s="66">
        <f>X18</f>
        <v>0</v>
      </c>
      <c r="Y61" s="47">
        <f>Y18</f>
        <v>0</v>
      </c>
      <c r="Z61" s="48" t="str">
        <f t="shared" si="195"/>
        <v>-</v>
      </c>
      <c r="AA61" s="48" t="str">
        <f t="shared" si="195"/>
        <v>-</v>
      </c>
      <c r="AB61" s="49" t="str">
        <f t="shared" si="170"/>
        <v>-</v>
      </c>
      <c r="AC61" s="66">
        <f>AC18</f>
        <v>0</v>
      </c>
      <c r="AD61" s="47">
        <f>AD18</f>
        <v>0</v>
      </c>
      <c r="AE61" s="48" t="str">
        <f t="shared" si="196"/>
        <v>-</v>
      </c>
      <c r="AF61" s="48" t="str">
        <f t="shared" si="196"/>
        <v>-</v>
      </c>
      <c r="AG61" s="49" t="str">
        <f t="shared" si="172"/>
        <v>-</v>
      </c>
      <c r="AH61" s="66">
        <f>AH18</f>
        <v>0</v>
      </c>
      <c r="AI61" s="47">
        <f>AI18</f>
        <v>0</v>
      </c>
      <c r="AJ61" s="48" t="str">
        <f t="shared" si="197"/>
        <v>-</v>
      </c>
      <c r="AK61" s="48" t="str">
        <f t="shared" si="197"/>
        <v>-</v>
      </c>
      <c r="AL61" s="49" t="str">
        <f t="shared" si="174"/>
        <v>-</v>
      </c>
      <c r="AM61" s="10"/>
      <c r="AN61" s="66">
        <f>AN18</f>
        <v>0</v>
      </c>
      <c r="AO61" s="47">
        <f>AO18</f>
        <v>0</v>
      </c>
      <c r="AP61" s="48" t="str">
        <f t="shared" si="198"/>
        <v>-</v>
      </c>
      <c r="AQ61" s="48" t="str">
        <f t="shared" si="198"/>
        <v>-</v>
      </c>
      <c r="AR61" s="49" t="str">
        <f t="shared" si="176"/>
        <v>-</v>
      </c>
      <c r="AS61" s="66">
        <f>AS18</f>
        <v>0</v>
      </c>
      <c r="AT61" s="47">
        <f>AT18</f>
        <v>0</v>
      </c>
      <c r="AU61" s="48" t="str">
        <f t="shared" si="199"/>
        <v>-</v>
      </c>
      <c r="AV61" s="48" t="str">
        <f t="shared" si="199"/>
        <v>-</v>
      </c>
      <c r="AW61" s="49" t="str">
        <f t="shared" si="178"/>
        <v>-</v>
      </c>
      <c r="AX61" s="66">
        <f>AX18</f>
        <v>0</v>
      </c>
      <c r="AY61" s="47">
        <f>AY18</f>
        <v>0</v>
      </c>
      <c r="AZ61" s="48" t="str">
        <f t="shared" si="200"/>
        <v>-</v>
      </c>
      <c r="BA61" s="48" t="str">
        <f t="shared" si="200"/>
        <v>-</v>
      </c>
      <c r="BB61" s="49" t="str">
        <f t="shared" si="180"/>
        <v>-</v>
      </c>
      <c r="BC61" s="66">
        <f>BC18</f>
        <v>0</v>
      </c>
      <c r="BD61" s="47">
        <f>BD18</f>
        <v>0</v>
      </c>
      <c r="BE61" s="48" t="str">
        <f t="shared" si="201"/>
        <v>-</v>
      </c>
      <c r="BF61" s="48" t="str">
        <f t="shared" si="201"/>
        <v>-</v>
      </c>
      <c r="BG61" s="49" t="str">
        <f t="shared" si="182"/>
        <v>-</v>
      </c>
      <c r="BH61" s="66">
        <f>BH18</f>
        <v>0</v>
      </c>
      <c r="BI61" s="47">
        <f>BI18</f>
        <v>0</v>
      </c>
      <c r="BJ61" s="48" t="str">
        <f t="shared" si="202"/>
        <v>-</v>
      </c>
      <c r="BK61" s="48" t="str">
        <f t="shared" si="202"/>
        <v>-</v>
      </c>
      <c r="BL61" s="49" t="str">
        <f t="shared" si="184"/>
        <v>-</v>
      </c>
      <c r="BM61" s="66">
        <f>BM18</f>
        <v>0</v>
      </c>
      <c r="BN61" s="47">
        <f>BN18</f>
        <v>0</v>
      </c>
      <c r="BO61" s="48" t="str">
        <f t="shared" si="203"/>
        <v>-</v>
      </c>
      <c r="BP61" s="48" t="str">
        <f t="shared" si="203"/>
        <v>-</v>
      </c>
      <c r="BQ61" s="49" t="str">
        <f t="shared" si="186"/>
        <v>-</v>
      </c>
      <c r="BR61" s="66">
        <f>BR18</f>
        <v>0</v>
      </c>
      <c r="BS61" s="47">
        <f>BS18</f>
        <v>0</v>
      </c>
      <c r="BT61" s="48" t="str">
        <f t="shared" si="204"/>
        <v>-</v>
      </c>
      <c r="BU61" s="48" t="str">
        <f t="shared" si="204"/>
        <v>-</v>
      </c>
      <c r="BV61" s="49" t="str">
        <f t="shared" si="188"/>
        <v>-</v>
      </c>
      <c r="BX61" s="66">
        <f>BX18</f>
        <v>0</v>
      </c>
      <c r="BY61" s="47">
        <f>BY18</f>
        <v>0</v>
      </c>
      <c r="BZ61" s="48" t="str">
        <f t="shared" si="205"/>
        <v>-</v>
      </c>
      <c r="CA61" s="48" t="str">
        <f t="shared" si="205"/>
        <v>-</v>
      </c>
      <c r="CB61" s="49" t="str">
        <f t="shared" si="190"/>
        <v>-</v>
      </c>
    </row>
    <row r="62" spans="2:80" s="3" customFormat="1" ht="16" customHeight="1" outlineLevel="1" thickBot="1" x14ac:dyDescent="0.35">
      <c r="B62" s="139"/>
      <c r="C62" s="11" t="s">
        <v>0</v>
      </c>
      <c r="D62" s="67">
        <f>D28</f>
        <v>0</v>
      </c>
      <c r="E62" s="54">
        <f>E28</f>
        <v>0</v>
      </c>
      <c r="F62" s="55" t="str">
        <f t="shared" si="191"/>
        <v>-</v>
      </c>
      <c r="G62" s="55" t="str">
        <f t="shared" si="191"/>
        <v>-</v>
      </c>
      <c r="H62" s="56" t="str">
        <f t="shared" si="162"/>
        <v>-</v>
      </c>
      <c r="I62" s="67">
        <f>I28</f>
        <v>0</v>
      </c>
      <c r="J62" s="54">
        <f>J28</f>
        <v>0</v>
      </c>
      <c r="K62" s="55" t="str">
        <f t="shared" si="192"/>
        <v>-</v>
      </c>
      <c r="L62" s="55" t="str">
        <f t="shared" si="192"/>
        <v>-</v>
      </c>
      <c r="M62" s="56" t="str">
        <f t="shared" si="164"/>
        <v>-</v>
      </c>
      <c r="N62" s="67">
        <f>N28</f>
        <v>0</v>
      </c>
      <c r="O62" s="54">
        <f>O28</f>
        <v>0</v>
      </c>
      <c r="P62" s="55" t="str">
        <f t="shared" si="193"/>
        <v>-</v>
      </c>
      <c r="Q62" s="55" t="str">
        <f t="shared" si="193"/>
        <v>-</v>
      </c>
      <c r="R62" s="56" t="str">
        <f t="shared" si="166"/>
        <v>-</v>
      </c>
      <c r="S62" s="67">
        <f>S28</f>
        <v>0</v>
      </c>
      <c r="T62" s="54">
        <f>T28</f>
        <v>0</v>
      </c>
      <c r="U62" s="55" t="str">
        <f t="shared" si="194"/>
        <v>-</v>
      </c>
      <c r="V62" s="55" t="str">
        <f t="shared" si="194"/>
        <v>-</v>
      </c>
      <c r="W62" s="56" t="str">
        <f t="shared" si="168"/>
        <v>-</v>
      </c>
      <c r="X62" s="67">
        <f>X28</f>
        <v>0</v>
      </c>
      <c r="Y62" s="54">
        <f>Y28</f>
        <v>0</v>
      </c>
      <c r="Z62" s="55" t="str">
        <f t="shared" si="195"/>
        <v>-</v>
      </c>
      <c r="AA62" s="55" t="str">
        <f t="shared" si="195"/>
        <v>-</v>
      </c>
      <c r="AB62" s="56" t="str">
        <f t="shared" si="170"/>
        <v>-</v>
      </c>
      <c r="AC62" s="67">
        <f>AC28</f>
        <v>0</v>
      </c>
      <c r="AD62" s="54">
        <f>AD28</f>
        <v>0</v>
      </c>
      <c r="AE62" s="55" t="str">
        <f t="shared" si="196"/>
        <v>-</v>
      </c>
      <c r="AF62" s="55" t="str">
        <f t="shared" si="196"/>
        <v>-</v>
      </c>
      <c r="AG62" s="56" t="str">
        <f t="shared" si="172"/>
        <v>-</v>
      </c>
      <c r="AH62" s="67">
        <f>AH28</f>
        <v>0</v>
      </c>
      <c r="AI62" s="54">
        <f>AI28</f>
        <v>0</v>
      </c>
      <c r="AJ62" s="55" t="str">
        <f t="shared" si="197"/>
        <v>-</v>
      </c>
      <c r="AK62" s="55" t="str">
        <f t="shared" si="197"/>
        <v>-</v>
      </c>
      <c r="AL62" s="56" t="str">
        <f t="shared" si="174"/>
        <v>-</v>
      </c>
      <c r="AM62" s="10"/>
      <c r="AN62" s="67">
        <f>AN28</f>
        <v>0</v>
      </c>
      <c r="AO62" s="54">
        <f>AO28</f>
        <v>0</v>
      </c>
      <c r="AP62" s="55" t="str">
        <f t="shared" si="198"/>
        <v>-</v>
      </c>
      <c r="AQ62" s="55" t="str">
        <f t="shared" si="198"/>
        <v>-</v>
      </c>
      <c r="AR62" s="56" t="str">
        <f t="shared" si="176"/>
        <v>-</v>
      </c>
      <c r="AS62" s="67">
        <f>AS28</f>
        <v>0</v>
      </c>
      <c r="AT62" s="54">
        <f>AT28</f>
        <v>0</v>
      </c>
      <c r="AU62" s="55" t="str">
        <f t="shared" si="199"/>
        <v>-</v>
      </c>
      <c r="AV62" s="55" t="str">
        <f t="shared" si="199"/>
        <v>-</v>
      </c>
      <c r="AW62" s="56" t="str">
        <f t="shared" si="178"/>
        <v>-</v>
      </c>
      <c r="AX62" s="67">
        <f>AX28</f>
        <v>0</v>
      </c>
      <c r="AY62" s="54">
        <f>AY28</f>
        <v>0</v>
      </c>
      <c r="AZ62" s="55" t="str">
        <f t="shared" si="200"/>
        <v>-</v>
      </c>
      <c r="BA62" s="55" t="str">
        <f t="shared" si="200"/>
        <v>-</v>
      </c>
      <c r="BB62" s="56" t="str">
        <f t="shared" si="180"/>
        <v>-</v>
      </c>
      <c r="BC62" s="67">
        <f>BC28</f>
        <v>0</v>
      </c>
      <c r="BD62" s="54">
        <f>BD28</f>
        <v>0</v>
      </c>
      <c r="BE62" s="55" t="str">
        <f t="shared" si="201"/>
        <v>-</v>
      </c>
      <c r="BF62" s="55" t="str">
        <f t="shared" si="201"/>
        <v>-</v>
      </c>
      <c r="BG62" s="56" t="str">
        <f t="shared" si="182"/>
        <v>-</v>
      </c>
      <c r="BH62" s="67">
        <f>BH28</f>
        <v>0</v>
      </c>
      <c r="BI62" s="54">
        <f>BI28</f>
        <v>0</v>
      </c>
      <c r="BJ62" s="55" t="str">
        <f t="shared" si="202"/>
        <v>-</v>
      </c>
      <c r="BK62" s="55" t="str">
        <f t="shared" si="202"/>
        <v>-</v>
      </c>
      <c r="BL62" s="56" t="str">
        <f t="shared" si="184"/>
        <v>-</v>
      </c>
      <c r="BM62" s="67">
        <f>BM28</f>
        <v>0</v>
      </c>
      <c r="BN62" s="54">
        <f>BN28</f>
        <v>0</v>
      </c>
      <c r="BO62" s="55" t="str">
        <f t="shared" si="203"/>
        <v>-</v>
      </c>
      <c r="BP62" s="55" t="str">
        <f t="shared" si="203"/>
        <v>-</v>
      </c>
      <c r="BQ62" s="56" t="str">
        <f t="shared" si="186"/>
        <v>-</v>
      </c>
      <c r="BR62" s="67">
        <f>BR28</f>
        <v>0</v>
      </c>
      <c r="BS62" s="54">
        <f>BS28</f>
        <v>0</v>
      </c>
      <c r="BT62" s="55" t="str">
        <f t="shared" si="204"/>
        <v>-</v>
      </c>
      <c r="BU62" s="55" t="str">
        <f t="shared" si="204"/>
        <v>-</v>
      </c>
      <c r="BV62" s="56" t="str">
        <f t="shared" si="188"/>
        <v>-</v>
      </c>
      <c r="BX62" s="67">
        <f>BX28</f>
        <v>0</v>
      </c>
      <c r="BY62" s="54">
        <f>BY28</f>
        <v>0</v>
      </c>
      <c r="BZ62" s="55" t="str">
        <f t="shared" si="205"/>
        <v>-</v>
      </c>
      <c r="CA62" s="55" t="str">
        <f t="shared" si="205"/>
        <v>-</v>
      </c>
      <c r="CB62" s="56" t="str">
        <f t="shared" si="190"/>
        <v>-</v>
      </c>
    </row>
    <row r="63" spans="2:80" s="3" customFormat="1" ht="16.600000000000001" customHeight="1" outlineLevel="1" thickTop="1" thickBot="1" x14ac:dyDescent="0.35">
      <c r="B63" s="6" t="str">
        <f>B60</f>
        <v>FA19</v>
      </c>
      <c r="C63" s="7"/>
      <c r="D63" s="68">
        <f>SUM(D60:D62)</f>
        <v>0</v>
      </c>
      <c r="E63" s="40">
        <f>SUM(E60:E62)</f>
        <v>0</v>
      </c>
      <c r="F63" s="41" t="str">
        <f>IF(D63=0,"-",D63/D$87)</f>
        <v>-</v>
      </c>
      <c r="G63" s="41" t="str">
        <f>IF(E63=0,"-",E63/E$87)</f>
        <v>-</v>
      </c>
      <c r="H63" s="42"/>
      <c r="I63" s="68">
        <f>SUM(I60:I62)</f>
        <v>0</v>
      </c>
      <c r="J63" s="40">
        <f>SUM(J60:J62)</f>
        <v>0</v>
      </c>
      <c r="K63" s="41" t="str">
        <f>IF(I63=0,"-",I63/I$87)</f>
        <v>-</v>
      </c>
      <c r="L63" s="41" t="str">
        <f>IF(J63=0,"-",J63/J$87)</f>
        <v>-</v>
      </c>
      <c r="M63" s="42"/>
      <c r="N63" s="68">
        <f>SUM(N60:N62)</f>
        <v>0</v>
      </c>
      <c r="O63" s="40">
        <f>SUM(O60:O62)</f>
        <v>0</v>
      </c>
      <c r="P63" s="41" t="str">
        <f>IF(N63=0,"-",N63/N$87)</f>
        <v>-</v>
      </c>
      <c r="Q63" s="41" t="str">
        <f>IF(O63=0,"-",O63/O$87)</f>
        <v>-</v>
      </c>
      <c r="R63" s="42"/>
      <c r="S63" s="68">
        <f>SUM(S60:S62)</f>
        <v>0</v>
      </c>
      <c r="T63" s="40">
        <f>SUM(T60:T62)</f>
        <v>0</v>
      </c>
      <c r="U63" s="41" t="str">
        <f>IF(S63=0,"-",S63/S$87)</f>
        <v>-</v>
      </c>
      <c r="V63" s="41" t="str">
        <f>IF(T63=0,"-",T63/T$87)</f>
        <v>-</v>
      </c>
      <c r="W63" s="42"/>
      <c r="X63" s="68">
        <f>SUM(X60:X62)</f>
        <v>0</v>
      </c>
      <c r="Y63" s="40">
        <f>SUM(Y60:Y62)</f>
        <v>0</v>
      </c>
      <c r="Z63" s="41" t="str">
        <f>IF(X63=0,"-",X63/X$87)</f>
        <v>-</v>
      </c>
      <c r="AA63" s="41" t="str">
        <f>IF(Y63=0,"-",Y63/Y$87)</f>
        <v>-</v>
      </c>
      <c r="AB63" s="42"/>
      <c r="AC63" s="68">
        <f>SUM(AC60:AC62)</f>
        <v>0</v>
      </c>
      <c r="AD63" s="40">
        <f>SUM(AD60:AD62)</f>
        <v>0</v>
      </c>
      <c r="AE63" s="41" t="str">
        <f>IF(AC63=0,"-",AC63/AC$87)</f>
        <v>-</v>
      </c>
      <c r="AF63" s="41" t="str">
        <f>IF(AD63=0,"-",AD63/AD$87)</f>
        <v>-</v>
      </c>
      <c r="AG63" s="42"/>
      <c r="AH63" s="68">
        <f>SUM(AH60:AH62)</f>
        <v>0</v>
      </c>
      <c r="AI63" s="40">
        <f>SUM(AI60:AI62)</f>
        <v>0</v>
      </c>
      <c r="AJ63" s="41" t="str">
        <f>IF(AH63=0,"-",AH63/AH$87)</f>
        <v>-</v>
      </c>
      <c r="AK63" s="41" t="str">
        <f>IF(AI63=0,"-",AI63/AI$87)</f>
        <v>-</v>
      </c>
      <c r="AL63" s="42"/>
      <c r="AM63" s="16"/>
      <c r="AN63" s="68">
        <f>SUM(AN60:AN62)</f>
        <v>0</v>
      </c>
      <c r="AO63" s="40">
        <f>SUM(AO60:AO62)</f>
        <v>0</v>
      </c>
      <c r="AP63" s="41" t="str">
        <f>IF(AN63=0,"-",AN63/AN$87)</f>
        <v>-</v>
      </c>
      <c r="AQ63" s="41" t="str">
        <f>IF(AO63=0,"-",AO63/AO$87)</f>
        <v>-</v>
      </c>
      <c r="AR63" s="42"/>
      <c r="AS63" s="68">
        <f>SUM(AS60:AS62)</f>
        <v>0</v>
      </c>
      <c r="AT63" s="40">
        <f>SUM(AT60:AT62)</f>
        <v>0</v>
      </c>
      <c r="AU63" s="41" t="str">
        <f>IF(AS63=0,"-",AS63/AS$87)</f>
        <v>-</v>
      </c>
      <c r="AV63" s="41" t="str">
        <f>IF(AT63=0,"-",AT63/AT$87)</f>
        <v>-</v>
      </c>
      <c r="AW63" s="42"/>
      <c r="AX63" s="68">
        <f>SUM(AX60:AX62)</f>
        <v>0</v>
      </c>
      <c r="AY63" s="40">
        <f>SUM(AY60:AY62)</f>
        <v>0</v>
      </c>
      <c r="AZ63" s="41" t="str">
        <f>IF(AX63=0,"-",AX63/AX$87)</f>
        <v>-</v>
      </c>
      <c r="BA63" s="41" t="str">
        <f>IF(AY63=0,"-",AY63/AY$87)</f>
        <v>-</v>
      </c>
      <c r="BB63" s="42"/>
      <c r="BC63" s="68">
        <f>SUM(BC60:BC62)</f>
        <v>0</v>
      </c>
      <c r="BD63" s="40">
        <f>SUM(BD60:BD62)</f>
        <v>0</v>
      </c>
      <c r="BE63" s="41" t="str">
        <f>IF(BC63=0,"-",BC63/BC$87)</f>
        <v>-</v>
      </c>
      <c r="BF63" s="41" t="str">
        <f>IF(BD63=0,"-",BD63/BD$87)</f>
        <v>-</v>
      </c>
      <c r="BG63" s="42"/>
      <c r="BH63" s="68">
        <f>SUM(BH60:BH62)</f>
        <v>0</v>
      </c>
      <c r="BI63" s="40">
        <f>SUM(BI60:BI62)</f>
        <v>0</v>
      </c>
      <c r="BJ63" s="41" t="str">
        <f>IF(BH63=0,"-",BH63/BH$87)</f>
        <v>-</v>
      </c>
      <c r="BK63" s="41" t="str">
        <f>IF(BI63=0,"-",BI63/BI$87)</f>
        <v>-</v>
      </c>
      <c r="BL63" s="42"/>
      <c r="BM63" s="68">
        <f>SUM(BM60:BM62)</f>
        <v>0</v>
      </c>
      <c r="BN63" s="40">
        <f>SUM(BN60:BN62)</f>
        <v>0</v>
      </c>
      <c r="BO63" s="41" t="str">
        <f>IF(BM63=0,"-",BM63/BM$87)</f>
        <v>-</v>
      </c>
      <c r="BP63" s="41" t="str">
        <f>IF(BN63=0,"-",BN63/BN$87)</f>
        <v>-</v>
      </c>
      <c r="BQ63" s="42"/>
      <c r="BR63" s="68">
        <f>SUM(BR60:BR62)</f>
        <v>0</v>
      </c>
      <c r="BS63" s="40">
        <f>SUM(BS60:BS62)</f>
        <v>0</v>
      </c>
      <c r="BT63" s="41" t="str">
        <f>IF(BR63=0,"-",BR63/BR$87)</f>
        <v>-</v>
      </c>
      <c r="BU63" s="41" t="str">
        <f>IF(BS63=0,"-",BS63/BS$87)</f>
        <v>-</v>
      </c>
      <c r="BV63" s="42"/>
      <c r="BX63" s="68">
        <f>SUM(BX60:BX62)</f>
        <v>0</v>
      </c>
      <c r="BY63" s="40">
        <f>SUM(BY60:BY62)</f>
        <v>0</v>
      </c>
      <c r="BZ63" s="41" t="str">
        <f>IF(BX63=0,"-",BX63/BX$87)</f>
        <v>-</v>
      </c>
      <c r="CA63" s="41" t="str">
        <f>IF(BY63=0,"-",BY63/BY$87)</f>
        <v>-</v>
      </c>
      <c r="CB63" s="42"/>
    </row>
    <row r="64" spans="2:80" s="3" customFormat="1" ht="4.55" customHeight="1" outlineLevel="1" thickTop="1" thickBot="1" x14ac:dyDescent="0.35">
      <c r="B64"/>
      <c r="C64"/>
      <c r="D64" s="50">
        <f>D10</f>
        <v>0</v>
      </c>
      <c r="E64" s="51">
        <f>E10</f>
        <v>0</v>
      </c>
      <c r="F64" s="52" t="str">
        <f>IF(D64=0,"-",D64/D$71)</f>
        <v>-</v>
      </c>
      <c r="G64" s="52" t="str">
        <f>IF(E64=0,"-",E64/E$71)</f>
        <v>-</v>
      </c>
      <c r="H64" s="51" t="str">
        <f>IF(D64&gt;0,E64/D64,"-")</f>
        <v>-</v>
      </c>
      <c r="I64" s="50">
        <f>I10</f>
        <v>0</v>
      </c>
      <c r="J64" s="51">
        <f>J10</f>
        <v>0</v>
      </c>
      <c r="K64" s="52" t="str">
        <f>IF(I64=0,"-",I64/I$71)</f>
        <v>-</v>
      </c>
      <c r="L64" s="52" t="str">
        <f>IF(J64=0,"-",J64/J$71)</f>
        <v>-</v>
      </c>
      <c r="M64" s="51" t="str">
        <f>IF(I64&gt;0,J64/I64,"-")</f>
        <v>-</v>
      </c>
      <c r="N64" s="50">
        <f>N10</f>
        <v>0</v>
      </c>
      <c r="O64" s="51">
        <f>O10</f>
        <v>0</v>
      </c>
      <c r="P64" s="52" t="str">
        <f>IF(N64=0,"-",N64/N$71)</f>
        <v>-</v>
      </c>
      <c r="Q64" s="52" t="str">
        <f>IF(O64=0,"-",O64/O$71)</f>
        <v>-</v>
      </c>
      <c r="R64" s="51" t="str">
        <f>IF(N64&gt;0,O64/N64,"-")</f>
        <v>-</v>
      </c>
      <c r="S64" s="50">
        <f>S10</f>
        <v>0</v>
      </c>
      <c r="T64" s="51">
        <f>T10</f>
        <v>0</v>
      </c>
      <c r="U64" s="52" t="str">
        <f>IF(S64=0,"-",S64/S$71)</f>
        <v>-</v>
      </c>
      <c r="V64" s="52" t="str">
        <f>IF(T64=0,"-",T64/T$71)</f>
        <v>-</v>
      </c>
      <c r="W64" s="51" t="str">
        <f>IF(S64&gt;0,T64/S64,"-")</f>
        <v>-</v>
      </c>
      <c r="X64" s="50">
        <f>X10</f>
        <v>0</v>
      </c>
      <c r="Y64" s="51">
        <f>Y10</f>
        <v>0</v>
      </c>
      <c r="Z64" s="52" t="str">
        <f>IF(X64=0,"-",X64/X$71)</f>
        <v>-</v>
      </c>
      <c r="AA64" s="52" t="str">
        <f>IF(Y64=0,"-",Y64/Y$71)</f>
        <v>-</v>
      </c>
      <c r="AB64" s="51" t="str">
        <f>IF(X64&gt;0,Y64/X64,"-")</f>
        <v>-</v>
      </c>
      <c r="AC64" s="50">
        <f>AC10</f>
        <v>0</v>
      </c>
      <c r="AD64" s="51">
        <f>AD10</f>
        <v>0</v>
      </c>
      <c r="AE64" s="52" t="str">
        <f>IF(AC64=0,"-",AC64/AC$71)</f>
        <v>-</v>
      </c>
      <c r="AF64" s="52" t="str">
        <f>IF(AD64=0,"-",AD64/AD$71)</f>
        <v>-</v>
      </c>
      <c r="AG64" s="51" t="str">
        <f>IF(AC64&gt;0,AD64/AC64,"-")</f>
        <v>-</v>
      </c>
      <c r="AH64" s="50">
        <f>AH10</f>
        <v>0</v>
      </c>
      <c r="AI64" s="51">
        <f>AI10</f>
        <v>0</v>
      </c>
      <c r="AJ64" s="52" t="str">
        <f>IF(AH64=0,"-",AH64/AH$71)</f>
        <v>-</v>
      </c>
      <c r="AK64" s="52" t="str">
        <f>IF(AI64=0,"-",AI64/AI$71)</f>
        <v>-</v>
      </c>
      <c r="AL64" s="51" t="str">
        <f>IF(AH64&gt;0,AI64/AH64,"-")</f>
        <v>-</v>
      </c>
      <c r="AM64" s="10"/>
      <c r="AN64" s="50">
        <f>AN10</f>
        <v>0</v>
      </c>
      <c r="AO64" s="51">
        <f>AO10</f>
        <v>0</v>
      </c>
      <c r="AP64" s="52" t="str">
        <f>IF(AN64=0,"-",AN64/AN$71)</f>
        <v>-</v>
      </c>
      <c r="AQ64" s="52" t="str">
        <f>IF(AO64=0,"-",AO64/AO$71)</f>
        <v>-</v>
      </c>
      <c r="AR64" s="51" t="str">
        <f>IF(AN64&gt;0,AO64/AN64,"-")</f>
        <v>-</v>
      </c>
      <c r="AS64" s="50">
        <f>AS10</f>
        <v>0</v>
      </c>
      <c r="AT64" s="51">
        <f>AT10</f>
        <v>0</v>
      </c>
      <c r="AU64" s="52" t="str">
        <f>IF(AS64=0,"-",AS64/AS$71)</f>
        <v>-</v>
      </c>
      <c r="AV64" s="52" t="str">
        <f>IF(AT64=0,"-",AT64/AT$71)</f>
        <v>-</v>
      </c>
      <c r="AW64" s="51" t="str">
        <f>IF(AS64&gt;0,AT64/AS64,"-")</f>
        <v>-</v>
      </c>
      <c r="AX64" s="50">
        <f>AX10</f>
        <v>0</v>
      </c>
      <c r="AY64" s="51">
        <f>AY10</f>
        <v>0</v>
      </c>
      <c r="AZ64" s="52" t="str">
        <f>IF(AX64=0,"-",AX64/AX$71)</f>
        <v>-</v>
      </c>
      <c r="BA64" s="52" t="str">
        <f>IF(AY64=0,"-",AY64/AY$71)</f>
        <v>-</v>
      </c>
      <c r="BB64" s="51" t="str">
        <f>IF(AX64&gt;0,AY64/AX64,"-")</f>
        <v>-</v>
      </c>
      <c r="BC64" s="50">
        <f>BC10</f>
        <v>0</v>
      </c>
      <c r="BD64" s="51">
        <f>BD10</f>
        <v>0</v>
      </c>
      <c r="BE64" s="52" t="str">
        <f>IF(BC64=0,"-",BC64/BC$71)</f>
        <v>-</v>
      </c>
      <c r="BF64" s="52" t="str">
        <f>IF(BD64=0,"-",BD64/BD$71)</f>
        <v>-</v>
      </c>
      <c r="BG64" s="51" t="str">
        <f>IF(BC64&gt;0,BD64/BC64,"-")</f>
        <v>-</v>
      </c>
      <c r="BH64" s="50">
        <f>BH10</f>
        <v>0</v>
      </c>
      <c r="BI64" s="51">
        <f>BI10</f>
        <v>0</v>
      </c>
      <c r="BJ64" s="52" t="str">
        <f>IF(BH64=0,"-",BH64/BH$71)</f>
        <v>-</v>
      </c>
      <c r="BK64" s="52" t="str">
        <f>IF(BI64=0,"-",BI64/BI$71)</f>
        <v>-</v>
      </c>
      <c r="BL64" s="51" t="str">
        <f>IF(BH64&gt;0,BI64/BH64,"-")</f>
        <v>-</v>
      </c>
      <c r="BM64" s="50">
        <f>BM10</f>
        <v>0</v>
      </c>
      <c r="BN64" s="51">
        <f>BN10</f>
        <v>0</v>
      </c>
      <c r="BO64" s="52" t="str">
        <f>IF(BM64=0,"-",BM64/BM$71)</f>
        <v>-</v>
      </c>
      <c r="BP64" s="52" t="str">
        <f>IF(BN64=0,"-",BN64/BN$71)</f>
        <v>-</v>
      </c>
      <c r="BQ64" s="51" t="str">
        <f>IF(BM64&gt;0,BN64/BM64,"-")</f>
        <v>-</v>
      </c>
      <c r="BR64" s="50">
        <f>BR10</f>
        <v>0</v>
      </c>
      <c r="BS64" s="51">
        <f>BS10</f>
        <v>0</v>
      </c>
      <c r="BT64" s="52" t="str">
        <f>IF(BR64=0,"-",BR64/BR$71)</f>
        <v>-</v>
      </c>
      <c r="BU64" s="52" t="str">
        <f>IF(BS64=0,"-",BS64/BS$71)</f>
        <v>-</v>
      </c>
      <c r="BV64" s="51" t="str">
        <f>IF(BR64&gt;0,BS64/BR64,"-")</f>
        <v>-</v>
      </c>
      <c r="BX64" s="50">
        <f>BX10</f>
        <v>0</v>
      </c>
      <c r="BY64" s="51">
        <f>BY10</f>
        <v>0</v>
      </c>
      <c r="BZ64" s="52" t="str">
        <f>IF(BX64=0,"-",BX64/BX$71)</f>
        <v>-</v>
      </c>
      <c r="CA64" s="52" t="str">
        <f>IF(BY64=0,"-",BY64/BY$71)</f>
        <v>-</v>
      </c>
      <c r="CB64" s="51" t="str">
        <f>IF(BX64&gt;0,BY64/BX64,"-")</f>
        <v>-</v>
      </c>
    </row>
    <row r="65" spans="2:80" s="3" customFormat="1" ht="16" customHeight="1" outlineLevel="1" thickTop="1" x14ac:dyDescent="0.3">
      <c r="B65" s="137" t="s">
        <v>27</v>
      </c>
      <c r="C65" s="8" t="s">
        <v>17</v>
      </c>
      <c r="D65" s="65">
        <f>D9</f>
        <v>0</v>
      </c>
      <c r="E65" s="36">
        <f>E9</f>
        <v>0</v>
      </c>
      <c r="F65" s="37" t="str">
        <f t="shared" ref="F65:G67" si="206">IF(D65=0,"-",D65/D$63)</f>
        <v>-</v>
      </c>
      <c r="G65" s="37" t="str">
        <f t="shared" si="206"/>
        <v>-</v>
      </c>
      <c r="H65" s="38" t="str">
        <f>IF(D65&gt;0,E65/D65,"-")</f>
        <v>-</v>
      </c>
      <c r="I65" s="65">
        <f>I9</f>
        <v>0</v>
      </c>
      <c r="J65" s="36">
        <f>J9</f>
        <v>0</v>
      </c>
      <c r="K65" s="37" t="str">
        <f t="shared" ref="K65:L67" si="207">IF(I65=0,"-",I65/I$63)</f>
        <v>-</v>
      </c>
      <c r="L65" s="37" t="str">
        <f t="shared" si="207"/>
        <v>-</v>
      </c>
      <c r="M65" s="38" t="str">
        <f>IF(I65&gt;0,J65/I65,"-")</f>
        <v>-</v>
      </c>
      <c r="N65" s="65">
        <f>N9</f>
        <v>0</v>
      </c>
      <c r="O65" s="36">
        <f>O9</f>
        <v>0</v>
      </c>
      <c r="P65" s="37" t="str">
        <f t="shared" ref="P65:Q67" si="208">IF(N65=0,"-",N65/N$63)</f>
        <v>-</v>
      </c>
      <c r="Q65" s="37" t="str">
        <f t="shared" si="208"/>
        <v>-</v>
      </c>
      <c r="R65" s="38" t="str">
        <f>IF(N65&gt;0,O65/N65,"-")</f>
        <v>-</v>
      </c>
      <c r="S65" s="65">
        <f>S9</f>
        <v>0</v>
      </c>
      <c r="T65" s="36">
        <f>T9</f>
        <v>0</v>
      </c>
      <c r="U65" s="37" t="str">
        <f t="shared" ref="U65:V67" si="209">IF(S65=0,"-",S65/S$63)</f>
        <v>-</v>
      </c>
      <c r="V65" s="37" t="str">
        <f t="shared" si="209"/>
        <v>-</v>
      </c>
      <c r="W65" s="38" t="str">
        <f>IF(S65&gt;0,T65/S65,"-")</f>
        <v>-</v>
      </c>
      <c r="X65" s="65">
        <f>X9</f>
        <v>0</v>
      </c>
      <c r="Y65" s="36">
        <f>Y9</f>
        <v>0</v>
      </c>
      <c r="Z65" s="37" t="str">
        <f t="shared" ref="Z65:AA67" si="210">IF(X65=0,"-",X65/X$63)</f>
        <v>-</v>
      </c>
      <c r="AA65" s="37" t="str">
        <f t="shared" si="210"/>
        <v>-</v>
      </c>
      <c r="AB65" s="38" t="str">
        <f>IF(X65&gt;0,Y65/X65,"-")</f>
        <v>-</v>
      </c>
      <c r="AC65" s="65">
        <f>AC9</f>
        <v>0</v>
      </c>
      <c r="AD65" s="36">
        <f>AD9</f>
        <v>0</v>
      </c>
      <c r="AE65" s="37" t="str">
        <f t="shared" ref="AE65:AF67" si="211">IF(AC65=0,"-",AC65/AC$63)</f>
        <v>-</v>
      </c>
      <c r="AF65" s="37" t="str">
        <f t="shared" si="211"/>
        <v>-</v>
      </c>
      <c r="AG65" s="38" t="str">
        <f>IF(AC65&gt;0,AD65/AC65,"-")</f>
        <v>-</v>
      </c>
      <c r="AH65" s="65">
        <f>AH9</f>
        <v>0</v>
      </c>
      <c r="AI65" s="36">
        <f>AI9</f>
        <v>0</v>
      </c>
      <c r="AJ65" s="37" t="str">
        <f t="shared" ref="AJ65:AK67" si="212">IF(AH65=0,"-",AH65/AH$63)</f>
        <v>-</v>
      </c>
      <c r="AK65" s="37" t="str">
        <f t="shared" si="212"/>
        <v>-</v>
      </c>
      <c r="AL65" s="38" t="str">
        <f>IF(AH65&gt;0,AI65/AH65,"-")</f>
        <v>-</v>
      </c>
      <c r="AM65" s="10"/>
      <c r="AN65" s="65">
        <f>AN9</f>
        <v>0</v>
      </c>
      <c r="AO65" s="36">
        <f>AO9</f>
        <v>0</v>
      </c>
      <c r="AP65" s="37" t="str">
        <f t="shared" ref="AP65:AQ67" si="213">IF(AN65=0,"-",AN65/AN$63)</f>
        <v>-</v>
      </c>
      <c r="AQ65" s="37" t="str">
        <f t="shared" si="213"/>
        <v>-</v>
      </c>
      <c r="AR65" s="38" t="str">
        <f>IF(AN65&gt;0,AO65/AN65,"-")</f>
        <v>-</v>
      </c>
      <c r="AS65" s="65">
        <f>AS9</f>
        <v>0</v>
      </c>
      <c r="AT65" s="36">
        <f>AT9</f>
        <v>0</v>
      </c>
      <c r="AU65" s="37" t="str">
        <f t="shared" ref="AU65:AV67" si="214">IF(AS65=0,"-",AS65/AS$63)</f>
        <v>-</v>
      </c>
      <c r="AV65" s="37" t="str">
        <f t="shared" si="214"/>
        <v>-</v>
      </c>
      <c r="AW65" s="38" t="str">
        <f>IF(AS65&gt;0,AT65/AS65,"-")</f>
        <v>-</v>
      </c>
      <c r="AX65" s="65">
        <f>AX9</f>
        <v>0</v>
      </c>
      <c r="AY65" s="36">
        <f>AY9</f>
        <v>0</v>
      </c>
      <c r="AZ65" s="37" t="str">
        <f t="shared" ref="AZ65:BA67" si="215">IF(AX65=0,"-",AX65/AX$63)</f>
        <v>-</v>
      </c>
      <c r="BA65" s="37" t="str">
        <f t="shared" si="215"/>
        <v>-</v>
      </c>
      <c r="BB65" s="38" t="str">
        <f>IF(AX65&gt;0,AY65/AX65,"-")</f>
        <v>-</v>
      </c>
      <c r="BC65" s="65">
        <f>BC9</f>
        <v>0</v>
      </c>
      <c r="BD65" s="36">
        <f>BD9</f>
        <v>0</v>
      </c>
      <c r="BE65" s="37" t="str">
        <f t="shared" ref="BE65:BF67" si="216">IF(BC65=0,"-",BC65/BC$63)</f>
        <v>-</v>
      </c>
      <c r="BF65" s="37" t="str">
        <f t="shared" si="216"/>
        <v>-</v>
      </c>
      <c r="BG65" s="38" t="str">
        <f>IF(BC65&gt;0,BD65/BC65,"-")</f>
        <v>-</v>
      </c>
      <c r="BH65" s="65">
        <f>BH9</f>
        <v>0</v>
      </c>
      <c r="BI65" s="36">
        <f>BI9</f>
        <v>0</v>
      </c>
      <c r="BJ65" s="37" t="str">
        <f t="shared" ref="BJ65:BK67" si="217">IF(BH65=0,"-",BH65/BH$63)</f>
        <v>-</v>
      </c>
      <c r="BK65" s="37" t="str">
        <f t="shared" si="217"/>
        <v>-</v>
      </c>
      <c r="BL65" s="38" t="str">
        <f>IF(BH65&gt;0,BI65/BH65,"-")</f>
        <v>-</v>
      </c>
      <c r="BM65" s="65">
        <f>BM9</f>
        <v>0</v>
      </c>
      <c r="BN65" s="36">
        <f>BN9</f>
        <v>0</v>
      </c>
      <c r="BO65" s="37" t="str">
        <f t="shared" ref="BO65:BP67" si="218">IF(BM65=0,"-",BM65/BM$63)</f>
        <v>-</v>
      </c>
      <c r="BP65" s="37" t="str">
        <f t="shared" si="218"/>
        <v>-</v>
      </c>
      <c r="BQ65" s="38" t="str">
        <f>IF(BM65&gt;0,BN65/BM65,"-")</f>
        <v>-</v>
      </c>
      <c r="BR65" s="65">
        <f>BR9</f>
        <v>0</v>
      </c>
      <c r="BS65" s="36">
        <f>BS9</f>
        <v>0</v>
      </c>
      <c r="BT65" s="37" t="str">
        <f t="shared" ref="BT65:BU67" si="219">IF(BR65=0,"-",BR65/BR$63)</f>
        <v>-</v>
      </c>
      <c r="BU65" s="37" t="str">
        <f t="shared" si="219"/>
        <v>-</v>
      </c>
      <c r="BV65" s="38" t="str">
        <f>IF(BR65&gt;0,BS65/BR65,"-")</f>
        <v>-</v>
      </c>
      <c r="BX65" s="65">
        <f>BX9</f>
        <v>0</v>
      </c>
      <c r="BY65" s="36">
        <f>BY9</f>
        <v>0</v>
      </c>
      <c r="BZ65" s="37" t="str">
        <f t="shared" ref="BZ65:CA67" si="220">IF(BX65=0,"-",BX65/BX$63)</f>
        <v>-</v>
      </c>
      <c r="CA65" s="37" t="str">
        <f t="shared" si="220"/>
        <v>-</v>
      </c>
      <c r="CB65" s="38" t="str">
        <f>IF(BX65&gt;0,BY65/BX65,"-")</f>
        <v>-</v>
      </c>
    </row>
    <row r="66" spans="2:80" s="3" customFormat="1" ht="15.05" customHeight="1" outlineLevel="1" x14ac:dyDescent="0.3">
      <c r="B66" s="138"/>
      <c r="C66" s="9" t="s">
        <v>18</v>
      </c>
      <c r="D66" s="66">
        <f>D19</f>
        <v>0</v>
      </c>
      <c r="E66" s="47">
        <f>E19</f>
        <v>0</v>
      </c>
      <c r="F66" s="48" t="str">
        <f t="shared" si="206"/>
        <v>-</v>
      </c>
      <c r="G66" s="48" t="str">
        <f t="shared" si="206"/>
        <v>-</v>
      </c>
      <c r="H66" s="49" t="str">
        <f>IF(D66&gt;0,E66/D66,"-")</f>
        <v>-</v>
      </c>
      <c r="I66" s="66">
        <f>I19</f>
        <v>0</v>
      </c>
      <c r="J66" s="47">
        <f>J19</f>
        <v>0</v>
      </c>
      <c r="K66" s="48" t="str">
        <f t="shared" si="207"/>
        <v>-</v>
      </c>
      <c r="L66" s="48" t="str">
        <f t="shared" si="207"/>
        <v>-</v>
      </c>
      <c r="M66" s="49" t="str">
        <f>IF(I66&gt;0,J66/I66,"-")</f>
        <v>-</v>
      </c>
      <c r="N66" s="66">
        <f>N19</f>
        <v>0</v>
      </c>
      <c r="O66" s="47">
        <f>O19</f>
        <v>0</v>
      </c>
      <c r="P66" s="48" t="str">
        <f t="shared" si="208"/>
        <v>-</v>
      </c>
      <c r="Q66" s="48" t="str">
        <f t="shared" si="208"/>
        <v>-</v>
      </c>
      <c r="R66" s="49" t="str">
        <f>IF(N66&gt;0,O66/N66,"-")</f>
        <v>-</v>
      </c>
      <c r="S66" s="66">
        <f>S19</f>
        <v>0</v>
      </c>
      <c r="T66" s="47">
        <f>T19</f>
        <v>0</v>
      </c>
      <c r="U66" s="48" t="str">
        <f t="shared" si="209"/>
        <v>-</v>
      </c>
      <c r="V66" s="48" t="str">
        <f t="shared" si="209"/>
        <v>-</v>
      </c>
      <c r="W66" s="49" t="str">
        <f>IF(S66&gt;0,T66/S66,"-")</f>
        <v>-</v>
      </c>
      <c r="X66" s="66">
        <f>X19</f>
        <v>0</v>
      </c>
      <c r="Y66" s="47">
        <f>Y19</f>
        <v>0</v>
      </c>
      <c r="Z66" s="48" t="str">
        <f t="shared" si="210"/>
        <v>-</v>
      </c>
      <c r="AA66" s="48" t="str">
        <f t="shared" si="210"/>
        <v>-</v>
      </c>
      <c r="AB66" s="49" t="str">
        <f>IF(X66&gt;0,Y66/X66,"-")</f>
        <v>-</v>
      </c>
      <c r="AC66" s="66">
        <f>AC19</f>
        <v>0</v>
      </c>
      <c r="AD66" s="47">
        <f>AD19</f>
        <v>0</v>
      </c>
      <c r="AE66" s="48" t="str">
        <f t="shared" si="211"/>
        <v>-</v>
      </c>
      <c r="AF66" s="48" t="str">
        <f t="shared" si="211"/>
        <v>-</v>
      </c>
      <c r="AG66" s="49" t="str">
        <f>IF(AC66&gt;0,AD66/AC66,"-")</f>
        <v>-</v>
      </c>
      <c r="AH66" s="66">
        <f>AH19</f>
        <v>0</v>
      </c>
      <c r="AI66" s="47">
        <f>AI19</f>
        <v>0</v>
      </c>
      <c r="AJ66" s="48" t="str">
        <f t="shared" si="212"/>
        <v>-</v>
      </c>
      <c r="AK66" s="48" t="str">
        <f t="shared" si="212"/>
        <v>-</v>
      </c>
      <c r="AL66" s="49" t="str">
        <f>IF(AH66&gt;0,AI66/AH66,"-")</f>
        <v>-</v>
      </c>
      <c r="AM66" s="10"/>
      <c r="AN66" s="66">
        <f>AN19</f>
        <v>0</v>
      </c>
      <c r="AO66" s="47">
        <f>AO19</f>
        <v>0</v>
      </c>
      <c r="AP66" s="48" t="str">
        <f t="shared" si="213"/>
        <v>-</v>
      </c>
      <c r="AQ66" s="48" t="str">
        <f t="shared" si="213"/>
        <v>-</v>
      </c>
      <c r="AR66" s="49" t="str">
        <f>IF(AN66&gt;0,AO66/AN66,"-")</f>
        <v>-</v>
      </c>
      <c r="AS66" s="66">
        <f>AS19</f>
        <v>0</v>
      </c>
      <c r="AT66" s="47">
        <f>AT19</f>
        <v>0</v>
      </c>
      <c r="AU66" s="48" t="str">
        <f t="shared" si="214"/>
        <v>-</v>
      </c>
      <c r="AV66" s="48" t="str">
        <f t="shared" si="214"/>
        <v>-</v>
      </c>
      <c r="AW66" s="49" t="str">
        <f>IF(AS66&gt;0,AT66/AS66,"-")</f>
        <v>-</v>
      </c>
      <c r="AX66" s="66">
        <f>AX19</f>
        <v>0</v>
      </c>
      <c r="AY66" s="47">
        <f>AY19</f>
        <v>0</v>
      </c>
      <c r="AZ66" s="48" t="str">
        <f t="shared" si="215"/>
        <v>-</v>
      </c>
      <c r="BA66" s="48" t="str">
        <f t="shared" si="215"/>
        <v>-</v>
      </c>
      <c r="BB66" s="49" t="str">
        <f>IF(AX66&gt;0,AY66/AX66,"-")</f>
        <v>-</v>
      </c>
      <c r="BC66" s="66">
        <f>BC19</f>
        <v>0</v>
      </c>
      <c r="BD66" s="47">
        <f>BD19</f>
        <v>0</v>
      </c>
      <c r="BE66" s="48" t="str">
        <f t="shared" si="216"/>
        <v>-</v>
      </c>
      <c r="BF66" s="48" t="str">
        <f t="shared" si="216"/>
        <v>-</v>
      </c>
      <c r="BG66" s="49" t="str">
        <f>IF(BC66&gt;0,BD66/BC66,"-")</f>
        <v>-</v>
      </c>
      <c r="BH66" s="66">
        <f>BH19</f>
        <v>0</v>
      </c>
      <c r="BI66" s="47">
        <f>BI19</f>
        <v>0</v>
      </c>
      <c r="BJ66" s="48" t="str">
        <f t="shared" si="217"/>
        <v>-</v>
      </c>
      <c r="BK66" s="48" t="str">
        <f t="shared" si="217"/>
        <v>-</v>
      </c>
      <c r="BL66" s="49" t="str">
        <f>IF(BH66&gt;0,BI66/BH66,"-")</f>
        <v>-</v>
      </c>
      <c r="BM66" s="66">
        <f>BM19</f>
        <v>0</v>
      </c>
      <c r="BN66" s="47">
        <f>BN19</f>
        <v>0</v>
      </c>
      <c r="BO66" s="48" t="str">
        <f t="shared" si="218"/>
        <v>-</v>
      </c>
      <c r="BP66" s="48" t="str">
        <f t="shared" si="218"/>
        <v>-</v>
      </c>
      <c r="BQ66" s="49" t="str">
        <f>IF(BM66&gt;0,BN66/BM66,"-")</f>
        <v>-</v>
      </c>
      <c r="BR66" s="66">
        <f>BR19</f>
        <v>0</v>
      </c>
      <c r="BS66" s="47">
        <f>BS19</f>
        <v>0</v>
      </c>
      <c r="BT66" s="48" t="str">
        <f t="shared" si="219"/>
        <v>-</v>
      </c>
      <c r="BU66" s="48" t="str">
        <f t="shared" si="219"/>
        <v>-</v>
      </c>
      <c r="BV66" s="49" t="str">
        <f>IF(BR66&gt;0,BS66/BR66,"-")</f>
        <v>-</v>
      </c>
      <c r="BX66" s="66">
        <f>BX19</f>
        <v>0</v>
      </c>
      <c r="BY66" s="47">
        <f>BY19</f>
        <v>0</v>
      </c>
      <c r="BZ66" s="48" t="str">
        <f t="shared" si="220"/>
        <v>-</v>
      </c>
      <c r="CA66" s="48" t="str">
        <f t="shared" si="220"/>
        <v>-</v>
      </c>
      <c r="CB66" s="49" t="str">
        <f>IF(BX66&gt;0,BY66/BX66,"-")</f>
        <v>-</v>
      </c>
    </row>
    <row r="67" spans="2:80" s="3" customFormat="1" ht="16" customHeight="1" outlineLevel="1" thickBot="1" x14ac:dyDescent="0.35">
      <c r="B67" s="139"/>
      <c r="C67" s="11" t="s">
        <v>0</v>
      </c>
      <c r="D67" s="67">
        <f>D29</f>
        <v>0</v>
      </c>
      <c r="E67" s="54">
        <f>E29</f>
        <v>0</v>
      </c>
      <c r="F67" s="55" t="str">
        <f t="shared" si="206"/>
        <v>-</v>
      </c>
      <c r="G67" s="55" t="str">
        <f t="shared" si="206"/>
        <v>-</v>
      </c>
      <c r="H67" s="56" t="str">
        <f>IF(D67&gt;0,E67/D67,"-")</f>
        <v>-</v>
      </c>
      <c r="I67" s="67">
        <f>I29</f>
        <v>0</v>
      </c>
      <c r="J67" s="54">
        <f>J29</f>
        <v>0</v>
      </c>
      <c r="K67" s="55" t="str">
        <f t="shared" si="207"/>
        <v>-</v>
      </c>
      <c r="L67" s="55" t="str">
        <f t="shared" si="207"/>
        <v>-</v>
      </c>
      <c r="M67" s="56" t="str">
        <f>IF(I67&gt;0,J67/I67,"-")</f>
        <v>-</v>
      </c>
      <c r="N67" s="67">
        <f>N29</f>
        <v>0</v>
      </c>
      <c r="O67" s="54">
        <f>O29</f>
        <v>0</v>
      </c>
      <c r="P67" s="55" t="str">
        <f t="shared" si="208"/>
        <v>-</v>
      </c>
      <c r="Q67" s="55" t="str">
        <f t="shared" si="208"/>
        <v>-</v>
      </c>
      <c r="R67" s="56" t="str">
        <f>IF(N67&gt;0,O67/N67,"-")</f>
        <v>-</v>
      </c>
      <c r="S67" s="67">
        <f>S29</f>
        <v>0</v>
      </c>
      <c r="T67" s="54">
        <f>T29</f>
        <v>0</v>
      </c>
      <c r="U67" s="55" t="str">
        <f t="shared" si="209"/>
        <v>-</v>
      </c>
      <c r="V67" s="55" t="str">
        <f t="shared" si="209"/>
        <v>-</v>
      </c>
      <c r="W67" s="56" t="str">
        <f>IF(S67&gt;0,T67/S67,"-")</f>
        <v>-</v>
      </c>
      <c r="X67" s="67">
        <f>X29</f>
        <v>0</v>
      </c>
      <c r="Y67" s="54">
        <f>Y29</f>
        <v>0</v>
      </c>
      <c r="Z67" s="55" t="str">
        <f t="shared" si="210"/>
        <v>-</v>
      </c>
      <c r="AA67" s="55" t="str">
        <f t="shared" si="210"/>
        <v>-</v>
      </c>
      <c r="AB67" s="56" t="str">
        <f>IF(X67&gt;0,Y67/X67,"-")</f>
        <v>-</v>
      </c>
      <c r="AC67" s="67">
        <f>AC29</f>
        <v>0</v>
      </c>
      <c r="AD67" s="54">
        <f>AD29</f>
        <v>0</v>
      </c>
      <c r="AE67" s="55" t="str">
        <f t="shared" si="211"/>
        <v>-</v>
      </c>
      <c r="AF67" s="55" t="str">
        <f t="shared" si="211"/>
        <v>-</v>
      </c>
      <c r="AG67" s="56" t="str">
        <f>IF(AC67&gt;0,AD67/AC67,"-")</f>
        <v>-</v>
      </c>
      <c r="AH67" s="67">
        <f>AH29</f>
        <v>0</v>
      </c>
      <c r="AI67" s="54">
        <f>AI29</f>
        <v>0</v>
      </c>
      <c r="AJ67" s="55" t="str">
        <f t="shared" si="212"/>
        <v>-</v>
      </c>
      <c r="AK67" s="55" t="str">
        <f t="shared" si="212"/>
        <v>-</v>
      </c>
      <c r="AL67" s="56" t="str">
        <f>IF(AH67&gt;0,AI67/AH67,"-")</f>
        <v>-</v>
      </c>
      <c r="AM67" s="10"/>
      <c r="AN67" s="67">
        <f>AN29</f>
        <v>0</v>
      </c>
      <c r="AO67" s="54">
        <f>AO29</f>
        <v>0</v>
      </c>
      <c r="AP67" s="55" t="str">
        <f t="shared" si="213"/>
        <v>-</v>
      </c>
      <c r="AQ67" s="55" t="str">
        <f t="shared" si="213"/>
        <v>-</v>
      </c>
      <c r="AR67" s="56" t="str">
        <f>IF(AN67&gt;0,AO67/AN67,"-")</f>
        <v>-</v>
      </c>
      <c r="AS67" s="67">
        <f>AS29</f>
        <v>0</v>
      </c>
      <c r="AT67" s="54">
        <f>AT29</f>
        <v>0</v>
      </c>
      <c r="AU67" s="55" t="str">
        <f t="shared" si="214"/>
        <v>-</v>
      </c>
      <c r="AV67" s="55" t="str">
        <f t="shared" si="214"/>
        <v>-</v>
      </c>
      <c r="AW67" s="56" t="str">
        <f>IF(AS67&gt;0,AT67/AS67,"-")</f>
        <v>-</v>
      </c>
      <c r="AX67" s="67">
        <f>AX29</f>
        <v>0</v>
      </c>
      <c r="AY67" s="54">
        <f>AY29</f>
        <v>0</v>
      </c>
      <c r="AZ67" s="55" t="str">
        <f t="shared" si="215"/>
        <v>-</v>
      </c>
      <c r="BA67" s="55" t="str">
        <f t="shared" si="215"/>
        <v>-</v>
      </c>
      <c r="BB67" s="56" t="str">
        <f>IF(AX67&gt;0,AY67/AX67,"-")</f>
        <v>-</v>
      </c>
      <c r="BC67" s="67">
        <f>BC29</f>
        <v>0</v>
      </c>
      <c r="BD67" s="54">
        <f>BD29</f>
        <v>0</v>
      </c>
      <c r="BE67" s="55" t="str">
        <f t="shared" si="216"/>
        <v>-</v>
      </c>
      <c r="BF67" s="55" t="str">
        <f t="shared" si="216"/>
        <v>-</v>
      </c>
      <c r="BG67" s="56" t="str">
        <f>IF(BC67&gt;0,BD67/BC67,"-")</f>
        <v>-</v>
      </c>
      <c r="BH67" s="67">
        <f>BH29</f>
        <v>0</v>
      </c>
      <c r="BI67" s="54">
        <f>BI29</f>
        <v>0</v>
      </c>
      <c r="BJ67" s="55" t="str">
        <f t="shared" si="217"/>
        <v>-</v>
      </c>
      <c r="BK67" s="55" t="str">
        <f t="shared" si="217"/>
        <v>-</v>
      </c>
      <c r="BL67" s="56" t="str">
        <f>IF(BH67&gt;0,BI67/BH67,"-")</f>
        <v>-</v>
      </c>
      <c r="BM67" s="67">
        <f>BM29</f>
        <v>0</v>
      </c>
      <c r="BN67" s="54">
        <f>BN29</f>
        <v>0</v>
      </c>
      <c r="BO67" s="55" t="str">
        <f t="shared" si="218"/>
        <v>-</v>
      </c>
      <c r="BP67" s="55" t="str">
        <f t="shared" si="218"/>
        <v>-</v>
      </c>
      <c r="BQ67" s="56" t="str">
        <f>IF(BM67&gt;0,BN67/BM67,"-")</f>
        <v>-</v>
      </c>
      <c r="BR67" s="67">
        <f>BR29</f>
        <v>0</v>
      </c>
      <c r="BS67" s="54">
        <f>BS29</f>
        <v>0</v>
      </c>
      <c r="BT67" s="55" t="str">
        <f t="shared" si="219"/>
        <v>-</v>
      </c>
      <c r="BU67" s="55" t="str">
        <f t="shared" si="219"/>
        <v>-</v>
      </c>
      <c r="BV67" s="56" t="str">
        <f>IF(BR67&gt;0,BS67/BR67,"-")</f>
        <v>-</v>
      </c>
      <c r="BX67" s="67">
        <f>BX29</f>
        <v>0</v>
      </c>
      <c r="BY67" s="54">
        <f>BY29</f>
        <v>0</v>
      </c>
      <c r="BZ67" s="55" t="str">
        <f t="shared" si="220"/>
        <v>-</v>
      </c>
      <c r="CA67" s="55" t="str">
        <f t="shared" si="220"/>
        <v>-</v>
      </c>
      <c r="CB67" s="56" t="str">
        <f>IF(BX67&gt;0,BY67/BX67,"-")</f>
        <v>-</v>
      </c>
    </row>
    <row r="68" spans="2:80" s="3" customFormat="1" ht="16.600000000000001" customHeight="1" outlineLevel="1" thickTop="1" thickBot="1" x14ac:dyDescent="0.35">
      <c r="B68" s="6" t="str">
        <f>B65</f>
        <v>HO19</v>
      </c>
      <c r="C68" s="7"/>
      <c r="D68" s="68">
        <f>SUM(D65:D67)</f>
        <v>0</v>
      </c>
      <c r="E68" s="40">
        <f>SUM(E65:E67)</f>
        <v>0</v>
      </c>
      <c r="F68" s="41" t="str">
        <f>IF(D68=0,"-",D68/D$87)</f>
        <v>-</v>
      </c>
      <c r="G68" s="41" t="str">
        <f>IF(E68=0,"-",E68/E$87)</f>
        <v>-</v>
      </c>
      <c r="H68" s="42"/>
      <c r="I68" s="68">
        <f>SUM(I65:I67)</f>
        <v>0</v>
      </c>
      <c r="J68" s="40">
        <f>SUM(J65:J67)</f>
        <v>0</v>
      </c>
      <c r="K68" s="41" t="str">
        <f>IF(I68=0,"-",I68/I$87)</f>
        <v>-</v>
      </c>
      <c r="L68" s="41" t="str">
        <f>IF(J68=0,"-",J68/J$87)</f>
        <v>-</v>
      </c>
      <c r="M68" s="42"/>
      <c r="N68" s="68">
        <f>SUM(N65:N67)</f>
        <v>0</v>
      </c>
      <c r="O68" s="40">
        <f>SUM(O65:O67)</f>
        <v>0</v>
      </c>
      <c r="P68" s="41" t="str">
        <f>IF(N68=0,"-",N68/N$87)</f>
        <v>-</v>
      </c>
      <c r="Q68" s="41" t="str">
        <f>IF(O68=0,"-",O68/O$87)</f>
        <v>-</v>
      </c>
      <c r="R68" s="42"/>
      <c r="S68" s="68">
        <f>SUM(S65:S67)</f>
        <v>0</v>
      </c>
      <c r="T68" s="40">
        <f>SUM(T65:T67)</f>
        <v>0</v>
      </c>
      <c r="U68" s="41" t="str">
        <f>IF(S68=0,"-",S68/S$87)</f>
        <v>-</v>
      </c>
      <c r="V68" s="41" t="str">
        <f>IF(T68=0,"-",T68/T$87)</f>
        <v>-</v>
      </c>
      <c r="W68" s="42"/>
      <c r="X68" s="68">
        <f>SUM(X65:X67)</f>
        <v>0</v>
      </c>
      <c r="Y68" s="40">
        <f>SUM(Y65:Y67)</f>
        <v>0</v>
      </c>
      <c r="Z68" s="41" t="str">
        <f>IF(X68=0,"-",X68/X$87)</f>
        <v>-</v>
      </c>
      <c r="AA68" s="41" t="str">
        <f>IF(Y68=0,"-",Y68/Y$87)</f>
        <v>-</v>
      </c>
      <c r="AB68" s="42"/>
      <c r="AC68" s="68">
        <f>SUM(AC65:AC67)</f>
        <v>0</v>
      </c>
      <c r="AD68" s="40">
        <f>SUM(AD65:AD67)</f>
        <v>0</v>
      </c>
      <c r="AE68" s="41" t="str">
        <f>IF(AC68=0,"-",AC68/AC$87)</f>
        <v>-</v>
      </c>
      <c r="AF68" s="41" t="str">
        <f>IF(AD68=0,"-",AD68/AD$87)</f>
        <v>-</v>
      </c>
      <c r="AG68" s="42"/>
      <c r="AH68" s="68">
        <f>SUM(AH65:AH67)</f>
        <v>0</v>
      </c>
      <c r="AI68" s="40">
        <f>SUM(AI65:AI67)</f>
        <v>0</v>
      </c>
      <c r="AJ68" s="41" t="str">
        <f>IF(AH68=0,"-",AH68/AH$87)</f>
        <v>-</v>
      </c>
      <c r="AK68" s="41" t="str">
        <f>IF(AI68=0,"-",AI68/AI$87)</f>
        <v>-</v>
      </c>
      <c r="AL68" s="42"/>
      <c r="AM68" s="16"/>
      <c r="AN68" s="68">
        <f>SUM(AN65:AN67)</f>
        <v>0</v>
      </c>
      <c r="AO68" s="40">
        <f>SUM(AO65:AO67)</f>
        <v>0</v>
      </c>
      <c r="AP68" s="41" t="str">
        <f>IF(AN68=0,"-",AN68/AN$87)</f>
        <v>-</v>
      </c>
      <c r="AQ68" s="41" t="str">
        <f>IF(AO68=0,"-",AO68/AO$87)</f>
        <v>-</v>
      </c>
      <c r="AR68" s="42"/>
      <c r="AS68" s="68">
        <f>SUM(AS65:AS67)</f>
        <v>0</v>
      </c>
      <c r="AT68" s="40">
        <f>SUM(AT65:AT67)</f>
        <v>0</v>
      </c>
      <c r="AU68" s="41" t="str">
        <f>IF(AS68=0,"-",AS68/AS$87)</f>
        <v>-</v>
      </c>
      <c r="AV68" s="41" t="str">
        <f>IF(AT68=0,"-",AT68/AT$87)</f>
        <v>-</v>
      </c>
      <c r="AW68" s="42"/>
      <c r="AX68" s="68">
        <f>SUM(AX65:AX67)</f>
        <v>0</v>
      </c>
      <c r="AY68" s="40">
        <f>SUM(AY65:AY67)</f>
        <v>0</v>
      </c>
      <c r="AZ68" s="41" t="str">
        <f>IF(AX68=0,"-",AX68/AX$87)</f>
        <v>-</v>
      </c>
      <c r="BA68" s="41" t="str">
        <f>IF(AY68=0,"-",AY68/AY$87)</f>
        <v>-</v>
      </c>
      <c r="BB68" s="42"/>
      <c r="BC68" s="68">
        <f>SUM(BC65:BC67)</f>
        <v>0</v>
      </c>
      <c r="BD68" s="40">
        <f>SUM(BD65:BD67)</f>
        <v>0</v>
      </c>
      <c r="BE68" s="41" t="str">
        <f>IF(BC68=0,"-",BC68/BC$87)</f>
        <v>-</v>
      </c>
      <c r="BF68" s="41" t="str">
        <f>IF(BD68=0,"-",BD68/BD$87)</f>
        <v>-</v>
      </c>
      <c r="BG68" s="42"/>
      <c r="BH68" s="68">
        <f>SUM(BH65:BH67)</f>
        <v>0</v>
      </c>
      <c r="BI68" s="40">
        <f>SUM(BI65:BI67)</f>
        <v>0</v>
      </c>
      <c r="BJ68" s="41" t="str">
        <f>IF(BH68=0,"-",BH68/BH$87)</f>
        <v>-</v>
      </c>
      <c r="BK68" s="41" t="str">
        <f>IF(BI68=0,"-",BI68/BI$87)</f>
        <v>-</v>
      </c>
      <c r="BL68" s="42"/>
      <c r="BM68" s="68">
        <f>SUM(BM65:BM67)</f>
        <v>0</v>
      </c>
      <c r="BN68" s="40">
        <f>SUM(BN65:BN67)</f>
        <v>0</v>
      </c>
      <c r="BO68" s="41" t="str">
        <f>IF(BM68=0,"-",BM68/BM$87)</f>
        <v>-</v>
      </c>
      <c r="BP68" s="41" t="str">
        <f>IF(BN68=0,"-",BN68/BN$87)</f>
        <v>-</v>
      </c>
      <c r="BQ68" s="42"/>
      <c r="BR68" s="68">
        <f>SUM(BR65:BR67)</f>
        <v>0</v>
      </c>
      <c r="BS68" s="40">
        <f>SUM(BS65:BS67)</f>
        <v>0</v>
      </c>
      <c r="BT68" s="41" t="str">
        <f>IF(BR68=0,"-",BR68/BR$87)</f>
        <v>-</v>
      </c>
      <c r="BU68" s="41" t="str">
        <f>IF(BS68=0,"-",BS68/BS$87)</f>
        <v>-</v>
      </c>
      <c r="BV68" s="42"/>
      <c r="BX68" s="68">
        <f>SUM(BX65:BX67)</f>
        <v>0</v>
      </c>
      <c r="BY68" s="40">
        <f>SUM(BY65:BY67)</f>
        <v>0</v>
      </c>
      <c r="BZ68" s="41" t="str">
        <f>IF(BX68=0,"-",BX68/BX$87)</f>
        <v>-</v>
      </c>
      <c r="CA68" s="41" t="str">
        <f>IF(BY68=0,"-",BY68/BY$87)</f>
        <v>-</v>
      </c>
      <c r="CB68" s="42"/>
    </row>
    <row r="69" spans="2:80" s="3" customFormat="1" ht="16" customHeight="1" outlineLevel="1" thickTop="1" x14ac:dyDescent="0.3">
      <c r="B69" s="137" t="s">
        <v>28</v>
      </c>
      <c r="C69" s="8" t="s">
        <v>17</v>
      </c>
      <c r="D69" s="65">
        <f>D10</f>
        <v>0</v>
      </c>
      <c r="E69" s="36">
        <f>E10</f>
        <v>0</v>
      </c>
      <c r="F69" s="37" t="str">
        <f t="shared" ref="F69:G71" si="221">IF(D69=0,"-",D69/D$72)</f>
        <v>-</v>
      </c>
      <c r="G69" s="37" t="str">
        <f t="shared" si="221"/>
        <v>-</v>
      </c>
      <c r="H69" s="38" t="str">
        <f>IF(D69&gt;0,E69/D69,"-")</f>
        <v>-</v>
      </c>
      <c r="I69" s="65">
        <f>I10</f>
        <v>0</v>
      </c>
      <c r="J69" s="36">
        <f>J10</f>
        <v>0</v>
      </c>
      <c r="K69" s="37" t="str">
        <f t="shared" ref="K69:L71" si="222">IF(I69=0,"-",I69/I$72)</f>
        <v>-</v>
      </c>
      <c r="L69" s="37" t="str">
        <f t="shared" si="222"/>
        <v>-</v>
      </c>
      <c r="M69" s="38" t="str">
        <f>IF(I69&gt;0,J69/I69,"-")</f>
        <v>-</v>
      </c>
      <c r="N69" s="65">
        <f>N10</f>
        <v>0</v>
      </c>
      <c r="O69" s="36">
        <f>O10</f>
        <v>0</v>
      </c>
      <c r="P69" s="37" t="str">
        <f t="shared" ref="P69:Q71" si="223">IF(N69=0,"-",N69/N$72)</f>
        <v>-</v>
      </c>
      <c r="Q69" s="37" t="str">
        <f t="shared" si="223"/>
        <v>-</v>
      </c>
      <c r="R69" s="38" t="str">
        <f>IF(N69&gt;0,O69/N69,"-")</f>
        <v>-</v>
      </c>
      <c r="S69" s="65">
        <f>S10</f>
        <v>0</v>
      </c>
      <c r="T69" s="36">
        <f>T10</f>
        <v>0</v>
      </c>
      <c r="U69" s="37" t="str">
        <f t="shared" ref="U69:V71" si="224">IF(S69=0,"-",S69/S$72)</f>
        <v>-</v>
      </c>
      <c r="V69" s="37" t="str">
        <f t="shared" si="224"/>
        <v>-</v>
      </c>
      <c r="W69" s="38" t="str">
        <f>IF(S69&gt;0,T69/S69,"-")</f>
        <v>-</v>
      </c>
      <c r="X69" s="65">
        <f>X10</f>
        <v>0</v>
      </c>
      <c r="Y69" s="36">
        <f>Y10</f>
        <v>0</v>
      </c>
      <c r="Z69" s="37" t="str">
        <f t="shared" ref="Z69:AA71" si="225">IF(X69=0,"-",X69/X$72)</f>
        <v>-</v>
      </c>
      <c r="AA69" s="37" t="str">
        <f t="shared" si="225"/>
        <v>-</v>
      </c>
      <c r="AB69" s="38" t="str">
        <f>IF(X69&gt;0,Y69/X69,"-")</f>
        <v>-</v>
      </c>
      <c r="AC69" s="65">
        <f>AC10</f>
        <v>0</v>
      </c>
      <c r="AD69" s="36">
        <f>AD10</f>
        <v>0</v>
      </c>
      <c r="AE69" s="37" t="str">
        <f t="shared" ref="AE69:AF71" si="226">IF(AC69=0,"-",AC69/AC$72)</f>
        <v>-</v>
      </c>
      <c r="AF69" s="37" t="str">
        <f t="shared" si="226"/>
        <v>-</v>
      </c>
      <c r="AG69" s="38" t="str">
        <f>IF(AC69&gt;0,AD69/AC69,"-")</f>
        <v>-</v>
      </c>
      <c r="AH69" s="65">
        <f>AH10</f>
        <v>0</v>
      </c>
      <c r="AI69" s="36">
        <f>AI10</f>
        <v>0</v>
      </c>
      <c r="AJ69" s="37" t="str">
        <f t="shared" ref="AJ69:AK71" si="227">IF(AH69=0,"-",AH69/AH$72)</f>
        <v>-</v>
      </c>
      <c r="AK69" s="37" t="str">
        <f t="shared" si="227"/>
        <v>-</v>
      </c>
      <c r="AL69" s="38" t="str">
        <f>IF(AH69&gt;0,AI69/AH69,"-")</f>
        <v>-</v>
      </c>
      <c r="AM69" s="10"/>
      <c r="AN69" s="65">
        <f>AN10</f>
        <v>0</v>
      </c>
      <c r="AO69" s="36">
        <f>AO10</f>
        <v>0</v>
      </c>
      <c r="AP69" s="37" t="str">
        <f t="shared" ref="AP69:AQ71" si="228">IF(AN69=0,"-",AN69/AN$72)</f>
        <v>-</v>
      </c>
      <c r="AQ69" s="37" t="str">
        <f t="shared" si="228"/>
        <v>-</v>
      </c>
      <c r="AR69" s="38" t="str">
        <f>IF(AN69&gt;0,AO69/AN69,"-")</f>
        <v>-</v>
      </c>
      <c r="AS69" s="65">
        <f>AS10</f>
        <v>0</v>
      </c>
      <c r="AT69" s="36">
        <f>AT10</f>
        <v>0</v>
      </c>
      <c r="AU69" s="37" t="str">
        <f t="shared" ref="AU69:AV71" si="229">IF(AS69=0,"-",AS69/AS$72)</f>
        <v>-</v>
      </c>
      <c r="AV69" s="37" t="str">
        <f t="shared" si="229"/>
        <v>-</v>
      </c>
      <c r="AW69" s="38" t="str">
        <f>IF(AS69&gt;0,AT69/AS69,"-")</f>
        <v>-</v>
      </c>
      <c r="AX69" s="65">
        <f>AX10</f>
        <v>0</v>
      </c>
      <c r="AY69" s="36">
        <f>AY10</f>
        <v>0</v>
      </c>
      <c r="AZ69" s="37" t="str">
        <f t="shared" ref="AZ69:BA71" si="230">IF(AX69=0,"-",AX69/AX$72)</f>
        <v>-</v>
      </c>
      <c r="BA69" s="37" t="str">
        <f t="shared" si="230"/>
        <v>-</v>
      </c>
      <c r="BB69" s="38" t="str">
        <f>IF(AX69&gt;0,AY69/AX69,"-")</f>
        <v>-</v>
      </c>
      <c r="BC69" s="65">
        <f>BC10</f>
        <v>0</v>
      </c>
      <c r="BD69" s="36">
        <f>BD10</f>
        <v>0</v>
      </c>
      <c r="BE69" s="37" t="str">
        <f t="shared" ref="BE69:BF71" si="231">IF(BC69=0,"-",BC69/BC$72)</f>
        <v>-</v>
      </c>
      <c r="BF69" s="37" t="str">
        <f t="shared" si="231"/>
        <v>-</v>
      </c>
      <c r="BG69" s="38" t="str">
        <f>IF(BC69&gt;0,BD69/BC69,"-")</f>
        <v>-</v>
      </c>
      <c r="BH69" s="65">
        <f>BH10</f>
        <v>0</v>
      </c>
      <c r="BI69" s="36">
        <f>BI10</f>
        <v>0</v>
      </c>
      <c r="BJ69" s="37" t="str">
        <f t="shared" ref="BJ69:BK71" si="232">IF(BH69=0,"-",BH69/BH$72)</f>
        <v>-</v>
      </c>
      <c r="BK69" s="37" t="str">
        <f t="shared" si="232"/>
        <v>-</v>
      </c>
      <c r="BL69" s="38" t="str">
        <f>IF(BH69&gt;0,BI69/BH69,"-")</f>
        <v>-</v>
      </c>
      <c r="BM69" s="65">
        <f>BM10</f>
        <v>0</v>
      </c>
      <c r="BN69" s="36">
        <f>BN10</f>
        <v>0</v>
      </c>
      <c r="BO69" s="37" t="str">
        <f t="shared" ref="BO69:BP71" si="233">IF(BM69=0,"-",BM69/BM$72)</f>
        <v>-</v>
      </c>
      <c r="BP69" s="37" t="str">
        <f t="shared" si="233"/>
        <v>-</v>
      </c>
      <c r="BQ69" s="38" t="str">
        <f>IF(BM69&gt;0,BN69/BM69,"-")</f>
        <v>-</v>
      </c>
      <c r="BR69" s="65">
        <f>BR10</f>
        <v>0</v>
      </c>
      <c r="BS69" s="36">
        <f>BS10</f>
        <v>0</v>
      </c>
      <c r="BT69" s="37" t="str">
        <f t="shared" ref="BT69:BU71" si="234">IF(BR69=0,"-",BR69/BR$72)</f>
        <v>-</v>
      </c>
      <c r="BU69" s="37" t="str">
        <f t="shared" si="234"/>
        <v>-</v>
      </c>
      <c r="BV69" s="38" t="str">
        <f>IF(BR69&gt;0,BS69/BR69,"-")</f>
        <v>-</v>
      </c>
      <c r="BX69" s="65">
        <f>BX10</f>
        <v>0</v>
      </c>
      <c r="BY69" s="36">
        <f>BY10</f>
        <v>0</v>
      </c>
      <c r="BZ69" s="37" t="str">
        <f t="shared" ref="BZ69:CA71" si="235">IF(BX69=0,"-",BX69/BX$72)</f>
        <v>-</v>
      </c>
      <c r="CA69" s="37" t="str">
        <f t="shared" si="235"/>
        <v>-</v>
      </c>
      <c r="CB69" s="38" t="str">
        <f>IF(BX69&gt;0,BY69/BX69,"-")</f>
        <v>-</v>
      </c>
    </row>
    <row r="70" spans="2:80" s="3" customFormat="1" ht="15.05" customHeight="1" outlineLevel="1" x14ac:dyDescent="0.3">
      <c r="B70" s="138"/>
      <c r="C70" s="9" t="s">
        <v>18</v>
      </c>
      <c r="D70" s="66">
        <f>D20</f>
        <v>0</v>
      </c>
      <c r="E70" s="47">
        <f>E20</f>
        <v>0</v>
      </c>
      <c r="F70" s="48" t="str">
        <f t="shared" si="221"/>
        <v>-</v>
      </c>
      <c r="G70" s="48" t="str">
        <f t="shared" si="221"/>
        <v>-</v>
      </c>
      <c r="H70" s="49" t="str">
        <f>IF(D70&gt;0,E70/D70,"-")</f>
        <v>-</v>
      </c>
      <c r="I70" s="66">
        <f>I20</f>
        <v>0</v>
      </c>
      <c r="J70" s="47">
        <f>J20</f>
        <v>0</v>
      </c>
      <c r="K70" s="48" t="str">
        <f t="shared" si="222"/>
        <v>-</v>
      </c>
      <c r="L70" s="48" t="str">
        <f t="shared" si="222"/>
        <v>-</v>
      </c>
      <c r="M70" s="49" t="str">
        <f>IF(I70&gt;0,J70/I70,"-")</f>
        <v>-</v>
      </c>
      <c r="N70" s="66">
        <f>N20</f>
        <v>0</v>
      </c>
      <c r="O70" s="47">
        <f>O20</f>
        <v>0</v>
      </c>
      <c r="P70" s="48" t="str">
        <f t="shared" si="223"/>
        <v>-</v>
      </c>
      <c r="Q70" s="48" t="str">
        <f t="shared" si="223"/>
        <v>-</v>
      </c>
      <c r="R70" s="49" t="str">
        <f>IF(N70&gt;0,O70/N70,"-")</f>
        <v>-</v>
      </c>
      <c r="S70" s="66">
        <f>S20</f>
        <v>0</v>
      </c>
      <c r="T70" s="47">
        <f>T20</f>
        <v>0</v>
      </c>
      <c r="U70" s="48" t="str">
        <f t="shared" si="224"/>
        <v>-</v>
      </c>
      <c r="V70" s="48" t="str">
        <f t="shared" si="224"/>
        <v>-</v>
      </c>
      <c r="W70" s="49" t="str">
        <f>IF(S70&gt;0,T70/S70,"-")</f>
        <v>-</v>
      </c>
      <c r="X70" s="66">
        <f>X20</f>
        <v>0</v>
      </c>
      <c r="Y70" s="47">
        <f>Y20</f>
        <v>0</v>
      </c>
      <c r="Z70" s="48" t="str">
        <f t="shared" si="225"/>
        <v>-</v>
      </c>
      <c r="AA70" s="48" t="str">
        <f t="shared" si="225"/>
        <v>-</v>
      </c>
      <c r="AB70" s="49" t="str">
        <f>IF(X70&gt;0,Y70/X70,"-")</f>
        <v>-</v>
      </c>
      <c r="AC70" s="66">
        <f>AC20</f>
        <v>0</v>
      </c>
      <c r="AD70" s="47">
        <f>AD20</f>
        <v>0</v>
      </c>
      <c r="AE70" s="48" t="str">
        <f t="shared" si="226"/>
        <v>-</v>
      </c>
      <c r="AF70" s="48" t="str">
        <f t="shared" si="226"/>
        <v>-</v>
      </c>
      <c r="AG70" s="49" t="str">
        <f>IF(AC70&gt;0,AD70/AC70,"-")</f>
        <v>-</v>
      </c>
      <c r="AH70" s="66">
        <f>AH20</f>
        <v>0</v>
      </c>
      <c r="AI70" s="47">
        <f>AI20</f>
        <v>0</v>
      </c>
      <c r="AJ70" s="48" t="str">
        <f t="shared" si="227"/>
        <v>-</v>
      </c>
      <c r="AK70" s="48" t="str">
        <f t="shared" si="227"/>
        <v>-</v>
      </c>
      <c r="AL70" s="49" t="str">
        <f>IF(AH70&gt;0,AI70/AH70,"-")</f>
        <v>-</v>
      </c>
      <c r="AM70" s="10"/>
      <c r="AN70" s="66">
        <f>AN20</f>
        <v>0</v>
      </c>
      <c r="AO70" s="47">
        <f>AO20</f>
        <v>0</v>
      </c>
      <c r="AP70" s="48" t="str">
        <f t="shared" si="228"/>
        <v>-</v>
      </c>
      <c r="AQ70" s="48" t="str">
        <f t="shared" si="228"/>
        <v>-</v>
      </c>
      <c r="AR70" s="49" t="str">
        <f>IF(AN70&gt;0,AO70/AN70,"-")</f>
        <v>-</v>
      </c>
      <c r="AS70" s="66">
        <f>AS20</f>
        <v>0</v>
      </c>
      <c r="AT70" s="47">
        <f>AT20</f>
        <v>0</v>
      </c>
      <c r="AU70" s="48" t="str">
        <f t="shared" si="229"/>
        <v>-</v>
      </c>
      <c r="AV70" s="48" t="str">
        <f t="shared" si="229"/>
        <v>-</v>
      </c>
      <c r="AW70" s="49" t="str">
        <f>IF(AS70&gt;0,AT70/AS70,"-")</f>
        <v>-</v>
      </c>
      <c r="AX70" s="66">
        <f>AX20</f>
        <v>0</v>
      </c>
      <c r="AY70" s="47">
        <f>AY20</f>
        <v>0</v>
      </c>
      <c r="AZ70" s="48" t="str">
        <f t="shared" si="230"/>
        <v>-</v>
      </c>
      <c r="BA70" s="48" t="str">
        <f t="shared" si="230"/>
        <v>-</v>
      </c>
      <c r="BB70" s="49" t="str">
        <f>IF(AX70&gt;0,AY70/AX70,"-")</f>
        <v>-</v>
      </c>
      <c r="BC70" s="66">
        <f>BC20</f>
        <v>0</v>
      </c>
      <c r="BD70" s="47">
        <f>BD20</f>
        <v>0</v>
      </c>
      <c r="BE70" s="48" t="str">
        <f t="shared" si="231"/>
        <v>-</v>
      </c>
      <c r="BF70" s="48" t="str">
        <f t="shared" si="231"/>
        <v>-</v>
      </c>
      <c r="BG70" s="49" t="str">
        <f>IF(BC70&gt;0,BD70/BC70,"-")</f>
        <v>-</v>
      </c>
      <c r="BH70" s="66">
        <f>BH20</f>
        <v>0</v>
      </c>
      <c r="BI70" s="47">
        <f>BI20</f>
        <v>0</v>
      </c>
      <c r="BJ70" s="48" t="str">
        <f t="shared" si="232"/>
        <v>-</v>
      </c>
      <c r="BK70" s="48" t="str">
        <f t="shared" si="232"/>
        <v>-</v>
      </c>
      <c r="BL70" s="49" t="str">
        <f>IF(BH70&gt;0,BI70/BH70,"-")</f>
        <v>-</v>
      </c>
      <c r="BM70" s="66">
        <f>BM20</f>
        <v>0</v>
      </c>
      <c r="BN70" s="47">
        <f>BN20</f>
        <v>0</v>
      </c>
      <c r="BO70" s="48" t="str">
        <f t="shared" si="233"/>
        <v>-</v>
      </c>
      <c r="BP70" s="48" t="str">
        <f t="shared" si="233"/>
        <v>-</v>
      </c>
      <c r="BQ70" s="49" t="str">
        <f>IF(BM70&gt;0,BN70/BM70,"-")</f>
        <v>-</v>
      </c>
      <c r="BR70" s="66">
        <f>BR20</f>
        <v>0</v>
      </c>
      <c r="BS70" s="47">
        <f>BS20</f>
        <v>0</v>
      </c>
      <c r="BT70" s="48" t="str">
        <f t="shared" si="234"/>
        <v>-</v>
      </c>
      <c r="BU70" s="48" t="str">
        <f t="shared" si="234"/>
        <v>-</v>
      </c>
      <c r="BV70" s="49" t="str">
        <f>IF(BR70&gt;0,BS70/BR70,"-")</f>
        <v>-</v>
      </c>
      <c r="BX70" s="66">
        <f>BX20</f>
        <v>0</v>
      </c>
      <c r="BY70" s="47">
        <f>BY20</f>
        <v>0</v>
      </c>
      <c r="BZ70" s="48" t="str">
        <f t="shared" si="235"/>
        <v>-</v>
      </c>
      <c r="CA70" s="48" t="str">
        <f t="shared" si="235"/>
        <v>-</v>
      </c>
      <c r="CB70" s="49" t="str">
        <f>IF(BX70&gt;0,BY70/BX70,"-")</f>
        <v>-</v>
      </c>
    </row>
    <row r="71" spans="2:80" s="3" customFormat="1" ht="16" customHeight="1" outlineLevel="1" thickBot="1" x14ac:dyDescent="0.35">
      <c r="B71" s="139"/>
      <c r="C71" s="11" t="s">
        <v>0</v>
      </c>
      <c r="D71" s="67">
        <f>D30</f>
        <v>0</v>
      </c>
      <c r="E71" s="54">
        <f>E30</f>
        <v>0</v>
      </c>
      <c r="F71" s="55" t="str">
        <f t="shared" si="221"/>
        <v>-</v>
      </c>
      <c r="G71" s="55" t="str">
        <f t="shared" si="221"/>
        <v>-</v>
      </c>
      <c r="H71" s="49" t="str">
        <f>IF(D71&gt;0,E71/D71,"-")</f>
        <v>-</v>
      </c>
      <c r="I71" s="67">
        <f>I30</f>
        <v>0</v>
      </c>
      <c r="J71" s="54">
        <f>J30</f>
        <v>0</v>
      </c>
      <c r="K71" s="55" t="str">
        <f t="shared" si="222"/>
        <v>-</v>
      </c>
      <c r="L71" s="55" t="str">
        <f t="shared" si="222"/>
        <v>-</v>
      </c>
      <c r="M71" s="49" t="str">
        <f>IF(I71&gt;0,J71/I71,"-")</f>
        <v>-</v>
      </c>
      <c r="N71" s="67">
        <f>N30</f>
        <v>0</v>
      </c>
      <c r="O71" s="54">
        <f>O30</f>
        <v>0</v>
      </c>
      <c r="P71" s="55" t="str">
        <f t="shared" si="223"/>
        <v>-</v>
      </c>
      <c r="Q71" s="55" t="str">
        <f t="shared" si="223"/>
        <v>-</v>
      </c>
      <c r="R71" s="49" t="str">
        <f>IF(N71&gt;0,O71/N71,"-")</f>
        <v>-</v>
      </c>
      <c r="S71" s="67">
        <f>S30</f>
        <v>0</v>
      </c>
      <c r="T71" s="54">
        <f>T30</f>
        <v>0</v>
      </c>
      <c r="U71" s="55" t="str">
        <f t="shared" si="224"/>
        <v>-</v>
      </c>
      <c r="V71" s="55" t="str">
        <f t="shared" si="224"/>
        <v>-</v>
      </c>
      <c r="W71" s="49" t="str">
        <f>IF(S71&gt;0,T71/S71,"-")</f>
        <v>-</v>
      </c>
      <c r="X71" s="67">
        <f>X30</f>
        <v>0</v>
      </c>
      <c r="Y71" s="54">
        <f>Y30</f>
        <v>0</v>
      </c>
      <c r="Z71" s="55" t="str">
        <f t="shared" si="225"/>
        <v>-</v>
      </c>
      <c r="AA71" s="55" t="str">
        <f t="shared" si="225"/>
        <v>-</v>
      </c>
      <c r="AB71" s="49" t="str">
        <f>IF(X71&gt;0,Y71/X71,"-")</f>
        <v>-</v>
      </c>
      <c r="AC71" s="67">
        <f>AC30</f>
        <v>0</v>
      </c>
      <c r="AD71" s="54">
        <f>AD30</f>
        <v>0</v>
      </c>
      <c r="AE71" s="55" t="str">
        <f t="shared" si="226"/>
        <v>-</v>
      </c>
      <c r="AF71" s="55" t="str">
        <f t="shared" si="226"/>
        <v>-</v>
      </c>
      <c r="AG71" s="49" t="str">
        <f>IF(AC71&gt;0,AD71/AC71,"-")</f>
        <v>-</v>
      </c>
      <c r="AH71" s="67">
        <f>AH30</f>
        <v>0</v>
      </c>
      <c r="AI71" s="54">
        <f>AI30</f>
        <v>0</v>
      </c>
      <c r="AJ71" s="55" t="str">
        <f t="shared" si="227"/>
        <v>-</v>
      </c>
      <c r="AK71" s="55" t="str">
        <f t="shared" si="227"/>
        <v>-</v>
      </c>
      <c r="AL71" s="49" t="str">
        <f>IF(AH71&gt;0,AI71/AH71,"-")</f>
        <v>-</v>
      </c>
      <c r="AM71" s="10"/>
      <c r="AN71" s="67">
        <f>AN30</f>
        <v>0</v>
      </c>
      <c r="AO71" s="54">
        <f>AO30</f>
        <v>0</v>
      </c>
      <c r="AP71" s="55" t="str">
        <f t="shared" si="228"/>
        <v>-</v>
      </c>
      <c r="AQ71" s="55" t="str">
        <f t="shared" si="228"/>
        <v>-</v>
      </c>
      <c r="AR71" s="49" t="str">
        <f>IF(AN71&gt;0,AO71/AN71,"-")</f>
        <v>-</v>
      </c>
      <c r="AS71" s="67">
        <f>AS30</f>
        <v>0</v>
      </c>
      <c r="AT71" s="54">
        <f>AT30</f>
        <v>0</v>
      </c>
      <c r="AU71" s="55" t="str">
        <f t="shared" si="229"/>
        <v>-</v>
      </c>
      <c r="AV71" s="55" t="str">
        <f t="shared" si="229"/>
        <v>-</v>
      </c>
      <c r="AW71" s="49" t="str">
        <f>IF(AS71&gt;0,AT71/AS71,"-")</f>
        <v>-</v>
      </c>
      <c r="AX71" s="67">
        <f>AX30</f>
        <v>0</v>
      </c>
      <c r="AY71" s="54">
        <f>AY30</f>
        <v>0</v>
      </c>
      <c r="AZ71" s="55" t="str">
        <f t="shared" si="230"/>
        <v>-</v>
      </c>
      <c r="BA71" s="55" t="str">
        <f t="shared" si="230"/>
        <v>-</v>
      </c>
      <c r="BB71" s="49" t="str">
        <f>IF(AX71&gt;0,AY71/AX71,"-")</f>
        <v>-</v>
      </c>
      <c r="BC71" s="67">
        <f>BC30</f>
        <v>0</v>
      </c>
      <c r="BD71" s="54">
        <f>BD30</f>
        <v>0</v>
      </c>
      <c r="BE71" s="55" t="str">
        <f t="shared" si="231"/>
        <v>-</v>
      </c>
      <c r="BF71" s="55" t="str">
        <f t="shared" si="231"/>
        <v>-</v>
      </c>
      <c r="BG71" s="49" t="str">
        <f>IF(BC71&gt;0,BD71/BC71,"-")</f>
        <v>-</v>
      </c>
      <c r="BH71" s="67">
        <f>BH30</f>
        <v>0</v>
      </c>
      <c r="BI71" s="54">
        <f>BI30</f>
        <v>0</v>
      </c>
      <c r="BJ71" s="55" t="str">
        <f t="shared" si="232"/>
        <v>-</v>
      </c>
      <c r="BK71" s="55" t="str">
        <f t="shared" si="232"/>
        <v>-</v>
      </c>
      <c r="BL71" s="49" t="str">
        <f>IF(BH71&gt;0,BI71/BH71,"-")</f>
        <v>-</v>
      </c>
      <c r="BM71" s="67">
        <f>BM30</f>
        <v>0</v>
      </c>
      <c r="BN71" s="54">
        <f>BN30</f>
        <v>0</v>
      </c>
      <c r="BO71" s="55" t="str">
        <f t="shared" si="233"/>
        <v>-</v>
      </c>
      <c r="BP71" s="55" t="str">
        <f t="shared" si="233"/>
        <v>-</v>
      </c>
      <c r="BQ71" s="49" t="str">
        <f>IF(BM71&gt;0,BN71/BM71,"-")</f>
        <v>-</v>
      </c>
      <c r="BR71" s="67">
        <f>BR30</f>
        <v>0</v>
      </c>
      <c r="BS71" s="54">
        <f>BS30</f>
        <v>0</v>
      </c>
      <c r="BT71" s="55" t="str">
        <f t="shared" si="234"/>
        <v>-</v>
      </c>
      <c r="BU71" s="55" t="str">
        <f t="shared" si="234"/>
        <v>-</v>
      </c>
      <c r="BV71" s="49" t="str">
        <f>IF(BR71&gt;0,BS71/BR71,"-")</f>
        <v>-</v>
      </c>
      <c r="BX71" s="67">
        <f>BX30</f>
        <v>0</v>
      </c>
      <c r="BY71" s="54">
        <f>BY30</f>
        <v>0</v>
      </c>
      <c r="BZ71" s="55" t="str">
        <f t="shared" si="235"/>
        <v>-</v>
      </c>
      <c r="CA71" s="55" t="str">
        <f t="shared" si="235"/>
        <v>-</v>
      </c>
      <c r="CB71" s="49" t="str">
        <f>IF(BX71&gt;0,BY71/BX71,"-")</f>
        <v>-</v>
      </c>
    </row>
    <row r="72" spans="2:80" s="3" customFormat="1" ht="16.600000000000001" customHeight="1" outlineLevel="1" thickTop="1" thickBot="1" x14ac:dyDescent="0.35">
      <c r="B72" s="6" t="str">
        <f>B69</f>
        <v>SP20</v>
      </c>
      <c r="C72" s="7"/>
      <c r="D72" s="68">
        <f>SUM(D69:D71)</f>
        <v>0</v>
      </c>
      <c r="E72" s="40">
        <f>SUM(E69:E71)</f>
        <v>0</v>
      </c>
      <c r="F72" s="41" t="str">
        <f>IF(D72=0,"-",D72/D$87)</f>
        <v>-</v>
      </c>
      <c r="G72" s="41" t="str">
        <f>IF(E72=0,"-",E72/E$87)</f>
        <v>-</v>
      </c>
      <c r="H72" s="42"/>
      <c r="I72" s="68">
        <f>SUM(I69:I71)</f>
        <v>0</v>
      </c>
      <c r="J72" s="40">
        <f>SUM(J69:J71)</f>
        <v>0</v>
      </c>
      <c r="K72" s="41" t="str">
        <f>IF(I72=0,"-",I72/I$87)</f>
        <v>-</v>
      </c>
      <c r="L72" s="41" t="str">
        <f>IF(J72=0,"-",J72/J$87)</f>
        <v>-</v>
      </c>
      <c r="M72" s="42"/>
      <c r="N72" s="68">
        <f>SUM(N69:N71)</f>
        <v>0</v>
      </c>
      <c r="O72" s="40">
        <f>SUM(O69:O71)</f>
        <v>0</v>
      </c>
      <c r="P72" s="41" t="str">
        <f>IF(N72=0,"-",N72/N$87)</f>
        <v>-</v>
      </c>
      <c r="Q72" s="41" t="str">
        <f>IF(O72=0,"-",O72/O$87)</f>
        <v>-</v>
      </c>
      <c r="R72" s="42"/>
      <c r="S72" s="68">
        <f>SUM(S69:S71)</f>
        <v>0</v>
      </c>
      <c r="T72" s="40">
        <f>SUM(T69:T71)</f>
        <v>0</v>
      </c>
      <c r="U72" s="41" t="str">
        <f>IF(S72=0,"-",S72/S$87)</f>
        <v>-</v>
      </c>
      <c r="V72" s="41" t="str">
        <f>IF(T72=0,"-",T72/T$87)</f>
        <v>-</v>
      </c>
      <c r="W72" s="42"/>
      <c r="X72" s="68">
        <f>SUM(X69:X71)</f>
        <v>0</v>
      </c>
      <c r="Y72" s="40">
        <f>SUM(Y69:Y71)</f>
        <v>0</v>
      </c>
      <c r="Z72" s="41" t="str">
        <f>IF(X72=0,"-",X72/X$87)</f>
        <v>-</v>
      </c>
      <c r="AA72" s="41" t="str">
        <f>IF(Y72=0,"-",Y72/Y$87)</f>
        <v>-</v>
      </c>
      <c r="AB72" s="42"/>
      <c r="AC72" s="68">
        <f>SUM(AC69:AC71)</f>
        <v>0</v>
      </c>
      <c r="AD72" s="40">
        <f>SUM(AD69:AD71)</f>
        <v>0</v>
      </c>
      <c r="AE72" s="41" t="str">
        <f>IF(AC72=0,"-",AC72/AC$87)</f>
        <v>-</v>
      </c>
      <c r="AF72" s="41" t="str">
        <f>IF(AD72=0,"-",AD72/AD$87)</f>
        <v>-</v>
      </c>
      <c r="AG72" s="42"/>
      <c r="AH72" s="68">
        <f>SUM(AH69:AH71)</f>
        <v>0</v>
      </c>
      <c r="AI72" s="40">
        <f>SUM(AI69:AI71)</f>
        <v>0</v>
      </c>
      <c r="AJ72" s="41" t="str">
        <f>IF(AH72=0,"-",AH72/AH$87)</f>
        <v>-</v>
      </c>
      <c r="AK72" s="41" t="str">
        <f>IF(AI72=0,"-",AI72/AI$87)</f>
        <v>-</v>
      </c>
      <c r="AL72" s="42"/>
      <c r="AM72" s="16"/>
      <c r="AN72" s="68">
        <f>SUM(AN69:AN71)</f>
        <v>0</v>
      </c>
      <c r="AO72" s="40">
        <f>SUM(AO69:AO71)</f>
        <v>0</v>
      </c>
      <c r="AP72" s="41" t="str">
        <f>IF(AN72=0,"-",AN72/AN$87)</f>
        <v>-</v>
      </c>
      <c r="AQ72" s="41" t="str">
        <f>IF(AO72=0,"-",AO72/AO$87)</f>
        <v>-</v>
      </c>
      <c r="AR72" s="42"/>
      <c r="AS72" s="68">
        <f>SUM(AS69:AS71)</f>
        <v>0</v>
      </c>
      <c r="AT72" s="40">
        <f>SUM(AT69:AT71)</f>
        <v>0</v>
      </c>
      <c r="AU72" s="41" t="str">
        <f>IF(AS72=0,"-",AS72/AS$87)</f>
        <v>-</v>
      </c>
      <c r="AV72" s="41" t="str">
        <f>IF(AT72=0,"-",AT72/AT$87)</f>
        <v>-</v>
      </c>
      <c r="AW72" s="42"/>
      <c r="AX72" s="68">
        <f>SUM(AX69:AX71)</f>
        <v>0</v>
      </c>
      <c r="AY72" s="40">
        <f>SUM(AY69:AY71)</f>
        <v>0</v>
      </c>
      <c r="AZ72" s="41" t="str">
        <f>IF(AX72=0,"-",AX72/AX$87)</f>
        <v>-</v>
      </c>
      <c r="BA72" s="41" t="str">
        <f>IF(AY72=0,"-",AY72/AY$87)</f>
        <v>-</v>
      </c>
      <c r="BB72" s="42"/>
      <c r="BC72" s="68">
        <f>SUM(BC69:BC71)</f>
        <v>0</v>
      </c>
      <c r="BD72" s="40">
        <f>SUM(BD69:BD71)</f>
        <v>0</v>
      </c>
      <c r="BE72" s="41" t="str">
        <f>IF(BC72=0,"-",BC72/BC$87)</f>
        <v>-</v>
      </c>
      <c r="BF72" s="41" t="str">
        <f>IF(BD72=0,"-",BD72/BD$87)</f>
        <v>-</v>
      </c>
      <c r="BG72" s="42"/>
      <c r="BH72" s="68">
        <f>SUM(BH69:BH71)</f>
        <v>0</v>
      </c>
      <c r="BI72" s="40">
        <f>SUM(BI69:BI71)</f>
        <v>0</v>
      </c>
      <c r="BJ72" s="41" t="str">
        <f>IF(BH72=0,"-",BH72/BH$87)</f>
        <v>-</v>
      </c>
      <c r="BK72" s="41" t="str">
        <f>IF(BI72=0,"-",BI72/BI$87)</f>
        <v>-</v>
      </c>
      <c r="BL72" s="42"/>
      <c r="BM72" s="68">
        <f>SUM(BM69:BM71)</f>
        <v>0</v>
      </c>
      <c r="BN72" s="40">
        <f>SUM(BN69:BN71)</f>
        <v>0</v>
      </c>
      <c r="BO72" s="41" t="str">
        <f>IF(BM72=0,"-",BM72/BM$87)</f>
        <v>-</v>
      </c>
      <c r="BP72" s="41" t="str">
        <f>IF(BN72=0,"-",BN72/BN$87)</f>
        <v>-</v>
      </c>
      <c r="BQ72" s="42"/>
      <c r="BR72" s="68">
        <f>SUM(BR69:BR71)</f>
        <v>0</v>
      </c>
      <c r="BS72" s="40">
        <f>SUM(BS69:BS71)</f>
        <v>0</v>
      </c>
      <c r="BT72" s="41" t="str">
        <f>IF(BR72=0,"-",BR72/BR$87)</f>
        <v>-</v>
      </c>
      <c r="BU72" s="41" t="str">
        <f>IF(BS72=0,"-",BS72/BS$87)</f>
        <v>-</v>
      </c>
      <c r="BV72" s="42"/>
      <c r="BX72" s="68">
        <f>SUM(BX69:BX71)</f>
        <v>0</v>
      </c>
      <c r="BY72" s="40">
        <f>SUM(BY69:BY71)</f>
        <v>0</v>
      </c>
      <c r="BZ72" s="41" t="str">
        <f>IF(BX72=0,"-",BX72/BX$87)</f>
        <v>-</v>
      </c>
      <c r="CA72" s="41" t="str">
        <f>IF(BY72=0,"-",BY72/BY$87)</f>
        <v>-</v>
      </c>
      <c r="CB72" s="42"/>
    </row>
    <row r="73" spans="2:80" s="3" customFormat="1" ht="3.8" customHeight="1" outlineLevel="1" thickTop="1" thickBot="1" x14ac:dyDescent="0.35">
      <c r="B73"/>
      <c r="C73"/>
      <c r="D73" s="50">
        <f>D12</f>
        <v>0</v>
      </c>
      <c r="E73" s="51">
        <f>E12</f>
        <v>0</v>
      </c>
      <c r="F73" s="52" t="str">
        <f>IF(D73=0,"-",D73/D$80)</f>
        <v>-</v>
      </c>
      <c r="G73" s="52" t="str">
        <f>IF(E73=0,"-",E73/E$80)</f>
        <v>-</v>
      </c>
      <c r="H73" s="51" t="str">
        <f>IF(D73&gt;0,E73/D73,"-")</f>
        <v>-</v>
      </c>
      <c r="I73" s="50">
        <f>I12</f>
        <v>0</v>
      </c>
      <c r="J73" s="51">
        <f>J12</f>
        <v>0</v>
      </c>
      <c r="K73" s="52" t="str">
        <f>IF(I73=0,"-",I73/I$80)</f>
        <v>-</v>
      </c>
      <c r="L73" s="52" t="str">
        <f>IF(J73=0,"-",J73/J$80)</f>
        <v>-</v>
      </c>
      <c r="M73" s="51" t="str">
        <f>IF(I73&gt;0,J73/I73,"-")</f>
        <v>-</v>
      </c>
      <c r="N73" s="50">
        <f>N12</f>
        <v>0</v>
      </c>
      <c r="O73" s="51">
        <f>O12</f>
        <v>0</v>
      </c>
      <c r="P73" s="52" t="str">
        <f>IF(N73=0,"-",N73/N$80)</f>
        <v>-</v>
      </c>
      <c r="Q73" s="52" t="str">
        <f>IF(O73=0,"-",O73/O$80)</f>
        <v>-</v>
      </c>
      <c r="R73" s="51" t="str">
        <f>IF(N73&gt;0,O73/N73,"-")</f>
        <v>-</v>
      </c>
      <c r="S73" s="50">
        <f>S12</f>
        <v>0</v>
      </c>
      <c r="T73" s="51">
        <f>T12</f>
        <v>0</v>
      </c>
      <c r="U73" s="52" t="str">
        <f>IF(S73=0,"-",S73/S$80)</f>
        <v>-</v>
      </c>
      <c r="V73" s="52" t="str">
        <f>IF(T73=0,"-",T73/T$80)</f>
        <v>-</v>
      </c>
      <c r="W73" s="51" t="str">
        <f>IF(S73&gt;0,T73/S73,"-")</f>
        <v>-</v>
      </c>
      <c r="X73" s="50">
        <f>X12</f>
        <v>0</v>
      </c>
      <c r="Y73" s="51">
        <f>Y12</f>
        <v>0</v>
      </c>
      <c r="Z73" s="52" t="str">
        <f>IF(X73=0,"-",X73/X$80)</f>
        <v>-</v>
      </c>
      <c r="AA73" s="52" t="str">
        <f>IF(Y73=0,"-",Y73/Y$80)</f>
        <v>-</v>
      </c>
      <c r="AB73" s="51" t="str">
        <f>IF(X73&gt;0,Y73/X73,"-")</f>
        <v>-</v>
      </c>
      <c r="AC73" s="50">
        <f>AC12</f>
        <v>0</v>
      </c>
      <c r="AD73" s="51">
        <f>AD12</f>
        <v>0</v>
      </c>
      <c r="AE73" s="52" t="str">
        <f>IF(AC73=0,"-",AC73/AC$80)</f>
        <v>-</v>
      </c>
      <c r="AF73" s="52" t="str">
        <f>IF(AD73=0,"-",AD73/AD$80)</f>
        <v>-</v>
      </c>
      <c r="AG73" s="51" t="str">
        <f>IF(AC73&gt;0,AD73/AC73,"-")</f>
        <v>-</v>
      </c>
      <c r="AH73" s="50">
        <f>AH12</f>
        <v>0</v>
      </c>
      <c r="AI73" s="51">
        <f>AI12</f>
        <v>0</v>
      </c>
      <c r="AJ73" s="52" t="str">
        <f>IF(AH73=0,"-",AH73/AH$80)</f>
        <v>-</v>
      </c>
      <c r="AK73" s="52" t="str">
        <f>IF(AI73=0,"-",AI73/AI$80)</f>
        <v>-</v>
      </c>
      <c r="AL73" s="51" t="str">
        <f>IF(AH73&gt;0,AI73/AH73,"-")</f>
        <v>-</v>
      </c>
      <c r="AM73" s="10"/>
      <c r="AN73" s="50">
        <f>AN12</f>
        <v>0</v>
      </c>
      <c r="AO73" s="51">
        <f>AO12</f>
        <v>0</v>
      </c>
      <c r="AP73" s="52" t="str">
        <f>IF(AN73=0,"-",AN73/AN$80)</f>
        <v>-</v>
      </c>
      <c r="AQ73" s="52" t="str">
        <f>IF(AO73=0,"-",AO73/AO$80)</f>
        <v>-</v>
      </c>
      <c r="AR73" s="51" t="str">
        <f>IF(AN73&gt;0,AO73/AN73,"-")</f>
        <v>-</v>
      </c>
      <c r="AS73" s="50">
        <f>AS12</f>
        <v>0</v>
      </c>
      <c r="AT73" s="51">
        <f>AT12</f>
        <v>0</v>
      </c>
      <c r="AU73" s="52" t="str">
        <f>IF(AS73=0,"-",AS73/AS$80)</f>
        <v>-</v>
      </c>
      <c r="AV73" s="52" t="str">
        <f>IF(AT73=0,"-",AT73/AT$80)</f>
        <v>-</v>
      </c>
      <c r="AW73" s="51" t="str">
        <f>IF(AS73&gt;0,AT73/AS73,"-")</f>
        <v>-</v>
      </c>
      <c r="AX73" s="50">
        <f>AX12</f>
        <v>0</v>
      </c>
      <c r="AY73" s="51">
        <f>AY12</f>
        <v>0</v>
      </c>
      <c r="AZ73" s="52" t="str">
        <f>IF(AX73=0,"-",AX73/AX$80)</f>
        <v>-</v>
      </c>
      <c r="BA73" s="52" t="str">
        <f>IF(AY73=0,"-",AY73/AY$80)</f>
        <v>-</v>
      </c>
      <c r="BB73" s="51" t="str">
        <f>IF(AX73&gt;0,AY73/AX73,"-")</f>
        <v>-</v>
      </c>
      <c r="BC73" s="50">
        <f>BC12</f>
        <v>0</v>
      </c>
      <c r="BD73" s="51">
        <f>BD12</f>
        <v>0</v>
      </c>
      <c r="BE73" s="52" t="str">
        <f>IF(BC73=0,"-",BC73/BC$80)</f>
        <v>-</v>
      </c>
      <c r="BF73" s="52" t="str">
        <f>IF(BD73=0,"-",BD73/BD$80)</f>
        <v>-</v>
      </c>
      <c r="BG73" s="51" t="str">
        <f>IF(BC73&gt;0,BD73/BC73,"-")</f>
        <v>-</v>
      </c>
      <c r="BH73" s="50">
        <f>BH12</f>
        <v>0</v>
      </c>
      <c r="BI73" s="51">
        <f>BI12</f>
        <v>0</v>
      </c>
      <c r="BJ73" s="52" t="str">
        <f>IF(BH73=0,"-",BH73/BH$80)</f>
        <v>-</v>
      </c>
      <c r="BK73" s="52" t="str">
        <f>IF(BI73=0,"-",BI73/BI$80)</f>
        <v>-</v>
      </c>
      <c r="BL73" s="51" t="str">
        <f>IF(BH73&gt;0,BI73/BH73,"-")</f>
        <v>-</v>
      </c>
      <c r="BM73" s="50">
        <f>BM12</f>
        <v>0</v>
      </c>
      <c r="BN73" s="51">
        <f>BN12</f>
        <v>0</v>
      </c>
      <c r="BO73" s="52" t="str">
        <f>IF(BM73=0,"-",BM73/BM$80)</f>
        <v>-</v>
      </c>
      <c r="BP73" s="52" t="str">
        <f>IF(BN73=0,"-",BN73/BN$80)</f>
        <v>-</v>
      </c>
      <c r="BQ73" s="51" t="str">
        <f>IF(BM73&gt;0,BN73/BM73,"-")</f>
        <v>-</v>
      </c>
      <c r="BR73" s="50">
        <f>BR12</f>
        <v>0</v>
      </c>
      <c r="BS73" s="51">
        <f>BS12</f>
        <v>0</v>
      </c>
      <c r="BT73" s="52" t="str">
        <f>IF(BR73=0,"-",BR73/BR$80)</f>
        <v>-</v>
      </c>
      <c r="BU73" s="52" t="str">
        <f>IF(BS73=0,"-",BS73/BS$80)</f>
        <v>-</v>
      </c>
      <c r="BV73" s="51" t="str">
        <f>IF(BR73&gt;0,BS73/BR73,"-")</f>
        <v>-</v>
      </c>
      <c r="BX73" s="50">
        <f>BX12</f>
        <v>0</v>
      </c>
      <c r="BY73" s="51">
        <f>BY12</f>
        <v>0</v>
      </c>
      <c r="BZ73" s="52" t="str">
        <f>IF(BX73=0,"-",BX73/BX$80)</f>
        <v>-</v>
      </c>
      <c r="CA73" s="52" t="str">
        <f>IF(BY73=0,"-",BY73/BY$80)</f>
        <v>-</v>
      </c>
      <c r="CB73" s="51" t="str">
        <f>IF(BX73&gt;0,BY73/BX73,"-")</f>
        <v>-</v>
      </c>
    </row>
    <row r="74" spans="2:80" s="3" customFormat="1" ht="16" customHeight="1" outlineLevel="1" thickTop="1" x14ac:dyDescent="0.3">
      <c r="B74" s="137" t="s">
        <v>29</v>
      </c>
      <c r="C74" s="8" t="s">
        <v>17</v>
      </c>
      <c r="D74" s="65">
        <f>D11</f>
        <v>0</v>
      </c>
      <c r="E74" s="36">
        <f>E11</f>
        <v>0</v>
      </c>
      <c r="F74" s="37" t="str">
        <f t="shared" ref="F74:G76" si="236">IF(D74=0,"-",D74/D$72)</f>
        <v>-</v>
      </c>
      <c r="G74" s="37" t="str">
        <f t="shared" si="236"/>
        <v>-</v>
      </c>
      <c r="H74" s="38" t="str">
        <f>IF(D74&gt;0,E74/D74,"-")</f>
        <v>-</v>
      </c>
      <c r="I74" s="65">
        <f>I11</f>
        <v>0</v>
      </c>
      <c r="J74" s="36">
        <f>J11</f>
        <v>0</v>
      </c>
      <c r="K74" s="37" t="str">
        <f t="shared" ref="K74:L76" si="237">IF(I74=0,"-",I74/I$72)</f>
        <v>-</v>
      </c>
      <c r="L74" s="37" t="str">
        <f t="shared" si="237"/>
        <v>-</v>
      </c>
      <c r="M74" s="38" t="str">
        <f>IF(I74&gt;0,J74/I74,"-")</f>
        <v>-</v>
      </c>
      <c r="N74" s="65">
        <f>N11</f>
        <v>0</v>
      </c>
      <c r="O74" s="36">
        <f>O11</f>
        <v>0</v>
      </c>
      <c r="P74" s="37" t="str">
        <f t="shared" ref="P74:Q76" si="238">IF(N74=0,"-",N74/N$72)</f>
        <v>-</v>
      </c>
      <c r="Q74" s="37" t="str">
        <f t="shared" si="238"/>
        <v>-</v>
      </c>
      <c r="R74" s="38" t="str">
        <f>IF(N74&gt;0,O74/N74,"-")</f>
        <v>-</v>
      </c>
      <c r="S74" s="65">
        <f>S11</f>
        <v>0</v>
      </c>
      <c r="T74" s="36">
        <f>T11</f>
        <v>0</v>
      </c>
      <c r="U74" s="37" t="str">
        <f t="shared" ref="U74:V76" si="239">IF(S74=0,"-",S74/S$72)</f>
        <v>-</v>
      </c>
      <c r="V74" s="37" t="str">
        <f t="shared" si="239"/>
        <v>-</v>
      </c>
      <c r="W74" s="38" t="str">
        <f>IF(S74&gt;0,T74/S74,"-")</f>
        <v>-</v>
      </c>
      <c r="X74" s="65">
        <f>X11</f>
        <v>0</v>
      </c>
      <c r="Y74" s="36">
        <f>Y11</f>
        <v>0</v>
      </c>
      <c r="Z74" s="37" t="str">
        <f t="shared" ref="Z74:AA76" si="240">IF(X74=0,"-",X74/X$72)</f>
        <v>-</v>
      </c>
      <c r="AA74" s="37" t="str">
        <f t="shared" si="240"/>
        <v>-</v>
      </c>
      <c r="AB74" s="38" t="str">
        <f>IF(X74&gt;0,Y74/X74,"-")</f>
        <v>-</v>
      </c>
      <c r="AC74" s="65">
        <f>AC11</f>
        <v>0</v>
      </c>
      <c r="AD74" s="36">
        <f>AD11</f>
        <v>0</v>
      </c>
      <c r="AE74" s="37" t="str">
        <f t="shared" ref="AE74:AF76" si="241">IF(AC74=0,"-",AC74/AC$72)</f>
        <v>-</v>
      </c>
      <c r="AF74" s="37" t="str">
        <f t="shared" si="241"/>
        <v>-</v>
      </c>
      <c r="AG74" s="38" t="str">
        <f>IF(AC74&gt;0,AD74/AC74,"-")</f>
        <v>-</v>
      </c>
      <c r="AH74" s="65">
        <f>AH11</f>
        <v>0</v>
      </c>
      <c r="AI74" s="36">
        <f>AI11</f>
        <v>0</v>
      </c>
      <c r="AJ74" s="37" t="str">
        <f t="shared" ref="AJ74:AK76" si="242">IF(AH74=0,"-",AH74/AH$72)</f>
        <v>-</v>
      </c>
      <c r="AK74" s="37" t="str">
        <f t="shared" si="242"/>
        <v>-</v>
      </c>
      <c r="AL74" s="38" t="str">
        <f>IF(AH74&gt;0,AI74/AH74,"-")</f>
        <v>-</v>
      </c>
      <c r="AM74" s="10"/>
      <c r="AN74" s="65">
        <f>AN11</f>
        <v>0</v>
      </c>
      <c r="AO74" s="36">
        <f>AO11</f>
        <v>0</v>
      </c>
      <c r="AP74" s="37" t="str">
        <f t="shared" ref="AP74:AQ76" si="243">IF(AN74=0,"-",AN74/AN$72)</f>
        <v>-</v>
      </c>
      <c r="AQ74" s="37" t="str">
        <f t="shared" si="243"/>
        <v>-</v>
      </c>
      <c r="AR74" s="38" t="str">
        <f>IF(AN74&gt;0,AO74/AN74,"-")</f>
        <v>-</v>
      </c>
      <c r="AS74" s="65">
        <f>AS11</f>
        <v>0</v>
      </c>
      <c r="AT74" s="36">
        <f>AT11</f>
        <v>0</v>
      </c>
      <c r="AU74" s="37" t="str">
        <f t="shared" ref="AU74:AV76" si="244">IF(AS74=0,"-",AS74/AS$72)</f>
        <v>-</v>
      </c>
      <c r="AV74" s="37" t="str">
        <f t="shared" si="244"/>
        <v>-</v>
      </c>
      <c r="AW74" s="38" t="str">
        <f>IF(AS74&gt;0,AT74/AS74,"-")</f>
        <v>-</v>
      </c>
      <c r="AX74" s="65">
        <f>AX11</f>
        <v>0</v>
      </c>
      <c r="AY74" s="36">
        <f>AY11</f>
        <v>0</v>
      </c>
      <c r="AZ74" s="37" t="str">
        <f t="shared" ref="AZ74:BA76" si="245">IF(AX74=0,"-",AX74/AX$72)</f>
        <v>-</v>
      </c>
      <c r="BA74" s="37" t="str">
        <f t="shared" si="245"/>
        <v>-</v>
      </c>
      <c r="BB74" s="38" t="str">
        <f>IF(AX74&gt;0,AY74/AX74,"-")</f>
        <v>-</v>
      </c>
      <c r="BC74" s="65">
        <f>BC11</f>
        <v>0</v>
      </c>
      <c r="BD74" s="36">
        <f>BD11</f>
        <v>0</v>
      </c>
      <c r="BE74" s="37" t="str">
        <f t="shared" ref="BE74:BF76" si="246">IF(BC74=0,"-",BC74/BC$72)</f>
        <v>-</v>
      </c>
      <c r="BF74" s="37" t="str">
        <f t="shared" si="246"/>
        <v>-</v>
      </c>
      <c r="BG74" s="38" t="str">
        <f>IF(BC74&gt;0,BD74/BC74,"-")</f>
        <v>-</v>
      </c>
      <c r="BH74" s="65">
        <f>BH11</f>
        <v>0</v>
      </c>
      <c r="BI74" s="36">
        <f>BI11</f>
        <v>0</v>
      </c>
      <c r="BJ74" s="37" t="str">
        <f t="shared" ref="BJ74:BK76" si="247">IF(BH74=0,"-",BH74/BH$72)</f>
        <v>-</v>
      </c>
      <c r="BK74" s="37" t="str">
        <f t="shared" si="247"/>
        <v>-</v>
      </c>
      <c r="BL74" s="38" t="str">
        <f>IF(BH74&gt;0,BI74/BH74,"-")</f>
        <v>-</v>
      </c>
      <c r="BM74" s="65">
        <f>BM11</f>
        <v>0</v>
      </c>
      <c r="BN74" s="36">
        <f>BN11</f>
        <v>0</v>
      </c>
      <c r="BO74" s="37" t="str">
        <f t="shared" ref="BO74:BP76" si="248">IF(BM74=0,"-",BM74/BM$72)</f>
        <v>-</v>
      </c>
      <c r="BP74" s="37" t="str">
        <f t="shared" si="248"/>
        <v>-</v>
      </c>
      <c r="BQ74" s="38" t="str">
        <f>IF(BM74&gt;0,BN74/BM74,"-")</f>
        <v>-</v>
      </c>
      <c r="BR74" s="65">
        <f>BR11</f>
        <v>0</v>
      </c>
      <c r="BS74" s="36">
        <f>BS11</f>
        <v>0</v>
      </c>
      <c r="BT74" s="37" t="str">
        <f t="shared" ref="BT74:BU76" si="249">IF(BR74=0,"-",BR74/BR$72)</f>
        <v>-</v>
      </c>
      <c r="BU74" s="37" t="str">
        <f t="shared" si="249"/>
        <v>-</v>
      </c>
      <c r="BV74" s="38" t="str">
        <f>IF(BR74&gt;0,BS74/BR74,"-")</f>
        <v>-</v>
      </c>
      <c r="BX74" s="65">
        <f>BX11</f>
        <v>0</v>
      </c>
      <c r="BY74" s="36">
        <f>BY11</f>
        <v>0</v>
      </c>
      <c r="BZ74" s="37" t="str">
        <f t="shared" ref="BZ74:CA76" si="250">IF(BX74=0,"-",BX74/BX$72)</f>
        <v>-</v>
      </c>
      <c r="CA74" s="37" t="str">
        <f t="shared" si="250"/>
        <v>-</v>
      </c>
      <c r="CB74" s="38" t="str">
        <f>IF(BX74&gt;0,BY74/BX74,"-")</f>
        <v>-</v>
      </c>
    </row>
    <row r="75" spans="2:80" s="3" customFormat="1" ht="15.05" customHeight="1" outlineLevel="1" x14ac:dyDescent="0.3">
      <c r="B75" s="138"/>
      <c r="C75" s="9" t="s">
        <v>18</v>
      </c>
      <c r="D75" s="66">
        <f>D21</f>
        <v>0</v>
      </c>
      <c r="E75" s="47">
        <f>E21</f>
        <v>0</v>
      </c>
      <c r="F75" s="48" t="str">
        <f t="shared" si="236"/>
        <v>-</v>
      </c>
      <c r="G75" s="48" t="str">
        <f t="shared" si="236"/>
        <v>-</v>
      </c>
      <c r="H75" s="49" t="str">
        <f>IF(D75&gt;0,E75/D75,"-")</f>
        <v>-</v>
      </c>
      <c r="I75" s="66">
        <f>I21</f>
        <v>0</v>
      </c>
      <c r="J75" s="47">
        <f>J21</f>
        <v>0</v>
      </c>
      <c r="K75" s="48" t="str">
        <f t="shared" si="237"/>
        <v>-</v>
      </c>
      <c r="L75" s="48" t="str">
        <f t="shared" si="237"/>
        <v>-</v>
      </c>
      <c r="M75" s="49" t="str">
        <f>IF(I75&gt;0,J75/I75,"-")</f>
        <v>-</v>
      </c>
      <c r="N75" s="66">
        <f>N21</f>
        <v>0</v>
      </c>
      <c r="O75" s="47">
        <f>O21</f>
        <v>0</v>
      </c>
      <c r="P75" s="48" t="str">
        <f t="shared" si="238"/>
        <v>-</v>
      </c>
      <c r="Q75" s="48" t="str">
        <f t="shared" si="238"/>
        <v>-</v>
      </c>
      <c r="R75" s="49" t="str">
        <f>IF(N75&gt;0,O75/N75,"-")</f>
        <v>-</v>
      </c>
      <c r="S75" s="66">
        <f>S21</f>
        <v>0</v>
      </c>
      <c r="T75" s="47">
        <f>T21</f>
        <v>0</v>
      </c>
      <c r="U75" s="48" t="str">
        <f t="shared" si="239"/>
        <v>-</v>
      </c>
      <c r="V75" s="48" t="str">
        <f t="shared" si="239"/>
        <v>-</v>
      </c>
      <c r="W75" s="49" t="str">
        <f>IF(S75&gt;0,T75/S75,"-")</f>
        <v>-</v>
      </c>
      <c r="X75" s="66">
        <f>X21</f>
        <v>0</v>
      </c>
      <c r="Y75" s="47">
        <f>Y21</f>
        <v>0</v>
      </c>
      <c r="Z75" s="48" t="str">
        <f t="shared" si="240"/>
        <v>-</v>
      </c>
      <c r="AA75" s="48" t="str">
        <f t="shared" si="240"/>
        <v>-</v>
      </c>
      <c r="AB75" s="49" t="str">
        <f>IF(X75&gt;0,Y75/X75,"-")</f>
        <v>-</v>
      </c>
      <c r="AC75" s="66">
        <f>AC21</f>
        <v>0</v>
      </c>
      <c r="AD75" s="47">
        <f>AD21</f>
        <v>0</v>
      </c>
      <c r="AE75" s="48" t="str">
        <f t="shared" si="241"/>
        <v>-</v>
      </c>
      <c r="AF75" s="48" t="str">
        <f t="shared" si="241"/>
        <v>-</v>
      </c>
      <c r="AG75" s="49" t="str">
        <f>IF(AC75&gt;0,AD75/AC75,"-")</f>
        <v>-</v>
      </c>
      <c r="AH75" s="66">
        <f>AH21</f>
        <v>0</v>
      </c>
      <c r="AI75" s="47">
        <f>AI21</f>
        <v>0</v>
      </c>
      <c r="AJ75" s="48" t="str">
        <f t="shared" si="242"/>
        <v>-</v>
      </c>
      <c r="AK75" s="48" t="str">
        <f t="shared" si="242"/>
        <v>-</v>
      </c>
      <c r="AL75" s="49" t="str">
        <f>IF(AH75&gt;0,AI75/AH75,"-")</f>
        <v>-</v>
      </c>
      <c r="AM75" s="10"/>
      <c r="AN75" s="66">
        <f>AN21</f>
        <v>0</v>
      </c>
      <c r="AO75" s="47">
        <f>AO21</f>
        <v>0</v>
      </c>
      <c r="AP75" s="48" t="str">
        <f t="shared" si="243"/>
        <v>-</v>
      </c>
      <c r="AQ75" s="48" t="str">
        <f t="shared" si="243"/>
        <v>-</v>
      </c>
      <c r="AR75" s="49" t="str">
        <f>IF(AN75&gt;0,AO75/AN75,"-")</f>
        <v>-</v>
      </c>
      <c r="AS75" s="66">
        <f>AS21</f>
        <v>0</v>
      </c>
      <c r="AT75" s="47">
        <f>AT21</f>
        <v>0</v>
      </c>
      <c r="AU75" s="48" t="str">
        <f t="shared" si="244"/>
        <v>-</v>
      </c>
      <c r="AV75" s="48" t="str">
        <f t="shared" si="244"/>
        <v>-</v>
      </c>
      <c r="AW75" s="49" t="str">
        <f>IF(AS75&gt;0,AT75/AS75,"-")</f>
        <v>-</v>
      </c>
      <c r="AX75" s="66">
        <f>AX21</f>
        <v>0</v>
      </c>
      <c r="AY75" s="47">
        <f>AY21</f>
        <v>0</v>
      </c>
      <c r="AZ75" s="48" t="str">
        <f t="shared" si="245"/>
        <v>-</v>
      </c>
      <c r="BA75" s="48" t="str">
        <f t="shared" si="245"/>
        <v>-</v>
      </c>
      <c r="BB75" s="49" t="str">
        <f>IF(AX75&gt;0,AY75/AX75,"-")</f>
        <v>-</v>
      </c>
      <c r="BC75" s="66">
        <f>BC21</f>
        <v>0</v>
      </c>
      <c r="BD75" s="47">
        <f>BD21</f>
        <v>0</v>
      </c>
      <c r="BE75" s="48" t="str">
        <f t="shared" si="246"/>
        <v>-</v>
      </c>
      <c r="BF75" s="48" t="str">
        <f t="shared" si="246"/>
        <v>-</v>
      </c>
      <c r="BG75" s="49" t="str">
        <f>IF(BC75&gt;0,BD75/BC75,"-")</f>
        <v>-</v>
      </c>
      <c r="BH75" s="66">
        <f>BH21</f>
        <v>0</v>
      </c>
      <c r="BI75" s="47">
        <f>BI21</f>
        <v>0</v>
      </c>
      <c r="BJ75" s="48" t="str">
        <f t="shared" si="247"/>
        <v>-</v>
      </c>
      <c r="BK75" s="48" t="str">
        <f t="shared" si="247"/>
        <v>-</v>
      </c>
      <c r="BL75" s="49" t="str">
        <f>IF(BH75&gt;0,BI75/BH75,"-")</f>
        <v>-</v>
      </c>
      <c r="BM75" s="66">
        <f>BM21</f>
        <v>0</v>
      </c>
      <c r="BN75" s="47">
        <f>BN21</f>
        <v>0</v>
      </c>
      <c r="BO75" s="48" t="str">
        <f t="shared" si="248"/>
        <v>-</v>
      </c>
      <c r="BP75" s="48" t="str">
        <f t="shared" si="248"/>
        <v>-</v>
      </c>
      <c r="BQ75" s="49" t="str">
        <f>IF(BM75&gt;0,BN75/BM75,"-")</f>
        <v>-</v>
      </c>
      <c r="BR75" s="66">
        <f>BR21</f>
        <v>0</v>
      </c>
      <c r="BS75" s="47">
        <f>BS21</f>
        <v>0</v>
      </c>
      <c r="BT75" s="48" t="str">
        <f t="shared" si="249"/>
        <v>-</v>
      </c>
      <c r="BU75" s="48" t="str">
        <f t="shared" si="249"/>
        <v>-</v>
      </c>
      <c r="BV75" s="49" t="str">
        <f>IF(BR75&gt;0,BS75/BR75,"-")</f>
        <v>-</v>
      </c>
      <c r="BX75" s="66">
        <f>BX21</f>
        <v>0</v>
      </c>
      <c r="BY75" s="47">
        <f>BY21</f>
        <v>0</v>
      </c>
      <c r="BZ75" s="48" t="str">
        <f t="shared" si="250"/>
        <v>-</v>
      </c>
      <c r="CA75" s="48" t="str">
        <f t="shared" si="250"/>
        <v>-</v>
      </c>
      <c r="CB75" s="49" t="str">
        <f>IF(BX75&gt;0,BY75/BX75,"-")</f>
        <v>-</v>
      </c>
    </row>
    <row r="76" spans="2:80" s="3" customFormat="1" ht="16" customHeight="1" outlineLevel="1" thickBot="1" x14ac:dyDescent="0.35">
      <c r="B76" s="139"/>
      <c r="C76" s="11" t="s">
        <v>0</v>
      </c>
      <c r="D76" s="67">
        <f>D31</f>
        <v>0</v>
      </c>
      <c r="E76" s="54">
        <f>E31</f>
        <v>0</v>
      </c>
      <c r="F76" s="55" t="str">
        <f t="shared" si="236"/>
        <v>-</v>
      </c>
      <c r="G76" s="55" t="str">
        <f t="shared" si="236"/>
        <v>-</v>
      </c>
      <c r="H76" s="49" t="str">
        <f>IF(D76&gt;0,E76/D76,"-")</f>
        <v>-</v>
      </c>
      <c r="I76" s="67">
        <f>I31</f>
        <v>0</v>
      </c>
      <c r="J76" s="54">
        <f>J31</f>
        <v>0</v>
      </c>
      <c r="K76" s="55" t="str">
        <f t="shared" si="237"/>
        <v>-</v>
      </c>
      <c r="L76" s="55" t="str">
        <f t="shared" si="237"/>
        <v>-</v>
      </c>
      <c r="M76" s="49" t="str">
        <f>IF(I76&gt;0,J76/I76,"-")</f>
        <v>-</v>
      </c>
      <c r="N76" s="67">
        <f>N31</f>
        <v>0</v>
      </c>
      <c r="O76" s="54">
        <f>O31</f>
        <v>0</v>
      </c>
      <c r="P76" s="55" t="str">
        <f t="shared" si="238"/>
        <v>-</v>
      </c>
      <c r="Q76" s="55" t="str">
        <f t="shared" si="238"/>
        <v>-</v>
      </c>
      <c r="R76" s="49" t="str">
        <f>IF(N76&gt;0,O76/N76,"-")</f>
        <v>-</v>
      </c>
      <c r="S76" s="67">
        <f>S31</f>
        <v>0</v>
      </c>
      <c r="T76" s="54">
        <f>T31</f>
        <v>0</v>
      </c>
      <c r="U76" s="55" t="str">
        <f t="shared" si="239"/>
        <v>-</v>
      </c>
      <c r="V76" s="55" t="str">
        <f t="shared" si="239"/>
        <v>-</v>
      </c>
      <c r="W76" s="49" t="str">
        <f>IF(S76&gt;0,T76/S76,"-")</f>
        <v>-</v>
      </c>
      <c r="X76" s="67">
        <f>X31</f>
        <v>0</v>
      </c>
      <c r="Y76" s="54">
        <f>Y31</f>
        <v>0</v>
      </c>
      <c r="Z76" s="55" t="str">
        <f t="shared" si="240"/>
        <v>-</v>
      </c>
      <c r="AA76" s="55" t="str">
        <f t="shared" si="240"/>
        <v>-</v>
      </c>
      <c r="AB76" s="49" t="str">
        <f>IF(X76&gt;0,Y76/X76,"-")</f>
        <v>-</v>
      </c>
      <c r="AC76" s="67">
        <f>AC31</f>
        <v>0</v>
      </c>
      <c r="AD76" s="54">
        <f>AD31</f>
        <v>0</v>
      </c>
      <c r="AE76" s="55" t="str">
        <f t="shared" si="241"/>
        <v>-</v>
      </c>
      <c r="AF76" s="55" t="str">
        <f t="shared" si="241"/>
        <v>-</v>
      </c>
      <c r="AG76" s="49" t="str">
        <f>IF(AC76&gt;0,AD76/AC76,"-")</f>
        <v>-</v>
      </c>
      <c r="AH76" s="67">
        <f>AH31</f>
        <v>0</v>
      </c>
      <c r="AI76" s="54">
        <f>AI31</f>
        <v>0</v>
      </c>
      <c r="AJ76" s="55" t="str">
        <f t="shared" si="242"/>
        <v>-</v>
      </c>
      <c r="AK76" s="55" t="str">
        <f t="shared" si="242"/>
        <v>-</v>
      </c>
      <c r="AL76" s="49" t="str">
        <f>IF(AH76&gt;0,AI76/AH76,"-")</f>
        <v>-</v>
      </c>
      <c r="AM76" s="10"/>
      <c r="AN76" s="67">
        <f>AN31</f>
        <v>0</v>
      </c>
      <c r="AO76" s="54">
        <f>AO31</f>
        <v>0</v>
      </c>
      <c r="AP76" s="55" t="str">
        <f t="shared" si="243"/>
        <v>-</v>
      </c>
      <c r="AQ76" s="55" t="str">
        <f t="shared" si="243"/>
        <v>-</v>
      </c>
      <c r="AR76" s="49" t="str">
        <f>IF(AN76&gt;0,AO76/AN76,"-")</f>
        <v>-</v>
      </c>
      <c r="AS76" s="67">
        <f>AS31</f>
        <v>0</v>
      </c>
      <c r="AT76" s="54">
        <f>AT31</f>
        <v>0</v>
      </c>
      <c r="AU76" s="55" t="str">
        <f t="shared" si="244"/>
        <v>-</v>
      </c>
      <c r="AV76" s="55" t="str">
        <f t="shared" si="244"/>
        <v>-</v>
      </c>
      <c r="AW76" s="49" t="str">
        <f>IF(AS76&gt;0,AT76/AS76,"-")</f>
        <v>-</v>
      </c>
      <c r="AX76" s="67">
        <f>AX31</f>
        <v>0</v>
      </c>
      <c r="AY76" s="54">
        <f>AY31</f>
        <v>0</v>
      </c>
      <c r="AZ76" s="55" t="str">
        <f t="shared" si="245"/>
        <v>-</v>
      </c>
      <c r="BA76" s="55" t="str">
        <f t="shared" si="245"/>
        <v>-</v>
      </c>
      <c r="BB76" s="49" t="str">
        <f>IF(AX76&gt;0,AY76/AX76,"-")</f>
        <v>-</v>
      </c>
      <c r="BC76" s="67">
        <f>BC31</f>
        <v>0</v>
      </c>
      <c r="BD76" s="54">
        <f>BD31</f>
        <v>0</v>
      </c>
      <c r="BE76" s="55" t="str">
        <f t="shared" si="246"/>
        <v>-</v>
      </c>
      <c r="BF76" s="55" t="str">
        <f t="shared" si="246"/>
        <v>-</v>
      </c>
      <c r="BG76" s="49" t="str">
        <f>IF(BC76&gt;0,BD76/BC76,"-")</f>
        <v>-</v>
      </c>
      <c r="BH76" s="67">
        <f>BH31</f>
        <v>0</v>
      </c>
      <c r="BI76" s="54">
        <f>BI31</f>
        <v>0</v>
      </c>
      <c r="BJ76" s="55" t="str">
        <f t="shared" si="247"/>
        <v>-</v>
      </c>
      <c r="BK76" s="55" t="str">
        <f t="shared" si="247"/>
        <v>-</v>
      </c>
      <c r="BL76" s="49" t="str">
        <f>IF(BH76&gt;0,BI76/BH76,"-")</f>
        <v>-</v>
      </c>
      <c r="BM76" s="67">
        <f>BM31</f>
        <v>0</v>
      </c>
      <c r="BN76" s="54">
        <f>BN31</f>
        <v>0</v>
      </c>
      <c r="BO76" s="55" t="str">
        <f t="shared" si="248"/>
        <v>-</v>
      </c>
      <c r="BP76" s="55" t="str">
        <f t="shared" si="248"/>
        <v>-</v>
      </c>
      <c r="BQ76" s="49" t="str">
        <f>IF(BM76&gt;0,BN76/BM76,"-")</f>
        <v>-</v>
      </c>
      <c r="BR76" s="67">
        <f>BR31</f>
        <v>0</v>
      </c>
      <c r="BS76" s="54">
        <f>BS31</f>
        <v>0</v>
      </c>
      <c r="BT76" s="55" t="str">
        <f t="shared" si="249"/>
        <v>-</v>
      </c>
      <c r="BU76" s="55" t="str">
        <f t="shared" si="249"/>
        <v>-</v>
      </c>
      <c r="BV76" s="49" t="str">
        <f>IF(BR76&gt;0,BS76/BR76,"-")</f>
        <v>-</v>
      </c>
      <c r="BX76" s="67">
        <f>BX31</f>
        <v>0</v>
      </c>
      <c r="BY76" s="54">
        <f>BY31</f>
        <v>0</v>
      </c>
      <c r="BZ76" s="55" t="str">
        <f t="shared" si="250"/>
        <v>-</v>
      </c>
      <c r="CA76" s="55" t="str">
        <f t="shared" si="250"/>
        <v>-</v>
      </c>
      <c r="CB76" s="49" t="str">
        <f>IF(BX76&gt;0,BY76/BX76,"-")</f>
        <v>-</v>
      </c>
    </row>
    <row r="77" spans="2:80" s="3" customFormat="1" ht="16.600000000000001" customHeight="1" outlineLevel="1" thickTop="1" thickBot="1" x14ac:dyDescent="0.35">
      <c r="B77" s="6" t="str">
        <f>B74</f>
        <v>SU20</v>
      </c>
      <c r="C77" s="7"/>
      <c r="D77" s="68">
        <f>SUM(D74:D76)</f>
        <v>0</v>
      </c>
      <c r="E77" s="40">
        <f>SUM(E74:E76)</f>
        <v>0</v>
      </c>
      <c r="F77" s="41" t="str">
        <f>IF(D77=0,"-",D77/D$87)</f>
        <v>-</v>
      </c>
      <c r="G77" s="41" t="str">
        <f>IF(E77=0,"-",E77/E$87)</f>
        <v>-</v>
      </c>
      <c r="H77" s="42"/>
      <c r="I77" s="68">
        <f>SUM(I74:I76)</f>
        <v>0</v>
      </c>
      <c r="J77" s="40">
        <f>SUM(J74:J76)</f>
        <v>0</v>
      </c>
      <c r="K77" s="41" t="str">
        <f>IF(I77=0,"-",I77/I$87)</f>
        <v>-</v>
      </c>
      <c r="L77" s="41" t="str">
        <f>IF(J77=0,"-",J77/J$87)</f>
        <v>-</v>
      </c>
      <c r="M77" s="42"/>
      <c r="N77" s="68">
        <f>SUM(N74:N76)</f>
        <v>0</v>
      </c>
      <c r="O77" s="40">
        <f>SUM(O74:O76)</f>
        <v>0</v>
      </c>
      <c r="P77" s="41" t="str">
        <f>IF(N77=0,"-",N77/N$87)</f>
        <v>-</v>
      </c>
      <c r="Q77" s="41" t="str">
        <f>IF(O77=0,"-",O77/O$87)</f>
        <v>-</v>
      </c>
      <c r="R77" s="42"/>
      <c r="S77" s="68">
        <f>SUM(S74:S76)</f>
        <v>0</v>
      </c>
      <c r="T77" s="40">
        <f>SUM(T74:T76)</f>
        <v>0</v>
      </c>
      <c r="U77" s="41" t="str">
        <f>IF(S77=0,"-",S77/S$87)</f>
        <v>-</v>
      </c>
      <c r="V77" s="41" t="str">
        <f>IF(T77=0,"-",T77/T$87)</f>
        <v>-</v>
      </c>
      <c r="W77" s="42"/>
      <c r="X77" s="68">
        <f>SUM(X74:X76)</f>
        <v>0</v>
      </c>
      <c r="Y77" s="40">
        <f>SUM(Y74:Y76)</f>
        <v>0</v>
      </c>
      <c r="Z77" s="41" t="str">
        <f>IF(X77=0,"-",X77/X$87)</f>
        <v>-</v>
      </c>
      <c r="AA77" s="41" t="str">
        <f>IF(Y77=0,"-",Y77/Y$87)</f>
        <v>-</v>
      </c>
      <c r="AB77" s="42"/>
      <c r="AC77" s="68">
        <f>SUM(AC74:AC76)</f>
        <v>0</v>
      </c>
      <c r="AD77" s="40">
        <f>SUM(AD74:AD76)</f>
        <v>0</v>
      </c>
      <c r="AE77" s="41" t="str">
        <f>IF(AC77=0,"-",AC77/AC$87)</f>
        <v>-</v>
      </c>
      <c r="AF77" s="41" t="str">
        <f>IF(AD77=0,"-",AD77/AD$87)</f>
        <v>-</v>
      </c>
      <c r="AG77" s="42"/>
      <c r="AH77" s="68">
        <f>SUM(AH74:AH76)</f>
        <v>0</v>
      </c>
      <c r="AI77" s="40">
        <f>SUM(AI74:AI76)</f>
        <v>0</v>
      </c>
      <c r="AJ77" s="41" t="str">
        <f>IF(AH77=0,"-",AH77/AH$87)</f>
        <v>-</v>
      </c>
      <c r="AK77" s="41" t="str">
        <f>IF(AI77=0,"-",AI77/AI$87)</f>
        <v>-</v>
      </c>
      <c r="AL77" s="42"/>
      <c r="AM77" s="16"/>
      <c r="AN77" s="68">
        <f>SUM(AN74:AN76)</f>
        <v>0</v>
      </c>
      <c r="AO77" s="40">
        <f>SUM(AO74:AO76)</f>
        <v>0</v>
      </c>
      <c r="AP77" s="41" t="str">
        <f>IF(AN77=0,"-",AN77/AN$87)</f>
        <v>-</v>
      </c>
      <c r="AQ77" s="41" t="str">
        <f>IF(AO77=0,"-",AO77/AO$87)</f>
        <v>-</v>
      </c>
      <c r="AR77" s="42"/>
      <c r="AS77" s="68">
        <f>SUM(AS74:AS76)</f>
        <v>0</v>
      </c>
      <c r="AT77" s="40">
        <f>SUM(AT74:AT76)</f>
        <v>0</v>
      </c>
      <c r="AU77" s="41" t="str">
        <f>IF(AS77=0,"-",AS77/AS$87)</f>
        <v>-</v>
      </c>
      <c r="AV77" s="41" t="str">
        <f>IF(AT77=0,"-",AT77/AT$87)</f>
        <v>-</v>
      </c>
      <c r="AW77" s="42"/>
      <c r="AX77" s="68">
        <f>SUM(AX74:AX76)</f>
        <v>0</v>
      </c>
      <c r="AY77" s="40">
        <f>SUM(AY74:AY76)</f>
        <v>0</v>
      </c>
      <c r="AZ77" s="41" t="str">
        <f>IF(AX77=0,"-",AX77/AX$87)</f>
        <v>-</v>
      </c>
      <c r="BA77" s="41" t="str">
        <f>IF(AY77=0,"-",AY77/AY$87)</f>
        <v>-</v>
      </c>
      <c r="BB77" s="42"/>
      <c r="BC77" s="68">
        <f>SUM(BC74:BC76)</f>
        <v>0</v>
      </c>
      <c r="BD77" s="40">
        <f>SUM(BD74:BD76)</f>
        <v>0</v>
      </c>
      <c r="BE77" s="41" t="str">
        <f>IF(BC77=0,"-",BC77/BC$87)</f>
        <v>-</v>
      </c>
      <c r="BF77" s="41" t="str">
        <f>IF(BD77=0,"-",BD77/BD$87)</f>
        <v>-</v>
      </c>
      <c r="BG77" s="42"/>
      <c r="BH77" s="68">
        <f>SUM(BH74:BH76)</f>
        <v>0</v>
      </c>
      <c r="BI77" s="40">
        <f>SUM(BI74:BI76)</f>
        <v>0</v>
      </c>
      <c r="BJ77" s="41" t="str">
        <f>IF(BH77=0,"-",BH77/BH$87)</f>
        <v>-</v>
      </c>
      <c r="BK77" s="41" t="str">
        <f>IF(BI77=0,"-",BI77/BI$87)</f>
        <v>-</v>
      </c>
      <c r="BL77" s="42"/>
      <c r="BM77" s="68">
        <f>SUM(BM74:BM76)</f>
        <v>0</v>
      </c>
      <c r="BN77" s="40">
        <f>SUM(BN74:BN76)</f>
        <v>0</v>
      </c>
      <c r="BO77" s="41" t="str">
        <f>IF(BM77=0,"-",BM77/BM$87)</f>
        <v>-</v>
      </c>
      <c r="BP77" s="41" t="str">
        <f>IF(BN77=0,"-",BN77/BN$87)</f>
        <v>-</v>
      </c>
      <c r="BQ77" s="42"/>
      <c r="BR77" s="68">
        <f>SUM(BR74:BR76)</f>
        <v>0</v>
      </c>
      <c r="BS77" s="40">
        <f>SUM(BS74:BS76)</f>
        <v>0</v>
      </c>
      <c r="BT77" s="41" t="str">
        <f>IF(BR77=0,"-",BR77/BR$87)</f>
        <v>-</v>
      </c>
      <c r="BU77" s="41" t="str">
        <f>IF(BS77=0,"-",BS77/BS$87)</f>
        <v>-</v>
      </c>
      <c r="BV77" s="42"/>
      <c r="BX77" s="68">
        <f>SUM(BX74:BX76)</f>
        <v>0</v>
      </c>
      <c r="BY77" s="40">
        <f>SUM(BY74:BY76)</f>
        <v>0</v>
      </c>
      <c r="BZ77" s="41" t="str">
        <f>IF(BX77=0,"-",BX77/BX$87)</f>
        <v>-</v>
      </c>
      <c r="CA77" s="41" t="str">
        <f>IF(BY77=0,"-",BY77/BY$87)</f>
        <v>-</v>
      </c>
      <c r="CB77" s="42"/>
    </row>
    <row r="78" spans="2:80" s="3" customFormat="1" ht="16" customHeight="1" outlineLevel="1" thickTop="1" x14ac:dyDescent="0.3">
      <c r="B78" s="137" t="s">
        <v>30</v>
      </c>
      <c r="C78" s="8" t="s">
        <v>17</v>
      </c>
      <c r="D78" s="65">
        <f>D12</f>
        <v>0</v>
      </c>
      <c r="E78" s="36">
        <f>E12</f>
        <v>0</v>
      </c>
      <c r="F78" s="37" t="str">
        <f t="shared" ref="F78:G80" si="251">IF(D78=0,"-",D78/D$81)</f>
        <v>-</v>
      </c>
      <c r="G78" s="37" t="str">
        <f t="shared" si="251"/>
        <v>-</v>
      </c>
      <c r="H78" s="38" t="str">
        <f>IF(D78&gt;0,E78/D78,"-")</f>
        <v>-</v>
      </c>
      <c r="I78" s="65">
        <f>I12</f>
        <v>0</v>
      </c>
      <c r="J78" s="36">
        <f>J12</f>
        <v>0</v>
      </c>
      <c r="K78" s="37" t="str">
        <f t="shared" ref="K78:L80" si="252">IF(I78=0,"-",I78/I$81)</f>
        <v>-</v>
      </c>
      <c r="L78" s="37" t="str">
        <f t="shared" si="252"/>
        <v>-</v>
      </c>
      <c r="M78" s="38" t="str">
        <f>IF(I78&gt;0,J78/I78,"-")</f>
        <v>-</v>
      </c>
      <c r="N78" s="65">
        <f>N12</f>
        <v>0</v>
      </c>
      <c r="O78" s="36">
        <f>O12</f>
        <v>0</v>
      </c>
      <c r="P78" s="37" t="str">
        <f t="shared" ref="P78:Q80" si="253">IF(N78=0,"-",N78/N$81)</f>
        <v>-</v>
      </c>
      <c r="Q78" s="37" t="str">
        <f t="shared" si="253"/>
        <v>-</v>
      </c>
      <c r="R78" s="38" t="str">
        <f>IF(N78&gt;0,O78/N78,"-")</f>
        <v>-</v>
      </c>
      <c r="S78" s="65">
        <f>S12</f>
        <v>0</v>
      </c>
      <c r="T78" s="36">
        <f>T12</f>
        <v>0</v>
      </c>
      <c r="U78" s="37" t="str">
        <f t="shared" ref="U78:V80" si="254">IF(S78=0,"-",S78/S$81)</f>
        <v>-</v>
      </c>
      <c r="V78" s="37" t="str">
        <f t="shared" si="254"/>
        <v>-</v>
      </c>
      <c r="W78" s="38" t="str">
        <f>IF(S78&gt;0,T78/S78,"-")</f>
        <v>-</v>
      </c>
      <c r="X78" s="65">
        <f>X12</f>
        <v>0</v>
      </c>
      <c r="Y78" s="36">
        <f>Y12</f>
        <v>0</v>
      </c>
      <c r="Z78" s="37" t="str">
        <f t="shared" ref="Z78:AA80" si="255">IF(X78=0,"-",X78/X$81)</f>
        <v>-</v>
      </c>
      <c r="AA78" s="37" t="str">
        <f t="shared" si="255"/>
        <v>-</v>
      </c>
      <c r="AB78" s="38" t="str">
        <f>IF(X78&gt;0,Y78/X78,"-")</f>
        <v>-</v>
      </c>
      <c r="AC78" s="65">
        <f>AC12</f>
        <v>0</v>
      </c>
      <c r="AD78" s="36">
        <f>AD12</f>
        <v>0</v>
      </c>
      <c r="AE78" s="37" t="str">
        <f t="shared" ref="AE78:AF80" si="256">IF(AC78=0,"-",AC78/AC$81)</f>
        <v>-</v>
      </c>
      <c r="AF78" s="37" t="str">
        <f t="shared" si="256"/>
        <v>-</v>
      </c>
      <c r="AG78" s="38" t="str">
        <f>IF(AC78&gt;0,AD78/AC78,"-")</f>
        <v>-</v>
      </c>
      <c r="AH78" s="65">
        <f>AH12</f>
        <v>0</v>
      </c>
      <c r="AI78" s="36">
        <f>AI12</f>
        <v>0</v>
      </c>
      <c r="AJ78" s="37" t="str">
        <f t="shared" ref="AJ78:AK80" si="257">IF(AH78=0,"-",AH78/AH$81)</f>
        <v>-</v>
      </c>
      <c r="AK78" s="37" t="str">
        <f t="shared" si="257"/>
        <v>-</v>
      </c>
      <c r="AL78" s="38" t="str">
        <f>IF(AH78&gt;0,AI78/AH78,"-")</f>
        <v>-</v>
      </c>
      <c r="AM78" s="10"/>
      <c r="AN78" s="65">
        <f>AN12</f>
        <v>0</v>
      </c>
      <c r="AO78" s="36">
        <f>AO12</f>
        <v>0</v>
      </c>
      <c r="AP78" s="37" t="str">
        <f t="shared" ref="AP78:AQ80" si="258">IF(AN78=0,"-",AN78/AN$81)</f>
        <v>-</v>
      </c>
      <c r="AQ78" s="37" t="str">
        <f t="shared" si="258"/>
        <v>-</v>
      </c>
      <c r="AR78" s="38" t="str">
        <f>IF(AN78&gt;0,AO78/AN78,"-")</f>
        <v>-</v>
      </c>
      <c r="AS78" s="65">
        <f>AS12</f>
        <v>0</v>
      </c>
      <c r="AT78" s="36">
        <f>AT12</f>
        <v>0</v>
      </c>
      <c r="AU78" s="37" t="str">
        <f t="shared" ref="AU78:AV80" si="259">IF(AS78=0,"-",AS78/AS$81)</f>
        <v>-</v>
      </c>
      <c r="AV78" s="37" t="str">
        <f t="shared" si="259"/>
        <v>-</v>
      </c>
      <c r="AW78" s="38" t="str">
        <f>IF(AS78&gt;0,AT78/AS78,"-")</f>
        <v>-</v>
      </c>
      <c r="AX78" s="65">
        <f>AX12</f>
        <v>0</v>
      </c>
      <c r="AY78" s="36">
        <f>AY12</f>
        <v>0</v>
      </c>
      <c r="AZ78" s="37" t="str">
        <f t="shared" ref="AZ78:BA80" si="260">IF(AX78=0,"-",AX78/AX$81)</f>
        <v>-</v>
      </c>
      <c r="BA78" s="37" t="str">
        <f t="shared" si="260"/>
        <v>-</v>
      </c>
      <c r="BB78" s="38" t="str">
        <f>IF(AX78&gt;0,AY78/AX78,"-")</f>
        <v>-</v>
      </c>
      <c r="BC78" s="65">
        <f>BC12</f>
        <v>0</v>
      </c>
      <c r="BD78" s="36">
        <f>BD12</f>
        <v>0</v>
      </c>
      <c r="BE78" s="37" t="str">
        <f t="shared" ref="BE78:BF80" si="261">IF(BC78=0,"-",BC78/BC$81)</f>
        <v>-</v>
      </c>
      <c r="BF78" s="37" t="str">
        <f t="shared" si="261"/>
        <v>-</v>
      </c>
      <c r="BG78" s="38" t="str">
        <f>IF(BC78&gt;0,BD78/BC78,"-")</f>
        <v>-</v>
      </c>
      <c r="BH78" s="65">
        <f>BH12</f>
        <v>0</v>
      </c>
      <c r="BI78" s="36">
        <f>BI12</f>
        <v>0</v>
      </c>
      <c r="BJ78" s="37" t="str">
        <f t="shared" ref="BJ78:BK80" si="262">IF(BH78=0,"-",BH78/BH$81)</f>
        <v>-</v>
      </c>
      <c r="BK78" s="37" t="str">
        <f t="shared" si="262"/>
        <v>-</v>
      </c>
      <c r="BL78" s="38" t="str">
        <f>IF(BH78&gt;0,BI78/BH78,"-")</f>
        <v>-</v>
      </c>
      <c r="BM78" s="65">
        <f>BM12</f>
        <v>0</v>
      </c>
      <c r="BN78" s="36">
        <f>BN12</f>
        <v>0</v>
      </c>
      <c r="BO78" s="37" t="str">
        <f t="shared" ref="BO78:BP80" si="263">IF(BM78=0,"-",BM78/BM$81)</f>
        <v>-</v>
      </c>
      <c r="BP78" s="37" t="str">
        <f t="shared" si="263"/>
        <v>-</v>
      </c>
      <c r="BQ78" s="38" t="str">
        <f>IF(BM78&gt;0,BN78/BM78,"-")</f>
        <v>-</v>
      </c>
      <c r="BR78" s="65">
        <f>BR12</f>
        <v>0</v>
      </c>
      <c r="BS78" s="36">
        <f>BS12</f>
        <v>0</v>
      </c>
      <c r="BT78" s="37" t="str">
        <f t="shared" ref="BT78:BU80" si="264">IF(BR78=0,"-",BR78/BR$81)</f>
        <v>-</v>
      </c>
      <c r="BU78" s="37" t="str">
        <f t="shared" si="264"/>
        <v>-</v>
      </c>
      <c r="BV78" s="38" t="str">
        <f>IF(BR78&gt;0,BS78/BR78,"-")</f>
        <v>-</v>
      </c>
      <c r="BX78" s="65">
        <f>BX12</f>
        <v>0</v>
      </c>
      <c r="BY78" s="36">
        <f>BY12</f>
        <v>0</v>
      </c>
      <c r="BZ78" s="37" t="str">
        <f t="shared" ref="BZ78:CA80" si="265">IF(BX78=0,"-",BX78/BX$81)</f>
        <v>-</v>
      </c>
      <c r="CA78" s="37" t="str">
        <f t="shared" si="265"/>
        <v>-</v>
      </c>
      <c r="CB78" s="38" t="str">
        <f>IF(BX78&gt;0,BY78/BX78,"-")</f>
        <v>-</v>
      </c>
    </row>
    <row r="79" spans="2:80" s="3" customFormat="1" ht="15.05" customHeight="1" outlineLevel="1" x14ac:dyDescent="0.3">
      <c r="B79" s="138"/>
      <c r="C79" s="9" t="s">
        <v>18</v>
      </c>
      <c r="D79" s="66">
        <f>D22</f>
        <v>0</v>
      </c>
      <c r="E79" s="47">
        <f>E22</f>
        <v>0</v>
      </c>
      <c r="F79" s="48" t="str">
        <f t="shared" si="251"/>
        <v>-</v>
      </c>
      <c r="G79" s="48" t="str">
        <f t="shared" si="251"/>
        <v>-</v>
      </c>
      <c r="H79" s="49" t="str">
        <f>IF(D79&gt;0,E79/D79,"-")</f>
        <v>-</v>
      </c>
      <c r="I79" s="66">
        <f>I22</f>
        <v>0</v>
      </c>
      <c r="J79" s="47">
        <f>J22</f>
        <v>0</v>
      </c>
      <c r="K79" s="48" t="str">
        <f t="shared" si="252"/>
        <v>-</v>
      </c>
      <c r="L79" s="48" t="str">
        <f t="shared" si="252"/>
        <v>-</v>
      </c>
      <c r="M79" s="49" t="str">
        <f>IF(I79&gt;0,J79/I79,"-")</f>
        <v>-</v>
      </c>
      <c r="N79" s="66">
        <f>N22</f>
        <v>0</v>
      </c>
      <c r="O79" s="47">
        <f>O22</f>
        <v>0</v>
      </c>
      <c r="P79" s="48" t="str">
        <f t="shared" si="253"/>
        <v>-</v>
      </c>
      <c r="Q79" s="48" t="str">
        <f t="shared" si="253"/>
        <v>-</v>
      </c>
      <c r="R79" s="49" t="str">
        <f>IF(N79&gt;0,O79/N79,"-")</f>
        <v>-</v>
      </c>
      <c r="S79" s="66">
        <f>S22</f>
        <v>0</v>
      </c>
      <c r="T79" s="47">
        <f>T22</f>
        <v>0</v>
      </c>
      <c r="U79" s="48" t="str">
        <f t="shared" si="254"/>
        <v>-</v>
      </c>
      <c r="V79" s="48" t="str">
        <f t="shared" si="254"/>
        <v>-</v>
      </c>
      <c r="W79" s="49" t="str">
        <f>IF(S79&gt;0,T79/S79,"-")</f>
        <v>-</v>
      </c>
      <c r="X79" s="66">
        <f>X22</f>
        <v>0</v>
      </c>
      <c r="Y79" s="47">
        <f>Y22</f>
        <v>0</v>
      </c>
      <c r="Z79" s="48" t="str">
        <f t="shared" si="255"/>
        <v>-</v>
      </c>
      <c r="AA79" s="48" t="str">
        <f t="shared" si="255"/>
        <v>-</v>
      </c>
      <c r="AB79" s="49" t="str">
        <f>IF(X79&gt;0,Y79/X79,"-")</f>
        <v>-</v>
      </c>
      <c r="AC79" s="66">
        <f>AC22</f>
        <v>0</v>
      </c>
      <c r="AD79" s="47">
        <f>AD22</f>
        <v>0</v>
      </c>
      <c r="AE79" s="48" t="str">
        <f t="shared" si="256"/>
        <v>-</v>
      </c>
      <c r="AF79" s="48" t="str">
        <f t="shared" si="256"/>
        <v>-</v>
      </c>
      <c r="AG79" s="49" t="str">
        <f>IF(AC79&gt;0,AD79/AC79,"-")</f>
        <v>-</v>
      </c>
      <c r="AH79" s="66">
        <f>AH22</f>
        <v>0</v>
      </c>
      <c r="AI79" s="47">
        <f>AI22</f>
        <v>0</v>
      </c>
      <c r="AJ79" s="48" t="str">
        <f t="shared" si="257"/>
        <v>-</v>
      </c>
      <c r="AK79" s="48" t="str">
        <f t="shared" si="257"/>
        <v>-</v>
      </c>
      <c r="AL79" s="49" t="str">
        <f>IF(AH79&gt;0,AI79/AH79,"-")</f>
        <v>-</v>
      </c>
      <c r="AM79" s="10"/>
      <c r="AN79" s="66">
        <f>AN22</f>
        <v>0</v>
      </c>
      <c r="AO79" s="47">
        <f>AO22</f>
        <v>0</v>
      </c>
      <c r="AP79" s="48" t="str">
        <f t="shared" si="258"/>
        <v>-</v>
      </c>
      <c r="AQ79" s="48" t="str">
        <f t="shared" si="258"/>
        <v>-</v>
      </c>
      <c r="AR79" s="49" t="str">
        <f>IF(AN79&gt;0,AO79/AN79,"-")</f>
        <v>-</v>
      </c>
      <c r="AS79" s="66">
        <f>AS22</f>
        <v>0</v>
      </c>
      <c r="AT79" s="47">
        <f>AT22</f>
        <v>0</v>
      </c>
      <c r="AU79" s="48" t="str">
        <f t="shared" si="259"/>
        <v>-</v>
      </c>
      <c r="AV79" s="48" t="str">
        <f t="shared" si="259"/>
        <v>-</v>
      </c>
      <c r="AW79" s="49" t="str">
        <f>IF(AS79&gt;0,AT79/AS79,"-")</f>
        <v>-</v>
      </c>
      <c r="AX79" s="66">
        <f>AX22</f>
        <v>0</v>
      </c>
      <c r="AY79" s="47">
        <f>AY22</f>
        <v>0</v>
      </c>
      <c r="AZ79" s="48" t="str">
        <f t="shared" si="260"/>
        <v>-</v>
      </c>
      <c r="BA79" s="48" t="str">
        <f t="shared" si="260"/>
        <v>-</v>
      </c>
      <c r="BB79" s="49" t="str">
        <f>IF(AX79&gt;0,AY79/AX79,"-")</f>
        <v>-</v>
      </c>
      <c r="BC79" s="66">
        <f>BC22</f>
        <v>0</v>
      </c>
      <c r="BD79" s="47">
        <f>BD22</f>
        <v>0</v>
      </c>
      <c r="BE79" s="48" t="str">
        <f t="shared" si="261"/>
        <v>-</v>
      </c>
      <c r="BF79" s="48" t="str">
        <f t="shared" si="261"/>
        <v>-</v>
      </c>
      <c r="BG79" s="49" t="str">
        <f>IF(BC79&gt;0,BD79/BC79,"-")</f>
        <v>-</v>
      </c>
      <c r="BH79" s="66">
        <f>BH22</f>
        <v>0</v>
      </c>
      <c r="BI79" s="47">
        <f>BI22</f>
        <v>0</v>
      </c>
      <c r="BJ79" s="48" t="str">
        <f t="shared" si="262"/>
        <v>-</v>
      </c>
      <c r="BK79" s="48" t="str">
        <f t="shared" si="262"/>
        <v>-</v>
      </c>
      <c r="BL79" s="49" t="str">
        <f>IF(BH79&gt;0,BI79/BH79,"-")</f>
        <v>-</v>
      </c>
      <c r="BM79" s="66">
        <f>BM22</f>
        <v>0</v>
      </c>
      <c r="BN79" s="47">
        <f>BN22</f>
        <v>0</v>
      </c>
      <c r="BO79" s="48" t="str">
        <f t="shared" si="263"/>
        <v>-</v>
      </c>
      <c r="BP79" s="48" t="str">
        <f t="shared" si="263"/>
        <v>-</v>
      </c>
      <c r="BQ79" s="49" t="str">
        <f>IF(BM79&gt;0,BN79/BM79,"-")</f>
        <v>-</v>
      </c>
      <c r="BR79" s="66">
        <f>BR22</f>
        <v>0</v>
      </c>
      <c r="BS79" s="47">
        <f>BS22</f>
        <v>0</v>
      </c>
      <c r="BT79" s="48" t="str">
        <f t="shared" si="264"/>
        <v>-</v>
      </c>
      <c r="BU79" s="48" t="str">
        <f t="shared" si="264"/>
        <v>-</v>
      </c>
      <c r="BV79" s="49" t="str">
        <f>IF(BR79&gt;0,BS79/BR79,"-")</f>
        <v>-</v>
      </c>
      <c r="BX79" s="66">
        <f>BX22</f>
        <v>0</v>
      </c>
      <c r="BY79" s="47">
        <f>BY22</f>
        <v>0</v>
      </c>
      <c r="BZ79" s="48" t="str">
        <f t="shared" si="265"/>
        <v>-</v>
      </c>
      <c r="CA79" s="48" t="str">
        <f t="shared" si="265"/>
        <v>-</v>
      </c>
      <c r="CB79" s="49" t="str">
        <f>IF(BX79&gt;0,BY79/BX79,"-")</f>
        <v>-</v>
      </c>
    </row>
    <row r="80" spans="2:80" s="3" customFormat="1" ht="16" customHeight="1" outlineLevel="1" thickBot="1" x14ac:dyDescent="0.35">
      <c r="B80" s="139"/>
      <c r="C80" s="11" t="s">
        <v>0</v>
      </c>
      <c r="D80" s="67">
        <f>D32</f>
        <v>0</v>
      </c>
      <c r="E80" s="54">
        <f>E32</f>
        <v>0</v>
      </c>
      <c r="F80" s="55" t="str">
        <f t="shared" si="251"/>
        <v>-</v>
      </c>
      <c r="G80" s="55" t="str">
        <f t="shared" si="251"/>
        <v>-</v>
      </c>
      <c r="H80" s="56" t="str">
        <f>IF(D80&gt;0,E80/D80,"-")</f>
        <v>-</v>
      </c>
      <c r="I80" s="67">
        <f>I32</f>
        <v>0</v>
      </c>
      <c r="J80" s="54">
        <f>J32</f>
        <v>0</v>
      </c>
      <c r="K80" s="55" t="str">
        <f t="shared" si="252"/>
        <v>-</v>
      </c>
      <c r="L80" s="55" t="str">
        <f t="shared" si="252"/>
        <v>-</v>
      </c>
      <c r="M80" s="56" t="str">
        <f>IF(I80&gt;0,J80/I80,"-")</f>
        <v>-</v>
      </c>
      <c r="N80" s="67">
        <f>N32</f>
        <v>0</v>
      </c>
      <c r="O80" s="54">
        <f>O32</f>
        <v>0</v>
      </c>
      <c r="P80" s="55" t="str">
        <f t="shared" si="253"/>
        <v>-</v>
      </c>
      <c r="Q80" s="55" t="str">
        <f t="shared" si="253"/>
        <v>-</v>
      </c>
      <c r="R80" s="56" t="str">
        <f>IF(N80&gt;0,O80/N80,"-")</f>
        <v>-</v>
      </c>
      <c r="S80" s="67">
        <f>S32</f>
        <v>0</v>
      </c>
      <c r="T80" s="54">
        <f>T32</f>
        <v>0</v>
      </c>
      <c r="U80" s="55" t="str">
        <f t="shared" si="254"/>
        <v>-</v>
      </c>
      <c r="V80" s="55" t="str">
        <f t="shared" si="254"/>
        <v>-</v>
      </c>
      <c r="W80" s="56" t="str">
        <f>IF(S80&gt;0,T80/S80,"-")</f>
        <v>-</v>
      </c>
      <c r="X80" s="67">
        <f>X32</f>
        <v>0</v>
      </c>
      <c r="Y80" s="54">
        <f>Y32</f>
        <v>0</v>
      </c>
      <c r="Z80" s="55" t="str">
        <f t="shared" si="255"/>
        <v>-</v>
      </c>
      <c r="AA80" s="55" t="str">
        <f t="shared" si="255"/>
        <v>-</v>
      </c>
      <c r="AB80" s="56" t="str">
        <f>IF(X80&gt;0,Y80/X80,"-")</f>
        <v>-</v>
      </c>
      <c r="AC80" s="67">
        <f>AC32</f>
        <v>0</v>
      </c>
      <c r="AD80" s="54">
        <f>AD32</f>
        <v>0</v>
      </c>
      <c r="AE80" s="55" t="str">
        <f t="shared" si="256"/>
        <v>-</v>
      </c>
      <c r="AF80" s="55" t="str">
        <f t="shared" si="256"/>
        <v>-</v>
      </c>
      <c r="AG80" s="56" t="str">
        <f>IF(AC80&gt;0,AD80/AC80,"-")</f>
        <v>-</v>
      </c>
      <c r="AH80" s="67">
        <f>AH32</f>
        <v>0</v>
      </c>
      <c r="AI80" s="54">
        <f>AI32</f>
        <v>0</v>
      </c>
      <c r="AJ80" s="55" t="str">
        <f t="shared" si="257"/>
        <v>-</v>
      </c>
      <c r="AK80" s="55" t="str">
        <f t="shared" si="257"/>
        <v>-</v>
      </c>
      <c r="AL80" s="56" t="str">
        <f>IF(AH80&gt;0,AI80/AH80,"-")</f>
        <v>-</v>
      </c>
      <c r="AM80" s="10"/>
      <c r="AN80" s="67">
        <f>AN32</f>
        <v>0</v>
      </c>
      <c r="AO80" s="54">
        <f>AO32</f>
        <v>0</v>
      </c>
      <c r="AP80" s="55" t="str">
        <f t="shared" si="258"/>
        <v>-</v>
      </c>
      <c r="AQ80" s="55" t="str">
        <f t="shared" si="258"/>
        <v>-</v>
      </c>
      <c r="AR80" s="56" t="str">
        <f>IF(AN80&gt;0,AO80/AN80,"-")</f>
        <v>-</v>
      </c>
      <c r="AS80" s="67">
        <f>AS32</f>
        <v>0</v>
      </c>
      <c r="AT80" s="54">
        <f>AT32</f>
        <v>0</v>
      </c>
      <c r="AU80" s="55" t="str">
        <f t="shared" si="259"/>
        <v>-</v>
      </c>
      <c r="AV80" s="55" t="str">
        <f t="shared" si="259"/>
        <v>-</v>
      </c>
      <c r="AW80" s="56" t="str">
        <f>IF(AS80&gt;0,AT80/AS80,"-")</f>
        <v>-</v>
      </c>
      <c r="AX80" s="67">
        <f>AX32</f>
        <v>0</v>
      </c>
      <c r="AY80" s="54">
        <f>AY32</f>
        <v>0</v>
      </c>
      <c r="AZ80" s="55" t="str">
        <f t="shared" si="260"/>
        <v>-</v>
      </c>
      <c r="BA80" s="55" t="str">
        <f t="shared" si="260"/>
        <v>-</v>
      </c>
      <c r="BB80" s="56" t="str">
        <f>IF(AX80&gt;0,AY80/AX80,"-")</f>
        <v>-</v>
      </c>
      <c r="BC80" s="67">
        <f>BC32</f>
        <v>0</v>
      </c>
      <c r="BD80" s="54">
        <f>BD32</f>
        <v>0</v>
      </c>
      <c r="BE80" s="55" t="str">
        <f t="shared" si="261"/>
        <v>-</v>
      </c>
      <c r="BF80" s="55" t="str">
        <f t="shared" si="261"/>
        <v>-</v>
      </c>
      <c r="BG80" s="56" t="str">
        <f>IF(BC80&gt;0,BD80/BC80,"-")</f>
        <v>-</v>
      </c>
      <c r="BH80" s="67">
        <f>BH32</f>
        <v>0</v>
      </c>
      <c r="BI80" s="54">
        <f>BI32</f>
        <v>0</v>
      </c>
      <c r="BJ80" s="55" t="str">
        <f t="shared" si="262"/>
        <v>-</v>
      </c>
      <c r="BK80" s="55" t="str">
        <f t="shared" si="262"/>
        <v>-</v>
      </c>
      <c r="BL80" s="56" t="str">
        <f>IF(BH80&gt;0,BI80/BH80,"-")</f>
        <v>-</v>
      </c>
      <c r="BM80" s="67">
        <f>BM32</f>
        <v>0</v>
      </c>
      <c r="BN80" s="54">
        <f>BN32</f>
        <v>0</v>
      </c>
      <c r="BO80" s="55" t="str">
        <f t="shared" si="263"/>
        <v>-</v>
      </c>
      <c r="BP80" s="55" t="str">
        <f t="shared" si="263"/>
        <v>-</v>
      </c>
      <c r="BQ80" s="56" t="str">
        <f>IF(BM80&gt;0,BN80/BM80,"-")</f>
        <v>-</v>
      </c>
      <c r="BR80" s="67">
        <f>BR32</f>
        <v>0</v>
      </c>
      <c r="BS80" s="54">
        <f>BS32</f>
        <v>0</v>
      </c>
      <c r="BT80" s="55" t="str">
        <f t="shared" si="264"/>
        <v>-</v>
      </c>
      <c r="BU80" s="55" t="str">
        <f t="shared" si="264"/>
        <v>-</v>
      </c>
      <c r="BV80" s="56" t="str">
        <f>IF(BR80&gt;0,BS80/BR80,"-")</f>
        <v>-</v>
      </c>
      <c r="BX80" s="67">
        <f>BX32</f>
        <v>0</v>
      </c>
      <c r="BY80" s="54">
        <f>BY32</f>
        <v>0</v>
      </c>
      <c r="BZ80" s="55" t="str">
        <f t="shared" si="265"/>
        <v>-</v>
      </c>
      <c r="CA80" s="55" t="str">
        <f t="shared" si="265"/>
        <v>-</v>
      </c>
      <c r="CB80" s="56" t="str">
        <f>IF(BX80&gt;0,BY80/BX80,"-")</f>
        <v>-</v>
      </c>
    </row>
    <row r="81" spans="2:80" s="3" customFormat="1" ht="16.600000000000001" customHeight="1" outlineLevel="1" thickTop="1" thickBot="1" x14ac:dyDescent="0.35">
      <c r="B81" s="6" t="str">
        <f>B78</f>
        <v>FA20</v>
      </c>
      <c r="C81" s="7"/>
      <c r="D81" s="68">
        <f>SUM(D78:D80)</f>
        <v>0</v>
      </c>
      <c r="E81" s="40">
        <f>SUM(E78:E80)</f>
        <v>0</v>
      </c>
      <c r="F81" s="41" t="str">
        <f>IF(D81=0,"-",D81/D$87)</f>
        <v>-</v>
      </c>
      <c r="G81" s="41" t="str">
        <f>IF(E81=0,"-",E81/E$87)</f>
        <v>-</v>
      </c>
      <c r="H81" s="42" t="str">
        <f>IF(D81&gt;0,E81/D81,"-")</f>
        <v>-</v>
      </c>
      <c r="I81" s="68">
        <f>SUM(I78:I80)</f>
        <v>0</v>
      </c>
      <c r="J81" s="40">
        <f>SUM(J78:J80)</f>
        <v>0</v>
      </c>
      <c r="K81" s="41" t="str">
        <f>IF(I81=0,"-",I81/I$87)</f>
        <v>-</v>
      </c>
      <c r="L81" s="41" t="str">
        <f>IF(J81=0,"-",J81/J$87)</f>
        <v>-</v>
      </c>
      <c r="M81" s="42" t="str">
        <f>IF(I81&gt;0,J81/I81,"-")</f>
        <v>-</v>
      </c>
      <c r="N81" s="68">
        <f>SUM(N78:N80)</f>
        <v>0</v>
      </c>
      <c r="O81" s="40">
        <f>SUM(O78:O80)</f>
        <v>0</v>
      </c>
      <c r="P81" s="41" t="str">
        <f>IF(N81=0,"-",N81/N$87)</f>
        <v>-</v>
      </c>
      <c r="Q81" s="41" t="str">
        <f>IF(O81=0,"-",O81/O$87)</f>
        <v>-</v>
      </c>
      <c r="R81" s="42" t="str">
        <f>IF(N81&gt;0,O81/N81,"-")</f>
        <v>-</v>
      </c>
      <c r="S81" s="68">
        <f>SUM(S78:S80)</f>
        <v>0</v>
      </c>
      <c r="T81" s="40">
        <f>SUM(T78:T80)</f>
        <v>0</v>
      </c>
      <c r="U81" s="41" t="str">
        <f>IF(S81=0,"-",S81/S$87)</f>
        <v>-</v>
      </c>
      <c r="V81" s="41" t="str">
        <f>IF(T81=0,"-",T81/T$87)</f>
        <v>-</v>
      </c>
      <c r="W81" s="42" t="str">
        <f>IF(S81&gt;0,T81/S81,"-")</f>
        <v>-</v>
      </c>
      <c r="X81" s="68">
        <f>SUM(X78:X80)</f>
        <v>0</v>
      </c>
      <c r="Y81" s="40">
        <f>SUM(Y78:Y80)</f>
        <v>0</v>
      </c>
      <c r="Z81" s="41" t="str">
        <f>IF(X81=0,"-",X81/X$87)</f>
        <v>-</v>
      </c>
      <c r="AA81" s="41" t="str">
        <f>IF(Y81=0,"-",Y81/Y$87)</f>
        <v>-</v>
      </c>
      <c r="AB81" s="42" t="str">
        <f>IF(X81&gt;0,Y81/X81,"-")</f>
        <v>-</v>
      </c>
      <c r="AC81" s="68">
        <f>SUM(AC78:AC80)</f>
        <v>0</v>
      </c>
      <c r="AD81" s="40">
        <f>SUM(AD78:AD80)</f>
        <v>0</v>
      </c>
      <c r="AE81" s="41" t="str">
        <f>IF(AC81=0,"-",AC81/AC$87)</f>
        <v>-</v>
      </c>
      <c r="AF81" s="41" t="str">
        <f>IF(AD81=0,"-",AD81/AD$87)</f>
        <v>-</v>
      </c>
      <c r="AG81" s="42" t="str">
        <f>IF(AC81&gt;0,AD81/AC81,"-")</f>
        <v>-</v>
      </c>
      <c r="AH81" s="68">
        <f>SUM(AH78:AH80)</f>
        <v>0</v>
      </c>
      <c r="AI81" s="40">
        <f>SUM(AI78:AI80)</f>
        <v>0</v>
      </c>
      <c r="AJ81" s="41" t="str">
        <f>IF(AH81=0,"-",AH81/AH$87)</f>
        <v>-</v>
      </c>
      <c r="AK81" s="41" t="str">
        <f>IF(AI81=0,"-",AI81/AI$87)</f>
        <v>-</v>
      </c>
      <c r="AL81" s="42" t="str">
        <f>IF(AH81&gt;0,AI81/AH81,"-")</f>
        <v>-</v>
      </c>
      <c r="AM81" s="16"/>
      <c r="AN81" s="68">
        <f>SUM(AN78:AN80)</f>
        <v>0</v>
      </c>
      <c r="AO81" s="40">
        <f>SUM(AO78:AO80)</f>
        <v>0</v>
      </c>
      <c r="AP81" s="41" t="str">
        <f>IF(AN81=0,"-",AN81/AN$87)</f>
        <v>-</v>
      </c>
      <c r="AQ81" s="41" t="str">
        <f>IF(AO81=0,"-",AO81/AO$87)</f>
        <v>-</v>
      </c>
      <c r="AR81" s="42" t="str">
        <f>IF(AN81&gt;0,AO81/AN81,"-")</f>
        <v>-</v>
      </c>
      <c r="AS81" s="68">
        <f>SUM(AS78:AS80)</f>
        <v>0</v>
      </c>
      <c r="AT81" s="40">
        <f>SUM(AT78:AT80)</f>
        <v>0</v>
      </c>
      <c r="AU81" s="41" t="str">
        <f>IF(AS81=0,"-",AS81/AS$87)</f>
        <v>-</v>
      </c>
      <c r="AV81" s="41" t="str">
        <f>IF(AT81=0,"-",AT81/AT$87)</f>
        <v>-</v>
      </c>
      <c r="AW81" s="42" t="str">
        <f>IF(AS81&gt;0,AT81/AS81,"-")</f>
        <v>-</v>
      </c>
      <c r="AX81" s="68">
        <f>SUM(AX78:AX80)</f>
        <v>0</v>
      </c>
      <c r="AY81" s="40">
        <f>SUM(AY78:AY80)</f>
        <v>0</v>
      </c>
      <c r="AZ81" s="41" t="str">
        <f>IF(AX81=0,"-",AX81/AX$87)</f>
        <v>-</v>
      </c>
      <c r="BA81" s="41" t="str">
        <f>IF(AY81=0,"-",AY81/AY$87)</f>
        <v>-</v>
      </c>
      <c r="BB81" s="42" t="str">
        <f>IF(AX81&gt;0,AY81/AX81,"-")</f>
        <v>-</v>
      </c>
      <c r="BC81" s="68">
        <f>SUM(BC78:BC80)</f>
        <v>0</v>
      </c>
      <c r="BD81" s="40">
        <f>SUM(BD78:BD80)</f>
        <v>0</v>
      </c>
      <c r="BE81" s="41" t="str">
        <f>IF(BC81=0,"-",BC81/BC$87)</f>
        <v>-</v>
      </c>
      <c r="BF81" s="41" t="str">
        <f>IF(BD81=0,"-",BD81/BD$87)</f>
        <v>-</v>
      </c>
      <c r="BG81" s="42" t="str">
        <f>IF(BC81&gt;0,BD81/BC81,"-")</f>
        <v>-</v>
      </c>
      <c r="BH81" s="68">
        <f>SUM(BH78:BH80)</f>
        <v>0</v>
      </c>
      <c r="BI81" s="40">
        <f>SUM(BI78:BI80)</f>
        <v>0</v>
      </c>
      <c r="BJ81" s="41" t="str">
        <f>IF(BH81=0,"-",BH81/BH$87)</f>
        <v>-</v>
      </c>
      <c r="BK81" s="41" t="str">
        <f>IF(BI81=0,"-",BI81/BI$87)</f>
        <v>-</v>
      </c>
      <c r="BL81" s="42" t="str">
        <f>IF(BH81&gt;0,BI81/BH81,"-")</f>
        <v>-</v>
      </c>
      <c r="BM81" s="68">
        <f>SUM(BM78:BM80)</f>
        <v>0</v>
      </c>
      <c r="BN81" s="40">
        <f>SUM(BN78:BN80)</f>
        <v>0</v>
      </c>
      <c r="BO81" s="41" t="str">
        <f>IF(BM81=0,"-",BM81/BM$87)</f>
        <v>-</v>
      </c>
      <c r="BP81" s="41" t="str">
        <f>IF(BN81=0,"-",BN81/BN$87)</f>
        <v>-</v>
      </c>
      <c r="BQ81" s="42" t="str">
        <f>IF(BM81&gt;0,BN81/BM81,"-")</f>
        <v>-</v>
      </c>
      <c r="BR81" s="68">
        <f>SUM(BR78:BR80)</f>
        <v>0</v>
      </c>
      <c r="BS81" s="40">
        <f>SUM(BS78:BS80)</f>
        <v>0</v>
      </c>
      <c r="BT81" s="41" t="str">
        <f>IF(BR81=0,"-",BR81/BR$87)</f>
        <v>-</v>
      </c>
      <c r="BU81" s="41" t="str">
        <f>IF(BS81=0,"-",BS81/BS$87)</f>
        <v>-</v>
      </c>
      <c r="BV81" s="42" t="str">
        <f>IF(BR81&gt;0,BS81/BR81,"-")</f>
        <v>-</v>
      </c>
      <c r="BX81" s="68">
        <f>SUM(BX78:BX80)</f>
        <v>0</v>
      </c>
      <c r="BY81" s="40">
        <f>SUM(BY78:BY80)</f>
        <v>0</v>
      </c>
      <c r="BZ81" s="41" t="str">
        <f>IF(BX81=0,"-",BX81/BX$87)</f>
        <v>-</v>
      </c>
      <c r="CA81" s="41" t="str">
        <f>IF(BY81=0,"-",BY81/BY$87)</f>
        <v>-</v>
      </c>
      <c r="CB81" s="42" t="str">
        <f>IF(BX81&gt;0,BY81/BX81,"-")</f>
        <v>-</v>
      </c>
    </row>
    <row r="82" spans="2:80" s="3" customFormat="1" ht="6.1" customHeight="1" outlineLevel="1" thickTop="1" thickBot="1" x14ac:dyDescent="0.35">
      <c r="D82" s="43"/>
      <c r="E82" s="44"/>
      <c r="F82" s="45"/>
      <c r="G82" s="45"/>
      <c r="H82" s="57"/>
      <c r="I82" s="43"/>
      <c r="J82" s="44"/>
      <c r="K82" s="45"/>
      <c r="L82" s="45"/>
      <c r="M82" s="57"/>
      <c r="N82" s="43"/>
      <c r="O82" s="44"/>
      <c r="P82" s="45"/>
      <c r="Q82" s="45"/>
      <c r="R82" s="57"/>
      <c r="S82" s="43"/>
      <c r="T82" s="44"/>
      <c r="U82" s="45"/>
      <c r="V82" s="45"/>
      <c r="W82" s="57"/>
      <c r="X82" s="43"/>
      <c r="Y82" s="44"/>
      <c r="Z82" s="45"/>
      <c r="AA82" s="45"/>
      <c r="AB82" s="57"/>
      <c r="AC82" s="43"/>
      <c r="AD82" s="44"/>
      <c r="AE82" s="45"/>
      <c r="AF82" s="45"/>
      <c r="AG82" s="57"/>
      <c r="AH82" s="43"/>
      <c r="AI82" s="44"/>
      <c r="AJ82" s="45"/>
      <c r="AK82" s="45"/>
      <c r="AL82" s="57"/>
      <c r="AM82" s="9"/>
      <c r="AN82" s="43"/>
      <c r="AO82" s="44"/>
      <c r="AP82" s="45"/>
      <c r="AQ82" s="45"/>
      <c r="AR82" s="57"/>
      <c r="AS82" s="43"/>
      <c r="AT82" s="44"/>
      <c r="AU82" s="45"/>
      <c r="AV82" s="45"/>
      <c r="AW82" s="57"/>
      <c r="AX82" s="43"/>
      <c r="AY82" s="44"/>
      <c r="AZ82" s="45"/>
      <c r="BA82" s="45"/>
      <c r="BB82" s="57"/>
      <c r="BC82" s="43"/>
      <c r="BD82" s="44"/>
      <c r="BE82" s="45"/>
      <c r="BF82" s="45"/>
      <c r="BG82" s="57"/>
      <c r="BH82" s="43"/>
      <c r="BI82" s="44"/>
      <c r="BJ82" s="45"/>
      <c r="BK82" s="45"/>
      <c r="BL82" s="57"/>
      <c r="BM82" s="43"/>
      <c r="BN82" s="44"/>
      <c r="BO82" s="45"/>
      <c r="BP82" s="45"/>
      <c r="BQ82" s="57"/>
      <c r="BR82" s="43"/>
      <c r="BS82" s="44"/>
      <c r="BT82" s="45"/>
      <c r="BU82" s="45"/>
      <c r="BV82" s="57"/>
      <c r="BX82" s="43"/>
      <c r="BY82" s="44"/>
      <c r="BZ82" s="45"/>
      <c r="CA82" s="45"/>
      <c r="CB82" s="57"/>
    </row>
    <row r="83" spans="2:80" s="3" customFormat="1" ht="16" customHeight="1" outlineLevel="1" thickTop="1" x14ac:dyDescent="0.3">
      <c r="B83" s="137" t="s">
        <v>31</v>
      </c>
      <c r="C83" s="8" t="s">
        <v>17</v>
      </c>
      <c r="D83" s="65">
        <f>D13</f>
        <v>0</v>
      </c>
      <c r="E83" s="36">
        <f>E13</f>
        <v>0</v>
      </c>
      <c r="F83" s="37" t="str">
        <f t="shared" ref="F83:G85" si="266">IF(D83=0,"-",D83/D$81)</f>
        <v>-</v>
      </c>
      <c r="G83" s="37" t="str">
        <f t="shared" si="266"/>
        <v>-</v>
      </c>
      <c r="H83" s="38" t="str">
        <f>IF(D83&gt;0,E83/D83,"-")</f>
        <v>-</v>
      </c>
      <c r="I83" s="65">
        <f>I13</f>
        <v>0</v>
      </c>
      <c r="J83" s="36">
        <f>J13</f>
        <v>0</v>
      </c>
      <c r="K83" s="37" t="str">
        <f t="shared" ref="K83:L85" si="267">IF(I83=0,"-",I83/I$81)</f>
        <v>-</v>
      </c>
      <c r="L83" s="37" t="str">
        <f t="shared" si="267"/>
        <v>-</v>
      </c>
      <c r="M83" s="38" t="str">
        <f>IF(I83&gt;0,J83/I83,"-")</f>
        <v>-</v>
      </c>
      <c r="N83" s="65">
        <f>N13</f>
        <v>0</v>
      </c>
      <c r="O83" s="36">
        <f>O13</f>
        <v>0</v>
      </c>
      <c r="P83" s="37" t="str">
        <f t="shared" ref="P83:Q85" si="268">IF(N83=0,"-",N83/N$81)</f>
        <v>-</v>
      </c>
      <c r="Q83" s="37" t="str">
        <f t="shared" si="268"/>
        <v>-</v>
      </c>
      <c r="R83" s="38" t="str">
        <f>IF(N83&gt;0,O83/N83,"-")</f>
        <v>-</v>
      </c>
      <c r="S83" s="65">
        <f>S13</f>
        <v>0</v>
      </c>
      <c r="T83" s="36">
        <f>T13</f>
        <v>0</v>
      </c>
      <c r="U83" s="37" t="str">
        <f t="shared" ref="U83:V85" si="269">IF(S83=0,"-",S83/S$81)</f>
        <v>-</v>
      </c>
      <c r="V83" s="37" t="str">
        <f t="shared" si="269"/>
        <v>-</v>
      </c>
      <c r="W83" s="38" t="str">
        <f>IF(S83&gt;0,T83/S83,"-")</f>
        <v>-</v>
      </c>
      <c r="X83" s="65">
        <f>X13</f>
        <v>0</v>
      </c>
      <c r="Y83" s="36">
        <f>Y13</f>
        <v>0</v>
      </c>
      <c r="Z83" s="37" t="str">
        <f t="shared" ref="Z83:AA85" si="270">IF(X83=0,"-",X83/X$81)</f>
        <v>-</v>
      </c>
      <c r="AA83" s="37" t="str">
        <f t="shared" si="270"/>
        <v>-</v>
      </c>
      <c r="AB83" s="38" t="str">
        <f>IF(X83&gt;0,Y83/X83,"-")</f>
        <v>-</v>
      </c>
      <c r="AC83" s="65">
        <f>AC13</f>
        <v>0</v>
      </c>
      <c r="AD83" s="36">
        <f>AD13</f>
        <v>0</v>
      </c>
      <c r="AE83" s="37" t="str">
        <f t="shared" ref="AE83:AF85" si="271">IF(AC83=0,"-",AC83/AC$81)</f>
        <v>-</v>
      </c>
      <c r="AF83" s="37" t="str">
        <f t="shared" si="271"/>
        <v>-</v>
      </c>
      <c r="AG83" s="38" t="str">
        <f>IF(AC83&gt;0,AD83/AC83,"-")</f>
        <v>-</v>
      </c>
      <c r="AH83" s="65">
        <f>AH13</f>
        <v>0</v>
      </c>
      <c r="AI83" s="36">
        <f>AI13</f>
        <v>0</v>
      </c>
      <c r="AJ83" s="37" t="str">
        <f t="shared" ref="AJ83:AK85" si="272">IF(AH83=0,"-",AH83/AH$81)</f>
        <v>-</v>
      </c>
      <c r="AK83" s="37" t="str">
        <f t="shared" si="272"/>
        <v>-</v>
      </c>
      <c r="AL83" s="38" t="str">
        <f>IF(AH83&gt;0,AI83/AH83,"-")</f>
        <v>-</v>
      </c>
      <c r="AM83" s="10"/>
      <c r="AN83" s="65">
        <f>AN13</f>
        <v>0</v>
      </c>
      <c r="AO83" s="36">
        <f>AO13</f>
        <v>0</v>
      </c>
      <c r="AP83" s="37" t="str">
        <f t="shared" ref="AP83:AQ85" si="273">IF(AN83=0,"-",AN83/AN$81)</f>
        <v>-</v>
      </c>
      <c r="AQ83" s="37" t="str">
        <f t="shared" si="273"/>
        <v>-</v>
      </c>
      <c r="AR83" s="38" t="str">
        <f>IF(AN83&gt;0,AO83/AN83,"-")</f>
        <v>-</v>
      </c>
      <c r="AS83" s="65">
        <f>AS13</f>
        <v>0</v>
      </c>
      <c r="AT83" s="36">
        <f>AT13</f>
        <v>0</v>
      </c>
      <c r="AU83" s="37" t="str">
        <f t="shared" ref="AU83:AV85" si="274">IF(AS83=0,"-",AS83/AS$81)</f>
        <v>-</v>
      </c>
      <c r="AV83" s="37" t="str">
        <f t="shared" si="274"/>
        <v>-</v>
      </c>
      <c r="AW83" s="38" t="str">
        <f>IF(AS83&gt;0,AT83/AS83,"-")</f>
        <v>-</v>
      </c>
      <c r="AX83" s="65">
        <f>AX13</f>
        <v>0</v>
      </c>
      <c r="AY83" s="36">
        <f>AY13</f>
        <v>0</v>
      </c>
      <c r="AZ83" s="37" t="str">
        <f t="shared" ref="AZ83:BA85" si="275">IF(AX83=0,"-",AX83/AX$81)</f>
        <v>-</v>
      </c>
      <c r="BA83" s="37" t="str">
        <f t="shared" si="275"/>
        <v>-</v>
      </c>
      <c r="BB83" s="38" t="str">
        <f>IF(AX83&gt;0,AY83/AX83,"-")</f>
        <v>-</v>
      </c>
      <c r="BC83" s="65">
        <f>BC13</f>
        <v>0</v>
      </c>
      <c r="BD83" s="36">
        <f>BD13</f>
        <v>0</v>
      </c>
      <c r="BE83" s="37" t="str">
        <f t="shared" ref="BE83:BF85" si="276">IF(BC83=0,"-",BC83/BC$81)</f>
        <v>-</v>
      </c>
      <c r="BF83" s="37" t="str">
        <f t="shared" si="276"/>
        <v>-</v>
      </c>
      <c r="BG83" s="38" t="str">
        <f>IF(BC83&gt;0,BD83/BC83,"-")</f>
        <v>-</v>
      </c>
      <c r="BH83" s="65">
        <f>BH13</f>
        <v>0</v>
      </c>
      <c r="BI83" s="36">
        <f>BI13</f>
        <v>0</v>
      </c>
      <c r="BJ83" s="37" t="str">
        <f t="shared" ref="BJ83:BK85" si="277">IF(BH83=0,"-",BH83/BH$81)</f>
        <v>-</v>
      </c>
      <c r="BK83" s="37" t="str">
        <f t="shared" si="277"/>
        <v>-</v>
      </c>
      <c r="BL83" s="38" t="str">
        <f>IF(BH83&gt;0,BI83/BH83,"-")</f>
        <v>-</v>
      </c>
      <c r="BM83" s="65">
        <f>BM13</f>
        <v>0</v>
      </c>
      <c r="BN83" s="36">
        <f>BN13</f>
        <v>0</v>
      </c>
      <c r="BO83" s="37" t="str">
        <f t="shared" ref="BO83:BP85" si="278">IF(BM83=0,"-",BM83/BM$81)</f>
        <v>-</v>
      </c>
      <c r="BP83" s="37" t="str">
        <f t="shared" si="278"/>
        <v>-</v>
      </c>
      <c r="BQ83" s="38" t="str">
        <f>IF(BM83&gt;0,BN83/BM83,"-")</f>
        <v>-</v>
      </c>
      <c r="BR83" s="65">
        <f>BR13</f>
        <v>0</v>
      </c>
      <c r="BS83" s="36">
        <f>BS13</f>
        <v>0</v>
      </c>
      <c r="BT83" s="37" t="str">
        <f t="shared" ref="BT83:BU85" si="279">IF(BR83=0,"-",BR83/BR$81)</f>
        <v>-</v>
      </c>
      <c r="BU83" s="37" t="str">
        <f t="shared" si="279"/>
        <v>-</v>
      </c>
      <c r="BV83" s="38" t="str">
        <f>IF(BR83&gt;0,BS83/BR83,"-")</f>
        <v>-</v>
      </c>
      <c r="BX83" s="65">
        <f>BX13</f>
        <v>0</v>
      </c>
      <c r="BY83" s="36">
        <f>BY13</f>
        <v>0</v>
      </c>
      <c r="BZ83" s="37" t="str">
        <f t="shared" ref="BZ83:CA85" si="280">IF(BX83=0,"-",BX83/BX$81)</f>
        <v>-</v>
      </c>
      <c r="CA83" s="37" t="str">
        <f t="shared" si="280"/>
        <v>-</v>
      </c>
      <c r="CB83" s="38" t="str">
        <f>IF(BX83&gt;0,BY83/BX83,"-")</f>
        <v>-</v>
      </c>
    </row>
    <row r="84" spans="2:80" s="3" customFormat="1" ht="15.05" customHeight="1" outlineLevel="1" x14ac:dyDescent="0.3">
      <c r="B84" s="138"/>
      <c r="C84" s="9" t="s">
        <v>18</v>
      </c>
      <c r="D84" s="66">
        <f>D23</f>
        <v>0</v>
      </c>
      <c r="E84" s="47">
        <f>E23</f>
        <v>0</v>
      </c>
      <c r="F84" s="48" t="str">
        <f t="shared" si="266"/>
        <v>-</v>
      </c>
      <c r="G84" s="48" t="str">
        <f t="shared" si="266"/>
        <v>-</v>
      </c>
      <c r="H84" s="49" t="str">
        <f>IF(D84&gt;0,E84/D84,"-")</f>
        <v>-</v>
      </c>
      <c r="I84" s="66">
        <f>I23</f>
        <v>0</v>
      </c>
      <c r="J84" s="47">
        <f>J23</f>
        <v>0</v>
      </c>
      <c r="K84" s="48" t="str">
        <f t="shared" si="267"/>
        <v>-</v>
      </c>
      <c r="L84" s="48" t="str">
        <f t="shared" si="267"/>
        <v>-</v>
      </c>
      <c r="M84" s="49" t="str">
        <f>IF(I84&gt;0,J84/I84,"-")</f>
        <v>-</v>
      </c>
      <c r="N84" s="66">
        <f>N23</f>
        <v>0</v>
      </c>
      <c r="O84" s="47">
        <f>O23</f>
        <v>0</v>
      </c>
      <c r="P84" s="48" t="str">
        <f t="shared" si="268"/>
        <v>-</v>
      </c>
      <c r="Q84" s="48" t="str">
        <f t="shared" si="268"/>
        <v>-</v>
      </c>
      <c r="R84" s="49" t="str">
        <f>IF(N84&gt;0,O84/N84,"-")</f>
        <v>-</v>
      </c>
      <c r="S84" s="66">
        <f>S23</f>
        <v>0</v>
      </c>
      <c r="T84" s="47">
        <f>T23</f>
        <v>0</v>
      </c>
      <c r="U84" s="48" t="str">
        <f t="shared" si="269"/>
        <v>-</v>
      </c>
      <c r="V84" s="48" t="str">
        <f t="shared" si="269"/>
        <v>-</v>
      </c>
      <c r="W84" s="49" t="str">
        <f>IF(S84&gt;0,T84/S84,"-")</f>
        <v>-</v>
      </c>
      <c r="X84" s="66">
        <f>X23</f>
        <v>0</v>
      </c>
      <c r="Y84" s="47">
        <f>Y23</f>
        <v>0</v>
      </c>
      <c r="Z84" s="48" t="str">
        <f t="shared" si="270"/>
        <v>-</v>
      </c>
      <c r="AA84" s="48" t="str">
        <f t="shared" si="270"/>
        <v>-</v>
      </c>
      <c r="AB84" s="49" t="str">
        <f>IF(X84&gt;0,Y84/X84,"-")</f>
        <v>-</v>
      </c>
      <c r="AC84" s="66">
        <f>AC23</f>
        <v>0</v>
      </c>
      <c r="AD84" s="47">
        <f>AD23</f>
        <v>0</v>
      </c>
      <c r="AE84" s="48" t="str">
        <f t="shared" si="271"/>
        <v>-</v>
      </c>
      <c r="AF84" s="48" t="str">
        <f t="shared" si="271"/>
        <v>-</v>
      </c>
      <c r="AG84" s="49" t="str">
        <f>IF(AC84&gt;0,AD84/AC84,"-")</f>
        <v>-</v>
      </c>
      <c r="AH84" s="66">
        <f>AH23</f>
        <v>0</v>
      </c>
      <c r="AI84" s="47">
        <f>AI23</f>
        <v>0</v>
      </c>
      <c r="AJ84" s="48" t="str">
        <f t="shared" si="272"/>
        <v>-</v>
      </c>
      <c r="AK84" s="48" t="str">
        <f t="shared" si="272"/>
        <v>-</v>
      </c>
      <c r="AL84" s="49" t="str">
        <f>IF(AH84&gt;0,AI84/AH84,"-")</f>
        <v>-</v>
      </c>
      <c r="AM84" s="10"/>
      <c r="AN84" s="66">
        <f>AN23</f>
        <v>0</v>
      </c>
      <c r="AO84" s="47">
        <f>AO23</f>
        <v>0</v>
      </c>
      <c r="AP84" s="48" t="str">
        <f t="shared" si="273"/>
        <v>-</v>
      </c>
      <c r="AQ84" s="48" t="str">
        <f t="shared" si="273"/>
        <v>-</v>
      </c>
      <c r="AR84" s="49" t="str">
        <f>IF(AN84&gt;0,AO84/AN84,"-")</f>
        <v>-</v>
      </c>
      <c r="AS84" s="66">
        <f>AS23</f>
        <v>0</v>
      </c>
      <c r="AT84" s="47">
        <f>AT23</f>
        <v>0</v>
      </c>
      <c r="AU84" s="48" t="str">
        <f t="shared" si="274"/>
        <v>-</v>
      </c>
      <c r="AV84" s="48" t="str">
        <f t="shared" si="274"/>
        <v>-</v>
      </c>
      <c r="AW84" s="49" t="str">
        <f>IF(AS84&gt;0,AT84/AS84,"-")</f>
        <v>-</v>
      </c>
      <c r="AX84" s="66">
        <f>AX23</f>
        <v>0</v>
      </c>
      <c r="AY84" s="47">
        <f>AY23</f>
        <v>0</v>
      </c>
      <c r="AZ84" s="48" t="str">
        <f t="shared" si="275"/>
        <v>-</v>
      </c>
      <c r="BA84" s="48" t="str">
        <f t="shared" si="275"/>
        <v>-</v>
      </c>
      <c r="BB84" s="49" t="str">
        <f>IF(AX84&gt;0,AY84/AX84,"-")</f>
        <v>-</v>
      </c>
      <c r="BC84" s="66">
        <f>BC23</f>
        <v>0</v>
      </c>
      <c r="BD84" s="47">
        <f>BD23</f>
        <v>0</v>
      </c>
      <c r="BE84" s="48" t="str">
        <f t="shared" si="276"/>
        <v>-</v>
      </c>
      <c r="BF84" s="48" t="str">
        <f t="shared" si="276"/>
        <v>-</v>
      </c>
      <c r="BG84" s="49" t="str">
        <f>IF(BC84&gt;0,BD84/BC84,"-")</f>
        <v>-</v>
      </c>
      <c r="BH84" s="66">
        <f>BH23</f>
        <v>0</v>
      </c>
      <c r="BI84" s="47">
        <f>BI23</f>
        <v>0</v>
      </c>
      <c r="BJ84" s="48" t="str">
        <f t="shared" si="277"/>
        <v>-</v>
      </c>
      <c r="BK84" s="48" t="str">
        <f t="shared" si="277"/>
        <v>-</v>
      </c>
      <c r="BL84" s="49" t="str">
        <f>IF(BH84&gt;0,BI84/BH84,"-")</f>
        <v>-</v>
      </c>
      <c r="BM84" s="66">
        <f>BM23</f>
        <v>0</v>
      </c>
      <c r="BN84" s="47">
        <f>BN23</f>
        <v>0</v>
      </c>
      <c r="BO84" s="48" t="str">
        <f t="shared" si="278"/>
        <v>-</v>
      </c>
      <c r="BP84" s="48" t="str">
        <f t="shared" si="278"/>
        <v>-</v>
      </c>
      <c r="BQ84" s="49" t="str">
        <f>IF(BM84&gt;0,BN84/BM84,"-")</f>
        <v>-</v>
      </c>
      <c r="BR84" s="66">
        <f>BR23</f>
        <v>0</v>
      </c>
      <c r="BS84" s="47">
        <f>BS23</f>
        <v>0</v>
      </c>
      <c r="BT84" s="48" t="str">
        <f t="shared" si="279"/>
        <v>-</v>
      </c>
      <c r="BU84" s="48" t="str">
        <f t="shared" si="279"/>
        <v>-</v>
      </c>
      <c r="BV84" s="49" t="str">
        <f>IF(BR84&gt;0,BS84/BR84,"-")</f>
        <v>-</v>
      </c>
      <c r="BX84" s="66">
        <f>BX23</f>
        <v>0</v>
      </c>
      <c r="BY84" s="47">
        <f>BY23</f>
        <v>0</v>
      </c>
      <c r="BZ84" s="48" t="str">
        <f t="shared" si="280"/>
        <v>-</v>
      </c>
      <c r="CA84" s="48" t="str">
        <f t="shared" si="280"/>
        <v>-</v>
      </c>
      <c r="CB84" s="49" t="str">
        <f>IF(BX84&gt;0,BY84/BX84,"-")</f>
        <v>-</v>
      </c>
    </row>
    <row r="85" spans="2:80" s="3" customFormat="1" ht="16" customHeight="1" outlineLevel="1" thickBot="1" x14ac:dyDescent="0.35">
      <c r="B85" s="139"/>
      <c r="C85" s="11" t="s">
        <v>0</v>
      </c>
      <c r="D85" s="67">
        <f>D33</f>
        <v>0</v>
      </c>
      <c r="E85" s="54">
        <f>E33</f>
        <v>0</v>
      </c>
      <c r="F85" s="55" t="str">
        <f t="shared" si="266"/>
        <v>-</v>
      </c>
      <c r="G85" s="55" t="str">
        <f t="shared" si="266"/>
        <v>-</v>
      </c>
      <c r="H85" s="56" t="str">
        <f>IF(D85&gt;0,E85/D85,"-")</f>
        <v>-</v>
      </c>
      <c r="I85" s="67">
        <f>I33</f>
        <v>0</v>
      </c>
      <c r="J85" s="54">
        <f>J33</f>
        <v>0</v>
      </c>
      <c r="K85" s="55" t="str">
        <f t="shared" si="267"/>
        <v>-</v>
      </c>
      <c r="L85" s="55" t="str">
        <f t="shared" si="267"/>
        <v>-</v>
      </c>
      <c r="M85" s="56" t="str">
        <f>IF(I85&gt;0,J85/I85,"-")</f>
        <v>-</v>
      </c>
      <c r="N85" s="67">
        <f>N33</f>
        <v>0</v>
      </c>
      <c r="O85" s="54">
        <f>O33</f>
        <v>0</v>
      </c>
      <c r="P85" s="55" t="str">
        <f t="shared" si="268"/>
        <v>-</v>
      </c>
      <c r="Q85" s="55" t="str">
        <f t="shared" si="268"/>
        <v>-</v>
      </c>
      <c r="R85" s="56" t="str">
        <f>IF(N85&gt;0,O85/N85,"-")</f>
        <v>-</v>
      </c>
      <c r="S85" s="67">
        <f>S33</f>
        <v>0</v>
      </c>
      <c r="T85" s="54">
        <f>T33</f>
        <v>0</v>
      </c>
      <c r="U85" s="55" t="str">
        <f t="shared" si="269"/>
        <v>-</v>
      </c>
      <c r="V85" s="55" t="str">
        <f t="shared" si="269"/>
        <v>-</v>
      </c>
      <c r="W85" s="56" t="str">
        <f>IF(S85&gt;0,T85/S85,"-")</f>
        <v>-</v>
      </c>
      <c r="X85" s="67">
        <f>X33</f>
        <v>0</v>
      </c>
      <c r="Y85" s="54">
        <f>Y33</f>
        <v>0</v>
      </c>
      <c r="Z85" s="55" t="str">
        <f t="shared" si="270"/>
        <v>-</v>
      </c>
      <c r="AA85" s="55" t="str">
        <f t="shared" si="270"/>
        <v>-</v>
      </c>
      <c r="AB85" s="56" t="str">
        <f>IF(X85&gt;0,Y85/X85,"-")</f>
        <v>-</v>
      </c>
      <c r="AC85" s="67">
        <f>AC33</f>
        <v>0</v>
      </c>
      <c r="AD85" s="54">
        <f>AD33</f>
        <v>0</v>
      </c>
      <c r="AE85" s="55" t="str">
        <f t="shared" si="271"/>
        <v>-</v>
      </c>
      <c r="AF85" s="55" t="str">
        <f t="shared" si="271"/>
        <v>-</v>
      </c>
      <c r="AG85" s="56" t="str">
        <f>IF(AC85&gt;0,AD85/AC85,"-")</f>
        <v>-</v>
      </c>
      <c r="AH85" s="67">
        <f>AH33</f>
        <v>0</v>
      </c>
      <c r="AI85" s="54">
        <f>AI33</f>
        <v>0</v>
      </c>
      <c r="AJ85" s="55" t="str">
        <f t="shared" si="272"/>
        <v>-</v>
      </c>
      <c r="AK85" s="55" t="str">
        <f t="shared" si="272"/>
        <v>-</v>
      </c>
      <c r="AL85" s="56" t="str">
        <f>IF(AH85&gt;0,AI85/AH85,"-")</f>
        <v>-</v>
      </c>
      <c r="AM85" s="10"/>
      <c r="AN85" s="67">
        <f>AN33</f>
        <v>0</v>
      </c>
      <c r="AO85" s="54">
        <f>AO33</f>
        <v>0</v>
      </c>
      <c r="AP85" s="55" t="str">
        <f t="shared" si="273"/>
        <v>-</v>
      </c>
      <c r="AQ85" s="55" t="str">
        <f t="shared" si="273"/>
        <v>-</v>
      </c>
      <c r="AR85" s="56" t="str">
        <f>IF(AN85&gt;0,AO85/AN85,"-")</f>
        <v>-</v>
      </c>
      <c r="AS85" s="67">
        <f>AS33</f>
        <v>0</v>
      </c>
      <c r="AT85" s="54">
        <f>AT33</f>
        <v>0</v>
      </c>
      <c r="AU85" s="55" t="str">
        <f t="shared" si="274"/>
        <v>-</v>
      </c>
      <c r="AV85" s="55" t="str">
        <f t="shared" si="274"/>
        <v>-</v>
      </c>
      <c r="AW85" s="56" t="str">
        <f>IF(AS85&gt;0,AT85/AS85,"-")</f>
        <v>-</v>
      </c>
      <c r="AX85" s="67">
        <f>AX33</f>
        <v>0</v>
      </c>
      <c r="AY85" s="54">
        <f>AY33</f>
        <v>0</v>
      </c>
      <c r="AZ85" s="55" t="str">
        <f t="shared" si="275"/>
        <v>-</v>
      </c>
      <c r="BA85" s="55" t="str">
        <f t="shared" si="275"/>
        <v>-</v>
      </c>
      <c r="BB85" s="56" t="str">
        <f>IF(AX85&gt;0,AY85/AX85,"-")</f>
        <v>-</v>
      </c>
      <c r="BC85" s="67">
        <f>BC33</f>
        <v>0</v>
      </c>
      <c r="BD85" s="54">
        <f>BD33</f>
        <v>0</v>
      </c>
      <c r="BE85" s="55" t="str">
        <f t="shared" si="276"/>
        <v>-</v>
      </c>
      <c r="BF85" s="55" t="str">
        <f t="shared" si="276"/>
        <v>-</v>
      </c>
      <c r="BG85" s="56" t="str">
        <f>IF(BC85&gt;0,BD85/BC85,"-")</f>
        <v>-</v>
      </c>
      <c r="BH85" s="67">
        <f>BH33</f>
        <v>0</v>
      </c>
      <c r="BI85" s="54">
        <f>BI33</f>
        <v>0</v>
      </c>
      <c r="BJ85" s="55" t="str">
        <f t="shared" si="277"/>
        <v>-</v>
      </c>
      <c r="BK85" s="55" t="str">
        <f t="shared" si="277"/>
        <v>-</v>
      </c>
      <c r="BL85" s="56" t="str">
        <f>IF(BH85&gt;0,BI85/BH85,"-")</f>
        <v>-</v>
      </c>
      <c r="BM85" s="67">
        <f>BM33</f>
        <v>0</v>
      </c>
      <c r="BN85" s="54">
        <f>BN33</f>
        <v>0</v>
      </c>
      <c r="BO85" s="55" t="str">
        <f t="shared" si="278"/>
        <v>-</v>
      </c>
      <c r="BP85" s="55" t="str">
        <f t="shared" si="278"/>
        <v>-</v>
      </c>
      <c r="BQ85" s="56" t="str">
        <f>IF(BM85&gt;0,BN85/BM85,"-")</f>
        <v>-</v>
      </c>
      <c r="BR85" s="67">
        <f>BR33</f>
        <v>0</v>
      </c>
      <c r="BS85" s="54">
        <f>BS33</f>
        <v>0</v>
      </c>
      <c r="BT85" s="55" t="str">
        <f t="shared" si="279"/>
        <v>-</v>
      </c>
      <c r="BU85" s="55" t="str">
        <f t="shared" si="279"/>
        <v>-</v>
      </c>
      <c r="BV85" s="56" t="str">
        <f>IF(BR85&gt;0,BS85/BR85,"-")</f>
        <v>-</v>
      </c>
      <c r="BX85" s="67">
        <f>BX33</f>
        <v>0</v>
      </c>
      <c r="BY85" s="54">
        <f>BY33</f>
        <v>0</v>
      </c>
      <c r="BZ85" s="55" t="str">
        <f t="shared" si="280"/>
        <v>-</v>
      </c>
      <c r="CA85" s="55" t="str">
        <f t="shared" si="280"/>
        <v>-</v>
      </c>
      <c r="CB85" s="56" t="str">
        <f>IF(BX85&gt;0,BY85/BX85,"-")</f>
        <v>-</v>
      </c>
    </row>
    <row r="86" spans="2:80" s="3" customFormat="1" ht="16.600000000000001" customHeight="1" outlineLevel="1" thickTop="1" thickBot="1" x14ac:dyDescent="0.35">
      <c r="B86" s="6" t="str">
        <f>B83</f>
        <v>HO20</v>
      </c>
      <c r="C86" s="7"/>
      <c r="D86" s="68">
        <f>SUM(D83:D85)</f>
        <v>0</v>
      </c>
      <c r="E86" s="40">
        <f>SUM(E83:E85)</f>
        <v>0</v>
      </c>
      <c r="F86" s="41" t="str">
        <f>IF(D86=0,"-",D86/D$87)</f>
        <v>-</v>
      </c>
      <c r="G86" s="41" t="str">
        <f>IF(E86=0,"-",E86/E$87)</f>
        <v>-</v>
      </c>
      <c r="H86" s="42" t="str">
        <f>IF(D86&gt;0,E86/D86,"-")</f>
        <v>-</v>
      </c>
      <c r="I86" s="68">
        <f>SUM(I83:I85)</f>
        <v>0</v>
      </c>
      <c r="J86" s="40">
        <f>SUM(J83:J85)</f>
        <v>0</v>
      </c>
      <c r="K86" s="41" t="str">
        <f>IF(I86=0,"-",I86/I$87)</f>
        <v>-</v>
      </c>
      <c r="L86" s="41" t="str">
        <f>IF(J86=0,"-",J86/J$87)</f>
        <v>-</v>
      </c>
      <c r="M86" s="42" t="str">
        <f>IF(I86&gt;0,J86/I86,"-")</f>
        <v>-</v>
      </c>
      <c r="N86" s="68">
        <f>SUM(N83:N85)</f>
        <v>0</v>
      </c>
      <c r="O86" s="40">
        <f>SUM(O83:O85)</f>
        <v>0</v>
      </c>
      <c r="P86" s="41" t="str">
        <f>IF(N86=0,"-",N86/N$87)</f>
        <v>-</v>
      </c>
      <c r="Q86" s="41" t="str">
        <f>IF(O86=0,"-",O86/O$87)</f>
        <v>-</v>
      </c>
      <c r="R86" s="42" t="str">
        <f>IF(N86&gt;0,O86/N86,"-")</f>
        <v>-</v>
      </c>
      <c r="S86" s="68">
        <f>SUM(S83:S85)</f>
        <v>0</v>
      </c>
      <c r="T86" s="40">
        <f>SUM(T83:T85)</f>
        <v>0</v>
      </c>
      <c r="U86" s="41" t="str">
        <f>IF(S86=0,"-",S86/S$87)</f>
        <v>-</v>
      </c>
      <c r="V86" s="41" t="str">
        <f>IF(T86=0,"-",T86/T$87)</f>
        <v>-</v>
      </c>
      <c r="W86" s="42" t="str">
        <f>IF(S86&gt;0,T86/S86,"-")</f>
        <v>-</v>
      </c>
      <c r="X86" s="68">
        <f>SUM(X83:X85)</f>
        <v>0</v>
      </c>
      <c r="Y86" s="40">
        <f>SUM(Y83:Y85)</f>
        <v>0</v>
      </c>
      <c r="Z86" s="41" t="str">
        <f>IF(X86=0,"-",X86/X$87)</f>
        <v>-</v>
      </c>
      <c r="AA86" s="41" t="str">
        <f>IF(Y86=0,"-",Y86/Y$87)</f>
        <v>-</v>
      </c>
      <c r="AB86" s="42" t="str">
        <f>IF(X86&gt;0,Y86/X86,"-")</f>
        <v>-</v>
      </c>
      <c r="AC86" s="68">
        <f>SUM(AC83:AC85)</f>
        <v>0</v>
      </c>
      <c r="AD86" s="40">
        <f>SUM(AD83:AD85)</f>
        <v>0</v>
      </c>
      <c r="AE86" s="41" t="str">
        <f>IF(AC86=0,"-",AC86/AC$87)</f>
        <v>-</v>
      </c>
      <c r="AF86" s="41" t="str">
        <f>IF(AD86=0,"-",AD86/AD$87)</f>
        <v>-</v>
      </c>
      <c r="AG86" s="42" t="str">
        <f>IF(AC86&gt;0,AD86/AC86,"-")</f>
        <v>-</v>
      </c>
      <c r="AH86" s="68">
        <f>SUM(AH83:AH85)</f>
        <v>0</v>
      </c>
      <c r="AI86" s="40">
        <f>SUM(AI83:AI85)</f>
        <v>0</v>
      </c>
      <c r="AJ86" s="41" t="str">
        <f>IF(AH86=0,"-",AH86/AH$87)</f>
        <v>-</v>
      </c>
      <c r="AK86" s="41" t="str">
        <f>IF(AI86=0,"-",AI86/AI$87)</f>
        <v>-</v>
      </c>
      <c r="AL86" s="42" t="str">
        <f>IF(AH86&gt;0,AI86/AH86,"-")</f>
        <v>-</v>
      </c>
      <c r="AM86" s="16"/>
      <c r="AN86" s="68">
        <f>SUM(AN83:AN85)</f>
        <v>0</v>
      </c>
      <c r="AO86" s="40">
        <f>SUM(AO83:AO85)</f>
        <v>0</v>
      </c>
      <c r="AP86" s="41" t="str">
        <f>IF(AN86=0,"-",AN86/AN$87)</f>
        <v>-</v>
      </c>
      <c r="AQ86" s="41" t="str">
        <f>IF(AO86=0,"-",AO86/AO$87)</f>
        <v>-</v>
      </c>
      <c r="AR86" s="42" t="str">
        <f>IF(AN86&gt;0,AO86/AN86,"-")</f>
        <v>-</v>
      </c>
      <c r="AS86" s="68">
        <f>SUM(AS83:AS85)</f>
        <v>0</v>
      </c>
      <c r="AT86" s="40">
        <f>SUM(AT83:AT85)</f>
        <v>0</v>
      </c>
      <c r="AU86" s="41" t="str">
        <f>IF(AS86=0,"-",AS86/AS$87)</f>
        <v>-</v>
      </c>
      <c r="AV86" s="41" t="str">
        <f>IF(AT86=0,"-",AT86/AT$87)</f>
        <v>-</v>
      </c>
      <c r="AW86" s="42" t="str">
        <f>IF(AS86&gt;0,AT86/AS86,"-")</f>
        <v>-</v>
      </c>
      <c r="AX86" s="68">
        <f>SUM(AX83:AX85)</f>
        <v>0</v>
      </c>
      <c r="AY86" s="40">
        <f>SUM(AY83:AY85)</f>
        <v>0</v>
      </c>
      <c r="AZ86" s="41" t="str">
        <f>IF(AX86=0,"-",AX86/AX$87)</f>
        <v>-</v>
      </c>
      <c r="BA86" s="41" t="str">
        <f>IF(AY86=0,"-",AY86/AY$87)</f>
        <v>-</v>
      </c>
      <c r="BB86" s="42" t="str">
        <f>IF(AX86&gt;0,AY86/AX86,"-")</f>
        <v>-</v>
      </c>
      <c r="BC86" s="68">
        <f>SUM(BC83:BC85)</f>
        <v>0</v>
      </c>
      <c r="BD86" s="40">
        <f>SUM(BD83:BD85)</f>
        <v>0</v>
      </c>
      <c r="BE86" s="41" t="str">
        <f>IF(BC86=0,"-",BC86/BC$87)</f>
        <v>-</v>
      </c>
      <c r="BF86" s="41" t="str">
        <f>IF(BD86=0,"-",BD86/BD$87)</f>
        <v>-</v>
      </c>
      <c r="BG86" s="42" t="str">
        <f>IF(BC86&gt;0,BD86/BC86,"-")</f>
        <v>-</v>
      </c>
      <c r="BH86" s="68">
        <f>SUM(BH83:BH85)</f>
        <v>0</v>
      </c>
      <c r="BI86" s="40">
        <f>SUM(BI83:BI85)</f>
        <v>0</v>
      </c>
      <c r="BJ86" s="41" t="str">
        <f>IF(BH86=0,"-",BH86/BH$87)</f>
        <v>-</v>
      </c>
      <c r="BK86" s="41" t="str">
        <f>IF(BI86=0,"-",BI86/BI$87)</f>
        <v>-</v>
      </c>
      <c r="BL86" s="42" t="str">
        <f>IF(BH86&gt;0,BI86/BH86,"-")</f>
        <v>-</v>
      </c>
      <c r="BM86" s="68">
        <f>SUM(BM83:BM85)</f>
        <v>0</v>
      </c>
      <c r="BN86" s="40">
        <f>SUM(BN83:BN85)</f>
        <v>0</v>
      </c>
      <c r="BO86" s="41" t="str">
        <f>IF(BM86=0,"-",BM86/BM$87)</f>
        <v>-</v>
      </c>
      <c r="BP86" s="41" t="str">
        <f>IF(BN86=0,"-",BN86/BN$87)</f>
        <v>-</v>
      </c>
      <c r="BQ86" s="42" t="str">
        <f>IF(BM86&gt;0,BN86/BM86,"-")</f>
        <v>-</v>
      </c>
      <c r="BR86" s="68">
        <f>SUM(BR83:BR85)</f>
        <v>0</v>
      </c>
      <c r="BS86" s="40">
        <f>SUM(BS83:BS85)</f>
        <v>0</v>
      </c>
      <c r="BT86" s="41" t="str">
        <f>IF(BR86=0,"-",BR86/BR$87)</f>
        <v>-</v>
      </c>
      <c r="BU86" s="41" t="str">
        <f>IF(BS86=0,"-",BS86/BS$87)</f>
        <v>-</v>
      </c>
      <c r="BV86" s="42" t="str">
        <f>IF(BR86&gt;0,BS86/BR86,"-")</f>
        <v>-</v>
      </c>
      <c r="BX86" s="68">
        <f>SUM(BX83:BX85)</f>
        <v>0</v>
      </c>
      <c r="BY86" s="40">
        <f>SUM(BY83:BY85)</f>
        <v>0</v>
      </c>
      <c r="BZ86" s="41" t="str">
        <f>IF(BX86=0,"-",BX86/BX$87)</f>
        <v>-</v>
      </c>
      <c r="CA86" s="41" t="str">
        <f>IF(BY86=0,"-",BY86/BY$87)</f>
        <v>-</v>
      </c>
      <c r="CB86" s="42" t="str">
        <f>IF(BX86&gt;0,BY86/BX86,"-")</f>
        <v>-</v>
      </c>
    </row>
    <row r="87" spans="2:80" s="3" customFormat="1" ht="15.65" thickTop="1" thickBot="1" x14ac:dyDescent="0.35">
      <c r="B87" s="12" t="s">
        <v>14</v>
      </c>
      <c r="C87" s="13"/>
      <c r="D87" s="58">
        <f>D81+D72+D63+D53+D58+D68+D77+D86</f>
        <v>0</v>
      </c>
      <c r="E87" s="59">
        <f>E81+E72+E63+E53+E58+E68+E77+E86</f>
        <v>0</v>
      </c>
      <c r="F87" s="60"/>
      <c r="G87" s="60"/>
      <c r="H87" s="61" t="str">
        <f>IF(D87&gt;0,E87/D87,"-")</f>
        <v>-</v>
      </c>
      <c r="I87" s="58">
        <f>I81+I72+I63+I53+I58+I68+I77+I86</f>
        <v>0</v>
      </c>
      <c r="J87" s="59">
        <f>J81+J72+J63+J53+J58+J68+J77+J86</f>
        <v>0</v>
      </c>
      <c r="K87" s="60"/>
      <c r="L87" s="60"/>
      <c r="M87" s="61" t="str">
        <f>IF(I87&gt;0,J87/I87,"-")</f>
        <v>-</v>
      </c>
      <c r="N87" s="58">
        <f>N81+N72+N63+N53+N58+N68+N77+N86</f>
        <v>0</v>
      </c>
      <c r="O87" s="59">
        <f>O81+O72+O63+O53+O58+O68+O77+O86</f>
        <v>0</v>
      </c>
      <c r="P87" s="60"/>
      <c r="Q87" s="60"/>
      <c r="R87" s="61" t="str">
        <f>IF(N87&gt;0,O87/N87,"-")</f>
        <v>-</v>
      </c>
      <c r="S87" s="58">
        <f>S81+S72+S63+S53+S58+S68+S77+S86</f>
        <v>0</v>
      </c>
      <c r="T87" s="59">
        <f>T81+T72+T63+T53+T58+T68+T77+T86</f>
        <v>0</v>
      </c>
      <c r="U87" s="60"/>
      <c r="V87" s="60"/>
      <c r="W87" s="61" t="str">
        <f>IF(S87&gt;0,T87/S87,"-")</f>
        <v>-</v>
      </c>
      <c r="X87" s="58">
        <f>X81+X72+X63+X53+X58+X68+X77+X86</f>
        <v>0</v>
      </c>
      <c r="Y87" s="59">
        <f>Y81+Y72+Y63+Y53+Y58+Y68+Y77+Y86</f>
        <v>0</v>
      </c>
      <c r="Z87" s="60"/>
      <c r="AA87" s="60"/>
      <c r="AB87" s="61" t="str">
        <f>IF(X87&gt;0,Y87/X87,"-")</f>
        <v>-</v>
      </c>
      <c r="AC87" s="58">
        <f>AC81+AC72+AC63+AC53+AC58+AC68+AC77+AC86</f>
        <v>0</v>
      </c>
      <c r="AD87" s="59">
        <f>AD81+AD72+AD63+AD53+AD58+AD68+AD77+AD86</f>
        <v>0</v>
      </c>
      <c r="AE87" s="60"/>
      <c r="AF87" s="60"/>
      <c r="AG87" s="61" t="str">
        <f>IF(AC87&gt;0,AD87/AC87,"-")</f>
        <v>-</v>
      </c>
      <c r="AH87" s="58">
        <f>AH81+AH72+AH63+AH53+AH58+AH68+AH77+AH86</f>
        <v>0</v>
      </c>
      <c r="AI87" s="59">
        <f>AI81+AI72+AI63+AI53+AI58+AI68+AI77+AI86</f>
        <v>0</v>
      </c>
      <c r="AJ87" s="60"/>
      <c r="AK87" s="60"/>
      <c r="AL87" s="61" t="str">
        <f>IF(AH87&gt;0,AI87/AH87,"-")</f>
        <v>-</v>
      </c>
      <c r="AM87" s="17"/>
      <c r="AN87" s="58">
        <f>AN81+AN72+AN63+AN53+AN58+AN68+AN77+AN86</f>
        <v>0</v>
      </c>
      <c r="AO87" s="59">
        <f>AO81+AO72+AO63+AO53+AO58+AO68+AO77+AO86</f>
        <v>0</v>
      </c>
      <c r="AP87" s="60"/>
      <c r="AQ87" s="60"/>
      <c r="AR87" s="61" t="str">
        <f>IF(AN87&gt;0,AO87/AN87,"-")</f>
        <v>-</v>
      </c>
      <c r="AS87" s="58">
        <f>AS81+AS72+AS63+AS53+AS58+AS68+AS77+AS86</f>
        <v>0</v>
      </c>
      <c r="AT87" s="59">
        <f>AT81+AT72+AT63+AT53+AT58+AT68+AT77+AT86</f>
        <v>0</v>
      </c>
      <c r="AU87" s="60"/>
      <c r="AV87" s="60"/>
      <c r="AW87" s="61" t="str">
        <f>IF(AS87&gt;0,AT87/AS87,"-")</f>
        <v>-</v>
      </c>
      <c r="AX87" s="58">
        <f>AX81+AX72+AX63+AX53+AX58+AX68+AX77+AX86</f>
        <v>0</v>
      </c>
      <c r="AY87" s="59">
        <f>AY81+AY72+AY63+AY53+AY58+AY68+AY77+AY86</f>
        <v>0</v>
      </c>
      <c r="AZ87" s="60"/>
      <c r="BA87" s="60"/>
      <c r="BB87" s="61" t="str">
        <f>IF(AX87&gt;0,AY87/AX87,"-")</f>
        <v>-</v>
      </c>
      <c r="BC87" s="58">
        <f>BC81+BC72+BC63+BC53+BC58+BC68+BC77+BC86</f>
        <v>0</v>
      </c>
      <c r="BD87" s="59">
        <f>BD81+BD72+BD63+BD53+BD58+BD68+BD77+BD86</f>
        <v>0</v>
      </c>
      <c r="BE87" s="60"/>
      <c r="BF87" s="60"/>
      <c r="BG87" s="61" t="str">
        <f>IF(BC87&gt;0,BD87/BC87,"-")</f>
        <v>-</v>
      </c>
      <c r="BH87" s="58">
        <f>BH81+BH72+BH63+BH53+BH58+BH68+BH77+BH86</f>
        <v>0</v>
      </c>
      <c r="BI87" s="59">
        <f>BI81+BI72+BI63+BI53+BI58+BI68+BI77+BI86</f>
        <v>0</v>
      </c>
      <c r="BJ87" s="60"/>
      <c r="BK87" s="60"/>
      <c r="BL87" s="61" t="str">
        <f>IF(BH87&gt;0,BI87/BH87,"-")</f>
        <v>-</v>
      </c>
      <c r="BM87" s="58">
        <f>BM81+BM72+BM63+BM53+BM58+BM68+BM77+BM86</f>
        <v>0</v>
      </c>
      <c r="BN87" s="59">
        <f>BN81+BN72+BN63+BN53+BN58+BN68+BN77+BN86</f>
        <v>0</v>
      </c>
      <c r="BO87" s="60"/>
      <c r="BP87" s="60"/>
      <c r="BQ87" s="61" t="str">
        <f>IF(BM87&gt;0,BN87/BM87,"-")</f>
        <v>-</v>
      </c>
      <c r="BR87" s="58">
        <f>BR81+BR72+BR63+BR53+BR58+BR68+BR77+BR86</f>
        <v>0</v>
      </c>
      <c r="BS87" s="59">
        <f>BS81+BS72+BS63+BS53+BS58+BS68+BS77+BS86</f>
        <v>0</v>
      </c>
      <c r="BT87" s="60"/>
      <c r="BU87" s="60"/>
      <c r="BV87" s="61" t="str">
        <f>IF(BR87&gt;0,BS87/BR87,"-")</f>
        <v>-</v>
      </c>
      <c r="BX87" s="58">
        <f>BX81+BX72+BX63+BX53+BX58+BX68+BX77+BX86</f>
        <v>0</v>
      </c>
      <c r="BY87" s="59">
        <f>BY81+BY72+BY63+BY53+BY58+BY68+BY77+BY86</f>
        <v>0</v>
      </c>
      <c r="BZ87" s="60"/>
      <c r="CA87" s="60"/>
      <c r="CB87" s="61" t="str">
        <f>IF(BX87&gt;0,BY87/BX87,"-")</f>
        <v>-</v>
      </c>
    </row>
    <row r="88" spans="2:80" s="3" customFormat="1" thickTop="1" x14ac:dyDescent="0.3">
      <c r="D88" s="57"/>
      <c r="E88" s="44"/>
      <c r="F88" s="45"/>
      <c r="G88" s="45"/>
      <c r="H88" s="57"/>
      <c r="J88" s="4"/>
      <c r="K88" s="5"/>
      <c r="L88" s="4"/>
      <c r="O88" s="4"/>
      <c r="P88" s="5"/>
      <c r="Q88" s="4"/>
      <c r="T88" s="4"/>
      <c r="U88" s="5"/>
      <c r="V88" s="4"/>
      <c r="Y88" s="4"/>
      <c r="Z88" s="5"/>
      <c r="AA88" s="4"/>
      <c r="AD88" s="4"/>
      <c r="AE88" s="5"/>
      <c r="AF88" s="4"/>
      <c r="AI88" s="4"/>
      <c r="AJ88" s="5"/>
      <c r="AK88" s="4"/>
      <c r="AN88" s="4"/>
      <c r="AO88" s="5"/>
      <c r="AP88" s="4"/>
      <c r="AS88" s="4"/>
      <c r="AT88" s="5"/>
      <c r="AU88" s="4"/>
      <c r="AX88" s="4"/>
      <c r="AY88" s="5"/>
      <c r="AZ88" s="4"/>
      <c r="BC88" s="4"/>
      <c r="BD88" s="5"/>
      <c r="BE88" s="4"/>
      <c r="BH88" s="4"/>
      <c r="BI88" s="5"/>
      <c r="BJ88" s="4"/>
      <c r="BN88" s="4"/>
      <c r="BO88" s="5"/>
      <c r="BP88" s="4"/>
    </row>
    <row r="89" spans="2:80" s="3" customFormat="1" ht="14.4" x14ac:dyDescent="0.3">
      <c r="B89" s="25" t="s">
        <v>22</v>
      </c>
      <c r="D89" s="57"/>
      <c r="E89" s="44"/>
      <c r="F89" s="45"/>
      <c r="G89" s="45" t="str">
        <f>G4</f>
        <v>-</v>
      </c>
      <c r="H89" s="57"/>
      <c r="I89" s="57"/>
      <c r="J89" s="44"/>
      <c r="K89" s="45"/>
      <c r="L89" s="45" t="str">
        <f t="shared" ref="L89" si="281">L4</f>
        <v>-</v>
      </c>
      <c r="M89" s="57"/>
      <c r="N89" s="57"/>
      <c r="O89" s="44"/>
      <c r="P89" s="45"/>
      <c r="Q89" s="45" t="str">
        <f t="shared" ref="Q89" si="282">Q4</f>
        <v>-</v>
      </c>
      <c r="R89" s="57"/>
      <c r="S89" s="57"/>
      <c r="T89" s="44"/>
      <c r="U89" s="45"/>
      <c r="V89" s="45" t="str">
        <f t="shared" ref="V89" si="283">V4</f>
        <v>-</v>
      </c>
      <c r="W89" s="57"/>
      <c r="X89" s="57"/>
      <c r="Y89" s="44"/>
      <c r="Z89" s="45"/>
      <c r="AA89" s="45" t="str">
        <f t="shared" ref="AA89" si="284">AA4</f>
        <v>-</v>
      </c>
      <c r="AB89" s="57"/>
      <c r="AC89" s="57"/>
      <c r="AD89" s="44"/>
      <c r="AE89" s="45"/>
      <c r="AF89" s="45" t="str">
        <f t="shared" ref="AF89" si="285">AF4</f>
        <v>-</v>
      </c>
      <c r="AG89" s="57"/>
      <c r="AH89" s="57"/>
      <c r="AI89" s="44"/>
      <c r="AJ89" s="45"/>
      <c r="AK89" s="45" t="str">
        <f t="shared" ref="AK89" si="286">AK4</f>
        <v>-</v>
      </c>
      <c r="AL89" s="57"/>
      <c r="AM89" s="57"/>
      <c r="AN89" s="57"/>
      <c r="AO89" s="44"/>
      <c r="AP89" s="45"/>
      <c r="AQ89" s="45" t="str">
        <f t="shared" ref="AQ89" si="287">AQ4</f>
        <v>-</v>
      </c>
      <c r="AR89" s="57"/>
      <c r="AS89" s="57"/>
      <c r="AT89" s="44"/>
      <c r="AU89" s="45"/>
      <c r="AV89" s="45" t="str">
        <f t="shared" ref="AV89" si="288">AV4</f>
        <v>-</v>
      </c>
      <c r="AW89" s="57"/>
      <c r="AX89" s="57"/>
      <c r="AY89" s="44"/>
      <c r="AZ89" s="45"/>
      <c r="BA89" s="45" t="str">
        <f t="shared" ref="BA89" si="289">BA4</f>
        <v>-</v>
      </c>
      <c r="BB89" s="57"/>
      <c r="BC89" s="57"/>
      <c r="BD89" s="44"/>
      <c r="BE89" s="45"/>
      <c r="BF89" s="45" t="str">
        <f t="shared" ref="BF89" si="290">BF4</f>
        <v>-</v>
      </c>
      <c r="BG89" s="57"/>
      <c r="BH89" s="57"/>
      <c r="BI89" s="44"/>
      <c r="BJ89" s="45"/>
      <c r="BK89" s="45" t="str">
        <f t="shared" ref="BK89" si="291">BK4</f>
        <v>-</v>
      </c>
      <c r="BL89" s="57"/>
      <c r="BM89" s="57"/>
      <c r="BN89" s="44"/>
      <c r="BO89" s="45"/>
      <c r="BP89" s="45" t="str">
        <f t="shared" ref="BP89" si="292">BP4</f>
        <v>-</v>
      </c>
      <c r="BQ89" s="57"/>
      <c r="BR89" s="57"/>
      <c r="BS89" s="44"/>
      <c r="BT89" s="45"/>
      <c r="BU89" s="45" t="str">
        <f t="shared" ref="BU89" si="293">BU4</f>
        <v>-</v>
      </c>
      <c r="BV89" s="57"/>
      <c r="BW89" s="57"/>
      <c r="BX89" s="57"/>
      <c r="BY89" s="44"/>
      <c r="BZ89" s="45"/>
      <c r="CA89" s="45" t="str">
        <f t="shared" ref="CA89" si="294">CA4</f>
        <v>-</v>
      </c>
      <c r="CB89" s="57"/>
    </row>
    <row r="90" spans="2:80" s="3" customFormat="1" ht="14.4" x14ac:dyDescent="0.3">
      <c r="B90" s="25" t="s">
        <v>23</v>
      </c>
      <c r="D90" s="57"/>
      <c r="E90" s="44"/>
      <c r="F90" s="45"/>
      <c r="G90" s="45"/>
      <c r="H90" s="57"/>
      <c r="I90" s="57"/>
      <c r="J90" s="44"/>
      <c r="K90" s="45"/>
      <c r="L90" s="45"/>
      <c r="M90" s="57"/>
      <c r="N90" s="57"/>
      <c r="O90" s="44"/>
      <c r="P90" s="45"/>
      <c r="Q90" s="45"/>
      <c r="R90" s="57"/>
      <c r="S90" s="57"/>
      <c r="T90" s="44"/>
      <c r="U90" s="45"/>
      <c r="V90" s="45"/>
      <c r="W90" s="57"/>
      <c r="X90" s="57"/>
      <c r="Y90" s="44"/>
      <c r="Z90" s="45"/>
      <c r="AA90" s="45"/>
      <c r="AB90" s="57"/>
      <c r="AC90" s="57"/>
      <c r="AD90" s="44"/>
      <c r="AE90" s="45"/>
      <c r="AF90" s="45"/>
      <c r="AG90" s="57"/>
      <c r="AH90" s="57"/>
      <c r="AI90" s="44"/>
      <c r="AJ90" s="45"/>
      <c r="AK90" s="45"/>
      <c r="AL90" s="57"/>
      <c r="AM90" s="57"/>
      <c r="AN90" s="57"/>
      <c r="AO90" s="44"/>
      <c r="AP90" s="45"/>
      <c r="AQ90" s="45"/>
      <c r="AR90" s="57"/>
      <c r="AS90" s="57"/>
      <c r="AT90" s="44"/>
      <c r="AU90" s="45"/>
      <c r="AV90" s="45"/>
      <c r="AW90" s="57"/>
      <c r="AX90" s="57"/>
      <c r="AY90" s="44"/>
      <c r="AZ90" s="45"/>
      <c r="BA90" s="45"/>
      <c r="BB90" s="57"/>
      <c r="BC90" s="57"/>
      <c r="BD90" s="44"/>
      <c r="BE90" s="45"/>
      <c r="BF90" s="45"/>
      <c r="BG90" s="57"/>
      <c r="BH90" s="57"/>
      <c r="BI90" s="44"/>
      <c r="BJ90" s="45"/>
      <c r="BK90" s="45"/>
      <c r="BL90" s="57"/>
      <c r="BM90" s="57"/>
      <c r="BN90" s="44"/>
      <c r="BO90" s="45"/>
      <c r="BP90" s="45"/>
      <c r="BQ90" s="57"/>
      <c r="BR90" s="57"/>
      <c r="BS90" s="44"/>
      <c r="BT90" s="45"/>
      <c r="BU90" s="45"/>
      <c r="BV90" s="57"/>
      <c r="BW90" s="57"/>
      <c r="BX90" s="57"/>
      <c r="BY90" s="44"/>
      <c r="BZ90" s="45"/>
      <c r="CA90" s="45"/>
      <c r="CB90" s="57"/>
    </row>
    <row r="91" spans="2:80" s="3" customFormat="1" ht="14.4" x14ac:dyDescent="0.3">
      <c r="B91" s="25" t="s">
        <v>2</v>
      </c>
      <c r="D91" s="57"/>
      <c r="E91" s="44"/>
      <c r="F91" s="45"/>
      <c r="G91" s="45" t="str">
        <f>G15</f>
        <v>-</v>
      </c>
      <c r="H91" s="57"/>
      <c r="I91" s="57"/>
      <c r="J91" s="44"/>
      <c r="K91" s="45"/>
      <c r="L91" s="45" t="str">
        <f t="shared" ref="L91" si="295">L15</f>
        <v>-</v>
      </c>
      <c r="M91" s="57"/>
      <c r="N91" s="57"/>
      <c r="O91" s="44"/>
      <c r="P91" s="45"/>
      <c r="Q91" s="45" t="str">
        <f t="shared" ref="Q91" si="296">Q15</f>
        <v>-</v>
      </c>
      <c r="R91" s="57"/>
      <c r="S91" s="57"/>
      <c r="T91" s="44"/>
      <c r="U91" s="45"/>
      <c r="V91" s="45" t="str">
        <f t="shared" ref="V91" si="297">V15</f>
        <v>-</v>
      </c>
      <c r="W91" s="57"/>
      <c r="X91" s="57"/>
      <c r="Y91" s="44"/>
      <c r="Z91" s="45"/>
      <c r="AA91" s="45" t="str">
        <f t="shared" ref="AA91" si="298">AA15</f>
        <v>-</v>
      </c>
      <c r="AB91" s="57"/>
      <c r="AC91" s="57"/>
      <c r="AD91" s="44"/>
      <c r="AE91" s="45"/>
      <c r="AF91" s="45" t="str">
        <f t="shared" ref="AF91" si="299">AF15</f>
        <v>-</v>
      </c>
      <c r="AG91" s="57"/>
      <c r="AH91" s="57"/>
      <c r="AI91" s="44"/>
      <c r="AJ91" s="45"/>
      <c r="AK91" s="45" t="str">
        <f t="shared" ref="AK91" si="300">AK15</f>
        <v>-</v>
      </c>
      <c r="AL91" s="57"/>
      <c r="AM91" s="57"/>
      <c r="AN91" s="57"/>
      <c r="AO91" s="44"/>
      <c r="AP91" s="45"/>
      <c r="AQ91" s="45" t="str">
        <f t="shared" ref="AQ91" si="301">AQ15</f>
        <v>-</v>
      </c>
      <c r="AR91" s="57"/>
      <c r="AS91" s="57"/>
      <c r="AT91" s="44"/>
      <c r="AU91" s="45"/>
      <c r="AV91" s="45" t="str">
        <f t="shared" ref="AV91" si="302">AV15</f>
        <v>-</v>
      </c>
      <c r="AW91" s="57"/>
      <c r="AX91" s="57"/>
      <c r="AY91" s="44"/>
      <c r="AZ91" s="45"/>
      <c r="BA91" s="45" t="str">
        <f t="shared" ref="BA91" si="303">BA15</f>
        <v>-</v>
      </c>
      <c r="BB91" s="57"/>
      <c r="BC91" s="57"/>
      <c r="BD91" s="44"/>
      <c r="BE91" s="45"/>
      <c r="BF91" s="45" t="str">
        <f t="shared" ref="BF91" si="304">BF15</f>
        <v>-</v>
      </c>
      <c r="BG91" s="57"/>
      <c r="BH91" s="57"/>
      <c r="BI91" s="44"/>
      <c r="BJ91" s="45"/>
      <c r="BK91" s="45" t="str">
        <f t="shared" ref="BK91" si="305">BK15</f>
        <v>-</v>
      </c>
      <c r="BL91" s="57"/>
      <c r="BM91" s="57"/>
      <c r="BN91" s="44"/>
      <c r="BO91" s="45"/>
      <c r="BP91" s="45" t="str">
        <f t="shared" ref="BP91" si="306">BP15</f>
        <v>-</v>
      </c>
      <c r="BQ91" s="57"/>
      <c r="BR91" s="57"/>
      <c r="BS91" s="44"/>
      <c r="BT91" s="45"/>
      <c r="BU91" s="45" t="str">
        <f t="shared" ref="BU91" si="307">BU15</f>
        <v>-</v>
      </c>
      <c r="BV91" s="57"/>
      <c r="BW91" s="57"/>
      <c r="BX91" s="57"/>
      <c r="BY91" s="44"/>
      <c r="BZ91" s="45"/>
      <c r="CA91" s="45" t="str">
        <f t="shared" ref="CA91" si="308">CA15</f>
        <v>-</v>
      </c>
      <c r="CB91" s="57"/>
    </row>
    <row r="92" spans="2:80" s="3" customFormat="1" ht="14.4" x14ac:dyDescent="0.3">
      <c r="B92" s="25" t="s">
        <v>1</v>
      </c>
      <c r="D92" s="57"/>
      <c r="E92" s="44"/>
      <c r="F92" s="45"/>
      <c r="G92" s="45" t="str">
        <f>G25</f>
        <v>-</v>
      </c>
      <c r="H92" s="57"/>
      <c r="I92" s="57"/>
      <c r="J92" s="44"/>
      <c r="K92" s="45"/>
      <c r="L92" s="45" t="str">
        <f t="shared" ref="L92" si="309">L25</f>
        <v>-</v>
      </c>
      <c r="M92" s="57"/>
      <c r="N92" s="57"/>
      <c r="O92" s="44"/>
      <c r="P92" s="45"/>
      <c r="Q92" s="45" t="str">
        <f t="shared" ref="Q92" si="310">Q25</f>
        <v>-</v>
      </c>
      <c r="R92" s="57"/>
      <c r="S92" s="57"/>
      <c r="T92" s="44"/>
      <c r="U92" s="45"/>
      <c r="V92" s="45" t="str">
        <f t="shared" ref="V92" si="311">V25</f>
        <v>-</v>
      </c>
      <c r="W92" s="57"/>
      <c r="X92" s="57"/>
      <c r="Y92" s="44"/>
      <c r="Z92" s="45"/>
      <c r="AA92" s="45" t="str">
        <f t="shared" ref="AA92" si="312">AA25</f>
        <v>-</v>
      </c>
      <c r="AB92" s="57"/>
      <c r="AC92" s="57"/>
      <c r="AD92" s="44"/>
      <c r="AE92" s="45"/>
      <c r="AF92" s="45" t="str">
        <f t="shared" ref="AF92" si="313">AF25</f>
        <v>-</v>
      </c>
      <c r="AG92" s="57"/>
      <c r="AH92" s="57"/>
      <c r="AI92" s="44"/>
      <c r="AJ92" s="45"/>
      <c r="AK92" s="45" t="str">
        <f t="shared" ref="AK92" si="314">AK25</f>
        <v>-</v>
      </c>
      <c r="AL92" s="57"/>
      <c r="AM92" s="57"/>
      <c r="AN92" s="57"/>
      <c r="AO92" s="44"/>
      <c r="AP92" s="45"/>
      <c r="AQ92" s="45" t="str">
        <f t="shared" ref="AQ92" si="315">AQ25</f>
        <v>-</v>
      </c>
      <c r="AR92" s="57"/>
      <c r="AS92" s="57"/>
      <c r="AT92" s="44"/>
      <c r="AU92" s="45"/>
      <c r="AV92" s="45" t="str">
        <f t="shared" ref="AV92" si="316">AV25</f>
        <v>-</v>
      </c>
      <c r="AW92" s="57"/>
      <c r="AX92" s="57"/>
      <c r="AY92" s="44"/>
      <c r="AZ92" s="45"/>
      <c r="BA92" s="45" t="str">
        <f t="shared" ref="BA92" si="317">BA25</f>
        <v>-</v>
      </c>
      <c r="BB92" s="57"/>
      <c r="BC92" s="57"/>
      <c r="BD92" s="44"/>
      <c r="BE92" s="45"/>
      <c r="BF92" s="45" t="str">
        <f t="shared" ref="BF92" si="318">BF25</f>
        <v>-</v>
      </c>
      <c r="BG92" s="57"/>
      <c r="BH92" s="57"/>
      <c r="BI92" s="44"/>
      <c r="BJ92" s="45"/>
      <c r="BK92" s="45" t="str">
        <f t="shared" ref="BK92" si="319">BK25</f>
        <v>-</v>
      </c>
      <c r="BL92" s="57"/>
      <c r="BM92" s="57"/>
      <c r="BN92" s="44"/>
      <c r="BO92" s="45"/>
      <c r="BP92" s="45" t="str">
        <f t="shared" ref="BP92" si="320">BP25</f>
        <v>-</v>
      </c>
      <c r="BQ92" s="57"/>
      <c r="BR92" s="57"/>
      <c r="BS92" s="44"/>
      <c r="BT92" s="45"/>
      <c r="BU92" s="45" t="str">
        <f t="shared" ref="BU92" si="321">BU25</f>
        <v>-</v>
      </c>
      <c r="BV92" s="57"/>
      <c r="BW92" s="57"/>
      <c r="BX92" s="57"/>
      <c r="BY92" s="44"/>
      <c r="BZ92" s="45"/>
      <c r="CA92" s="45" t="str">
        <f t="shared" ref="CA92" si="322">CA25</f>
        <v>-</v>
      </c>
      <c r="CB92" s="57"/>
    </row>
    <row r="93" spans="2:80" s="3" customFormat="1" ht="14.4" x14ac:dyDescent="0.3">
      <c r="B93" s="25" t="s">
        <v>24</v>
      </c>
      <c r="D93" s="57"/>
      <c r="E93" s="44"/>
      <c r="F93" s="45"/>
      <c r="G93" s="45" t="str">
        <f>G35</f>
        <v>-</v>
      </c>
      <c r="H93" s="57"/>
      <c r="I93" s="57"/>
      <c r="J93" s="44"/>
      <c r="K93" s="45"/>
      <c r="L93" s="45" t="str">
        <f t="shared" ref="L93" si="323">L35</f>
        <v>-</v>
      </c>
      <c r="M93" s="57"/>
      <c r="N93" s="57"/>
      <c r="O93" s="44"/>
      <c r="P93" s="45"/>
      <c r="Q93" s="45" t="str">
        <f t="shared" ref="Q93" si="324">Q35</f>
        <v>-</v>
      </c>
      <c r="R93" s="57"/>
      <c r="S93" s="57"/>
      <c r="T93" s="44"/>
      <c r="U93" s="45"/>
      <c r="V93" s="45" t="str">
        <f t="shared" ref="V93" si="325">V35</f>
        <v>-</v>
      </c>
      <c r="W93" s="57"/>
      <c r="X93" s="57"/>
      <c r="Y93" s="44"/>
      <c r="Z93" s="45"/>
      <c r="AA93" s="45" t="str">
        <f t="shared" ref="AA93" si="326">AA35</f>
        <v>-</v>
      </c>
      <c r="AB93" s="57"/>
      <c r="AC93" s="57"/>
      <c r="AD93" s="44"/>
      <c r="AE93" s="45"/>
      <c r="AF93" s="45" t="str">
        <f t="shared" ref="AF93" si="327">AF35</f>
        <v>-</v>
      </c>
      <c r="AG93" s="57"/>
      <c r="AH93" s="57"/>
      <c r="AI93" s="44"/>
      <c r="AJ93" s="45"/>
      <c r="AK93" s="45" t="str">
        <f t="shared" ref="AK93" si="328">AK35</f>
        <v>-</v>
      </c>
      <c r="AL93" s="57"/>
      <c r="AM93" s="57"/>
      <c r="AN93" s="57"/>
      <c r="AO93" s="44"/>
      <c r="AP93" s="45"/>
      <c r="AQ93" s="45" t="str">
        <f t="shared" ref="AQ93" si="329">AQ35</f>
        <v>-</v>
      </c>
      <c r="AR93" s="57"/>
      <c r="AS93" s="57"/>
      <c r="AT93" s="44"/>
      <c r="AU93" s="45"/>
      <c r="AV93" s="45" t="str">
        <f t="shared" ref="AV93" si="330">AV35</f>
        <v>-</v>
      </c>
      <c r="AW93" s="57"/>
      <c r="AX93" s="57"/>
      <c r="AY93" s="44"/>
      <c r="AZ93" s="45"/>
      <c r="BA93" s="45" t="str">
        <f t="shared" ref="BA93" si="331">BA35</f>
        <v>-</v>
      </c>
      <c r="BB93" s="57"/>
      <c r="BC93" s="57"/>
      <c r="BD93" s="44"/>
      <c r="BE93" s="45"/>
      <c r="BF93" s="45" t="str">
        <f t="shared" ref="BF93" si="332">BF35</f>
        <v>-</v>
      </c>
      <c r="BG93" s="57"/>
      <c r="BH93" s="57"/>
      <c r="BI93" s="44"/>
      <c r="BJ93" s="45"/>
      <c r="BK93" s="45" t="str">
        <f t="shared" ref="BK93" si="333">BK35</f>
        <v>-</v>
      </c>
      <c r="BL93" s="57"/>
      <c r="BM93" s="57"/>
      <c r="BN93" s="44"/>
      <c r="BO93" s="45"/>
      <c r="BP93" s="45" t="str">
        <f t="shared" ref="BP93" si="334">BP35</f>
        <v>-</v>
      </c>
      <c r="BQ93" s="57"/>
      <c r="BR93" s="57"/>
      <c r="BS93" s="44"/>
      <c r="BT93" s="45"/>
      <c r="BU93" s="45" t="str">
        <f t="shared" ref="BU93" si="335">BU35</f>
        <v>-</v>
      </c>
      <c r="BV93" s="57"/>
      <c r="BW93" s="57"/>
      <c r="BX93" s="57"/>
      <c r="BY93" s="44"/>
      <c r="BZ93" s="45"/>
      <c r="CA93" s="45" t="str">
        <f t="shared" ref="CA93" si="336">CA35</f>
        <v>-</v>
      </c>
      <c r="CB93" s="57"/>
    </row>
    <row r="94" spans="2:80" s="3" customFormat="1" ht="14.4" x14ac:dyDescent="0.3">
      <c r="D94" s="57"/>
      <c r="E94" s="44"/>
      <c r="F94" s="45"/>
      <c r="G94" s="45"/>
      <c r="H94" s="57"/>
      <c r="I94" s="57"/>
      <c r="J94" s="44"/>
      <c r="K94" s="45"/>
      <c r="L94" s="45"/>
      <c r="M94" s="57"/>
      <c r="N94" s="57"/>
      <c r="O94" s="44"/>
      <c r="P94" s="45"/>
      <c r="Q94" s="45"/>
      <c r="R94" s="57"/>
      <c r="S94" s="57"/>
      <c r="T94" s="44"/>
      <c r="U94" s="45"/>
      <c r="V94" s="45"/>
      <c r="W94" s="57"/>
      <c r="X94" s="57"/>
      <c r="Y94" s="44"/>
      <c r="Z94" s="45"/>
      <c r="AA94" s="45"/>
      <c r="AB94" s="57"/>
      <c r="AC94" s="57"/>
      <c r="AD94" s="44"/>
      <c r="AE94" s="45"/>
      <c r="AF94" s="45"/>
      <c r="AG94" s="57"/>
      <c r="AH94" s="57"/>
      <c r="AI94" s="44"/>
      <c r="AJ94" s="45"/>
      <c r="AK94" s="45"/>
      <c r="AL94" s="57"/>
      <c r="AM94" s="57"/>
      <c r="AN94" s="44"/>
      <c r="AO94" s="45"/>
      <c r="AP94" s="45"/>
      <c r="AQ94" s="57"/>
      <c r="AR94" s="57"/>
      <c r="AS94" s="44"/>
      <c r="AT94" s="45"/>
      <c r="AU94" s="45"/>
      <c r="AV94" s="57"/>
      <c r="AW94" s="57"/>
      <c r="AX94" s="44"/>
      <c r="AY94" s="45"/>
      <c r="AZ94" s="45"/>
      <c r="BA94" s="57"/>
      <c r="BB94" s="57"/>
      <c r="BC94" s="44"/>
      <c r="BD94" s="45"/>
      <c r="BE94" s="45"/>
      <c r="BF94" s="57"/>
      <c r="BG94" s="57"/>
      <c r="BH94" s="44"/>
      <c r="BI94" s="45"/>
      <c r="BJ94" s="45"/>
      <c r="BK94" s="57"/>
      <c r="BL94" s="57"/>
      <c r="BM94" s="44"/>
      <c r="BN94" s="45"/>
      <c r="BO94" s="45"/>
      <c r="BP94" s="57"/>
      <c r="BQ94" s="57"/>
      <c r="BR94" s="44"/>
      <c r="BS94" s="45"/>
      <c r="BT94" s="45"/>
      <c r="BU94" s="57"/>
      <c r="BV94" s="57"/>
      <c r="BW94" s="44"/>
      <c r="BX94" s="45"/>
      <c r="BY94" s="45"/>
      <c r="BZ94" s="57"/>
      <c r="CA94" s="57"/>
      <c r="CB94" s="44"/>
    </row>
    <row r="95" spans="2:80" s="3" customFormat="1" ht="14.4" x14ac:dyDescent="0.3">
      <c r="D95" s="57"/>
      <c r="E95" s="44"/>
      <c r="F95" s="45"/>
      <c r="G95" s="45"/>
      <c r="H95" s="57"/>
      <c r="J95" s="4"/>
      <c r="K95" s="5"/>
      <c r="L95" s="4"/>
      <c r="O95" s="4"/>
      <c r="P95" s="5"/>
      <c r="Q95" s="4"/>
      <c r="T95" s="4"/>
      <c r="U95" s="5"/>
      <c r="V95" s="4"/>
      <c r="Y95" s="4"/>
      <c r="Z95" s="5"/>
      <c r="AA95" s="4"/>
      <c r="AD95" s="4"/>
      <c r="AE95" s="5"/>
      <c r="AF95" s="4"/>
      <c r="AI95" s="4"/>
      <c r="AJ95" s="5"/>
      <c r="AK95" s="4"/>
      <c r="AN95" s="4"/>
      <c r="AO95" s="5"/>
      <c r="AP95" s="4"/>
      <c r="AS95" s="4"/>
      <c r="AT95" s="5"/>
      <c r="AU95" s="4"/>
      <c r="AX95" s="4"/>
      <c r="AY95" s="5"/>
      <c r="AZ95" s="4"/>
      <c r="BC95" s="4"/>
      <c r="BD95" s="5"/>
      <c r="BE95" s="4"/>
      <c r="BH95" s="4"/>
      <c r="BI95" s="5"/>
      <c r="BJ95" s="4"/>
      <c r="BN95" s="4"/>
      <c r="BO95" s="5"/>
      <c r="BP95" s="4"/>
    </row>
    <row r="96" spans="2:80" s="3" customFormat="1" ht="14.4" x14ac:dyDescent="0.3">
      <c r="D96" s="57"/>
      <c r="E96" s="44"/>
      <c r="F96" s="45"/>
      <c r="G96" s="45"/>
      <c r="H96" s="57"/>
      <c r="J96" s="4"/>
      <c r="K96" s="5"/>
      <c r="L96" s="4"/>
      <c r="O96" s="4"/>
      <c r="P96" s="5"/>
      <c r="Q96" s="4"/>
      <c r="T96" s="4"/>
      <c r="U96" s="5"/>
      <c r="V96" s="4"/>
      <c r="Y96" s="4"/>
      <c r="Z96" s="5"/>
      <c r="AA96" s="4"/>
      <c r="AD96" s="4"/>
      <c r="AE96" s="5"/>
      <c r="AF96" s="4"/>
      <c r="AI96" s="4"/>
      <c r="AJ96" s="5"/>
      <c r="AK96" s="4"/>
      <c r="AN96" s="4"/>
      <c r="AO96" s="5"/>
      <c r="AP96" s="4"/>
      <c r="AS96" s="4"/>
      <c r="AT96" s="5"/>
      <c r="AU96" s="4"/>
      <c r="AX96" s="4"/>
      <c r="AY96" s="5"/>
      <c r="AZ96" s="4"/>
      <c r="BC96" s="4"/>
      <c r="BD96" s="5"/>
      <c r="BE96" s="4"/>
      <c r="BH96" s="4"/>
      <c r="BI96" s="5"/>
      <c r="BJ96" s="4"/>
      <c r="BN96" s="4"/>
      <c r="BO96" s="5"/>
      <c r="BP96" s="4"/>
    </row>
    <row r="97" spans="4:68" s="3" customFormat="1" ht="14.4" x14ac:dyDescent="0.3">
      <c r="D97" s="57"/>
      <c r="E97" s="44"/>
      <c r="F97" s="45"/>
      <c r="G97" s="45"/>
      <c r="H97" s="57"/>
      <c r="J97" s="4"/>
      <c r="K97" s="5"/>
      <c r="L97" s="4"/>
      <c r="O97" s="4"/>
      <c r="P97" s="5"/>
      <c r="Q97" s="4"/>
      <c r="T97" s="4"/>
      <c r="U97" s="5"/>
      <c r="V97" s="4"/>
      <c r="Y97" s="4"/>
      <c r="Z97" s="5"/>
      <c r="AA97" s="4"/>
      <c r="AD97" s="4"/>
      <c r="AE97" s="5"/>
      <c r="AF97" s="4"/>
      <c r="AI97" s="4"/>
      <c r="AJ97" s="5"/>
      <c r="AK97" s="4"/>
      <c r="AN97" s="4"/>
      <c r="AO97" s="5"/>
      <c r="AP97" s="4"/>
      <c r="AS97" s="4"/>
      <c r="AT97" s="5"/>
      <c r="AU97" s="4"/>
      <c r="AX97" s="4"/>
      <c r="AY97" s="5"/>
      <c r="AZ97" s="4"/>
      <c r="BC97" s="4"/>
      <c r="BD97" s="5"/>
      <c r="BE97" s="4"/>
      <c r="BH97" s="4"/>
      <c r="BI97" s="5"/>
      <c r="BJ97" s="4"/>
      <c r="BN97" s="4"/>
      <c r="BO97" s="5"/>
      <c r="BP97" s="4"/>
    </row>
    <row r="98" spans="4:68" s="3" customFormat="1" ht="14.4" x14ac:dyDescent="0.3">
      <c r="D98" s="57"/>
      <c r="E98" s="44"/>
      <c r="F98" s="45"/>
      <c r="G98" s="45"/>
      <c r="H98" s="57"/>
      <c r="J98" s="4"/>
      <c r="K98" s="5"/>
      <c r="L98" s="4"/>
      <c r="O98" s="4"/>
      <c r="P98" s="5"/>
      <c r="Q98" s="4"/>
      <c r="T98" s="4"/>
      <c r="U98" s="5"/>
      <c r="V98" s="4"/>
      <c r="Y98" s="4"/>
      <c r="Z98" s="5"/>
      <c r="AA98" s="4"/>
      <c r="AD98" s="4"/>
      <c r="AE98" s="5"/>
      <c r="AF98" s="4"/>
      <c r="AI98" s="4"/>
      <c r="AJ98" s="5"/>
      <c r="AK98" s="4"/>
      <c r="AN98" s="4"/>
      <c r="AO98" s="5"/>
      <c r="AP98" s="4"/>
      <c r="AS98" s="4"/>
      <c r="AT98" s="5"/>
      <c r="AU98" s="4"/>
      <c r="AX98" s="4"/>
      <c r="AY98" s="5"/>
      <c r="AZ98" s="4"/>
      <c r="BC98" s="4"/>
      <c r="BD98" s="5"/>
      <c r="BE98" s="4"/>
      <c r="BH98" s="4"/>
      <c r="BI98" s="5"/>
      <c r="BJ98" s="4"/>
      <c r="BN98" s="4"/>
      <c r="BO98" s="5"/>
      <c r="BP98" s="4"/>
    </row>
    <row r="99" spans="4:68" s="3" customFormat="1" ht="14.4" x14ac:dyDescent="0.3">
      <c r="D99" s="57"/>
      <c r="E99" s="44"/>
      <c r="F99" s="45"/>
      <c r="G99" s="45"/>
      <c r="H99" s="57"/>
      <c r="J99" s="4"/>
      <c r="K99" s="5"/>
      <c r="L99" s="4"/>
      <c r="O99" s="4"/>
      <c r="P99" s="5"/>
      <c r="Q99" s="4"/>
      <c r="T99" s="4"/>
      <c r="U99" s="5"/>
      <c r="V99" s="4"/>
      <c r="Y99" s="4"/>
      <c r="Z99" s="5"/>
      <c r="AA99" s="4"/>
      <c r="AD99" s="4"/>
      <c r="AE99" s="5"/>
      <c r="AF99" s="4"/>
      <c r="AI99" s="4"/>
      <c r="AJ99" s="5"/>
      <c r="AK99" s="4"/>
      <c r="AN99" s="4"/>
      <c r="AO99" s="5"/>
      <c r="AP99" s="4"/>
      <c r="AS99" s="4"/>
      <c r="AT99" s="5"/>
      <c r="AU99" s="4"/>
      <c r="AX99" s="4"/>
      <c r="AY99" s="5"/>
      <c r="AZ99" s="4"/>
      <c r="BC99" s="4"/>
      <c r="BD99" s="5"/>
      <c r="BE99" s="4"/>
      <c r="BH99" s="4"/>
      <c r="BI99" s="5"/>
      <c r="BJ99" s="4"/>
      <c r="BN99" s="4"/>
      <c r="BO99" s="5"/>
      <c r="BP99" s="4"/>
    </row>
    <row r="100" spans="4:68" s="3" customFormat="1" ht="14.4" x14ac:dyDescent="0.3">
      <c r="D100" s="57"/>
      <c r="E100" s="44"/>
      <c r="F100" s="45"/>
      <c r="G100" s="45"/>
      <c r="H100" s="57"/>
      <c r="J100" s="4"/>
      <c r="K100" s="5"/>
      <c r="L100" s="4"/>
      <c r="O100" s="4"/>
      <c r="P100" s="5"/>
      <c r="Q100" s="4"/>
      <c r="T100" s="4"/>
      <c r="U100" s="5"/>
      <c r="V100" s="4"/>
      <c r="Y100" s="4"/>
      <c r="Z100" s="5"/>
      <c r="AA100" s="4"/>
      <c r="AD100" s="4"/>
      <c r="AE100" s="5"/>
      <c r="AF100" s="4"/>
      <c r="AI100" s="4"/>
      <c r="AJ100" s="5"/>
      <c r="AK100" s="4"/>
      <c r="AN100" s="4"/>
      <c r="AO100" s="5"/>
      <c r="AP100" s="4"/>
      <c r="AS100" s="4"/>
      <c r="AT100" s="5"/>
      <c r="AU100" s="4"/>
      <c r="AX100" s="4"/>
      <c r="AY100" s="5"/>
      <c r="AZ100" s="4"/>
      <c r="BC100" s="4"/>
      <c r="BD100" s="5"/>
      <c r="BE100" s="4"/>
      <c r="BH100" s="4"/>
      <c r="BI100" s="5"/>
      <c r="BJ100" s="4"/>
      <c r="BN100" s="4"/>
      <c r="BO100" s="5"/>
      <c r="BP100" s="4"/>
    </row>
    <row r="101" spans="4:68" s="3" customFormat="1" ht="14.4" x14ac:dyDescent="0.3">
      <c r="D101" s="57"/>
      <c r="E101" s="44"/>
      <c r="F101" s="45"/>
      <c r="G101" s="45"/>
      <c r="H101" s="57"/>
      <c r="J101" s="4"/>
      <c r="K101" s="5"/>
      <c r="L101" s="4"/>
      <c r="O101" s="4"/>
      <c r="P101" s="5"/>
      <c r="Q101" s="4"/>
      <c r="T101" s="4"/>
      <c r="U101" s="5"/>
      <c r="V101" s="4"/>
      <c r="Y101" s="4"/>
      <c r="Z101" s="5"/>
      <c r="AA101" s="4"/>
      <c r="AD101" s="4"/>
      <c r="AE101" s="5"/>
      <c r="AF101" s="4"/>
      <c r="AI101" s="4"/>
      <c r="AJ101" s="5"/>
      <c r="AK101" s="4"/>
      <c r="AN101" s="4"/>
      <c r="AO101" s="5"/>
      <c r="AP101" s="4"/>
      <c r="AS101" s="4"/>
      <c r="AT101" s="5"/>
      <c r="AU101" s="4"/>
      <c r="AX101" s="4"/>
      <c r="AY101" s="5"/>
      <c r="AZ101" s="4"/>
      <c r="BC101" s="4"/>
      <c r="BD101" s="5"/>
      <c r="BE101" s="4"/>
      <c r="BH101" s="4"/>
      <c r="BI101" s="5"/>
      <c r="BJ101" s="4"/>
      <c r="BN101" s="4"/>
      <c r="BO101" s="5"/>
      <c r="BP101" s="4"/>
    </row>
    <row r="102" spans="4:68" s="3" customFormat="1" ht="14.4" x14ac:dyDescent="0.3">
      <c r="D102" s="57"/>
      <c r="E102" s="44"/>
      <c r="F102" s="45"/>
      <c r="G102" s="45"/>
      <c r="H102" s="57"/>
      <c r="J102" s="4"/>
      <c r="K102" s="5"/>
      <c r="L102" s="4"/>
      <c r="O102" s="4"/>
      <c r="P102" s="5"/>
      <c r="Q102" s="4"/>
      <c r="T102" s="4"/>
      <c r="U102" s="5"/>
      <c r="V102" s="4"/>
      <c r="Y102" s="4"/>
      <c r="Z102" s="5"/>
      <c r="AA102" s="4"/>
      <c r="AD102" s="4"/>
      <c r="AE102" s="5"/>
      <c r="AF102" s="4"/>
      <c r="AI102" s="4"/>
      <c r="AJ102" s="5"/>
      <c r="AK102" s="4"/>
      <c r="AN102" s="4"/>
      <c r="AO102" s="5"/>
      <c r="AP102" s="4"/>
      <c r="AS102" s="4"/>
      <c r="AT102" s="5"/>
      <c r="AU102" s="4"/>
      <c r="AX102" s="4"/>
      <c r="AY102" s="5"/>
      <c r="AZ102" s="4"/>
      <c r="BC102" s="4"/>
      <c r="BD102" s="5"/>
      <c r="BE102" s="4"/>
      <c r="BH102" s="4"/>
      <c r="BI102" s="5"/>
      <c r="BJ102" s="4"/>
      <c r="BN102" s="4"/>
      <c r="BO102" s="5"/>
      <c r="BP102" s="4"/>
    </row>
    <row r="103" spans="4:68" s="3" customFormat="1" ht="14.4" x14ac:dyDescent="0.3">
      <c r="D103" s="57"/>
      <c r="E103" s="44"/>
      <c r="F103" s="45"/>
      <c r="G103" s="45"/>
      <c r="H103" s="57"/>
      <c r="J103" s="4"/>
      <c r="K103" s="5"/>
      <c r="L103" s="4"/>
      <c r="O103" s="4"/>
      <c r="P103" s="5"/>
      <c r="Q103" s="4"/>
      <c r="T103" s="4"/>
      <c r="U103" s="5"/>
      <c r="V103" s="4"/>
      <c r="Y103" s="4"/>
      <c r="Z103" s="5"/>
      <c r="AA103" s="4"/>
      <c r="AD103" s="4"/>
      <c r="AE103" s="5"/>
      <c r="AF103" s="4"/>
      <c r="AI103" s="4"/>
      <c r="AJ103" s="5"/>
      <c r="AK103" s="4"/>
      <c r="AN103" s="4"/>
      <c r="AO103" s="5"/>
      <c r="AP103" s="4"/>
      <c r="AS103" s="4"/>
      <c r="AT103" s="5"/>
      <c r="AU103" s="4"/>
      <c r="AX103" s="4"/>
      <c r="AY103" s="5"/>
      <c r="AZ103" s="4"/>
      <c r="BC103" s="4"/>
      <c r="BD103" s="5"/>
      <c r="BE103" s="4"/>
      <c r="BH103" s="4"/>
      <c r="BI103" s="5"/>
      <c r="BJ103" s="4"/>
      <c r="BN103" s="4"/>
      <c r="BO103" s="5"/>
      <c r="BP103" s="4"/>
    </row>
    <row r="104" spans="4:68" s="3" customFormat="1" ht="14.4" x14ac:dyDescent="0.3">
      <c r="D104" s="57"/>
      <c r="E104" s="44"/>
      <c r="F104" s="45"/>
      <c r="G104" s="45"/>
      <c r="H104" s="57"/>
      <c r="J104" s="4"/>
      <c r="K104" s="5"/>
      <c r="L104" s="4"/>
      <c r="O104" s="4"/>
      <c r="P104" s="5"/>
      <c r="Q104" s="4"/>
      <c r="T104" s="4"/>
      <c r="U104" s="5"/>
      <c r="V104" s="4"/>
      <c r="Y104" s="4"/>
      <c r="Z104" s="5"/>
      <c r="AA104" s="4"/>
      <c r="AD104" s="4"/>
      <c r="AE104" s="5"/>
      <c r="AF104" s="4"/>
      <c r="AI104" s="4"/>
      <c r="AJ104" s="5"/>
      <c r="AK104" s="4"/>
      <c r="AN104" s="4"/>
      <c r="AO104" s="5"/>
      <c r="AP104" s="4"/>
      <c r="AS104" s="4"/>
      <c r="AT104" s="5"/>
      <c r="AU104" s="4"/>
      <c r="AX104" s="4"/>
      <c r="AY104" s="5"/>
      <c r="AZ104" s="4"/>
      <c r="BC104" s="4"/>
      <c r="BD104" s="5"/>
      <c r="BE104" s="4"/>
      <c r="BH104" s="4"/>
      <c r="BI104" s="5"/>
      <c r="BJ104" s="4"/>
      <c r="BN104" s="4"/>
      <c r="BO104" s="5"/>
      <c r="BP104" s="4"/>
    </row>
    <row r="105" spans="4:68" s="3" customFormat="1" ht="14.4" x14ac:dyDescent="0.3">
      <c r="D105" s="57"/>
      <c r="E105" s="44"/>
      <c r="F105" s="45"/>
      <c r="G105" s="45"/>
      <c r="H105" s="57"/>
      <c r="J105" s="4"/>
      <c r="K105" s="5"/>
      <c r="L105" s="4"/>
      <c r="O105" s="4"/>
      <c r="P105" s="5"/>
      <c r="Q105" s="4"/>
      <c r="T105" s="4"/>
      <c r="U105" s="5"/>
      <c r="V105" s="4"/>
      <c r="Y105" s="4"/>
      <c r="Z105" s="5"/>
      <c r="AA105" s="4"/>
      <c r="AD105" s="4"/>
      <c r="AE105" s="5"/>
      <c r="AF105" s="4"/>
      <c r="AI105" s="4"/>
      <c r="AJ105" s="5"/>
      <c r="AK105" s="4"/>
      <c r="AN105" s="4"/>
      <c r="AO105" s="5"/>
      <c r="AP105" s="4"/>
      <c r="AS105" s="4"/>
      <c r="AT105" s="5"/>
      <c r="AU105" s="4"/>
      <c r="AX105" s="4"/>
      <c r="AY105" s="5"/>
      <c r="AZ105" s="4"/>
      <c r="BC105" s="4"/>
      <c r="BD105" s="5"/>
      <c r="BE105" s="4"/>
      <c r="BH105" s="4"/>
      <c r="BI105" s="5"/>
      <c r="BJ105" s="4"/>
      <c r="BN105" s="4"/>
      <c r="BO105" s="5"/>
      <c r="BP105" s="4"/>
    </row>
    <row r="106" spans="4:68" s="3" customFormat="1" ht="14.4" x14ac:dyDescent="0.3">
      <c r="D106" s="57"/>
      <c r="E106" s="44"/>
      <c r="F106" s="45"/>
      <c r="G106" s="45"/>
      <c r="H106" s="57"/>
      <c r="J106" s="4"/>
      <c r="K106" s="5"/>
      <c r="L106" s="4"/>
      <c r="O106" s="4"/>
      <c r="P106" s="5"/>
      <c r="Q106" s="4"/>
      <c r="T106" s="4"/>
      <c r="U106" s="5"/>
      <c r="V106" s="4"/>
      <c r="Y106" s="4"/>
      <c r="Z106" s="5"/>
      <c r="AA106" s="4"/>
      <c r="AD106" s="4"/>
      <c r="AE106" s="5"/>
      <c r="AF106" s="4"/>
      <c r="AI106" s="4"/>
      <c r="AJ106" s="5"/>
      <c r="AK106" s="4"/>
      <c r="AN106" s="4"/>
      <c r="AO106" s="5"/>
      <c r="AP106" s="4"/>
      <c r="AS106" s="4"/>
      <c r="AT106" s="5"/>
      <c r="AU106" s="4"/>
      <c r="AX106" s="4"/>
      <c r="AY106" s="5"/>
      <c r="AZ106" s="4"/>
      <c r="BC106" s="4"/>
      <c r="BD106" s="5"/>
      <c r="BE106" s="4"/>
      <c r="BH106" s="4"/>
      <c r="BI106" s="5"/>
      <c r="BJ106" s="4"/>
      <c r="BN106" s="4"/>
      <c r="BO106" s="5"/>
      <c r="BP106" s="4"/>
    </row>
    <row r="107" spans="4:68" s="3" customFormat="1" ht="14.4" x14ac:dyDescent="0.3">
      <c r="D107" s="57"/>
      <c r="E107" s="44"/>
      <c r="F107" s="45"/>
      <c r="G107" s="45"/>
      <c r="H107" s="57"/>
      <c r="J107" s="4"/>
      <c r="K107" s="5"/>
      <c r="L107" s="4"/>
      <c r="O107" s="4"/>
      <c r="P107" s="5"/>
      <c r="Q107" s="4"/>
      <c r="T107" s="4"/>
      <c r="U107" s="5"/>
      <c r="V107" s="4"/>
      <c r="Y107" s="4"/>
      <c r="Z107" s="5"/>
      <c r="AA107" s="4"/>
      <c r="AD107" s="4"/>
      <c r="AE107" s="5"/>
      <c r="AF107" s="4"/>
      <c r="AI107" s="4"/>
      <c r="AJ107" s="5"/>
      <c r="AK107" s="4"/>
      <c r="AN107" s="4"/>
      <c r="AO107" s="5"/>
      <c r="AP107" s="4"/>
      <c r="AS107" s="4"/>
      <c r="AT107" s="5"/>
      <c r="AU107" s="4"/>
      <c r="AX107" s="4"/>
      <c r="AY107" s="5"/>
      <c r="AZ107" s="4"/>
      <c r="BC107" s="4"/>
      <c r="BD107" s="5"/>
      <c r="BE107" s="4"/>
      <c r="BH107" s="4"/>
      <c r="BI107" s="5"/>
      <c r="BJ107" s="4"/>
      <c r="BN107" s="4"/>
      <c r="BO107" s="5"/>
      <c r="BP107" s="4"/>
    </row>
    <row r="108" spans="4:68" s="3" customFormat="1" ht="14.4" x14ac:dyDescent="0.3">
      <c r="D108" s="57"/>
      <c r="E108" s="44"/>
      <c r="F108" s="45"/>
      <c r="G108" s="45"/>
      <c r="H108" s="57"/>
      <c r="J108" s="4"/>
      <c r="K108" s="5"/>
      <c r="L108" s="4"/>
      <c r="O108" s="4"/>
      <c r="P108" s="5"/>
      <c r="Q108" s="4"/>
      <c r="T108" s="4"/>
      <c r="U108" s="5"/>
      <c r="V108" s="4"/>
      <c r="Y108" s="4"/>
      <c r="Z108" s="5"/>
      <c r="AA108" s="4"/>
      <c r="AD108" s="4"/>
      <c r="AE108" s="5"/>
      <c r="AF108" s="4"/>
      <c r="AI108" s="4"/>
      <c r="AJ108" s="5"/>
      <c r="AK108" s="4"/>
      <c r="AN108" s="4"/>
      <c r="AO108" s="5"/>
      <c r="AP108" s="4"/>
      <c r="AS108" s="4"/>
      <c r="AT108" s="5"/>
      <c r="AU108" s="4"/>
      <c r="AX108" s="4"/>
      <c r="AY108" s="5"/>
      <c r="AZ108" s="4"/>
      <c r="BC108" s="4"/>
      <c r="BD108" s="5"/>
      <c r="BE108" s="4"/>
      <c r="BH108" s="4"/>
      <c r="BI108" s="5"/>
      <c r="BJ108" s="4"/>
      <c r="BN108" s="4"/>
      <c r="BO108" s="5"/>
      <c r="BP108" s="4"/>
    </row>
    <row r="109" spans="4:68" s="3" customFormat="1" ht="14.4" x14ac:dyDescent="0.3">
      <c r="D109" s="57"/>
      <c r="E109" s="44"/>
      <c r="F109" s="45"/>
      <c r="G109" s="45"/>
      <c r="H109" s="57"/>
      <c r="J109" s="4"/>
      <c r="K109" s="5"/>
      <c r="L109" s="4"/>
      <c r="O109" s="4"/>
      <c r="P109" s="5"/>
      <c r="Q109" s="4"/>
      <c r="T109" s="4"/>
      <c r="U109" s="5"/>
      <c r="V109" s="4"/>
      <c r="Y109" s="4"/>
      <c r="Z109" s="5"/>
      <c r="AA109" s="4"/>
      <c r="AD109" s="4"/>
      <c r="AE109" s="5"/>
      <c r="AF109" s="4"/>
      <c r="AI109" s="4"/>
      <c r="AJ109" s="5"/>
      <c r="AK109" s="4"/>
      <c r="AN109" s="4"/>
      <c r="AO109" s="5"/>
      <c r="AP109" s="4"/>
      <c r="AS109" s="4"/>
      <c r="AT109" s="5"/>
      <c r="AU109" s="4"/>
      <c r="AX109" s="4"/>
      <c r="AY109" s="5"/>
      <c r="AZ109" s="4"/>
      <c r="BC109" s="4"/>
      <c r="BD109" s="5"/>
      <c r="BE109" s="4"/>
      <c r="BH109" s="4"/>
      <c r="BI109" s="5"/>
      <c r="BJ109" s="4"/>
      <c r="BN109" s="4"/>
      <c r="BO109" s="5"/>
      <c r="BP109" s="4"/>
    </row>
    <row r="110" spans="4:68" s="3" customFormat="1" ht="14.4" x14ac:dyDescent="0.3">
      <c r="D110" s="57"/>
      <c r="E110" s="44"/>
      <c r="F110" s="45"/>
      <c r="G110" s="45"/>
      <c r="H110" s="57"/>
      <c r="J110" s="4"/>
      <c r="K110" s="5"/>
      <c r="L110" s="4"/>
      <c r="O110" s="4"/>
      <c r="P110" s="5"/>
      <c r="Q110" s="4"/>
      <c r="T110" s="4"/>
      <c r="U110" s="5"/>
      <c r="V110" s="4"/>
      <c r="Y110" s="4"/>
      <c r="Z110" s="5"/>
      <c r="AA110" s="4"/>
      <c r="AD110" s="4"/>
      <c r="AE110" s="5"/>
      <c r="AF110" s="4"/>
      <c r="AI110" s="4"/>
      <c r="AJ110" s="5"/>
      <c r="AK110" s="4"/>
      <c r="AN110" s="4"/>
      <c r="AO110" s="5"/>
      <c r="AP110" s="4"/>
      <c r="AS110" s="4"/>
      <c r="AT110" s="5"/>
      <c r="AU110" s="4"/>
      <c r="AX110" s="4"/>
      <c r="AY110" s="5"/>
      <c r="AZ110" s="4"/>
      <c r="BC110" s="4"/>
      <c r="BD110" s="5"/>
      <c r="BE110" s="4"/>
      <c r="BH110" s="4"/>
      <c r="BI110" s="5"/>
      <c r="BJ110" s="4"/>
      <c r="BN110" s="4"/>
      <c r="BO110" s="5"/>
      <c r="BP110" s="4"/>
    </row>
    <row r="111" spans="4:68" s="3" customFormat="1" ht="14.4" x14ac:dyDescent="0.3">
      <c r="D111" s="57"/>
      <c r="E111" s="44"/>
      <c r="F111" s="45"/>
      <c r="G111" s="45"/>
      <c r="H111" s="57"/>
      <c r="J111" s="4"/>
      <c r="K111" s="5"/>
      <c r="L111" s="4"/>
      <c r="O111" s="4"/>
      <c r="P111" s="5"/>
      <c r="Q111" s="4"/>
      <c r="T111" s="4"/>
      <c r="U111" s="5"/>
      <c r="V111" s="4"/>
      <c r="Y111" s="4"/>
      <c r="Z111" s="5"/>
      <c r="AA111" s="4"/>
      <c r="AD111" s="4"/>
      <c r="AE111" s="5"/>
      <c r="AF111" s="4"/>
      <c r="AI111" s="4"/>
      <c r="AJ111" s="5"/>
      <c r="AK111" s="4"/>
      <c r="AN111" s="4"/>
      <c r="AO111" s="5"/>
      <c r="AP111" s="4"/>
      <c r="AS111" s="4"/>
      <c r="AT111" s="5"/>
      <c r="AU111" s="4"/>
      <c r="AX111" s="4"/>
      <c r="AY111" s="5"/>
      <c r="AZ111" s="4"/>
      <c r="BC111" s="4"/>
      <c r="BD111" s="5"/>
      <c r="BE111" s="4"/>
      <c r="BH111" s="4"/>
      <c r="BI111" s="5"/>
      <c r="BJ111" s="4"/>
      <c r="BN111" s="4"/>
      <c r="BO111" s="5"/>
      <c r="BP111" s="4"/>
    </row>
    <row r="112" spans="4:68" s="3" customFormat="1" ht="14.4" x14ac:dyDescent="0.3">
      <c r="D112" s="57"/>
      <c r="E112" s="44"/>
      <c r="F112" s="45"/>
      <c r="G112" s="45"/>
      <c r="H112" s="57"/>
      <c r="J112" s="4"/>
      <c r="K112" s="5"/>
      <c r="L112" s="4"/>
      <c r="O112" s="4"/>
      <c r="P112" s="5"/>
      <c r="Q112" s="4"/>
      <c r="T112" s="4"/>
      <c r="U112" s="5"/>
      <c r="V112" s="4"/>
      <c r="Y112" s="4"/>
      <c r="Z112" s="5"/>
      <c r="AA112" s="4"/>
      <c r="AD112" s="4"/>
      <c r="AE112" s="5"/>
      <c r="AF112" s="4"/>
      <c r="AI112" s="4"/>
      <c r="AJ112" s="5"/>
      <c r="AK112" s="4"/>
      <c r="AN112" s="4"/>
      <c r="AO112" s="5"/>
      <c r="AP112" s="4"/>
      <c r="AS112" s="4"/>
      <c r="AT112" s="5"/>
      <c r="AU112" s="4"/>
      <c r="AX112" s="4"/>
      <c r="AY112" s="5"/>
      <c r="AZ112" s="4"/>
      <c r="BC112" s="4"/>
      <c r="BD112" s="5"/>
      <c r="BE112" s="4"/>
      <c r="BH112" s="4"/>
      <c r="BI112" s="5"/>
      <c r="BJ112" s="4"/>
      <c r="BN112" s="4"/>
      <c r="BO112" s="5"/>
      <c r="BP112" s="4"/>
    </row>
    <row r="113" spans="4:68" s="3" customFormat="1" ht="14.4" x14ac:dyDescent="0.3">
      <c r="D113" s="57"/>
      <c r="E113" s="44"/>
      <c r="F113" s="45"/>
      <c r="G113" s="45"/>
      <c r="H113" s="57"/>
      <c r="J113" s="4"/>
      <c r="K113" s="5"/>
      <c r="L113" s="4"/>
      <c r="O113" s="4"/>
      <c r="P113" s="5"/>
      <c r="Q113" s="4"/>
      <c r="T113" s="4"/>
      <c r="U113" s="5"/>
      <c r="V113" s="4"/>
      <c r="Y113" s="4"/>
      <c r="Z113" s="5"/>
      <c r="AA113" s="4"/>
      <c r="AD113" s="4"/>
      <c r="AE113" s="5"/>
      <c r="AF113" s="4"/>
      <c r="AI113" s="4"/>
      <c r="AJ113" s="5"/>
      <c r="AK113" s="4"/>
      <c r="AN113" s="4"/>
      <c r="AO113" s="5"/>
      <c r="AP113" s="4"/>
      <c r="AS113" s="4"/>
      <c r="AT113" s="5"/>
      <c r="AU113" s="4"/>
      <c r="AX113" s="4"/>
      <c r="AY113" s="5"/>
      <c r="AZ113" s="4"/>
      <c r="BC113" s="4"/>
      <c r="BD113" s="5"/>
      <c r="BE113" s="4"/>
      <c r="BH113" s="4"/>
      <c r="BI113" s="5"/>
      <c r="BJ113" s="4"/>
      <c r="BN113" s="4"/>
      <c r="BO113" s="5"/>
      <c r="BP113" s="4"/>
    </row>
    <row r="114" spans="4:68" s="3" customFormat="1" ht="14.4" x14ac:dyDescent="0.3">
      <c r="D114" s="57"/>
      <c r="E114" s="44"/>
      <c r="F114" s="45"/>
      <c r="G114" s="45"/>
      <c r="H114" s="57"/>
      <c r="J114" s="4"/>
      <c r="K114" s="5"/>
      <c r="L114" s="4"/>
      <c r="O114" s="4"/>
      <c r="P114" s="5"/>
      <c r="Q114" s="4"/>
      <c r="T114" s="4"/>
      <c r="U114" s="5"/>
      <c r="V114" s="4"/>
      <c r="Y114" s="4"/>
      <c r="Z114" s="5"/>
      <c r="AA114" s="4"/>
      <c r="AD114" s="4"/>
      <c r="AE114" s="5"/>
      <c r="AF114" s="4"/>
      <c r="AI114" s="4"/>
      <c r="AJ114" s="5"/>
      <c r="AK114" s="4"/>
      <c r="AN114" s="4"/>
      <c r="AO114" s="5"/>
      <c r="AP114" s="4"/>
      <c r="AS114" s="4"/>
      <c r="AT114" s="5"/>
      <c r="AU114" s="4"/>
      <c r="AX114" s="4"/>
      <c r="AY114" s="5"/>
      <c r="AZ114" s="4"/>
      <c r="BC114" s="4"/>
      <c r="BD114" s="5"/>
      <c r="BE114" s="4"/>
      <c r="BH114" s="4"/>
      <c r="BI114" s="5"/>
      <c r="BJ114" s="4"/>
      <c r="BN114" s="4"/>
      <c r="BO114" s="5"/>
      <c r="BP114" s="4"/>
    </row>
    <row r="115" spans="4:68" s="3" customFormat="1" ht="14.4" x14ac:dyDescent="0.3">
      <c r="D115" s="57"/>
      <c r="E115" s="44"/>
      <c r="F115" s="45"/>
      <c r="G115" s="45"/>
      <c r="H115" s="57"/>
      <c r="J115" s="4"/>
      <c r="K115" s="5"/>
      <c r="L115" s="4"/>
      <c r="O115" s="4"/>
      <c r="P115" s="5"/>
      <c r="Q115" s="4"/>
      <c r="T115" s="4"/>
      <c r="U115" s="5"/>
      <c r="V115" s="4"/>
      <c r="Y115" s="4"/>
      <c r="Z115" s="5"/>
      <c r="AA115" s="4"/>
      <c r="AD115" s="4"/>
      <c r="AE115" s="5"/>
      <c r="AF115" s="4"/>
      <c r="AI115" s="4"/>
      <c r="AJ115" s="5"/>
      <c r="AK115" s="4"/>
      <c r="AN115" s="4"/>
      <c r="AO115" s="5"/>
      <c r="AP115" s="4"/>
      <c r="AS115" s="4"/>
      <c r="AT115" s="5"/>
      <c r="AU115" s="4"/>
      <c r="AX115" s="4"/>
      <c r="AY115" s="5"/>
      <c r="AZ115" s="4"/>
      <c r="BC115" s="4"/>
      <c r="BD115" s="5"/>
      <c r="BE115" s="4"/>
      <c r="BH115" s="4"/>
      <c r="BI115" s="5"/>
      <c r="BJ115" s="4"/>
      <c r="BN115" s="4"/>
      <c r="BO115" s="5"/>
      <c r="BP115" s="4"/>
    </row>
    <row r="116" spans="4:68" s="3" customFormat="1" ht="14.4" x14ac:dyDescent="0.3">
      <c r="D116" s="57"/>
      <c r="E116" s="44"/>
      <c r="F116" s="45"/>
      <c r="G116" s="45"/>
      <c r="H116" s="57"/>
      <c r="J116" s="4"/>
      <c r="K116" s="5"/>
      <c r="L116" s="4"/>
      <c r="O116" s="4"/>
      <c r="P116" s="5"/>
      <c r="Q116" s="4"/>
      <c r="T116" s="4"/>
      <c r="U116" s="5"/>
      <c r="V116" s="4"/>
      <c r="Y116" s="4"/>
      <c r="Z116" s="5"/>
      <c r="AA116" s="4"/>
      <c r="AD116" s="4"/>
      <c r="AE116" s="5"/>
      <c r="AF116" s="4"/>
      <c r="AI116" s="4"/>
      <c r="AJ116" s="5"/>
      <c r="AK116" s="4"/>
      <c r="AN116" s="4"/>
      <c r="AO116" s="5"/>
      <c r="AP116" s="4"/>
      <c r="AS116" s="4"/>
      <c r="AT116" s="5"/>
      <c r="AU116" s="4"/>
      <c r="AX116" s="4"/>
      <c r="AY116" s="5"/>
      <c r="AZ116" s="4"/>
      <c r="BC116" s="4"/>
      <c r="BD116" s="5"/>
      <c r="BE116" s="4"/>
      <c r="BH116" s="4"/>
      <c r="BI116" s="5"/>
      <c r="BJ116" s="4"/>
      <c r="BN116" s="4"/>
      <c r="BO116" s="5"/>
      <c r="BP116" s="4"/>
    </row>
    <row r="117" spans="4:68" s="3" customFormat="1" ht="14.4" x14ac:dyDescent="0.3">
      <c r="D117" s="57"/>
      <c r="E117" s="44"/>
      <c r="F117" s="45"/>
      <c r="G117" s="45"/>
      <c r="H117" s="57"/>
      <c r="J117" s="4"/>
      <c r="K117" s="5"/>
      <c r="L117" s="4"/>
      <c r="O117" s="4"/>
      <c r="P117" s="5"/>
      <c r="Q117" s="4"/>
      <c r="T117" s="4"/>
      <c r="U117" s="5"/>
      <c r="V117" s="4"/>
      <c r="Y117" s="4"/>
      <c r="Z117" s="5"/>
      <c r="AA117" s="4"/>
      <c r="AD117" s="4"/>
      <c r="AE117" s="5"/>
      <c r="AF117" s="4"/>
      <c r="AI117" s="4"/>
      <c r="AJ117" s="5"/>
      <c r="AK117" s="4"/>
      <c r="AN117" s="4"/>
      <c r="AO117" s="5"/>
      <c r="AP117" s="4"/>
      <c r="AS117" s="4"/>
      <c r="AT117" s="5"/>
      <c r="AU117" s="4"/>
      <c r="AX117" s="4"/>
      <c r="AY117" s="5"/>
      <c r="AZ117" s="4"/>
      <c r="BC117" s="4"/>
      <c r="BD117" s="5"/>
      <c r="BE117" s="4"/>
      <c r="BH117" s="4"/>
      <c r="BI117" s="5"/>
      <c r="BJ117" s="4"/>
      <c r="BN117" s="4"/>
      <c r="BO117" s="5"/>
      <c r="BP117" s="4"/>
    </row>
    <row r="118" spans="4:68" s="3" customFormat="1" ht="14.4" x14ac:dyDescent="0.3">
      <c r="D118" s="57"/>
      <c r="E118" s="44"/>
      <c r="F118" s="45"/>
      <c r="G118" s="45"/>
      <c r="H118" s="57"/>
      <c r="J118" s="4"/>
      <c r="K118" s="5"/>
      <c r="L118" s="4"/>
      <c r="O118" s="4"/>
      <c r="P118" s="5"/>
      <c r="Q118" s="4"/>
      <c r="T118" s="4"/>
      <c r="U118" s="5"/>
      <c r="V118" s="4"/>
      <c r="Y118" s="4"/>
      <c r="Z118" s="5"/>
      <c r="AA118" s="4"/>
      <c r="AD118" s="4"/>
      <c r="AE118" s="5"/>
      <c r="AF118" s="4"/>
      <c r="AI118" s="4"/>
      <c r="AJ118" s="5"/>
      <c r="AK118" s="4"/>
      <c r="AN118" s="4"/>
      <c r="AO118" s="5"/>
      <c r="AP118" s="4"/>
      <c r="AS118" s="4"/>
      <c r="AT118" s="5"/>
      <c r="AU118" s="4"/>
      <c r="AX118" s="4"/>
      <c r="AY118" s="5"/>
      <c r="AZ118" s="4"/>
      <c r="BC118" s="4"/>
      <c r="BD118" s="5"/>
      <c r="BE118" s="4"/>
      <c r="BH118" s="4"/>
      <c r="BI118" s="5"/>
      <c r="BJ118" s="4"/>
      <c r="BN118" s="4"/>
      <c r="BO118" s="5"/>
      <c r="BP118" s="4"/>
    </row>
    <row r="119" spans="4:68" s="3" customFormat="1" ht="14.4" x14ac:dyDescent="0.3">
      <c r="D119" s="57"/>
      <c r="E119" s="44"/>
      <c r="F119" s="45"/>
      <c r="G119" s="45"/>
      <c r="H119" s="57"/>
      <c r="J119" s="4"/>
      <c r="K119" s="5"/>
      <c r="L119" s="4"/>
      <c r="O119" s="4"/>
      <c r="P119" s="5"/>
      <c r="Q119" s="4"/>
      <c r="T119" s="4"/>
      <c r="U119" s="5"/>
      <c r="V119" s="4"/>
      <c r="Y119" s="4"/>
      <c r="Z119" s="5"/>
      <c r="AA119" s="4"/>
      <c r="AD119" s="4"/>
      <c r="AE119" s="5"/>
      <c r="AF119" s="4"/>
      <c r="AI119" s="4"/>
      <c r="AJ119" s="5"/>
      <c r="AK119" s="4"/>
      <c r="AN119" s="4"/>
      <c r="AO119" s="5"/>
      <c r="AP119" s="4"/>
      <c r="AS119" s="4"/>
      <c r="AT119" s="5"/>
      <c r="AU119" s="4"/>
      <c r="AX119" s="4"/>
      <c r="AY119" s="5"/>
      <c r="AZ119" s="4"/>
      <c r="BC119" s="4"/>
      <c r="BD119" s="5"/>
      <c r="BE119" s="4"/>
      <c r="BH119" s="4"/>
      <c r="BI119" s="5"/>
      <c r="BJ119" s="4"/>
      <c r="BN119" s="4"/>
      <c r="BO119" s="5"/>
      <c r="BP119" s="4"/>
    </row>
    <row r="120" spans="4:68" s="3" customFormat="1" ht="14.4" x14ac:dyDescent="0.3">
      <c r="D120" s="57"/>
      <c r="E120" s="44"/>
      <c r="F120" s="45"/>
      <c r="G120" s="45"/>
      <c r="H120" s="57"/>
      <c r="J120" s="4"/>
      <c r="K120" s="5"/>
      <c r="L120" s="4"/>
      <c r="O120" s="4"/>
      <c r="P120" s="5"/>
      <c r="Q120" s="4"/>
      <c r="T120" s="4"/>
      <c r="U120" s="5"/>
      <c r="V120" s="4"/>
      <c r="Y120" s="4"/>
      <c r="Z120" s="5"/>
      <c r="AA120" s="4"/>
      <c r="AD120" s="4"/>
      <c r="AE120" s="5"/>
      <c r="AF120" s="4"/>
      <c r="AI120" s="4"/>
      <c r="AJ120" s="5"/>
      <c r="AK120" s="4"/>
      <c r="AN120" s="4"/>
      <c r="AO120" s="5"/>
      <c r="AP120" s="4"/>
      <c r="AS120" s="4"/>
      <c r="AT120" s="5"/>
      <c r="AU120" s="4"/>
      <c r="AX120" s="4"/>
      <c r="AY120" s="5"/>
      <c r="AZ120" s="4"/>
      <c r="BC120" s="4"/>
      <c r="BD120" s="5"/>
      <c r="BE120" s="4"/>
      <c r="BH120" s="4"/>
      <c r="BI120" s="5"/>
      <c r="BJ120" s="4"/>
      <c r="BN120" s="4"/>
      <c r="BO120" s="5"/>
      <c r="BP120" s="4"/>
    </row>
    <row r="121" spans="4:68" s="3" customFormat="1" ht="14.4" x14ac:dyDescent="0.3">
      <c r="D121" s="57"/>
      <c r="E121" s="44"/>
      <c r="F121" s="45"/>
      <c r="G121" s="45"/>
      <c r="H121" s="57"/>
      <c r="J121" s="4"/>
      <c r="K121" s="5"/>
      <c r="L121" s="4"/>
      <c r="O121" s="4"/>
      <c r="P121" s="5"/>
      <c r="Q121" s="4"/>
      <c r="T121" s="4"/>
      <c r="U121" s="5"/>
      <c r="V121" s="4"/>
      <c r="Y121" s="4"/>
      <c r="Z121" s="5"/>
      <c r="AA121" s="4"/>
      <c r="AD121" s="4"/>
      <c r="AE121" s="5"/>
      <c r="AF121" s="4"/>
      <c r="AI121" s="4"/>
      <c r="AJ121" s="5"/>
      <c r="AK121" s="4"/>
      <c r="AN121" s="4"/>
      <c r="AO121" s="5"/>
      <c r="AP121" s="4"/>
      <c r="AS121" s="4"/>
      <c r="AT121" s="5"/>
      <c r="AU121" s="4"/>
      <c r="AX121" s="4"/>
      <c r="AY121" s="5"/>
      <c r="AZ121" s="4"/>
      <c r="BC121" s="4"/>
      <c r="BD121" s="5"/>
      <c r="BE121" s="4"/>
      <c r="BH121" s="4"/>
      <c r="BI121" s="5"/>
      <c r="BJ121" s="4"/>
      <c r="BN121" s="4"/>
      <c r="BO121" s="5"/>
      <c r="BP121" s="4"/>
    </row>
    <row r="122" spans="4:68" s="3" customFormat="1" ht="14.4" x14ac:dyDescent="0.3">
      <c r="D122" s="57"/>
      <c r="E122" s="44"/>
      <c r="F122" s="45"/>
      <c r="G122" s="45"/>
      <c r="H122" s="57"/>
      <c r="J122" s="4"/>
      <c r="K122" s="5"/>
      <c r="L122" s="4"/>
      <c r="O122" s="4"/>
      <c r="P122" s="5"/>
      <c r="Q122" s="4"/>
      <c r="T122" s="4"/>
      <c r="U122" s="5"/>
      <c r="V122" s="4"/>
      <c r="Y122" s="4"/>
      <c r="Z122" s="5"/>
      <c r="AA122" s="4"/>
      <c r="AD122" s="4"/>
      <c r="AE122" s="5"/>
      <c r="AF122" s="4"/>
      <c r="AI122" s="4"/>
      <c r="AJ122" s="5"/>
      <c r="AK122" s="4"/>
      <c r="AN122" s="4"/>
      <c r="AO122" s="5"/>
      <c r="AP122" s="4"/>
      <c r="AS122" s="4"/>
      <c r="AT122" s="5"/>
      <c r="AU122" s="4"/>
      <c r="AX122" s="4"/>
      <c r="AY122" s="5"/>
      <c r="AZ122" s="4"/>
      <c r="BC122" s="4"/>
      <c r="BD122" s="5"/>
      <c r="BE122" s="4"/>
      <c r="BH122" s="4"/>
      <c r="BI122" s="5"/>
      <c r="BJ122" s="4"/>
      <c r="BN122" s="4"/>
      <c r="BO122" s="5"/>
      <c r="BP122" s="4"/>
    </row>
    <row r="123" spans="4:68" s="3" customFormat="1" ht="14.4" x14ac:dyDescent="0.3">
      <c r="D123" s="57"/>
      <c r="E123" s="44"/>
      <c r="F123" s="45"/>
      <c r="G123" s="45"/>
      <c r="H123" s="57"/>
      <c r="J123" s="4"/>
      <c r="K123" s="5"/>
      <c r="L123" s="4"/>
      <c r="O123" s="4"/>
      <c r="P123" s="5"/>
      <c r="Q123" s="4"/>
      <c r="T123" s="4"/>
      <c r="U123" s="5"/>
      <c r="V123" s="4"/>
      <c r="Y123" s="4"/>
      <c r="Z123" s="5"/>
      <c r="AA123" s="4"/>
      <c r="AD123" s="4"/>
      <c r="AE123" s="5"/>
      <c r="AF123" s="4"/>
      <c r="AI123" s="4"/>
      <c r="AJ123" s="5"/>
      <c r="AK123" s="4"/>
      <c r="AN123" s="4"/>
      <c r="AO123" s="5"/>
      <c r="AP123" s="4"/>
      <c r="AS123" s="4"/>
      <c r="AT123" s="5"/>
      <c r="AU123" s="4"/>
      <c r="AX123" s="4"/>
      <c r="AY123" s="5"/>
      <c r="AZ123" s="4"/>
      <c r="BC123" s="4"/>
      <c r="BD123" s="5"/>
      <c r="BE123" s="4"/>
      <c r="BH123" s="4"/>
      <c r="BI123" s="5"/>
      <c r="BJ123" s="4"/>
      <c r="BN123" s="4"/>
      <c r="BO123" s="5"/>
      <c r="BP123" s="4"/>
    </row>
    <row r="124" spans="4:68" s="3" customFormat="1" ht="14.4" x14ac:dyDescent="0.3">
      <c r="D124" s="57"/>
      <c r="E124" s="44"/>
      <c r="F124" s="45"/>
      <c r="G124" s="45"/>
      <c r="H124" s="57"/>
      <c r="J124" s="4"/>
      <c r="K124" s="5"/>
      <c r="L124" s="4"/>
      <c r="O124" s="4"/>
      <c r="P124" s="5"/>
      <c r="Q124" s="4"/>
      <c r="T124" s="4"/>
      <c r="U124" s="5"/>
      <c r="V124" s="4"/>
      <c r="Y124" s="4"/>
      <c r="Z124" s="5"/>
      <c r="AA124" s="4"/>
      <c r="AD124" s="4"/>
      <c r="AE124" s="5"/>
      <c r="AF124" s="4"/>
      <c r="AI124" s="4"/>
      <c r="AJ124" s="5"/>
      <c r="AK124" s="4"/>
      <c r="AN124" s="4"/>
      <c r="AO124" s="5"/>
      <c r="AP124" s="4"/>
      <c r="AS124" s="4"/>
      <c r="AT124" s="5"/>
      <c r="AU124" s="4"/>
      <c r="AX124" s="4"/>
      <c r="AY124" s="5"/>
      <c r="AZ124" s="4"/>
      <c r="BC124" s="4"/>
      <c r="BD124" s="5"/>
      <c r="BE124" s="4"/>
      <c r="BH124" s="4"/>
      <c r="BI124" s="5"/>
      <c r="BJ124" s="4"/>
      <c r="BN124" s="4"/>
      <c r="BO124" s="5"/>
      <c r="BP124" s="4"/>
    </row>
    <row r="125" spans="4:68" s="3" customFormat="1" ht="14.4" x14ac:dyDescent="0.3">
      <c r="D125" s="57"/>
      <c r="E125" s="44"/>
      <c r="F125" s="45"/>
      <c r="G125" s="45"/>
      <c r="H125" s="57"/>
      <c r="J125" s="4"/>
      <c r="K125" s="5"/>
      <c r="L125" s="4"/>
      <c r="O125" s="4"/>
      <c r="P125" s="5"/>
      <c r="Q125" s="4"/>
      <c r="T125" s="4"/>
      <c r="U125" s="5"/>
      <c r="V125" s="4"/>
      <c r="Y125" s="4"/>
      <c r="Z125" s="5"/>
      <c r="AA125" s="4"/>
      <c r="AD125" s="4"/>
      <c r="AE125" s="5"/>
      <c r="AF125" s="4"/>
      <c r="AI125" s="4"/>
      <c r="AJ125" s="5"/>
      <c r="AK125" s="4"/>
      <c r="AN125" s="4"/>
      <c r="AO125" s="5"/>
      <c r="AP125" s="4"/>
      <c r="AS125" s="4"/>
      <c r="AT125" s="5"/>
      <c r="AU125" s="4"/>
      <c r="AX125" s="4"/>
      <c r="AY125" s="5"/>
      <c r="AZ125" s="4"/>
      <c r="BC125" s="4"/>
      <c r="BD125" s="5"/>
      <c r="BE125" s="4"/>
      <c r="BH125" s="4"/>
      <c r="BI125" s="5"/>
      <c r="BJ125" s="4"/>
      <c r="BN125" s="4"/>
      <c r="BO125" s="5"/>
      <c r="BP125" s="4"/>
    </row>
    <row r="126" spans="4:68" s="3" customFormat="1" ht="14.4" x14ac:dyDescent="0.3">
      <c r="D126" s="57"/>
      <c r="E126" s="44"/>
      <c r="F126" s="45"/>
      <c r="G126" s="45"/>
      <c r="H126" s="57"/>
      <c r="J126" s="4"/>
      <c r="K126" s="5"/>
      <c r="L126" s="4"/>
      <c r="O126" s="4"/>
      <c r="P126" s="5"/>
      <c r="Q126" s="4"/>
      <c r="T126" s="4"/>
      <c r="U126" s="5"/>
      <c r="V126" s="4"/>
      <c r="Y126" s="4"/>
      <c r="Z126" s="5"/>
      <c r="AA126" s="4"/>
      <c r="AD126" s="4"/>
      <c r="AE126" s="5"/>
      <c r="AF126" s="4"/>
      <c r="AI126" s="4"/>
      <c r="AJ126" s="5"/>
      <c r="AK126" s="4"/>
      <c r="AN126" s="4"/>
      <c r="AO126" s="5"/>
      <c r="AP126" s="4"/>
      <c r="AS126" s="4"/>
      <c r="AT126" s="5"/>
      <c r="AU126" s="4"/>
      <c r="AX126" s="4"/>
      <c r="AY126" s="5"/>
      <c r="AZ126" s="4"/>
      <c r="BC126" s="4"/>
      <c r="BD126" s="5"/>
      <c r="BE126" s="4"/>
      <c r="BH126" s="4"/>
      <c r="BI126" s="5"/>
      <c r="BJ126" s="4"/>
      <c r="BN126" s="4"/>
      <c r="BO126" s="5"/>
      <c r="BP126" s="4"/>
    </row>
    <row r="127" spans="4:68" s="3" customFormat="1" ht="14.4" x14ac:dyDescent="0.3">
      <c r="D127" s="57"/>
      <c r="E127" s="44"/>
      <c r="F127" s="45"/>
      <c r="G127" s="45"/>
      <c r="H127" s="57"/>
      <c r="J127" s="4"/>
      <c r="K127" s="5"/>
      <c r="L127" s="4"/>
      <c r="O127" s="4"/>
      <c r="P127" s="5"/>
      <c r="Q127" s="4"/>
      <c r="T127" s="4"/>
      <c r="U127" s="5"/>
      <c r="V127" s="4"/>
      <c r="Y127" s="4"/>
      <c r="Z127" s="5"/>
      <c r="AA127" s="4"/>
      <c r="AD127" s="4"/>
      <c r="AE127" s="5"/>
      <c r="AF127" s="4"/>
      <c r="AI127" s="4"/>
      <c r="AJ127" s="5"/>
      <c r="AK127" s="4"/>
      <c r="AN127" s="4"/>
      <c r="AO127" s="5"/>
      <c r="AP127" s="4"/>
      <c r="AS127" s="4"/>
      <c r="AT127" s="5"/>
      <c r="AU127" s="4"/>
      <c r="AX127" s="4"/>
      <c r="AY127" s="5"/>
      <c r="AZ127" s="4"/>
      <c r="BC127" s="4"/>
      <c r="BD127" s="5"/>
      <c r="BE127" s="4"/>
      <c r="BH127" s="4"/>
      <c r="BI127" s="5"/>
      <c r="BJ127" s="4"/>
      <c r="BN127" s="4"/>
      <c r="BO127" s="5"/>
      <c r="BP127" s="4"/>
    </row>
    <row r="128" spans="4:68" s="3" customFormat="1" ht="14.4" x14ac:dyDescent="0.3">
      <c r="D128" s="57"/>
      <c r="E128" s="44"/>
      <c r="F128" s="45"/>
      <c r="G128" s="45"/>
      <c r="H128" s="57"/>
      <c r="J128" s="4"/>
      <c r="K128" s="5"/>
      <c r="L128" s="4"/>
      <c r="O128" s="4"/>
      <c r="P128" s="5"/>
      <c r="Q128" s="4"/>
      <c r="T128" s="4"/>
      <c r="U128" s="5"/>
      <c r="V128" s="4"/>
      <c r="Y128" s="4"/>
      <c r="Z128" s="5"/>
      <c r="AA128" s="4"/>
      <c r="AD128" s="4"/>
      <c r="AE128" s="5"/>
      <c r="AF128" s="4"/>
      <c r="AI128" s="4"/>
      <c r="AJ128" s="5"/>
      <c r="AK128" s="4"/>
      <c r="AN128" s="4"/>
      <c r="AO128" s="5"/>
      <c r="AP128" s="4"/>
      <c r="AS128" s="4"/>
      <c r="AT128" s="5"/>
      <c r="AU128" s="4"/>
      <c r="AX128" s="4"/>
      <c r="AY128" s="5"/>
      <c r="AZ128" s="4"/>
      <c r="BC128" s="4"/>
      <c r="BD128" s="5"/>
      <c r="BE128" s="4"/>
      <c r="BH128" s="4"/>
      <c r="BI128" s="5"/>
      <c r="BJ128" s="4"/>
      <c r="BN128" s="4"/>
      <c r="BO128" s="5"/>
      <c r="BP128" s="4"/>
    </row>
    <row r="129" spans="4:68" s="3" customFormat="1" ht="14.4" x14ac:dyDescent="0.3">
      <c r="D129" s="57"/>
      <c r="E129" s="44"/>
      <c r="F129" s="45"/>
      <c r="G129" s="45"/>
      <c r="H129" s="57"/>
      <c r="J129" s="4"/>
      <c r="K129" s="5"/>
      <c r="L129" s="4"/>
      <c r="O129" s="4"/>
      <c r="P129" s="5"/>
      <c r="Q129" s="4"/>
      <c r="T129" s="4"/>
      <c r="U129" s="5"/>
      <c r="V129" s="4"/>
      <c r="Y129" s="4"/>
      <c r="Z129" s="5"/>
      <c r="AA129" s="4"/>
      <c r="AD129" s="4"/>
      <c r="AE129" s="5"/>
      <c r="AF129" s="4"/>
      <c r="AI129" s="4"/>
      <c r="AJ129" s="5"/>
      <c r="AK129" s="4"/>
      <c r="AN129" s="4"/>
      <c r="AO129" s="5"/>
      <c r="AP129" s="4"/>
      <c r="AS129" s="4"/>
      <c r="AT129" s="5"/>
      <c r="AU129" s="4"/>
      <c r="AX129" s="4"/>
      <c r="AY129" s="5"/>
      <c r="AZ129" s="4"/>
      <c r="BC129" s="4"/>
      <c r="BD129" s="5"/>
      <c r="BE129" s="4"/>
      <c r="BH129" s="4"/>
      <c r="BI129" s="5"/>
      <c r="BJ129" s="4"/>
      <c r="BN129" s="4"/>
      <c r="BO129" s="5"/>
      <c r="BP129" s="4"/>
    </row>
    <row r="130" spans="4:68" s="3" customFormat="1" ht="14.4" x14ac:dyDescent="0.3">
      <c r="D130" s="57"/>
      <c r="E130" s="44"/>
      <c r="F130" s="45"/>
      <c r="G130" s="45"/>
      <c r="H130" s="57"/>
      <c r="J130" s="4"/>
      <c r="K130" s="5"/>
      <c r="L130" s="4"/>
      <c r="O130" s="4"/>
      <c r="P130" s="5"/>
      <c r="Q130" s="4"/>
      <c r="T130" s="4"/>
      <c r="U130" s="5"/>
      <c r="V130" s="4"/>
      <c r="Y130" s="4"/>
      <c r="Z130" s="5"/>
      <c r="AA130" s="4"/>
      <c r="AD130" s="4"/>
      <c r="AE130" s="5"/>
      <c r="AF130" s="4"/>
      <c r="AI130" s="4"/>
      <c r="AJ130" s="5"/>
      <c r="AK130" s="4"/>
      <c r="AN130" s="4"/>
      <c r="AO130" s="5"/>
      <c r="AP130" s="4"/>
      <c r="AS130" s="4"/>
      <c r="AT130" s="5"/>
      <c r="AU130" s="4"/>
      <c r="AX130" s="4"/>
      <c r="AY130" s="5"/>
      <c r="AZ130" s="4"/>
      <c r="BC130" s="4"/>
      <c r="BD130" s="5"/>
      <c r="BE130" s="4"/>
      <c r="BH130" s="4"/>
      <c r="BI130" s="5"/>
      <c r="BJ130" s="4"/>
      <c r="BN130" s="4"/>
      <c r="BO130" s="5"/>
      <c r="BP130" s="4"/>
    </row>
    <row r="131" spans="4:68" s="3" customFormat="1" ht="14.4" x14ac:dyDescent="0.3">
      <c r="D131" s="57"/>
      <c r="E131" s="44"/>
      <c r="F131" s="45"/>
      <c r="G131" s="45"/>
      <c r="H131" s="57"/>
      <c r="J131" s="4"/>
      <c r="K131" s="5"/>
      <c r="L131" s="4"/>
      <c r="O131" s="4"/>
      <c r="P131" s="5"/>
      <c r="Q131" s="4"/>
      <c r="T131" s="4"/>
      <c r="U131" s="5"/>
      <c r="V131" s="4"/>
      <c r="Y131" s="4"/>
      <c r="Z131" s="5"/>
      <c r="AA131" s="4"/>
      <c r="AD131" s="4"/>
      <c r="AE131" s="5"/>
      <c r="AF131" s="4"/>
      <c r="AI131" s="4"/>
      <c r="AJ131" s="5"/>
      <c r="AK131" s="4"/>
      <c r="AN131" s="4"/>
      <c r="AO131" s="5"/>
      <c r="AP131" s="4"/>
      <c r="AS131" s="4"/>
      <c r="AT131" s="5"/>
      <c r="AU131" s="4"/>
      <c r="AX131" s="4"/>
      <c r="AY131" s="5"/>
      <c r="AZ131" s="4"/>
      <c r="BC131" s="4"/>
      <c r="BD131" s="5"/>
      <c r="BE131" s="4"/>
      <c r="BH131" s="4"/>
      <c r="BI131" s="5"/>
      <c r="BJ131" s="4"/>
      <c r="BN131" s="4"/>
      <c r="BO131" s="5"/>
      <c r="BP131" s="4"/>
    </row>
    <row r="132" spans="4:68" s="3" customFormat="1" ht="14.4" x14ac:dyDescent="0.3">
      <c r="D132" s="57"/>
      <c r="E132" s="44"/>
      <c r="F132" s="45"/>
      <c r="G132" s="45"/>
      <c r="H132" s="57"/>
      <c r="J132" s="4"/>
      <c r="K132" s="5"/>
      <c r="L132" s="4"/>
      <c r="O132" s="4"/>
      <c r="P132" s="5"/>
      <c r="Q132" s="4"/>
      <c r="T132" s="4"/>
      <c r="U132" s="5"/>
      <c r="V132" s="4"/>
      <c r="Y132" s="4"/>
      <c r="Z132" s="5"/>
      <c r="AA132" s="4"/>
      <c r="AD132" s="4"/>
      <c r="AE132" s="5"/>
      <c r="AF132" s="4"/>
      <c r="AI132" s="4"/>
      <c r="AJ132" s="5"/>
      <c r="AK132" s="4"/>
      <c r="AN132" s="4"/>
      <c r="AO132" s="5"/>
      <c r="AP132" s="4"/>
      <c r="AS132" s="4"/>
      <c r="AT132" s="5"/>
      <c r="AU132" s="4"/>
      <c r="AX132" s="4"/>
      <c r="AY132" s="5"/>
      <c r="AZ132" s="4"/>
      <c r="BC132" s="4"/>
      <c r="BD132" s="5"/>
      <c r="BE132" s="4"/>
      <c r="BH132" s="4"/>
      <c r="BI132" s="5"/>
      <c r="BJ132" s="4"/>
      <c r="BN132" s="4"/>
      <c r="BO132" s="5"/>
      <c r="BP132" s="4"/>
    </row>
    <row r="133" spans="4:68" s="3" customFormat="1" ht="14.4" x14ac:dyDescent="0.3">
      <c r="D133" s="57"/>
      <c r="E133" s="44"/>
      <c r="F133" s="45"/>
      <c r="G133" s="45"/>
      <c r="H133" s="57"/>
      <c r="J133" s="4"/>
      <c r="K133" s="5"/>
      <c r="L133" s="4"/>
      <c r="O133" s="4"/>
      <c r="P133" s="5"/>
      <c r="Q133" s="4"/>
      <c r="T133" s="4"/>
      <c r="U133" s="5"/>
      <c r="V133" s="4"/>
      <c r="Y133" s="4"/>
      <c r="Z133" s="5"/>
      <c r="AA133" s="4"/>
      <c r="AD133" s="4"/>
      <c r="AE133" s="5"/>
      <c r="AF133" s="4"/>
      <c r="AI133" s="4"/>
      <c r="AJ133" s="5"/>
      <c r="AK133" s="4"/>
      <c r="AN133" s="4"/>
      <c r="AO133" s="5"/>
      <c r="AP133" s="4"/>
      <c r="AS133" s="4"/>
      <c r="AT133" s="5"/>
      <c r="AU133" s="4"/>
      <c r="AX133" s="4"/>
      <c r="AY133" s="5"/>
      <c r="AZ133" s="4"/>
      <c r="BC133" s="4"/>
      <c r="BD133" s="5"/>
      <c r="BE133" s="4"/>
      <c r="BH133" s="4"/>
      <c r="BI133" s="5"/>
      <c r="BJ133" s="4"/>
      <c r="BN133" s="4"/>
      <c r="BO133" s="5"/>
      <c r="BP133" s="4"/>
    </row>
    <row r="134" spans="4:68" s="3" customFormat="1" ht="14.4" x14ac:dyDescent="0.3">
      <c r="D134" s="57"/>
      <c r="E134" s="44"/>
      <c r="F134" s="45"/>
      <c r="G134" s="45"/>
      <c r="H134" s="57"/>
      <c r="J134" s="4"/>
      <c r="K134" s="5"/>
      <c r="L134" s="4"/>
      <c r="O134" s="4"/>
      <c r="P134" s="5"/>
      <c r="Q134" s="4"/>
      <c r="T134" s="4"/>
      <c r="U134" s="5"/>
      <c r="V134" s="4"/>
      <c r="Y134" s="4"/>
      <c r="Z134" s="5"/>
      <c r="AA134" s="4"/>
      <c r="AD134" s="4"/>
      <c r="AE134" s="5"/>
      <c r="AF134" s="4"/>
      <c r="AI134" s="4"/>
      <c r="AJ134" s="5"/>
      <c r="AK134" s="4"/>
      <c r="AN134" s="4"/>
      <c r="AO134" s="5"/>
      <c r="AP134" s="4"/>
      <c r="AS134" s="4"/>
      <c r="AT134" s="5"/>
      <c r="AU134" s="4"/>
      <c r="AX134" s="4"/>
      <c r="AY134" s="5"/>
      <c r="AZ134" s="4"/>
      <c r="BC134" s="4"/>
      <c r="BD134" s="5"/>
      <c r="BE134" s="4"/>
      <c r="BH134" s="4"/>
      <c r="BI134" s="5"/>
      <c r="BJ134" s="4"/>
      <c r="BN134" s="4"/>
      <c r="BO134" s="5"/>
      <c r="BP134" s="4"/>
    </row>
    <row r="135" spans="4:68" s="3" customFormat="1" ht="14.4" x14ac:dyDescent="0.3">
      <c r="D135" s="57"/>
      <c r="E135" s="44"/>
      <c r="F135" s="45"/>
      <c r="G135" s="45"/>
      <c r="H135" s="57"/>
      <c r="J135" s="4"/>
      <c r="K135" s="5"/>
      <c r="L135" s="4"/>
      <c r="O135" s="4"/>
      <c r="P135" s="5"/>
      <c r="Q135" s="4"/>
      <c r="T135" s="4"/>
      <c r="U135" s="5"/>
      <c r="V135" s="4"/>
      <c r="Y135" s="4"/>
      <c r="Z135" s="5"/>
      <c r="AA135" s="4"/>
      <c r="AD135" s="4"/>
      <c r="AE135" s="5"/>
      <c r="AF135" s="4"/>
      <c r="AI135" s="4"/>
      <c r="AJ135" s="5"/>
      <c r="AK135" s="4"/>
      <c r="AN135" s="4"/>
      <c r="AO135" s="5"/>
      <c r="AP135" s="4"/>
      <c r="AS135" s="4"/>
      <c r="AT135" s="5"/>
      <c r="AU135" s="4"/>
      <c r="AX135" s="4"/>
      <c r="AY135" s="5"/>
      <c r="AZ135" s="4"/>
      <c r="BC135" s="4"/>
      <c r="BD135" s="5"/>
      <c r="BE135" s="4"/>
      <c r="BH135" s="4"/>
      <c r="BI135" s="5"/>
      <c r="BJ135" s="4"/>
      <c r="BN135" s="4"/>
      <c r="BO135" s="5"/>
      <c r="BP135" s="4"/>
    </row>
    <row r="136" spans="4:68" s="3" customFormat="1" ht="14.4" x14ac:dyDescent="0.3">
      <c r="D136" s="57"/>
      <c r="E136" s="44"/>
      <c r="F136" s="45"/>
      <c r="G136" s="45"/>
      <c r="H136" s="57"/>
      <c r="J136" s="4"/>
      <c r="K136" s="5"/>
      <c r="L136" s="4"/>
      <c r="O136" s="4"/>
      <c r="P136" s="5"/>
      <c r="Q136" s="4"/>
      <c r="T136" s="4"/>
      <c r="U136" s="5"/>
      <c r="V136" s="4"/>
      <c r="Y136" s="4"/>
      <c r="Z136" s="5"/>
      <c r="AA136" s="4"/>
      <c r="AD136" s="4"/>
      <c r="AE136" s="5"/>
      <c r="AF136" s="4"/>
      <c r="AI136" s="4"/>
      <c r="AJ136" s="5"/>
      <c r="AK136" s="4"/>
      <c r="AN136" s="4"/>
      <c r="AO136" s="5"/>
      <c r="AP136" s="4"/>
      <c r="AS136" s="4"/>
      <c r="AT136" s="5"/>
      <c r="AU136" s="4"/>
      <c r="AX136" s="4"/>
      <c r="AY136" s="5"/>
      <c r="AZ136" s="4"/>
      <c r="BC136" s="4"/>
      <c r="BD136" s="5"/>
      <c r="BE136" s="4"/>
      <c r="BH136" s="4"/>
      <c r="BI136" s="5"/>
      <c r="BJ136" s="4"/>
      <c r="BN136" s="4"/>
      <c r="BO136" s="5"/>
      <c r="BP136" s="4"/>
    </row>
    <row r="137" spans="4:68" s="3" customFormat="1" ht="14.4" x14ac:dyDescent="0.3">
      <c r="D137" s="57"/>
      <c r="E137" s="44"/>
      <c r="F137" s="45"/>
      <c r="G137" s="45"/>
      <c r="H137" s="57"/>
      <c r="J137" s="4"/>
      <c r="K137" s="5"/>
      <c r="L137" s="4"/>
      <c r="O137" s="4"/>
      <c r="P137" s="5"/>
      <c r="Q137" s="4"/>
      <c r="T137" s="4"/>
      <c r="U137" s="5"/>
      <c r="V137" s="4"/>
      <c r="Y137" s="4"/>
      <c r="Z137" s="5"/>
      <c r="AA137" s="4"/>
      <c r="AD137" s="4"/>
      <c r="AE137" s="5"/>
      <c r="AF137" s="4"/>
      <c r="AI137" s="4"/>
      <c r="AJ137" s="5"/>
      <c r="AK137" s="4"/>
      <c r="AN137" s="4"/>
      <c r="AO137" s="5"/>
      <c r="AP137" s="4"/>
      <c r="AS137" s="4"/>
      <c r="AT137" s="5"/>
      <c r="AU137" s="4"/>
      <c r="AX137" s="4"/>
      <c r="AY137" s="5"/>
      <c r="AZ137" s="4"/>
      <c r="BC137" s="4"/>
      <c r="BD137" s="5"/>
      <c r="BE137" s="4"/>
      <c r="BH137" s="4"/>
      <c r="BI137" s="5"/>
      <c r="BJ137" s="4"/>
      <c r="BN137" s="4"/>
      <c r="BO137" s="5"/>
      <c r="BP137" s="4"/>
    </row>
    <row r="138" spans="4:68" s="3" customFormat="1" ht="14.4" x14ac:dyDescent="0.3">
      <c r="D138" s="57"/>
      <c r="E138" s="44"/>
      <c r="F138" s="45"/>
      <c r="G138" s="45"/>
      <c r="H138" s="57"/>
      <c r="J138" s="4"/>
      <c r="K138" s="5"/>
      <c r="L138" s="4"/>
      <c r="O138" s="4"/>
      <c r="P138" s="5"/>
      <c r="Q138" s="4"/>
      <c r="T138" s="4"/>
      <c r="U138" s="5"/>
      <c r="V138" s="4"/>
      <c r="Y138" s="4"/>
      <c r="Z138" s="5"/>
      <c r="AA138" s="4"/>
      <c r="AD138" s="4"/>
      <c r="AE138" s="5"/>
      <c r="AF138" s="4"/>
      <c r="AI138" s="4"/>
      <c r="AJ138" s="5"/>
      <c r="AK138" s="4"/>
      <c r="AN138" s="4"/>
      <c r="AO138" s="5"/>
      <c r="AP138" s="4"/>
      <c r="AS138" s="4"/>
      <c r="AT138" s="5"/>
      <c r="AU138" s="4"/>
      <c r="AX138" s="4"/>
      <c r="AY138" s="5"/>
      <c r="AZ138" s="4"/>
      <c r="BC138" s="4"/>
      <c r="BD138" s="5"/>
      <c r="BE138" s="4"/>
      <c r="BH138" s="4"/>
      <c r="BI138" s="5"/>
      <c r="BJ138" s="4"/>
      <c r="BN138" s="4"/>
      <c r="BO138" s="5"/>
      <c r="BP138" s="4"/>
    </row>
    <row r="139" spans="4:68" s="3" customFormat="1" ht="14.4" x14ac:dyDescent="0.3">
      <c r="D139" s="57"/>
      <c r="E139" s="44"/>
      <c r="F139" s="45"/>
      <c r="G139" s="45"/>
      <c r="H139" s="57"/>
      <c r="J139" s="4"/>
      <c r="K139" s="5"/>
      <c r="L139" s="4"/>
      <c r="O139" s="4"/>
      <c r="P139" s="5"/>
      <c r="Q139" s="4"/>
      <c r="T139" s="4"/>
      <c r="U139" s="5"/>
      <c r="V139" s="4"/>
      <c r="Y139" s="4"/>
      <c r="Z139" s="5"/>
      <c r="AA139" s="4"/>
      <c r="AD139" s="4"/>
      <c r="AE139" s="5"/>
      <c r="AF139" s="4"/>
      <c r="AI139" s="4"/>
      <c r="AJ139" s="5"/>
      <c r="AK139" s="4"/>
      <c r="AN139" s="4"/>
      <c r="AO139" s="5"/>
      <c r="AP139" s="4"/>
      <c r="AS139" s="4"/>
      <c r="AT139" s="5"/>
      <c r="AU139" s="4"/>
      <c r="AX139" s="4"/>
      <c r="AY139" s="5"/>
      <c r="AZ139" s="4"/>
      <c r="BC139" s="4"/>
      <c r="BD139" s="5"/>
      <c r="BE139" s="4"/>
      <c r="BH139" s="4"/>
      <c r="BI139" s="5"/>
      <c r="BJ139" s="4"/>
      <c r="BN139" s="4"/>
      <c r="BO139" s="5"/>
      <c r="BP139" s="4"/>
    </row>
    <row r="140" spans="4:68" s="3" customFormat="1" ht="14.4" x14ac:dyDescent="0.3">
      <c r="D140" s="57"/>
      <c r="E140" s="44"/>
      <c r="F140" s="45"/>
      <c r="G140" s="45"/>
      <c r="H140" s="57"/>
      <c r="J140" s="4"/>
      <c r="K140" s="5"/>
      <c r="L140" s="4"/>
      <c r="O140" s="4"/>
      <c r="P140" s="5"/>
      <c r="Q140" s="4"/>
      <c r="T140" s="4"/>
      <c r="U140" s="5"/>
      <c r="V140" s="4"/>
      <c r="Y140" s="4"/>
      <c r="Z140" s="5"/>
      <c r="AA140" s="4"/>
      <c r="AD140" s="4"/>
      <c r="AE140" s="5"/>
      <c r="AF140" s="4"/>
      <c r="AI140" s="4"/>
      <c r="AJ140" s="5"/>
      <c r="AK140" s="4"/>
      <c r="AN140" s="4"/>
      <c r="AO140" s="5"/>
      <c r="AP140" s="4"/>
      <c r="AS140" s="4"/>
      <c r="AT140" s="5"/>
      <c r="AU140" s="4"/>
      <c r="AX140" s="4"/>
      <c r="AY140" s="5"/>
      <c r="AZ140" s="4"/>
      <c r="BC140" s="4"/>
      <c r="BD140" s="5"/>
      <c r="BE140" s="4"/>
      <c r="BH140" s="4"/>
      <c r="BI140" s="5"/>
      <c r="BJ140" s="4"/>
      <c r="BN140" s="4"/>
      <c r="BO140" s="5"/>
      <c r="BP140" s="4"/>
    </row>
    <row r="141" spans="4:68" s="3" customFormat="1" ht="14.4" x14ac:dyDescent="0.3">
      <c r="D141" s="57"/>
      <c r="E141" s="44"/>
      <c r="F141" s="45"/>
      <c r="G141" s="45"/>
      <c r="H141" s="57"/>
      <c r="J141" s="4"/>
      <c r="K141" s="5"/>
      <c r="L141" s="4"/>
      <c r="O141" s="4"/>
      <c r="P141" s="5"/>
      <c r="Q141" s="4"/>
      <c r="T141" s="4"/>
      <c r="U141" s="5"/>
      <c r="V141" s="4"/>
      <c r="Y141" s="4"/>
      <c r="Z141" s="5"/>
      <c r="AA141" s="4"/>
      <c r="AD141" s="4"/>
      <c r="AE141" s="5"/>
      <c r="AF141" s="4"/>
      <c r="AI141" s="4"/>
      <c r="AJ141" s="5"/>
      <c r="AK141" s="4"/>
      <c r="AN141" s="4"/>
      <c r="AO141" s="5"/>
      <c r="AP141" s="4"/>
      <c r="AS141" s="4"/>
      <c r="AT141" s="5"/>
      <c r="AU141" s="4"/>
      <c r="AX141" s="4"/>
      <c r="AY141" s="5"/>
      <c r="AZ141" s="4"/>
      <c r="BC141" s="4"/>
      <c r="BD141" s="5"/>
      <c r="BE141" s="4"/>
      <c r="BH141" s="4"/>
      <c r="BI141" s="5"/>
      <c r="BJ141" s="4"/>
      <c r="BN141" s="4"/>
      <c r="BO141" s="5"/>
      <c r="BP141" s="4"/>
    </row>
    <row r="142" spans="4:68" s="3" customFormat="1" ht="14.4" x14ac:dyDescent="0.3">
      <c r="D142" s="57"/>
      <c r="E142" s="44"/>
      <c r="F142" s="45"/>
      <c r="G142" s="45"/>
      <c r="H142" s="57"/>
      <c r="J142" s="4"/>
      <c r="K142" s="5"/>
      <c r="L142" s="4"/>
      <c r="O142" s="4"/>
      <c r="P142" s="5"/>
      <c r="Q142" s="4"/>
      <c r="T142" s="4"/>
      <c r="U142" s="5"/>
      <c r="V142" s="4"/>
      <c r="Y142" s="4"/>
      <c r="Z142" s="5"/>
      <c r="AA142" s="4"/>
      <c r="AD142" s="4"/>
      <c r="AE142" s="5"/>
      <c r="AF142" s="4"/>
      <c r="AI142" s="4"/>
      <c r="AJ142" s="5"/>
      <c r="AK142" s="4"/>
      <c r="AN142" s="4"/>
      <c r="AO142" s="5"/>
      <c r="AP142" s="4"/>
      <c r="AS142" s="4"/>
      <c r="AT142" s="5"/>
      <c r="AU142" s="4"/>
      <c r="AX142" s="4"/>
      <c r="AY142" s="5"/>
      <c r="AZ142" s="4"/>
      <c r="BC142" s="4"/>
      <c r="BD142" s="5"/>
      <c r="BE142" s="4"/>
      <c r="BH142" s="4"/>
      <c r="BI142" s="5"/>
      <c r="BJ142" s="4"/>
      <c r="BN142" s="4"/>
      <c r="BO142" s="5"/>
      <c r="BP142" s="4"/>
    </row>
    <row r="143" spans="4:68" s="3" customFormat="1" ht="14.4" x14ac:dyDescent="0.3">
      <c r="D143" s="57"/>
      <c r="E143" s="44"/>
      <c r="F143" s="45"/>
      <c r="G143" s="45"/>
      <c r="H143" s="57"/>
      <c r="J143" s="4"/>
      <c r="K143" s="5"/>
      <c r="L143" s="4"/>
      <c r="O143" s="4"/>
      <c r="P143" s="5"/>
      <c r="Q143" s="4"/>
      <c r="T143" s="4"/>
      <c r="U143" s="5"/>
      <c r="V143" s="4"/>
      <c r="Y143" s="4"/>
      <c r="Z143" s="5"/>
      <c r="AA143" s="4"/>
      <c r="AD143" s="4"/>
      <c r="AE143" s="5"/>
      <c r="AF143" s="4"/>
      <c r="AI143" s="4"/>
      <c r="AJ143" s="5"/>
      <c r="AK143" s="4"/>
      <c r="AN143" s="4"/>
      <c r="AO143" s="5"/>
      <c r="AP143" s="4"/>
      <c r="AS143" s="4"/>
      <c r="AT143" s="5"/>
      <c r="AU143" s="4"/>
      <c r="AX143" s="4"/>
      <c r="AY143" s="5"/>
      <c r="AZ143" s="4"/>
      <c r="BC143" s="4"/>
      <c r="BD143" s="5"/>
      <c r="BE143" s="4"/>
      <c r="BH143" s="4"/>
      <c r="BI143" s="5"/>
      <c r="BJ143" s="4"/>
      <c r="BN143" s="4"/>
      <c r="BO143" s="5"/>
      <c r="BP143" s="4"/>
    </row>
    <row r="144" spans="4:68" s="3" customFormat="1" ht="14.4" x14ac:dyDescent="0.3">
      <c r="D144" s="57"/>
      <c r="E144" s="44"/>
      <c r="F144" s="45"/>
      <c r="G144" s="45"/>
      <c r="H144" s="57"/>
      <c r="J144" s="4"/>
      <c r="K144" s="5"/>
      <c r="L144" s="4"/>
      <c r="O144" s="4"/>
      <c r="P144" s="5"/>
      <c r="Q144" s="4"/>
      <c r="T144" s="4"/>
      <c r="U144" s="5"/>
      <c r="V144" s="4"/>
      <c r="Y144" s="4"/>
      <c r="Z144" s="5"/>
      <c r="AA144" s="4"/>
      <c r="AD144" s="4"/>
      <c r="AE144" s="5"/>
      <c r="AF144" s="4"/>
      <c r="AI144" s="4"/>
      <c r="AJ144" s="5"/>
      <c r="AK144" s="4"/>
      <c r="AN144" s="4"/>
      <c r="AO144" s="5"/>
      <c r="AP144" s="4"/>
      <c r="AS144" s="4"/>
      <c r="AT144" s="5"/>
      <c r="AU144" s="4"/>
      <c r="AX144" s="4"/>
      <c r="AY144" s="5"/>
      <c r="AZ144" s="4"/>
      <c r="BC144" s="4"/>
      <c r="BD144" s="5"/>
      <c r="BE144" s="4"/>
      <c r="BH144" s="4"/>
      <c r="BI144" s="5"/>
      <c r="BJ144" s="4"/>
      <c r="BN144" s="4"/>
      <c r="BO144" s="5"/>
      <c r="BP144" s="4"/>
    </row>
    <row r="145" spans="4:68" s="3" customFormat="1" ht="14.4" x14ac:dyDescent="0.3">
      <c r="D145" s="57"/>
      <c r="E145" s="44"/>
      <c r="F145" s="45"/>
      <c r="G145" s="45"/>
      <c r="H145" s="57"/>
      <c r="J145" s="4"/>
      <c r="K145" s="5"/>
      <c r="L145" s="4"/>
      <c r="O145" s="4"/>
      <c r="P145" s="5"/>
      <c r="Q145" s="4"/>
      <c r="T145" s="4"/>
      <c r="U145" s="5"/>
      <c r="V145" s="4"/>
      <c r="Y145" s="4"/>
      <c r="Z145" s="5"/>
      <c r="AA145" s="4"/>
      <c r="AD145" s="4"/>
      <c r="AE145" s="5"/>
      <c r="AF145" s="4"/>
      <c r="AI145" s="4"/>
      <c r="AJ145" s="5"/>
      <c r="AK145" s="4"/>
      <c r="AN145" s="4"/>
      <c r="AO145" s="5"/>
      <c r="AP145" s="4"/>
      <c r="AS145" s="4"/>
      <c r="AT145" s="5"/>
      <c r="AU145" s="4"/>
      <c r="AX145" s="4"/>
      <c r="AY145" s="5"/>
      <c r="AZ145" s="4"/>
      <c r="BC145" s="4"/>
      <c r="BD145" s="5"/>
      <c r="BE145" s="4"/>
      <c r="BH145" s="4"/>
      <c r="BI145" s="5"/>
      <c r="BJ145" s="4"/>
      <c r="BN145" s="4"/>
      <c r="BO145" s="5"/>
      <c r="BP145" s="4"/>
    </row>
    <row r="146" spans="4:68" s="3" customFormat="1" ht="14.4" x14ac:dyDescent="0.3">
      <c r="D146" s="57"/>
      <c r="E146" s="44"/>
      <c r="F146" s="45"/>
      <c r="G146" s="45"/>
      <c r="H146" s="57"/>
      <c r="J146" s="4"/>
      <c r="K146" s="5"/>
      <c r="L146" s="4"/>
      <c r="O146" s="4"/>
      <c r="P146" s="5"/>
      <c r="Q146" s="4"/>
      <c r="T146" s="4"/>
      <c r="U146" s="5"/>
      <c r="V146" s="4"/>
      <c r="Y146" s="4"/>
      <c r="Z146" s="5"/>
      <c r="AA146" s="4"/>
      <c r="AD146" s="4"/>
      <c r="AE146" s="5"/>
      <c r="AF146" s="4"/>
      <c r="AI146" s="4"/>
      <c r="AJ146" s="5"/>
      <c r="AK146" s="4"/>
      <c r="AN146" s="4"/>
      <c r="AO146" s="5"/>
      <c r="AP146" s="4"/>
      <c r="AS146" s="4"/>
      <c r="AT146" s="5"/>
      <c r="AU146" s="4"/>
      <c r="AX146" s="4"/>
      <c r="AY146" s="5"/>
      <c r="AZ146" s="4"/>
      <c r="BC146" s="4"/>
      <c r="BD146" s="5"/>
      <c r="BE146" s="4"/>
      <c r="BH146" s="4"/>
      <c r="BI146" s="5"/>
      <c r="BJ146" s="4"/>
      <c r="BN146" s="4"/>
      <c r="BO146" s="5"/>
      <c r="BP146" s="4"/>
    </row>
    <row r="147" spans="4:68" s="3" customFormat="1" ht="14.4" x14ac:dyDescent="0.3">
      <c r="D147" s="57"/>
      <c r="E147" s="44"/>
      <c r="F147" s="45"/>
      <c r="G147" s="45"/>
      <c r="H147" s="57"/>
      <c r="J147" s="4"/>
      <c r="K147" s="5"/>
      <c r="L147" s="4"/>
      <c r="O147" s="4"/>
      <c r="P147" s="5"/>
      <c r="Q147" s="4"/>
      <c r="T147" s="4"/>
      <c r="U147" s="5"/>
      <c r="V147" s="4"/>
      <c r="Y147" s="4"/>
      <c r="Z147" s="5"/>
      <c r="AA147" s="4"/>
      <c r="AD147" s="4"/>
      <c r="AE147" s="5"/>
      <c r="AF147" s="4"/>
      <c r="AI147" s="4"/>
      <c r="AJ147" s="5"/>
      <c r="AK147" s="4"/>
      <c r="AN147" s="4"/>
      <c r="AO147" s="5"/>
      <c r="AP147" s="4"/>
      <c r="AS147" s="4"/>
      <c r="AT147" s="5"/>
      <c r="AU147" s="4"/>
      <c r="AX147" s="4"/>
      <c r="AY147" s="5"/>
      <c r="AZ147" s="4"/>
      <c r="BC147" s="4"/>
      <c r="BD147" s="5"/>
      <c r="BE147" s="4"/>
      <c r="BH147" s="4"/>
      <c r="BI147" s="5"/>
      <c r="BJ147" s="4"/>
      <c r="BN147" s="4"/>
      <c r="BO147" s="5"/>
      <c r="BP147" s="4"/>
    </row>
    <row r="148" spans="4:68" s="3" customFormat="1" ht="14.4" x14ac:dyDescent="0.3">
      <c r="D148" s="57"/>
      <c r="E148" s="44"/>
      <c r="F148" s="45"/>
      <c r="G148" s="45"/>
      <c r="H148" s="57"/>
      <c r="J148" s="4"/>
      <c r="K148" s="5"/>
      <c r="L148" s="4"/>
      <c r="O148" s="4"/>
      <c r="P148" s="5"/>
      <c r="Q148" s="4"/>
      <c r="T148" s="4"/>
      <c r="U148" s="5"/>
      <c r="V148" s="4"/>
      <c r="Y148" s="4"/>
      <c r="Z148" s="5"/>
      <c r="AA148" s="4"/>
      <c r="AD148" s="4"/>
      <c r="AE148" s="5"/>
      <c r="AF148" s="4"/>
      <c r="AI148" s="4"/>
      <c r="AJ148" s="5"/>
      <c r="AK148" s="4"/>
      <c r="AN148" s="4"/>
      <c r="AO148" s="5"/>
      <c r="AP148" s="4"/>
      <c r="AS148" s="4"/>
      <c r="AT148" s="5"/>
      <c r="AU148" s="4"/>
      <c r="AX148" s="4"/>
      <c r="AY148" s="5"/>
      <c r="AZ148" s="4"/>
      <c r="BC148" s="4"/>
      <c r="BD148" s="5"/>
      <c r="BE148" s="4"/>
      <c r="BH148" s="4"/>
      <c r="BI148" s="5"/>
      <c r="BJ148" s="4"/>
      <c r="BN148" s="4"/>
      <c r="BO148" s="5"/>
      <c r="BP148" s="4"/>
    </row>
    <row r="149" spans="4:68" s="3" customFormat="1" ht="14.4" x14ac:dyDescent="0.3">
      <c r="D149" s="57"/>
      <c r="E149" s="44"/>
      <c r="F149" s="45"/>
      <c r="G149" s="45"/>
      <c r="H149" s="57"/>
      <c r="J149" s="4"/>
      <c r="K149" s="5"/>
      <c r="L149" s="4"/>
      <c r="O149" s="4"/>
      <c r="P149" s="5"/>
      <c r="Q149" s="4"/>
      <c r="T149" s="4"/>
      <c r="U149" s="5"/>
      <c r="V149" s="4"/>
      <c r="Y149" s="4"/>
      <c r="Z149" s="5"/>
      <c r="AA149" s="4"/>
      <c r="AD149" s="4"/>
      <c r="AE149" s="5"/>
      <c r="AF149" s="4"/>
      <c r="AI149" s="4"/>
      <c r="AJ149" s="5"/>
      <c r="AK149" s="4"/>
      <c r="AN149" s="4"/>
      <c r="AO149" s="5"/>
      <c r="AP149" s="4"/>
      <c r="AS149" s="4"/>
      <c r="AT149" s="5"/>
      <c r="AU149" s="4"/>
      <c r="AX149" s="4"/>
      <c r="AY149" s="5"/>
      <c r="AZ149" s="4"/>
      <c r="BC149" s="4"/>
      <c r="BD149" s="5"/>
      <c r="BE149" s="4"/>
      <c r="BH149" s="4"/>
      <c r="BI149" s="5"/>
      <c r="BJ149" s="4"/>
      <c r="BN149" s="4"/>
      <c r="BO149" s="5"/>
      <c r="BP149" s="4"/>
    </row>
    <row r="150" spans="4:68" s="3" customFormat="1" ht="14.4" x14ac:dyDescent="0.3">
      <c r="D150" s="57"/>
      <c r="E150" s="44"/>
      <c r="F150" s="45"/>
      <c r="G150" s="45"/>
      <c r="H150" s="57"/>
      <c r="J150" s="4"/>
      <c r="K150" s="5"/>
      <c r="L150" s="4"/>
      <c r="O150" s="4"/>
      <c r="P150" s="5"/>
      <c r="Q150" s="4"/>
      <c r="T150" s="4"/>
      <c r="U150" s="5"/>
      <c r="V150" s="4"/>
      <c r="Y150" s="4"/>
      <c r="Z150" s="5"/>
      <c r="AA150" s="4"/>
      <c r="AD150" s="4"/>
      <c r="AE150" s="5"/>
      <c r="AF150" s="4"/>
      <c r="AI150" s="4"/>
      <c r="AJ150" s="5"/>
      <c r="AK150" s="4"/>
      <c r="AN150" s="4"/>
      <c r="AO150" s="5"/>
      <c r="AP150" s="4"/>
      <c r="AS150" s="4"/>
      <c r="AT150" s="5"/>
      <c r="AU150" s="4"/>
      <c r="AX150" s="4"/>
      <c r="AY150" s="5"/>
      <c r="AZ150" s="4"/>
      <c r="BC150" s="4"/>
      <c r="BD150" s="5"/>
      <c r="BE150" s="4"/>
      <c r="BH150" s="4"/>
      <c r="BI150" s="5"/>
      <c r="BJ150" s="4"/>
      <c r="BN150" s="4"/>
      <c r="BO150" s="5"/>
      <c r="BP150" s="4"/>
    </row>
    <row r="151" spans="4:68" s="3" customFormat="1" ht="14.4" x14ac:dyDescent="0.3">
      <c r="D151" s="57"/>
      <c r="E151" s="44"/>
      <c r="F151" s="45"/>
      <c r="G151" s="45"/>
      <c r="H151" s="57"/>
      <c r="J151" s="4"/>
      <c r="K151" s="5"/>
      <c r="L151" s="4"/>
      <c r="O151" s="4"/>
      <c r="P151" s="5"/>
      <c r="Q151" s="4"/>
      <c r="T151" s="4"/>
      <c r="U151" s="5"/>
      <c r="V151" s="4"/>
      <c r="Y151" s="4"/>
      <c r="Z151" s="5"/>
      <c r="AA151" s="4"/>
      <c r="AD151" s="4"/>
      <c r="AE151" s="5"/>
      <c r="AF151" s="4"/>
      <c r="AI151" s="4"/>
      <c r="AJ151" s="5"/>
      <c r="AK151" s="4"/>
      <c r="AN151" s="4"/>
      <c r="AO151" s="5"/>
      <c r="AP151" s="4"/>
      <c r="AS151" s="4"/>
      <c r="AT151" s="5"/>
      <c r="AU151" s="4"/>
      <c r="AX151" s="4"/>
      <c r="AY151" s="5"/>
      <c r="AZ151" s="4"/>
      <c r="BC151" s="4"/>
      <c r="BD151" s="5"/>
      <c r="BE151" s="4"/>
      <c r="BH151" s="4"/>
      <c r="BI151" s="5"/>
      <c r="BJ151" s="4"/>
      <c r="BN151" s="4"/>
      <c r="BO151" s="5"/>
      <c r="BP151" s="4"/>
    </row>
    <row r="152" spans="4:68" s="3" customFormat="1" ht="14.4" x14ac:dyDescent="0.3">
      <c r="D152" s="57"/>
      <c r="E152" s="44"/>
      <c r="F152" s="45"/>
      <c r="G152" s="45"/>
      <c r="H152" s="57"/>
      <c r="J152" s="4"/>
      <c r="K152" s="5"/>
      <c r="L152" s="4"/>
      <c r="O152" s="4"/>
      <c r="P152" s="5"/>
      <c r="Q152" s="4"/>
      <c r="T152" s="4"/>
      <c r="U152" s="5"/>
      <c r="V152" s="4"/>
      <c r="Y152" s="4"/>
      <c r="Z152" s="5"/>
      <c r="AA152" s="4"/>
      <c r="AD152" s="4"/>
      <c r="AE152" s="5"/>
      <c r="AF152" s="4"/>
      <c r="AI152" s="4"/>
      <c r="AJ152" s="5"/>
      <c r="AK152" s="4"/>
      <c r="AN152" s="4"/>
      <c r="AO152" s="5"/>
      <c r="AP152" s="4"/>
      <c r="AS152" s="4"/>
      <c r="AT152" s="5"/>
      <c r="AU152" s="4"/>
      <c r="AX152" s="4"/>
      <c r="AY152" s="5"/>
      <c r="AZ152" s="4"/>
      <c r="BC152" s="4"/>
      <c r="BD152" s="5"/>
      <c r="BE152" s="4"/>
      <c r="BH152" s="4"/>
      <c r="BI152" s="5"/>
      <c r="BJ152" s="4"/>
      <c r="BN152" s="4"/>
      <c r="BO152" s="5"/>
      <c r="BP152" s="4"/>
    </row>
    <row r="153" spans="4:68" s="3" customFormat="1" ht="14.4" x14ac:dyDescent="0.3">
      <c r="D153" s="57"/>
      <c r="E153" s="44"/>
      <c r="F153" s="45"/>
      <c r="G153" s="45"/>
      <c r="H153" s="57"/>
      <c r="J153" s="4"/>
      <c r="K153" s="5"/>
      <c r="L153" s="4"/>
      <c r="O153" s="4"/>
      <c r="P153" s="5"/>
      <c r="Q153" s="4"/>
      <c r="T153" s="4"/>
      <c r="U153" s="5"/>
      <c r="V153" s="4"/>
      <c r="Y153" s="4"/>
      <c r="Z153" s="5"/>
      <c r="AA153" s="4"/>
      <c r="AD153" s="4"/>
      <c r="AE153" s="5"/>
      <c r="AF153" s="4"/>
      <c r="AI153" s="4"/>
      <c r="AJ153" s="5"/>
      <c r="AK153" s="4"/>
      <c r="AN153" s="4"/>
      <c r="AO153" s="5"/>
      <c r="AP153" s="4"/>
      <c r="AS153" s="4"/>
      <c r="AT153" s="5"/>
      <c r="AU153" s="4"/>
      <c r="AX153" s="4"/>
      <c r="AY153" s="5"/>
      <c r="AZ153" s="4"/>
      <c r="BC153" s="4"/>
      <c r="BD153" s="5"/>
      <c r="BE153" s="4"/>
      <c r="BH153" s="4"/>
      <c r="BI153" s="5"/>
      <c r="BJ153" s="4"/>
      <c r="BN153" s="4"/>
      <c r="BO153" s="5"/>
      <c r="BP153" s="4"/>
    </row>
    <row r="154" spans="4:68" s="3" customFormat="1" ht="14.4" x14ac:dyDescent="0.3">
      <c r="D154" s="57"/>
      <c r="E154" s="44"/>
      <c r="F154" s="45"/>
      <c r="G154" s="45"/>
      <c r="H154" s="57"/>
      <c r="J154" s="4"/>
      <c r="K154" s="5"/>
      <c r="L154" s="4"/>
      <c r="O154" s="4"/>
      <c r="P154" s="5"/>
      <c r="Q154" s="4"/>
      <c r="T154" s="4"/>
      <c r="U154" s="5"/>
      <c r="V154" s="4"/>
      <c r="Y154" s="4"/>
      <c r="Z154" s="5"/>
      <c r="AA154" s="4"/>
      <c r="AD154" s="4"/>
      <c r="AE154" s="5"/>
      <c r="AF154" s="4"/>
      <c r="AI154" s="4"/>
      <c r="AJ154" s="5"/>
      <c r="AK154" s="4"/>
      <c r="AN154" s="4"/>
      <c r="AO154" s="5"/>
      <c r="AP154" s="4"/>
      <c r="AS154" s="4"/>
      <c r="AT154" s="5"/>
      <c r="AU154" s="4"/>
      <c r="AX154" s="4"/>
      <c r="AY154" s="5"/>
      <c r="AZ154" s="4"/>
      <c r="BC154" s="4"/>
      <c r="BD154" s="5"/>
      <c r="BE154" s="4"/>
      <c r="BH154" s="4"/>
      <c r="BI154" s="5"/>
      <c r="BJ154" s="4"/>
      <c r="BN154" s="4"/>
      <c r="BO154" s="5"/>
      <c r="BP154" s="4"/>
    </row>
    <row r="155" spans="4:68" s="3" customFormat="1" ht="14.4" x14ac:dyDescent="0.3">
      <c r="D155" s="57"/>
      <c r="E155" s="44"/>
      <c r="F155" s="45"/>
      <c r="G155" s="45"/>
      <c r="H155" s="57"/>
      <c r="J155" s="4"/>
      <c r="K155" s="5"/>
      <c r="L155" s="4"/>
      <c r="O155" s="4"/>
      <c r="P155" s="5"/>
      <c r="Q155" s="4"/>
      <c r="T155" s="4"/>
      <c r="U155" s="5"/>
      <c r="V155" s="4"/>
      <c r="Y155" s="4"/>
      <c r="Z155" s="5"/>
      <c r="AA155" s="4"/>
      <c r="AD155" s="4"/>
      <c r="AE155" s="5"/>
      <c r="AF155" s="4"/>
      <c r="AI155" s="4"/>
      <c r="AJ155" s="5"/>
      <c r="AK155" s="4"/>
      <c r="AN155" s="4"/>
      <c r="AO155" s="5"/>
      <c r="AP155" s="4"/>
      <c r="AS155" s="4"/>
      <c r="AT155" s="5"/>
      <c r="AU155" s="4"/>
      <c r="AX155" s="4"/>
      <c r="AY155" s="5"/>
      <c r="AZ155" s="4"/>
      <c r="BC155" s="4"/>
      <c r="BD155" s="5"/>
      <c r="BE155" s="4"/>
      <c r="BH155" s="4"/>
      <c r="BI155" s="5"/>
      <c r="BJ155" s="4"/>
      <c r="BN155" s="4"/>
      <c r="BO155" s="5"/>
      <c r="BP155" s="4"/>
    </row>
    <row r="156" spans="4:68" s="3" customFormat="1" ht="14.4" x14ac:dyDescent="0.3">
      <c r="D156" s="57"/>
      <c r="E156" s="44"/>
      <c r="F156" s="45"/>
      <c r="G156" s="45"/>
      <c r="H156" s="57"/>
      <c r="J156" s="4"/>
      <c r="K156" s="5"/>
      <c r="L156" s="4"/>
      <c r="O156" s="4"/>
      <c r="P156" s="5"/>
      <c r="Q156" s="4"/>
      <c r="T156" s="4"/>
      <c r="U156" s="5"/>
      <c r="V156" s="4"/>
      <c r="Y156" s="4"/>
      <c r="Z156" s="5"/>
      <c r="AA156" s="4"/>
      <c r="AD156" s="4"/>
      <c r="AE156" s="5"/>
      <c r="AF156" s="4"/>
      <c r="AI156" s="4"/>
      <c r="AJ156" s="5"/>
      <c r="AK156" s="4"/>
      <c r="AN156" s="4"/>
      <c r="AO156" s="5"/>
      <c r="AP156" s="4"/>
      <c r="AS156" s="4"/>
      <c r="AT156" s="5"/>
      <c r="AU156" s="4"/>
      <c r="AX156" s="4"/>
      <c r="AY156" s="5"/>
      <c r="AZ156" s="4"/>
      <c r="BC156" s="4"/>
      <c r="BD156" s="5"/>
      <c r="BE156" s="4"/>
      <c r="BH156" s="4"/>
      <c r="BI156" s="5"/>
      <c r="BJ156" s="4"/>
      <c r="BN156" s="4"/>
      <c r="BO156" s="5"/>
      <c r="BP156" s="4"/>
    </row>
    <row r="157" spans="4:68" s="3" customFormat="1" ht="14.4" x14ac:dyDescent="0.3">
      <c r="D157" s="57"/>
      <c r="E157" s="44"/>
      <c r="F157" s="45"/>
      <c r="G157" s="45"/>
      <c r="H157" s="57"/>
      <c r="J157" s="4"/>
      <c r="K157" s="5"/>
      <c r="L157" s="4"/>
      <c r="O157" s="4"/>
      <c r="P157" s="5"/>
      <c r="Q157" s="4"/>
      <c r="T157" s="4"/>
      <c r="U157" s="5"/>
      <c r="V157" s="4"/>
      <c r="Y157" s="4"/>
      <c r="Z157" s="5"/>
      <c r="AA157" s="4"/>
      <c r="AD157" s="4"/>
      <c r="AE157" s="5"/>
      <c r="AF157" s="4"/>
      <c r="AI157" s="4"/>
      <c r="AJ157" s="5"/>
      <c r="AK157" s="4"/>
      <c r="AN157" s="4"/>
      <c r="AO157" s="5"/>
      <c r="AP157" s="4"/>
      <c r="AS157" s="4"/>
      <c r="AT157" s="5"/>
      <c r="AU157" s="4"/>
      <c r="AX157" s="4"/>
      <c r="AY157" s="5"/>
      <c r="AZ157" s="4"/>
      <c r="BC157" s="4"/>
      <c r="BD157" s="5"/>
      <c r="BE157" s="4"/>
      <c r="BH157" s="4"/>
      <c r="BI157" s="5"/>
      <c r="BJ157" s="4"/>
      <c r="BN157" s="4"/>
      <c r="BO157" s="5"/>
      <c r="BP157" s="4"/>
    </row>
    <row r="158" spans="4:68" s="3" customFormat="1" ht="14.4" x14ac:dyDescent="0.3">
      <c r="D158" s="57"/>
      <c r="E158" s="44"/>
      <c r="F158" s="45"/>
      <c r="G158" s="45"/>
      <c r="H158" s="57"/>
      <c r="J158" s="4"/>
      <c r="K158" s="5"/>
      <c r="L158" s="4"/>
      <c r="O158" s="4"/>
      <c r="P158" s="5"/>
      <c r="Q158" s="4"/>
      <c r="T158" s="4"/>
      <c r="U158" s="5"/>
      <c r="V158" s="4"/>
      <c r="Y158" s="4"/>
      <c r="Z158" s="5"/>
      <c r="AA158" s="4"/>
      <c r="AD158" s="4"/>
      <c r="AE158" s="5"/>
      <c r="AF158" s="4"/>
      <c r="AI158" s="4"/>
      <c r="AJ158" s="5"/>
      <c r="AK158" s="4"/>
      <c r="AN158" s="4"/>
      <c r="AO158" s="5"/>
      <c r="AP158" s="4"/>
      <c r="AS158" s="4"/>
      <c r="AT158" s="5"/>
      <c r="AU158" s="4"/>
      <c r="AX158" s="4"/>
      <c r="AY158" s="5"/>
      <c r="AZ158" s="4"/>
      <c r="BC158" s="4"/>
      <c r="BD158" s="5"/>
      <c r="BE158" s="4"/>
      <c r="BH158" s="4"/>
      <c r="BI158" s="5"/>
      <c r="BJ158" s="4"/>
      <c r="BN158" s="4"/>
      <c r="BO158" s="5"/>
      <c r="BP158" s="4"/>
    </row>
    <row r="159" spans="4:68" s="3" customFormat="1" ht="14.4" x14ac:dyDescent="0.3">
      <c r="D159" s="57"/>
      <c r="E159" s="44"/>
      <c r="F159" s="45"/>
      <c r="G159" s="45"/>
      <c r="H159" s="57"/>
      <c r="J159" s="4"/>
      <c r="K159" s="5"/>
      <c r="L159" s="4"/>
      <c r="O159" s="4"/>
      <c r="P159" s="5"/>
      <c r="Q159" s="4"/>
      <c r="T159" s="4"/>
      <c r="U159" s="5"/>
      <c r="V159" s="4"/>
      <c r="Y159" s="4"/>
      <c r="Z159" s="5"/>
      <c r="AA159" s="4"/>
      <c r="AD159" s="4"/>
      <c r="AE159" s="5"/>
      <c r="AF159" s="4"/>
      <c r="AI159" s="4"/>
      <c r="AJ159" s="5"/>
      <c r="AK159" s="4"/>
      <c r="AN159" s="4"/>
      <c r="AO159" s="5"/>
      <c r="AP159" s="4"/>
      <c r="AS159" s="4"/>
      <c r="AT159" s="5"/>
      <c r="AU159" s="4"/>
      <c r="AX159" s="4"/>
      <c r="AY159" s="5"/>
      <c r="AZ159" s="4"/>
      <c r="BC159" s="4"/>
      <c r="BD159" s="5"/>
      <c r="BE159" s="4"/>
      <c r="BH159" s="4"/>
      <c r="BI159" s="5"/>
      <c r="BJ159" s="4"/>
      <c r="BN159" s="4"/>
      <c r="BO159" s="5"/>
      <c r="BP159" s="4"/>
    </row>
    <row r="160" spans="4:68" s="3" customFormat="1" ht="14.4" x14ac:dyDescent="0.3">
      <c r="D160" s="57"/>
      <c r="E160" s="44"/>
      <c r="F160" s="45"/>
      <c r="G160" s="45"/>
      <c r="H160" s="57"/>
      <c r="J160" s="4"/>
      <c r="K160" s="5"/>
      <c r="L160" s="4"/>
      <c r="O160" s="4"/>
      <c r="P160" s="5"/>
      <c r="Q160" s="4"/>
      <c r="T160" s="4"/>
      <c r="U160" s="5"/>
      <c r="V160" s="4"/>
      <c r="Y160" s="4"/>
      <c r="Z160" s="5"/>
      <c r="AA160" s="4"/>
      <c r="AD160" s="4"/>
      <c r="AE160" s="5"/>
      <c r="AF160" s="4"/>
      <c r="AI160" s="4"/>
      <c r="AJ160" s="5"/>
      <c r="AK160" s="4"/>
      <c r="AN160" s="4"/>
      <c r="AO160" s="5"/>
      <c r="AP160" s="4"/>
      <c r="AS160" s="4"/>
      <c r="AT160" s="5"/>
      <c r="AU160" s="4"/>
      <c r="AX160" s="4"/>
      <c r="AY160" s="5"/>
      <c r="AZ160" s="4"/>
      <c r="BC160" s="4"/>
      <c r="BD160" s="5"/>
      <c r="BE160" s="4"/>
      <c r="BH160" s="4"/>
      <c r="BI160" s="5"/>
      <c r="BJ160" s="4"/>
      <c r="BN160" s="4"/>
      <c r="BO160" s="5"/>
      <c r="BP160" s="4"/>
    </row>
    <row r="161" spans="4:68" s="3" customFormat="1" ht="14.4" x14ac:dyDescent="0.3">
      <c r="D161" s="57"/>
      <c r="E161" s="44"/>
      <c r="F161" s="45"/>
      <c r="G161" s="45"/>
      <c r="H161" s="57"/>
      <c r="J161" s="4"/>
      <c r="K161" s="5"/>
      <c r="L161" s="4"/>
      <c r="O161" s="4"/>
      <c r="P161" s="5"/>
      <c r="Q161" s="4"/>
      <c r="T161" s="4"/>
      <c r="U161" s="5"/>
      <c r="V161" s="4"/>
      <c r="Y161" s="4"/>
      <c r="Z161" s="5"/>
      <c r="AA161" s="4"/>
      <c r="AD161" s="4"/>
      <c r="AE161" s="5"/>
      <c r="AF161" s="4"/>
      <c r="AI161" s="4"/>
      <c r="AJ161" s="5"/>
      <c r="AK161" s="4"/>
      <c r="AN161" s="4"/>
      <c r="AO161" s="5"/>
      <c r="AP161" s="4"/>
      <c r="AS161" s="4"/>
      <c r="AT161" s="5"/>
      <c r="AU161" s="4"/>
      <c r="AX161" s="4"/>
      <c r="AY161" s="5"/>
      <c r="AZ161" s="4"/>
      <c r="BC161" s="4"/>
      <c r="BD161" s="5"/>
      <c r="BE161" s="4"/>
      <c r="BH161" s="4"/>
      <c r="BI161" s="5"/>
      <c r="BJ161" s="4"/>
      <c r="BN161" s="4"/>
      <c r="BO161" s="5"/>
      <c r="BP161" s="4"/>
    </row>
    <row r="162" spans="4:68" s="3" customFormat="1" ht="14.4" x14ac:dyDescent="0.3">
      <c r="D162" s="57"/>
      <c r="E162" s="44"/>
      <c r="F162" s="45"/>
      <c r="G162" s="45"/>
      <c r="H162" s="57"/>
      <c r="J162" s="4"/>
      <c r="K162" s="5"/>
      <c r="L162" s="4"/>
      <c r="O162" s="4"/>
      <c r="P162" s="5"/>
      <c r="Q162" s="4"/>
      <c r="T162" s="4"/>
      <c r="U162" s="5"/>
      <c r="V162" s="4"/>
      <c r="Y162" s="4"/>
      <c r="Z162" s="5"/>
      <c r="AA162" s="4"/>
      <c r="AD162" s="4"/>
      <c r="AE162" s="5"/>
      <c r="AF162" s="4"/>
      <c r="AI162" s="4"/>
      <c r="AJ162" s="5"/>
      <c r="AK162" s="4"/>
      <c r="AN162" s="4"/>
      <c r="AO162" s="5"/>
      <c r="AP162" s="4"/>
      <c r="AS162" s="4"/>
      <c r="AT162" s="5"/>
      <c r="AU162" s="4"/>
      <c r="AX162" s="4"/>
      <c r="AY162" s="5"/>
      <c r="AZ162" s="4"/>
      <c r="BC162" s="4"/>
      <c r="BD162" s="5"/>
      <c r="BE162" s="4"/>
      <c r="BH162" s="4"/>
      <c r="BI162" s="5"/>
      <c r="BJ162" s="4"/>
      <c r="BN162" s="4"/>
      <c r="BO162" s="5"/>
      <c r="BP162" s="4"/>
    </row>
    <row r="163" spans="4:68" s="3" customFormat="1" ht="14.4" x14ac:dyDescent="0.3">
      <c r="D163" s="57"/>
      <c r="E163" s="44"/>
      <c r="F163" s="45"/>
      <c r="G163" s="45"/>
      <c r="H163" s="57"/>
      <c r="J163" s="4"/>
      <c r="K163" s="5"/>
      <c r="L163" s="4"/>
      <c r="O163" s="4"/>
      <c r="P163" s="5"/>
      <c r="Q163" s="4"/>
      <c r="T163" s="4"/>
      <c r="U163" s="5"/>
      <c r="V163" s="4"/>
      <c r="Y163" s="4"/>
      <c r="Z163" s="5"/>
      <c r="AA163" s="4"/>
      <c r="AD163" s="4"/>
      <c r="AE163" s="5"/>
      <c r="AF163" s="4"/>
      <c r="AI163" s="4"/>
      <c r="AJ163" s="5"/>
      <c r="AK163" s="4"/>
      <c r="AN163" s="4"/>
      <c r="AO163" s="5"/>
      <c r="AP163" s="4"/>
      <c r="AS163" s="4"/>
      <c r="AT163" s="5"/>
      <c r="AU163" s="4"/>
      <c r="AX163" s="4"/>
      <c r="AY163" s="5"/>
      <c r="AZ163" s="4"/>
      <c r="BC163" s="4"/>
      <c r="BD163" s="5"/>
      <c r="BE163" s="4"/>
      <c r="BH163" s="4"/>
      <c r="BI163" s="5"/>
      <c r="BJ163" s="4"/>
      <c r="BN163" s="4"/>
      <c r="BO163" s="5"/>
      <c r="BP163" s="4"/>
    </row>
    <row r="164" spans="4:68" s="3" customFormat="1" ht="14.4" x14ac:dyDescent="0.3">
      <c r="D164" s="57"/>
      <c r="E164" s="44"/>
      <c r="F164" s="45"/>
      <c r="G164" s="45"/>
      <c r="H164" s="57"/>
      <c r="J164" s="4"/>
      <c r="K164" s="5"/>
      <c r="L164" s="4"/>
      <c r="O164" s="4"/>
      <c r="P164" s="5"/>
      <c r="Q164" s="4"/>
      <c r="T164" s="4"/>
      <c r="U164" s="5"/>
      <c r="V164" s="4"/>
      <c r="Y164" s="4"/>
      <c r="Z164" s="5"/>
      <c r="AA164" s="4"/>
      <c r="AD164" s="4"/>
      <c r="AE164" s="5"/>
      <c r="AF164" s="4"/>
      <c r="AI164" s="4"/>
      <c r="AJ164" s="5"/>
      <c r="AK164" s="4"/>
      <c r="AN164" s="4"/>
      <c r="AO164" s="5"/>
      <c r="AP164" s="4"/>
      <c r="AS164" s="4"/>
      <c r="AT164" s="5"/>
      <c r="AU164" s="4"/>
      <c r="AX164" s="4"/>
      <c r="AY164" s="5"/>
      <c r="AZ164" s="4"/>
      <c r="BC164" s="4"/>
      <c r="BD164" s="5"/>
      <c r="BE164" s="4"/>
      <c r="BH164" s="4"/>
      <c r="BI164" s="5"/>
      <c r="BJ164" s="4"/>
      <c r="BN164" s="4"/>
      <c r="BO164" s="5"/>
      <c r="BP164" s="4"/>
    </row>
    <row r="165" spans="4:68" s="3" customFormat="1" ht="14.4" x14ac:dyDescent="0.3">
      <c r="D165" s="57"/>
      <c r="E165" s="44"/>
      <c r="F165" s="45"/>
      <c r="G165" s="45"/>
      <c r="H165" s="57"/>
      <c r="J165" s="4"/>
      <c r="K165" s="5"/>
      <c r="L165" s="4"/>
      <c r="O165" s="4"/>
      <c r="P165" s="5"/>
      <c r="Q165" s="4"/>
      <c r="T165" s="4"/>
      <c r="U165" s="5"/>
      <c r="V165" s="4"/>
      <c r="Y165" s="4"/>
      <c r="Z165" s="5"/>
      <c r="AA165" s="4"/>
      <c r="AD165" s="4"/>
      <c r="AE165" s="5"/>
      <c r="AF165" s="4"/>
      <c r="AI165" s="4"/>
      <c r="AJ165" s="5"/>
      <c r="AK165" s="4"/>
      <c r="AN165" s="4"/>
      <c r="AO165" s="5"/>
      <c r="AP165" s="4"/>
      <c r="AS165" s="4"/>
      <c r="AT165" s="5"/>
      <c r="AU165" s="4"/>
      <c r="AX165" s="4"/>
      <c r="AY165" s="5"/>
      <c r="AZ165" s="4"/>
      <c r="BC165" s="4"/>
      <c r="BD165" s="5"/>
      <c r="BE165" s="4"/>
      <c r="BH165" s="4"/>
      <c r="BI165" s="5"/>
      <c r="BJ165" s="4"/>
      <c r="BN165" s="4"/>
      <c r="BO165" s="5"/>
      <c r="BP165" s="4"/>
    </row>
    <row r="166" spans="4:68" s="3" customFormat="1" ht="14.4" x14ac:dyDescent="0.3">
      <c r="D166" s="57"/>
      <c r="E166" s="44"/>
      <c r="F166" s="45"/>
      <c r="G166" s="45"/>
      <c r="H166" s="57"/>
      <c r="J166" s="4"/>
      <c r="K166" s="5"/>
      <c r="L166" s="4"/>
      <c r="O166" s="4"/>
      <c r="P166" s="5"/>
      <c r="Q166" s="4"/>
      <c r="T166" s="4"/>
      <c r="U166" s="5"/>
      <c r="V166" s="4"/>
      <c r="Y166" s="4"/>
      <c r="Z166" s="5"/>
      <c r="AA166" s="4"/>
      <c r="AD166" s="4"/>
      <c r="AE166" s="5"/>
      <c r="AF166" s="4"/>
      <c r="AI166" s="4"/>
      <c r="AJ166" s="5"/>
      <c r="AK166" s="4"/>
      <c r="AN166" s="4"/>
      <c r="AO166" s="5"/>
      <c r="AP166" s="4"/>
      <c r="AS166" s="4"/>
      <c r="AT166" s="5"/>
      <c r="AU166" s="4"/>
      <c r="AX166" s="4"/>
      <c r="AY166" s="5"/>
      <c r="AZ166" s="4"/>
      <c r="BC166" s="4"/>
      <c r="BD166" s="5"/>
      <c r="BE166" s="4"/>
      <c r="BH166" s="4"/>
      <c r="BI166" s="5"/>
      <c r="BJ166" s="4"/>
      <c r="BN166" s="4"/>
      <c r="BO166" s="5"/>
      <c r="BP166" s="4"/>
    </row>
    <row r="167" spans="4:68" s="3" customFormat="1" ht="14.4" x14ac:dyDescent="0.3">
      <c r="D167" s="57"/>
      <c r="E167" s="44"/>
      <c r="F167" s="45"/>
      <c r="G167" s="45"/>
      <c r="H167" s="57"/>
      <c r="J167" s="4"/>
      <c r="K167" s="5"/>
      <c r="L167" s="4"/>
      <c r="O167" s="4"/>
      <c r="P167" s="5"/>
      <c r="Q167" s="4"/>
      <c r="T167" s="4"/>
      <c r="U167" s="5"/>
      <c r="V167" s="4"/>
      <c r="Y167" s="4"/>
      <c r="Z167" s="5"/>
      <c r="AA167" s="4"/>
      <c r="AD167" s="4"/>
      <c r="AE167" s="5"/>
      <c r="AF167" s="4"/>
      <c r="AI167" s="4"/>
      <c r="AJ167" s="5"/>
      <c r="AK167" s="4"/>
      <c r="AN167" s="4"/>
      <c r="AO167" s="5"/>
      <c r="AP167" s="4"/>
      <c r="AS167" s="4"/>
      <c r="AT167" s="5"/>
      <c r="AU167" s="4"/>
      <c r="AX167" s="4"/>
      <c r="AY167" s="5"/>
      <c r="AZ167" s="4"/>
      <c r="BC167" s="4"/>
      <c r="BD167" s="5"/>
      <c r="BE167" s="4"/>
      <c r="BH167" s="4"/>
      <c r="BI167" s="5"/>
      <c r="BJ167" s="4"/>
      <c r="BN167" s="4"/>
      <c r="BO167" s="5"/>
      <c r="BP167" s="4"/>
    </row>
    <row r="168" spans="4:68" s="3" customFormat="1" ht="14.4" x14ac:dyDescent="0.3">
      <c r="D168" s="57"/>
      <c r="E168" s="44"/>
      <c r="F168" s="45"/>
      <c r="G168" s="45"/>
      <c r="H168" s="57"/>
      <c r="J168" s="4"/>
      <c r="K168" s="5"/>
      <c r="L168" s="4"/>
      <c r="O168" s="4"/>
      <c r="P168" s="5"/>
      <c r="Q168" s="4"/>
      <c r="T168" s="4"/>
      <c r="U168" s="5"/>
      <c r="V168" s="4"/>
      <c r="Y168" s="4"/>
      <c r="Z168" s="5"/>
      <c r="AA168" s="4"/>
      <c r="AD168" s="4"/>
      <c r="AE168" s="5"/>
      <c r="AF168" s="4"/>
      <c r="AI168" s="4"/>
      <c r="AJ168" s="5"/>
      <c r="AK168" s="4"/>
      <c r="AN168" s="4"/>
      <c r="AO168" s="5"/>
      <c r="AP168" s="4"/>
      <c r="AS168" s="4"/>
      <c r="AT168" s="5"/>
      <c r="AU168" s="4"/>
      <c r="AX168" s="4"/>
      <c r="AY168" s="5"/>
      <c r="AZ168" s="4"/>
      <c r="BC168" s="4"/>
      <c r="BD168" s="5"/>
      <c r="BE168" s="4"/>
      <c r="BH168" s="4"/>
      <c r="BI168" s="5"/>
      <c r="BJ168" s="4"/>
      <c r="BN168" s="4"/>
      <c r="BO168" s="5"/>
      <c r="BP168" s="4"/>
    </row>
    <row r="169" spans="4:68" s="3" customFormat="1" ht="14.4" x14ac:dyDescent="0.3">
      <c r="D169" s="57"/>
      <c r="E169" s="44"/>
      <c r="F169" s="45"/>
      <c r="G169" s="45"/>
      <c r="H169" s="57"/>
      <c r="J169" s="4"/>
      <c r="K169" s="5"/>
      <c r="L169" s="4"/>
      <c r="O169" s="4"/>
      <c r="P169" s="5"/>
      <c r="Q169" s="4"/>
      <c r="T169" s="4"/>
      <c r="U169" s="5"/>
      <c r="V169" s="4"/>
      <c r="Y169" s="4"/>
      <c r="Z169" s="5"/>
      <c r="AA169" s="4"/>
      <c r="AD169" s="4"/>
      <c r="AE169" s="5"/>
      <c r="AF169" s="4"/>
      <c r="AI169" s="4"/>
      <c r="AJ169" s="5"/>
      <c r="AK169" s="4"/>
      <c r="AN169" s="4"/>
      <c r="AO169" s="5"/>
      <c r="AP169" s="4"/>
      <c r="AS169" s="4"/>
      <c r="AT169" s="5"/>
      <c r="AU169" s="4"/>
      <c r="AX169" s="4"/>
      <c r="AY169" s="5"/>
      <c r="AZ169" s="4"/>
      <c r="BC169" s="4"/>
      <c r="BD169" s="5"/>
      <c r="BE169" s="4"/>
      <c r="BH169" s="4"/>
      <c r="BI169" s="5"/>
      <c r="BJ169" s="4"/>
      <c r="BN169" s="4"/>
      <c r="BO169" s="5"/>
      <c r="BP169" s="4"/>
    </row>
    <row r="170" spans="4:68" s="3" customFormat="1" ht="14.4" x14ac:dyDescent="0.3">
      <c r="D170" s="57"/>
      <c r="E170" s="44"/>
      <c r="F170" s="45"/>
      <c r="G170" s="45"/>
      <c r="H170" s="57"/>
      <c r="J170" s="4"/>
      <c r="K170" s="5"/>
      <c r="L170" s="4"/>
      <c r="O170" s="4"/>
      <c r="P170" s="5"/>
      <c r="Q170" s="4"/>
      <c r="T170" s="4"/>
      <c r="U170" s="5"/>
      <c r="V170" s="4"/>
      <c r="Y170" s="4"/>
      <c r="Z170" s="5"/>
      <c r="AA170" s="4"/>
      <c r="AD170" s="4"/>
      <c r="AE170" s="5"/>
      <c r="AF170" s="4"/>
      <c r="AI170" s="4"/>
      <c r="AJ170" s="5"/>
      <c r="AK170" s="4"/>
      <c r="AN170" s="4"/>
      <c r="AO170" s="5"/>
      <c r="AP170" s="4"/>
      <c r="AS170" s="4"/>
      <c r="AT170" s="5"/>
      <c r="AU170" s="4"/>
      <c r="AX170" s="4"/>
      <c r="AY170" s="5"/>
      <c r="AZ170" s="4"/>
      <c r="BC170" s="4"/>
      <c r="BD170" s="5"/>
      <c r="BE170" s="4"/>
      <c r="BH170" s="4"/>
      <c r="BI170" s="5"/>
      <c r="BJ170" s="4"/>
      <c r="BN170" s="4"/>
      <c r="BO170" s="5"/>
      <c r="BP170" s="4"/>
    </row>
    <row r="171" spans="4:68" s="3" customFormat="1" ht="14.4" x14ac:dyDescent="0.3">
      <c r="D171" s="57"/>
      <c r="E171" s="44"/>
      <c r="F171" s="45"/>
      <c r="G171" s="45"/>
      <c r="H171" s="57"/>
      <c r="J171" s="4"/>
      <c r="K171" s="5"/>
      <c r="L171" s="4"/>
      <c r="O171" s="4"/>
      <c r="P171" s="5"/>
      <c r="Q171" s="4"/>
      <c r="T171" s="4"/>
      <c r="U171" s="5"/>
      <c r="V171" s="4"/>
      <c r="Y171" s="4"/>
      <c r="Z171" s="5"/>
      <c r="AA171" s="4"/>
      <c r="AD171" s="4"/>
      <c r="AE171" s="5"/>
      <c r="AF171" s="4"/>
      <c r="AI171" s="4"/>
      <c r="AJ171" s="5"/>
      <c r="AK171" s="4"/>
      <c r="AN171" s="4"/>
      <c r="AO171" s="5"/>
      <c r="AP171" s="4"/>
      <c r="AS171" s="4"/>
      <c r="AT171" s="5"/>
      <c r="AU171" s="4"/>
      <c r="AX171" s="4"/>
      <c r="AY171" s="5"/>
      <c r="AZ171" s="4"/>
      <c r="BC171" s="4"/>
      <c r="BD171" s="5"/>
      <c r="BE171" s="4"/>
      <c r="BH171" s="4"/>
      <c r="BI171" s="5"/>
      <c r="BJ171" s="4"/>
      <c r="BN171" s="4"/>
      <c r="BO171" s="5"/>
      <c r="BP171" s="4"/>
    </row>
    <row r="172" spans="4:68" s="3" customFormat="1" ht="14.4" x14ac:dyDescent="0.3">
      <c r="D172" s="57"/>
      <c r="E172" s="44"/>
      <c r="F172" s="45"/>
      <c r="G172" s="45"/>
      <c r="H172" s="57"/>
      <c r="J172" s="4"/>
      <c r="K172" s="5"/>
      <c r="L172" s="4"/>
      <c r="O172" s="4"/>
      <c r="P172" s="5"/>
      <c r="Q172" s="4"/>
      <c r="T172" s="4"/>
      <c r="U172" s="5"/>
      <c r="V172" s="4"/>
      <c r="Y172" s="4"/>
      <c r="Z172" s="5"/>
      <c r="AA172" s="4"/>
      <c r="AD172" s="4"/>
      <c r="AE172" s="5"/>
      <c r="AF172" s="4"/>
      <c r="AI172" s="4"/>
      <c r="AJ172" s="5"/>
      <c r="AK172" s="4"/>
      <c r="AN172" s="4"/>
      <c r="AO172" s="5"/>
      <c r="AP172" s="4"/>
      <c r="AS172" s="4"/>
      <c r="AT172" s="5"/>
      <c r="AU172" s="4"/>
      <c r="AX172" s="4"/>
      <c r="AY172" s="5"/>
      <c r="AZ172" s="4"/>
      <c r="BC172" s="4"/>
      <c r="BD172" s="5"/>
      <c r="BE172" s="4"/>
      <c r="BH172" s="4"/>
      <c r="BI172" s="5"/>
      <c r="BJ172" s="4"/>
      <c r="BN172" s="4"/>
      <c r="BO172" s="5"/>
      <c r="BP172" s="4"/>
    </row>
    <row r="173" spans="4:68" s="3" customFormat="1" ht="14.4" x14ac:dyDescent="0.3">
      <c r="D173" s="57"/>
      <c r="E173" s="44"/>
      <c r="F173" s="45"/>
      <c r="G173" s="45"/>
      <c r="H173" s="57"/>
      <c r="J173" s="4"/>
      <c r="K173" s="5"/>
      <c r="L173" s="4"/>
      <c r="O173" s="4"/>
      <c r="P173" s="5"/>
      <c r="Q173" s="4"/>
      <c r="T173" s="4"/>
      <c r="U173" s="5"/>
      <c r="V173" s="4"/>
      <c r="Y173" s="4"/>
      <c r="Z173" s="5"/>
      <c r="AA173" s="4"/>
      <c r="AD173" s="4"/>
      <c r="AE173" s="5"/>
      <c r="AF173" s="4"/>
      <c r="AI173" s="4"/>
      <c r="AJ173" s="5"/>
      <c r="AK173" s="4"/>
      <c r="AN173" s="4"/>
      <c r="AO173" s="5"/>
      <c r="AP173" s="4"/>
      <c r="AS173" s="4"/>
      <c r="AT173" s="5"/>
      <c r="AU173" s="4"/>
      <c r="AX173" s="4"/>
      <c r="AY173" s="5"/>
      <c r="AZ173" s="4"/>
      <c r="BC173" s="4"/>
      <c r="BD173" s="5"/>
      <c r="BE173" s="4"/>
      <c r="BH173" s="4"/>
      <c r="BI173" s="5"/>
      <c r="BJ173" s="4"/>
      <c r="BN173" s="4"/>
      <c r="BO173" s="5"/>
      <c r="BP173" s="4"/>
    </row>
    <row r="174" spans="4:68" s="3" customFormat="1" ht="14.4" x14ac:dyDescent="0.3">
      <c r="D174" s="57"/>
      <c r="E174" s="44"/>
      <c r="F174" s="45"/>
      <c r="G174" s="45"/>
      <c r="H174" s="57"/>
      <c r="J174" s="4"/>
      <c r="K174" s="5"/>
      <c r="L174" s="4"/>
      <c r="O174" s="4"/>
      <c r="P174" s="5"/>
      <c r="Q174" s="4"/>
      <c r="T174" s="4"/>
      <c r="U174" s="5"/>
      <c r="V174" s="4"/>
      <c r="Y174" s="4"/>
      <c r="Z174" s="5"/>
      <c r="AA174" s="4"/>
      <c r="AD174" s="4"/>
      <c r="AE174" s="5"/>
      <c r="AF174" s="4"/>
      <c r="AI174" s="4"/>
      <c r="AJ174" s="5"/>
      <c r="AK174" s="4"/>
      <c r="AN174" s="4"/>
      <c r="AO174" s="5"/>
      <c r="AP174" s="4"/>
      <c r="AS174" s="4"/>
      <c r="AT174" s="5"/>
      <c r="AU174" s="4"/>
      <c r="AX174" s="4"/>
      <c r="AY174" s="5"/>
      <c r="AZ174" s="4"/>
      <c r="BC174" s="4"/>
      <c r="BD174" s="5"/>
      <c r="BE174" s="4"/>
      <c r="BH174" s="4"/>
      <c r="BI174" s="5"/>
      <c r="BJ174" s="4"/>
      <c r="BN174" s="4"/>
      <c r="BO174" s="5"/>
      <c r="BP174" s="4"/>
    </row>
    <row r="175" spans="4:68" s="3" customFormat="1" ht="14.4" x14ac:dyDescent="0.3">
      <c r="D175" s="57"/>
      <c r="E175" s="44"/>
      <c r="F175" s="45"/>
      <c r="G175" s="45"/>
      <c r="H175" s="57"/>
      <c r="J175" s="4"/>
      <c r="K175" s="5"/>
      <c r="L175" s="4"/>
      <c r="O175" s="4"/>
      <c r="P175" s="5"/>
      <c r="Q175" s="4"/>
      <c r="T175" s="4"/>
      <c r="U175" s="5"/>
      <c r="V175" s="4"/>
      <c r="Y175" s="4"/>
      <c r="Z175" s="5"/>
      <c r="AA175" s="4"/>
      <c r="AD175" s="4"/>
      <c r="AE175" s="5"/>
      <c r="AF175" s="4"/>
      <c r="AI175" s="4"/>
      <c r="AJ175" s="5"/>
      <c r="AK175" s="4"/>
      <c r="AN175" s="4"/>
      <c r="AO175" s="5"/>
      <c r="AP175" s="4"/>
      <c r="AS175" s="4"/>
      <c r="AT175" s="5"/>
      <c r="AU175" s="4"/>
      <c r="AX175" s="4"/>
      <c r="AY175" s="5"/>
      <c r="AZ175" s="4"/>
      <c r="BC175" s="4"/>
      <c r="BD175" s="5"/>
      <c r="BE175" s="4"/>
      <c r="BH175" s="4"/>
      <c r="BI175" s="5"/>
      <c r="BJ175" s="4"/>
      <c r="BN175" s="4"/>
      <c r="BO175" s="5"/>
      <c r="BP175" s="4"/>
    </row>
    <row r="176" spans="4:68" s="3" customFormat="1" ht="14.4" x14ac:dyDescent="0.3">
      <c r="D176" s="57"/>
      <c r="E176" s="44"/>
      <c r="F176" s="45"/>
      <c r="G176" s="45"/>
      <c r="H176" s="57"/>
      <c r="J176" s="4"/>
      <c r="K176" s="5"/>
      <c r="L176" s="4"/>
      <c r="O176" s="4"/>
      <c r="P176" s="5"/>
      <c r="Q176" s="4"/>
      <c r="T176" s="4"/>
      <c r="U176" s="5"/>
      <c r="V176" s="4"/>
      <c r="Y176" s="4"/>
      <c r="Z176" s="5"/>
      <c r="AA176" s="4"/>
      <c r="AD176" s="4"/>
      <c r="AE176" s="5"/>
      <c r="AF176" s="4"/>
      <c r="AI176" s="4"/>
      <c r="AJ176" s="5"/>
      <c r="AK176" s="4"/>
      <c r="AN176" s="4"/>
      <c r="AO176" s="5"/>
      <c r="AP176" s="4"/>
      <c r="AS176" s="4"/>
      <c r="AT176" s="5"/>
      <c r="AU176" s="4"/>
      <c r="AX176" s="4"/>
      <c r="AY176" s="5"/>
      <c r="AZ176" s="4"/>
      <c r="BC176" s="4"/>
      <c r="BD176" s="5"/>
      <c r="BE176" s="4"/>
      <c r="BH176" s="4"/>
      <c r="BI176" s="5"/>
      <c r="BJ176" s="4"/>
      <c r="BN176" s="4"/>
      <c r="BO176" s="5"/>
      <c r="BP176" s="4"/>
    </row>
    <row r="177" spans="4:68" s="3" customFormat="1" ht="14.4" x14ac:dyDescent="0.3">
      <c r="D177" s="57"/>
      <c r="E177" s="44"/>
      <c r="F177" s="45"/>
      <c r="G177" s="45"/>
      <c r="H177" s="57"/>
      <c r="J177" s="4"/>
      <c r="K177" s="5"/>
      <c r="L177" s="4"/>
      <c r="O177" s="4"/>
      <c r="P177" s="5"/>
      <c r="Q177" s="4"/>
      <c r="T177" s="4"/>
      <c r="U177" s="5"/>
      <c r="V177" s="4"/>
      <c r="Y177" s="4"/>
      <c r="Z177" s="5"/>
      <c r="AA177" s="4"/>
      <c r="AD177" s="4"/>
      <c r="AE177" s="5"/>
      <c r="AF177" s="4"/>
      <c r="AI177" s="4"/>
      <c r="AJ177" s="5"/>
      <c r="AK177" s="4"/>
      <c r="AN177" s="4"/>
      <c r="AO177" s="5"/>
      <c r="AP177" s="4"/>
      <c r="AS177" s="4"/>
      <c r="AT177" s="5"/>
      <c r="AU177" s="4"/>
      <c r="AX177" s="4"/>
      <c r="AY177" s="5"/>
      <c r="AZ177" s="4"/>
      <c r="BC177" s="4"/>
      <c r="BD177" s="5"/>
      <c r="BE177" s="4"/>
      <c r="BH177" s="4"/>
      <c r="BI177" s="5"/>
      <c r="BJ177" s="4"/>
      <c r="BN177" s="4"/>
      <c r="BO177" s="5"/>
      <c r="BP177" s="4"/>
    </row>
    <row r="178" spans="4:68" s="3" customFormat="1" ht="14.4" x14ac:dyDescent="0.3">
      <c r="D178" s="57"/>
      <c r="E178" s="44"/>
      <c r="F178" s="45"/>
      <c r="G178" s="45"/>
      <c r="H178" s="57"/>
      <c r="J178" s="4"/>
      <c r="K178" s="5"/>
      <c r="L178" s="4"/>
      <c r="O178" s="4"/>
      <c r="P178" s="5"/>
      <c r="Q178" s="4"/>
      <c r="T178" s="4"/>
      <c r="U178" s="5"/>
      <c r="V178" s="4"/>
      <c r="Y178" s="4"/>
      <c r="Z178" s="5"/>
      <c r="AA178" s="4"/>
      <c r="AD178" s="4"/>
      <c r="AE178" s="5"/>
      <c r="AF178" s="4"/>
      <c r="AI178" s="4"/>
      <c r="AJ178" s="5"/>
      <c r="AK178" s="4"/>
      <c r="AN178" s="4"/>
      <c r="AO178" s="5"/>
      <c r="AP178" s="4"/>
      <c r="AS178" s="4"/>
      <c r="AT178" s="5"/>
      <c r="AU178" s="4"/>
      <c r="AX178" s="4"/>
      <c r="AY178" s="5"/>
      <c r="AZ178" s="4"/>
      <c r="BC178" s="4"/>
      <c r="BD178" s="5"/>
      <c r="BE178" s="4"/>
      <c r="BH178" s="4"/>
      <c r="BI178" s="5"/>
      <c r="BJ178" s="4"/>
      <c r="BN178" s="4"/>
      <c r="BO178" s="5"/>
      <c r="BP178" s="4"/>
    </row>
    <row r="179" spans="4:68" s="3" customFormat="1" ht="14.4" x14ac:dyDescent="0.3">
      <c r="D179" s="57"/>
      <c r="E179" s="44"/>
      <c r="F179" s="45"/>
      <c r="G179" s="45"/>
      <c r="H179" s="57"/>
      <c r="J179" s="4"/>
      <c r="K179" s="5"/>
      <c r="L179" s="4"/>
      <c r="O179" s="4"/>
      <c r="P179" s="5"/>
      <c r="Q179" s="4"/>
      <c r="T179" s="4"/>
      <c r="U179" s="5"/>
      <c r="V179" s="4"/>
      <c r="Y179" s="4"/>
      <c r="Z179" s="5"/>
      <c r="AA179" s="4"/>
      <c r="AD179" s="4"/>
      <c r="AE179" s="5"/>
      <c r="AF179" s="4"/>
      <c r="AI179" s="4"/>
      <c r="AJ179" s="5"/>
      <c r="AK179" s="4"/>
      <c r="AN179" s="4"/>
      <c r="AO179" s="5"/>
      <c r="AP179" s="4"/>
      <c r="AS179" s="4"/>
      <c r="AT179" s="5"/>
      <c r="AU179" s="4"/>
      <c r="AX179" s="4"/>
      <c r="AY179" s="5"/>
      <c r="AZ179" s="4"/>
      <c r="BC179" s="4"/>
      <c r="BD179" s="5"/>
      <c r="BE179" s="4"/>
      <c r="BH179" s="4"/>
      <c r="BI179" s="5"/>
      <c r="BJ179" s="4"/>
      <c r="BN179" s="4"/>
      <c r="BO179" s="5"/>
      <c r="BP179" s="4"/>
    </row>
    <row r="180" spans="4:68" s="3" customFormat="1" ht="14.4" x14ac:dyDescent="0.3">
      <c r="D180" s="57"/>
      <c r="E180" s="44"/>
      <c r="F180" s="45"/>
      <c r="G180" s="45"/>
      <c r="H180" s="57"/>
      <c r="J180" s="4"/>
      <c r="K180" s="5"/>
      <c r="L180" s="4"/>
      <c r="O180" s="4"/>
      <c r="P180" s="5"/>
      <c r="Q180" s="4"/>
      <c r="T180" s="4"/>
      <c r="U180" s="5"/>
      <c r="V180" s="4"/>
      <c r="Y180" s="4"/>
      <c r="Z180" s="5"/>
      <c r="AA180" s="4"/>
      <c r="AD180" s="4"/>
      <c r="AE180" s="5"/>
      <c r="AF180" s="4"/>
      <c r="AI180" s="4"/>
      <c r="AJ180" s="5"/>
      <c r="AK180" s="4"/>
      <c r="AN180" s="4"/>
      <c r="AO180" s="5"/>
      <c r="AP180" s="4"/>
      <c r="AS180" s="4"/>
      <c r="AT180" s="5"/>
      <c r="AU180" s="4"/>
      <c r="AX180" s="4"/>
      <c r="AY180" s="5"/>
      <c r="AZ180" s="4"/>
      <c r="BC180" s="4"/>
      <c r="BD180" s="5"/>
      <c r="BE180" s="4"/>
      <c r="BH180" s="4"/>
      <c r="BI180" s="5"/>
      <c r="BJ180" s="4"/>
      <c r="BN180" s="4"/>
      <c r="BO180" s="5"/>
      <c r="BP180" s="4"/>
    </row>
    <row r="181" spans="4:68" s="3" customFormat="1" ht="14.4" x14ac:dyDescent="0.3">
      <c r="D181" s="57"/>
      <c r="E181" s="44"/>
      <c r="F181" s="45"/>
      <c r="G181" s="45"/>
      <c r="H181" s="57"/>
      <c r="J181" s="4"/>
      <c r="K181" s="5"/>
      <c r="L181" s="4"/>
      <c r="O181" s="4"/>
      <c r="P181" s="5"/>
      <c r="Q181" s="4"/>
      <c r="T181" s="4"/>
      <c r="U181" s="5"/>
      <c r="V181" s="4"/>
      <c r="Y181" s="4"/>
      <c r="Z181" s="5"/>
      <c r="AA181" s="4"/>
      <c r="AD181" s="4"/>
      <c r="AE181" s="5"/>
      <c r="AF181" s="4"/>
      <c r="AI181" s="4"/>
      <c r="AJ181" s="5"/>
      <c r="AK181" s="4"/>
      <c r="AN181" s="4"/>
      <c r="AO181" s="5"/>
      <c r="AP181" s="4"/>
      <c r="AS181" s="4"/>
      <c r="AT181" s="5"/>
      <c r="AU181" s="4"/>
      <c r="AX181" s="4"/>
      <c r="AY181" s="5"/>
      <c r="AZ181" s="4"/>
      <c r="BC181" s="4"/>
      <c r="BD181" s="5"/>
      <c r="BE181" s="4"/>
      <c r="BH181" s="4"/>
      <c r="BI181" s="5"/>
      <c r="BJ181" s="4"/>
      <c r="BN181" s="4"/>
      <c r="BO181" s="5"/>
      <c r="BP181" s="4"/>
    </row>
    <row r="182" spans="4:68" s="3" customFormat="1" ht="14.4" x14ac:dyDescent="0.3">
      <c r="D182" s="57"/>
      <c r="E182" s="44"/>
      <c r="F182" s="45"/>
      <c r="G182" s="45"/>
      <c r="H182" s="57"/>
      <c r="J182" s="4"/>
      <c r="K182" s="5"/>
      <c r="L182" s="4"/>
      <c r="O182" s="4"/>
      <c r="P182" s="5"/>
      <c r="Q182" s="4"/>
      <c r="T182" s="4"/>
      <c r="U182" s="5"/>
      <c r="V182" s="4"/>
      <c r="Y182" s="4"/>
      <c r="Z182" s="5"/>
      <c r="AA182" s="4"/>
      <c r="AD182" s="4"/>
      <c r="AE182" s="5"/>
      <c r="AF182" s="4"/>
      <c r="AI182" s="4"/>
      <c r="AJ182" s="5"/>
      <c r="AK182" s="4"/>
      <c r="AN182" s="4"/>
      <c r="AO182" s="5"/>
      <c r="AP182" s="4"/>
      <c r="AS182" s="4"/>
      <c r="AT182" s="5"/>
      <c r="AU182" s="4"/>
      <c r="AX182" s="4"/>
      <c r="AY182" s="5"/>
      <c r="AZ182" s="4"/>
      <c r="BC182" s="4"/>
      <c r="BD182" s="5"/>
      <c r="BE182" s="4"/>
      <c r="BH182" s="4"/>
      <c r="BI182" s="5"/>
      <c r="BJ182" s="4"/>
      <c r="BN182" s="4"/>
      <c r="BO182" s="5"/>
      <c r="BP182" s="4"/>
    </row>
    <row r="183" spans="4:68" s="3" customFormat="1" ht="14.4" x14ac:dyDescent="0.3">
      <c r="D183" s="57"/>
      <c r="E183" s="44"/>
      <c r="F183" s="45"/>
      <c r="G183" s="45"/>
      <c r="H183" s="57"/>
      <c r="J183" s="4"/>
      <c r="K183" s="5"/>
      <c r="L183" s="4"/>
      <c r="O183" s="4"/>
      <c r="P183" s="5"/>
      <c r="Q183" s="4"/>
      <c r="T183" s="4"/>
      <c r="U183" s="5"/>
      <c r="V183" s="4"/>
      <c r="Y183" s="4"/>
      <c r="Z183" s="5"/>
      <c r="AA183" s="4"/>
      <c r="AD183" s="4"/>
      <c r="AE183" s="5"/>
      <c r="AF183" s="4"/>
      <c r="AI183" s="4"/>
      <c r="AJ183" s="5"/>
      <c r="AK183" s="4"/>
      <c r="AN183" s="4"/>
      <c r="AO183" s="5"/>
      <c r="AP183" s="4"/>
      <c r="AS183" s="4"/>
      <c r="AT183" s="5"/>
      <c r="AU183" s="4"/>
      <c r="AX183" s="4"/>
      <c r="AY183" s="5"/>
      <c r="AZ183" s="4"/>
      <c r="BC183" s="4"/>
      <c r="BD183" s="5"/>
      <c r="BE183" s="4"/>
      <c r="BH183" s="4"/>
      <c r="BI183" s="5"/>
      <c r="BJ183" s="4"/>
      <c r="BN183" s="4"/>
      <c r="BO183" s="5"/>
      <c r="BP183" s="4"/>
    </row>
    <row r="184" spans="4:68" s="3" customFormat="1" ht="14.4" x14ac:dyDescent="0.3">
      <c r="D184" s="57"/>
      <c r="E184" s="44"/>
      <c r="F184" s="45"/>
      <c r="G184" s="45"/>
      <c r="H184" s="57"/>
      <c r="J184" s="4"/>
      <c r="K184" s="5"/>
      <c r="L184" s="4"/>
      <c r="O184" s="4"/>
      <c r="P184" s="5"/>
      <c r="Q184" s="4"/>
      <c r="T184" s="4"/>
      <c r="U184" s="5"/>
      <c r="V184" s="4"/>
      <c r="Y184" s="4"/>
      <c r="Z184" s="5"/>
      <c r="AA184" s="4"/>
      <c r="AD184" s="4"/>
      <c r="AE184" s="5"/>
      <c r="AF184" s="4"/>
      <c r="AI184" s="4"/>
      <c r="AJ184" s="5"/>
      <c r="AK184" s="4"/>
      <c r="AN184" s="4"/>
      <c r="AO184" s="5"/>
      <c r="AP184" s="4"/>
      <c r="AS184" s="4"/>
      <c r="AT184" s="5"/>
      <c r="AU184" s="4"/>
      <c r="AX184" s="4"/>
      <c r="AY184" s="5"/>
      <c r="AZ184" s="4"/>
      <c r="BC184" s="4"/>
      <c r="BD184" s="5"/>
      <c r="BE184" s="4"/>
      <c r="BH184" s="4"/>
      <c r="BI184" s="5"/>
      <c r="BJ184" s="4"/>
      <c r="BN184" s="4"/>
      <c r="BO184" s="5"/>
      <c r="BP184" s="4"/>
    </row>
    <row r="185" spans="4:68" s="3" customFormat="1" ht="14.4" x14ac:dyDescent="0.3">
      <c r="D185" s="57"/>
      <c r="E185" s="44"/>
      <c r="F185" s="45"/>
      <c r="G185" s="45"/>
      <c r="H185" s="57"/>
      <c r="J185" s="4"/>
      <c r="K185" s="5"/>
      <c r="L185" s="4"/>
      <c r="O185" s="4"/>
      <c r="P185" s="5"/>
      <c r="Q185" s="4"/>
      <c r="T185" s="4"/>
      <c r="U185" s="5"/>
      <c r="V185" s="4"/>
      <c r="Y185" s="4"/>
      <c r="Z185" s="5"/>
      <c r="AA185" s="4"/>
      <c r="AD185" s="4"/>
      <c r="AE185" s="5"/>
      <c r="AF185" s="4"/>
      <c r="AI185" s="4"/>
      <c r="AJ185" s="5"/>
      <c r="AK185" s="4"/>
      <c r="AN185" s="4"/>
      <c r="AO185" s="5"/>
      <c r="AP185" s="4"/>
      <c r="AS185" s="4"/>
      <c r="AT185" s="5"/>
      <c r="AU185" s="4"/>
      <c r="AX185" s="4"/>
      <c r="AY185" s="5"/>
      <c r="AZ185" s="4"/>
      <c r="BC185" s="4"/>
      <c r="BD185" s="5"/>
      <c r="BE185" s="4"/>
      <c r="BH185" s="4"/>
      <c r="BI185" s="5"/>
      <c r="BJ185" s="4"/>
      <c r="BN185" s="4"/>
      <c r="BO185" s="5"/>
      <c r="BP185" s="4"/>
    </row>
    <row r="186" spans="4:68" s="3" customFormat="1" ht="14.4" x14ac:dyDescent="0.3">
      <c r="D186" s="57"/>
      <c r="E186" s="44"/>
      <c r="F186" s="45"/>
      <c r="G186" s="45"/>
      <c r="H186" s="57"/>
      <c r="J186" s="4"/>
      <c r="K186" s="5"/>
      <c r="L186" s="4"/>
      <c r="O186" s="4"/>
      <c r="P186" s="5"/>
      <c r="Q186" s="4"/>
      <c r="T186" s="4"/>
      <c r="U186" s="5"/>
      <c r="V186" s="4"/>
      <c r="Y186" s="4"/>
      <c r="Z186" s="5"/>
      <c r="AA186" s="4"/>
      <c r="AD186" s="4"/>
      <c r="AE186" s="5"/>
      <c r="AF186" s="4"/>
      <c r="AI186" s="4"/>
      <c r="AJ186" s="5"/>
      <c r="AK186" s="4"/>
      <c r="AN186" s="4"/>
      <c r="AO186" s="5"/>
      <c r="AP186" s="4"/>
      <c r="AS186" s="4"/>
      <c r="AT186" s="5"/>
      <c r="AU186" s="4"/>
      <c r="AX186" s="4"/>
      <c r="AY186" s="5"/>
      <c r="AZ186" s="4"/>
      <c r="BC186" s="4"/>
      <c r="BD186" s="5"/>
      <c r="BE186" s="4"/>
      <c r="BH186" s="4"/>
      <c r="BI186" s="5"/>
      <c r="BJ186" s="4"/>
      <c r="BN186" s="4"/>
      <c r="BO186" s="5"/>
      <c r="BP186" s="4"/>
    </row>
    <row r="187" spans="4:68" s="3" customFormat="1" ht="14.4" x14ac:dyDescent="0.3">
      <c r="D187" s="57"/>
      <c r="E187" s="44"/>
      <c r="F187" s="45"/>
      <c r="G187" s="45"/>
      <c r="H187" s="57"/>
      <c r="J187" s="4"/>
      <c r="K187" s="5"/>
      <c r="L187" s="4"/>
      <c r="O187" s="4"/>
      <c r="P187" s="5"/>
      <c r="Q187" s="4"/>
      <c r="T187" s="4"/>
      <c r="U187" s="5"/>
      <c r="V187" s="4"/>
      <c r="Y187" s="4"/>
      <c r="Z187" s="5"/>
      <c r="AA187" s="4"/>
      <c r="AD187" s="4"/>
      <c r="AE187" s="5"/>
      <c r="AF187" s="4"/>
      <c r="AI187" s="4"/>
      <c r="AJ187" s="5"/>
      <c r="AK187" s="4"/>
      <c r="AN187" s="4"/>
      <c r="AO187" s="5"/>
      <c r="AP187" s="4"/>
      <c r="AS187" s="4"/>
      <c r="AT187" s="5"/>
      <c r="AU187" s="4"/>
      <c r="AX187" s="4"/>
      <c r="AY187" s="5"/>
      <c r="AZ187" s="4"/>
      <c r="BC187" s="4"/>
      <c r="BD187" s="5"/>
      <c r="BE187" s="4"/>
      <c r="BH187" s="4"/>
      <c r="BI187" s="5"/>
      <c r="BJ187" s="4"/>
      <c r="BN187" s="4"/>
      <c r="BO187" s="5"/>
      <c r="BP187" s="4"/>
    </row>
    <row r="188" spans="4:68" s="3" customFormat="1" ht="14.4" x14ac:dyDescent="0.3">
      <c r="D188" s="57"/>
      <c r="E188" s="44"/>
      <c r="F188" s="45"/>
      <c r="G188" s="45"/>
      <c r="H188" s="57"/>
      <c r="J188" s="4"/>
      <c r="K188" s="5"/>
      <c r="L188" s="4"/>
      <c r="O188" s="4"/>
      <c r="P188" s="5"/>
      <c r="Q188" s="4"/>
      <c r="T188" s="4"/>
      <c r="U188" s="5"/>
      <c r="V188" s="4"/>
      <c r="Y188" s="4"/>
      <c r="Z188" s="5"/>
      <c r="AA188" s="4"/>
      <c r="AD188" s="4"/>
      <c r="AE188" s="5"/>
      <c r="AF188" s="4"/>
      <c r="AI188" s="4"/>
      <c r="AJ188" s="5"/>
      <c r="AK188" s="4"/>
      <c r="AN188" s="4"/>
      <c r="AO188" s="5"/>
      <c r="AP188" s="4"/>
      <c r="AS188" s="4"/>
      <c r="AT188" s="5"/>
      <c r="AU188" s="4"/>
      <c r="AX188" s="4"/>
      <c r="AY188" s="5"/>
      <c r="AZ188" s="4"/>
      <c r="BC188" s="4"/>
      <c r="BD188" s="5"/>
      <c r="BE188" s="4"/>
      <c r="BH188" s="4"/>
      <c r="BI188" s="5"/>
      <c r="BJ188" s="4"/>
      <c r="BN188" s="4"/>
      <c r="BO188" s="5"/>
      <c r="BP188" s="4"/>
    </row>
    <row r="189" spans="4:68" s="3" customFormat="1" ht="14.4" x14ac:dyDescent="0.3">
      <c r="D189" s="57"/>
      <c r="E189" s="44"/>
      <c r="F189" s="45"/>
      <c r="G189" s="45"/>
      <c r="H189" s="57"/>
      <c r="J189" s="4"/>
      <c r="K189" s="5"/>
      <c r="L189" s="4"/>
      <c r="O189" s="4"/>
      <c r="P189" s="5"/>
      <c r="Q189" s="4"/>
      <c r="T189" s="4"/>
      <c r="U189" s="5"/>
      <c r="V189" s="4"/>
      <c r="Y189" s="4"/>
      <c r="Z189" s="5"/>
      <c r="AA189" s="4"/>
      <c r="AD189" s="4"/>
      <c r="AE189" s="5"/>
      <c r="AF189" s="4"/>
      <c r="AI189" s="4"/>
      <c r="AJ189" s="5"/>
      <c r="AK189" s="4"/>
      <c r="AN189" s="4"/>
      <c r="AO189" s="5"/>
      <c r="AP189" s="4"/>
      <c r="AS189" s="4"/>
      <c r="AT189" s="5"/>
      <c r="AU189" s="4"/>
      <c r="AX189" s="4"/>
      <c r="AY189" s="5"/>
      <c r="AZ189" s="4"/>
      <c r="BC189" s="4"/>
      <c r="BD189" s="5"/>
      <c r="BE189" s="4"/>
      <c r="BH189" s="4"/>
      <c r="BI189" s="5"/>
      <c r="BJ189" s="4"/>
      <c r="BN189" s="4"/>
      <c r="BO189" s="5"/>
      <c r="BP189" s="4"/>
    </row>
    <row r="190" spans="4:68" s="3" customFormat="1" ht="14.4" x14ac:dyDescent="0.3">
      <c r="D190" s="57"/>
      <c r="E190" s="44"/>
      <c r="F190" s="45"/>
      <c r="G190" s="45"/>
      <c r="H190" s="57"/>
      <c r="J190" s="4"/>
      <c r="K190" s="5"/>
      <c r="L190" s="4"/>
      <c r="O190" s="4"/>
      <c r="P190" s="5"/>
      <c r="Q190" s="4"/>
      <c r="T190" s="4"/>
      <c r="U190" s="5"/>
      <c r="V190" s="4"/>
      <c r="Y190" s="4"/>
      <c r="Z190" s="5"/>
      <c r="AA190" s="4"/>
      <c r="AD190" s="4"/>
      <c r="AE190" s="5"/>
      <c r="AF190" s="4"/>
      <c r="AI190" s="4"/>
      <c r="AJ190" s="5"/>
      <c r="AK190" s="4"/>
      <c r="AN190" s="4"/>
      <c r="AO190" s="5"/>
      <c r="AP190" s="4"/>
      <c r="AS190" s="4"/>
      <c r="AT190" s="5"/>
      <c r="AU190" s="4"/>
      <c r="AX190" s="4"/>
      <c r="AY190" s="5"/>
      <c r="AZ190" s="4"/>
      <c r="BC190" s="4"/>
      <c r="BD190" s="5"/>
      <c r="BE190" s="4"/>
      <c r="BH190" s="4"/>
      <c r="BI190" s="5"/>
      <c r="BJ190" s="4"/>
      <c r="BN190" s="4"/>
      <c r="BO190" s="5"/>
      <c r="BP190" s="4"/>
    </row>
    <row r="191" spans="4:68" s="3" customFormat="1" ht="14.4" x14ac:dyDescent="0.3">
      <c r="D191" s="57"/>
      <c r="E191" s="44"/>
      <c r="F191" s="45"/>
      <c r="G191" s="45"/>
      <c r="H191" s="57"/>
      <c r="J191" s="4"/>
      <c r="K191" s="5"/>
      <c r="L191" s="4"/>
      <c r="O191" s="4"/>
      <c r="P191" s="5"/>
      <c r="Q191" s="4"/>
      <c r="T191" s="4"/>
      <c r="U191" s="5"/>
      <c r="V191" s="4"/>
      <c r="Y191" s="4"/>
      <c r="Z191" s="5"/>
      <c r="AA191" s="4"/>
      <c r="AD191" s="4"/>
      <c r="AE191" s="5"/>
      <c r="AF191" s="4"/>
      <c r="AI191" s="4"/>
      <c r="AJ191" s="5"/>
      <c r="AK191" s="4"/>
      <c r="AN191" s="4"/>
      <c r="AO191" s="5"/>
      <c r="AP191" s="4"/>
      <c r="AS191" s="4"/>
      <c r="AT191" s="5"/>
      <c r="AU191" s="4"/>
      <c r="AX191" s="4"/>
      <c r="AY191" s="5"/>
      <c r="AZ191" s="4"/>
      <c r="BC191" s="4"/>
      <c r="BD191" s="5"/>
      <c r="BE191" s="4"/>
      <c r="BH191" s="4"/>
      <c r="BI191" s="5"/>
      <c r="BJ191" s="4"/>
      <c r="BN191" s="4"/>
      <c r="BO191" s="5"/>
      <c r="BP191" s="4"/>
    </row>
    <row r="192" spans="4:68" s="3" customFormat="1" ht="14.4" x14ac:dyDescent="0.3">
      <c r="D192" s="57"/>
      <c r="E192" s="44"/>
      <c r="F192" s="45"/>
      <c r="G192" s="45"/>
      <c r="H192" s="57"/>
      <c r="J192" s="4"/>
      <c r="K192" s="5"/>
      <c r="L192" s="4"/>
      <c r="O192" s="4"/>
      <c r="P192" s="5"/>
      <c r="Q192" s="4"/>
      <c r="T192" s="4"/>
      <c r="U192" s="5"/>
      <c r="V192" s="4"/>
      <c r="Y192" s="4"/>
      <c r="Z192" s="5"/>
      <c r="AA192" s="4"/>
      <c r="AD192" s="4"/>
      <c r="AE192" s="5"/>
      <c r="AF192" s="4"/>
      <c r="AI192" s="4"/>
      <c r="AJ192" s="5"/>
      <c r="AK192" s="4"/>
      <c r="AN192" s="4"/>
      <c r="AO192" s="5"/>
      <c r="AP192" s="4"/>
      <c r="AS192" s="4"/>
      <c r="AT192" s="5"/>
      <c r="AU192" s="4"/>
      <c r="AX192" s="4"/>
      <c r="AY192" s="5"/>
      <c r="AZ192" s="4"/>
      <c r="BC192" s="4"/>
      <c r="BD192" s="5"/>
      <c r="BE192" s="4"/>
      <c r="BH192" s="4"/>
      <c r="BI192" s="5"/>
      <c r="BJ192" s="4"/>
      <c r="BN192" s="4"/>
      <c r="BO192" s="5"/>
      <c r="BP192" s="4"/>
    </row>
    <row r="193" spans="4:68" s="3" customFormat="1" ht="14.4" x14ac:dyDescent="0.3">
      <c r="D193" s="57"/>
      <c r="E193" s="44"/>
      <c r="F193" s="45"/>
      <c r="G193" s="45"/>
      <c r="H193" s="57"/>
      <c r="J193" s="4"/>
      <c r="K193" s="5"/>
      <c r="L193" s="4"/>
      <c r="O193" s="4"/>
      <c r="P193" s="5"/>
      <c r="Q193" s="4"/>
      <c r="T193" s="4"/>
      <c r="U193" s="5"/>
      <c r="V193" s="4"/>
      <c r="Y193" s="4"/>
      <c r="Z193" s="5"/>
      <c r="AA193" s="4"/>
      <c r="AD193" s="4"/>
      <c r="AE193" s="5"/>
      <c r="AF193" s="4"/>
      <c r="AI193" s="4"/>
      <c r="AJ193" s="5"/>
      <c r="AK193" s="4"/>
      <c r="AN193" s="4"/>
      <c r="AO193" s="5"/>
      <c r="AP193" s="4"/>
      <c r="AS193" s="4"/>
      <c r="AT193" s="5"/>
      <c r="AU193" s="4"/>
      <c r="AX193" s="4"/>
      <c r="AY193" s="5"/>
      <c r="AZ193" s="4"/>
      <c r="BC193" s="4"/>
      <c r="BD193" s="5"/>
      <c r="BE193" s="4"/>
      <c r="BH193" s="4"/>
      <c r="BI193" s="5"/>
      <c r="BJ193" s="4"/>
      <c r="BN193" s="4"/>
      <c r="BO193" s="5"/>
      <c r="BP193" s="4"/>
    </row>
    <row r="194" spans="4:68" s="3" customFormat="1" ht="14.4" x14ac:dyDescent="0.3">
      <c r="D194" s="57"/>
      <c r="E194" s="44"/>
      <c r="F194" s="45"/>
      <c r="G194" s="45"/>
      <c r="H194" s="57"/>
      <c r="J194" s="4"/>
      <c r="K194" s="5"/>
      <c r="L194" s="4"/>
      <c r="O194" s="4"/>
      <c r="P194" s="5"/>
      <c r="Q194" s="4"/>
      <c r="T194" s="4"/>
      <c r="U194" s="5"/>
      <c r="V194" s="4"/>
      <c r="Y194" s="4"/>
      <c r="Z194" s="5"/>
      <c r="AA194" s="4"/>
      <c r="AD194" s="4"/>
      <c r="AE194" s="5"/>
      <c r="AF194" s="4"/>
      <c r="AI194" s="4"/>
      <c r="AJ194" s="5"/>
      <c r="AK194" s="4"/>
      <c r="AN194" s="4"/>
      <c r="AO194" s="5"/>
      <c r="AP194" s="4"/>
      <c r="AS194" s="4"/>
      <c r="AT194" s="5"/>
      <c r="AU194" s="4"/>
      <c r="AX194" s="4"/>
      <c r="AY194" s="5"/>
      <c r="AZ194" s="4"/>
      <c r="BC194" s="4"/>
      <c r="BD194" s="5"/>
      <c r="BE194" s="4"/>
      <c r="BH194" s="4"/>
      <c r="BI194" s="5"/>
      <c r="BJ194" s="4"/>
      <c r="BN194" s="4"/>
      <c r="BO194" s="5"/>
      <c r="BP194" s="4"/>
    </row>
    <row r="195" spans="4:68" s="3" customFormat="1" ht="14.4" x14ac:dyDescent="0.3">
      <c r="D195" s="57"/>
      <c r="E195" s="44"/>
      <c r="F195" s="45"/>
      <c r="G195" s="45"/>
      <c r="H195" s="57"/>
      <c r="J195" s="4"/>
      <c r="K195" s="5"/>
      <c r="L195" s="4"/>
      <c r="O195" s="4"/>
      <c r="P195" s="5"/>
      <c r="Q195" s="4"/>
      <c r="T195" s="4"/>
      <c r="U195" s="5"/>
      <c r="V195" s="4"/>
      <c r="Y195" s="4"/>
      <c r="Z195" s="5"/>
      <c r="AA195" s="4"/>
      <c r="AD195" s="4"/>
      <c r="AE195" s="5"/>
      <c r="AF195" s="4"/>
      <c r="AI195" s="4"/>
      <c r="AJ195" s="5"/>
      <c r="AK195" s="4"/>
      <c r="AN195" s="4"/>
      <c r="AO195" s="5"/>
      <c r="AP195" s="4"/>
      <c r="AS195" s="4"/>
      <c r="AT195" s="5"/>
      <c r="AU195" s="4"/>
      <c r="AX195" s="4"/>
      <c r="AY195" s="5"/>
      <c r="AZ195" s="4"/>
      <c r="BC195" s="4"/>
      <c r="BD195" s="5"/>
      <c r="BE195" s="4"/>
      <c r="BH195" s="4"/>
      <c r="BI195" s="5"/>
      <c r="BJ195" s="4"/>
      <c r="BN195" s="4"/>
      <c r="BO195" s="5"/>
      <c r="BP195" s="4"/>
    </row>
    <row r="196" spans="4:68" s="3" customFormat="1" ht="14.4" x14ac:dyDescent="0.3">
      <c r="D196" s="57"/>
      <c r="E196" s="44"/>
      <c r="F196" s="45"/>
      <c r="G196" s="45"/>
      <c r="H196" s="57"/>
      <c r="J196" s="4"/>
      <c r="K196" s="5"/>
      <c r="L196" s="4"/>
      <c r="O196" s="4"/>
      <c r="P196" s="5"/>
      <c r="Q196" s="4"/>
      <c r="T196" s="4"/>
      <c r="U196" s="5"/>
      <c r="V196" s="4"/>
      <c r="Y196" s="4"/>
      <c r="Z196" s="5"/>
      <c r="AA196" s="4"/>
      <c r="AD196" s="4"/>
      <c r="AE196" s="5"/>
      <c r="AF196" s="4"/>
      <c r="AI196" s="4"/>
      <c r="AJ196" s="5"/>
      <c r="AK196" s="4"/>
      <c r="AN196" s="4"/>
      <c r="AO196" s="5"/>
      <c r="AP196" s="4"/>
      <c r="AS196" s="4"/>
      <c r="AT196" s="5"/>
      <c r="AU196" s="4"/>
      <c r="AX196" s="4"/>
      <c r="AY196" s="5"/>
      <c r="AZ196" s="4"/>
      <c r="BC196" s="4"/>
      <c r="BD196" s="5"/>
      <c r="BE196" s="4"/>
      <c r="BH196" s="4"/>
      <c r="BI196" s="5"/>
      <c r="BJ196" s="4"/>
      <c r="BN196" s="4"/>
      <c r="BO196" s="5"/>
      <c r="BP196" s="4"/>
    </row>
    <row r="197" spans="4:68" s="3" customFormat="1" ht="14.4" x14ac:dyDescent="0.3">
      <c r="D197" s="57"/>
      <c r="E197" s="44"/>
      <c r="F197" s="45"/>
      <c r="G197" s="45"/>
      <c r="H197" s="57"/>
      <c r="J197" s="4"/>
      <c r="K197" s="5"/>
      <c r="L197" s="4"/>
      <c r="O197" s="4"/>
      <c r="P197" s="5"/>
      <c r="Q197" s="4"/>
      <c r="T197" s="4"/>
      <c r="U197" s="5"/>
      <c r="V197" s="4"/>
      <c r="Y197" s="4"/>
      <c r="Z197" s="5"/>
      <c r="AA197" s="4"/>
      <c r="AD197" s="4"/>
      <c r="AE197" s="5"/>
      <c r="AF197" s="4"/>
      <c r="AI197" s="4"/>
      <c r="AJ197" s="5"/>
      <c r="AK197" s="4"/>
      <c r="AN197" s="4"/>
      <c r="AO197" s="5"/>
      <c r="AP197" s="4"/>
      <c r="AS197" s="4"/>
      <c r="AT197" s="5"/>
      <c r="AU197" s="4"/>
      <c r="AX197" s="4"/>
      <c r="AY197" s="5"/>
      <c r="AZ197" s="4"/>
      <c r="BC197" s="4"/>
      <c r="BD197" s="5"/>
      <c r="BE197" s="4"/>
      <c r="BH197" s="4"/>
      <c r="BI197" s="5"/>
      <c r="BJ197" s="4"/>
      <c r="BN197" s="4"/>
      <c r="BO197" s="5"/>
      <c r="BP197" s="4"/>
    </row>
    <row r="198" spans="4:68" s="3" customFormat="1" ht="14.4" x14ac:dyDescent="0.3">
      <c r="D198" s="57"/>
      <c r="E198" s="44"/>
      <c r="F198" s="45"/>
      <c r="G198" s="45"/>
      <c r="H198" s="57"/>
      <c r="J198" s="4"/>
      <c r="K198" s="5"/>
      <c r="L198" s="4"/>
      <c r="O198" s="4"/>
      <c r="P198" s="5"/>
      <c r="Q198" s="4"/>
      <c r="T198" s="4"/>
      <c r="U198" s="5"/>
      <c r="V198" s="4"/>
      <c r="Y198" s="4"/>
      <c r="Z198" s="5"/>
      <c r="AA198" s="4"/>
      <c r="AD198" s="4"/>
      <c r="AE198" s="5"/>
      <c r="AF198" s="4"/>
      <c r="AI198" s="4"/>
      <c r="AJ198" s="5"/>
      <c r="AK198" s="4"/>
      <c r="AN198" s="4"/>
      <c r="AO198" s="5"/>
      <c r="AP198" s="4"/>
      <c r="AS198" s="4"/>
      <c r="AT198" s="5"/>
      <c r="AU198" s="4"/>
      <c r="AX198" s="4"/>
      <c r="AY198" s="5"/>
      <c r="AZ198" s="4"/>
      <c r="BC198" s="4"/>
      <c r="BD198" s="5"/>
      <c r="BE198" s="4"/>
      <c r="BH198" s="4"/>
      <c r="BI198" s="5"/>
      <c r="BJ198" s="4"/>
      <c r="BN198" s="4"/>
      <c r="BO198" s="5"/>
      <c r="BP198" s="4"/>
    </row>
    <row r="199" spans="4:68" s="3" customFormat="1" ht="14.4" x14ac:dyDescent="0.3">
      <c r="D199" s="57"/>
      <c r="E199" s="44"/>
      <c r="F199" s="45"/>
      <c r="G199" s="45"/>
      <c r="H199" s="57"/>
      <c r="J199" s="4"/>
      <c r="K199" s="5"/>
      <c r="L199" s="4"/>
      <c r="O199" s="4"/>
      <c r="P199" s="5"/>
      <c r="Q199" s="4"/>
      <c r="T199" s="4"/>
      <c r="U199" s="5"/>
      <c r="V199" s="4"/>
      <c r="Y199" s="4"/>
      <c r="Z199" s="5"/>
      <c r="AA199" s="4"/>
      <c r="AD199" s="4"/>
      <c r="AE199" s="5"/>
      <c r="AF199" s="4"/>
      <c r="AI199" s="4"/>
      <c r="AJ199" s="5"/>
      <c r="AK199" s="4"/>
      <c r="AN199" s="4"/>
      <c r="AO199" s="5"/>
      <c r="AP199" s="4"/>
      <c r="AS199" s="4"/>
      <c r="AT199" s="5"/>
      <c r="AU199" s="4"/>
      <c r="AX199" s="4"/>
      <c r="AY199" s="5"/>
      <c r="AZ199" s="4"/>
      <c r="BC199" s="4"/>
      <c r="BD199" s="5"/>
      <c r="BE199" s="4"/>
      <c r="BH199" s="4"/>
      <c r="BI199" s="5"/>
      <c r="BJ199" s="4"/>
      <c r="BN199" s="4"/>
      <c r="BO199" s="5"/>
      <c r="BP199" s="4"/>
    </row>
    <row r="200" spans="4:68" s="3" customFormat="1" ht="14.4" x14ac:dyDescent="0.3">
      <c r="D200" s="57"/>
      <c r="E200" s="44"/>
      <c r="F200" s="45"/>
      <c r="G200" s="45"/>
      <c r="H200" s="57"/>
      <c r="J200" s="4"/>
      <c r="K200" s="5"/>
      <c r="L200" s="4"/>
      <c r="O200" s="4"/>
      <c r="P200" s="5"/>
      <c r="Q200" s="4"/>
      <c r="T200" s="4"/>
      <c r="U200" s="5"/>
      <c r="V200" s="4"/>
      <c r="Y200" s="4"/>
      <c r="Z200" s="5"/>
      <c r="AA200" s="4"/>
      <c r="AD200" s="4"/>
      <c r="AE200" s="5"/>
      <c r="AF200" s="4"/>
      <c r="AI200" s="4"/>
      <c r="AJ200" s="5"/>
      <c r="AK200" s="4"/>
      <c r="AN200" s="4"/>
      <c r="AO200" s="5"/>
      <c r="AP200" s="4"/>
      <c r="AS200" s="4"/>
      <c r="AT200" s="5"/>
      <c r="AU200" s="4"/>
      <c r="AX200" s="4"/>
      <c r="AY200" s="5"/>
      <c r="AZ200" s="4"/>
      <c r="BC200" s="4"/>
      <c r="BD200" s="5"/>
      <c r="BE200" s="4"/>
      <c r="BH200" s="4"/>
      <c r="BI200" s="5"/>
      <c r="BJ200" s="4"/>
      <c r="BN200" s="4"/>
      <c r="BO200" s="5"/>
      <c r="BP200" s="4"/>
    </row>
    <row r="201" spans="4:68" s="3" customFormat="1" ht="14.4" x14ac:dyDescent="0.3">
      <c r="D201" s="57"/>
      <c r="E201" s="44"/>
      <c r="F201" s="45"/>
      <c r="G201" s="45"/>
      <c r="H201" s="57"/>
      <c r="J201" s="4"/>
      <c r="K201" s="5"/>
      <c r="L201" s="4"/>
      <c r="O201" s="4"/>
      <c r="P201" s="5"/>
      <c r="Q201" s="4"/>
      <c r="T201" s="4"/>
      <c r="U201" s="5"/>
      <c r="V201" s="4"/>
      <c r="Y201" s="4"/>
      <c r="Z201" s="5"/>
      <c r="AA201" s="4"/>
      <c r="AD201" s="4"/>
      <c r="AE201" s="5"/>
      <c r="AF201" s="4"/>
      <c r="AI201" s="4"/>
      <c r="AJ201" s="5"/>
      <c r="AK201" s="4"/>
      <c r="AN201" s="4"/>
      <c r="AO201" s="5"/>
      <c r="AP201" s="4"/>
      <c r="AS201" s="4"/>
      <c r="AT201" s="5"/>
      <c r="AU201" s="4"/>
      <c r="AX201" s="4"/>
      <c r="AY201" s="5"/>
      <c r="AZ201" s="4"/>
      <c r="BC201" s="4"/>
      <c r="BD201" s="5"/>
      <c r="BE201" s="4"/>
      <c r="BH201" s="4"/>
      <c r="BI201" s="5"/>
      <c r="BJ201" s="4"/>
      <c r="BN201" s="4"/>
      <c r="BO201" s="5"/>
      <c r="BP201" s="4"/>
    </row>
    <row r="202" spans="4:68" s="3" customFormat="1" ht="14.4" x14ac:dyDescent="0.3">
      <c r="D202" s="57"/>
      <c r="E202" s="44"/>
      <c r="F202" s="45"/>
      <c r="G202" s="45"/>
      <c r="H202" s="57"/>
      <c r="J202" s="4"/>
      <c r="K202" s="5"/>
      <c r="L202" s="4"/>
      <c r="O202" s="4"/>
      <c r="P202" s="5"/>
      <c r="Q202" s="4"/>
      <c r="T202" s="4"/>
      <c r="U202" s="5"/>
      <c r="V202" s="4"/>
      <c r="Y202" s="4"/>
      <c r="Z202" s="5"/>
      <c r="AA202" s="4"/>
      <c r="AD202" s="4"/>
      <c r="AE202" s="5"/>
      <c r="AF202" s="4"/>
      <c r="AI202" s="4"/>
      <c r="AJ202" s="5"/>
      <c r="AK202" s="4"/>
      <c r="AN202" s="4"/>
      <c r="AO202" s="5"/>
      <c r="AP202" s="4"/>
      <c r="AS202" s="4"/>
      <c r="AT202" s="5"/>
      <c r="AU202" s="4"/>
      <c r="AX202" s="4"/>
      <c r="AY202" s="5"/>
      <c r="AZ202" s="4"/>
      <c r="BC202" s="4"/>
      <c r="BD202" s="5"/>
      <c r="BE202" s="4"/>
      <c r="BH202" s="4"/>
      <c r="BI202" s="5"/>
      <c r="BJ202" s="4"/>
      <c r="BN202" s="4"/>
      <c r="BO202" s="5"/>
      <c r="BP202" s="4"/>
    </row>
    <row r="203" spans="4:68" s="3" customFormat="1" ht="14.4" x14ac:dyDescent="0.3">
      <c r="D203" s="57"/>
      <c r="E203" s="44"/>
      <c r="F203" s="45"/>
      <c r="G203" s="45"/>
      <c r="H203" s="57"/>
      <c r="J203" s="4"/>
      <c r="K203" s="5"/>
      <c r="L203" s="4"/>
      <c r="O203" s="4"/>
      <c r="P203" s="5"/>
      <c r="Q203" s="4"/>
      <c r="T203" s="4"/>
      <c r="U203" s="5"/>
      <c r="V203" s="4"/>
      <c r="Y203" s="4"/>
      <c r="Z203" s="5"/>
      <c r="AA203" s="4"/>
      <c r="AD203" s="4"/>
      <c r="AE203" s="5"/>
      <c r="AF203" s="4"/>
      <c r="AI203" s="4"/>
      <c r="AJ203" s="5"/>
      <c r="AK203" s="4"/>
      <c r="AN203" s="4"/>
      <c r="AO203" s="5"/>
      <c r="AP203" s="4"/>
      <c r="AS203" s="4"/>
      <c r="AT203" s="5"/>
      <c r="AU203" s="4"/>
      <c r="AX203" s="4"/>
      <c r="AY203" s="5"/>
      <c r="AZ203" s="4"/>
      <c r="BC203" s="4"/>
      <c r="BD203" s="5"/>
      <c r="BE203" s="4"/>
      <c r="BH203" s="4"/>
      <c r="BI203" s="5"/>
      <c r="BJ203" s="4"/>
      <c r="BN203" s="4"/>
      <c r="BO203" s="5"/>
      <c r="BP203" s="4"/>
    </row>
    <row r="204" spans="4:68" s="3" customFormat="1" ht="14.4" x14ac:dyDescent="0.3">
      <c r="D204" s="57"/>
      <c r="E204" s="44"/>
      <c r="F204" s="45"/>
      <c r="G204" s="45"/>
      <c r="H204" s="57"/>
      <c r="J204" s="4"/>
      <c r="K204" s="5"/>
      <c r="L204" s="4"/>
      <c r="O204" s="4"/>
      <c r="P204" s="5"/>
      <c r="Q204" s="4"/>
      <c r="T204" s="4"/>
      <c r="U204" s="5"/>
      <c r="V204" s="4"/>
      <c r="Y204" s="4"/>
      <c r="Z204" s="5"/>
      <c r="AA204" s="4"/>
      <c r="AD204" s="4"/>
      <c r="AE204" s="5"/>
      <c r="AF204" s="4"/>
      <c r="AI204" s="4"/>
      <c r="AJ204" s="5"/>
      <c r="AK204" s="4"/>
      <c r="AN204" s="4"/>
      <c r="AO204" s="5"/>
      <c r="AP204" s="4"/>
      <c r="AS204" s="4"/>
      <c r="AT204" s="5"/>
      <c r="AU204" s="4"/>
      <c r="AX204" s="4"/>
      <c r="AY204" s="5"/>
      <c r="AZ204" s="4"/>
      <c r="BC204" s="4"/>
      <c r="BD204" s="5"/>
      <c r="BE204" s="4"/>
      <c r="BH204" s="4"/>
      <c r="BI204" s="5"/>
      <c r="BJ204" s="4"/>
      <c r="BN204" s="4"/>
      <c r="BO204" s="5"/>
      <c r="BP204" s="4"/>
    </row>
    <row r="205" spans="4:68" s="3" customFormat="1" ht="14.4" x14ac:dyDescent="0.3">
      <c r="D205" s="57"/>
      <c r="E205" s="44"/>
      <c r="F205" s="45"/>
      <c r="G205" s="45"/>
      <c r="H205" s="57"/>
      <c r="J205" s="4"/>
      <c r="K205" s="5"/>
      <c r="L205" s="4"/>
      <c r="O205" s="4"/>
      <c r="P205" s="5"/>
      <c r="Q205" s="4"/>
      <c r="T205" s="4"/>
      <c r="U205" s="5"/>
      <c r="V205" s="4"/>
      <c r="Y205" s="4"/>
      <c r="Z205" s="5"/>
      <c r="AA205" s="4"/>
      <c r="AD205" s="4"/>
      <c r="AE205" s="5"/>
      <c r="AF205" s="4"/>
      <c r="AI205" s="4"/>
      <c r="AJ205" s="5"/>
      <c r="AK205" s="4"/>
      <c r="AN205" s="4"/>
      <c r="AO205" s="5"/>
      <c r="AP205" s="4"/>
      <c r="AS205" s="4"/>
      <c r="AT205" s="5"/>
      <c r="AU205" s="4"/>
      <c r="AX205" s="4"/>
      <c r="AY205" s="5"/>
      <c r="AZ205" s="4"/>
      <c r="BC205" s="4"/>
      <c r="BD205" s="5"/>
      <c r="BE205" s="4"/>
      <c r="BH205" s="4"/>
      <c r="BI205" s="5"/>
      <c r="BJ205" s="4"/>
      <c r="BN205" s="4"/>
      <c r="BO205" s="5"/>
      <c r="BP205" s="4"/>
    </row>
    <row r="206" spans="4:68" s="3" customFormat="1" ht="14.4" x14ac:dyDescent="0.3">
      <c r="D206" s="57"/>
      <c r="E206" s="44"/>
      <c r="F206" s="45"/>
      <c r="G206" s="45"/>
      <c r="H206" s="57"/>
      <c r="J206" s="4"/>
      <c r="K206" s="5"/>
      <c r="L206" s="4"/>
      <c r="O206" s="4"/>
      <c r="P206" s="5"/>
      <c r="Q206" s="4"/>
      <c r="T206" s="4"/>
      <c r="U206" s="5"/>
      <c r="V206" s="4"/>
      <c r="Y206" s="4"/>
      <c r="Z206" s="5"/>
      <c r="AA206" s="4"/>
      <c r="AD206" s="4"/>
      <c r="AE206" s="5"/>
      <c r="AF206" s="4"/>
      <c r="AI206" s="4"/>
      <c r="AJ206" s="5"/>
      <c r="AK206" s="4"/>
      <c r="AN206" s="4"/>
      <c r="AO206" s="5"/>
      <c r="AP206" s="4"/>
      <c r="AS206" s="4"/>
      <c r="AT206" s="5"/>
      <c r="AU206" s="4"/>
      <c r="AX206" s="4"/>
      <c r="AY206" s="5"/>
      <c r="AZ206" s="4"/>
      <c r="BC206" s="4"/>
      <c r="BD206" s="5"/>
      <c r="BE206" s="4"/>
      <c r="BH206" s="4"/>
      <c r="BI206" s="5"/>
      <c r="BJ206" s="4"/>
      <c r="BN206" s="4"/>
      <c r="BO206" s="5"/>
      <c r="BP206" s="4"/>
    </row>
    <row r="207" spans="4:68" s="3" customFormat="1" ht="14.4" x14ac:dyDescent="0.3">
      <c r="D207" s="57"/>
      <c r="E207" s="44"/>
      <c r="F207" s="45"/>
      <c r="G207" s="45"/>
      <c r="H207" s="57"/>
      <c r="J207" s="4"/>
      <c r="K207" s="5"/>
      <c r="L207" s="4"/>
      <c r="O207" s="4"/>
      <c r="P207" s="5"/>
      <c r="Q207" s="4"/>
      <c r="T207" s="4"/>
      <c r="U207" s="5"/>
      <c r="V207" s="4"/>
      <c r="Y207" s="4"/>
      <c r="Z207" s="5"/>
      <c r="AA207" s="4"/>
      <c r="AD207" s="4"/>
      <c r="AE207" s="5"/>
      <c r="AF207" s="4"/>
      <c r="AI207" s="4"/>
      <c r="AJ207" s="5"/>
      <c r="AK207" s="4"/>
      <c r="AN207" s="4"/>
      <c r="AO207" s="5"/>
      <c r="AP207" s="4"/>
      <c r="AS207" s="4"/>
      <c r="AT207" s="5"/>
      <c r="AU207" s="4"/>
      <c r="AX207" s="4"/>
      <c r="AY207" s="5"/>
      <c r="AZ207" s="4"/>
      <c r="BC207" s="4"/>
      <c r="BD207" s="5"/>
      <c r="BE207" s="4"/>
      <c r="BH207" s="4"/>
      <c r="BI207" s="5"/>
      <c r="BJ207" s="4"/>
      <c r="BN207" s="4"/>
      <c r="BO207" s="5"/>
      <c r="BP207" s="4"/>
    </row>
    <row r="208" spans="4:68" s="3" customFormat="1" ht="14.4" x14ac:dyDescent="0.3">
      <c r="D208" s="57"/>
      <c r="E208" s="44"/>
      <c r="F208" s="45"/>
      <c r="G208" s="45"/>
      <c r="H208" s="57"/>
      <c r="J208" s="4"/>
      <c r="K208" s="5"/>
      <c r="L208" s="4"/>
      <c r="O208" s="4"/>
      <c r="P208" s="5"/>
      <c r="Q208" s="4"/>
      <c r="T208" s="4"/>
      <c r="U208" s="5"/>
      <c r="V208" s="4"/>
      <c r="Y208" s="4"/>
      <c r="Z208" s="5"/>
      <c r="AA208" s="4"/>
      <c r="AD208" s="4"/>
      <c r="AE208" s="5"/>
      <c r="AF208" s="4"/>
      <c r="AI208" s="4"/>
      <c r="AJ208" s="5"/>
      <c r="AK208" s="4"/>
      <c r="AN208" s="4"/>
      <c r="AO208" s="5"/>
      <c r="AP208" s="4"/>
      <c r="AS208" s="4"/>
      <c r="AT208" s="5"/>
      <c r="AU208" s="4"/>
      <c r="AX208" s="4"/>
      <c r="AY208" s="5"/>
      <c r="AZ208" s="4"/>
      <c r="BC208" s="4"/>
      <c r="BD208" s="5"/>
      <c r="BE208" s="4"/>
      <c r="BH208" s="4"/>
      <c r="BI208" s="5"/>
      <c r="BJ208" s="4"/>
      <c r="BN208" s="4"/>
      <c r="BO208" s="5"/>
      <c r="BP208" s="4"/>
    </row>
    <row r="209" spans="4:68" s="3" customFormat="1" ht="14.4" x14ac:dyDescent="0.3">
      <c r="D209" s="57"/>
      <c r="E209" s="44"/>
      <c r="F209" s="45"/>
      <c r="G209" s="45"/>
      <c r="H209" s="57"/>
      <c r="J209" s="4"/>
      <c r="K209" s="5"/>
      <c r="L209" s="4"/>
      <c r="O209" s="4"/>
      <c r="P209" s="5"/>
      <c r="Q209" s="4"/>
      <c r="T209" s="4"/>
      <c r="U209" s="5"/>
      <c r="V209" s="4"/>
      <c r="Y209" s="4"/>
      <c r="Z209" s="5"/>
      <c r="AA209" s="4"/>
      <c r="AD209" s="4"/>
      <c r="AE209" s="5"/>
      <c r="AF209" s="4"/>
      <c r="AI209" s="4"/>
      <c r="AJ209" s="5"/>
      <c r="AK209" s="4"/>
      <c r="AN209" s="4"/>
      <c r="AO209" s="5"/>
      <c r="AP209" s="4"/>
      <c r="AS209" s="4"/>
      <c r="AT209" s="5"/>
      <c r="AU209" s="4"/>
      <c r="AX209" s="4"/>
      <c r="AY209" s="5"/>
      <c r="AZ209" s="4"/>
      <c r="BC209" s="4"/>
      <c r="BD209" s="5"/>
      <c r="BE209" s="4"/>
      <c r="BH209" s="4"/>
      <c r="BI209" s="5"/>
      <c r="BJ209" s="4"/>
      <c r="BN209" s="4"/>
      <c r="BO209" s="5"/>
      <c r="BP209" s="4"/>
    </row>
    <row r="210" spans="4:68" s="3" customFormat="1" ht="14.4" x14ac:dyDescent="0.3">
      <c r="D210" s="57"/>
      <c r="E210" s="44"/>
      <c r="F210" s="45"/>
      <c r="G210" s="45"/>
      <c r="H210" s="57"/>
      <c r="J210" s="4"/>
      <c r="K210" s="5"/>
      <c r="L210" s="4"/>
      <c r="O210" s="4"/>
      <c r="P210" s="5"/>
      <c r="Q210" s="4"/>
      <c r="T210" s="4"/>
      <c r="U210" s="5"/>
      <c r="V210" s="4"/>
      <c r="Y210" s="4"/>
      <c r="Z210" s="5"/>
      <c r="AA210" s="4"/>
      <c r="AD210" s="4"/>
      <c r="AE210" s="5"/>
      <c r="AF210" s="4"/>
      <c r="AI210" s="4"/>
      <c r="AJ210" s="5"/>
      <c r="AK210" s="4"/>
      <c r="AN210" s="4"/>
      <c r="AO210" s="5"/>
      <c r="AP210" s="4"/>
      <c r="AS210" s="4"/>
      <c r="AT210" s="5"/>
      <c r="AU210" s="4"/>
      <c r="AX210" s="4"/>
      <c r="AY210" s="5"/>
      <c r="AZ210" s="4"/>
      <c r="BC210" s="4"/>
      <c r="BD210" s="5"/>
      <c r="BE210" s="4"/>
      <c r="BH210" s="4"/>
      <c r="BI210" s="5"/>
      <c r="BJ210" s="4"/>
      <c r="BN210" s="4"/>
      <c r="BO210" s="5"/>
      <c r="BP210" s="4"/>
    </row>
    <row r="211" spans="4:68" s="3" customFormat="1" ht="14.4" x14ac:dyDescent="0.3">
      <c r="D211" s="57"/>
      <c r="E211" s="44"/>
      <c r="F211" s="45"/>
      <c r="G211" s="45"/>
      <c r="H211" s="57"/>
      <c r="J211" s="4"/>
      <c r="K211" s="5"/>
      <c r="L211" s="4"/>
      <c r="O211" s="4"/>
      <c r="P211" s="5"/>
      <c r="Q211" s="4"/>
      <c r="T211" s="4"/>
      <c r="U211" s="5"/>
      <c r="V211" s="4"/>
      <c r="Y211" s="4"/>
      <c r="Z211" s="5"/>
      <c r="AA211" s="4"/>
      <c r="AD211" s="4"/>
      <c r="AE211" s="5"/>
      <c r="AF211" s="4"/>
      <c r="AI211" s="4"/>
      <c r="AJ211" s="5"/>
      <c r="AK211" s="4"/>
      <c r="AN211" s="4"/>
      <c r="AO211" s="5"/>
      <c r="AP211" s="4"/>
      <c r="AS211" s="4"/>
      <c r="AT211" s="5"/>
      <c r="AU211" s="4"/>
      <c r="AX211" s="4"/>
      <c r="AY211" s="5"/>
      <c r="AZ211" s="4"/>
      <c r="BC211" s="4"/>
      <c r="BD211" s="5"/>
      <c r="BE211" s="4"/>
      <c r="BH211" s="4"/>
      <c r="BI211" s="5"/>
      <c r="BJ211" s="4"/>
      <c r="BN211" s="4"/>
      <c r="BO211" s="5"/>
      <c r="BP211" s="4"/>
    </row>
    <row r="212" spans="4:68" s="3" customFormat="1" ht="14.4" x14ac:dyDescent="0.3">
      <c r="D212" s="57"/>
      <c r="E212" s="44"/>
      <c r="F212" s="45"/>
      <c r="G212" s="45"/>
      <c r="H212" s="57"/>
      <c r="J212" s="4"/>
      <c r="K212" s="5"/>
      <c r="L212" s="4"/>
      <c r="O212" s="4"/>
      <c r="P212" s="5"/>
      <c r="Q212" s="4"/>
      <c r="T212" s="4"/>
      <c r="U212" s="5"/>
      <c r="V212" s="4"/>
      <c r="Y212" s="4"/>
      <c r="Z212" s="5"/>
      <c r="AA212" s="4"/>
      <c r="AD212" s="4"/>
      <c r="AE212" s="5"/>
      <c r="AF212" s="4"/>
      <c r="AI212" s="4"/>
      <c r="AJ212" s="5"/>
      <c r="AK212" s="4"/>
      <c r="AN212" s="4"/>
      <c r="AO212" s="5"/>
      <c r="AP212" s="4"/>
      <c r="AS212" s="4"/>
      <c r="AT212" s="5"/>
      <c r="AU212" s="4"/>
      <c r="AX212" s="4"/>
      <c r="AY212" s="5"/>
      <c r="AZ212" s="4"/>
      <c r="BC212" s="4"/>
      <c r="BD212" s="5"/>
      <c r="BE212" s="4"/>
      <c r="BH212" s="4"/>
      <c r="BI212" s="5"/>
      <c r="BJ212" s="4"/>
      <c r="BN212" s="4"/>
      <c r="BO212" s="5"/>
      <c r="BP212" s="4"/>
    </row>
    <row r="213" spans="4:68" s="3" customFormat="1" ht="14.4" x14ac:dyDescent="0.3">
      <c r="D213" s="57"/>
      <c r="E213" s="44"/>
      <c r="F213" s="45"/>
      <c r="G213" s="45"/>
      <c r="H213" s="57"/>
      <c r="J213" s="4"/>
      <c r="K213" s="5"/>
      <c r="L213" s="4"/>
      <c r="O213" s="4"/>
      <c r="P213" s="5"/>
      <c r="Q213" s="4"/>
      <c r="T213" s="4"/>
      <c r="U213" s="5"/>
      <c r="V213" s="4"/>
      <c r="Y213" s="4"/>
      <c r="Z213" s="5"/>
      <c r="AA213" s="4"/>
      <c r="AD213" s="4"/>
      <c r="AE213" s="5"/>
      <c r="AF213" s="4"/>
      <c r="AI213" s="4"/>
      <c r="AJ213" s="5"/>
      <c r="AK213" s="4"/>
      <c r="AN213" s="4"/>
      <c r="AO213" s="5"/>
      <c r="AP213" s="4"/>
      <c r="AS213" s="4"/>
      <c r="AT213" s="5"/>
      <c r="AU213" s="4"/>
      <c r="AX213" s="4"/>
      <c r="AY213" s="5"/>
      <c r="AZ213" s="4"/>
      <c r="BC213" s="4"/>
      <c r="BD213" s="5"/>
      <c r="BE213" s="4"/>
      <c r="BH213" s="4"/>
      <c r="BI213" s="5"/>
      <c r="BJ213" s="4"/>
      <c r="BN213" s="4"/>
      <c r="BO213" s="5"/>
      <c r="BP213" s="4"/>
    </row>
    <row r="214" spans="4:68" s="3" customFormat="1" ht="14.4" x14ac:dyDescent="0.3">
      <c r="D214" s="57"/>
      <c r="E214" s="44"/>
      <c r="F214" s="45"/>
      <c r="G214" s="45"/>
      <c r="H214" s="57"/>
      <c r="J214" s="4"/>
      <c r="K214" s="5"/>
      <c r="L214" s="4"/>
      <c r="O214" s="4"/>
      <c r="P214" s="5"/>
      <c r="Q214" s="4"/>
      <c r="T214" s="4"/>
      <c r="U214" s="5"/>
      <c r="V214" s="4"/>
      <c r="Y214" s="4"/>
      <c r="Z214" s="5"/>
      <c r="AA214" s="4"/>
      <c r="AD214" s="4"/>
      <c r="AE214" s="5"/>
      <c r="AF214" s="4"/>
      <c r="AI214" s="4"/>
      <c r="AJ214" s="5"/>
      <c r="AK214" s="4"/>
      <c r="AN214" s="4"/>
      <c r="AO214" s="5"/>
      <c r="AP214" s="4"/>
      <c r="AS214" s="4"/>
      <c r="AT214" s="5"/>
      <c r="AU214" s="4"/>
      <c r="AX214" s="4"/>
      <c r="AY214" s="5"/>
      <c r="AZ214" s="4"/>
      <c r="BC214" s="4"/>
      <c r="BD214" s="5"/>
      <c r="BE214" s="4"/>
      <c r="BH214" s="4"/>
      <c r="BI214" s="5"/>
      <c r="BJ214" s="4"/>
      <c r="BN214" s="4"/>
      <c r="BO214" s="5"/>
      <c r="BP214" s="4"/>
    </row>
    <row r="215" spans="4:68" s="3" customFormat="1" ht="14.4" x14ac:dyDescent="0.3">
      <c r="D215" s="57"/>
      <c r="E215" s="44"/>
      <c r="F215" s="45"/>
      <c r="G215" s="45"/>
      <c r="H215" s="57"/>
      <c r="J215" s="4"/>
      <c r="K215" s="5"/>
      <c r="L215" s="4"/>
      <c r="O215" s="4"/>
      <c r="P215" s="5"/>
      <c r="Q215" s="4"/>
      <c r="T215" s="4"/>
      <c r="U215" s="5"/>
      <c r="V215" s="4"/>
      <c r="Y215" s="4"/>
      <c r="Z215" s="5"/>
      <c r="AA215" s="4"/>
      <c r="AD215" s="4"/>
      <c r="AE215" s="5"/>
      <c r="AF215" s="4"/>
      <c r="AI215" s="4"/>
      <c r="AJ215" s="5"/>
      <c r="AK215" s="4"/>
      <c r="AN215" s="4"/>
      <c r="AO215" s="5"/>
      <c r="AP215" s="4"/>
      <c r="AS215" s="4"/>
      <c r="AT215" s="5"/>
      <c r="AU215" s="4"/>
      <c r="AX215" s="4"/>
      <c r="AY215" s="5"/>
      <c r="AZ215" s="4"/>
      <c r="BC215" s="4"/>
      <c r="BD215" s="5"/>
      <c r="BE215" s="4"/>
      <c r="BH215" s="4"/>
      <c r="BI215" s="5"/>
      <c r="BJ215" s="4"/>
      <c r="BN215" s="4"/>
      <c r="BO215" s="5"/>
      <c r="BP215" s="4"/>
    </row>
    <row r="216" spans="4:68" s="3" customFormat="1" ht="14.4" x14ac:dyDescent="0.3">
      <c r="D216" s="57"/>
      <c r="E216" s="44"/>
      <c r="F216" s="45"/>
      <c r="G216" s="45"/>
      <c r="H216" s="57"/>
      <c r="J216" s="4"/>
      <c r="K216" s="5"/>
      <c r="L216" s="4"/>
      <c r="O216" s="4"/>
      <c r="P216" s="5"/>
      <c r="Q216" s="4"/>
      <c r="T216" s="4"/>
      <c r="U216" s="5"/>
      <c r="V216" s="4"/>
      <c r="Y216" s="4"/>
      <c r="Z216" s="5"/>
      <c r="AA216" s="4"/>
      <c r="AD216" s="4"/>
      <c r="AE216" s="5"/>
      <c r="AF216" s="4"/>
      <c r="AI216" s="4"/>
      <c r="AJ216" s="5"/>
      <c r="AK216" s="4"/>
      <c r="AN216" s="4"/>
      <c r="AO216" s="5"/>
      <c r="AP216" s="4"/>
      <c r="AS216" s="4"/>
      <c r="AT216" s="5"/>
      <c r="AU216" s="4"/>
      <c r="AX216" s="4"/>
      <c r="AY216" s="5"/>
      <c r="AZ216" s="4"/>
      <c r="BC216" s="4"/>
      <c r="BD216" s="5"/>
      <c r="BE216" s="4"/>
      <c r="BH216" s="4"/>
      <c r="BI216" s="5"/>
      <c r="BJ216" s="4"/>
      <c r="BN216" s="4"/>
      <c r="BO216" s="5"/>
      <c r="BP216" s="4"/>
    </row>
    <row r="217" spans="4:68" s="3" customFormat="1" ht="14.4" x14ac:dyDescent="0.3">
      <c r="D217" s="57"/>
      <c r="E217" s="44"/>
      <c r="F217" s="45"/>
      <c r="G217" s="45"/>
      <c r="H217" s="57"/>
      <c r="J217" s="4"/>
      <c r="K217" s="5"/>
      <c r="L217" s="4"/>
      <c r="O217" s="4"/>
      <c r="P217" s="5"/>
      <c r="Q217" s="4"/>
      <c r="T217" s="4"/>
      <c r="U217" s="5"/>
      <c r="V217" s="4"/>
      <c r="Y217" s="4"/>
      <c r="Z217" s="5"/>
      <c r="AA217" s="4"/>
      <c r="AD217" s="4"/>
      <c r="AE217" s="5"/>
      <c r="AF217" s="4"/>
      <c r="AI217" s="4"/>
      <c r="AJ217" s="5"/>
      <c r="AK217" s="4"/>
      <c r="AN217" s="4"/>
      <c r="AO217" s="5"/>
      <c r="AP217" s="4"/>
      <c r="AS217" s="4"/>
      <c r="AT217" s="5"/>
      <c r="AU217" s="4"/>
      <c r="AX217" s="4"/>
      <c r="AY217" s="5"/>
      <c r="AZ217" s="4"/>
      <c r="BC217" s="4"/>
      <c r="BD217" s="5"/>
      <c r="BE217" s="4"/>
      <c r="BH217" s="4"/>
      <c r="BI217" s="5"/>
      <c r="BJ217" s="4"/>
      <c r="BN217" s="4"/>
      <c r="BO217" s="5"/>
      <c r="BP217" s="4"/>
    </row>
    <row r="218" spans="4:68" s="3" customFormat="1" ht="14.4" x14ac:dyDescent="0.3">
      <c r="D218" s="57"/>
      <c r="E218" s="44"/>
      <c r="F218" s="45"/>
      <c r="G218" s="45"/>
      <c r="H218" s="57"/>
      <c r="J218" s="4"/>
      <c r="K218" s="5"/>
      <c r="L218" s="4"/>
      <c r="O218" s="4"/>
      <c r="P218" s="5"/>
      <c r="Q218" s="4"/>
      <c r="T218" s="4"/>
      <c r="U218" s="5"/>
      <c r="V218" s="4"/>
      <c r="Y218" s="4"/>
      <c r="Z218" s="5"/>
      <c r="AA218" s="4"/>
      <c r="AD218" s="4"/>
      <c r="AE218" s="5"/>
      <c r="AF218" s="4"/>
      <c r="AI218" s="4"/>
      <c r="AJ218" s="5"/>
      <c r="AK218" s="4"/>
      <c r="AN218" s="4"/>
      <c r="AO218" s="5"/>
      <c r="AP218" s="4"/>
      <c r="AS218" s="4"/>
      <c r="AT218" s="5"/>
      <c r="AU218" s="4"/>
      <c r="AX218" s="4"/>
      <c r="AY218" s="5"/>
      <c r="AZ218" s="4"/>
      <c r="BC218" s="4"/>
      <c r="BD218" s="5"/>
      <c r="BE218" s="4"/>
      <c r="BH218" s="4"/>
      <c r="BI218" s="5"/>
      <c r="BJ218" s="4"/>
      <c r="BN218" s="4"/>
      <c r="BO218" s="5"/>
      <c r="BP218" s="4"/>
    </row>
    <row r="219" spans="4:68" s="3" customFormat="1" ht="14.4" x14ac:dyDescent="0.3">
      <c r="D219" s="57"/>
      <c r="E219" s="44"/>
      <c r="F219" s="45"/>
      <c r="G219" s="45"/>
      <c r="H219" s="57"/>
      <c r="J219" s="4"/>
      <c r="K219" s="5"/>
      <c r="L219" s="4"/>
      <c r="O219" s="4"/>
      <c r="P219" s="5"/>
      <c r="Q219" s="4"/>
      <c r="T219" s="4"/>
      <c r="U219" s="5"/>
      <c r="V219" s="4"/>
      <c r="Y219" s="4"/>
      <c r="Z219" s="5"/>
      <c r="AA219" s="4"/>
      <c r="AD219" s="4"/>
      <c r="AE219" s="5"/>
      <c r="AF219" s="4"/>
      <c r="AI219" s="4"/>
      <c r="AJ219" s="5"/>
      <c r="AK219" s="4"/>
      <c r="AN219" s="4"/>
      <c r="AO219" s="5"/>
      <c r="AP219" s="4"/>
      <c r="AS219" s="4"/>
      <c r="AT219" s="5"/>
      <c r="AU219" s="4"/>
      <c r="AX219" s="4"/>
      <c r="AY219" s="5"/>
      <c r="AZ219" s="4"/>
      <c r="BC219" s="4"/>
      <c r="BD219" s="5"/>
      <c r="BE219" s="4"/>
      <c r="BH219" s="4"/>
      <c r="BI219" s="5"/>
      <c r="BJ219" s="4"/>
      <c r="BN219" s="4"/>
      <c r="BO219" s="5"/>
      <c r="BP219" s="4"/>
    </row>
    <row r="220" spans="4:68" s="3" customFormat="1" ht="14.4" x14ac:dyDescent="0.3">
      <c r="D220" s="57"/>
      <c r="E220" s="44"/>
      <c r="F220" s="45"/>
      <c r="G220" s="45"/>
      <c r="H220" s="57"/>
      <c r="J220" s="4"/>
      <c r="K220" s="5"/>
      <c r="L220" s="4"/>
      <c r="O220" s="4"/>
      <c r="P220" s="5"/>
      <c r="Q220" s="4"/>
      <c r="T220" s="4"/>
      <c r="U220" s="5"/>
      <c r="V220" s="4"/>
      <c r="Y220" s="4"/>
      <c r="Z220" s="5"/>
      <c r="AA220" s="4"/>
      <c r="AD220" s="4"/>
      <c r="AE220" s="5"/>
      <c r="AF220" s="4"/>
      <c r="AI220" s="4"/>
      <c r="AJ220" s="5"/>
      <c r="AK220" s="4"/>
      <c r="AN220" s="4"/>
      <c r="AO220" s="5"/>
      <c r="AP220" s="4"/>
      <c r="AS220" s="4"/>
      <c r="AT220" s="5"/>
      <c r="AU220" s="4"/>
      <c r="AX220" s="4"/>
      <c r="AY220" s="5"/>
      <c r="AZ220" s="4"/>
      <c r="BC220" s="4"/>
      <c r="BD220" s="5"/>
      <c r="BE220" s="4"/>
      <c r="BH220" s="4"/>
      <c r="BI220" s="5"/>
      <c r="BJ220" s="4"/>
      <c r="BN220" s="4"/>
      <c r="BO220" s="5"/>
      <c r="BP220" s="4"/>
    </row>
    <row r="221" spans="4:68" s="3" customFormat="1" ht="14.4" x14ac:dyDescent="0.3">
      <c r="D221" s="57"/>
      <c r="E221" s="44"/>
      <c r="F221" s="45"/>
      <c r="G221" s="45"/>
      <c r="H221" s="57"/>
      <c r="J221" s="4"/>
      <c r="K221" s="5"/>
      <c r="L221" s="4"/>
      <c r="O221" s="4"/>
      <c r="P221" s="5"/>
      <c r="Q221" s="4"/>
      <c r="T221" s="4"/>
      <c r="U221" s="5"/>
      <c r="V221" s="4"/>
      <c r="Y221" s="4"/>
      <c r="Z221" s="5"/>
      <c r="AA221" s="4"/>
      <c r="AD221" s="4"/>
      <c r="AE221" s="5"/>
      <c r="AF221" s="4"/>
      <c r="AI221" s="4"/>
      <c r="AJ221" s="5"/>
      <c r="AK221" s="4"/>
      <c r="AN221" s="4"/>
      <c r="AO221" s="5"/>
      <c r="AP221" s="4"/>
      <c r="AS221" s="4"/>
      <c r="AT221" s="5"/>
      <c r="AU221" s="4"/>
      <c r="AX221" s="4"/>
      <c r="AY221" s="5"/>
      <c r="AZ221" s="4"/>
      <c r="BC221" s="4"/>
      <c r="BD221" s="5"/>
      <c r="BE221" s="4"/>
      <c r="BH221" s="4"/>
      <c r="BI221" s="5"/>
      <c r="BJ221" s="4"/>
      <c r="BN221" s="4"/>
      <c r="BO221" s="5"/>
      <c r="BP221" s="4"/>
    </row>
    <row r="222" spans="4:68" s="3" customFormat="1" ht="14.4" x14ac:dyDescent="0.3">
      <c r="D222" s="57"/>
      <c r="E222" s="44"/>
      <c r="F222" s="45"/>
      <c r="G222" s="45"/>
      <c r="H222" s="57"/>
      <c r="J222" s="4"/>
      <c r="K222" s="5"/>
      <c r="L222" s="4"/>
      <c r="O222" s="4"/>
      <c r="P222" s="5"/>
      <c r="Q222" s="4"/>
      <c r="T222" s="4"/>
      <c r="U222" s="5"/>
      <c r="V222" s="4"/>
      <c r="Y222" s="4"/>
      <c r="Z222" s="5"/>
      <c r="AA222" s="4"/>
      <c r="AD222" s="4"/>
      <c r="AE222" s="5"/>
      <c r="AF222" s="4"/>
      <c r="AI222" s="4"/>
      <c r="AJ222" s="5"/>
      <c r="AK222" s="4"/>
      <c r="AN222" s="4"/>
      <c r="AO222" s="5"/>
      <c r="AP222" s="4"/>
      <c r="AS222" s="4"/>
      <c r="AT222" s="5"/>
      <c r="AU222" s="4"/>
      <c r="AX222" s="4"/>
      <c r="AY222" s="5"/>
      <c r="AZ222" s="4"/>
      <c r="BC222" s="4"/>
      <c r="BD222" s="5"/>
      <c r="BE222" s="4"/>
      <c r="BH222" s="4"/>
      <c r="BI222" s="5"/>
      <c r="BJ222" s="4"/>
      <c r="BN222" s="4"/>
      <c r="BO222" s="5"/>
      <c r="BP222" s="4"/>
    </row>
    <row r="223" spans="4:68" s="3" customFormat="1" ht="14.4" x14ac:dyDescent="0.3">
      <c r="D223" s="57"/>
      <c r="E223" s="44"/>
      <c r="F223" s="45"/>
      <c r="G223" s="45"/>
      <c r="H223" s="57"/>
      <c r="J223" s="4"/>
      <c r="K223" s="5"/>
      <c r="L223" s="4"/>
      <c r="O223" s="4"/>
      <c r="P223" s="5"/>
      <c r="Q223" s="4"/>
      <c r="T223" s="4"/>
      <c r="U223" s="5"/>
      <c r="V223" s="4"/>
      <c r="Y223" s="4"/>
      <c r="Z223" s="5"/>
      <c r="AA223" s="4"/>
      <c r="AD223" s="4"/>
      <c r="AE223" s="5"/>
      <c r="AF223" s="4"/>
      <c r="AI223" s="4"/>
      <c r="AJ223" s="5"/>
      <c r="AK223" s="4"/>
      <c r="AN223" s="4"/>
      <c r="AO223" s="5"/>
      <c r="AP223" s="4"/>
      <c r="AS223" s="4"/>
      <c r="AT223" s="5"/>
      <c r="AU223" s="4"/>
      <c r="AX223" s="4"/>
      <c r="AY223" s="5"/>
      <c r="AZ223" s="4"/>
      <c r="BC223" s="4"/>
      <c r="BD223" s="5"/>
      <c r="BE223" s="4"/>
      <c r="BH223" s="4"/>
      <c r="BI223" s="5"/>
      <c r="BJ223" s="4"/>
      <c r="BN223" s="4"/>
      <c r="BO223" s="5"/>
      <c r="BP223" s="4"/>
    </row>
    <row r="224" spans="4:68" s="3" customFormat="1" ht="14.4" x14ac:dyDescent="0.3">
      <c r="D224" s="57"/>
      <c r="E224" s="44"/>
      <c r="F224" s="45"/>
      <c r="G224" s="45"/>
      <c r="H224" s="57"/>
      <c r="J224" s="4"/>
      <c r="K224" s="5"/>
      <c r="L224" s="4"/>
      <c r="O224" s="4"/>
      <c r="P224" s="5"/>
      <c r="Q224" s="4"/>
      <c r="T224" s="4"/>
      <c r="U224" s="5"/>
      <c r="V224" s="4"/>
      <c r="Y224" s="4"/>
      <c r="Z224" s="5"/>
      <c r="AA224" s="4"/>
      <c r="AD224" s="4"/>
      <c r="AE224" s="5"/>
      <c r="AF224" s="4"/>
      <c r="AI224" s="4"/>
      <c r="AJ224" s="5"/>
      <c r="AK224" s="4"/>
      <c r="AN224" s="4"/>
      <c r="AO224" s="5"/>
      <c r="AP224" s="4"/>
      <c r="AS224" s="4"/>
      <c r="AT224" s="5"/>
      <c r="AU224" s="4"/>
      <c r="AX224" s="4"/>
      <c r="AY224" s="5"/>
      <c r="AZ224" s="4"/>
      <c r="BC224" s="4"/>
      <c r="BD224" s="5"/>
      <c r="BE224" s="4"/>
      <c r="BH224" s="4"/>
      <c r="BI224" s="5"/>
      <c r="BJ224" s="4"/>
      <c r="BN224" s="4"/>
      <c r="BO224" s="5"/>
      <c r="BP224" s="4"/>
    </row>
    <row r="225" spans="4:68" s="3" customFormat="1" ht="14.4" x14ac:dyDescent="0.3">
      <c r="D225" s="57"/>
      <c r="E225" s="44"/>
      <c r="F225" s="45"/>
      <c r="G225" s="45"/>
      <c r="H225" s="57"/>
      <c r="J225" s="4"/>
      <c r="K225" s="5"/>
      <c r="L225" s="4"/>
      <c r="O225" s="4"/>
      <c r="P225" s="5"/>
      <c r="Q225" s="4"/>
      <c r="T225" s="4"/>
      <c r="U225" s="5"/>
      <c r="V225" s="4"/>
      <c r="Y225" s="4"/>
      <c r="Z225" s="5"/>
      <c r="AA225" s="4"/>
      <c r="AD225" s="4"/>
      <c r="AE225" s="5"/>
      <c r="AF225" s="4"/>
      <c r="AI225" s="4"/>
      <c r="AJ225" s="5"/>
      <c r="AK225" s="4"/>
      <c r="AN225" s="4"/>
      <c r="AO225" s="5"/>
      <c r="AP225" s="4"/>
      <c r="AS225" s="4"/>
      <c r="AT225" s="5"/>
      <c r="AU225" s="4"/>
      <c r="AX225" s="4"/>
      <c r="AY225" s="5"/>
      <c r="AZ225" s="4"/>
      <c r="BC225" s="4"/>
      <c r="BD225" s="5"/>
      <c r="BE225" s="4"/>
      <c r="BH225" s="4"/>
      <c r="BI225" s="5"/>
      <c r="BJ225" s="4"/>
      <c r="BN225" s="4"/>
      <c r="BO225" s="5"/>
      <c r="BP225" s="4"/>
    </row>
    <row r="226" spans="4:68" s="3" customFormat="1" ht="14.4" x14ac:dyDescent="0.3">
      <c r="D226" s="57"/>
      <c r="E226" s="44"/>
      <c r="F226" s="45"/>
      <c r="G226" s="45"/>
      <c r="H226" s="57"/>
      <c r="J226" s="4"/>
      <c r="K226" s="5"/>
      <c r="L226" s="4"/>
      <c r="O226" s="4"/>
      <c r="P226" s="5"/>
      <c r="Q226" s="4"/>
      <c r="T226" s="4"/>
      <c r="U226" s="5"/>
      <c r="V226" s="4"/>
      <c r="Y226" s="4"/>
      <c r="Z226" s="5"/>
      <c r="AA226" s="4"/>
      <c r="AD226" s="4"/>
      <c r="AE226" s="5"/>
      <c r="AF226" s="4"/>
      <c r="AI226" s="4"/>
      <c r="AJ226" s="5"/>
      <c r="AK226" s="4"/>
      <c r="AN226" s="4"/>
      <c r="AO226" s="5"/>
      <c r="AP226" s="4"/>
      <c r="AS226" s="4"/>
      <c r="AT226" s="5"/>
      <c r="AU226" s="4"/>
      <c r="AX226" s="4"/>
      <c r="AY226" s="5"/>
      <c r="AZ226" s="4"/>
      <c r="BC226" s="4"/>
      <c r="BD226" s="5"/>
      <c r="BE226" s="4"/>
      <c r="BH226" s="4"/>
      <c r="BI226" s="5"/>
      <c r="BJ226" s="4"/>
      <c r="BN226" s="4"/>
      <c r="BO226" s="5"/>
      <c r="BP226" s="4"/>
    </row>
    <row r="227" spans="4:68" s="3" customFormat="1" ht="14.4" x14ac:dyDescent="0.3">
      <c r="D227" s="57"/>
      <c r="E227" s="44"/>
      <c r="F227" s="45"/>
      <c r="G227" s="45"/>
      <c r="H227" s="57"/>
      <c r="J227" s="4"/>
      <c r="K227" s="5"/>
      <c r="L227" s="4"/>
      <c r="O227" s="4"/>
      <c r="P227" s="5"/>
      <c r="Q227" s="4"/>
      <c r="T227" s="4"/>
      <c r="U227" s="5"/>
      <c r="V227" s="4"/>
      <c r="Y227" s="4"/>
      <c r="Z227" s="5"/>
      <c r="AA227" s="4"/>
      <c r="AD227" s="4"/>
      <c r="AE227" s="5"/>
      <c r="AF227" s="4"/>
      <c r="AI227" s="4"/>
      <c r="AJ227" s="5"/>
      <c r="AK227" s="4"/>
      <c r="AN227" s="4"/>
      <c r="AO227" s="5"/>
      <c r="AP227" s="4"/>
      <c r="AS227" s="4"/>
      <c r="AT227" s="5"/>
      <c r="AU227" s="4"/>
      <c r="AX227" s="4"/>
      <c r="AY227" s="5"/>
      <c r="AZ227" s="4"/>
      <c r="BC227" s="4"/>
      <c r="BD227" s="5"/>
      <c r="BE227" s="4"/>
      <c r="BH227" s="4"/>
      <c r="BI227" s="5"/>
      <c r="BJ227" s="4"/>
      <c r="BN227" s="4"/>
      <c r="BO227" s="5"/>
      <c r="BP227" s="4"/>
    </row>
    <row r="228" spans="4:68" s="3" customFormat="1" ht="14.4" x14ac:dyDescent="0.3">
      <c r="D228" s="57"/>
      <c r="E228" s="44"/>
      <c r="F228" s="45"/>
      <c r="G228" s="45"/>
      <c r="H228" s="57"/>
      <c r="J228" s="4"/>
      <c r="K228" s="5"/>
      <c r="L228" s="4"/>
      <c r="O228" s="4"/>
      <c r="P228" s="5"/>
      <c r="Q228" s="4"/>
      <c r="T228" s="4"/>
      <c r="U228" s="5"/>
      <c r="V228" s="4"/>
      <c r="Y228" s="4"/>
      <c r="Z228" s="5"/>
      <c r="AA228" s="4"/>
      <c r="AD228" s="4"/>
      <c r="AE228" s="5"/>
      <c r="AF228" s="4"/>
      <c r="AI228" s="4"/>
      <c r="AJ228" s="5"/>
      <c r="AK228" s="4"/>
      <c r="AN228" s="4"/>
      <c r="AO228" s="5"/>
      <c r="AP228" s="4"/>
      <c r="AS228" s="4"/>
      <c r="AT228" s="5"/>
      <c r="AU228" s="4"/>
      <c r="AX228" s="4"/>
      <c r="AY228" s="5"/>
      <c r="AZ228" s="4"/>
      <c r="BC228" s="4"/>
      <c r="BD228" s="5"/>
      <c r="BE228" s="4"/>
      <c r="BH228" s="4"/>
      <c r="BI228" s="5"/>
      <c r="BJ228" s="4"/>
      <c r="BN228" s="4"/>
      <c r="BO228" s="5"/>
      <c r="BP228" s="4"/>
    </row>
    <row r="229" spans="4:68" s="3" customFormat="1" ht="14.4" x14ac:dyDescent="0.3">
      <c r="D229" s="57"/>
      <c r="E229" s="44"/>
      <c r="F229" s="45"/>
      <c r="G229" s="45"/>
      <c r="H229" s="57"/>
      <c r="J229" s="4"/>
      <c r="K229" s="5"/>
      <c r="L229" s="4"/>
      <c r="O229" s="4"/>
      <c r="P229" s="5"/>
      <c r="Q229" s="4"/>
      <c r="T229" s="4"/>
      <c r="U229" s="5"/>
      <c r="V229" s="4"/>
      <c r="Y229" s="4"/>
      <c r="Z229" s="5"/>
      <c r="AA229" s="4"/>
      <c r="AD229" s="4"/>
      <c r="AE229" s="5"/>
      <c r="AF229" s="4"/>
      <c r="AI229" s="4"/>
      <c r="AJ229" s="5"/>
      <c r="AK229" s="4"/>
      <c r="AN229" s="4"/>
      <c r="AO229" s="5"/>
      <c r="AP229" s="4"/>
      <c r="AS229" s="4"/>
      <c r="AT229" s="5"/>
      <c r="AU229" s="4"/>
      <c r="AX229" s="4"/>
      <c r="AY229" s="5"/>
      <c r="AZ229" s="4"/>
      <c r="BC229" s="4"/>
      <c r="BD229" s="5"/>
      <c r="BE229" s="4"/>
      <c r="BH229" s="4"/>
      <c r="BI229" s="5"/>
      <c r="BJ229" s="4"/>
      <c r="BN229" s="4"/>
      <c r="BO229" s="5"/>
      <c r="BP229" s="4"/>
    </row>
    <row r="230" spans="4:68" s="3" customFormat="1" ht="14.4" x14ac:dyDescent="0.3">
      <c r="D230" s="57"/>
      <c r="E230" s="44"/>
      <c r="F230" s="45"/>
      <c r="G230" s="45"/>
      <c r="H230" s="57"/>
      <c r="J230" s="4"/>
      <c r="K230" s="5"/>
      <c r="L230" s="4"/>
      <c r="O230" s="4"/>
      <c r="P230" s="5"/>
      <c r="Q230" s="4"/>
      <c r="T230" s="4"/>
      <c r="U230" s="5"/>
      <c r="V230" s="4"/>
      <c r="Y230" s="4"/>
      <c r="Z230" s="5"/>
      <c r="AA230" s="4"/>
      <c r="AD230" s="4"/>
      <c r="AE230" s="5"/>
      <c r="AF230" s="4"/>
      <c r="AI230" s="4"/>
      <c r="AJ230" s="5"/>
      <c r="AK230" s="4"/>
      <c r="AN230" s="4"/>
      <c r="AO230" s="5"/>
      <c r="AP230" s="4"/>
      <c r="AS230" s="4"/>
      <c r="AT230" s="5"/>
      <c r="AU230" s="4"/>
      <c r="AX230" s="4"/>
      <c r="AY230" s="5"/>
      <c r="AZ230" s="4"/>
      <c r="BC230" s="4"/>
      <c r="BD230" s="5"/>
      <c r="BE230" s="4"/>
      <c r="BH230" s="4"/>
      <c r="BI230" s="5"/>
      <c r="BJ230" s="4"/>
      <c r="BN230" s="4"/>
      <c r="BO230" s="5"/>
      <c r="BP230" s="4"/>
    </row>
    <row r="231" spans="4:68" s="3" customFormat="1" ht="14.4" x14ac:dyDescent="0.3">
      <c r="D231" s="57"/>
      <c r="E231" s="44"/>
      <c r="F231" s="45"/>
      <c r="G231" s="45"/>
      <c r="H231" s="57"/>
      <c r="J231" s="4"/>
      <c r="K231" s="5"/>
      <c r="L231" s="4"/>
      <c r="O231" s="4"/>
      <c r="P231" s="5"/>
      <c r="Q231" s="4"/>
      <c r="T231" s="4"/>
      <c r="U231" s="5"/>
      <c r="V231" s="4"/>
      <c r="Y231" s="4"/>
      <c r="Z231" s="5"/>
      <c r="AA231" s="4"/>
      <c r="AD231" s="4"/>
      <c r="AE231" s="5"/>
      <c r="AF231" s="4"/>
      <c r="AI231" s="4"/>
      <c r="AJ231" s="5"/>
      <c r="AK231" s="4"/>
      <c r="AN231" s="4"/>
      <c r="AO231" s="5"/>
      <c r="AP231" s="4"/>
      <c r="AS231" s="4"/>
      <c r="AT231" s="5"/>
      <c r="AU231" s="4"/>
      <c r="AX231" s="4"/>
      <c r="AY231" s="5"/>
      <c r="AZ231" s="4"/>
      <c r="BC231" s="4"/>
      <c r="BD231" s="5"/>
      <c r="BE231" s="4"/>
      <c r="BH231" s="4"/>
      <c r="BI231" s="5"/>
      <c r="BJ231" s="4"/>
      <c r="BN231" s="4"/>
      <c r="BO231" s="5"/>
      <c r="BP231" s="4"/>
    </row>
    <row r="232" spans="4:68" s="3" customFormat="1" ht="14.4" x14ac:dyDescent="0.3">
      <c r="D232" s="57"/>
      <c r="E232" s="44"/>
      <c r="F232" s="45"/>
      <c r="G232" s="45"/>
      <c r="H232" s="57"/>
      <c r="J232" s="4"/>
      <c r="K232" s="5"/>
      <c r="L232" s="4"/>
      <c r="O232" s="4"/>
      <c r="P232" s="5"/>
      <c r="Q232" s="4"/>
      <c r="T232" s="4"/>
      <c r="U232" s="5"/>
      <c r="V232" s="4"/>
      <c r="Y232" s="4"/>
      <c r="Z232" s="5"/>
      <c r="AA232" s="4"/>
      <c r="AD232" s="4"/>
      <c r="AE232" s="5"/>
      <c r="AF232" s="4"/>
      <c r="AI232" s="4"/>
      <c r="AJ232" s="5"/>
      <c r="AK232" s="4"/>
      <c r="AN232" s="4"/>
      <c r="AO232" s="5"/>
      <c r="AP232" s="4"/>
      <c r="AS232" s="4"/>
      <c r="AT232" s="5"/>
      <c r="AU232" s="4"/>
      <c r="AX232" s="4"/>
      <c r="AY232" s="5"/>
      <c r="AZ232" s="4"/>
      <c r="BC232" s="4"/>
      <c r="BD232" s="5"/>
      <c r="BE232" s="4"/>
      <c r="BH232" s="4"/>
      <c r="BI232" s="5"/>
      <c r="BJ232" s="4"/>
      <c r="BN232" s="4"/>
      <c r="BO232" s="5"/>
      <c r="BP232" s="4"/>
    </row>
    <row r="233" spans="4:68" s="3" customFormat="1" ht="14.4" x14ac:dyDescent="0.3">
      <c r="D233" s="57"/>
      <c r="E233" s="44"/>
      <c r="F233" s="45"/>
      <c r="G233" s="45"/>
      <c r="H233" s="57"/>
      <c r="J233" s="4"/>
      <c r="K233" s="5"/>
      <c r="L233" s="4"/>
      <c r="O233" s="4"/>
      <c r="P233" s="5"/>
      <c r="Q233" s="4"/>
      <c r="T233" s="4"/>
      <c r="U233" s="5"/>
      <c r="V233" s="4"/>
      <c r="Y233" s="4"/>
      <c r="Z233" s="5"/>
      <c r="AA233" s="4"/>
      <c r="AD233" s="4"/>
      <c r="AE233" s="5"/>
      <c r="AF233" s="4"/>
      <c r="AI233" s="4"/>
      <c r="AJ233" s="5"/>
      <c r="AK233" s="4"/>
      <c r="AN233" s="4"/>
      <c r="AO233" s="5"/>
      <c r="AP233" s="4"/>
      <c r="AS233" s="4"/>
      <c r="AT233" s="5"/>
      <c r="AU233" s="4"/>
      <c r="AX233" s="4"/>
      <c r="AY233" s="5"/>
      <c r="AZ233" s="4"/>
      <c r="BC233" s="4"/>
      <c r="BD233" s="5"/>
      <c r="BE233" s="4"/>
      <c r="BH233" s="4"/>
      <c r="BI233" s="5"/>
      <c r="BJ233" s="4"/>
      <c r="BN233" s="4"/>
      <c r="BO233" s="5"/>
      <c r="BP233" s="4"/>
    </row>
    <row r="234" spans="4:68" s="3" customFormat="1" ht="14.4" x14ac:dyDescent="0.3">
      <c r="D234" s="57"/>
      <c r="E234" s="44"/>
      <c r="F234" s="45"/>
      <c r="G234" s="45"/>
      <c r="H234" s="57"/>
      <c r="J234" s="4"/>
      <c r="K234" s="5"/>
      <c r="L234" s="4"/>
      <c r="O234" s="4"/>
      <c r="P234" s="5"/>
      <c r="Q234" s="4"/>
      <c r="T234" s="4"/>
      <c r="U234" s="5"/>
      <c r="V234" s="4"/>
      <c r="Y234" s="4"/>
      <c r="Z234" s="5"/>
      <c r="AA234" s="4"/>
      <c r="AD234" s="4"/>
      <c r="AE234" s="5"/>
      <c r="AF234" s="4"/>
      <c r="AI234" s="4"/>
      <c r="AJ234" s="5"/>
      <c r="AK234" s="4"/>
      <c r="AN234" s="4"/>
      <c r="AO234" s="5"/>
      <c r="AP234" s="4"/>
      <c r="AS234" s="4"/>
      <c r="AT234" s="5"/>
      <c r="AU234" s="4"/>
      <c r="AX234" s="4"/>
      <c r="AY234" s="5"/>
      <c r="AZ234" s="4"/>
      <c r="BC234" s="4"/>
      <c r="BD234" s="5"/>
      <c r="BE234" s="4"/>
      <c r="BH234" s="4"/>
      <c r="BI234" s="5"/>
      <c r="BJ234" s="4"/>
      <c r="BN234" s="4"/>
      <c r="BO234" s="5"/>
      <c r="BP234" s="4"/>
    </row>
    <row r="235" spans="4:68" s="3" customFormat="1" ht="14.4" x14ac:dyDescent="0.3">
      <c r="D235" s="57"/>
      <c r="E235" s="44"/>
      <c r="F235" s="45"/>
      <c r="G235" s="45"/>
      <c r="H235" s="57"/>
      <c r="J235" s="4"/>
      <c r="K235" s="5"/>
      <c r="L235" s="4"/>
      <c r="O235" s="4"/>
      <c r="P235" s="5"/>
      <c r="Q235" s="4"/>
      <c r="T235" s="4"/>
      <c r="U235" s="5"/>
      <c r="V235" s="4"/>
      <c r="Y235" s="4"/>
      <c r="Z235" s="5"/>
      <c r="AA235" s="4"/>
      <c r="AD235" s="4"/>
      <c r="AE235" s="5"/>
      <c r="AF235" s="4"/>
      <c r="AI235" s="4"/>
      <c r="AJ235" s="5"/>
      <c r="AK235" s="4"/>
      <c r="AN235" s="4"/>
      <c r="AO235" s="5"/>
      <c r="AP235" s="4"/>
      <c r="AS235" s="4"/>
      <c r="AT235" s="5"/>
      <c r="AU235" s="4"/>
      <c r="AX235" s="4"/>
      <c r="AY235" s="5"/>
      <c r="AZ235" s="4"/>
      <c r="BC235" s="4"/>
      <c r="BD235" s="5"/>
      <c r="BE235" s="4"/>
      <c r="BH235" s="4"/>
      <c r="BI235" s="5"/>
      <c r="BJ235" s="4"/>
      <c r="BN235" s="4"/>
      <c r="BO235" s="5"/>
      <c r="BP235" s="4"/>
    </row>
    <row r="236" spans="4:68" s="3" customFormat="1" ht="14.4" x14ac:dyDescent="0.3">
      <c r="D236" s="57"/>
      <c r="E236" s="44"/>
      <c r="F236" s="45"/>
      <c r="G236" s="45"/>
      <c r="H236" s="57"/>
      <c r="J236" s="4"/>
      <c r="K236" s="5"/>
      <c r="L236" s="4"/>
      <c r="O236" s="4"/>
      <c r="P236" s="5"/>
      <c r="Q236" s="4"/>
      <c r="T236" s="4"/>
      <c r="U236" s="5"/>
      <c r="V236" s="4"/>
      <c r="Y236" s="4"/>
      <c r="Z236" s="5"/>
      <c r="AA236" s="4"/>
      <c r="AD236" s="4"/>
      <c r="AE236" s="5"/>
      <c r="AF236" s="4"/>
      <c r="AI236" s="4"/>
      <c r="AJ236" s="5"/>
      <c r="AK236" s="4"/>
      <c r="AN236" s="4"/>
      <c r="AO236" s="5"/>
      <c r="AP236" s="4"/>
      <c r="AS236" s="4"/>
      <c r="AT236" s="5"/>
      <c r="AU236" s="4"/>
      <c r="AX236" s="4"/>
      <c r="AY236" s="5"/>
      <c r="AZ236" s="4"/>
      <c r="BC236" s="4"/>
      <c r="BD236" s="5"/>
      <c r="BE236" s="4"/>
      <c r="BH236" s="4"/>
      <c r="BI236" s="5"/>
      <c r="BJ236" s="4"/>
      <c r="BN236" s="4"/>
      <c r="BO236" s="5"/>
      <c r="BP236" s="4"/>
    </row>
    <row r="237" spans="4:68" s="3" customFormat="1" ht="14.4" x14ac:dyDescent="0.3">
      <c r="D237" s="57"/>
      <c r="E237" s="44"/>
      <c r="F237" s="45"/>
      <c r="G237" s="45"/>
      <c r="H237" s="57"/>
      <c r="J237" s="4"/>
      <c r="K237" s="5"/>
      <c r="L237" s="4"/>
      <c r="O237" s="4"/>
      <c r="P237" s="5"/>
      <c r="Q237" s="4"/>
      <c r="T237" s="4"/>
      <c r="U237" s="5"/>
      <c r="V237" s="4"/>
      <c r="Y237" s="4"/>
      <c r="Z237" s="5"/>
      <c r="AA237" s="4"/>
      <c r="AD237" s="4"/>
      <c r="AE237" s="5"/>
      <c r="AF237" s="4"/>
      <c r="AI237" s="4"/>
      <c r="AJ237" s="5"/>
      <c r="AK237" s="4"/>
      <c r="AN237" s="4"/>
      <c r="AO237" s="5"/>
      <c r="AP237" s="4"/>
      <c r="AS237" s="4"/>
      <c r="AT237" s="5"/>
      <c r="AU237" s="4"/>
      <c r="AX237" s="4"/>
      <c r="AY237" s="5"/>
      <c r="AZ237" s="4"/>
      <c r="BC237" s="4"/>
      <c r="BD237" s="5"/>
      <c r="BE237" s="4"/>
      <c r="BH237" s="4"/>
      <c r="BI237" s="5"/>
      <c r="BJ237" s="4"/>
      <c r="BN237" s="4"/>
      <c r="BO237" s="5"/>
      <c r="BP237" s="4"/>
    </row>
    <row r="238" spans="4:68" s="3" customFormat="1" ht="14.4" x14ac:dyDescent="0.3">
      <c r="D238" s="57"/>
      <c r="E238" s="44"/>
      <c r="F238" s="45"/>
      <c r="G238" s="45"/>
      <c r="H238" s="57"/>
      <c r="J238" s="4"/>
      <c r="K238" s="5"/>
      <c r="L238" s="4"/>
      <c r="O238" s="4"/>
      <c r="P238" s="5"/>
      <c r="Q238" s="4"/>
      <c r="T238" s="4"/>
      <c r="U238" s="5"/>
      <c r="V238" s="4"/>
      <c r="Y238" s="4"/>
      <c r="Z238" s="5"/>
      <c r="AA238" s="4"/>
      <c r="AD238" s="4"/>
      <c r="AE238" s="5"/>
      <c r="AF238" s="4"/>
      <c r="AI238" s="4"/>
      <c r="AJ238" s="5"/>
      <c r="AK238" s="4"/>
      <c r="AN238" s="4"/>
      <c r="AO238" s="5"/>
      <c r="AP238" s="4"/>
      <c r="AS238" s="4"/>
      <c r="AT238" s="5"/>
      <c r="AU238" s="4"/>
      <c r="AX238" s="4"/>
      <c r="AY238" s="5"/>
      <c r="AZ238" s="4"/>
      <c r="BC238" s="4"/>
      <c r="BD238" s="5"/>
      <c r="BE238" s="4"/>
      <c r="BH238" s="4"/>
      <c r="BI238" s="5"/>
      <c r="BJ238" s="4"/>
      <c r="BN238" s="4"/>
      <c r="BO238" s="5"/>
      <c r="BP238" s="4"/>
    </row>
    <row r="239" spans="4:68" s="3" customFormat="1" ht="14.4" x14ac:dyDescent="0.3">
      <c r="D239" s="57"/>
      <c r="E239" s="44"/>
      <c r="F239" s="45"/>
      <c r="G239" s="45"/>
      <c r="H239" s="57"/>
      <c r="J239" s="4"/>
      <c r="K239" s="5"/>
      <c r="L239" s="4"/>
      <c r="O239" s="4"/>
      <c r="P239" s="5"/>
      <c r="Q239" s="4"/>
      <c r="T239" s="4"/>
      <c r="U239" s="5"/>
      <c r="V239" s="4"/>
      <c r="Y239" s="4"/>
      <c r="Z239" s="5"/>
      <c r="AA239" s="4"/>
      <c r="AD239" s="4"/>
      <c r="AE239" s="5"/>
      <c r="AF239" s="4"/>
      <c r="AI239" s="4"/>
      <c r="AJ239" s="5"/>
      <c r="AK239" s="4"/>
      <c r="AN239" s="4"/>
      <c r="AO239" s="5"/>
      <c r="AP239" s="4"/>
      <c r="AS239" s="4"/>
      <c r="AT239" s="5"/>
      <c r="AU239" s="4"/>
      <c r="AX239" s="4"/>
      <c r="AY239" s="5"/>
      <c r="AZ239" s="4"/>
      <c r="BC239" s="4"/>
      <c r="BD239" s="5"/>
      <c r="BE239" s="4"/>
      <c r="BH239" s="4"/>
      <c r="BI239" s="5"/>
      <c r="BJ239" s="4"/>
      <c r="BN239" s="4"/>
      <c r="BO239" s="5"/>
      <c r="BP239" s="4"/>
    </row>
    <row r="240" spans="4:68" s="3" customFormat="1" ht="14.4" x14ac:dyDescent="0.3">
      <c r="D240" s="57"/>
      <c r="E240" s="44"/>
      <c r="F240" s="45"/>
      <c r="G240" s="45"/>
      <c r="H240" s="57"/>
      <c r="J240" s="4"/>
      <c r="K240" s="5"/>
      <c r="L240" s="4"/>
      <c r="O240" s="4"/>
      <c r="P240" s="5"/>
      <c r="Q240" s="4"/>
      <c r="T240" s="4"/>
      <c r="U240" s="5"/>
      <c r="V240" s="4"/>
      <c r="Y240" s="4"/>
      <c r="Z240" s="5"/>
      <c r="AA240" s="4"/>
      <c r="AD240" s="4"/>
      <c r="AE240" s="5"/>
      <c r="AF240" s="4"/>
      <c r="AI240" s="4"/>
      <c r="AJ240" s="5"/>
      <c r="AK240" s="4"/>
      <c r="AN240" s="4"/>
      <c r="AO240" s="5"/>
      <c r="AP240" s="4"/>
      <c r="AS240" s="4"/>
      <c r="AT240" s="5"/>
      <c r="AU240" s="4"/>
      <c r="AX240" s="4"/>
      <c r="AY240" s="5"/>
      <c r="AZ240" s="4"/>
      <c r="BC240" s="4"/>
      <c r="BD240" s="5"/>
      <c r="BE240" s="4"/>
      <c r="BH240" s="4"/>
      <c r="BI240" s="5"/>
      <c r="BJ240" s="4"/>
      <c r="BN240" s="4"/>
      <c r="BO240" s="5"/>
      <c r="BP240" s="4"/>
    </row>
    <row r="241" spans="4:68" s="3" customFormat="1" ht="14.4" x14ac:dyDescent="0.3">
      <c r="D241" s="57"/>
      <c r="E241" s="44"/>
      <c r="F241" s="45"/>
      <c r="G241" s="45"/>
      <c r="H241" s="57"/>
      <c r="J241" s="4"/>
      <c r="K241" s="5"/>
      <c r="L241" s="4"/>
      <c r="O241" s="4"/>
      <c r="P241" s="5"/>
      <c r="Q241" s="4"/>
      <c r="T241" s="4"/>
      <c r="U241" s="5"/>
      <c r="V241" s="4"/>
      <c r="Y241" s="4"/>
      <c r="Z241" s="5"/>
      <c r="AA241" s="4"/>
      <c r="AD241" s="4"/>
      <c r="AE241" s="5"/>
      <c r="AF241" s="4"/>
      <c r="AI241" s="4"/>
      <c r="AJ241" s="5"/>
      <c r="AK241" s="4"/>
      <c r="AN241" s="4"/>
      <c r="AO241" s="5"/>
      <c r="AP241" s="4"/>
      <c r="AS241" s="4"/>
      <c r="AT241" s="5"/>
      <c r="AU241" s="4"/>
      <c r="AX241" s="4"/>
      <c r="AY241" s="5"/>
      <c r="AZ241" s="4"/>
      <c r="BC241" s="4"/>
      <c r="BD241" s="5"/>
      <c r="BE241" s="4"/>
      <c r="BH241" s="4"/>
      <c r="BI241" s="5"/>
      <c r="BJ241" s="4"/>
      <c r="BN241" s="4"/>
      <c r="BO241" s="5"/>
      <c r="BP241" s="4"/>
    </row>
    <row r="242" spans="4:68" s="3" customFormat="1" ht="14.4" x14ac:dyDescent="0.3">
      <c r="D242" s="57"/>
      <c r="E242" s="44"/>
      <c r="F242" s="45"/>
      <c r="G242" s="45"/>
      <c r="H242" s="57"/>
      <c r="J242" s="4"/>
      <c r="K242" s="5"/>
      <c r="L242" s="4"/>
      <c r="O242" s="4"/>
      <c r="P242" s="5"/>
      <c r="Q242" s="4"/>
      <c r="T242" s="4"/>
      <c r="U242" s="5"/>
      <c r="V242" s="4"/>
      <c r="Y242" s="4"/>
      <c r="Z242" s="5"/>
      <c r="AA242" s="4"/>
      <c r="AD242" s="4"/>
      <c r="AE242" s="5"/>
      <c r="AF242" s="4"/>
      <c r="AI242" s="4"/>
      <c r="AJ242" s="5"/>
      <c r="AK242" s="4"/>
      <c r="AN242" s="4"/>
      <c r="AO242" s="5"/>
      <c r="AP242" s="4"/>
      <c r="AS242" s="4"/>
      <c r="AT242" s="5"/>
      <c r="AU242" s="4"/>
      <c r="AX242" s="4"/>
      <c r="AY242" s="5"/>
      <c r="AZ242" s="4"/>
      <c r="BC242" s="4"/>
      <c r="BD242" s="5"/>
      <c r="BE242" s="4"/>
      <c r="BH242" s="4"/>
      <c r="BI242" s="5"/>
      <c r="BJ242" s="4"/>
      <c r="BN242" s="4"/>
      <c r="BO242" s="5"/>
      <c r="BP242" s="4"/>
    </row>
    <row r="243" spans="4:68" s="3" customFormat="1" ht="14.4" x14ac:dyDescent="0.3">
      <c r="D243" s="57"/>
      <c r="E243" s="44"/>
      <c r="F243" s="45"/>
      <c r="G243" s="45"/>
      <c r="H243" s="57"/>
      <c r="J243" s="4"/>
      <c r="K243" s="5"/>
      <c r="L243" s="4"/>
      <c r="O243" s="4"/>
      <c r="P243" s="5"/>
      <c r="Q243" s="4"/>
      <c r="T243" s="4"/>
      <c r="U243" s="5"/>
      <c r="V243" s="4"/>
      <c r="Y243" s="4"/>
      <c r="Z243" s="5"/>
      <c r="AA243" s="4"/>
      <c r="AD243" s="4"/>
      <c r="AE243" s="5"/>
      <c r="AF243" s="4"/>
      <c r="AI243" s="4"/>
      <c r="AJ243" s="5"/>
      <c r="AK243" s="4"/>
      <c r="AN243" s="4"/>
      <c r="AO243" s="5"/>
      <c r="AP243" s="4"/>
      <c r="AS243" s="4"/>
      <c r="AT243" s="5"/>
      <c r="AU243" s="4"/>
      <c r="AX243" s="4"/>
      <c r="AY243" s="5"/>
      <c r="AZ243" s="4"/>
      <c r="BC243" s="4"/>
      <c r="BD243" s="5"/>
      <c r="BE243" s="4"/>
      <c r="BH243" s="4"/>
      <c r="BI243" s="5"/>
      <c r="BJ243" s="4"/>
      <c r="BN243" s="4"/>
      <c r="BO243" s="5"/>
      <c r="BP243" s="4"/>
    </row>
    <row r="244" spans="4:68" s="3" customFormat="1" ht="14.4" x14ac:dyDescent="0.3">
      <c r="D244" s="57"/>
      <c r="E244" s="44"/>
      <c r="F244" s="45"/>
      <c r="G244" s="45"/>
      <c r="H244" s="57"/>
      <c r="J244" s="4"/>
      <c r="K244" s="5"/>
      <c r="L244" s="4"/>
      <c r="O244" s="4"/>
      <c r="P244" s="5"/>
      <c r="Q244" s="4"/>
      <c r="T244" s="4"/>
      <c r="U244" s="5"/>
      <c r="V244" s="4"/>
      <c r="Y244" s="4"/>
      <c r="Z244" s="5"/>
      <c r="AA244" s="4"/>
      <c r="AD244" s="4"/>
      <c r="AE244" s="5"/>
      <c r="AF244" s="4"/>
      <c r="AI244" s="4"/>
      <c r="AJ244" s="5"/>
      <c r="AK244" s="4"/>
      <c r="AN244" s="4"/>
      <c r="AO244" s="5"/>
      <c r="AP244" s="4"/>
      <c r="AS244" s="4"/>
      <c r="AT244" s="5"/>
      <c r="AU244" s="4"/>
      <c r="AX244" s="4"/>
      <c r="AY244" s="5"/>
      <c r="AZ244" s="4"/>
      <c r="BC244" s="4"/>
      <c r="BD244" s="5"/>
      <c r="BE244" s="4"/>
      <c r="BH244" s="4"/>
      <c r="BI244" s="5"/>
      <c r="BJ244" s="4"/>
      <c r="BN244" s="4"/>
      <c r="BO244" s="5"/>
      <c r="BP244" s="4"/>
    </row>
    <row r="245" spans="4:68" s="3" customFormat="1" ht="14.4" x14ac:dyDescent="0.3">
      <c r="D245" s="57"/>
      <c r="E245" s="44"/>
      <c r="F245" s="45"/>
      <c r="G245" s="45"/>
      <c r="H245" s="57"/>
      <c r="J245" s="4"/>
      <c r="K245" s="5"/>
      <c r="L245" s="4"/>
      <c r="O245" s="4"/>
      <c r="P245" s="5"/>
      <c r="Q245" s="4"/>
      <c r="T245" s="4"/>
      <c r="U245" s="5"/>
      <c r="V245" s="4"/>
      <c r="Y245" s="4"/>
      <c r="Z245" s="5"/>
      <c r="AA245" s="4"/>
      <c r="AD245" s="4"/>
      <c r="AE245" s="5"/>
      <c r="AF245" s="4"/>
      <c r="AI245" s="4"/>
      <c r="AJ245" s="5"/>
      <c r="AK245" s="4"/>
      <c r="AN245" s="4"/>
      <c r="AO245" s="5"/>
      <c r="AP245" s="4"/>
      <c r="AS245" s="4"/>
      <c r="AT245" s="5"/>
      <c r="AU245" s="4"/>
      <c r="AX245" s="4"/>
      <c r="AY245" s="5"/>
      <c r="AZ245" s="4"/>
      <c r="BC245" s="4"/>
      <c r="BD245" s="5"/>
      <c r="BE245" s="4"/>
      <c r="BH245" s="4"/>
      <c r="BI245" s="5"/>
      <c r="BJ245" s="4"/>
      <c r="BN245" s="4"/>
      <c r="BO245" s="5"/>
      <c r="BP245" s="4"/>
    </row>
    <row r="246" spans="4:68" s="3" customFormat="1" ht="14.4" x14ac:dyDescent="0.3">
      <c r="D246" s="57"/>
      <c r="E246" s="44"/>
      <c r="F246" s="45"/>
      <c r="G246" s="45"/>
      <c r="H246" s="57"/>
      <c r="J246" s="4"/>
      <c r="K246" s="5"/>
      <c r="L246" s="4"/>
      <c r="O246" s="4"/>
      <c r="P246" s="5"/>
      <c r="Q246" s="4"/>
      <c r="T246" s="4"/>
      <c r="U246" s="5"/>
      <c r="V246" s="4"/>
      <c r="Y246" s="4"/>
      <c r="Z246" s="5"/>
      <c r="AA246" s="4"/>
      <c r="AD246" s="4"/>
      <c r="AE246" s="5"/>
      <c r="AF246" s="4"/>
      <c r="AI246" s="4"/>
      <c r="AJ246" s="5"/>
      <c r="AK246" s="4"/>
      <c r="AN246" s="4"/>
      <c r="AO246" s="5"/>
      <c r="AP246" s="4"/>
      <c r="AS246" s="4"/>
      <c r="AT246" s="5"/>
      <c r="AU246" s="4"/>
      <c r="AX246" s="4"/>
      <c r="AY246" s="5"/>
      <c r="AZ246" s="4"/>
      <c r="BC246" s="4"/>
      <c r="BD246" s="5"/>
      <c r="BE246" s="4"/>
      <c r="BH246" s="4"/>
      <c r="BI246" s="5"/>
      <c r="BJ246" s="4"/>
      <c r="BN246" s="4"/>
      <c r="BO246" s="5"/>
      <c r="BP246" s="4"/>
    </row>
    <row r="247" spans="4:68" s="3" customFormat="1" ht="14.4" x14ac:dyDescent="0.3">
      <c r="D247" s="57"/>
      <c r="E247" s="44"/>
      <c r="F247" s="45"/>
      <c r="G247" s="45"/>
      <c r="H247" s="57"/>
      <c r="J247" s="4"/>
      <c r="K247" s="5"/>
      <c r="L247" s="4"/>
      <c r="O247" s="4"/>
      <c r="P247" s="5"/>
      <c r="Q247" s="4"/>
      <c r="T247" s="4"/>
      <c r="U247" s="5"/>
      <c r="V247" s="4"/>
      <c r="Y247" s="4"/>
      <c r="Z247" s="5"/>
      <c r="AA247" s="4"/>
      <c r="AD247" s="4"/>
      <c r="AE247" s="5"/>
      <c r="AF247" s="4"/>
      <c r="AI247" s="4"/>
      <c r="AJ247" s="5"/>
      <c r="AK247" s="4"/>
      <c r="AN247" s="4"/>
      <c r="AO247" s="5"/>
      <c r="AP247" s="4"/>
      <c r="AS247" s="4"/>
      <c r="AT247" s="5"/>
      <c r="AU247" s="4"/>
      <c r="AX247" s="4"/>
      <c r="AY247" s="5"/>
      <c r="AZ247" s="4"/>
      <c r="BC247" s="4"/>
      <c r="BD247" s="5"/>
      <c r="BE247" s="4"/>
      <c r="BH247" s="4"/>
      <c r="BI247" s="5"/>
      <c r="BJ247" s="4"/>
      <c r="BN247" s="4"/>
      <c r="BO247" s="5"/>
      <c r="BP247" s="4"/>
    </row>
    <row r="248" spans="4:68" s="3" customFormat="1" ht="14.4" x14ac:dyDescent="0.3">
      <c r="D248" s="57"/>
      <c r="E248" s="44"/>
      <c r="F248" s="45"/>
      <c r="G248" s="45"/>
      <c r="H248" s="57"/>
      <c r="J248" s="4"/>
      <c r="K248" s="5"/>
      <c r="L248" s="4"/>
      <c r="O248" s="4"/>
      <c r="P248" s="5"/>
      <c r="Q248" s="4"/>
      <c r="T248" s="4"/>
      <c r="U248" s="5"/>
      <c r="V248" s="4"/>
      <c r="Y248" s="4"/>
      <c r="Z248" s="5"/>
      <c r="AA248" s="4"/>
      <c r="AD248" s="4"/>
      <c r="AE248" s="5"/>
      <c r="AF248" s="4"/>
      <c r="AI248" s="4"/>
      <c r="AJ248" s="5"/>
      <c r="AK248" s="4"/>
      <c r="AN248" s="4"/>
      <c r="AO248" s="5"/>
      <c r="AP248" s="4"/>
      <c r="AS248" s="4"/>
      <c r="AT248" s="5"/>
      <c r="AU248" s="4"/>
      <c r="AX248" s="4"/>
      <c r="AY248" s="5"/>
      <c r="AZ248" s="4"/>
      <c r="BC248" s="4"/>
      <c r="BD248" s="5"/>
      <c r="BE248" s="4"/>
      <c r="BH248" s="4"/>
      <c r="BI248" s="5"/>
      <c r="BJ248" s="4"/>
      <c r="BN248" s="4"/>
      <c r="BO248" s="5"/>
      <c r="BP248" s="4"/>
    </row>
    <row r="249" spans="4:68" s="3" customFormat="1" ht="14.4" x14ac:dyDescent="0.3">
      <c r="D249" s="57"/>
      <c r="E249" s="44"/>
      <c r="F249" s="45"/>
      <c r="G249" s="45"/>
      <c r="H249" s="57"/>
      <c r="J249" s="4"/>
      <c r="K249" s="5"/>
      <c r="L249" s="4"/>
      <c r="O249" s="4"/>
      <c r="P249" s="5"/>
      <c r="Q249" s="4"/>
      <c r="T249" s="4"/>
      <c r="U249" s="5"/>
      <c r="V249" s="4"/>
      <c r="Y249" s="4"/>
      <c r="Z249" s="5"/>
      <c r="AA249" s="4"/>
      <c r="AD249" s="4"/>
      <c r="AE249" s="5"/>
      <c r="AF249" s="4"/>
      <c r="AI249" s="4"/>
      <c r="AJ249" s="5"/>
      <c r="AK249" s="4"/>
      <c r="AN249" s="4"/>
      <c r="AO249" s="5"/>
      <c r="AP249" s="4"/>
      <c r="AS249" s="4"/>
      <c r="AT249" s="5"/>
      <c r="AU249" s="4"/>
      <c r="AX249" s="4"/>
      <c r="AY249" s="5"/>
      <c r="AZ249" s="4"/>
      <c r="BC249" s="4"/>
      <c r="BD249" s="5"/>
      <c r="BE249" s="4"/>
      <c r="BH249" s="4"/>
      <c r="BI249" s="5"/>
      <c r="BJ249" s="4"/>
      <c r="BN249" s="4"/>
      <c r="BO249" s="5"/>
      <c r="BP249" s="4"/>
    </row>
    <row r="250" spans="4:68" s="3" customFormat="1" ht="14.4" x14ac:dyDescent="0.3">
      <c r="D250" s="57"/>
      <c r="E250" s="44"/>
      <c r="F250" s="45"/>
      <c r="G250" s="45"/>
      <c r="H250" s="57"/>
      <c r="J250" s="4"/>
      <c r="K250" s="5"/>
      <c r="L250" s="4"/>
      <c r="O250" s="4"/>
      <c r="P250" s="5"/>
      <c r="Q250" s="4"/>
      <c r="T250" s="4"/>
      <c r="U250" s="5"/>
      <c r="V250" s="4"/>
      <c r="Y250" s="4"/>
      <c r="Z250" s="5"/>
      <c r="AA250" s="4"/>
      <c r="AD250" s="4"/>
      <c r="AE250" s="5"/>
      <c r="AF250" s="4"/>
      <c r="AI250" s="4"/>
      <c r="AJ250" s="5"/>
      <c r="AK250" s="4"/>
      <c r="AN250" s="4"/>
      <c r="AO250" s="5"/>
      <c r="AP250" s="4"/>
      <c r="AS250" s="4"/>
      <c r="AT250" s="5"/>
      <c r="AU250" s="4"/>
      <c r="AX250" s="4"/>
      <c r="AY250" s="5"/>
      <c r="AZ250" s="4"/>
      <c r="BC250" s="4"/>
      <c r="BD250" s="5"/>
      <c r="BE250" s="4"/>
      <c r="BH250" s="4"/>
      <c r="BI250" s="5"/>
      <c r="BJ250" s="4"/>
      <c r="BN250" s="4"/>
      <c r="BO250" s="5"/>
      <c r="BP250" s="4"/>
    </row>
    <row r="251" spans="4:68" s="3" customFormat="1" ht="14.4" x14ac:dyDescent="0.3">
      <c r="D251" s="57"/>
      <c r="E251" s="44"/>
      <c r="F251" s="45"/>
      <c r="G251" s="45"/>
      <c r="H251" s="57"/>
      <c r="J251" s="4"/>
      <c r="K251" s="5"/>
      <c r="L251" s="4"/>
      <c r="O251" s="4"/>
      <c r="P251" s="5"/>
      <c r="Q251" s="4"/>
      <c r="T251" s="4"/>
      <c r="U251" s="5"/>
      <c r="V251" s="4"/>
      <c r="Y251" s="4"/>
      <c r="Z251" s="5"/>
      <c r="AA251" s="4"/>
      <c r="AD251" s="4"/>
      <c r="AE251" s="5"/>
      <c r="AF251" s="4"/>
      <c r="AI251" s="4"/>
      <c r="AJ251" s="5"/>
      <c r="AK251" s="4"/>
      <c r="AN251" s="4"/>
      <c r="AO251" s="5"/>
      <c r="AP251" s="4"/>
      <c r="AS251" s="4"/>
      <c r="AT251" s="5"/>
      <c r="AU251" s="4"/>
      <c r="AX251" s="4"/>
      <c r="AY251" s="5"/>
      <c r="AZ251" s="4"/>
      <c r="BC251" s="4"/>
      <c r="BD251" s="5"/>
      <c r="BE251" s="4"/>
      <c r="BH251" s="4"/>
      <c r="BI251" s="5"/>
      <c r="BJ251" s="4"/>
      <c r="BN251" s="4"/>
      <c r="BO251" s="5"/>
      <c r="BP251" s="4"/>
    </row>
    <row r="252" spans="4:68" s="3" customFormat="1" ht="14.4" x14ac:dyDescent="0.3">
      <c r="D252" s="57"/>
      <c r="E252" s="44"/>
      <c r="F252" s="45"/>
      <c r="G252" s="45"/>
      <c r="H252" s="57"/>
      <c r="J252" s="4"/>
      <c r="K252" s="5"/>
      <c r="L252" s="4"/>
      <c r="O252" s="4"/>
      <c r="P252" s="5"/>
      <c r="Q252" s="4"/>
      <c r="T252" s="4"/>
      <c r="U252" s="5"/>
      <c r="V252" s="4"/>
      <c r="Y252" s="4"/>
      <c r="Z252" s="5"/>
      <c r="AA252" s="4"/>
      <c r="AD252" s="4"/>
      <c r="AE252" s="5"/>
      <c r="AF252" s="4"/>
      <c r="AI252" s="4"/>
      <c r="AJ252" s="5"/>
      <c r="AK252" s="4"/>
      <c r="AN252" s="4"/>
      <c r="AO252" s="5"/>
      <c r="AP252" s="4"/>
      <c r="AS252" s="4"/>
      <c r="AT252" s="5"/>
      <c r="AU252" s="4"/>
      <c r="AX252" s="4"/>
      <c r="AY252" s="5"/>
      <c r="AZ252" s="4"/>
      <c r="BC252" s="4"/>
      <c r="BD252" s="5"/>
      <c r="BE252" s="4"/>
      <c r="BH252" s="4"/>
      <c r="BI252" s="5"/>
      <c r="BJ252" s="4"/>
      <c r="BN252" s="4"/>
      <c r="BO252" s="5"/>
      <c r="BP252" s="4"/>
    </row>
    <row r="253" spans="4:68" s="3" customFormat="1" ht="14.4" x14ac:dyDescent="0.3">
      <c r="D253" s="57"/>
      <c r="E253" s="44"/>
      <c r="F253" s="45"/>
      <c r="G253" s="45"/>
      <c r="H253" s="57"/>
      <c r="J253" s="4"/>
      <c r="K253" s="5"/>
      <c r="L253" s="4"/>
      <c r="O253" s="4"/>
      <c r="P253" s="5"/>
      <c r="Q253" s="4"/>
      <c r="T253" s="4"/>
      <c r="U253" s="5"/>
      <c r="V253" s="4"/>
      <c r="Y253" s="4"/>
      <c r="Z253" s="5"/>
      <c r="AA253" s="4"/>
      <c r="AD253" s="4"/>
      <c r="AE253" s="5"/>
      <c r="AF253" s="4"/>
      <c r="AI253" s="4"/>
      <c r="AJ253" s="5"/>
      <c r="AK253" s="4"/>
      <c r="AN253" s="4"/>
      <c r="AO253" s="5"/>
      <c r="AP253" s="4"/>
      <c r="AS253" s="4"/>
      <c r="AT253" s="5"/>
      <c r="AU253" s="4"/>
      <c r="AX253" s="4"/>
      <c r="AY253" s="5"/>
      <c r="AZ253" s="4"/>
      <c r="BC253" s="4"/>
      <c r="BD253" s="5"/>
      <c r="BE253" s="4"/>
      <c r="BH253" s="4"/>
      <c r="BI253" s="5"/>
      <c r="BJ253" s="4"/>
      <c r="BN253" s="4"/>
      <c r="BO253" s="5"/>
      <c r="BP253" s="4"/>
    </row>
    <row r="254" spans="4:68" s="3" customFormat="1" ht="14.4" x14ac:dyDescent="0.3">
      <c r="D254" s="57"/>
      <c r="E254" s="44"/>
      <c r="F254" s="45"/>
      <c r="G254" s="45"/>
      <c r="H254" s="57"/>
      <c r="J254" s="4"/>
      <c r="K254" s="5"/>
      <c r="L254" s="4"/>
      <c r="O254" s="4"/>
      <c r="P254" s="5"/>
      <c r="Q254" s="4"/>
      <c r="T254" s="4"/>
      <c r="U254" s="5"/>
      <c r="V254" s="4"/>
      <c r="Y254" s="4"/>
      <c r="Z254" s="5"/>
      <c r="AA254" s="4"/>
      <c r="AD254" s="4"/>
      <c r="AE254" s="5"/>
      <c r="AF254" s="4"/>
      <c r="AI254" s="4"/>
      <c r="AJ254" s="5"/>
      <c r="AK254" s="4"/>
      <c r="AN254" s="4"/>
      <c r="AO254" s="5"/>
      <c r="AP254" s="4"/>
      <c r="AS254" s="4"/>
      <c r="AT254" s="5"/>
      <c r="AU254" s="4"/>
      <c r="AX254" s="4"/>
      <c r="AY254" s="5"/>
      <c r="AZ254" s="4"/>
      <c r="BC254" s="4"/>
      <c r="BD254" s="5"/>
      <c r="BE254" s="4"/>
      <c r="BH254" s="4"/>
      <c r="BI254" s="5"/>
      <c r="BJ254" s="4"/>
      <c r="BN254" s="4"/>
      <c r="BO254" s="5"/>
      <c r="BP254" s="4"/>
    </row>
    <row r="255" spans="4:68" s="3" customFormat="1" ht="14.4" x14ac:dyDescent="0.3">
      <c r="D255" s="57"/>
      <c r="E255" s="44"/>
      <c r="F255" s="45"/>
      <c r="G255" s="45"/>
      <c r="H255" s="57"/>
      <c r="J255" s="4"/>
      <c r="K255" s="5"/>
      <c r="L255" s="4"/>
      <c r="O255" s="4"/>
      <c r="P255" s="5"/>
      <c r="Q255" s="4"/>
      <c r="T255" s="4"/>
      <c r="U255" s="5"/>
      <c r="V255" s="4"/>
      <c r="Y255" s="4"/>
      <c r="Z255" s="5"/>
      <c r="AA255" s="4"/>
      <c r="AD255" s="4"/>
      <c r="AE255" s="5"/>
      <c r="AF255" s="4"/>
      <c r="AI255" s="4"/>
      <c r="AJ255" s="5"/>
      <c r="AK255" s="4"/>
      <c r="AN255" s="4"/>
      <c r="AO255" s="5"/>
      <c r="AP255" s="4"/>
      <c r="AS255" s="4"/>
      <c r="AT255" s="5"/>
      <c r="AU255" s="4"/>
      <c r="AX255" s="4"/>
      <c r="AY255" s="5"/>
      <c r="AZ255" s="4"/>
      <c r="BC255" s="4"/>
      <c r="BD255" s="5"/>
      <c r="BE255" s="4"/>
      <c r="BH255" s="4"/>
      <c r="BI255" s="5"/>
      <c r="BJ255" s="4"/>
      <c r="BN255" s="4"/>
      <c r="BO255" s="5"/>
      <c r="BP255" s="4"/>
    </row>
    <row r="256" spans="4:68" s="3" customFormat="1" ht="14.4" x14ac:dyDescent="0.3">
      <c r="D256" s="57"/>
      <c r="E256" s="44"/>
      <c r="F256" s="45"/>
      <c r="G256" s="45"/>
      <c r="H256" s="57"/>
      <c r="J256" s="4"/>
      <c r="K256" s="5"/>
      <c r="L256" s="4"/>
      <c r="O256" s="4"/>
      <c r="P256" s="5"/>
      <c r="Q256" s="4"/>
      <c r="T256" s="4"/>
      <c r="U256" s="5"/>
      <c r="V256" s="4"/>
      <c r="Y256" s="4"/>
      <c r="Z256" s="5"/>
      <c r="AA256" s="4"/>
      <c r="AD256" s="4"/>
      <c r="AE256" s="5"/>
      <c r="AF256" s="4"/>
      <c r="AI256" s="4"/>
      <c r="AJ256" s="5"/>
      <c r="AK256" s="4"/>
      <c r="AN256" s="4"/>
      <c r="AO256" s="5"/>
      <c r="AP256" s="4"/>
      <c r="AS256" s="4"/>
      <c r="AT256" s="5"/>
      <c r="AU256" s="4"/>
      <c r="AX256" s="4"/>
      <c r="AY256" s="5"/>
      <c r="AZ256" s="4"/>
      <c r="BC256" s="4"/>
      <c r="BD256" s="5"/>
      <c r="BE256" s="4"/>
      <c r="BH256" s="4"/>
      <c r="BI256" s="5"/>
      <c r="BJ256" s="4"/>
      <c r="BN256" s="4"/>
      <c r="BO256" s="5"/>
      <c r="BP256" s="4"/>
    </row>
    <row r="257" spans="4:68" s="3" customFormat="1" ht="14.4" x14ac:dyDescent="0.3">
      <c r="D257" s="57"/>
      <c r="E257" s="44"/>
      <c r="F257" s="45"/>
      <c r="G257" s="45"/>
      <c r="H257" s="57"/>
      <c r="J257" s="4"/>
      <c r="K257" s="5"/>
      <c r="L257" s="4"/>
      <c r="O257" s="4"/>
      <c r="P257" s="5"/>
      <c r="Q257" s="4"/>
      <c r="T257" s="4"/>
      <c r="U257" s="5"/>
      <c r="V257" s="4"/>
      <c r="Y257" s="4"/>
      <c r="Z257" s="5"/>
      <c r="AA257" s="4"/>
      <c r="AD257" s="4"/>
      <c r="AE257" s="5"/>
      <c r="AF257" s="4"/>
      <c r="AI257" s="4"/>
      <c r="AJ257" s="5"/>
      <c r="AK257" s="4"/>
      <c r="AN257" s="4"/>
      <c r="AO257" s="5"/>
      <c r="AP257" s="4"/>
      <c r="AS257" s="4"/>
      <c r="AT257" s="5"/>
      <c r="AU257" s="4"/>
      <c r="AX257" s="4"/>
      <c r="AY257" s="5"/>
      <c r="AZ257" s="4"/>
      <c r="BC257" s="4"/>
      <c r="BD257" s="5"/>
      <c r="BE257" s="4"/>
      <c r="BH257" s="4"/>
      <c r="BI257" s="5"/>
      <c r="BJ257" s="4"/>
      <c r="BN257" s="4"/>
      <c r="BO257" s="5"/>
      <c r="BP257" s="4"/>
    </row>
    <row r="258" spans="4:68" s="3" customFormat="1" ht="14.4" x14ac:dyDescent="0.3">
      <c r="D258" s="57"/>
      <c r="E258" s="44"/>
      <c r="F258" s="45"/>
      <c r="G258" s="45"/>
      <c r="H258" s="57"/>
      <c r="J258" s="4"/>
      <c r="K258" s="5"/>
      <c r="L258" s="4"/>
      <c r="O258" s="4"/>
      <c r="P258" s="5"/>
      <c r="Q258" s="4"/>
      <c r="T258" s="4"/>
      <c r="U258" s="5"/>
      <c r="V258" s="4"/>
      <c r="Y258" s="4"/>
      <c r="Z258" s="5"/>
      <c r="AA258" s="4"/>
      <c r="AD258" s="4"/>
      <c r="AE258" s="5"/>
      <c r="AF258" s="4"/>
      <c r="AI258" s="4"/>
      <c r="AJ258" s="5"/>
      <c r="AK258" s="4"/>
      <c r="AN258" s="4"/>
      <c r="AO258" s="5"/>
      <c r="AP258" s="4"/>
      <c r="AS258" s="4"/>
      <c r="AT258" s="5"/>
      <c r="AU258" s="4"/>
      <c r="AX258" s="4"/>
      <c r="AY258" s="5"/>
      <c r="AZ258" s="4"/>
      <c r="BC258" s="4"/>
      <c r="BD258" s="5"/>
      <c r="BE258" s="4"/>
      <c r="BH258" s="4"/>
      <c r="BI258" s="5"/>
      <c r="BJ258" s="4"/>
      <c r="BN258" s="4"/>
      <c r="BO258" s="5"/>
      <c r="BP258" s="4"/>
    </row>
    <row r="259" spans="4:68" s="3" customFormat="1" ht="14.4" x14ac:dyDescent="0.3">
      <c r="D259" s="57"/>
      <c r="E259" s="44"/>
      <c r="F259" s="45"/>
      <c r="G259" s="45"/>
      <c r="H259" s="57"/>
      <c r="J259" s="4"/>
      <c r="K259" s="5"/>
      <c r="L259" s="4"/>
      <c r="O259" s="4"/>
      <c r="P259" s="5"/>
      <c r="Q259" s="4"/>
      <c r="T259" s="4"/>
      <c r="U259" s="5"/>
      <c r="V259" s="4"/>
      <c r="Y259" s="4"/>
      <c r="Z259" s="5"/>
      <c r="AA259" s="4"/>
      <c r="AD259" s="4"/>
      <c r="AE259" s="5"/>
      <c r="AF259" s="4"/>
      <c r="AI259" s="4"/>
      <c r="AJ259" s="5"/>
      <c r="AK259" s="4"/>
      <c r="AN259" s="4"/>
      <c r="AO259" s="5"/>
      <c r="AP259" s="4"/>
      <c r="AS259" s="4"/>
      <c r="AT259" s="5"/>
      <c r="AU259" s="4"/>
      <c r="AX259" s="4"/>
      <c r="AY259" s="5"/>
      <c r="AZ259" s="4"/>
      <c r="BC259" s="4"/>
      <c r="BD259" s="5"/>
      <c r="BE259" s="4"/>
      <c r="BH259" s="4"/>
      <c r="BI259" s="5"/>
      <c r="BJ259" s="4"/>
      <c r="BN259" s="4"/>
      <c r="BO259" s="5"/>
      <c r="BP259" s="4"/>
    </row>
    <row r="260" spans="4:68" s="3" customFormat="1" ht="14.4" x14ac:dyDescent="0.3">
      <c r="D260" s="57"/>
      <c r="E260" s="44"/>
      <c r="F260" s="45"/>
      <c r="G260" s="45"/>
      <c r="H260" s="57"/>
      <c r="J260" s="4"/>
      <c r="K260" s="5"/>
      <c r="L260" s="4"/>
      <c r="O260" s="4"/>
      <c r="P260" s="5"/>
      <c r="Q260" s="4"/>
      <c r="T260" s="4"/>
      <c r="U260" s="5"/>
      <c r="V260" s="4"/>
      <c r="Y260" s="4"/>
      <c r="Z260" s="5"/>
      <c r="AA260" s="4"/>
      <c r="AD260" s="4"/>
      <c r="AE260" s="5"/>
      <c r="AF260" s="4"/>
      <c r="AI260" s="4"/>
      <c r="AJ260" s="5"/>
      <c r="AK260" s="4"/>
      <c r="AN260" s="4"/>
      <c r="AO260" s="5"/>
      <c r="AP260" s="4"/>
      <c r="AS260" s="4"/>
      <c r="AT260" s="5"/>
      <c r="AU260" s="4"/>
      <c r="AX260" s="4"/>
      <c r="AY260" s="5"/>
      <c r="AZ260" s="4"/>
      <c r="BC260" s="4"/>
      <c r="BD260" s="5"/>
      <c r="BE260" s="4"/>
      <c r="BH260" s="4"/>
      <c r="BI260" s="5"/>
      <c r="BJ260" s="4"/>
      <c r="BN260" s="4"/>
      <c r="BO260" s="5"/>
      <c r="BP260" s="4"/>
    </row>
    <row r="261" spans="4:68" s="3" customFormat="1" ht="14.4" x14ac:dyDescent="0.3">
      <c r="D261" s="57"/>
      <c r="E261" s="44"/>
      <c r="F261" s="45"/>
      <c r="G261" s="45"/>
      <c r="H261" s="57"/>
      <c r="J261" s="4"/>
      <c r="K261" s="5"/>
      <c r="L261" s="4"/>
      <c r="O261" s="4"/>
      <c r="P261" s="5"/>
      <c r="Q261" s="4"/>
      <c r="T261" s="4"/>
      <c r="U261" s="5"/>
      <c r="V261" s="4"/>
      <c r="Y261" s="4"/>
      <c r="Z261" s="5"/>
      <c r="AA261" s="4"/>
      <c r="AD261" s="4"/>
      <c r="AE261" s="5"/>
      <c r="AF261" s="4"/>
      <c r="AI261" s="4"/>
      <c r="AJ261" s="5"/>
      <c r="AK261" s="4"/>
      <c r="AN261" s="4"/>
      <c r="AO261" s="5"/>
      <c r="AP261" s="4"/>
      <c r="AS261" s="4"/>
      <c r="AT261" s="5"/>
      <c r="AU261" s="4"/>
      <c r="AX261" s="4"/>
      <c r="AY261" s="5"/>
      <c r="AZ261" s="4"/>
      <c r="BC261" s="4"/>
      <c r="BD261" s="5"/>
      <c r="BE261" s="4"/>
      <c r="BH261" s="4"/>
      <c r="BI261" s="5"/>
      <c r="BJ261" s="4"/>
      <c r="BN261" s="4"/>
      <c r="BO261" s="5"/>
      <c r="BP261" s="4"/>
    </row>
    <row r="262" spans="4:68" s="3" customFormat="1" ht="14.4" x14ac:dyDescent="0.3">
      <c r="D262" s="57"/>
      <c r="E262" s="44"/>
      <c r="F262" s="45"/>
      <c r="G262" s="45"/>
      <c r="H262" s="57"/>
      <c r="J262" s="4"/>
      <c r="K262" s="5"/>
      <c r="L262" s="4"/>
      <c r="O262" s="4"/>
      <c r="P262" s="5"/>
      <c r="Q262" s="4"/>
      <c r="T262" s="4"/>
      <c r="U262" s="5"/>
      <c r="V262" s="4"/>
      <c r="Y262" s="4"/>
      <c r="Z262" s="5"/>
      <c r="AA262" s="4"/>
      <c r="AD262" s="4"/>
      <c r="AE262" s="5"/>
      <c r="AF262" s="4"/>
      <c r="AI262" s="4"/>
      <c r="AJ262" s="5"/>
      <c r="AK262" s="4"/>
      <c r="AN262" s="4"/>
      <c r="AO262" s="5"/>
      <c r="AP262" s="4"/>
      <c r="AS262" s="4"/>
      <c r="AT262" s="5"/>
      <c r="AU262" s="4"/>
      <c r="AX262" s="4"/>
      <c r="AY262" s="5"/>
      <c r="AZ262" s="4"/>
      <c r="BC262" s="4"/>
      <c r="BD262" s="5"/>
      <c r="BE262" s="4"/>
      <c r="BH262" s="4"/>
      <c r="BI262" s="5"/>
      <c r="BJ262" s="4"/>
      <c r="BN262" s="4"/>
      <c r="BO262" s="5"/>
      <c r="BP262" s="4"/>
    </row>
    <row r="263" spans="4:68" s="3" customFormat="1" ht="14.4" x14ac:dyDescent="0.3">
      <c r="D263" s="57"/>
      <c r="E263" s="44"/>
      <c r="F263" s="45"/>
      <c r="G263" s="45"/>
      <c r="H263" s="57"/>
      <c r="J263" s="4"/>
      <c r="K263" s="5"/>
      <c r="L263" s="4"/>
      <c r="O263" s="4"/>
      <c r="P263" s="5"/>
      <c r="Q263" s="4"/>
      <c r="T263" s="4"/>
      <c r="U263" s="5"/>
      <c r="V263" s="4"/>
      <c r="Y263" s="4"/>
      <c r="Z263" s="5"/>
      <c r="AA263" s="4"/>
      <c r="AD263" s="4"/>
      <c r="AE263" s="5"/>
      <c r="AF263" s="4"/>
      <c r="AI263" s="4"/>
      <c r="AJ263" s="5"/>
      <c r="AK263" s="4"/>
      <c r="AN263" s="4"/>
      <c r="AO263" s="5"/>
      <c r="AP263" s="4"/>
      <c r="AS263" s="4"/>
      <c r="AT263" s="5"/>
      <c r="AU263" s="4"/>
      <c r="AX263" s="4"/>
      <c r="AY263" s="5"/>
      <c r="AZ263" s="4"/>
      <c r="BC263" s="4"/>
      <c r="BD263" s="5"/>
      <c r="BE263" s="4"/>
      <c r="BH263" s="4"/>
      <c r="BI263" s="5"/>
      <c r="BJ263" s="4"/>
      <c r="BN263" s="4"/>
      <c r="BO263" s="5"/>
      <c r="BP263" s="4"/>
    </row>
    <row r="264" spans="4:68" s="3" customFormat="1" ht="14.4" x14ac:dyDescent="0.3">
      <c r="D264" s="57"/>
      <c r="E264" s="44"/>
      <c r="F264" s="45"/>
      <c r="G264" s="45"/>
      <c r="H264" s="57"/>
      <c r="J264" s="4"/>
      <c r="K264" s="5"/>
      <c r="L264" s="4"/>
      <c r="O264" s="4"/>
      <c r="P264" s="5"/>
      <c r="Q264" s="4"/>
      <c r="T264" s="4"/>
      <c r="U264" s="5"/>
      <c r="V264" s="4"/>
      <c r="Y264" s="4"/>
      <c r="Z264" s="5"/>
      <c r="AA264" s="4"/>
      <c r="AD264" s="4"/>
      <c r="AE264" s="5"/>
      <c r="AF264" s="4"/>
      <c r="AI264" s="4"/>
      <c r="AJ264" s="5"/>
      <c r="AK264" s="4"/>
      <c r="AN264" s="4"/>
      <c r="AO264" s="5"/>
      <c r="AP264" s="4"/>
      <c r="AS264" s="4"/>
      <c r="AT264" s="5"/>
      <c r="AU264" s="4"/>
      <c r="AX264" s="4"/>
      <c r="AY264" s="5"/>
      <c r="AZ264" s="4"/>
      <c r="BC264" s="4"/>
      <c r="BD264" s="5"/>
      <c r="BE264" s="4"/>
      <c r="BH264" s="4"/>
      <c r="BI264" s="5"/>
      <c r="BJ264" s="4"/>
      <c r="BN264" s="4"/>
      <c r="BO264" s="5"/>
      <c r="BP264" s="4"/>
    </row>
    <row r="265" spans="4:68" s="3" customFormat="1" ht="14.4" x14ac:dyDescent="0.3">
      <c r="D265" s="57"/>
      <c r="E265" s="44"/>
      <c r="F265" s="45"/>
      <c r="G265" s="45"/>
      <c r="H265" s="57"/>
      <c r="J265" s="4"/>
      <c r="K265" s="5"/>
      <c r="L265" s="4"/>
      <c r="O265" s="4"/>
      <c r="P265" s="5"/>
      <c r="Q265" s="4"/>
      <c r="T265" s="4"/>
      <c r="U265" s="5"/>
      <c r="V265" s="4"/>
      <c r="Y265" s="4"/>
      <c r="Z265" s="5"/>
      <c r="AA265" s="4"/>
      <c r="AD265" s="4"/>
      <c r="AE265" s="5"/>
      <c r="AF265" s="4"/>
      <c r="AI265" s="4"/>
      <c r="AJ265" s="5"/>
      <c r="AK265" s="4"/>
      <c r="AN265" s="4"/>
      <c r="AO265" s="5"/>
      <c r="AP265" s="4"/>
      <c r="AS265" s="4"/>
      <c r="AT265" s="5"/>
      <c r="AU265" s="4"/>
      <c r="AX265" s="4"/>
      <c r="AY265" s="5"/>
      <c r="AZ265" s="4"/>
      <c r="BC265" s="4"/>
      <c r="BD265" s="5"/>
      <c r="BE265" s="4"/>
      <c r="BH265" s="4"/>
      <c r="BI265" s="5"/>
      <c r="BJ265" s="4"/>
      <c r="BN265" s="4"/>
      <c r="BO265" s="5"/>
      <c r="BP265" s="4"/>
    </row>
    <row r="266" spans="4:68" s="3" customFormat="1" ht="14.4" x14ac:dyDescent="0.3">
      <c r="D266" s="57"/>
      <c r="E266" s="44"/>
      <c r="F266" s="45"/>
      <c r="G266" s="45"/>
      <c r="H266" s="57"/>
      <c r="J266" s="4"/>
      <c r="K266" s="5"/>
      <c r="L266" s="4"/>
      <c r="O266" s="4"/>
      <c r="P266" s="5"/>
      <c r="Q266" s="4"/>
      <c r="T266" s="4"/>
      <c r="U266" s="5"/>
      <c r="V266" s="4"/>
      <c r="Y266" s="4"/>
      <c r="Z266" s="5"/>
      <c r="AA266" s="4"/>
      <c r="AD266" s="4"/>
      <c r="AE266" s="5"/>
      <c r="AF266" s="4"/>
      <c r="AI266" s="4"/>
      <c r="AJ266" s="5"/>
      <c r="AK266" s="4"/>
      <c r="AN266" s="4"/>
      <c r="AO266" s="5"/>
      <c r="AP266" s="4"/>
      <c r="AS266" s="4"/>
      <c r="AT266" s="5"/>
      <c r="AU266" s="4"/>
      <c r="AX266" s="4"/>
      <c r="AY266" s="5"/>
      <c r="AZ266" s="4"/>
      <c r="BC266" s="4"/>
      <c r="BD266" s="5"/>
      <c r="BE266" s="4"/>
      <c r="BH266" s="4"/>
      <c r="BI266" s="5"/>
      <c r="BJ266" s="4"/>
      <c r="BN266" s="4"/>
      <c r="BO266" s="5"/>
      <c r="BP266" s="4"/>
    </row>
    <row r="267" spans="4:68" s="3" customFormat="1" ht="14.4" x14ac:dyDescent="0.3">
      <c r="D267" s="57"/>
      <c r="E267" s="44"/>
      <c r="F267" s="45"/>
      <c r="G267" s="45"/>
      <c r="H267" s="57"/>
      <c r="J267" s="4"/>
      <c r="K267" s="5"/>
      <c r="L267" s="4"/>
      <c r="O267" s="4"/>
      <c r="P267" s="5"/>
      <c r="Q267" s="4"/>
      <c r="T267" s="4"/>
      <c r="U267" s="5"/>
      <c r="V267" s="4"/>
      <c r="Y267" s="4"/>
      <c r="Z267" s="5"/>
      <c r="AA267" s="4"/>
      <c r="AD267" s="4"/>
      <c r="AE267" s="5"/>
      <c r="AF267" s="4"/>
      <c r="AI267" s="4"/>
      <c r="AJ267" s="5"/>
      <c r="AK267" s="4"/>
      <c r="AN267" s="4"/>
      <c r="AO267" s="5"/>
      <c r="AP267" s="4"/>
      <c r="AS267" s="4"/>
      <c r="AT267" s="5"/>
      <c r="AU267" s="4"/>
      <c r="AX267" s="4"/>
      <c r="AY267" s="5"/>
      <c r="AZ267" s="4"/>
      <c r="BC267" s="4"/>
      <c r="BD267" s="5"/>
      <c r="BE267" s="4"/>
      <c r="BH267" s="4"/>
      <c r="BI267" s="5"/>
      <c r="BJ267" s="4"/>
      <c r="BN267" s="4"/>
      <c r="BO267" s="5"/>
      <c r="BP267" s="4"/>
    </row>
    <row r="268" spans="4:68" s="3" customFormat="1" ht="14.4" x14ac:dyDescent="0.3">
      <c r="D268" s="57"/>
      <c r="E268" s="44"/>
      <c r="F268" s="45"/>
      <c r="G268" s="45"/>
      <c r="H268" s="57"/>
      <c r="J268" s="4"/>
      <c r="K268" s="5"/>
      <c r="L268" s="4"/>
      <c r="O268" s="4"/>
      <c r="P268" s="5"/>
      <c r="Q268" s="4"/>
      <c r="T268" s="4"/>
      <c r="U268" s="5"/>
      <c r="V268" s="4"/>
      <c r="Y268" s="4"/>
      <c r="Z268" s="5"/>
      <c r="AA268" s="4"/>
      <c r="AD268" s="4"/>
      <c r="AE268" s="5"/>
      <c r="AF268" s="4"/>
      <c r="AI268" s="4"/>
      <c r="AJ268" s="5"/>
      <c r="AK268" s="4"/>
      <c r="AN268" s="4"/>
      <c r="AO268" s="5"/>
      <c r="AP268" s="4"/>
      <c r="AS268" s="4"/>
      <c r="AT268" s="5"/>
      <c r="AU268" s="4"/>
      <c r="AX268" s="4"/>
      <c r="AY268" s="5"/>
      <c r="AZ268" s="4"/>
      <c r="BC268" s="4"/>
      <c r="BD268" s="5"/>
      <c r="BE268" s="4"/>
      <c r="BH268" s="4"/>
      <c r="BI268" s="5"/>
      <c r="BJ268" s="4"/>
      <c r="BN268" s="4"/>
      <c r="BO268" s="5"/>
      <c r="BP268" s="4"/>
    </row>
    <row r="269" spans="4:68" s="3" customFormat="1" ht="14.4" x14ac:dyDescent="0.3">
      <c r="D269" s="57"/>
      <c r="E269" s="44"/>
      <c r="F269" s="45"/>
      <c r="G269" s="45"/>
      <c r="H269" s="57"/>
      <c r="J269" s="4"/>
      <c r="K269" s="5"/>
      <c r="L269" s="4"/>
      <c r="O269" s="4"/>
      <c r="P269" s="5"/>
      <c r="Q269" s="4"/>
      <c r="T269" s="4"/>
      <c r="U269" s="5"/>
      <c r="V269" s="4"/>
      <c r="Y269" s="4"/>
      <c r="Z269" s="5"/>
      <c r="AA269" s="4"/>
      <c r="AD269" s="4"/>
      <c r="AE269" s="5"/>
      <c r="AF269" s="4"/>
      <c r="AI269" s="4"/>
      <c r="AJ269" s="5"/>
      <c r="AK269" s="4"/>
      <c r="AN269" s="4"/>
      <c r="AO269" s="5"/>
      <c r="AP269" s="4"/>
      <c r="AS269" s="4"/>
      <c r="AT269" s="5"/>
      <c r="AU269" s="4"/>
      <c r="AX269" s="4"/>
      <c r="AY269" s="5"/>
      <c r="AZ269" s="4"/>
      <c r="BC269" s="4"/>
      <c r="BD269" s="5"/>
      <c r="BE269" s="4"/>
      <c r="BH269" s="4"/>
      <c r="BI269" s="5"/>
      <c r="BJ269" s="4"/>
      <c r="BN269" s="4"/>
      <c r="BO269" s="5"/>
      <c r="BP269" s="4"/>
    </row>
    <row r="270" spans="4:68" s="3" customFormat="1" ht="14.4" x14ac:dyDescent="0.3">
      <c r="D270" s="57"/>
      <c r="E270" s="44"/>
      <c r="F270" s="45"/>
      <c r="G270" s="45"/>
      <c r="H270" s="57"/>
      <c r="J270" s="4"/>
      <c r="K270" s="5"/>
      <c r="L270" s="4"/>
      <c r="O270" s="4"/>
      <c r="P270" s="5"/>
      <c r="Q270" s="4"/>
      <c r="T270" s="4"/>
      <c r="U270" s="5"/>
      <c r="V270" s="4"/>
      <c r="Y270" s="4"/>
      <c r="Z270" s="5"/>
      <c r="AA270" s="4"/>
      <c r="AD270" s="4"/>
      <c r="AE270" s="5"/>
      <c r="AF270" s="4"/>
      <c r="AI270" s="4"/>
      <c r="AJ270" s="5"/>
      <c r="AK270" s="4"/>
      <c r="AN270" s="4"/>
      <c r="AO270" s="5"/>
      <c r="AP270" s="4"/>
      <c r="AS270" s="4"/>
      <c r="AT270" s="5"/>
      <c r="AU270" s="4"/>
      <c r="AX270" s="4"/>
      <c r="AY270" s="5"/>
      <c r="AZ270" s="4"/>
      <c r="BC270" s="4"/>
      <c r="BD270" s="5"/>
      <c r="BE270" s="4"/>
      <c r="BH270" s="4"/>
      <c r="BI270" s="5"/>
      <c r="BJ270" s="4"/>
      <c r="BN270" s="4"/>
      <c r="BO270" s="5"/>
      <c r="BP270" s="4"/>
    </row>
    <row r="271" spans="4:68" s="3" customFormat="1" ht="14.4" x14ac:dyDescent="0.3">
      <c r="D271" s="57"/>
      <c r="E271" s="44"/>
      <c r="F271" s="45"/>
      <c r="G271" s="45"/>
      <c r="H271" s="57"/>
      <c r="J271" s="4"/>
      <c r="K271" s="5"/>
      <c r="L271" s="4"/>
      <c r="O271" s="4"/>
      <c r="P271" s="5"/>
      <c r="Q271" s="4"/>
      <c r="T271" s="4"/>
      <c r="U271" s="5"/>
      <c r="V271" s="4"/>
      <c r="Y271" s="4"/>
      <c r="Z271" s="5"/>
      <c r="AA271" s="4"/>
      <c r="AD271" s="4"/>
      <c r="AE271" s="5"/>
      <c r="AF271" s="4"/>
      <c r="AI271" s="4"/>
      <c r="AJ271" s="5"/>
      <c r="AK271" s="4"/>
      <c r="AN271" s="4"/>
      <c r="AO271" s="5"/>
      <c r="AP271" s="4"/>
      <c r="AS271" s="4"/>
      <c r="AT271" s="5"/>
      <c r="AU271" s="4"/>
      <c r="AX271" s="4"/>
      <c r="AY271" s="5"/>
      <c r="AZ271" s="4"/>
      <c r="BC271" s="4"/>
      <c r="BD271" s="5"/>
      <c r="BE271" s="4"/>
      <c r="BH271" s="4"/>
      <c r="BI271" s="5"/>
      <c r="BJ271" s="4"/>
      <c r="BN271" s="4"/>
      <c r="BO271" s="5"/>
      <c r="BP271" s="4"/>
    </row>
    <row r="272" spans="4:68" s="3" customFormat="1" ht="14.4" x14ac:dyDescent="0.3">
      <c r="D272" s="57"/>
      <c r="E272" s="44"/>
      <c r="F272" s="45"/>
      <c r="G272" s="45"/>
      <c r="H272" s="57"/>
      <c r="J272" s="4"/>
      <c r="K272" s="5"/>
      <c r="L272" s="4"/>
      <c r="O272" s="4"/>
      <c r="P272" s="5"/>
      <c r="Q272" s="4"/>
      <c r="T272" s="4"/>
      <c r="U272" s="5"/>
      <c r="V272" s="4"/>
      <c r="Y272" s="4"/>
      <c r="Z272" s="5"/>
      <c r="AA272" s="4"/>
      <c r="AD272" s="4"/>
      <c r="AE272" s="5"/>
      <c r="AF272" s="4"/>
      <c r="AI272" s="4"/>
      <c r="AJ272" s="5"/>
      <c r="AK272" s="4"/>
      <c r="AN272" s="4"/>
      <c r="AO272" s="5"/>
      <c r="AP272" s="4"/>
      <c r="AS272" s="4"/>
      <c r="AT272" s="5"/>
      <c r="AU272" s="4"/>
      <c r="AX272" s="4"/>
      <c r="AY272" s="5"/>
      <c r="AZ272" s="4"/>
      <c r="BC272" s="4"/>
      <c r="BD272" s="5"/>
      <c r="BE272" s="4"/>
      <c r="BH272" s="4"/>
      <c r="BI272" s="5"/>
      <c r="BJ272" s="4"/>
      <c r="BN272" s="4"/>
      <c r="BO272" s="5"/>
      <c r="BP272" s="4"/>
    </row>
    <row r="273" spans="4:68" s="3" customFormat="1" ht="14.4" x14ac:dyDescent="0.3">
      <c r="D273" s="57"/>
      <c r="E273" s="44"/>
      <c r="F273" s="45"/>
      <c r="G273" s="45"/>
      <c r="H273" s="57"/>
      <c r="J273" s="4"/>
      <c r="K273" s="5"/>
      <c r="L273" s="4"/>
      <c r="O273" s="4"/>
      <c r="P273" s="5"/>
      <c r="Q273" s="4"/>
      <c r="T273" s="4"/>
      <c r="U273" s="5"/>
      <c r="V273" s="4"/>
      <c r="Y273" s="4"/>
      <c r="Z273" s="5"/>
      <c r="AA273" s="4"/>
      <c r="AD273" s="4"/>
      <c r="AE273" s="5"/>
      <c r="AF273" s="4"/>
      <c r="AI273" s="4"/>
      <c r="AJ273" s="5"/>
      <c r="AK273" s="4"/>
      <c r="AN273" s="4"/>
      <c r="AO273" s="5"/>
      <c r="AP273" s="4"/>
      <c r="AS273" s="4"/>
      <c r="AT273" s="5"/>
      <c r="AU273" s="4"/>
      <c r="AX273" s="4"/>
      <c r="AY273" s="5"/>
      <c r="AZ273" s="4"/>
      <c r="BC273" s="4"/>
      <c r="BD273" s="5"/>
      <c r="BE273" s="4"/>
      <c r="BH273" s="4"/>
      <c r="BI273" s="5"/>
      <c r="BJ273" s="4"/>
      <c r="BN273" s="4"/>
      <c r="BO273" s="5"/>
      <c r="BP273" s="4"/>
    </row>
    <row r="274" spans="4:68" s="3" customFormat="1" ht="14.4" x14ac:dyDescent="0.3">
      <c r="D274" s="57"/>
      <c r="E274" s="44"/>
      <c r="F274" s="45"/>
      <c r="G274" s="45"/>
      <c r="H274" s="57"/>
      <c r="J274" s="4"/>
      <c r="K274" s="5"/>
      <c r="L274" s="4"/>
      <c r="O274" s="4"/>
      <c r="P274" s="5"/>
      <c r="Q274" s="4"/>
      <c r="T274" s="4"/>
      <c r="U274" s="5"/>
      <c r="V274" s="4"/>
      <c r="Y274" s="4"/>
      <c r="Z274" s="5"/>
      <c r="AA274" s="4"/>
      <c r="AD274" s="4"/>
      <c r="AE274" s="5"/>
      <c r="AF274" s="4"/>
      <c r="AI274" s="4"/>
      <c r="AJ274" s="5"/>
      <c r="AK274" s="4"/>
      <c r="AN274" s="4"/>
      <c r="AO274" s="5"/>
      <c r="AP274" s="4"/>
      <c r="AS274" s="4"/>
      <c r="AT274" s="5"/>
      <c r="AU274" s="4"/>
      <c r="AX274" s="4"/>
      <c r="AY274" s="5"/>
      <c r="AZ274" s="4"/>
      <c r="BC274" s="4"/>
      <c r="BD274" s="5"/>
      <c r="BE274" s="4"/>
      <c r="BH274" s="4"/>
      <c r="BI274" s="5"/>
      <c r="BJ274" s="4"/>
      <c r="BN274" s="4"/>
      <c r="BO274" s="5"/>
      <c r="BP274" s="4"/>
    </row>
    <row r="275" spans="4:68" s="3" customFormat="1" ht="14.4" x14ac:dyDescent="0.3">
      <c r="D275" s="57"/>
      <c r="E275" s="44"/>
      <c r="F275" s="45"/>
      <c r="G275" s="45"/>
      <c r="H275" s="57"/>
      <c r="J275" s="4"/>
      <c r="K275" s="5"/>
      <c r="L275" s="4"/>
      <c r="O275" s="4"/>
      <c r="P275" s="5"/>
      <c r="Q275" s="4"/>
      <c r="T275" s="4"/>
      <c r="U275" s="5"/>
      <c r="V275" s="4"/>
      <c r="Y275" s="4"/>
      <c r="Z275" s="5"/>
      <c r="AA275" s="4"/>
      <c r="AD275" s="4"/>
      <c r="AE275" s="5"/>
      <c r="AF275" s="4"/>
      <c r="AI275" s="4"/>
      <c r="AJ275" s="5"/>
      <c r="AK275" s="4"/>
      <c r="AN275" s="4"/>
      <c r="AO275" s="5"/>
      <c r="AP275" s="4"/>
      <c r="AS275" s="4"/>
      <c r="AT275" s="5"/>
      <c r="AU275" s="4"/>
      <c r="AX275" s="4"/>
      <c r="AY275" s="5"/>
      <c r="AZ275" s="4"/>
      <c r="BC275" s="4"/>
      <c r="BD275" s="5"/>
      <c r="BE275" s="4"/>
      <c r="BH275" s="4"/>
      <c r="BI275" s="5"/>
      <c r="BJ275" s="4"/>
      <c r="BN275" s="4"/>
      <c r="BO275" s="5"/>
      <c r="BP275" s="4"/>
    </row>
    <row r="276" spans="4:68" s="3" customFormat="1" ht="14.4" x14ac:dyDescent="0.3">
      <c r="D276" s="57"/>
      <c r="E276" s="44"/>
      <c r="F276" s="45"/>
      <c r="G276" s="45"/>
      <c r="H276" s="57"/>
      <c r="J276" s="4"/>
      <c r="K276" s="5"/>
      <c r="L276" s="4"/>
      <c r="O276" s="4"/>
      <c r="P276" s="5"/>
      <c r="Q276" s="4"/>
      <c r="T276" s="4"/>
      <c r="U276" s="5"/>
      <c r="V276" s="4"/>
      <c r="Y276" s="4"/>
      <c r="Z276" s="5"/>
      <c r="AA276" s="4"/>
      <c r="AD276" s="4"/>
      <c r="AE276" s="5"/>
      <c r="AF276" s="4"/>
      <c r="AI276" s="4"/>
      <c r="AJ276" s="5"/>
      <c r="AK276" s="4"/>
      <c r="AN276" s="4"/>
      <c r="AO276" s="5"/>
      <c r="AP276" s="4"/>
      <c r="AS276" s="4"/>
      <c r="AT276" s="5"/>
      <c r="AU276" s="4"/>
      <c r="AX276" s="4"/>
      <c r="AY276" s="5"/>
      <c r="AZ276" s="4"/>
      <c r="BC276" s="4"/>
      <c r="BD276" s="5"/>
      <c r="BE276" s="4"/>
      <c r="BH276" s="4"/>
      <c r="BI276" s="5"/>
      <c r="BJ276" s="4"/>
      <c r="BN276" s="4"/>
      <c r="BO276" s="5"/>
      <c r="BP276" s="4"/>
    </row>
    <row r="277" spans="4:68" s="3" customFormat="1" ht="14.4" x14ac:dyDescent="0.3">
      <c r="D277" s="57"/>
      <c r="E277" s="44"/>
      <c r="F277" s="45"/>
      <c r="G277" s="45"/>
      <c r="H277" s="57"/>
      <c r="J277" s="4"/>
      <c r="K277" s="5"/>
      <c r="L277" s="4"/>
      <c r="O277" s="4"/>
      <c r="P277" s="5"/>
      <c r="Q277" s="4"/>
      <c r="T277" s="4"/>
      <c r="U277" s="5"/>
      <c r="V277" s="4"/>
      <c r="Y277" s="4"/>
      <c r="Z277" s="5"/>
      <c r="AA277" s="4"/>
      <c r="AD277" s="4"/>
      <c r="AE277" s="5"/>
      <c r="AF277" s="4"/>
      <c r="AI277" s="4"/>
      <c r="AJ277" s="5"/>
      <c r="AK277" s="4"/>
      <c r="AN277" s="4"/>
      <c r="AO277" s="5"/>
      <c r="AP277" s="4"/>
      <c r="AS277" s="4"/>
      <c r="AT277" s="5"/>
      <c r="AU277" s="4"/>
      <c r="AX277" s="4"/>
      <c r="AY277" s="5"/>
      <c r="AZ277" s="4"/>
      <c r="BC277" s="4"/>
      <c r="BD277" s="5"/>
      <c r="BE277" s="4"/>
      <c r="BH277" s="4"/>
      <c r="BI277" s="5"/>
      <c r="BJ277" s="4"/>
      <c r="BN277" s="4"/>
      <c r="BO277" s="5"/>
      <c r="BP277" s="4"/>
    </row>
    <row r="278" spans="4:68" s="3" customFormat="1" ht="14.4" x14ac:dyDescent="0.3">
      <c r="D278" s="57"/>
      <c r="E278" s="44"/>
      <c r="F278" s="45"/>
      <c r="G278" s="45"/>
      <c r="H278" s="57"/>
      <c r="J278" s="4"/>
      <c r="K278" s="5"/>
      <c r="L278" s="4"/>
      <c r="O278" s="4"/>
      <c r="P278" s="5"/>
      <c r="Q278" s="4"/>
      <c r="T278" s="4"/>
      <c r="U278" s="5"/>
      <c r="V278" s="4"/>
      <c r="Y278" s="4"/>
      <c r="Z278" s="5"/>
      <c r="AA278" s="4"/>
      <c r="AD278" s="4"/>
      <c r="AE278" s="5"/>
      <c r="AF278" s="4"/>
      <c r="AI278" s="4"/>
      <c r="AJ278" s="5"/>
      <c r="AK278" s="4"/>
      <c r="AN278" s="4"/>
      <c r="AO278" s="5"/>
      <c r="AP278" s="4"/>
      <c r="AS278" s="4"/>
      <c r="AT278" s="5"/>
      <c r="AU278" s="4"/>
      <c r="AX278" s="4"/>
      <c r="AY278" s="5"/>
      <c r="AZ278" s="4"/>
      <c r="BC278" s="4"/>
      <c r="BD278" s="5"/>
      <c r="BE278" s="4"/>
      <c r="BH278" s="4"/>
      <c r="BI278" s="5"/>
      <c r="BJ278" s="4"/>
      <c r="BN278" s="4"/>
      <c r="BO278" s="5"/>
      <c r="BP278" s="4"/>
    </row>
    <row r="279" spans="4:68" s="3" customFormat="1" ht="14.4" x14ac:dyDescent="0.3">
      <c r="D279" s="57"/>
      <c r="E279" s="44"/>
      <c r="F279" s="45"/>
      <c r="G279" s="45"/>
      <c r="H279" s="57"/>
      <c r="J279" s="4"/>
      <c r="K279" s="5"/>
      <c r="L279" s="4"/>
      <c r="O279" s="4"/>
      <c r="P279" s="5"/>
      <c r="Q279" s="4"/>
      <c r="T279" s="4"/>
      <c r="U279" s="5"/>
      <c r="V279" s="4"/>
      <c r="Y279" s="4"/>
      <c r="Z279" s="5"/>
      <c r="AA279" s="4"/>
      <c r="AD279" s="4"/>
      <c r="AE279" s="5"/>
      <c r="AF279" s="4"/>
      <c r="AI279" s="4"/>
      <c r="AJ279" s="5"/>
      <c r="AK279" s="4"/>
      <c r="AN279" s="4"/>
      <c r="AO279" s="5"/>
      <c r="AP279" s="4"/>
      <c r="AS279" s="4"/>
      <c r="AT279" s="5"/>
      <c r="AU279" s="4"/>
      <c r="AX279" s="4"/>
      <c r="AY279" s="5"/>
      <c r="AZ279" s="4"/>
      <c r="BC279" s="4"/>
      <c r="BD279" s="5"/>
      <c r="BE279" s="4"/>
      <c r="BH279" s="4"/>
      <c r="BI279" s="5"/>
      <c r="BJ279" s="4"/>
      <c r="BN279" s="4"/>
      <c r="BO279" s="5"/>
      <c r="BP279" s="4"/>
    </row>
    <row r="280" spans="4:68" s="3" customFormat="1" ht="14.4" x14ac:dyDescent="0.3">
      <c r="D280" s="57"/>
      <c r="E280" s="44"/>
      <c r="F280" s="45"/>
      <c r="G280" s="45"/>
      <c r="H280" s="57"/>
      <c r="J280" s="4"/>
      <c r="K280" s="5"/>
      <c r="L280" s="4"/>
      <c r="O280" s="4"/>
      <c r="P280" s="5"/>
      <c r="Q280" s="4"/>
      <c r="T280" s="4"/>
      <c r="U280" s="5"/>
      <c r="V280" s="4"/>
      <c r="Y280" s="4"/>
      <c r="Z280" s="5"/>
      <c r="AA280" s="4"/>
      <c r="AD280" s="4"/>
      <c r="AE280" s="5"/>
      <c r="AF280" s="4"/>
      <c r="AI280" s="4"/>
      <c r="AJ280" s="5"/>
      <c r="AK280" s="4"/>
      <c r="AN280" s="4"/>
      <c r="AO280" s="5"/>
      <c r="AP280" s="4"/>
      <c r="AS280" s="4"/>
      <c r="AT280" s="5"/>
      <c r="AU280" s="4"/>
      <c r="AX280" s="4"/>
      <c r="AY280" s="5"/>
      <c r="AZ280" s="4"/>
      <c r="BC280" s="4"/>
      <c r="BD280" s="5"/>
      <c r="BE280" s="4"/>
      <c r="BH280" s="4"/>
      <c r="BI280" s="5"/>
      <c r="BJ280" s="4"/>
      <c r="BN280" s="4"/>
      <c r="BO280" s="5"/>
      <c r="BP280" s="4"/>
    </row>
    <row r="281" spans="4:68" s="3" customFormat="1" ht="14.4" x14ac:dyDescent="0.3">
      <c r="D281" s="57"/>
      <c r="E281" s="44"/>
      <c r="F281" s="45"/>
      <c r="G281" s="45"/>
      <c r="H281" s="57"/>
      <c r="J281" s="4"/>
      <c r="K281" s="5"/>
      <c r="L281" s="4"/>
      <c r="O281" s="4"/>
      <c r="P281" s="5"/>
      <c r="Q281" s="4"/>
      <c r="T281" s="4"/>
      <c r="U281" s="5"/>
      <c r="V281" s="4"/>
      <c r="Y281" s="4"/>
      <c r="Z281" s="5"/>
      <c r="AA281" s="4"/>
      <c r="AD281" s="4"/>
      <c r="AE281" s="5"/>
      <c r="AF281" s="4"/>
      <c r="AI281" s="4"/>
      <c r="AJ281" s="5"/>
      <c r="AK281" s="4"/>
      <c r="AN281" s="4"/>
      <c r="AO281" s="5"/>
      <c r="AP281" s="4"/>
      <c r="AS281" s="4"/>
      <c r="AT281" s="5"/>
      <c r="AU281" s="4"/>
      <c r="AX281" s="4"/>
      <c r="AY281" s="5"/>
      <c r="AZ281" s="4"/>
      <c r="BC281" s="4"/>
      <c r="BD281" s="5"/>
      <c r="BE281" s="4"/>
      <c r="BH281" s="4"/>
      <c r="BI281" s="5"/>
      <c r="BJ281" s="4"/>
      <c r="BN281" s="4"/>
      <c r="BO281" s="5"/>
      <c r="BP281" s="4"/>
    </row>
    <row r="282" spans="4:68" s="3" customFormat="1" ht="14.4" x14ac:dyDescent="0.3">
      <c r="D282" s="57"/>
      <c r="E282" s="44"/>
      <c r="F282" s="45"/>
      <c r="G282" s="45"/>
      <c r="H282" s="57"/>
      <c r="J282" s="4"/>
      <c r="K282" s="5"/>
      <c r="L282" s="4"/>
      <c r="O282" s="4"/>
      <c r="P282" s="5"/>
      <c r="Q282" s="4"/>
      <c r="T282" s="4"/>
      <c r="U282" s="5"/>
      <c r="V282" s="4"/>
      <c r="Y282" s="4"/>
      <c r="Z282" s="5"/>
      <c r="AA282" s="4"/>
      <c r="AD282" s="4"/>
      <c r="AE282" s="5"/>
      <c r="AF282" s="4"/>
      <c r="AI282" s="4"/>
      <c r="AJ282" s="5"/>
      <c r="AK282" s="4"/>
      <c r="AN282" s="4"/>
      <c r="AO282" s="5"/>
      <c r="AP282" s="4"/>
      <c r="AS282" s="4"/>
      <c r="AT282" s="5"/>
      <c r="AU282" s="4"/>
      <c r="AX282" s="4"/>
      <c r="AY282" s="5"/>
      <c r="AZ282" s="4"/>
      <c r="BC282" s="4"/>
      <c r="BD282" s="5"/>
      <c r="BE282" s="4"/>
      <c r="BH282" s="4"/>
      <c r="BI282" s="5"/>
      <c r="BJ282" s="4"/>
      <c r="BN282" s="4"/>
      <c r="BO282" s="5"/>
      <c r="BP282" s="4"/>
    </row>
    <row r="283" spans="4:68" s="3" customFormat="1" ht="14.4" x14ac:dyDescent="0.3">
      <c r="D283" s="57"/>
      <c r="E283" s="44"/>
      <c r="F283" s="45"/>
      <c r="G283" s="45"/>
      <c r="H283" s="57"/>
      <c r="J283" s="4"/>
      <c r="K283" s="5"/>
      <c r="L283" s="4"/>
      <c r="O283" s="4"/>
      <c r="P283" s="5"/>
      <c r="Q283" s="4"/>
      <c r="T283" s="4"/>
      <c r="U283" s="5"/>
      <c r="V283" s="4"/>
      <c r="Y283" s="4"/>
      <c r="Z283" s="5"/>
      <c r="AA283" s="4"/>
      <c r="AD283" s="4"/>
      <c r="AE283" s="5"/>
      <c r="AF283" s="4"/>
      <c r="AI283" s="4"/>
      <c r="AJ283" s="5"/>
      <c r="AK283" s="4"/>
      <c r="AN283" s="4"/>
      <c r="AO283" s="5"/>
      <c r="AP283" s="4"/>
      <c r="AS283" s="4"/>
      <c r="AT283" s="5"/>
      <c r="AU283" s="4"/>
      <c r="AX283" s="4"/>
      <c r="AY283" s="5"/>
      <c r="AZ283" s="4"/>
      <c r="BC283" s="4"/>
      <c r="BD283" s="5"/>
      <c r="BE283" s="4"/>
      <c r="BH283" s="4"/>
      <c r="BI283" s="5"/>
      <c r="BJ283" s="4"/>
      <c r="BN283" s="4"/>
      <c r="BO283" s="5"/>
      <c r="BP283" s="4"/>
    </row>
    <row r="284" spans="4:68" s="3" customFormat="1" ht="14.4" x14ac:dyDescent="0.3">
      <c r="D284" s="57"/>
      <c r="E284" s="44"/>
      <c r="F284" s="45"/>
      <c r="G284" s="45"/>
      <c r="H284" s="57"/>
      <c r="J284" s="4"/>
      <c r="K284" s="5"/>
      <c r="L284" s="4"/>
      <c r="O284" s="4"/>
      <c r="P284" s="5"/>
      <c r="Q284" s="4"/>
      <c r="T284" s="4"/>
      <c r="U284" s="5"/>
      <c r="V284" s="4"/>
      <c r="Y284" s="4"/>
      <c r="Z284" s="5"/>
      <c r="AA284" s="4"/>
      <c r="AD284" s="4"/>
      <c r="AE284" s="5"/>
      <c r="AF284" s="4"/>
      <c r="AI284" s="4"/>
      <c r="AJ284" s="5"/>
      <c r="AK284" s="4"/>
      <c r="AN284" s="4"/>
      <c r="AO284" s="5"/>
      <c r="AP284" s="4"/>
      <c r="AS284" s="4"/>
      <c r="AT284" s="5"/>
      <c r="AU284" s="4"/>
      <c r="AX284" s="4"/>
      <c r="AY284" s="5"/>
      <c r="AZ284" s="4"/>
      <c r="BC284" s="4"/>
      <c r="BD284" s="5"/>
      <c r="BE284" s="4"/>
      <c r="BH284" s="4"/>
      <c r="BI284" s="5"/>
      <c r="BJ284" s="4"/>
      <c r="BN284" s="4"/>
      <c r="BO284" s="5"/>
      <c r="BP284" s="4"/>
    </row>
    <row r="285" spans="4:68" s="3" customFormat="1" ht="14.4" x14ac:dyDescent="0.3">
      <c r="D285" s="57"/>
      <c r="E285" s="44"/>
      <c r="F285" s="45"/>
      <c r="G285" s="45"/>
      <c r="H285" s="57"/>
      <c r="J285" s="4"/>
      <c r="K285" s="5"/>
      <c r="L285" s="4"/>
      <c r="O285" s="4"/>
      <c r="P285" s="5"/>
      <c r="Q285" s="4"/>
      <c r="T285" s="4"/>
      <c r="U285" s="5"/>
      <c r="V285" s="4"/>
      <c r="Y285" s="4"/>
      <c r="Z285" s="5"/>
      <c r="AA285" s="4"/>
      <c r="AD285" s="4"/>
      <c r="AE285" s="5"/>
      <c r="AF285" s="4"/>
      <c r="AI285" s="4"/>
      <c r="AJ285" s="5"/>
      <c r="AK285" s="4"/>
      <c r="AN285" s="4"/>
      <c r="AO285" s="5"/>
      <c r="AP285" s="4"/>
      <c r="AS285" s="4"/>
      <c r="AT285" s="5"/>
      <c r="AU285" s="4"/>
      <c r="AX285" s="4"/>
      <c r="AY285" s="5"/>
      <c r="AZ285" s="4"/>
      <c r="BC285" s="4"/>
      <c r="BD285" s="5"/>
      <c r="BE285" s="4"/>
      <c r="BH285" s="4"/>
      <c r="BI285" s="5"/>
      <c r="BJ285" s="4"/>
      <c r="BN285" s="4"/>
      <c r="BO285" s="5"/>
      <c r="BP285" s="4"/>
    </row>
    <row r="286" spans="4:68" s="3" customFormat="1" ht="14.4" x14ac:dyDescent="0.3">
      <c r="D286" s="57"/>
      <c r="E286" s="44"/>
      <c r="F286" s="45"/>
      <c r="G286" s="45"/>
      <c r="H286" s="57"/>
      <c r="J286" s="4"/>
      <c r="K286" s="5"/>
      <c r="L286" s="4"/>
      <c r="O286" s="4"/>
      <c r="P286" s="5"/>
      <c r="Q286" s="4"/>
      <c r="T286" s="4"/>
      <c r="U286" s="5"/>
      <c r="V286" s="4"/>
      <c r="Y286" s="4"/>
      <c r="Z286" s="5"/>
      <c r="AA286" s="4"/>
      <c r="AD286" s="4"/>
      <c r="AE286" s="5"/>
      <c r="AF286" s="4"/>
      <c r="AI286" s="4"/>
      <c r="AJ286" s="5"/>
      <c r="AK286" s="4"/>
      <c r="AN286" s="4"/>
      <c r="AO286" s="5"/>
      <c r="AP286" s="4"/>
      <c r="AS286" s="4"/>
      <c r="AT286" s="5"/>
      <c r="AU286" s="4"/>
      <c r="AX286" s="4"/>
      <c r="AY286" s="5"/>
      <c r="AZ286" s="4"/>
      <c r="BC286" s="4"/>
      <c r="BD286" s="5"/>
      <c r="BE286" s="4"/>
      <c r="BH286" s="4"/>
      <c r="BI286" s="5"/>
      <c r="BJ286" s="4"/>
      <c r="BN286" s="4"/>
      <c r="BO286" s="5"/>
      <c r="BP286" s="4"/>
    </row>
    <row r="287" spans="4:68" s="3" customFormat="1" ht="14.4" x14ac:dyDescent="0.3">
      <c r="D287" s="57"/>
      <c r="E287" s="44"/>
      <c r="F287" s="45"/>
      <c r="G287" s="45"/>
      <c r="H287" s="57"/>
      <c r="J287" s="4"/>
      <c r="K287" s="5"/>
      <c r="L287" s="4"/>
      <c r="O287" s="4"/>
      <c r="P287" s="5"/>
      <c r="Q287" s="4"/>
      <c r="T287" s="4"/>
      <c r="U287" s="5"/>
      <c r="V287" s="4"/>
      <c r="Y287" s="4"/>
      <c r="Z287" s="5"/>
      <c r="AA287" s="4"/>
      <c r="AD287" s="4"/>
      <c r="AE287" s="5"/>
      <c r="AF287" s="4"/>
      <c r="AI287" s="4"/>
      <c r="AJ287" s="5"/>
      <c r="AK287" s="4"/>
      <c r="AN287" s="4"/>
      <c r="AO287" s="5"/>
      <c r="AP287" s="4"/>
      <c r="AS287" s="4"/>
      <c r="AT287" s="5"/>
      <c r="AU287" s="4"/>
      <c r="AX287" s="4"/>
      <c r="AY287" s="5"/>
      <c r="AZ287" s="4"/>
      <c r="BC287" s="4"/>
      <c r="BD287" s="5"/>
      <c r="BE287" s="4"/>
      <c r="BH287" s="4"/>
      <c r="BI287" s="5"/>
      <c r="BJ287" s="4"/>
      <c r="BN287" s="4"/>
      <c r="BO287" s="5"/>
      <c r="BP287" s="4"/>
    </row>
    <row r="288" spans="4:68" s="3" customFormat="1" ht="14.4" x14ac:dyDescent="0.3">
      <c r="D288" s="57"/>
      <c r="E288" s="44"/>
      <c r="F288" s="45"/>
      <c r="G288" s="45"/>
      <c r="H288" s="57"/>
      <c r="J288" s="4"/>
      <c r="K288" s="5"/>
      <c r="L288" s="4"/>
      <c r="O288" s="4"/>
      <c r="P288" s="5"/>
      <c r="Q288" s="4"/>
      <c r="T288" s="4"/>
      <c r="U288" s="5"/>
      <c r="V288" s="4"/>
      <c r="Y288" s="4"/>
      <c r="Z288" s="5"/>
      <c r="AA288" s="4"/>
      <c r="AD288" s="4"/>
      <c r="AE288" s="5"/>
      <c r="AF288" s="4"/>
      <c r="AI288" s="4"/>
      <c r="AJ288" s="5"/>
      <c r="AK288" s="4"/>
      <c r="AN288" s="4"/>
      <c r="AO288" s="5"/>
      <c r="AP288" s="4"/>
      <c r="AS288" s="4"/>
      <c r="AT288" s="5"/>
      <c r="AU288" s="4"/>
      <c r="AX288" s="4"/>
      <c r="AY288" s="5"/>
      <c r="AZ288" s="4"/>
      <c r="BC288" s="4"/>
      <c r="BD288" s="5"/>
      <c r="BE288" s="4"/>
      <c r="BH288" s="4"/>
      <c r="BI288" s="5"/>
      <c r="BJ288" s="4"/>
      <c r="BN288" s="4"/>
      <c r="BO288" s="5"/>
      <c r="BP288" s="4"/>
    </row>
    <row r="289" spans="4:68" s="3" customFormat="1" ht="14.4" x14ac:dyDescent="0.3">
      <c r="D289" s="57"/>
      <c r="E289" s="44"/>
      <c r="F289" s="45"/>
      <c r="G289" s="45"/>
      <c r="H289" s="57"/>
      <c r="J289" s="4"/>
      <c r="K289" s="5"/>
      <c r="L289" s="4"/>
      <c r="O289" s="4"/>
      <c r="P289" s="5"/>
      <c r="Q289" s="4"/>
      <c r="T289" s="4"/>
      <c r="U289" s="5"/>
      <c r="V289" s="4"/>
      <c r="Y289" s="4"/>
      <c r="Z289" s="5"/>
      <c r="AA289" s="4"/>
      <c r="AD289" s="4"/>
      <c r="AE289" s="5"/>
      <c r="AF289" s="4"/>
      <c r="AI289" s="4"/>
      <c r="AJ289" s="5"/>
      <c r="AK289" s="4"/>
      <c r="AN289" s="4"/>
      <c r="AO289" s="5"/>
      <c r="AP289" s="4"/>
      <c r="AS289" s="4"/>
      <c r="AT289" s="5"/>
      <c r="AU289" s="4"/>
      <c r="AX289" s="4"/>
      <c r="AY289" s="5"/>
      <c r="AZ289" s="4"/>
      <c r="BC289" s="4"/>
      <c r="BD289" s="5"/>
      <c r="BE289" s="4"/>
      <c r="BH289" s="4"/>
      <c r="BI289" s="5"/>
      <c r="BJ289" s="4"/>
      <c r="BN289" s="4"/>
      <c r="BO289" s="5"/>
      <c r="BP289" s="4"/>
    </row>
    <row r="290" spans="4:68" s="3" customFormat="1" ht="14.4" x14ac:dyDescent="0.3">
      <c r="D290" s="57"/>
      <c r="E290" s="44"/>
      <c r="F290" s="45"/>
      <c r="G290" s="45"/>
      <c r="H290" s="57"/>
      <c r="J290" s="4"/>
      <c r="K290" s="5"/>
      <c r="L290" s="4"/>
      <c r="O290" s="4"/>
      <c r="P290" s="5"/>
      <c r="Q290" s="4"/>
      <c r="T290" s="4"/>
      <c r="U290" s="5"/>
      <c r="V290" s="4"/>
      <c r="Y290" s="4"/>
      <c r="Z290" s="5"/>
      <c r="AA290" s="4"/>
      <c r="AD290" s="4"/>
      <c r="AE290" s="5"/>
      <c r="AF290" s="4"/>
      <c r="AI290" s="4"/>
      <c r="AJ290" s="5"/>
      <c r="AK290" s="4"/>
      <c r="AN290" s="4"/>
      <c r="AO290" s="5"/>
      <c r="AP290" s="4"/>
      <c r="AS290" s="4"/>
      <c r="AT290" s="5"/>
      <c r="AU290" s="4"/>
      <c r="AX290" s="4"/>
      <c r="AY290" s="5"/>
      <c r="AZ290" s="4"/>
      <c r="BC290" s="4"/>
      <c r="BD290" s="5"/>
      <c r="BE290" s="4"/>
      <c r="BH290" s="4"/>
      <c r="BI290" s="5"/>
      <c r="BJ290" s="4"/>
      <c r="BN290" s="4"/>
      <c r="BO290" s="5"/>
      <c r="BP290" s="4"/>
    </row>
    <row r="291" spans="4:68" s="3" customFormat="1" ht="14.4" x14ac:dyDescent="0.3">
      <c r="D291" s="57"/>
      <c r="E291" s="44"/>
      <c r="F291" s="45"/>
      <c r="G291" s="45"/>
      <c r="H291" s="57"/>
      <c r="J291" s="4"/>
      <c r="K291" s="5"/>
      <c r="L291" s="4"/>
      <c r="O291" s="4"/>
      <c r="P291" s="5"/>
      <c r="Q291" s="4"/>
      <c r="T291" s="4"/>
      <c r="U291" s="5"/>
      <c r="V291" s="4"/>
      <c r="Y291" s="4"/>
      <c r="Z291" s="5"/>
      <c r="AA291" s="4"/>
      <c r="AD291" s="4"/>
      <c r="AE291" s="5"/>
      <c r="AF291" s="4"/>
      <c r="AI291" s="4"/>
      <c r="AJ291" s="5"/>
      <c r="AK291" s="4"/>
      <c r="AN291" s="4"/>
      <c r="AO291" s="5"/>
      <c r="AP291" s="4"/>
      <c r="AS291" s="4"/>
      <c r="AT291" s="5"/>
      <c r="AU291" s="4"/>
      <c r="AX291" s="4"/>
      <c r="AY291" s="5"/>
      <c r="AZ291" s="4"/>
      <c r="BC291" s="4"/>
      <c r="BD291" s="5"/>
      <c r="BE291" s="4"/>
      <c r="BH291" s="4"/>
      <c r="BI291" s="5"/>
      <c r="BJ291" s="4"/>
      <c r="BN291" s="4"/>
      <c r="BO291" s="5"/>
      <c r="BP291" s="4"/>
    </row>
    <row r="292" spans="4:68" s="3" customFormat="1" ht="14.4" x14ac:dyDescent="0.3">
      <c r="D292" s="57"/>
      <c r="E292" s="44"/>
      <c r="F292" s="45"/>
      <c r="G292" s="45"/>
      <c r="H292" s="57"/>
      <c r="J292" s="4"/>
      <c r="K292" s="5"/>
      <c r="L292" s="4"/>
      <c r="O292" s="4"/>
      <c r="P292" s="5"/>
      <c r="Q292" s="4"/>
      <c r="T292" s="4"/>
      <c r="U292" s="5"/>
      <c r="V292" s="4"/>
      <c r="Y292" s="4"/>
      <c r="Z292" s="5"/>
      <c r="AA292" s="4"/>
      <c r="AD292" s="4"/>
      <c r="AE292" s="5"/>
      <c r="AF292" s="4"/>
      <c r="AI292" s="4"/>
      <c r="AJ292" s="5"/>
      <c r="AK292" s="4"/>
      <c r="AN292" s="4"/>
      <c r="AO292" s="5"/>
      <c r="AP292" s="4"/>
      <c r="AS292" s="4"/>
      <c r="AT292" s="5"/>
      <c r="AU292" s="4"/>
      <c r="AX292" s="4"/>
      <c r="AY292" s="5"/>
      <c r="AZ292" s="4"/>
      <c r="BC292" s="4"/>
      <c r="BD292" s="5"/>
      <c r="BE292" s="4"/>
      <c r="BH292" s="4"/>
      <c r="BI292" s="5"/>
      <c r="BJ292" s="4"/>
      <c r="BN292" s="4"/>
      <c r="BO292" s="5"/>
      <c r="BP292" s="4"/>
    </row>
    <row r="293" spans="4:68" s="3" customFormat="1" ht="14.4" x14ac:dyDescent="0.3">
      <c r="D293" s="57"/>
      <c r="E293" s="44"/>
      <c r="F293" s="45"/>
      <c r="G293" s="45"/>
      <c r="H293" s="57"/>
      <c r="J293" s="4"/>
      <c r="K293" s="5"/>
      <c r="L293" s="4"/>
      <c r="O293" s="4"/>
      <c r="P293" s="5"/>
      <c r="Q293" s="4"/>
      <c r="T293" s="4"/>
      <c r="U293" s="5"/>
      <c r="V293" s="4"/>
      <c r="Y293" s="4"/>
      <c r="Z293" s="5"/>
      <c r="AA293" s="4"/>
      <c r="AD293" s="4"/>
      <c r="AE293" s="5"/>
      <c r="AF293" s="4"/>
      <c r="AI293" s="4"/>
      <c r="AJ293" s="5"/>
      <c r="AK293" s="4"/>
      <c r="AN293" s="4"/>
      <c r="AO293" s="5"/>
      <c r="AP293" s="4"/>
      <c r="AS293" s="4"/>
      <c r="AT293" s="5"/>
      <c r="AU293" s="4"/>
      <c r="AX293" s="4"/>
      <c r="AY293" s="5"/>
      <c r="AZ293" s="4"/>
      <c r="BC293" s="4"/>
      <c r="BD293" s="5"/>
      <c r="BE293" s="4"/>
      <c r="BH293" s="4"/>
      <c r="BI293" s="5"/>
      <c r="BJ293" s="4"/>
      <c r="BN293" s="4"/>
      <c r="BO293" s="5"/>
      <c r="BP293" s="4"/>
    </row>
    <row r="294" spans="4:68" s="3" customFormat="1" ht="14.4" x14ac:dyDescent="0.3">
      <c r="D294" s="57"/>
      <c r="E294" s="44"/>
      <c r="F294" s="45"/>
      <c r="G294" s="45"/>
      <c r="H294" s="57"/>
      <c r="J294" s="4"/>
      <c r="K294" s="5"/>
      <c r="L294" s="4"/>
      <c r="O294" s="4"/>
      <c r="P294" s="5"/>
      <c r="Q294" s="4"/>
      <c r="T294" s="4"/>
      <c r="U294" s="5"/>
      <c r="V294" s="4"/>
      <c r="Y294" s="4"/>
      <c r="Z294" s="5"/>
      <c r="AA294" s="4"/>
      <c r="AD294" s="4"/>
      <c r="AE294" s="5"/>
      <c r="AF294" s="4"/>
      <c r="AI294" s="4"/>
      <c r="AJ294" s="5"/>
      <c r="AK294" s="4"/>
      <c r="AN294" s="4"/>
      <c r="AO294" s="5"/>
      <c r="AP294" s="4"/>
      <c r="AS294" s="4"/>
      <c r="AT294" s="5"/>
      <c r="AU294" s="4"/>
      <c r="AX294" s="4"/>
      <c r="AY294" s="5"/>
      <c r="AZ294" s="4"/>
      <c r="BC294" s="4"/>
      <c r="BD294" s="5"/>
      <c r="BE294" s="4"/>
      <c r="BH294" s="4"/>
      <c r="BI294" s="5"/>
      <c r="BJ294" s="4"/>
      <c r="BN294" s="4"/>
      <c r="BO294" s="5"/>
      <c r="BP294" s="4"/>
    </row>
    <row r="295" spans="4:68" s="3" customFormat="1" ht="14.4" x14ac:dyDescent="0.3">
      <c r="D295" s="57"/>
      <c r="E295" s="44"/>
      <c r="F295" s="45"/>
      <c r="G295" s="45"/>
      <c r="H295" s="57"/>
      <c r="J295" s="4"/>
      <c r="K295" s="5"/>
      <c r="L295" s="4"/>
      <c r="O295" s="4"/>
      <c r="P295" s="5"/>
      <c r="Q295" s="4"/>
      <c r="T295" s="4"/>
      <c r="U295" s="5"/>
      <c r="V295" s="4"/>
      <c r="Y295" s="4"/>
      <c r="Z295" s="5"/>
      <c r="AA295" s="4"/>
      <c r="AD295" s="4"/>
      <c r="AE295" s="5"/>
      <c r="AF295" s="4"/>
      <c r="AI295" s="4"/>
      <c r="AJ295" s="5"/>
      <c r="AK295" s="4"/>
      <c r="AN295" s="4"/>
      <c r="AO295" s="5"/>
      <c r="AP295" s="4"/>
      <c r="AS295" s="4"/>
      <c r="AT295" s="5"/>
      <c r="AU295" s="4"/>
      <c r="AX295" s="4"/>
      <c r="AY295" s="5"/>
      <c r="AZ295" s="4"/>
      <c r="BC295" s="4"/>
      <c r="BD295" s="5"/>
      <c r="BE295" s="4"/>
      <c r="BH295" s="4"/>
      <c r="BI295" s="5"/>
      <c r="BJ295" s="4"/>
      <c r="BN295" s="4"/>
      <c r="BO295" s="5"/>
      <c r="BP295" s="4"/>
    </row>
    <row r="296" spans="4:68" s="3" customFormat="1" ht="14.4" x14ac:dyDescent="0.3">
      <c r="D296" s="57"/>
      <c r="E296" s="44"/>
      <c r="F296" s="45"/>
      <c r="G296" s="45"/>
      <c r="H296" s="57"/>
      <c r="J296" s="4"/>
      <c r="K296" s="5"/>
      <c r="L296" s="4"/>
      <c r="O296" s="4"/>
      <c r="P296" s="5"/>
      <c r="Q296" s="4"/>
      <c r="T296" s="4"/>
      <c r="U296" s="5"/>
      <c r="V296" s="4"/>
      <c r="Y296" s="4"/>
      <c r="Z296" s="5"/>
      <c r="AA296" s="4"/>
      <c r="AD296" s="4"/>
      <c r="AE296" s="5"/>
      <c r="AF296" s="4"/>
      <c r="AI296" s="4"/>
      <c r="AJ296" s="5"/>
      <c r="AK296" s="4"/>
      <c r="AN296" s="4"/>
      <c r="AO296" s="5"/>
      <c r="AP296" s="4"/>
      <c r="AS296" s="4"/>
      <c r="AT296" s="5"/>
      <c r="AU296" s="4"/>
      <c r="AX296" s="4"/>
      <c r="AY296" s="5"/>
      <c r="AZ296" s="4"/>
      <c r="BC296" s="4"/>
      <c r="BD296" s="5"/>
      <c r="BE296" s="4"/>
      <c r="BH296" s="4"/>
      <c r="BI296" s="5"/>
      <c r="BJ296" s="4"/>
      <c r="BN296" s="4"/>
      <c r="BO296" s="5"/>
      <c r="BP296" s="4"/>
    </row>
    <row r="297" spans="4:68" s="3" customFormat="1" ht="14.4" x14ac:dyDescent="0.3">
      <c r="D297" s="57"/>
      <c r="E297" s="44"/>
      <c r="F297" s="45"/>
      <c r="G297" s="45"/>
      <c r="H297" s="57"/>
      <c r="J297" s="4"/>
      <c r="K297" s="5"/>
      <c r="L297" s="4"/>
      <c r="O297" s="4"/>
      <c r="P297" s="5"/>
      <c r="Q297" s="4"/>
      <c r="T297" s="4"/>
      <c r="U297" s="5"/>
      <c r="V297" s="4"/>
      <c r="Y297" s="4"/>
      <c r="Z297" s="5"/>
      <c r="AA297" s="4"/>
      <c r="AD297" s="4"/>
      <c r="AE297" s="5"/>
      <c r="AF297" s="4"/>
      <c r="AI297" s="4"/>
      <c r="AJ297" s="5"/>
      <c r="AK297" s="4"/>
      <c r="AN297" s="4"/>
      <c r="AO297" s="5"/>
      <c r="AP297" s="4"/>
      <c r="AS297" s="4"/>
      <c r="AT297" s="5"/>
      <c r="AU297" s="4"/>
      <c r="AX297" s="4"/>
      <c r="AY297" s="5"/>
      <c r="AZ297" s="4"/>
      <c r="BC297" s="4"/>
      <c r="BD297" s="5"/>
      <c r="BE297" s="4"/>
      <c r="BH297" s="4"/>
      <c r="BI297" s="5"/>
      <c r="BJ297" s="4"/>
      <c r="BN297" s="4"/>
      <c r="BO297" s="5"/>
      <c r="BP297" s="4"/>
    </row>
    <row r="298" spans="4:68" s="3" customFormat="1" ht="14.4" x14ac:dyDescent="0.3">
      <c r="D298" s="57"/>
      <c r="E298" s="44"/>
      <c r="F298" s="45"/>
      <c r="G298" s="45"/>
      <c r="H298" s="57"/>
      <c r="J298" s="4"/>
      <c r="K298" s="5"/>
      <c r="L298" s="4"/>
      <c r="O298" s="4"/>
      <c r="P298" s="5"/>
      <c r="Q298" s="4"/>
      <c r="T298" s="4"/>
      <c r="U298" s="5"/>
      <c r="V298" s="4"/>
      <c r="Y298" s="4"/>
      <c r="Z298" s="5"/>
      <c r="AA298" s="4"/>
      <c r="AD298" s="4"/>
      <c r="AE298" s="5"/>
      <c r="AF298" s="4"/>
      <c r="AI298" s="4"/>
      <c r="AJ298" s="5"/>
      <c r="AK298" s="4"/>
      <c r="AN298" s="4"/>
      <c r="AO298" s="5"/>
      <c r="AP298" s="4"/>
      <c r="AS298" s="4"/>
      <c r="AT298" s="5"/>
      <c r="AU298" s="4"/>
      <c r="AX298" s="4"/>
      <c r="AY298" s="5"/>
      <c r="AZ298" s="4"/>
      <c r="BC298" s="4"/>
      <c r="BD298" s="5"/>
      <c r="BE298" s="4"/>
      <c r="BH298" s="4"/>
      <c r="BI298" s="5"/>
      <c r="BJ298" s="4"/>
      <c r="BN298" s="4"/>
      <c r="BO298" s="5"/>
      <c r="BP298" s="4"/>
    </row>
    <row r="299" spans="4:68" s="3" customFormat="1" ht="14.4" x14ac:dyDescent="0.3">
      <c r="D299" s="57"/>
      <c r="E299" s="44"/>
      <c r="F299" s="45"/>
      <c r="G299" s="45"/>
      <c r="H299" s="57"/>
      <c r="J299" s="4"/>
      <c r="K299" s="5"/>
      <c r="L299" s="4"/>
      <c r="O299" s="4"/>
      <c r="P299" s="5"/>
      <c r="Q299" s="4"/>
      <c r="T299" s="4"/>
      <c r="U299" s="5"/>
      <c r="V299" s="4"/>
      <c r="Y299" s="4"/>
      <c r="Z299" s="5"/>
      <c r="AA299" s="4"/>
      <c r="AD299" s="4"/>
      <c r="AE299" s="5"/>
      <c r="AF299" s="4"/>
      <c r="AI299" s="4"/>
      <c r="AJ299" s="5"/>
      <c r="AK299" s="4"/>
      <c r="AN299" s="4"/>
      <c r="AO299" s="5"/>
      <c r="AP299" s="4"/>
      <c r="AS299" s="4"/>
      <c r="AT299" s="5"/>
      <c r="AU299" s="4"/>
      <c r="AX299" s="4"/>
      <c r="AY299" s="5"/>
      <c r="AZ299" s="4"/>
      <c r="BC299" s="4"/>
      <c r="BD299" s="5"/>
      <c r="BE299" s="4"/>
      <c r="BH299" s="4"/>
      <c r="BI299" s="5"/>
      <c r="BJ299" s="4"/>
      <c r="BN299" s="4"/>
      <c r="BO299" s="5"/>
      <c r="BP299" s="4"/>
    </row>
    <row r="300" spans="4:68" s="3" customFormat="1" ht="14.4" x14ac:dyDescent="0.3">
      <c r="D300" s="57"/>
      <c r="E300" s="44"/>
      <c r="F300" s="45"/>
      <c r="G300" s="45"/>
      <c r="H300" s="57"/>
      <c r="J300" s="4"/>
      <c r="K300" s="5"/>
      <c r="L300" s="4"/>
      <c r="O300" s="4"/>
      <c r="P300" s="5"/>
      <c r="Q300" s="4"/>
      <c r="T300" s="4"/>
      <c r="U300" s="5"/>
      <c r="V300" s="4"/>
      <c r="Y300" s="4"/>
      <c r="Z300" s="5"/>
      <c r="AA300" s="4"/>
      <c r="AD300" s="4"/>
      <c r="AE300" s="5"/>
      <c r="AF300" s="4"/>
      <c r="AI300" s="4"/>
      <c r="AJ300" s="5"/>
      <c r="AK300" s="4"/>
      <c r="AN300" s="4"/>
      <c r="AO300" s="5"/>
      <c r="AP300" s="4"/>
      <c r="AS300" s="4"/>
      <c r="AT300" s="5"/>
      <c r="AU300" s="4"/>
      <c r="AX300" s="4"/>
      <c r="AY300" s="5"/>
      <c r="AZ300" s="4"/>
      <c r="BC300" s="4"/>
      <c r="BD300" s="5"/>
      <c r="BE300" s="4"/>
      <c r="BH300" s="4"/>
      <c r="BI300" s="5"/>
      <c r="BJ300" s="4"/>
      <c r="BN300" s="4"/>
      <c r="BO300" s="5"/>
      <c r="BP300" s="4"/>
    </row>
    <row r="301" spans="4:68" s="3" customFormat="1" ht="14.4" x14ac:dyDescent="0.3">
      <c r="D301" s="57"/>
      <c r="E301" s="44"/>
      <c r="F301" s="45"/>
      <c r="G301" s="45"/>
      <c r="H301" s="57"/>
      <c r="J301" s="4"/>
      <c r="K301" s="5"/>
      <c r="L301" s="4"/>
      <c r="O301" s="4"/>
      <c r="P301" s="5"/>
      <c r="Q301" s="4"/>
      <c r="T301" s="4"/>
      <c r="U301" s="5"/>
      <c r="V301" s="4"/>
      <c r="Y301" s="4"/>
      <c r="Z301" s="5"/>
      <c r="AA301" s="4"/>
      <c r="AD301" s="4"/>
      <c r="AE301" s="5"/>
      <c r="AF301" s="4"/>
      <c r="AI301" s="4"/>
      <c r="AJ301" s="5"/>
      <c r="AK301" s="4"/>
      <c r="AN301" s="4"/>
      <c r="AO301" s="5"/>
      <c r="AP301" s="4"/>
      <c r="AS301" s="4"/>
      <c r="AT301" s="5"/>
      <c r="AU301" s="4"/>
      <c r="AX301" s="4"/>
      <c r="AY301" s="5"/>
      <c r="AZ301" s="4"/>
      <c r="BC301" s="4"/>
      <c r="BD301" s="5"/>
      <c r="BE301" s="4"/>
      <c r="BH301" s="4"/>
      <c r="BI301" s="5"/>
      <c r="BJ301" s="4"/>
      <c r="BN301" s="4"/>
      <c r="BO301" s="5"/>
      <c r="BP301" s="4"/>
    </row>
    <row r="302" spans="4:68" s="3" customFormat="1" ht="14.4" x14ac:dyDescent="0.3">
      <c r="D302" s="57"/>
      <c r="E302" s="44"/>
      <c r="F302" s="45"/>
      <c r="G302" s="45"/>
      <c r="H302" s="57"/>
      <c r="J302" s="4"/>
      <c r="K302" s="5"/>
      <c r="L302" s="4"/>
      <c r="O302" s="4"/>
      <c r="P302" s="5"/>
      <c r="Q302" s="4"/>
      <c r="T302" s="4"/>
      <c r="U302" s="5"/>
      <c r="V302" s="4"/>
      <c r="Y302" s="4"/>
      <c r="Z302" s="5"/>
      <c r="AA302" s="4"/>
      <c r="AD302" s="4"/>
      <c r="AE302" s="5"/>
      <c r="AF302" s="4"/>
      <c r="AI302" s="4"/>
      <c r="AJ302" s="5"/>
      <c r="AK302" s="4"/>
      <c r="AN302" s="4"/>
      <c r="AO302" s="5"/>
      <c r="AP302" s="4"/>
      <c r="AS302" s="4"/>
      <c r="AT302" s="5"/>
      <c r="AU302" s="4"/>
      <c r="AX302" s="4"/>
      <c r="AY302" s="5"/>
      <c r="AZ302" s="4"/>
      <c r="BC302" s="4"/>
      <c r="BD302" s="5"/>
      <c r="BE302" s="4"/>
      <c r="BH302" s="4"/>
      <c r="BI302" s="5"/>
      <c r="BJ302" s="4"/>
      <c r="BN302" s="4"/>
      <c r="BO302" s="5"/>
      <c r="BP302" s="4"/>
    </row>
    <row r="303" spans="4:68" s="3" customFormat="1" ht="14.4" x14ac:dyDescent="0.3">
      <c r="D303" s="57"/>
      <c r="E303" s="44"/>
      <c r="F303" s="45"/>
      <c r="G303" s="45"/>
      <c r="H303" s="57"/>
      <c r="J303" s="4"/>
      <c r="K303" s="5"/>
      <c r="L303" s="4"/>
      <c r="O303" s="4"/>
      <c r="P303" s="5"/>
      <c r="Q303" s="4"/>
      <c r="T303" s="4"/>
      <c r="U303" s="5"/>
      <c r="V303" s="4"/>
      <c r="Y303" s="4"/>
      <c r="Z303" s="5"/>
      <c r="AA303" s="4"/>
      <c r="AD303" s="4"/>
      <c r="AE303" s="5"/>
      <c r="AF303" s="4"/>
      <c r="AI303" s="4"/>
      <c r="AJ303" s="5"/>
      <c r="AK303" s="4"/>
      <c r="AN303" s="4"/>
      <c r="AO303" s="5"/>
      <c r="AP303" s="4"/>
      <c r="AS303" s="4"/>
      <c r="AT303" s="5"/>
      <c r="AU303" s="4"/>
      <c r="AX303" s="4"/>
      <c r="AY303" s="5"/>
      <c r="AZ303" s="4"/>
      <c r="BC303" s="4"/>
      <c r="BD303" s="5"/>
      <c r="BE303" s="4"/>
      <c r="BH303" s="4"/>
      <c r="BI303" s="5"/>
      <c r="BJ303" s="4"/>
      <c r="BN303" s="4"/>
      <c r="BO303" s="5"/>
      <c r="BP303" s="4"/>
    </row>
    <row r="304" spans="4:68" s="3" customFormat="1" ht="14.4" x14ac:dyDescent="0.3">
      <c r="D304" s="57"/>
      <c r="E304" s="44"/>
      <c r="F304" s="45"/>
      <c r="G304" s="45"/>
      <c r="H304" s="57"/>
      <c r="J304" s="4"/>
      <c r="K304" s="5"/>
      <c r="L304" s="4"/>
      <c r="O304" s="4"/>
      <c r="P304" s="5"/>
      <c r="Q304" s="4"/>
      <c r="T304" s="4"/>
      <c r="U304" s="5"/>
      <c r="V304" s="4"/>
      <c r="Y304" s="4"/>
      <c r="Z304" s="5"/>
      <c r="AA304" s="4"/>
      <c r="AD304" s="4"/>
      <c r="AE304" s="5"/>
      <c r="AF304" s="4"/>
      <c r="AI304" s="4"/>
      <c r="AJ304" s="5"/>
      <c r="AK304" s="4"/>
      <c r="AN304" s="4"/>
      <c r="AO304" s="5"/>
      <c r="AP304" s="4"/>
      <c r="AS304" s="4"/>
      <c r="AT304" s="5"/>
      <c r="AU304" s="4"/>
      <c r="AX304" s="4"/>
      <c r="AY304" s="5"/>
      <c r="AZ304" s="4"/>
      <c r="BC304" s="4"/>
      <c r="BD304" s="5"/>
      <c r="BE304" s="4"/>
      <c r="BH304" s="4"/>
      <c r="BI304" s="5"/>
      <c r="BJ304" s="4"/>
      <c r="BN304" s="4"/>
      <c r="BO304" s="5"/>
      <c r="BP304" s="4"/>
    </row>
    <row r="305" spans="4:68" s="3" customFormat="1" ht="14.4" x14ac:dyDescent="0.3">
      <c r="D305" s="57"/>
      <c r="E305" s="44"/>
      <c r="F305" s="45"/>
      <c r="G305" s="45"/>
      <c r="H305" s="57"/>
      <c r="J305" s="4"/>
      <c r="K305" s="5"/>
      <c r="L305" s="4"/>
      <c r="O305" s="4"/>
      <c r="P305" s="5"/>
      <c r="Q305" s="4"/>
      <c r="T305" s="4"/>
      <c r="U305" s="5"/>
      <c r="V305" s="4"/>
      <c r="Y305" s="4"/>
      <c r="Z305" s="5"/>
      <c r="AA305" s="4"/>
      <c r="AD305" s="4"/>
      <c r="AE305" s="5"/>
      <c r="AF305" s="4"/>
      <c r="AI305" s="4"/>
      <c r="AJ305" s="5"/>
      <c r="AK305" s="4"/>
      <c r="AN305" s="4"/>
      <c r="AO305" s="5"/>
      <c r="AP305" s="4"/>
      <c r="AS305" s="4"/>
      <c r="AT305" s="5"/>
      <c r="AU305" s="4"/>
      <c r="AX305" s="4"/>
      <c r="AY305" s="5"/>
      <c r="AZ305" s="4"/>
      <c r="BC305" s="4"/>
      <c r="BD305" s="5"/>
      <c r="BE305" s="4"/>
      <c r="BH305" s="4"/>
      <c r="BI305" s="5"/>
      <c r="BJ305" s="4"/>
      <c r="BN305" s="4"/>
      <c r="BO305" s="5"/>
      <c r="BP305" s="4"/>
    </row>
    <row r="306" spans="4:68" s="3" customFormat="1" ht="14.4" x14ac:dyDescent="0.3">
      <c r="D306" s="57"/>
      <c r="E306" s="44"/>
      <c r="F306" s="45"/>
      <c r="G306" s="45"/>
      <c r="H306" s="57"/>
      <c r="J306" s="4"/>
      <c r="K306" s="5"/>
      <c r="L306" s="4"/>
      <c r="O306" s="4"/>
      <c r="P306" s="5"/>
      <c r="Q306" s="4"/>
      <c r="T306" s="4"/>
      <c r="U306" s="5"/>
      <c r="V306" s="4"/>
      <c r="Y306" s="4"/>
      <c r="Z306" s="5"/>
      <c r="AA306" s="4"/>
      <c r="AD306" s="4"/>
      <c r="AE306" s="5"/>
      <c r="AF306" s="4"/>
      <c r="AI306" s="4"/>
      <c r="AJ306" s="5"/>
      <c r="AK306" s="4"/>
      <c r="AN306" s="4"/>
      <c r="AO306" s="5"/>
      <c r="AP306" s="4"/>
      <c r="AS306" s="4"/>
      <c r="AT306" s="5"/>
      <c r="AU306" s="4"/>
      <c r="AX306" s="4"/>
      <c r="AY306" s="5"/>
      <c r="AZ306" s="4"/>
      <c r="BC306" s="4"/>
      <c r="BD306" s="5"/>
      <c r="BE306" s="4"/>
      <c r="BH306" s="4"/>
      <c r="BI306" s="5"/>
      <c r="BJ306" s="4"/>
      <c r="BN306" s="4"/>
      <c r="BO306" s="5"/>
      <c r="BP306" s="4"/>
    </row>
    <row r="307" spans="4:68" s="3" customFormat="1" ht="14.4" x14ac:dyDescent="0.3">
      <c r="D307" s="57"/>
      <c r="E307" s="44"/>
      <c r="F307" s="45"/>
      <c r="G307" s="45"/>
      <c r="H307" s="57"/>
      <c r="J307" s="4"/>
      <c r="K307" s="5"/>
      <c r="L307" s="4"/>
      <c r="O307" s="4"/>
      <c r="P307" s="5"/>
      <c r="Q307" s="4"/>
      <c r="T307" s="4"/>
      <c r="U307" s="5"/>
      <c r="V307" s="4"/>
      <c r="Y307" s="4"/>
      <c r="Z307" s="5"/>
      <c r="AA307" s="4"/>
      <c r="AD307" s="4"/>
      <c r="AE307" s="5"/>
      <c r="AF307" s="4"/>
      <c r="AI307" s="4"/>
      <c r="AJ307" s="5"/>
      <c r="AK307" s="4"/>
      <c r="AN307" s="4"/>
      <c r="AO307" s="5"/>
      <c r="AP307" s="4"/>
      <c r="AS307" s="4"/>
      <c r="AT307" s="5"/>
      <c r="AU307" s="4"/>
      <c r="AX307" s="4"/>
      <c r="AY307" s="5"/>
      <c r="AZ307" s="4"/>
      <c r="BC307" s="4"/>
      <c r="BD307" s="5"/>
      <c r="BE307" s="4"/>
      <c r="BH307" s="4"/>
      <c r="BI307" s="5"/>
      <c r="BJ307" s="4"/>
      <c r="BN307" s="4"/>
      <c r="BO307" s="5"/>
      <c r="BP307" s="4"/>
    </row>
    <row r="308" spans="4:68" s="3" customFormat="1" ht="14.4" x14ac:dyDescent="0.3">
      <c r="D308" s="57"/>
      <c r="E308" s="44"/>
      <c r="F308" s="45"/>
      <c r="G308" s="45"/>
      <c r="H308" s="57"/>
      <c r="J308" s="4"/>
      <c r="K308" s="5"/>
      <c r="L308" s="4"/>
      <c r="O308" s="4"/>
      <c r="P308" s="5"/>
      <c r="Q308" s="4"/>
      <c r="T308" s="4"/>
      <c r="U308" s="5"/>
      <c r="V308" s="4"/>
      <c r="Y308" s="4"/>
      <c r="Z308" s="5"/>
      <c r="AA308" s="4"/>
      <c r="AD308" s="4"/>
      <c r="AE308" s="5"/>
      <c r="AF308" s="4"/>
      <c r="AI308" s="4"/>
      <c r="AJ308" s="5"/>
      <c r="AK308" s="4"/>
      <c r="AN308" s="4"/>
      <c r="AO308" s="5"/>
      <c r="AP308" s="4"/>
      <c r="AS308" s="4"/>
      <c r="AT308" s="5"/>
      <c r="AU308" s="4"/>
      <c r="AX308" s="4"/>
      <c r="AY308" s="5"/>
      <c r="AZ308" s="4"/>
      <c r="BC308" s="4"/>
      <c r="BD308" s="5"/>
      <c r="BE308" s="4"/>
      <c r="BH308" s="4"/>
      <c r="BI308" s="5"/>
      <c r="BJ308" s="4"/>
      <c r="BN308" s="4"/>
      <c r="BO308" s="5"/>
      <c r="BP308" s="4"/>
    </row>
    <row r="309" spans="4:68" s="3" customFormat="1" ht="14.4" x14ac:dyDescent="0.3">
      <c r="D309" s="57"/>
      <c r="E309" s="44"/>
      <c r="F309" s="45"/>
      <c r="G309" s="45"/>
      <c r="H309" s="57"/>
      <c r="J309" s="4"/>
      <c r="K309" s="5"/>
      <c r="L309" s="4"/>
      <c r="O309" s="4"/>
      <c r="P309" s="5"/>
      <c r="Q309" s="4"/>
      <c r="T309" s="4"/>
      <c r="U309" s="5"/>
      <c r="V309" s="4"/>
      <c r="Y309" s="4"/>
      <c r="Z309" s="5"/>
      <c r="AA309" s="4"/>
      <c r="AD309" s="4"/>
      <c r="AE309" s="5"/>
      <c r="AF309" s="4"/>
      <c r="AI309" s="4"/>
      <c r="AJ309" s="5"/>
      <c r="AK309" s="4"/>
      <c r="AN309" s="4"/>
      <c r="AO309" s="5"/>
      <c r="AP309" s="4"/>
      <c r="AS309" s="4"/>
      <c r="AT309" s="5"/>
      <c r="AU309" s="4"/>
      <c r="AX309" s="4"/>
      <c r="AY309" s="5"/>
      <c r="AZ309" s="4"/>
      <c r="BC309" s="4"/>
      <c r="BD309" s="5"/>
      <c r="BE309" s="4"/>
      <c r="BH309" s="4"/>
      <c r="BI309" s="5"/>
      <c r="BJ309" s="4"/>
      <c r="BN309" s="4"/>
      <c r="BO309" s="5"/>
      <c r="BP309" s="4"/>
    </row>
    <row r="310" spans="4:68" s="3" customFormat="1" ht="14.4" x14ac:dyDescent="0.3">
      <c r="D310" s="57"/>
      <c r="E310" s="44"/>
      <c r="F310" s="45"/>
      <c r="G310" s="45"/>
      <c r="H310" s="57"/>
      <c r="J310" s="4"/>
      <c r="K310" s="5"/>
      <c r="L310" s="4"/>
      <c r="O310" s="4"/>
      <c r="P310" s="5"/>
      <c r="Q310" s="4"/>
      <c r="T310" s="4"/>
      <c r="U310" s="5"/>
      <c r="V310" s="4"/>
      <c r="Y310" s="4"/>
      <c r="Z310" s="5"/>
      <c r="AA310" s="4"/>
      <c r="AD310" s="4"/>
      <c r="AE310" s="5"/>
      <c r="AF310" s="4"/>
      <c r="AI310" s="4"/>
      <c r="AJ310" s="5"/>
      <c r="AK310" s="4"/>
      <c r="AN310" s="4"/>
      <c r="AO310" s="5"/>
      <c r="AP310" s="4"/>
      <c r="AS310" s="4"/>
      <c r="AT310" s="5"/>
      <c r="AU310" s="4"/>
      <c r="AX310" s="4"/>
      <c r="AY310" s="5"/>
      <c r="AZ310" s="4"/>
      <c r="BC310" s="4"/>
      <c r="BD310" s="5"/>
      <c r="BE310" s="4"/>
      <c r="BH310" s="4"/>
      <c r="BI310" s="5"/>
      <c r="BJ310" s="4"/>
      <c r="BN310" s="4"/>
      <c r="BO310" s="5"/>
      <c r="BP310" s="4"/>
    </row>
    <row r="311" spans="4:68" s="3" customFormat="1" ht="14.4" x14ac:dyDescent="0.3">
      <c r="D311" s="57"/>
      <c r="E311" s="44"/>
      <c r="F311" s="45"/>
      <c r="G311" s="45"/>
      <c r="H311" s="57"/>
      <c r="J311" s="4"/>
      <c r="K311" s="5"/>
      <c r="L311" s="4"/>
      <c r="O311" s="4"/>
      <c r="P311" s="5"/>
      <c r="Q311" s="4"/>
      <c r="T311" s="4"/>
      <c r="U311" s="5"/>
      <c r="V311" s="4"/>
      <c r="Y311" s="4"/>
      <c r="Z311" s="5"/>
      <c r="AA311" s="4"/>
      <c r="AD311" s="4"/>
      <c r="AE311" s="5"/>
      <c r="AF311" s="4"/>
      <c r="AI311" s="4"/>
      <c r="AJ311" s="5"/>
      <c r="AK311" s="4"/>
      <c r="AN311" s="4"/>
      <c r="AO311" s="5"/>
      <c r="AP311" s="4"/>
      <c r="AS311" s="4"/>
      <c r="AT311" s="5"/>
      <c r="AU311" s="4"/>
      <c r="AX311" s="4"/>
      <c r="AY311" s="5"/>
      <c r="AZ311" s="4"/>
      <c r="BC311" s="4"/>
      <c r="BD311" s="5"/>
      <c r="BE311" s="4"/>
      <c r="BH311" s="4"/>
      <c r="BI311" s="5"/>
      <c r="BJ311" s="4"/>
      <c r="BN311" s="4"/>
      <c r="BO311" s="5"/>
      <c r="BP311" s="4"/>
    </row>
    <row r="312" spans="4:68" s="3" customFormat="1" ht="14.4" x14ac:dyDescent="0.3">
      <c r="D312" s="57"/>
      <c r="E312" s="44"/>
      <c r="F312" s="45"/>
      <c r="G312" s="45"/>
      <c r="H312" s="57"/>
      <c r="J312" s="4"/>
      <c r="K312" s="5"/>
      <c r="L312" s="4"/>
      <c r="O312" s="4"/>
      <c r="P312" s="5"/>
      <c r="Q312" s="4"/>
      <c r="T312" s="4"/>
      <c r="U312" s="5"/>
      <c r="V312" s="4"/>
      <c r="Y312" s="4"/>
      <c r="Z312" s="5"/>
      <c r="AA312" s="4"/>
      <c r="AD312" s="4"/>
      <c r="AE312" s="5"/>
      <c r="AF312" s="4"/>
      <c r="AI312" s="4"/>
      <c r="AJ312" s="5"/>
      <c r="AK312" s="4"/>
      <c r="AN312" s="4"/>
      <c r="AO312" s="5"/>
      <c r="AP312" s="4"/>
      <c r="AS312" s="4"/>
      <c r="AT312" s="5"/>
      <c r="AU312" s="4"/>
      <c r="AX312" s="4"/>
      <c r="AY312" s="5"/>
      <c r="AZ312" s="4"/>
      <c r="BC312" s="4"/>
      <c r="BD312" s="5"/>
      <c r="BE312" s="4"/>
      <c r="BH312" s="4"/>
      <c r="BI312" s="5"/>
      <c r="BJ312" s="4"/>
      <c r="BN312" s="4"/>
      <c r="BO312" s="5"/>
      <c r="BP312" s="4"/>
    </row>
    <row r="313" spans="4:68" s="3" customFormat="1" ht="14.4" x14ac:dyDescent="0.3">
      <c r="D313" s="57"/>
      <c r="E313" s="44"/>
      <c r="F313" s="45"/>
      <c r="G313" s="45"/>
      <c r="H313" s="57"/>
      <c r="J313" s="4"/>
      <c r="K313" s="5"/>
      <c r="L313" s="4"/>
      <c r="O313" s="4"/>
      <c r="P313" s="5"/>
      <c r="Q313" s="4"/>
      <c r="T313" s="4"/>
      <c r="U313" s="5"/>
      <c r="V313" s="4"/>
      <c r="Y313" s="4"/>
      <c r="Z313" s="5"/>
      <c r="AA313" s="4"/>
      <c r="AD313" s="4"/>
      <c r="AE313" s="5"/>
      <c r="AF313" s="4"/>
      <c r="AI313" s="4"/>
      <c r="AJ313" s="5"/>
      <c r="AK313" s="4"/>
      <c r="AN313" s="4"/>
      <c r="AO313" s="5"/>
      <c r="AP313" s="4"/>
      <c r="AS313" s="4"/>
      <c r="AT313" s="5"/>
      <c r="AU313" s="4"/>
      <c r="AX313" s="4"/>
      <c r="AY313" s="5"/>
      <c r="AZ313" s="4"/>
      <c r="BC313" s="4"/>
      <c r="BD313" s="5"/>
      <c r="BE313" s="4"/>
      <c r="BH313" s="4"/>
      <c r="BI313" s="5"/>
      <c r="BJ313" s="4"/>
      <c r="BN313" s="4"/>
      <c r="BO313" s="5"/>
      <c r="BP313" s="4"/>
    </row>
    <row r="314" spans="4:68" s="3" customFormat="1" ht="14.4" x14ac:dyDescent="0.3">
      <c r="D314" s="57"/>
      <c r="E314" s="44"/>
      <c r="F314" s="45"/>
      <c r="G314" s="45"/>
      <c r="H314" s="57"/>
      <c r="J314" s="4"/>
      <c r="K314" s="5"/>
      <c r="L314" s="4"/>
      <c r="O314" s="4"/>
      <c r="P314" s="5"/>
      <c r="Q314" s="4"/>
      <c r="T314" s="4"/>
      <c r="U314" s="5"/>
      <c r="V314" s="4"/>
      <c r="Y314" s="4"/>
      <c r="Z314" s="5"/>
      <c r="AA314" s="4"/>
      <c r="AD314" s="4"/>
      <c r="AE314" s="5"/>
      <c r="AF314" s="4"/>
      <c r="AI314" s="4"/>
      <c r="AJ314" s="5"/>
      <c r="AK314" s="4"/>
      <c r="AN314" s="4"/>
      <c r="AO314" s="5"/>
      <c r="AP314" s="4"/>
      <c r="AS314" s="4"/>
      <c r="AT314" s="5"/>
      <c r="AU314" s="4"/>
      <c r="AX314" s="4"/>
      <c r="AY314" s="5"/>
      <c r="AZ314" s="4"/>
      <c r="BC314" s="4"/>
      <c r="BD314" s="5"/>
      <c r="BE314" s="4"/>
      <c r="BH314" s="4"/>
      <c r="BI314" s="5"/>
      <c r="BJ314" s="4"/>
      <c r="BN314" s="4"/>
      <c r="BO314" s="5"/>
      <c r="BP314" s="4"/>
    </row>
    <row r="315" spans="4:68" s="3" customFormat="1" ht="14.4" x14ac:dyDescent="0.3">
      <c r="D315" s="57"/>
      <c r="E315" s="44"/>
      <c r="F315" s="45"/>
      <c r="G315" s="45"/>
      <c r="H315" s="57"/>
      <c r="J315" s="4"/>
      <c r="K315" s="5"/>
      <c r="L315" s="4"/>
      <c r="O315" s="4"/>
      <c r="P315" s="5"/>
      <c r="Q315" s="4"/>
      <c r="T315" s="4"/>
      <c r="U315" s="5"/>
      <c r="V315" s="4"/>
      <c r="Y315" s="4"/>
      <c r="Z315" s="5"/>
      <c r="AA315" s="4"/>
      <c r="AD315" s="4"/>
      <c r="AE315" s="5"/>
      <c r="AF315" s="4"/>
      <c r="AI315" s="4"/>
      <c r="AJ315" s="5"/>
      <c r="AK315" s="4"/>
      <c r="AN315" s="4"/>
      <c r="AO315" s="5"/>
      <c r="AP315" s="4"/>
      <c r="AS315" s="4"/>
      <c r="AT315" s="5"/>
      <c r="AU315" s="4"/>
      <c r="AX315" s="4"/>
      <c r="AY315" s="5"/>
      <c r="AZ315" s="4"/>
      <c r="BC315" s="4"/>
      <c r="BD315" s="5"/>
      <c r="BE315" s="4"/>
      <c r="BH315" s="4"/>
      <c r="BI315" s="5"/>
      <c r="BJ315" s="4"/>
      <c r="BN315" s="4"/>
      <c r="BO315" s="5"/>
      <c r="BP315" s="4"/>
    </row>
    <row r="316" spans="4:68" s="3" customFormat="1" ht="14.4" x14ac:dyDescent="0.3">
      <c r="D316" s="57"/>
      <c r="E316" s="44"/>
      <c r="F316" s="45"/>
      <c r="G316" s="45"/>
      <c r="H316" s="57"/>
      <c r="J316" s="4"/>
      <c r="K316" s="5"/>
      <c r="L316" s="4"/>
      <c r="O316" s="4"/>
      <c r="P316" s="5"/>
      <c r="Q316" s="4"/>
      <c r="T316" s="4"/>
      <c r="U316" s="5"/>
      <c r="V316" s="4"/>
      <c r="Y316" s="4"/>
      <c r="Z316" s="5"/>
      <c r="AA316" s="4"/>
      <c r="AD316" s="4"/>
      <c r="AE316" s="5"/>
      <c r="AF316" s="4"/>
      <c r="AI316" s="4"/>
      <c r="AJ316" s="5"/>
      <c r="AK316" s="4"/>
      <c r="AN316" s="4"/>
      <c r="AO316" s="5"/>
      <c r="AP316" s="4"/>
      <c r="AS316" s="4"/>
      <c r="AT316" s="5"/>
      <c r="AU316" s="4"/>
      <c r="AX316" s="4"/>
      <c r="AY316" s="5"/>
      <c r="AZ316" s="4"/>
      <c r="BC316" s="4"/>
      <c r="BD316" s="5"/>
      <c r="BE316" s="4"/>
      <c r="BH316" s="4"/>
      <c r="BI316" s="5"/>
      <c r="BJ316" s="4"/>
      <c r="BN316" s="4"/>
      <c r="BO316" s="5"/>
      <c r="BP316" s="4"/>
    </row>
    <row r="317" spans="4:68" s="3" customFormat="1" ht="14.4" x14ac:dyDescent="0.3">
      <c r="D317" s="57"/>
      <c r="E317" s="44"/>
      <c r="F317" s="45"/>
      <c r="G317" s="45"/>
      <c r="H317" s="57"/>
      <c r="J317" s="4"/>
      <c r="K317" s="5"/>
      <c r="L317" s="4"/>
      <c r="O317" s="4"/>
      <c r="P317" s="5"/>
      <c r="Q317" s="4"/>
      <c r="T317" s="4"/>
      <c r="U317" s="5"/>
      <c r="V317" s="4"/>
      <c r="Y317" s="4"/>
      <c r="Z317" s="5"/>
      <c r="AA317" s="4"/>
      <c r="AD317" s="4"/>
      <c r="AE317" s="5"/>
      <c r="AF317" s="4"/>
      <c r="AI317" s="4"/>
      <c r="AJ317" s="5"/>
      <c r="AK317" s="4"/>
      <c r="AN317" s="4"/>
      <c r="AO317" s="5"/>
      <c r="AP317" s="4"/>
      <c r="AS317" s="4"/>
      <c r="AT317" s="5"/>
      <c r="AU317" s="4"/>
      <c r="AX317" s="4"/>
      <c r="AY317" s="5"/>
      <c r="AZ317" s="4"/>
      <c r="BC317" s="4"/>
      <c r="BD317" s="5"/>
      <c r="BE317" s="4"/>
      <c r="BH317" s="4"/>
      <c r="BI317" s="5"/>
      <c r="BJ317" s="4"/>
      <c r="BN317" s="4"/>
      <c r="BO317" s="5"/>
      <c r="BP317" s="4"/>
    </row>
    <row r="318" spans="4:68" s="3" customFormat="1" ht="14.4" x14ac:dyDescent="0.3">
      <c r="D318" s="57"/>
      <c r="E318" s="44"/>
      <c r="F318" s="45"/>
      <c r="G318" s="45"/>
      <c r="H318" s="57"/>
      <c r="J318" s="4"/>
      <c r="K318" s="5"/>
      <c r="L318" s="4"/>
      <c r="O318" s="4"/>
      <c r="P318" s="5"/>
      <c r="Q318" s="4"/>
      <c r="T318" s="4"/>
      <c r="U318" s="5"/>
      <c r="V318" s="4"/>
      <c r="Y318" s="4"/>
      <c r="Z318" s="5"/>
      <c r="AA318" s="4"/>
      <c r="AD318" s="4"/>
      <c r="AE318" s="5"/>
      <c r="AF318" s="4"/>
      <c r="AI318" s="4"/>
      <c r="AJ318" s="5"/>
      <c r="AK318" s="4"/>
      <c r="AN318" s="4"/>
      <c r="AO318" s="5"/>
      <c r="AP318" s="4"/>
      <c r="AS318" s="4"/>
      <c r="AT318" s="5"/>
      <c r="AU318" s="4"/>
      <c r="AX318" s="4"/>
      <c r="AY318" s="5"/>
      <c r="AZ318" s="4"/>
      <c r="BC318" s="4"/>
      <c r="BD318" s="5"/>
      <c r="BE318" s="4"/>
      <c r="BH318" s="4"/>
      <c r="BI318" s="5"/>
      <c r="BJ318" s="4"/>
      <c r="BN318" s="4"/>
      <c r="BO318" s="5"/>
      <c r="BP318" s="4"/>
    </row>
    <row r="319" spans="4:68" s="3" customFormat="1" ht="14.4" x14ac:dyDescent="0.3">
      <c r="D319" s="57"/>
      <c r="E319" s="44"/>
      <c r="F319" s="45"/>
      <c r="G319" s="45"/>
      <c r="H319" s="57"/>
      <c r="J319" s="4"/>
      <c r="K319" s="5"/>
      <c r="L319" s="4"/>
      <c r="O319" s="4"/>
      <c r="P319" s="5"/>
      <c r="Q319" s="4"/>
      <c r="T319" s="4"/>
      <c r="U319" s="5"/>
      <c r="V319" s="4"/>
      <c r="Y319" s="4"/>
      <c r="Z319" s="5"/>
      <c r="AA319" s="4"/>
      <c r="AD319" s="4"/>
      <c r="AE319" s="5"/>
      <c r="AF319" s="4"/>
      <c r="AI319" s="4"/>
      <c r="AJ319" s="5"/>
      <c r="AK319" s="4"/>
      <c r="AN319" s="4"/>
      <c r="AO319" s="5"/>
      <c r="AP319" s="4"/>
      <c r="AS319" s="4"/>
      <c r="AT319" s="5"/>
      <c r="AU319" s="4"/>
      <c r="AX319" s="4"/>
      <c r="AY319" s="5"/>
      <c r="AZ319" s="4"/>
      <c r="BC319" s="4"/>
      <c r="BD319" s="5"/>
      <c r="BE319" s="4"/>
      <c r="BH319" s="4"/>
      <c r="BI319" s="5"/>
      <c r="BJ319" s="4"/>
      <c r="BN319" s="4"/>
      <c r="BO319" s="5"/>
      <c r="BP319" s="4"/>
    </row>
    <row r="320" spans="4:68" s="3" customFormat="1" ht="14.4" x14ac:dyDescent="0.3">
      <c r="D320" s="57"/>
      <c r="E320" s="44"/>
      <c r="F320" s="45"/>
      <c r="G320" s="45"/>
      <c r="H320" s="57"/>
      <c r="J320" s="4"/>
      <c r="K320" s="5"/>
      <c r="L320" s="4"/>
      <c r="O320" s="4"/>
      <c r="P320" s="5"/>
      <c r="Q320" s="4"/>
      <c r="T320" s="4"/>
      <c r="U320" s="5"/>
      <c r="V320" s="4"/>
      <c r="Y320" s="4"/>
      <c r="Z320" s="5"/>
      <c r="AA320" s="4"/>
      <c r="AD320" s="4"/>
      <c r="AE320" s="5"/>
      <c r="AF320" s="4"/>
      <c r="AI320" s="4"/>
      <c r="AJ320" s="5"/>
      <c r="AK320" s="4"/>
      <c r="AN320" s="4"/>
      <c r="AO320" s="5"/>
      <c r="AP320" s="4"/>
      <c r="AS320" s="4"/>
      <c r="AT320" s="5"/>
      <c r="AU320" s="4"/>
      <c r="AX320" s="4"/>
      <c r="AY320" s="5"/>
      <c r="AZ320" s="4"/>
      <c r="BC320" s="4"/>
      <c r="BD320" s="5"/>
      <c r="BE320" s="4"/>
      <c r="BH320" s="4"/>
      <c r="BI320" s="5"/>
      <c r="BJ320" s="4"/>
      <c r="BN320" s="4"/>
      <c r="BO320" s="5"/>
      <c r="BP320" s="4"/>
    </row>
    <row r="321" spans="4:68" s="3" customFormat="1" ht="14.4" x14ac:dyDescent="0.3">
      <c r="D321" s="57"/>
      <c r="E321" s="44"/>
      <c r="F321" s="45"/>
      <c r="G321" s="45"/>
      <c r="H321" s="57"/>
      <c r="J321" s="4"/>
      <c r="K321" s="5"/>
      <c r="L321" s="4"/>
      <c r="O321" s="4"/>
      <c r="P321" s="5"/>
      <c r="Q321" s="4"/>
      <c r="T321" s="4"/>
      <c r="U321" s="5"/>
      <c r="V321" s="4"/>
      <c r="Y321" s="4"/>
      <c r="Z321" s="5"/>
      <c r="AA321" s="4"/>
      <c r="AD321" s="4"/>
      <c r="AE321" s="5"/>
      <c r="AF321" s="4"/>
      <c r="AI321" s="4"/>
      <c r="AJ321" s="5"/>
      <c r="AK321" s="4"/>
      <c r="AN321" s="4"/>
      <c r="AO321" s="5"/>
      <c r="AP321" s="4"/>
      <c r="AS321" s="4"/>
      <c r="AT321" s="5"/>
      <c r="AU321" s="4"/>
      <c r="AX321" s="4"/>
      <c r="AY321" s="5"/>
      <c r="AZ321" s="4"/>
      <c r="BC321" s="4"/>
      <c r="BD321" s="5"/>
      <c r="BE321" s="4"/>
      <c r="BH321" s="4"/>
      <c r="BI321" s="5"/>
      <c r="BJ321" s="4"/>
      <c r="BN321" s="4"/>
      <c r="BO321" s="5"/>
      <c r="BP321" s="4"/>
    </row>
    <row r="322" spans="4:68" s="3" customFormat="1" ht="14.4" x14ac:dyDescent="0.3">
      <c r="D322" s="57"/>
      <c r="E322" s="44"/>
      <c r="F322" s="45"/>
      <c r="G322" s="45"/>
      <c r="H322" s="57"/>
      <c r="J322" s="4"/>
      <c r="K322" s="5"/>
      <c r="L322" s="4"/>
      <c r="O322" s="4"/>
      <c r="P322" s="5"/>
      <c r="Q322" s="4"/>
      <c r="T322" s="4"/>
      <c r="U322" s="5"/>
      <c r="V322" s="4"/>
      <c r="Y322" s="4"/>
      <c r="Z322" s="5"/>
      <c r="AA322" s="4"/>
      <c r="AD322" s="4"/>
      <c r="AE322" s="5"/>
      <c r="AF322" s="4"/>
      <c r="AI322" s="4"/>
      <c r="AJ322" s="5"/>
      <c r="AK322" s="4"/>
      <c r="AN322" s="4"/>
      <c r="AO322" s="5"/>
      <c r="AP322" s="4"/>
      <c r="AS322" s="4"/>
      <c r="AT322" s="5"/>
      <c r="AU322" s="4"/>
      <c r="AX322" s="4"/>
      <c r="AY322" s="5"/>
      <c r="AZ322" s="4"/>
      <c r="BC322" s="4"/>
      <c r="BD322" s="5"/>
      <c r="BE322" s="4"/>
      <c r="BH322" s="4"/>
      <c r="BI322" s="5"/>
      <c r="BJ322" s="4"/>
      <c r="BN322" s="4"/>
      <c r="BO322" s="5"/>
      <c r="BP322" s="4"/>
    </row>
    <row r="323" spans="4:68" s="3" customFormat="1" ht="14.4" x14ac:dyDescent="0.3">
      <c r="D323" s="57"/>
      <c r="E323" s="44"/>
      <c r="F323" s="45"/>
      <c r="G323" s="45"/>
      <c r="H323" s="57"/>
      <c r="J323" s="4"/>
      <c r="K323" s="5"/>
      <c r="L323" s="4"/>
      <c r="O323" s="4"/>
      <c r="P323" s="5"/>
      <c r="Q323" s="4"/>
      <c r="T323" s="4"/>
      <c r="U323" s="5"/>
      <c r="V323" s="4"/>
      <c r="Y323" s="4"/>
      <c r="Z323" s="5"/>
      <c r="AA323" s="4"/>
      <c r="AD323" s="4"/>
      <c r="AE323" s="5"/>
      <c r="AF323" s="4"/>
      <c r="AI323" s="4"/>
      <c r="AJ323" s="5"/>
      <c r="AK323" s="4"/>
      <c r="AN323" s="4"/>
      <c r="AO323" s="5"/>
      <c r="AP323" s="4"/>
      <c r="AS323" s="4"/>
      <c r="AT323" s="5"/>
      <c r="AU323" s="4"/>
      <c r="AX323" s="4"/>
      <c r="AY323" s="5"/>
      <c r="AZ323" s="4"/>
      <c r="BC323" s="4"/>
      <c r="BD323" s="5"/>
      <c r="BE323" s="4"/>
      <c r="BH323" s="4"/>
      <c r="BI323" s="5"/>
      <c r="BJ323" s="4"/>
      <c r="BN323" s="4"/>
      <c r="BO323" s="5"/>
      <c r="BP323" s="4"/>
    </row>
    <row r="324" spans="4:68" s="3" customFormat="1" ht="14.4" x14ac:dyDescent="0.3">
      <c r="D324" s="57"/>
      <c r="E324" s="44"/>
      <c r="F324" s="45"/>
      <c r="G324" s="45"/>
      <c r="H324" s="57"/>
      <c r="J324" s="4"/>
      <c r="K324" s="5"/>
      <c r="L324" s="4"/>
      <c r="O324" s="4"/>
      <c r="P324" s="5"/>
      <c r="Q324" s="4"/>
      <c r="T324" s="4"/>
      <c r="U324" s="5"/>
      <c r="V324" s="4"/>
      <c r="Y324" s="4"/>
      <c r="Z324" s="5"/>
      <c r="AA324" s="4"/>
      <c r="AD324" s="4"/>
      <c r="AE324" s="5"/>
      <c r="AF324" s="4"/>
      <c r="AI324" s="4"/>
      <c r="AJ324" s="5"/>
      <c r="AK324" s="4"/>
      <c r="AN324" s="4"/>
      <c r="AO324" s="5"/>
      <c r="AP324" s="4"/>
      <c r="AS324" s="4"/>
      <c r="AT324" s="5"/>
      <c r="AU324" s="4"/>
      <c r="AX324" s="4"/>
      <c r="AY324" s="5"/>
      <c r="AZ324" s="4"/>
      <c r="BC324" s="4"/>
      <c r="BD324" s="5"/>
      <c r="BE324" s="4"/>
      <c r="BH324" s="4"/>
      <c r="BI324" s="5"/>
      <c r="BJ324" s="4"/>
      <c r="BN324" s="4"/>
      <c r="BO324" s="5"/>
      <c r="BP324" s="4"/>
    </row>
    <row r="325" spans="4:68" s="3" customFormat="1" ht="14.4" x14ac:dyDescent="0.3">
      <c r="D325" s="57"/>
      <c r="E325" s="44"/>
      <c r="F325" s="45"/>
      <c r="G325" s="45"/>
      <c r="H325" s="57"/>
      <c r="J325" s="4"/>
      <c r="K325" s="5"/>
      <c r="L325" s="4"/>
      <c r="O325" s="4"/>
      <c r="P325" s="5"/>
      <c r="Q325" s="4"/>
      <c r="T325" s="4"/>
      <c r="U325" s="5"/>
      <c r="V325" s="4"/>
      <c r="Y325" s="4"/>
      <c r="Z325" s="5"/>
      <c r="AA325" s="4"/>
      <c r="AD325" s="4"/>
      <c r="AE325" s="5"/>
      <c r="AF325" s="4"/>
      <c r="AI325" s="4"/>
      <c r="AJ325" s="5"/>
      <c r="AK325" s="4"/>
      <c r="AN325" s="4"/>
      <c r="AO325" s="5"/>
      <c r="AP325" s="4"/>
      <c r="AS325" s="4"/>
      <c r="AT325" s="5"/>
      <c r="AU325" s="4"/>
      <c r="AX325" s="4"/>
      <c r="AY325" s="5"/>
      <c r="AZ325" s="4"/>
      <c r="BC325" s="4"/>
      <c r="BD325" s="5"/>
      <c r="BE325" s="4"/>
      <c r="BH325" s="4"/>
      <c r="BI325" s="5"/>
      <c r="BJ325" s="4"/>
      <c r="BN325" s="4"/>
      <c r="BO325" s="5"/>
      <c r="BP325" s="4"/>
    </row>
    <row r="326" spans="4:68" s="3" customFormat="1" ht="14.4" x14ac:dyDescent="0.3">
      <c r="D326" s="57"/>
      <c r="E326" s="44"/>
      <c r="F326" s="45"/>
      <c r="G326" s="45"/>
      <c r="H326" s="57"/>
      <c r="J326" s="4"/>
      <c r="K326" s="5"/>
      <c r="L326" s="4"/>
      <c r="O326" s="4"/>
      <c r="P326" s="5"/>
      <c r="Q326" s="4"/>
      <c r="T326" s="4"/>
      <c r="U326" s="5"/>
      <c r="V326" s="4"/>
      <c r="Y326" s="4"/>
      <c r="Z326" s="5"/>
      <c r="AA326" s="4"/>
      <c r="AD326" s="4"/>
      <c r="AE326" s="5"/>
      <c r="AF326" s="4"/>
      <c r="AI326" s="4"/>
      <c r="AJ326" s="5"/>
      <c r="AK326" s="4"/>
      <c r="AN326" s="4"/>
      <c r="AO326" s="5"/>
      <c r="AP326" s="4"/>
      <c r="AS326" s="4"/>
      <c r="AT326" s="5"/>
      <c r="AU326" s="4"/>
      <c r="AX326" s="4"/>
      <c r="AY326" s="5"/>
      <c r="AZ326" s="4"/>
      <c r="BC326" s="4"/>
      <c r="BD326" s="5"/>
      <c r="BE326" s="4"/>
      <c r="BH326" s="4"/>
      <c r="BI326" s="5"/>
      <c r="BJ326" s="4"/>
      <c r="BN326" s="4"/>
      <c r="BO326" s="5"/>
      <c r="BP326" s="4"/>
    </row>
    <row r="327" spans="4:68" s="3" customFormat="1" ht="14.4" x14ac:dyDescent="0.3">
      <c r="D327" s="57"/>
      <c r="E327" s="44"/>
      <c r="F327" s="45"/>
      <c r="G327" s="45"/>
      <c r="H327" s="57"/>
      <c r="J327" s="4"/>
      <c r="K327" s="5"/>
      <c r="L327" s="4"/>
      <c r="O327" s="4"/>
      <c r="P327" s="5"/>
      <c r="Q327" s="4"/>
      <c r="T327" s="4"/>
      <c r="U327" s="5"/>
      <c r="V327" s="4"/>
      <c r="Y327" s="4"/>
      <c r="Z327" s="5"/>
      <c r="AA327" s="4"/>
      <c r="AD327" s="4"/>
      <c r="AE327" s="5"/>
      <c r="AF327" s="4"/>
      <c r="AI327" s="4"/>
      <c r="AJ327" s="5"/>
      <c r="AK327" s="4"/>
      <c r="AN327" s="4"/>
      <c r="AO327" s="5"/>
      <c r="AP327" s="4"/>
      <c r="AS327" s="4"/>
      <c r="AT327" s="5"/>
      <c r="AU327" s="4"/>
      <c r="AX327" s="4"/>
      <c r="AY327" s="5"/>
      <c r="AZ327" s="4"/>
      <c r="BC327" s="4"/>
      <c r="BD327" s="5"/>
      <c r="BE327" s="4"/>
      <c r="BH327" s="4"/>
      <c r="BI327" s="5"/>
      <c r="BJ327" s="4"/>
      <c r="BN327" s="4"/>
      <c r="BO327" s="5"/>
      <c r="BP327" s="4"/>
    </row>
    <row r="328" spans="4:68" s="3" customFormat="1" ht="14.4" x14ac:dyDescent="0.3">
      <c r="D328" s="57"/>
      <c r="E328" s="44"/>
      <c r="F328" s="45"/>
      <c r="G328" s="45"/>
      <c r="H328" s="57"/>
      <c r="J328" s="4"/>
      <c r="K328" s="5"/>
      <c r="L328" s="4"/>
      <c r="O328" s="4"/>
      <c r="P328" s="5"/>
      <c r="Q328" s="4"/>
      <c r="T328" s="4"/>
      <c r="U328" s="5"/>
      <c r="V328" s="4"/>
      <c r="Y328" s="4"/>
      <c r="Z328" s="5"/>
      <c r="AA328" s="4"/>
      <c r="AD328" s="4"/>
      <c r="AE328" s="5"/>
      <c r="AF328" s="4"/>
      <c r="AI328" s="4"/>
      <c r="AJ328" s="5"/>
      <c r="AK328" s="4"/>
      <c r="AN328" s="4"/>
      <c r="AO328" s="5"/>
      <c r="AP328" s="4"/>
      <c r="AS328" s="4"/>
      <c r="AT328" s="5"/>
      <c r="AU328" s="4"/>
      <c r="AX328" s="4"/>
      <c r="AY328" s="5"/>
      <c r="AZ328" s="4"/>
      <c r="BC328" s="4"/>
      <c r="BD328" s="5"/>
      <c r="BE328" s="4"/>
      <c r="BH328" s="4"/>
      <c r="BI328" s="5"/>
      <c r="BJ328" s="4"/>
      <c r="BN328" s="4"/>
      <c r="BO328" s="5"/>
      <c r="BP328" s="4"/>
    </row>
    <row r="329" spans="4:68" s="3" customFormat="1" ht="14.4" x14ac:dyDescent="0.3">
      <c r="D329" s="57"/>
      <c r="E329" s="44"/>
      <c r="F329" s="45"/>
      <c r="G329" s="45"/>
      <c r="H329" s="57"/>
      <c r="J329" s="4"/>
      <c r="K329" s="5"/>
      <c r="L329" s="4"/>
      <c r="O329" s="4"/>
      <c r="P329" s="5"/>
      <c r="Q329" s="4"/>
      <c r="T329" s="4"/>
      <c r="U329" s="5"/>
      <c r="V329" s="4"/>
      <c r="Y329" s="4"/>
      <c r="Z329" s="5"/>
      <c r="AA329" s="4"/>
      <c r="AD329" s="4"/>
      <c r="AE329" s="5"/>
      <c r="AF329" s="4"/>
      <c r="AI329" s="4"/>
      <c r="AJ329" s="5"/>
      <c r="AK329" s="4"/>
      <c r="AN329" s="4"/>
      <c r="AO329" s="5"/>
      <c r="AP329" s="4"/>
      <c r="AS329" s="4"/>
      <c r="AT329" s="5"/>
      <c r="AU329" s="4"/>
      <c r="AX329" s="4"/>
      <c r="AY329" s="5"/>
      <c r="AZ329" s="4"/>
      <c r="BC329" s="4"/>
      <c r="BD329" s="5"/>
      <c r="BE329" s="4"/>
      <c r="BH329" s="4"/>
      <c r="BI329" s="5"/>
      <c r="BJ329" s="4"/>
      <c r="BN329" s="4"/>
      <c r="BO329" s="5"/>
      <c r="BP329" s="4"/>
    </row>
    <row r="330" spans="4:68" s="3" customFormat="1" ht="14.4" x14ac:dyDescent="0.3">
      <c r="D330" s="57"/>
      <c r="E330" s="44"/>
      <c r="F330" s="45"/>
      <c r="G330" s="45"/>
      <c r="H330" s="57"/>
      <c r="J330" s="4"/>
      <c r="K330" s="5"/>
      <c r="L330" s="4"/>
      <c r="O330" s="4"/>
      <c r="P330" s="5"/>
      <c r="Q330" s="4"/>
      <c r="T330" s="4"/>
      <c r="U330" s="5"/>
      <c r="V330" s="4"/>
      <c r="Y330" s="4"/>
      <c r="Z330" s="5"/>
      <c r="AA330" s="4"/>
      <c r="AD330" s="4"/>
      <c r="AE330" s="5"/>
      <c r="AF330" s="4"/>
      <c r="AI330" s="4"/>
      <c r="AJ330" s="5"/>
      <c r="AK330" s="4"/>
      <c r="AN330" s="4"/>
      <c r="AO330" s="5"/>
      <c r="AP330" s="4"/>
      <c r="AS330" s="4"/>
      <c r="AT330" s="5"/>
      <c r="AU330" s="4"/>
      <c r="AX330" s="4"/>
      <c r="AY330" s="5"/>
      <c r="AZ330" s="4"/>
      <c r="BC330" s="4"/>
      <c r="BD330" s="5"/>
      <c r="BE330" s="4"/>
      <c r="BH330" s="4"/>
      <c r="BI330" s="5"/>
      <c r="BJ330" s="4"/>
      <c r="BN330" s="4"/>
      <c r="BO330" s="5"/>
      <c r="BP330" s="4"/>
    </row>
    <row r="331" spans="4:68" s="3" customFormat="1" ht="14.4" x14ac:dyDescent="0.3">
      <c r="D331" s="57"/>
      <c r="E331" s="44"/>
      <c r="F331" s="45"/>
      <c r="G331" s="45"/>
      <c r="H331" s="57"/>
      <c r="J331" s="4"/>
      <c r="K331" s="5"/>
      <c r="L331" s="4"/>
      <c r="O331" s="4"/>
      <c r="P331" s="5"/>
      <c r="Q331" s="4"/>
      <c r="T331" s="4"/>
      <c r="U331" s="5"/>
      <c r="V331" s="4"/>
      <c r="Y331" s="4"/>
      <c r="Z331" s="5"/>
      <c r="AA331" s="4"/>
      <c r="AD331" s="4"/>
      <c r="AE331" s="5"/>
      <c r="AF331" s="4"/>
      <c r="AI331" s="4"/>
      <c r="AJ331" s="5"/>
      <c r="AK331" s="4"/>
      <c r="AN331" s="4"/>
      <c r="AO331" s="5"/>
      <c r="AP331" s="4"/>
      <c r="AS331" s="4"/>
      <c r="AT331" s="5"/>
      <c r="AU331" s="4"/>
      <c r="AX331" s="4"/>
      <c r="AY331" s="5"/>
      <c r="AZ331" s="4"/>
      <c r="BC331" s="4"/>
      <c r="BD331" s="5"/>
      <c r="BE331" s="4"/>
      <c r="BH331" s="4"/>
      <c r="BI331" s="5"/>
      <c r="BJ331" s="4"/>
      <c r="BN331" s="4"/>
      <c r="BO331" s="5"/>
      <c r="BP331" s="4"/>
    </row>
    <row r="332" spans="4:68" s="3" customFormat="1" ht="14.4" x14ac:dyDescent="0.3">
      <c r="D332" s="57"/>
      <c r="E332" s="44"/>
      <c r="F332" s="45"/>
      <c r="G332" s="45"/>
      <c r="H332" s="57"/>
      <c r="J332" s="4"/>
      <c r="K332" s="5"/>
      <c r="L332" s="4"/>
      <c r="O332" s="4"/>
      <c r="P332" s="5"/>
      <c r="Q332" s="4"/>
      <c r="T332" s="4"/>
      <c r="U332" s="5"/>
      <c r="V332" s="4"/>
      <c r="Y332" s="4"/>
      <c r="Z332" s="5"/>
      <c r="AA332" s="4"/>
      <c r="AD332" s="4"/>
      <c r="AE332" s="5"/>
      <c r="AF332" s="4"/>
      <c r="AI332" s="4"/>
      <c r="AJ332" s="5"/>
      <c r="AK332" s="4"/>
      <c r="AN332" s="4"/>
      <c r="AO332" s="5"/>
      <c r="AP332" s="4"/>
      <c r="AS332" s="4"/>
      <c r="AT332" s="5"/>
      <c r="AU332" s="4"/>
      <c r="AX332" s="4"/>
      <c r="AY332" s="5"/>
      <c r="AZ332" s="4"/>
      <c r="BC332" s="4"/>
      <c r="BD332" s="5"/>
      <c r="BE332" s="4"/>
      <c r="BH332" s="4"/>
      <c r="BI332" s="5"/>
      <c r="BJ332" s="4"/>
      <c r="BN332" s="4"/>
      <c r="BO332" s="5"/>
      <c r="BP332" s="4"/>
    </row>
    <row r="333" spans="4:68" s="3" customFormat="1" ht="14.4" x14ac:dyDescent="0.3">
      <c r="D333" s="57"/>
      <c r="E333" s="44"/>
      <c r="F333" s="45"/>
      <c r="G333" s="45"/>
      <c r="H333" s="57"/>
      <c r="J333" s="4"/>
      <c r="K333" s="5"/>
      <c r="L333" s="4"/>
      <c r="O333" s="4"/>
      <c r="P333" s="5"/>
      <c r="Q333" s="4"/>
      <c r="T333" s="4"/>
      <c r="U333" s="5"/>
      <c r="V333" s="4"/>
      <c r="Y333" s="4"/>
      <c r="Z333" s="5"/>
      <c r="AA333" s="4"/>
      <c r="AD333" s="4"/>
      <c r="AE333" s="5"/>
      <c r="AF333" s="4"/>
      <c r="AI333" s="4"/>
      <c r="AJ333" s="5"/>
      <c r="AK333" s="4"/>
      <c r="AN333" s="4"/>
      <c r="AO333" s="5"/>
      <c r="AP333" s="4"/>
      <c r="AS333" s="4"/>
      <c r="AT333" s="5"/>
      <c r="AU333" s="4"/>
      <c r="AX333" s="4"/>
      <c r="AY333" s="5"/>
      <c r="AZ333" s="4"/>
      <c r="BC333" s="4"/>
      <c r="BD333" s="5"/>
      <c r="BE333" s="4"/>
      <c r="BH333" s="4"/>
      <c r="BI333" s="5"/>
      <c r="BJ333" s="4"/>
      <c r="BN333" s="4"/>
      <c r="BO333" s="5"/>
      <c r="BP333" s="4"/>
    </row>
    <row r="334" spans="4:68" s="3" customFormat="1" ht="14.4" x14ac:dyDescent="0.3">
      <c r="D334" s="57"/>
      <c r="E334" s="44"/>
      <c r="F334" s="45"/>
      <c r="G334" s="45"/>
      <c r="H334" s="57"/>
      <c r="J334" s="4"/>
      <c r="K334" s="5"/>
      <c r="L334" s="4"/>
      <c r="O334" s="4"/>
      <c r="P334" s="5"/>
      <c r="Q334" s="4"/>
      <c r="T334" s="4"/>
      <c r="U334" s="5"/>
      <c r="V334" s="4"/>
      <c r="Y334" s="4"/>
      <c r="Z334" s="5"/>
      <c r="AA334" s="4"/>
      <c r="AD334" s="4"/>
      <c r="AE334" s="5"/>
      <c r="AF334" s="4"/>
      <c r="AI334" s="4"/>
      <c r="AJ334" s="5"/>
      <c r="AK334" s="4"/>
      <c r="AN334" s="4"/>
      <c r="AO334" s="5"/>
      <c r="AP334" s="4"/>
      <c r="AS334" s="4"/>
      <c r="AT334" s="5"/>
      <c r="AU334" s="4"/>
      <c r="AX334" s="4"/>
      <c r="AY334" s="5"/>
      <c r="AZ334" s="4"/>
      <c r="BC334" s="4"/>
      <c r="BD334" s="5"/>
      <c r="BE334" s="4"/>
      <c r="BH334" s="4"/>
      <c r="BI334" s="5"/>
      <c r="BJ334" s="4"/>
      <c r="BN334" s="4"/>
      <c r="BO334" s="5"/>
      <c r="BP334" s="4"/>
    </row>
    <row r="335" spans="4:68" s="3" customFormat="1" ht="14.4" x14ac:dyDescent="0.3">
      <c r="D335" s="57"/>
      <c r="E335" s="44"/>
      <c r="F335" s="45"/>
      <c r="G335" s="45"/>
      <c r="H335" s="57"/>
      <c r="J335" s="4"/>
      <c r="K335" s="5"/>
      <c r="L335" s="4"/>
      <c r="O335" s="4"/>
      <c r="P335" s="5"/>
      <c r="Q335" s="4"/>
      <c r="T335" s="4"/>
      <c r="U335" s="5"/>
      <c r="V335" s="4"/>
      <c r="Y335" s="4"/>
      <c r="Z335" s="5"/>
      <c r="AA335" s="4"/>
      <c r="AD335" s="4"/>
      <c r="AE335" s="5"/>
      <c r="AF335" s="4"/>
      <c r="AI335" s="4"/>
      <c r="AJ335" s="5"/>
      <c r="AK335" s="4"/>
      <c r="AN335" s="4"/>
      <c r="AO335" s="5"/>
      <c r="AP335" s="4"/>
      <c r="AS335" s="4"/>
      <c r="AT335" s="5"/>
      <c r="AU335" s="4"/>
      <c r="AX335" s="4"/>
      <c r="AY335" s="5"/>
      <c r="AZ335" s="4"/>
      <c r="BC335" s="4"/>
      <c r="BD335" s="5"/>
      <c r="BE335" s="4"/>
      <c r="BH335" s="4"/>
      <c r="BI335" s="5"/>
      <c r="BJ335" s="4"/>
      <c r="BN335" s="4"/>
      <c r="BO335" s="5"/>
      <c r="BP335" s="4"/>
    </row>
    <row r="336" spans="4:68" s="3" customFormat="1" ht="14.4" x14ac:dyDescent="0.3">
      <c r="D336" s="57"/>
      <c r="E336" s="44"/>
      <c r="F336" s="45"/>
      <c r="G336" s="45"/>
      <c r="H336" s="57"/>
      <c r="J336" s="4"/>
      <c r="K336" s="5"/>
      <c r="L336" s="4"/>
      <c r="O336" s="4"/>
      <c r="P336" s="5"/>
      <c r="Q336" s="4"/>
      <c r="T336" s="4"/>
      <c r="U336" s="5"/>
      <c r="V336" s="4"/>
      <c r="Y336" s="4"/>
      <c r="Z336" s="5"/>
      <c r="AA336" s="4"/>
      <c r="AD336" s="4"/>
      <c r="AE336" s="5"/>
      <c r="AF336" s="4"/>
      <c r="AI336" s="4"/>
      <c r="AJ336" s="5"/>
      <c r="AK336" s="4"/>
      <c r="AN336" s="4"/>
      <c r="AO336" s="5"/>
      <c r="AP336" s="4"/>
      <c r="AS336" s="4"/>
      <c r="AT336" s="5"/>
      <c r="AU336" s="4"/>
      <c r="AX336" s="4"/>
      <c r="AY336" s="5"/>
      <c r="AZ336" s="4"/>
      <c r="BC336" s="4"/>
      <c r="BD336" s="5"/>
      <c r="BE336" s="4"/>
      <c r="BH336" s="4"/>
      <c r="BI336" s="5"/>
      <c r="BJ336" s="4"/>
      <c r="BN336" s="4"/>
      <c r="BO336" s="5"/>
      <c r="BP336" s="4"/>
    </row>
    <row r="337" spans="4:68" s="3" customFormat="1" ht="14.4" x14ac:dyDescent="0.3">
      <c r="D337" s="57"/>
      <c r="E337" s="44"/>
      <c r="F337" s="45"/>
      <c r="G337" s="45"/>
      <c r="H337" s="57"/>
      <c r="J337" s="4"/>
      <c r="K337" s="5"/>
      <c r="L337" s="4"/>
      <c r="O337" s="4"/>
      <c r="P337" s="5"/>
      <c r="Q337" s="4"/>
      <c r="T337" s="4"/>
      <c r="U337" s="5"/>
      <c r="V337" s="4"/>
      <c r="Y337" s="4"/>
      <c r="Z337" s="5"/>
      <c r="AA337" s="4"/>
      <c r="AD337" s="4"/>
      <c r="AE337" s="5"/>
      <c r="AF337" s="4"/>
      <c r="AI337" s="4"/>
      <c r="AJ337" s="5"/>
      <c r="AK337" s="4"/>
      <c r="AN337" s="4"/>
      <c r="AO337" s="5"/>
      <c r="AP337" s="4"/>
      <c r="AS337" s="4"/>
      <c r="AT337" s="5"/>
      <c r="AU337" s="4"/>
      <c r="AX337" s="4"/>
      <c r="AY337" s="5"/>
      <c r="AZ337" s="4"/>
      <c r="BC337" s="4"/>
      <c r="BD337" s="5"/>
      <c r="BE337" s="4"/>
      <c r="BH337" s="4"/>
      <c r="BI337" s="5"/>
      <c r="BJ337" s="4"/>
      <c r="BN337" s="4"/>
      <c r="BO337" s="5"/>
      <c r="BP337" s="4"/>
    </row>
    <row r="338" spans="4:68" s="3" customFormat="1" ht="14.4" x14ac:dyDescent="0.3">
      <c r="D338" s="57"/>
      <c r="E338" s="44"/>
      <c r="F338" s="45"/>
      <c r="G338" s="45"/>
      <c r="H338" s="57"/>
      <c r="J338" s="4"/>
      <c r="K338" s="5"/>
      <c r="L338" s="4"/>
      <c r="O338" s="4"/>
      <c r="P338" s="5"/>
      <c r="Q338" s="4"/>
      <c r="T338" s="4"/>
      <c r="U338" s="5"/>
      <c r="V338" s="4"/>
      <c r="Y338" s="4"/>
      <c r="Z338" s="5"/>
      <c r="AA338" s="4"/>
      <c r="AD338" s="4"/>
      <c r="AE338" s="5"/>
      <c r="AF338" s="4"/>
      <c r="AI338" s="4"/>
      <c r="AJ338" s="5"/>
      <c r="AK338" s="4"/>
      <c r="AN338" s="4"/>
      <c r="AO338" s="5"/>
      <c r="AP338" s="4"/>
      <c r="AS338" s="4"/>
      <c r="AT338" s="5"/>
      <c r="AU338" s="4"/>
      <c r="AX338" s="4"/>
      <c r="AY338" s="5"/>
      <c r="AZ338" s="4"/>
      <c r="BC338" s="4"/>
      <c r="BD338" s="5"/>
      <c r="BE338" s="4"/>
      <c r="BH338" s="4"/>
      <c r="BI338" s="5"/>
      <c r="BJ338" s="4"/>
      <c r="BN338" s="4"/>
      <c r="BO338" s="5"/>
      <c r="BP338" s="4"/>
    </row>
    <row r="339" spans="4:68" s="3" customFormat="1" ht="14.4" x14ac:dyDescent="0.3">
      <c r="D339" s="57"/>
      <c r="E339" s="44"/>
      <c r="F339" s="45"/>
      <c r="G339" s="45"/>
      <c r="H339" s="57"/>
      <c r="J339" s="4"/>
      <c r="K339" s="5"/>
      <c r="L339" s="4"/>
      <c r="O339" s="4"/>
      <c r="P339" s="5"/>
      <c r="Q339" s="4"/>
      <c r="T339" s="4"/>
      <c r="U339" s="5"/>
      <c r="V339" s="4"/>
      <c r="Y339" s="4"/>
      <c r="Z339" s="5"/>
      <c r="AA339" s="4"/>
      <c r="AD339" s="4"/>
      <c r="AE339" s="5"/>
      <c r="AF339" s="4"/>
      <c r="AI339" s="4"/>
      <c r="AJ339" s="5"/>
      <c r="AK339" s="4"/>
      <c r="AN339" s="4"/>
      <c r="AO339" s="5"/>
      <c r="AP339" s="4"/>
      <c r="AS339" s="4"/>
      <c r="AT339" s="5"/>
      <c r="AU339" s="4"/>
      <c r="AX339" s="4"/>
      <c r="AY339" s="5"/>
      <c r="AZ339" s="4"/>
      <c r="BC339" s="4"/>
      <c r="BD339" s="5"/>
      <c r="BE339" s="4"/>
      <c r="BH339" s="4"/>
      <c r="BI339" s="5"/>
      <c r="BJ339" s="4"/>
      <c r="BN339" s="4"/>
      <c r="BO339" s="5"/>
      <c r="BP339" s="4"/>
    </row>
    <row r="340" spans="4:68" s="3" customFormat="1" ht="14.4" x14ac:dyDescent="0.3">
      <c r="D340" s="57"/>
      <c r="E340" s="44"/>
      <c r="F340" s="45"/>
      <c r="G340" s="45"/>
      <c r="H340" s="57"/>
      <c r="J340" s="4"/>
      <c r="K340" s="5"/>
      <c r="L340" s="4"/>
      <c r="O340" s="4"/>
      <c r="P340" s="5"/>
      <c r="Q340" s="4"/>
      <c r="T340" s="4"/>
      <c r="U340" s="5"/>
      <c r="V340" s="4"/>
      <c r="Y340" s="4"/>
      <c r="Z340" s="5"/>
      <c r="AA340" s="4"/>
      <c r="AD340" s="4"/>
      <c r="AE340" s="5"/>
      <c r="AF340" s="4"/>
      <c r="AI340" s="4"/>
      <c r="AJ340" s="5"/>
      <c r="AK340" s="4"/>
      <c r="AN340" s="4"/>
      <c r="AO340" s="5"/>
      <c r="AP340" s="4"/>
      <c r="AS340" s="4"/>
      <c r="AT340" s="5"/>
      <c r="AU340" s="4"/>
      <c r="AX340" s="4"/>
      <c r="AY340" s="5"/>
      <c r="AZ340" s="4"/>
      <c r="BC340" s="4"/>
      <c r="BD340" s="5"/>
      <c r="BE340" s="4"/>
      <c r="BH340" s="4"/>
      <c r="BI340" s="5"/>
      <c r="BJ340" s="4"/>
      <c r="BN340" s="4"/>
      <c r="BO340" s="5"/>
      <c r="BP340" s="4"/>
    </row>
    <row r="341" spans="4:68" s="3" customFormat="1" ht="14.4" x14ac:dyDescent="0.3">
      <c r="D341" s="57"/>
      <c r="E341" s="44"/>
      <c r="F341" s="45"/>
      <c r="G341" s="45"/>
      <c r="H341" s="57"/>
      <c r="J341" s="4"/>
      <c r="K341" s="5"/>
      <c r="L341" s="4"/>
      <c r="O341" s="4"/>
      <c r="P341" s="5"/>
      <c r="Q341" s="4"/>
      <c r="T341" s="4"/>
      <c r="U341" s="5"/>
      <c r="V341" s="4"/>
      <c r="Y341" s="4"/>
      <c r="Z341" s="5"/>
      <c r="AA341" s="4"/>
      <c r="AD341" s="4"/>
      <c r="AE341" s="5"/>
      <c r="AF341" s="4"/>
      <c r="AI341" s="4"/>
      <c r="AJ341" s="5"/>
      <c r="AK341" s="4"/>
      <c r="AN341" s="4"/>
      <c r="AO341" s="5"/>
      <c r="AP341" s="4"/>
      <c r="AS341" s="4"/>
      <c r="AT341" s="5"/>
      <c r="AU341" s="4"/>
      <c r="AX341" s="4"/>
      <c r="AY341" s="5"/>
      <c r="AZ341" s="4"/>
      <c r="BC341" s="4"/>
      <c r="BD341" s="5"/>
      <c r="BE341" s="4"/>
      <c r="BH341" s="4"/>
      <c r="BI341" s="5"/>
      <c r="BJ341" s="4"/>
      <c r="BN341" s="4"/>
      <c r="BO341" s="5"/>
      <c r="BP341" s="4"/>
    </row>
    <row r="342" spans="4:68" s="3" customFormat="1" ht="14.4" x14ac:dyDescent="0.3">
      <c r="D342" s="57"/>
      <c r="E342" s="44"/>
      <c r="F342" s="45"/>
      <c r="G342" s="45"/>
      <c r="H342" s="57"/>
      <c r="J342" s="4"/>
      <c r="K342" s="5"/>
      <c r="L342" s="4"/>
      <c r="O342" s="4"/>
      <c r="P342" s="5"/>
      <c r="Q342" s="4"/>
      <c r="T342" s="4"/>
      <c r="U342" s="5"/>
      <c r="V342" s="4"/>
      <c r="Y342" s="4"/>
      <c r="Z342" s="5"/>
      <c r="AA342" s="4"/>
      <c r="AD342" s="4"/>
      <c r="AE342" s="5"/>
      <c r="AF342" s="4"/>
      <c r="AI342" s="4"/>
      <c r="AJ342" s="5"/>
      <c r="AK342" s="4"/>
      <c r="AN342" s="4"/>
      <c r="AO342" s="5"/>
      <c r="AP342" s="4"/>
      <c r="AS342" s="4"/>
      <c r="AT342" s="5"/>
      <c r="AU342" s="4"/>
      <c r="AX342" s="4"/>
      <c r="AY342" s="5"/>
      <c r="AZ342" s="4"/>
      <c r="BC342" s="4"/>
      <c r="BD342" s="5"/>
      <c r="BE342" s="4"/>
      <c r="BH342" s="4"/>
      <c r="BI342" s="5"/>
      <c r="BJ342" s="4"/>
      <c r="BN342" s="4"/>
      <c r="BO342" s="5"/>
      <c r="BP342" s="4"/>
    </row>
    <row r="343" spans="4:68" s="3" customFormat="1" ht="14.4" x14ac:dyDescent="0.3">
      <c r="D343" s="57"/>
      <c r="E343" s="44"/>
      <c r="F343" s="45"/>
      <c r="G343" s="45"/>
      <c r="H343" s="57"/>
      <c r="J343" s="4"/>
      <c r="K343" s="5"/>
      <c r="L343" s="4"/>
      <c r="O343" s="4"/>
      <c r="P343" s="5"/>
      <c r="Q343" s="4"/>
      <c r="T343" s="4"/>
      <c r="U343" s="5"/>
      <c r="V343" s="4"/>
      <c r="Y343" s="4"/>
      <c r="Z343" s="5"/>
      <c r="AA343" s="4"/>
      <c r="AD343" s="4"/>
      <c r="AE343" s="5"/>
      <c r="AF343" s="4"/>
      <c r="AI343" s="4"/>
      <c r="AJ343" s="5"/>
      <c r="AK343" s="4"/>
      <c r="AN343" s="4"/>
      <c r="AO343" s="5"/>
      <c r="AP343" s="4"/>
      <c r="AS343" s="4"/>
      <c r="AT343" s="5"/>
      <c r="AU343" s="4"/>
      <c r="AX343" s="4"/>
      <c r="AY343" s="5"/>
      <c r="AZ343" s="4"/>
      <c r="BC343" s="4"/>
      <c r="BD343" s="5"/>
      <c r="BE343" s="4"/>
      <c r="BH343" s="4"/>
      <c r="BI343" s="5"/>
      <c r="BJ343" s="4"/>
      <c r="BN343" s="4"/>
      <c r="BO343" s="5"/>
      <c r="BP343" s="4"/>
    </row>
    <row r="344" spans="4:68" s="3" customFormat="1" ht="14.4" x14ac:dyDescent="0.3">
      <c r="D344" s="57"/>
      <c r="E344" s="44"/>
      <c r="F344" s="45"/>
      <c r="G344" s="45"/>
      <c r="H344" s="57"/>
      <c r="J344" s="4"/>
      <c r="K344" s="5"/>
      <c r="L344" s="4"/>
      <c r="O344" s="4"/>
      <c r="P344" s="5"/>
      <c r="Q344" s="4"/>
      <c r="T344" s="4"/>
      <c r="U344" s="5"/>
      <c r="V344" s="4"/>
      <c r="Y344" s="4"/>
      <c r="Z344" s="5"/>
      <c r="AA344" s="4"/>
      <c r="AD344" s="4"/>
      <c r="AE344" s="5"/>
      <c r="AF344" s="4"/>
      <c r="AI344" s="4"/>
      <c r="AJ344" s="5"/>
      <c r="AK344" s="4"/>
      <c r="AN344" s="4"/>
      <c r="AO344" s="5"/>
      <c r="AP344" s="4"/>
      <c r="AS344" s="4"/>
      <c r="AT344" s="5"/>
      <c r="AU344" s="4"/>
      <c r="AX344" s="4"/>
      <c r="AY344" s="5"/>
      <c r="AZ344" s="4"/>
      <c r="BC344" s="4"/>
      <c r="BD344" s="5"/>
      <c r="BE344" s="4"/>
      <c r="BH344" s="4"/>
      <c r="BI344" s="5"/>
      <c r="BJ344" s="4"/>
      <c r="BN344" s="4"/>
      <c r="BO344" s="5"/>
      <c r="BP344" s="4"/>
    </row>
    <row r="345" spans="4:68" s="3" customFormat="1" ht="14.4" x14ac:dyDescent="0.3">
      <c r="D345" s="57"/>
      <c r="E345" s="44"/>
      <c r="F345" s="45"/>
      <c r="G345" s="45"/>
      <c r="H345" s="57"/>
      <c r="J345" s="4"/>
      <c r="K345" s="5"/>
      <c r="L345" s="4"/>
      <c r="O345" s="4"/>
      <c r="P345" s="5"/>
      <c r="Q345" s="4"/>
      <c r="T345" s="4"/>
      <c r="U345" s="5"/>
      <c r="V345" s="4"/>
      <c r="Y345" s="4"/>
      <c r="Z345" s="5"/>
      <c r="AA345" s="4"/>
      <c r="AD345" s="4"/>
      <c r="AE345" s="5"/>
      <c r="AF345" s="4"/>
      <c r="AI345" s="4"/>
      <c r="AJ345" s="5"/>
      <c r="AK345" s="4"/>
      <c r="AN345" s="4"/>
      <c r="AO345" s="5"/>
      <c r="AP345" s="4"/>
      <c r="AS345" s="4"/>
      <c r="AT345" s="5"/>
      <c r="AU345" s="4"/>
      <c r="AX345" s="4"/>
      <c r="AY345" s="5"/>
      <c r="AZ345" s="4"/>
      <c r="BC345" s="4"/>
      <c r="BD345" s="5"/>
      <c r="BE345" s="4"/>
      <c r="BH345" s="4"/>
      <c r="BI345" s="5"/>
      <c r="BJ345" s="4"/>
      <c r="BN345" s="4"/>
      <c r="BO345" s="5"/>
      <c r="BP345" s="4"/>
    </row>
    <row r="346" spans="4:68" s="3" customFormat="1" ht="14.4" x14ac:dyDescent="0.3">
      <c r="D346" s="57"/>
      <c r="E346" s="44"/>
      <c r="F346" s="45"/>
      <c r="G346" s="45"/>
      <c r="H346" s="57"/>
      <c r="J346" s="4"/>
      <c r="K346" s="5"/>
      <c r="L346" s="4"/>
      <c r="O346" s="4"/>
      <c r="P346" s="5"/>
      <c r="Q346" s="4"/>
      <c r="T346" s="4"/>
      <c r="U346" s="5"/>
      <c r="V346" s="4"/>
      <c r="Y346" s="4"/>
      <c r="Z346" s="5"/>
      <c r="AA346" s="4"/>
      <c r="AD346" s="4"/>
      <c r="AE346" s="5"/>
      <c r="AF346" s="4"/>
      <c r="AI346" s="4"/>
      <c r="AJ346" s="5"/>
      <c r="AK346" s="4"/>
      <c r="AN346" s="4"/>
      <c r="AO346" s="5"/>
      <c r="AP346" s="4"/>
      <c r="AS346" s="4"/>
      <c r="AT346" s="5"/>
      <c r="AU346" s="4"/>
      <c r="AX346" s="4"/>
      <c r="AY346" s="5"/>
      <c r="AZ346" s="4"/>
      <c r="BC346" s="4"/>
      <c r="BD346" s="5"/>
      <c r="BE346" s="4"/>
      <c r="BH346" s="4"/>
      <c r="BI346" s="5"/>
      <c r="BJ346" s="4"/>
      <c r="BN346" s="4"/>
      <c r="BO346" s="5"/>
      <c r="BP346" s="4"/>
    </row>
    <row r="347" spans="4:68" s="3" customFormat="1" ht="14.4" x14ac:dyDescent="0.3">
      <c r="D347" s="57"/>
      <c r="E347" s="44"/>
      <c r="F347" s="45"/>
      <c r="G347" s="45"/>
      <c r="H347" s="57"/>
      <c r="J347" s="4"/>
      <c r="K347" s="5"/>
      <c r="L347" s="4"/>
      <c r="O347" s="4"/>
      <c r="P347" s="5"/>
      <c r="Q347" s="4"/>
      <c r="T347" s="4"/>
      <c r="U347" s="5"/>
      <c r="V347" s="4"/>
      <c r="Y347" s="4"/>
      <c r="Z347" s="5"/>
      <c r="AA347" s="4"/>
      <c r="AD347" s="4"/>
      <c r="AE347" s="5"/>
      <c r="AF347" s="4"/>
      <c r="AI347" s="4"/>
      <c r="AJ347" s="5"/>
      <c r="AK347" s="4"/>
      <c r="AN347" s="4"/>
      <c r="AO347" s="5"/>
      <c r="AP347" s="4"/>
      <c r="AS347" s="4"/>
      <c r="AT347" s="5"/>
      <c r="AU347" s="4"/>
      <c r="AX347" s="4"/>
      <c r="AY347" s="5"/>
      <c r="AZ347" s="4"/>
      <c r="BC347" s="4"/>
      <c r="BD347" s="5"/>
      <c r="BE347" s="4"/>
      <c r="BH347" s="4"/>
      <c r="BI347" s="5"/>
      <c r="BJ347" s="4"/>
      <c r="BN347" s="4"/>
      <c r="BO347" s="5"/>
      <c r="BP347" s="4"/>
    </row>
    <row r="348" spans="4:68" s="3" customFormat="1" ht="14.4" x14ac:dyDescent="0.3">
      <c r="D348" s="57"/>
      <c r="E348" s="44"/>
      <c r="F348" s="45"/>
      <c r="G348" s="45"/>
      <c r="H348" s="57"/>
      <c r="J348" s="4"/>
      <c r="K348" s="5"/>
      <c r="L348" s="4"/>
      <c r="O348" s="4"/>
      <c r="P348" s="5"/>
      <c r="Q348" s="4"/>
      <c r="T348" s="4"/>
      <c r="U348" s="5"/>
      <c r="V348" s="4"/>
      <c r="Y348" s="4"/>
      <c r="Z348" s="5"/>
      <c r="AA348" s="4"/>
      <c r="AD348" s="4"/>
      <c r="AE348" s="5"/>
      <c r="AF348" s="4"/>
      <c r="AI348" s="4"/>
      <c r="AJ348" s="5"/>
      <c r="AK348" s="4"/>
      <c r="AN348" s="4"/>
      <c r="AO348" s="5"/>
      <c r="AP348" s="4"/>
      <c r="AS348" s="4"/>
      <c r="AT348" s="5"/>
      <c r="AU348" s="4"/>
      <c r="AX348" s="4"/>
      <c r="AY348" s="5"/>
      <c r="AZ348" s="4"/>
      <c r="BC348" s="4"/>
      <c r="BD348" s="5"/>
      <c r="BE348" s="4"/>
      <c r="BH348" s="4"/>
      <c r="BI348" s="5"/>
      <c r="BJ348" s="4"/>
      <c r="BN348" s="4"/>
      <c r="BO348" s="5"/>
      <c r="BP348" s="4"/>
    </row>
    <row r="349" spans="4:68" s="3" customFormat="1" ht="14.4" x14ac:dyDescent="0.3">
      <c r="D349" s="57"/>
      <c r="E349" s="44"/>
      <c r="F349" s="45"/>
      <c r="G349" s="45"/>
      <c r="H349" s="57"/>
      <c r="J349" s="4"/>
      <c r="K349" s="5"/>
      <c r="L349" s="4"/>
      <c r="O349" s="4"/>
      <c r="P349" s="5"/>
      <c r="Q349" s="4"/>
      <c r="T349" s="4"/>
      <c r="U349" s="5"/>
      <c r="V349" s="4"/>
      <c r="Y349" s="4"/>
      <c r="Z349" s="5"/>
      <c r="AA349" s="4"/>
      <c r="AD349" s="4"/>
      <c r="AE349" s="5"/>
      <c r="AF349" s="4"/>
      <c r="AI349" s="4"/>
      <c r="AJ349" s="5"/>
      <c r="AK349" s="4"/>
      <c r="AN349" s="4"/>
      <c r="AO349" s="5"/>
      <c r="AP349" s="4"/>
      <c r="AS349" s="4"/>
      <c r="AT349" s="5"/>
      <c r="AU349" s="4"/>
      <c r="AX349" s="4"/>
      <c r="AY349" s="5"/>
      <c r="AZ349" s="4"/>
      <c r="BC349" s="4"/>
      <c r="BD349" s="5"/>
      <c r="BE349" s="4"/>
      <c r="BH349" s="4"/>
      <c r="BI349" s="5"/>
      <c r="BJ349" s="4"/>
      <c r="BN349" s="4"/>
      <c r="BO349" s="5"/>
      <c r="BP349" s="4"/>
    </row>
    <row r="350" spans="4:68" s="3" customFormat="1" ht="14.4" x14ac:dyDescent="0.3">
      <c r="D350" s="57"/>
      <c r="E350" s="44"/>
      <c r="F350" s="45"/>
      <c r="G350" s="45"/>
      <c r="H350" s="57"/>
      <c r="J350" s="4"/>
      <c r="K350" s="5"/>
      <c r="L350" s="4"/>
      <c r="O350" s="4"/>
      <c r="P350" s="5"/>
      <c r="Q350" s="4"/>
      <c r="T350" s="4"/>
      <c r="U350" s="5"/>
      <c r="V350" s="4"/>
      <c r="Y350" s="4"/>
      <c r="Z350" s="5"/>
      <c r="AA350" s="4"/>
      <c r="AD350" s="4"/>
      <c r="AE350" s="5"/>
      <c r="AF350" s="4"/>
      <c r="AI350" s="4"/>
      <c r="AJ350" s="5"/>
      <c r="AK350" s="4"/>
      <c r="AN350" s="4"/>
      <c r="AO350" s="5"/>
      <c r="AP350" s="4"/>
      <c r="AS350" s="4"/>
      <c r="AT350" s="5"/>
      <c r="AU350" s="4"/>
      <c r="AX350" s="4"/>
      <c r="AY350" s="5"/>
      <c r="AZ350" s="4"/>
      <c r="BC350" s="4"/>
      <c r="BD350" s="5"/>
      <c r="BE350" s="4"/>
      <c r="BH350" s="4"/>
      <c r="BI350" s="5"/>
      <c r="BJ350" s="4"/>
      <c r="BN350" s="4"/>
      <c r="BO350" s="5"/>
      <c r="BP350" s="4"/>
    </row>
    <row r="351" spans="4:68" s="3" customFormat="1" ht="14.4" x14ac:dyDescent="0.3">
      <c r="D351" s="57"/>
      <c r="E351" s="44"/>
      <c r="F351" s="45"/>
      <c r="G351" s="45"/>
      <c r="H351" s="57"/>
      <c r="J351" s="4"/>
      <c r="K351" s="5"/>
      <c r="L351" s="4"/>
      <c r="O351" s="4"/>
      <c r="P351" s="5"/>
      <c r="Q351" s="4"/>
      <c r="T351" s="4"/>
      <c r="U351" s="5"/>
      <c r="V351" s="4"/>
      <c r="Y351" s="4"/>
      <c r="Z351" s="5"/>
      <c r="AA351" s="4"/>
      <c r="AD351" s="4"/>
      <c r="AE351" s="5"/>
      <c r="AF351" s="4"/>
      <c r="AI351" s="4"/>
      <c r="AJ351" s="5"/>
      <c r="AK351" s="4"/>
      <c r="AN351" s="4"/>
      <c r="AO351" s="5"/>
      <c r="AP351" s="4"/>
      <c r="AS351" s="4"/>
      <c r="AT351" s="5"/>
      <c r="AU351" s="4"/>
      <c r="AX351" s="4"/>
      <c r="AY351" s="5"/>
      <c r="AZ351" s="4"/>
      <c r="BC351" s="4"/>
      <c r="BD351" s="5"/>
      <c r="BE351" s="4"/>
      <c r="BH351" s="4"/>
      <c r="BI351" s="5"/>
      <c r="BJ351" s="4"/>
      <c r="BN351" s="4"/>
      <c r="BO351" s="5"/>
      <c r="BP351" s="4"/>
    </row>
    <row r="352" spans="4:68" s="3" customFormat="1" ht="14.4" x14ac:dyDescent="0.3">
      <c r="D352" s="57"/>
      <c r="E352" s="44"/>
      <c r="F352" s="45"/>
      <c r="G352" s="45"/>
      <c r="H352" s="57"/>
      <c r="J352" s="4"/>
      <c r="K352" s="5"/>
      <c r="L352" s="4"/>
      <c r="O352" s="4"/>
      <c r="P352" s="5"/>
      <c r="Q352" s="4"/>
      <c r="T352" s="4"/>
      <c r="U352" s="5"/>
      <c r="V352" s="4"/>
      <c r="Y352" s="4"/>
      <c r="Z352" s="5"/>
      <c r="AA352" s="4"/>
      <c r="AD352" s="4"/>
      <c r="AE352" s="5"/>
      <c r="AF352" s="4"/>
      <c r="AI352" s="4"/>
      <c r="AJ352" s="5"/>
      <c r="AK352" s="4"/>
      <c r="AN352" s="4"/>
      <c r="AO352" s="5"/>
      <c r="AP352" s="4"/>
      <c r="AS352" s="4"/>
      <c r="AT352" s="5"/>
      <c r="AU352" s="4"/>
      <c r="AX352" s="4"/>
      <c r="AY352" s="5"/>
      <c r="AZ352" s="4"/>
      <c r="BC352" s="4"/>
      <c r="BD352" s="5"/>
      <c r="BE352" s="4"/>
      <c r="BH352" s="4"/>
      <c r="BI352" s="5"/>
      <c r="BJ352" s="4"/>
      <c r="BN352" s="4"/>
      <c r="BO352" s="5"/>
      <c r="BP352" s="4"/>
    </row>
    <row r="353" spans="4:68" s="3" customFormat="1" ht="14.4" x14ac:dyDescent="0.3">
      <c r="D353" s="57"/>
      <c r="E353" s="44"/>
      <c r="F353" s="45"/>
      <c r="G353" s="45"/>
      <c r="H353" s="57"/>
      <c r="J353" s="4"/>
      <c r="K353" s="5"/>
      <c r="L353" s="4"/>
      <c r="O353" s="4"/>
      <c r="P353" s="5"/>
      <c r="Q353" s="4"/>
      <c r="T353" s="4"/>
      <c r="U353" s="5"/>
      <c r="V353" s="4"/>
      <c r="Y353" s="4"/>
      <c r="Z353" s="5"/>
      <c r="AA353" s="4"/>
      <c r="AD353" s="4"/>
      <c r="AE353" s="5"/>
      <c r="AF353" s="4"/>
      <c r="AI353" s="4"/>
      <c r="AJ353" s="5"/>
      <c r="AK353" s="4"/>
      <c r="AN353" s="4"/>
      <c r="AO353" s="5"/>
      <c r="AP353" s="4"/>
      <c r="AS353" s="4"/>
      <c r="AT353" s="5"/>
      <c r="AU353" s="4"/>
      <c r="AX353" s="4"/>
      <c r="AY353" s="5"/>
      <c r="AZ353" s="4"/>
      <c r="BC353" s="4"/>
      <c r="BD353" s="5"/>
      <c r="BE353" s="4"/>
      <c r="BH353" s="4"/>
      <c r="BI353" s="5"/>
      <c r="BJ353" s="4"/>
      <c r="BN353" s="4"/>
      <c r="BO353" s="5"/>
      <c r="BP353" s="4"/>
    </row>
    <row r="354" spans="4:68" s="3" customFormat="1" ht="14.4" x14ac:dyDescent="0.3">
      <c r="D354" s="57"/>
      <c r="E354" s="44"/>
      <c r="F354" s="45"/>
      <c r="G354" s="45"/>
      <c r="H354" s="57"/>
      <c r="J354" s="4"/>
      <c r="K354" s="5"/>
      <c r="L354" s="4"/>
      <c r="O354" s="4"/>
      <c r="P354" s="5"/>
      <c r="Q354" s="4"/>
      <c r="T354" s="4"/>
      <c r="U354" s="5"/>
      <c r="V354" s="4"/>
      <c r="Y354" s="4"/>
      <c r="Z354" s="5"/>
      <c r="AA354" s="4"/>
      <c r="AD354" s="4"/>
      <c r="AE354" s="5"/>
      <c r="AF354" s="4"/>
      <c r="AI354" s="4"/>
      <c r="AJ354" s="5"/>
      <c r="AK354" s="4"/>
      <c r="AN354" s="4"/>
      <c r="AO354" s="5"/>
      <c r="AP354" s="4"/>
      <c r="AS354" s="4"/>
      <c r="AT354" s="5"/>
      <c r="AU354" s="4"/>
      <c r="AX354" s="4"/>
      <c r="AY354" s="5"/>
      <c r="AZ354" s="4"/>
      <c r="BC354" s="4"/>
      <c r="BD354" s="5"/>
      <c r="BE354" s="4"/>
      <c r="BH354" s="4"/>
      <c r="BI354" s="5"/>
      <c r="BJ354" s="4"/>
      <c r="BN354" s="4"/>
      <c r="BO354" s="5"/>
      <c r="BP354" s="4"/>
    </row>
    <row r="355" spans="4:68" s="3" customFormat="1" ht="14.4" x14ac:dyDescent="0.3">
      <c r="D355" s="57"/>
      <c r="E355" s="44"/>
      <c r="F355" s="45"/>
      <c r="G355" s="45"/>
      <c r="H355" s="57"/>
      <c r="J355" s="4"/>
      <c r="K355" s="5"/>
      <c r="L355" s="4"/>
      <c r="O355" s="4"/>
      <c r="P355" s="5"/>
      <c r="Q355" s="4"/>
      <c r="T355" s="4"/>
      <c r="U355" s="5"/>
      <c r="V355" s="4"/>
      <c r="Y355" s="4"/>
      <c r="Z355" s="5"/>
      <c r="AA355" s="4"/>
      <c r="AD355" s="4"/>
      <c r="AE355" s="5"/>
      <c r="AF355" s="4"/>
      <c r="AI355" s="4"/>
      <c r="AJ355" s="5"/>
      <c r="AK355" s="4"/>
      <c r="AN355" s="4"/>
      <c r="AO355" s="5"/>
      <c r="AP355" s="4"/>
      <c r="AS355" s="4"/>
      <c r="AT355" s="5"/>
      <c r="AU355" s="4"/>
      <c r="AX355" s="4"/>
      <c r="AY355" s="5"/>
      <c r="AZ355" s="4"/>
      <c r="BC355" s="4"/>
      <c r="BD355" s="5"/>
      <c r="BE355" s="4"/>
      <c r="BH355" s="4"/>
      <c r="BI355" s="5"/>
      <c r="BJ355" s="4"/>
      <c r="BN355" s="4"/>
      <c r="BO355" s="5"/>
      <c r="BP355" s="4"/>
    </row>
    <row r="356" spans="4:68" s="3" customFormat="1" ht="14.4" x14ac:dyDescent="0.3">
      <c r="D356" s="57"/>
      <c r="E356" s="44"/>
      <c r="F356" s="45"/>
      <c r="G356" s="45"/>
      <c r="H356" s="57"/>
      <c r="J356" s="4"/>
      <c r="K356" s="5"/>
      <c r="L356" s="4"/>
      <c r="O356" s="4"/>
      <c r="P356" s="5"/>
      <c r="Q356" s="4"/>
      <c r="T356" s="4"/>
      <c r="U356" s="5"/>
      <c r="V356" s="4"/>
      <c r="Y356" s="4"/>
      <c r="Z356" s="5"/>
      <c r="AA356" s="4"/>
      <c r="AD356" s="4"/>
      <c r="AE356" s="5"/>
      <c r="AF356" s="4"/>
      <c r="AI356" s="4"/>
      <c r="AJ356" s="5"/>
      <c r="AK356" s="4"/>
      <c r="AN356" s="4"/>
      <c r="AO356" s="5"/>
      <c r="AP356" s="4"/>
      <c r="AS356" s="4"/>
      <c r="AT356" s="5"/>
      <c r="AU356" s="4"/>
      <c r="AX356" s="4"/>
      <c r="AY356" s="5"/>
      <c r="AZ356" s="4"/>
      <c r="BC356" s="4"/>
      <c r="BD356" s="5"/>
      <c r="BE356" s="4"/>
      <c r="BH356" s="4"/>
      <c r="BI356" s="5"/>
      <c r="BJ356" s="4"/>
      <c r="BN356" s="4"/>
      <c r="BO356" s="5"/>
      <c r="BP356" s="4"/>
    </row>
    <row r="357" spans="4:68" s="3" customFormat="1" ht="14.4" x14ac:dyDescent="0.3">
      <c r="D357" s="57"/>
      <c r="E357" s="44"/>
      <c r="F357" s="45"/>
      <c r="G357" s="45"/>
      <c r="H357" s="57"/>
      <c r="J357" s="4"/>
      <c r="K357" s="5"/>
      <c r="L357" s="4"/>
      <c r="O357" s="4"/>
      <c r="P357" s="5"/>
      <c r="Q357" s="4"/>
      <c r="T357" s="4"/>
      <c r="U357" s="5"/>
      <c r="V357" s="4"/>
      <c r="Y357" s="4"/>
      <c r="Z357" s="5"/>
      <c r="AA357" s="4"/>
      <c r="AD357" s="4"/>
      <c r="AE357" s="5"/>
      <c r="AF357" s="4"/>
      <c r="AI357" s="4"/>
      <c r="AJ357" s="5"/>
      <c r="AK357" s="4"/>
      <c r="AN357" s="4"/>
      <c r="AO357" s="5"/>
      <c r="AP357" s="4"/>
      <c r="AS357" s="4"/>
      <c r="AT357" s="5"/>
      <c r="AU357" s="4"/>
      <c r="AX357" s="4"/>
      <c r="AY357" s="5"/>
      <c r="AZ357" s="4"/>
      <c r="BC357" s="4"/>
      <c r="BD357" s="5"/>
      <c r="BE357" s="4"/>
      <c r="BH357" s="4"/>
      <c r="BI357" s="5"/>
      <c r="BJ357" s="4"/>
      <c r="BN357" s="4"/>
      <c r="BO357" s="5"/>
      <c r="BP357" s="4"/>
    </row>
    <row r="358" spans="4:68" s="3" customFormat="1" ht="14.4" x14ac:dyDescent="0.3">
      <c r="D358" s="57"/>
      <c r="E358" s="44"/>
      <c r="F358" s="45"/>
      <c r="G358" s="45"/>
      <c r="H358" s="57"/>
      <c r="J358" s="4"/>
      <c r="K358" s="5"/>
      <c r="L358" s="4"/>
      <c r="O358" s="4"/>
      <c r="P358" s="5"/>
      <c r="Q358" s="4"/>
      <c r="T358" s="4"/>
      <c r="U358" s="5"/>
      <c r="V358" s="4"/>
      <c r="Y358" s="4"/>
      <c r="Z358" s="5"/>
      <c r="AA358" s="4"/>
      <c r="AD358" s="4"/>
      <c r="AE358" s="5"/>
      <c r="AF358" s="4"/>
      <c r="AI358" s="4"/>
      <c r="AJ358" s="5"/>
      <c r="AK358" s="4"/>
      <c r="AN358" s="4"/>
      <c r="AO358" s="5"/>
      <c r="AP358" s="4"/>
      <c r="AS358" s="4"/>
      <c r="AT358" s="5"/>
      <c r="AU358" s="4"/>
      <c r="AX358" s="4"/>
      <c r="AY358" s="5"/>
      <c r="AZ358" s="4"/>
      <c r="BC358" s="4"/>
      <c r="BD358" s="5"/>
      <c r="BE358" s="4"/>
      <c r="BH358" s="4"/>
      <c r="BI358" s="5"/>
      <c r="BJ358" s="4"/>
      <c r="BN358" s="4"/>
      <c r="BO358" s="5"/>
      <c r="BP358" s="4"/>
    </row>
    <row r="359" spans="4:68" s="3" customFormat="1" ht="14.4" x14ac:dyDescent="0.3">
      <c r="D359" s="57"/>
      <c r="E359" s="44"/>
      <c r="F359" s="45"/>
      <c r="G359" s="45"/>
      <c r="H359" s="57"/>
      <c r="J359" s="4"/>
      <c r="K359" s="5"/>
      <c r="L359" s="4"/>
      <c r="O359" s="4"/>
      <c r="P359" s="5"/>
      <c r="Q359" s="4"/>
      <c r="T359" s="4"/>
      <c r="U359" s="5"/>
      <c r="V359" s="4"/>
      <c r="Y359" s="4"/>
      <c r="Z359" s="5"/>
      <c r="AA359" s="4"/>
      <c r="AD359" s="4"/>
      <c r="AE359" s="5"/>
      <c r="AF359" s="4"/>
      <c r="AI359" s="4"/>
      <c r="AJ359" s="5"/>
      <c r="AK359" s="4"/>
      <c r="AN359" s="4"/>
      <c r="AO359" s="5"/>
      <c r="AP359" s="4"/>
      <c r="AS359" s="4"/>
      <c r="AT359" s="5"/>
      <c r="AU359" s="4"/>
      <c r="AX359" s="4"/>
      <c r="AY359" s="5"/>
      <c r="AZ359" s="4"/>
      <c r="BC359" s="4"/>
      <c r="BD359" s="5"/>
      <c r="BE359" s="4"/>
      <c r="BH359" s="4"/>
      <c r="BI359" s="5"/>
      <c r="BJ359" s="4"/>
      <c r="BN359" s="4"/>
      <c r="BO359" s="5"/>
      <c r="BP359" s="4"/>
    </row>
    <row r="360" spans="4:68" s="3" customFormat="1" ht="14.4" x14ac:dyDescent="0.3">
      <c r="D360" s="57"/>
      <c r="E360" s="44"/>
      <c r="F360" s="45"/>
      <c r="G360" s="45"/>
      <c r="H360" s="57"/>
      <c r="J360" s="4"/>
      <c r="K360" s="5"/>
      <c r="L360" s="4"/>
      <c r="O360" s="4"/>
      <c r="P360" s="5"/>
      <c r="Q360" s="4"/>
      <c r="T360" s="4"/>
      <c r="U360" s="5"/>
      <c r="V360" s="4"/>
      <c r="Y360" s="4"/>
      <c r="Z360" s="5"/>
      <c r="AA360" s="4"/>
      <c r="AD360" s="4"/>
      <c r="AE360" s="5"/>
      <c r="AF360" s="4"/>
      <c r="AI360" s="4"/>
      <c r="AJ360" s="5"/>
      <c r="AK360" s="4"/>
      <c r="AN360" s="4"/>
      <c r="AO360" s="5"/>
      <c r="AP360" s="4"/>
      <c r="AS360" s="4"/>
      <c r="AT360" s="5"/>
      <c r="AU360" s="4"/>
      <c r="AX360" s="4"/>
      <c r="AY360" s="5"/>
      <c r="AZ360" s="4"/>
      <c r="BC360" s="4"/>
      <c r="BD360" s="5"/>
      <c r="BE360" s="4"/>
      <c r="BH360" s="4"/>
      <c r="BI360" s="5"/>
      <c r="BJ360" s="4"/>
      <c r="BN360" s="4"/>
      <c r="BO360" s="5"/>
      <c r="BP360" s="4"/>
    </row>
    <row r="361" spans="4:68" s="3" customFormat="1" ht="14.4" x14ac:dyDescent="0.3">
      <c r="D361" s="57"/>
      <c r="E361" s="44"/>
      <c r="F361" s="45"/>
      <c r="G361" s="45"/>
      <c r="H361" s="57"/>
      <c r="J361" s="4"/>
      <c r="K361" s="5"/>
      <c r="L361" s="4"/>
      <c r="O361" s="4"/>
      <c r="P361" s="5"/>
      <c r="Q361" s="4"/>
      <c r="T361" s="4"/>
      <c r="U361" s="5"/>
      <c r="V361" s="4"/>
      <c r="Y361" s="4"/>
      <c r="Z361" s="5"/>
      <c r="AA361" s="4"/>
      <c r="AD361" s="4"/>
      <c r="AE361" s="5"/>
      <c r="AF361" s="4"/>
      <c r="AI361" s="4"/>
      <c r="AJ361" s="5"/>
      <c r="AK361" s="4"/>
      <c r="AN361" s="4"/>
      <c r="AO361" s="5"/>
      <c r="AP361" s="4"/>
      <c r="AS361" s="4"/>
      <c r="AT361" s="5"/>
      <c r="AU361" s="4"/>
      <c r="AX361" s="4"/>
      <c r="AY361" s="5"/>
      <c r="AZ361" s="4"/>
      <c r="BC361" s="4"/>
      <c r="BD361" s="5"/>
      <c r="BE361" s="4"/>
      <c r="BH361" s="4"/>
      <c r="BI361" s="5"/>
      <c r="BJ361" s="4"/>
      <c r="BN361" s="4"/>
      <c r="BO361" s="5"/>
      <c r="BP361" s="4"/>
    </row>
    <row r="362" spans="4:68" s="3" customFormat="1" ht="14.4" x14ac:dyDescent="0.3">
      <c r="D362" s="57"/>
      <c r="E362" s="44"/>
      <c r="F362" s="45"/>
      <c r="G362" s="45"/>
      <c r="H362" s="57"/>
      <c r="J362" s="4"/>
      <c r="K362" s="5"/>
      <c r="L362" s="4"/>
      <c r="O362" s="4"/>
      <c r="P362" s="5"/>
      <c r="Q362" s="4"/>
      <c r="T362" s="4"/>
      <c r="U362" s="5"/>
      <c r="V362" s="4"/>
      <c r="Y362" s="4"/>
      <c r="Z362" s="5"/>
      <c r="AA362" s="4"/>
      <c r="AD362" s="4"/>
      <c r="AE362" s="5"/>
      <c r="AF362" s="4"/>
      <c r="AI362" s="4"/>
      <c r="AJ362" s="5"/>
      <c r="AK362" s="4"/>
      <c r="AN362" s="4"/>
      <c r="AO362" s="5"/>
      <c r="AP362" s="4"/>
      <c r="AS362" s="4"/>
      <c r="AT362" s="5"/>
      <c r="AU362" s="4"/>
      <c r="AX362" s="4"/>
      <c r="AY362" s="5"/>
      <c r="AZ362" s="4"/>
      <c r="BC362" s="4"/>
      <c r="BD362" s="5"/>
      <c r="BE362" s="4"/>
      <c r="BH362" s="4"/>
      <c r="BI362" s="5"/>
      <c r="BJ362" s="4"/>
      <c r="BN362" s="4"/>
      <c r="BO362" s="5"/>
      <c r="BP362" s="4"/>
    </row>
    <row r="363" spans="4:68" s="3" customFormat="1" ht="14.4" x14ac:dyDescent="0.3">
      <c r="D363" s="57"/>
      <c r="E363" s="44"/>
      <c r="F363" s="45"/>
      <c r="G363" s="45"/>
      <c r="H363" s="57"/>
      <c r="J363" s="4"/>
      <c r="K363" s="5"/>
      <c r="L363" s="4"/>
      <c r="O363" s="4"/>
      <c r="P363" s="5"/>
      <c r="Q363" s="4"/>
      <c r="T363" s="4"/>
      <c r="U363" s="5"/>
      <c r="V363" s="4"/>
      <c r="Y363" s="4"/>
      <c r="Z363" s="5"/>
      <c r="AA363" s="4"/>
      <c r="AD363" s="4"/>
      <c r="AE363" s="5"/>
      <c r="AF363" s="4"/>
      <c r="AI363" s="4"/>
      <c r="AJ363" s="5"/>
      <c r="AK363" s="4"/>
      <c r="AN363" s="4"/>
      <c r="AO363" s="5"/>
      <c r="AP363" s="4"/>
      <c r="AS363" s="4"/>
      <c r="AT363" s="5"/>
      <c r="AU363" s="4"/>
      <c r="AX363" s="4"/>
      <c r="AY363" s="5"/>
      <c r="AZ363" s="4"/>
      <c r="BC363" s="4"/>
      <c r="BD363" s="5"/>
      <c r="BE363" s="4"/>
      <c r="BH363" s="4"/>
      <c r="BI363" s="5"/>
      <c r="BJ363" s="4"/>
      <c r="BN363" s="4"/>
      <c r="BO363" s="5"/>
      <c r="BP363" s="4"/>
    </row>
    <row r="364" spans="4:68" s="3" customFormat="1" ht="14.4" x14ac:dyDescent="0.3">
      <c r="D364" s="57"/>
      <c r="E364" s="44"/>
      <c r="F364" s="45"/>
      <c r="G364" s="45"/>
      <c r="H364" s="57"/>
      <c r="J364" s="4"/>
      <c r="K364" s="5"/>
      <c r="L364" s="4"/>
      <c r="O364" s="4"/>
      <c r="P364" s="5"/>
      <c r="Q364" s="4"/>
      <c r="T364" s="4"/>
      <c r="U364" s="5"/>
      <c r="V364" s="4"/>
      <c r="Y364" s="4"/>
      <c r="Z364" s="5"/>
      <c r="AA364" s="4"/>
      <c r="AD364" s="4"/>
      <c r="AE364" s="5"/>
      <c r="AF364" s="4"/>
      <c r="AI364" s="4"/>
      <c r="AJ364" s="5"/>
      <c r="AK364" s="4"/>
      <c r="AN364" s="4"/>
      <c r="AO364" s="5"/>
      <c r="AP364" s="4"/>
      <c r="AS364" s="4"/>
      <c r="AT364" s="5"/>
      <c r="AU364" s="4"/>
      <c r="AX364" s="4"/>
      <c r="AY364" s="5"/>
      <c r="AZ364" s="4"/>
      <c r="BC364" s="4"/>
      <c r="BD364" s="5"/>
      <c r="BE364" s="4"/>
      <c r="BH364" s="4"/>
      <c r="BI364" s="5"/>
      <c r="BJ364" s="4"/>
      <c r="BN364" s="4"/>
      <c r="BO364" s="5"/>
      <c r="BP364" s="4"/>
    </row>
    <row r="365" spans="4:68" s="3" customFormat="1" ht="14.4" x14ac:dyDescent="0.3">
      <c r="D365" s="57"/>
      <c r="E365" s="44"/>
      <c r="F365" s="45"/>
      <c r="G365" s="45"/>
      <c r="H365" s="57"/>
      <c r="J365" s="4"/>
      <c r="K365" s="5"/>
      <c r="L365" s="4"/>
      <c r="O365" s="4"/>
      <c r="P365" s="5"/>
      <c r="Q365" s="4"/>
      <c r="T365" s="4"/>
      <c r="U365" s="5"/>
      <c r="V365" s="4"/>
      <c r="Y365" s="4"/>
      <c r="Z365" s="5"/>
      <c r="AA365" s="4"/>
      <c r="AD365" s="4"/>
      <c r="AE365" s="5"/>
      <c r="AF365" s="4"/>
      <c r="AI365" s="4"/>
      <c r="AJ365" s="5"/>
      <c r="AK365" s="4"/>
      <c r="AN365" s="4"/>
      <c r="AO365" s="5"/>
      <c r="AP365" s="4"/>
      <c r="AS365" s="4"/>
      <c r="AT365" s="5"/>
      <c r="AU365" s="4"/>
      <c r="AX365" s="4"/>
      <c r="AY365" s="5"/>
      <c r="AZ365" s="4"/>
      <c r="BC365" s="4"/>
      <c r="BD365" s="5"/>
      <c r="BE365" s="4"/>
      <c r="BH365" s="4"/>
      <c r="BI365" s="5"/>
      <c r="BJ365" s="4"/>
      <c r="BN365" s="4"/>
      <c r="BO365" s="5"/>
      <c r="BP365" s="4"/>
    </row>
    <row r="366" spans="4:68" s="3" customFormat="1" ht="14.4" x14ac:dyDescent="0.3">
      <c r="D366" s="57"/>
      <c r="E366" s="44"/>
      <c r="F366" s="45"/>
      <c r="G366" s="45"/>
      <c r="H366" s="57"/>
      <c r="J366" s="4"/>
      <c r="K366" s="5"/>
      <c r="L366" s="4"/>
      <c r="O366" s="4"/>
      <c r="P366" s="5"/>
      <c r="Q366" s="4"/>
      <c r="T366" s="4"/>
      <c r="U366" s="5"/>
      <c r="V366" s="4"/>
      <c r="Y366" s="4"/>
      <c r="Z366" s="5"/>
      <c r="AA366" s="4"/>
      <c r="AD366" s="4"/>
      <c r="AE366" s="5"/>
      <c r="AF366" s="4"/>
      <c r="AI366" s="4"/>
      <c r="AJ366" s="5"/>
      <c r="AK366" s="4"/>
      <c r="AN366" s="4"/>
      <c r="AO366" s="5"/>
      <c r="AP366" s="4"/>
      <c r="AS366" s="4"/>
      <c r="AT366" s="5"/>
      <c r="AU366" s="4"/>
      <c r="AX366" s="4"/>
      <c r="AY366" s="5"/>
      <c r="AZ366" s="4"/>
      <c r="BC366" s="4"/>
      <c r="BD366" s="5"/>
      <c r="BE366" s="4"/>
      <c r="BH366" s="4"/>
      <c r="BI366" s="5"/>
      <c r="BJ366" s="4"/>
      <c r="BN366" s="4"/>
      <c r="BO366" s="5"/>
      <c r="BP366" s="4"/>
    </row>
    <row r="367" spans="4:68" s="3" customFormat="1" ht="14.4" x14ac:dyDescent="0.3">
      <c r="D367" s="57"/>
      <c r="E367" s="44"/>
      <c r="F367" s="45"/>
      <c r="G367" s="45"/>
      <c r="H367" s="57"/>
      <c r="J367" s="4"/>
      <c r="K367" s="5"/>
      <c r="L367" s="4"/>
      <c r="O367" s="4"/>
      <c r="P367" s="5"/>
      <c r="Q367" s="4"/>
      <c r="T367" s="4"/>
      <c r="U367" s="5"/>
      <c r="V367" s="4"/>
      <c r="Y367" s="4"/>
      <c r="Z367" s="5"/>
      <c r="AA367" s="4"/>
      <c r="AD367" s="4"/>
      <c r="AE367" s="5"/>
      <c r="AF367" s="4"/>
      <c r="AI367" s="4"/>
      <c r="AJ367" s="5"/>
      <c r="AK367" s="4"/>
      <c r="AN367" s="4"/>
      <c r="AO367" s="5"/>
      <c r="AP367" s="4"/>
      <c r="AS367" s="4"/>
      <c r="AT367" s="5"/>
      <c r="AU367" s="4"/>
      <c r="AX367" s="4"/>
      <c r="AY367" s="5"/>
      <c r="AZ367" s="4"/>
      <c r="BC367" s="4"/>
      <c r="BD367" s="5"/>
      <c r="BE367" s="4"/>
      <c r="BH367" s="4"/>
      <c r="BI367" s="5"/>
      <c r="BJ367" s="4"/>
      <c r="BN367" s="4"/>
      <c r="BO367" s="5"/>
      <c r="BP367" s="4"/>
    </row>
    <row r="368" spans="4:68" s="3" customFormat="1" ht="14.4" x14ac:dyDescent="0.3">
      <c r="D368" s="57"/>
      <c r="E368" s="44"/>
      <c r="F368" s="45"/>
      <c r="G368" s="45"/>
      <c r="H368" s="57"/>
      <c r="J368" s="4"/>
      <c r="K368" s="5"/>
      <c r="L368" s="4"/>
      <c r="O368" s="4"/>
      <c r="P368" s="5"/>
      <c r="Q368" s="4"/>
      <c r="T368" s="4"/>
      <c r="U368" s="5"/>
      <c r="V368" s="4"/>
      <c r="Y368" s="4"/>
      <c r="Z368" s="5"/>
      <c r="AA368" s="4"/>
      <c r="AD368" s="4"/>
      <c r="AE368" s="5"/>
      <c r="AF368" s="4"/>
      <c r="AI368" s="4"/>
      <c r="AJ368" s="5"/>
      <c r="AK368" s="4"/>
      <c r="AN368" s="4"/>
      <c r="AO368" s="5"/>
      <c r="AP368" s="4"/>
      <c r="AS368" s="4"/>
      <c r="AT368" s="5"/>
      <c r="AU368" s="4"/>
      <c r="AX368" s="4"/>
      <c r="AY368" s="5"/>
      <c r="AZ368" s="4"/>
      <c r="BC368" s="4"/>
      <c r="BD368" s="5"/>
      <c r="BE368" s="4"/>
      <c r="BH368" s="4"/>
      <c r="BI368" s="5"/>
      <c r="BJ368" s="4"/>
      <c r="BN368" s="4"/>
      <c r="BO368" s="5"/>
      <c r="BP368" s="4"/>
    </row>
    <row r="369" spans="4:68" s="3" customFormat="1" ht="14.4" x14ac:dyDescent="0.3">
      <c r="D369" s="57"/>
      <c r="E369" s="44"/>
      <c r="F369" s="45"/>
      <c r="G369" s="45"/>
      <c r="H369" s="57"/>
      <c r="J369" s="4"/>
      <c r="K369" s="5"/>
      <c r="L369" s="4"/>
      <c r="O369" s="4"/>
      <c r="P369" s="5"/>
      <c r="Q369" s="4"/>
      <c r="T369" s="4"/>
      <c r="U369" s="5"/>
      <c r="V369" s="4"/>
      <c r="Y369" s="4"/>
      <c r="Z369" s="5"/>
      <c r="AA369" s="4"/>
      <c r="AD369" s="4"/>
      <c r="AE369" s="5"/>
      <c r="AF369" s="4"/>
      <c r="AI369" s="4"/>
      <c r="AJ369" s="5"/>
      <c r="AK369" s="4"/>
      <c r="AN369" s="4"/>
      <c r="AO369" s="5"/>
      <c r="AP369" s="4"/>
      <c r="AS369" s="4"/>
      <c r="AT369" s="5"/>
      <c r="AU369" s="4"/>
      <c r="AX369" s="4"/>
      <c r="AY369" s="5"/>
      <c r="AZ369" s="4"/>
      <c r="BC369" s="4"/>
      <c r="BD369" s="5"/>
      <c r="BE369" s="4"/>
      <c r="BH369" s="4"/>
      <c r="BI369" s="5"/>
      <c r="BJ369" s="4"/>
      <c r="BN369" s="4"/>
      <c r="BO369" s="5"/>
      <c r="BP369" s="4"/>
    </row>
    <row r="370" spans="4:68" s="3" customFormat="1" ht="14.4" x14ac:dyDescent="0.3">
      <c r="D370" s="57"/>
      <c r="E370" s="44"/>
      <c r="F370" s="45"/>
      <c r="G370" s="45"/>
      <c r="H370" s="57"/>
      <c r="J370" s="4"/>
      <c r="K370" s="5"/>
      <c r="L370" s="4"/>
      <c r="O370" s="4"/>
      <c r="P370" s="5"/>
      <c r="Q370" s="4"/>
      <c r="T370" s="4"/>
      <c r="U370" s="5"/>
      <c r="V370" s="4"/>
      <c r="Y370" s="4"/>
      <c r="Z370" s="5"/>
      <c r="AA370" s="4"/>
      <c r="AD370" s="4"/>
      <c r="AE370" s="5"/>
      <c r="AF370" s="4"/>
      <c r="AI370" s="4"/>
      <c r="AJ370" s="5"/>
      <c r="AK370" s="4"/>
      <c r="AN370" s="4"/>
      <c r="AO370" s="5"/>
      <c r="AP370" s="4"/>
      <c r="AS370" s="4"/>
      <c r="AT370" s="5"/>
      <c r="AU370" s="4"/>
      <c r="AX370" s="4"/>
      <c r="AY370" s="5"/>
      <c r="AZ370" s="4"/>
      <c r="BC370" s="4"/>
      <c r="BD370" s="5"/>
      <c r="BE370" s="4"/>
      <c r="BH370" s="4"/>
      <c r="BI370" s="5"/>
      <c r="BJ370" s="4"/>
      <c r="BN370" s="4"/>
      <c r="BO370" s="5"/>
      <c r="BP370" s="4"/>
    </row>
    <row r="371" spans="4:68" s="3" customFormat="1" ht="14.4" x14ac:dyDescent="0.3">
      <c r="D371" s="57"/>
      <c r="E371" s="44"/>
      <c r="F371" s="45"/>
      <c r="G371" s="45"/>
      <c r="H371" s="57"/>
      <c r="J371" s="4"/>
      <c r="K371" s="5"/>
      <c r="L371" s="4"/>
      <c r="O371" s="4"/>
      <c r="P371" s="5"/>
      <c r="Q371" s="4"/>
      <c r="T371" s="4"/>
      <c r="U371" s="5"/>
      <c r="V371" s="4"/>
      <c r="Y371" s="4"/>
      <c r="Z371" s="5"/>
      <c r="AA371" s="4"/>
      <c r="AD371" s="4"/>
      <c r="AE371" s="5"/>
      <c r="AF371" s="4"/>
      <c r="AI371" s="4"/>
      <c r="AJ371" s="5"/>
      <c r="AK371" s="4"/>
      <c r="AN371" s="4"/>
      <c r="AO371" s="5"/>
      <c r="AP371" s="4"/>
      <c r="AS371" s="4"/>
      <c r="AT371" s="5"/>
      <c r="AU371" s="4"/>
      <c r="AX371" s="4"/>
      <c r="AY371" s="5"/>
      <c r="AZ371" s="4"/>
      <c r="BC371" s="4"/>
      <c r="BD371" s="5"/>
      <c r="BE371" s="4"/>
      <c r="BH371" s="4"/>
      <c r="BI371" s="5"/>
      <c r="BJ371" s="4"/>
      <c r="BN371" s="4"/>
      <c r="BO371" s="5"/>
      <c r="BP371" s="4"/>
    </row>
    <row r="372" spans="4:68" s="3" customFormat="1" ht="14.4" x14ac:dyDescent="0.3">
      <c r="D372" s="57"/>
      <c r="E372" s="44"/>
      <c r="F372" s="45"/>
      <c r="G372" s="45"/>
      <c r="H372" s="57"/>
      <c r="J372" s="4"/>
      <c r="K372" s="5"/>
      <c r="L372" s="4"/>
      <c r="O372" s="4"/>
      <c r="P372" s="5"/>
      <c r="Q372" s="4"/>
      <c r="T372" s="4"/>
      <c r="U372" s="5"/>
      <c r="V372" s="4"/>
      <c r="Y372" s="4"/>
      <c r="Z372" s="5"/>
      <c r="AA372" s="4"/>
      <c r="AD372" s="4"/>
      <c r="AE372" s="5"/>
      <c r="AF372" s="4"/>
      <c r="AI372" s="4"/>
      <c r="AJ372" s="5"/>
      <c r="AK372" s="4"/>
      <c r="AN372" s="4"/>
      <c r="AO372" s="5"/>
      <c r="AP372" s="4"/>
      <c r="AS372" s="4"/>
      <c r="AT372" s="5"/>
      <c r="AU372" s="4"/>
      <c r="AX372" s="4"/>
      <c r="AY372" s="5"/>
      <c r="AZ372" s="4"/>
      <c r="BC372" s="4"/>
      <c r="BD372" s="5"/>
      <c r="BE372" s="4"/>
      <c r="BH372" s="4"/>
      <c r="BI372" s="5"/>
      <c r="BJ372" s="4"/>
      <c r="BN372" s="4"/>
      <c r="BO372" s="5"/>
      <c r="BP372" s="4"/>
    </row>
    <row r="373" spans="4:68" s="3" customFormat="1" ht="14.4" x14ac:dyDescent="0.3">
      <c r="D373" s="57"/>
      <c r="E373" s="44"/>
      <c r="F373" s="45"/>
      <c r="G373" s="45"/>
      <c r="H373" s="57"/>
      <c r="J373" s="4"/>
      <c r="K373" s="5"/>
      <c r="L373" s="4"/>
      <c r="O373" s="4"/>
      <c r="P373" s="5"/>
      <c r="Q373" s="4"/>
      <c r="T373" s="4"/>
      <c r="U373" s="5"/>
      <c r="V373" s="4"/>
      <c r="Y373" s="4"/>
      <c r="Z373" s="5"/>
      <c r="AA373" s="4"/>
      <c r="AD373" s="4"/>
      <c r="AE373" s="5"/>
      <c r="AF373" s="4"/>
      <c r="AI373" s="4"/>
      <c r="AJ373" s="5"/>
      <c r="AK373" s="4"/>
      <c r="AN373" s="4"/>
      <c r="AO373" s="5"/>
      <c r="AP373" s="4"/>
      <c r="AS373" s="4"/>
      <c r="AT373" s="5"/>
      <c r="AU373" s="4"/>
      <c r="AX373" s="4"/>
      <c r="AY373" s="5"/>
      <c r="AZ373" s="4"/>
      <c r="BC373" s="4"/>
      <c r="BD373" s="5"/>
      <c r="BE373" s="4"/>
      <c r="BH373" s="4"/>
      <c r="BI373" s="5"/>
      <c r="BJ373" s="4"/>
      <c r="BN373" s="4"/>
      <c r="BO373" s="5"/>
      <c r="BP373" s="4"/>
    </row>
    <row r="374" spans="4:68" s="3" customFormat="1" ht="14.4" x14ac:dyDescent="0.3">
      <c r="D374" s="57"/>
      <c r="E374" s="44"/>
      <c r="F374" s="45"/>
      <c r="G374" s="45"/>
      <c r="H374" s="57"/>
      <c r="J374" s="4"/>
      <c r="K374" s="5"/>
      <c r="L374" s="4"/>
      <c r="O374" s="4"/>
      <c r="P374" s="5"/>
      <c r="Q374" s="4"/>
      <c r="T374" s="4"/>
      <c r="U374" s="5"/>
      <c r="V374" s="4"/>
      <c r="Y374" s="4"/>
      <c r="Z374" s="5"/>
      <c r="AA374" s="4"/>
      <c r="AD374" s="4"/>
      <c r="AE374" s="5"/>
      <c r="AF374" s="4"/>
      <c r="AI374" s="4"/>
      <c r="AJ374" s="5"/>
      <c r="AK374" s="4"/>
      <c r="AN374" s="4"/>
      <c r="AO374" s="5"/>
      <c r="AP374" s="4"/>
      <c r="AS374" s="4"/>
      <c r="AT374" s="5"/>
      <c r="AU374" s="4"/>
      <c r="AX374" s="4"/>
      <c r="AY374" s="5"/>
      <c r="AZ374" s="4"/>
      <c r="BC374" s="4"/>
      <c r="BD374" s="5"/>
      <c r="BE374" s="4"/>
      <c r="BH374" s="4"/>
      <c r="BI374" s="5"/>
      <c r="BJ374" s="4"/>
      <c r="BN374" s="4"/>
      <c r="BO374" s="5"/>
      <c r="BP374" s="4"/>
    </row>
    <row r="375" spans="4:68" s="3" customFormat="1" ht="14.4" x14ac:dyDescent="0.3">
      <c r="D375" s="57"/>
      <c r="E375" s="44"/>
      <c r="F375" s="45"/>
      <c r="G375" s="45"/>
      <c r="H375" s="57"/>
      <c r="J375" s="4"/>
      <c r="K375" s="5"/>
      <c r="L375" s="4"/>
      <c r="O375" s="4"/>
      <c r="P375" s="5"/>
      <c r="Q375" s="4"/>
      <c r="T375" s="4"/>
      <c r="U375" s="5"/>
      <c r="V375" s="4"/>
      <c r="Y375" s="4"/>
      <c r="Z375" s="5"/>
      <c r="AA375" s="4"/>
      <c r="AD375" s="4"/>
      <c r="AE375" s="5"/>
      <c r="AF375" s="4"/>
      <c r="AI375" s="4"/>
      <c r="AJ375" s="5"/>
      <c r="AK375" s="4"/>
      <c r="AN375" s="4"/>
      <c r="AO375" s="5"/>
      <c r="AP375" s="4"/>
      <c r="AS375" s="4"/>
      <c r="AT375" s="5"/>
      <c r="AU375" s="4"/>
      <c r="AX375" s="4"/>
      <c r="AY375" s="5"/>
      <c r="AZ375" s="4"/>
      <c r="BC375" s="4"/>
      <c r="BD375" s="5"/>
      <c r="BE375" s="4"/>
      <c r="BH375" s="4"/>
      <c r="BI375" s="5"/>
      <c r="BJ375" s="4"/>
      <c r="BN375" s="4"/>
      <c r="BO375" s="5"/>
      <c r="BP375" s="4"/>
    </row>
    <row r="376" spans="4:68" s="3" customFormat="1" ht="14.4" x14ac:dyDescent="0.3">
      <c r="D376" s="57"/>
      <c r="E376" s="44"/>
      <c r="F376" s="45"/>
      <c r="G376" s="45"/>
      <c r="H376" s="57"/>
      <c r="J376" s="4"/>
      <c r="K376" s="5"/>
      <c r="L376" s="4"/>
      <c r="O376" s="4"/>
      <c r="P376" s="5"/>
      <c r="Q376" s="4"/>
      <c r="T376" s="4"/>
      <c r="U376" s="5"/>
      <c r="V376" s="4"/>
      <c r="Y376" s="4"/>
      <c r="Z376" s="5"/>
      <c r="AA376" s="4"/>
      <c r="AD376" s="4"/>
      <c r="AE376" s="5"/>
      <c r="AF376" s="4"/>
      <c r="AI376" s="4"/>
      <c r="AJ376" s="5"/>
      <c r="AK376" s="4"/>
      <c r="AN376" s="4"/>
      <c r="AO376" s="5"/>
      <c r="AP376" s="4"/>
      <c r="AS376" s="4"/>
      <c r="AT376" s="5"/>
      <c r="AU376" s="4"/>
      <c r="AX376" s="4"/>
      <c r="AY376" s="5"/>
      <c r="AZ376" s="4"/>
      <c r="BC376" s="4"/>
      <c r="BD376" s="5"/>
      <c r="BE376" s="4"/>
      <c r="BH376" s="4"/>
      <c r="BI376" s="5"/>
      <c r="BJ376" s="4"/>
      <c r="BN376" s="4"/>
      <c r="BO376" s="5"/>
      <c r="BP376" s="4"/>
    </row>
    <row r="377" spans="4:68" s="3" customFormat="1" ht="14.4" x14ac:dyDescent="0.3">
      <c r="D377" s="57"/>
      <c r="E377" s="44"/>
      <c r="F377" s="45"/>
      <c r="G377" s="45"/>
      <c r="H377" s="57"/>
      <c r="J377" s="4"/>
      <c r="K377" s="5"/>
      <c r="L377" s="4"/>
      <c r="O377" s="4"/>
      <c r="P377" s="5"/>
      <c r="Q377" s="4"/>
      <c r="T377" s="4"/>
      <c r="U377" s="5"/>
      <c r="V377" s="4"/>
      <c r="Y377" s="4"/>
      <c r="Z377" s="5"/>
      <c r="AA377" s="4"/>
      <c r="AD377" s="4"/>
      <c r="AE377" s="5"/>
      <c r="AF377" s="4"/>
      <c r="AI377" s="4"/>
      <c r="AJ377" s="5"/>
      <c r="AK377" s="4"/>
      <c r="AN377" s="4"/>
      <c r="AO377" s="5"/>
      <c r="AP377" s="4"/>
      <c r="AS377" s="4"/>
      <c r="AT377" s="5"/>
      <c r="AU377" s="4"/>
      <c r="AX377" s="4"/>
      <c r="AY377" s="5"/>
      <c r="AZ377" s="4"/>
      <c r="BC377" s="4"/>
      <c r="BD377" s="5"/>
      <c r="BE377" s="4"/>
      <c r="BH377" s="4"/>
      <c r="BI377" s="5"/>
      <c r="BJ377" s="4"/>
      <c r="BN377" s="4"/>
      <c r="BO377" s="5"/>
      <c r="BP377" s="4"/>
    </row>
    <row r="378" spans="4:68" s="3" customFormat="1" ht="14.4" x14ac:dyDescent="0.3">
      <c r="D378" s="57"/>
      <c r="E378" s="44"/>
      <c r="F378" s="45"/>
      <c r="G378" s="45"/>
      <c r="H378" s="57"/>
      <c r="J378" s="4"/>
      <c r="K378" s="5"/>
      <c r="L378" s="4"/>
      <c r="O378" s="4"/>
      <c r="P378" s="5"/>
      <c r="Q378" s="4"/>
      <c r="T378" s="4"/>
      <c r="U378" s="5"/>
      <c r="V378" s="4"/>
      <c r="Y378" s="4"/>
      <c r="Z378" s="5"/>
      <c r="AA378" s="4"/>
      <c r="AD378" s="4"/>
      <c r="AE378" s="5"/>
      <c r="AF378" s="4"/>
      <c r="AI378" s="4"/>
      <c r="AJ378" s="5"/>
      <c r="AK378" s="4"/>
      <c r="AN378" s="4"/>
      <c r="AO378" s="5"/>
      <c r="AP378" s="4"/>
      <c r="AS378" s="4"/>
      <c r="AT378" s="5"/>
      <c r="AU378" s="4"/>
      <c r="AX378" s="4"/>
      <c r="AY378" s="5"/>
      <c r="AZ378" s="4"/>
      <c r="BC378" s="4"/>
      <c r="BD378" s="5"/>
      <c r="BE378" s="4"/>
      <c r="BH378" s="4"/>
      <c r="BI378" s="5"/>
      <c r="BJ378" s="4"/>
      <c r="BN378" s="4"/>
      <c r="BO378" s="5"/>
      <c r="BP378" s="4"/>
    </row>
    <row r="379" spans="4:68" s="3" customFormat="1" ht="14.4" x14ac:dyDescent="0.3">
      <c r="D379" s="57"/>
      <c r="E379" s="44"/>
      <c r="F379" s="45"/>
      <c r="G379" s="45"/>
      <c r="H379" s="57"/>
      <c r="J379" s="4"/>
      <c r="K379" s="5"/>
      <c r="L379" s="4"/>
      <c r="O379" s="4"/>
      <c r="P379" s="5"/>
      <c r="Q379" s="4"/>
      <c r="T379" s="4"/>
      <c r="U379" s="5"/>
      <c r="V379" s="4"/>
      <c r="Y379" s="4"/>
      <c r="Z379" s="5"/>
      <c r="AA379" s="4"/>
      <c r="AD379" s="4"/>
      <c r="AE379" s="5"/>
      <c r="AF379" s="4"/>
      <c r="AI379" s="4"/>
      <c r="AJ379" s="5"/>
      <c r="AK379" s="4"/>
      <c r="AN379" s="4"/>
      <c r="AO379" s="5"/>
      <c r="AP379" s="4"/>
      <c r="AS379" s="4"/>
      <c r="AT379" s="5"/>
      <c r="AU379" s="4"/>
      <c r="AX379" s="4"/>
      <c r="AY379" s="5"/>
      <c r="AZ379" s="4"/>
      <c r="BC379" s="4"/>
      <c r="BD379" s="5"/>
      <c r="BE379" s="4"/>
      <c r="BH379" s="4"/>
      <c r="BI379" s="5"/>
      <c r="BJ379" s="4"/>
      <c r="BN379" s="4"/>
      <c r="BO379" s="5"/>
      <c r="BP379" s="4"/>
    </row>
    <row r="380" spans="4:68" s="3" customFormat="1" ht="14.4" x14ac:dyDescent="0.3">
      <c r="D380" s="57"/>
      <c r="E380" s="44"/>
      <c r="F380" s="45"/>
      <c r="G380" s="45"/>
      <c r="H380" s="57"/>
      <c r="J380" s="4"/>
      <c r="K380" s="5"/>
      <c r="L380" s="4"/>
      <c r="O380" s="4"/>
      <c r="P380" s="5"/>
      <c r="Q380" s="4"/>
      <c r="T380" s="4"/>
      <c r="U380" s="5"/>
      <c r="V380" s="4"/>
      <c r="Y380" s="4"/>
      <c r="Z380" s="5"/>
      <c r="AA380" s="4"/>
      <c r="AD380" s="4"/>
      <c r="AE380" s="5"/>
      <c r="AF380" s="4"/>
      <c r="AI380" s="4"/>
      <c r="AJ380" s="5"/>
      <c r="AK380" s="4"/>
      <c r="AN380" s="4"/>
      <c r="AO380" s="5"/>
      <c r="AP380" s="4"/>
      <c r="AS380" s="4"/>
      <c r="AT380" s="5"/>
      <c r="AU380" s="4"/>
      <c r="AX380" s="4"/>
      <c r="AY380" s="5"/>
      <c r="AZ380" s="4"/>
      <c r="BC380" s="4"/>
      <c r="BD380" s="5"/>
      <c r="BE380" s="4"/>
      <c r="BH380" s="4"/>
      <c r="BI380" s="5"/>
      <c r="BJ380" s="4"/>
      <c r="BN380" s="4"/>
      <c r="BO380" s="5"/>
      <c r="BP380" s="4"/>
    </row>
    <row r="381" spans="4:68" s="3" customFormat="1" ht="14.4" x14ac:dyDescent="0.3">
      <c r="D381" s="57"/>
      <c r="E381" s="44"/>
      <c r="F381" s="45"/>
      <c r="G381" s="45"/>
      <c r="H381" s="57"/>
      <c r="J381" s="4"/>
      <c r="K381" s="5"/>
      <c r="L381" s="4"/>
      <c r="O381" s="4"/>
      <c r="P381" s="5"/>
      <c r="Q381" s="4"/>
      <c r="T381" s="4"/>
      <c r="U381" s="5"/>
      <c r="V381" s="4"/>
      <c r="Y381" s="4"/>
      <c r="Z381" s="5"/>
      <c r="AA381" s="4"/>
      <c r="AD381" s="4"/>
      <c r="AE381" s="5"/>
      <c r="AF381" s="4"/>
      <c r="AI381" s="4"/>
      <c r="AJ381" s="5"/>
      <c r="AK381" s="4"/>
      <c r="AN381" s="4"/>
      <c r="AO381" s="5"/>
      <c r="AP381" s="4"/>
      <c r="AS381" s="4"/>
      <c r="AT381" s="5"/>
      <c r="AU381" s="4"/>
      <c r="AX381" s="4"/>
      <c r="AY381" s="5"/>
      <c r="AZ381" s="4"/>
      <c r="BC381" s="4"/>
      <c r="BD381" s="5"/>
      <c r="BE381" s="4"/>
      <c r="BH381" s="4"/>
      <c r="BI381" s="5"/>
      <c r="BJ381" s="4"/>
      <c r="BN381" s="4"/>
      <c r="BO381" s="5"/>
      <c r="BP381" s="4"/>
    </row>
    <row r="382" spans="4:68" s="3" customFormat="1" ht="14.4" x14ac:dyDescent="0.3">
      <c r="D382" s="57"/>
      <c r="E382" s="44"/>
      <c r="F382" s="45"/>
      <c r="G382" s="45"/>
      <c r="H382" s="57"/>
      <c r="J382" s="4"/>
      <c r="K382" s="5"/>
      <c r="L382" s="4"/>
      <c r="O382" s="4"/>
      <c r="P382" s="5"/>
      <c r="Q382" s="4"/>
      <c r="T382" s="4"/>
      <c r="U382" s="5"/>
      <c r="V382" s="4"/>
      <c r="Y382" s="4"/>
      <c r="Z382" s="5"/>
      <c r="AA382" s="4"/>
      <c r="AD382" s="4"/>
      <c r="AE382" s="5"/>
      <c r="AF382" s="4"/>
      <c r="AI382" s="4"/>
      <c r="AJ382" s="5"/>
      <c r="AK382" s="4"/>
      <c r="AN382" s="4"/>
      <c r="AO382" s="5"/>
      <c r="AP382" s="4"/>
      <c r="AS382" s="4"/>
      <c r="AT382" s="5"/>
      <c r="AU382" s="4"/>
      <c r="AX382" s="4"/>
      <c r="AY382" s="5"/>
      <c r="AZ382" s="4"/>
      <c r="BC382" s="4"/>
      <c r="BD382" s="5"/>
      <c r="BE382" s="4"/>
      <c r="BH382" s="4"/>
      <c r="BI382" s="5"/>
      <c r="BJ382" s="4"/>
      <c r="BN382" s="4"/>
      <c r="BO382" s="5"/>
      <c r="BP382" s="4"/>
    </row>
    <row r="383" spans="4:68" s="3" customFormat="1" ht="14.4" x14ac:dyDescent="0.3">
      <c r="D383" s="57"/>
      <c r="E383" s="44"/>
      <c r="F383" s="45"/>
      <c r="G383" s="45"/>
      <c r="H383" s="57"/>
      <c r="J383" s="4"/>
      <c r="K383" s="5"/>
      <c r="L383" s="4"/>
      <c r="O383" s="4"/>
      <c r="P383" s="5"/>
      <c r="Q383" s="4"/>
      <c r="T383" s="4"/>
      <c r="U383" s="5"/>
      <c r="V383" s="4"/>
      <c r="Y383" s="4"/>
      <c r="Z383" s="5"/>
      <c r="AA383" s="4"/>
      <c r="AD383" s="4"/>
      <c r="AE383" s="5"/>
      <c r="AF383" s="4"/>
      <c r="AI383" s="4"/>
      <c r="AJ383" s="5"/>
      <c r="AK383" s="4"/>
      <c r="AN383" s="4"/>
      <c r="AO383" s="5"/>
      <c r="AP383" s="4"/>
      <c r="AS383" s="4"/>
      <c r="AT383" s="5"/>
      <c r="AU383" s="4"/>
      <c r="AX383" s="4"/>
      <c r="AY383" s="5"/>
      <c r="AZ383" s="4"/>
      <c r="BC383" s="4"/>
      <c r="BD383" s="5"/>
      <c r="BE383" s="4"/>
      <c r="BH383" s="4"/>
      <c r="BI383" s="5"/>
      <c r="BJ383" s="4"/>
      <c r="BN383" s="4"/>
      <c r="BO383" s="5"/>
      <c r="BP383" s="4"/>
    </row>
    <row r="384" spans="4:68" s="3" customFormat="1" ht="14.4" x14ac:dyDescent="0.3">
      <c r="D384" s="57"/>
      <c r="E384" s="44"/>
      <c r="F384" s="45"/>
      <c r="G384" s="45"/>
      <c r="H384" s="57"/>
      <c r="J384" s="4"/>
      <c r="K384" s="5"/>
      <c r="L384" s="4"/>
      <c r="O384" s="4"/>
      <c r="P384" s="5"/>
      <c r="Q384" s="4"/>
      <c r="T384" s="4"/>
      <c r="U384" s="5"/>
      <c r="V384" s="4"/>
      <c r="Y384" s="4"/>
      <c r="Z384" s="5"/>
      <c r="AA384" s="4"/>
      <c r="AD384" s="4"/>
      <c r="AE384" s="5"/>
      <c r="AF384" s="4"/>
      <c r="AI384" s="4"/>
      <c r="AJ384" s="5"/>
      <c r="AK384" s="4"/>
      <c r="AN384" s="4"/>
      <c r="AO384" s="5"/>
      <c r="AP384" s="4"/>
      <c r="AS384" s="4"/>
      <c r="AT384" s="5"/>
      <c r="AU384" s="4"/>
      <c r="AX384" s="4"/>
      <c r="AY384" s="5"/>
      <c r="AZ384" s="4"/>
      <c r="BC384" s="4"/>
      <c r="BD384" s="5"/>
      <c r="BE384" s="4"/>
      <c r="BH384" s="4"/>
      <c r="BI384" s="5"/>
      <c r="BJ384" s="4"/>
      <c r="BN384" s="4"/>
      <c r="BO384" s="5"/>
      <c r="BP384" s="4"/>
    </row>
    <row r="385" spans="2:68" s="3" customFormat="1" ht="14.4" x14ac:dyDescent="0.3">
      <c r="D385" s="57"/>
      <c r="E385" s="44"/>
      <c r="F385" s="45"/>
      <c r="G385" s="45"/>
      <c r="H385" s="57"/>
      <c r="J385" s="4"/>
      <c r="K385" s="5"/>
      <c r="L385" s="4"/>
      <c r="O385" s="4"/>
      <c r="P385" s="5"/>
      <c r="Q385" s="4"/>
      <c r="T385" s="4"/>
      <c r="U385" s="5"/>
      <c r="V385" s="4"/>
      <c r="Y385" s="4"/>
      <c r="Z385" s="5"/>
      <c r="AA385" s="4"/>
      <c r="AD385" s="4"/>
      <c r="AE385" s="5"/>
      <c r="AF385" s="4"/>
      <c r="AI385" s="4"/>
      <c r="AJ385" s="5"/>
      <c r="AK385" s="4"/>
      <c r="AN385" s="4"/>
      <c r="AO385" s="5"/>
      <c r="AP385" s="4"/>
      <c r="AS385" s="4"/>
      <c r="AT385" s="5"/>
      <c r="AU385" s="4"/>
      <c r="AX385" s="4"/>
      <c r="AY385" s="5"/>
      <c r="AZ385" s="4"/>
      <c r="BC385" s="4"/>
      <c r="BD385" s="5"/>
      <c r="BE385" s="4"/>
      <c r="BH385" s="4"/>
      <c r="BI385" s="5"/>
      <c r="BJ385" s="4"/>
      <c r="BN385" s="4"/>
      <c r="BO385" s="5"/>
      <c r="BP385" s="4"/>
    </row>
    <row r="386" spans="2:68" s="3" customFormat="1" ht="14.4" x14ac:dyDescent="0.3">
      <c r="D386" s="57"/>
      <c r="E386" s="44"/>
      <c r="F386" s="45"/>
      <c r="G386" s="45"/>
      <c r="H386" s="57"/>
      <c r="J386" s="4"/>
      <c r="K386" s="5"/>
      <c r="L386" s="4"/>
      <c r="O386" s="4"/>
      <c r="P386" s="5"/>
      <c r="Q386" s="4"/>
      <c r="T386" s="4"/>
      <c r="U386" s="5"/>
      <c r="V386" s="4"/>
      <c r="Y386" s="4"/>
      <c r="Z386" s="5"/>
      <c r="AA386" s="4"/>
      <c r="AD386" s="4"/>
      <c r="AE386" s="5"/>
      <c r="AF386" s="4"/>
      <c r="AI386" s="4"/>
      <c r="AJ386" s="5"/>
      <c r="AK386" s="4"/>
      <c r="AN386" s="4"/>
      <c r="AO386" s="5"/>
      <c r="AP386" s="4"/>
      <c r="AS386" s="4"/>
      <c r="AT386" s="5"/>
      <c r="AU386" s="4"/>
      <c r="AX386" s="4"/>
      <c r="AY386" s="5"/>
      <c r="AZ386" s="4"/>
      <c r="BC386" s="4"/>
      <c r="BD386" s="5"/>
      <c r="BE386" s="4"/>
      <c r="BH386" s="4"/>
      <c r="BI386" s="5"/>
      <c r="BJ386" s="4"/>
      <c r="BN386" s="4"/>
      <c r="BO386" s="5"/>
      <c r="BP386" s="4"/>
    </row>
    <row r="387" spans="2:68" ht="14.4" x14ac:dyDescent="0.3">
      <c r="B387" s="3"/>
      <c r="C387" s="3"/>
    </row>
    <row r="388" spans="2:68" ht="14.4" x14ac:dyDescent="0.3">
      <c r="B388" s="3"/>
      <c r="C388" s="3"/>
    </row>
    <row r="389" spans="2:68" ht="14.4" x14ac:dyDescent="0.3">
      <c r="B389" s="3"/>
      <c r="C389" s="3"/>
    </row>
    <row r="390" spans="2:68" ht="14.4" x14ac:dyDescent="0.3">
      <c r="B390" s="3"/>
      <c r="C390" s="3"/>
    </row>
    <row r="391" spans="2:68" ht="14.4" x14ac:dyDescent="0.3">
      <c r="B391" s="3"/>
      <c r="C391" s="3"/>
    </row>
    <row r="392" spans="2:68" ht="14.4" x14ac:dyDescent="0.3">
      <c r="B392" s="3"/>
      <c r="C392" s="3"/>
    </row>
    <row r="393" spans="2:68" ht="14.4" x14ac:dyDescent="0.3">
      <c r="B393" s="3"/>
      <c r="C393" s="3"/>
    </row>
    <row r="394" spans="2:68" ht="14.4" x14ac:dyDescent="0.3">
      <c r="B394" s="3"/>
      <c r="C394" s="3"/>
    </row>
    <row r="395" spans="2:68" ht="14.4" x14ac:dyDescent="0.3">
      <c r="B395" s="3"/>
      <c r="C395" s="3"/>
    </row>
    <row r="396" spans="2:68" ht="14.4" x14ac:dyDescent="0.3">
      <c r="B396" s="3"/>
      <c r="C396" s="3"/>
    </row>
    <row r="397" spans="2:68" ht="14.4" x14ac:dyDescent="0.3">
      <c r="B397" s="3"/>
      <c r="C397" s="3"/>
    </row>
    <row r="398" spans="2:68" ht="14.4" x14ac:dyDescent="0.3">
      <c r="B398" s="3"/>
      <c r="C398" s="3"/>
    </row>
    <row r="399" spans="2:68" ht="14.4" x14ac:dyDescent="0.3">
      <c r="B399" s="3"/>
      <c r="C399" s="3"/>
    </row>
    <row r="400" spans="2:68" ht="14.4" x14ac:dyDescent="0.3">
      <c r="B400" s="3"/>
      <c r="C400" s="3"/>
    </row>
    <row r="401" spans="2:3" ht="14.4" x14ac:dyDescent="0.3">
      <c r="B401" s="3"/>
      <c r="C401" s="3"/>
    </row>
    <row r="402" spans="2:3" ht="14.4" x14ac:dyDescent="0.3">
      <c r="B402" s="3"/>
      <c r="C402" s="3"/>
    </row>
    <row r="403" spans="2:3" ht="14.4" x14ac:dyDescent="0.3">
      <c r="B403" s="3"/>
      <c r="C403" s="3"/>
    </row>
    <row r="404" spans="2:3" ht="14.4" x14ac:dyDescent="0.3">
      <c r="B404" s="3"/>
      <c r="C404" s="3"/>
    </row>
    <row r="405" spans="2:3" ht="14.4" x14ac:dyDescent="0.3">
      <c r="B405" s="3"/>
      <c r="C405" s="3"/>
    </row>
    <row r="406" spans="2:3" ht="14.4" x14ac:dyDescent="0.3">
      <c r="B406" s="3"/>
      <c r="C406" s="3"/>
    </row>
    <row r="407" spans="2:3" ht="14.4" x14ac:dyDescent="0.3">
      <c r="B407" s="3"/>
      <c r="C407" s="3"/>
    </row>
    <row r="408" spans="2:3" ht="14.4" x14ac:dyDescent="0.3">
      <c r="B408" s="3"/>
      <c r="C408" s="3"/>
    </row>
    <row r="409" spans="2:3" ht="14.4" x14ac:dyDescent="0.3">
      <c r="B409" s="3"/>
      <c r="C409" s="3"/>
    </row>
    <row r="410" spans="2:3" ht="14.4" x14ac:dyDescent="0.3">
      <c r="B410" s="3"/>
      <c r="C410" s="3"/>
    </row>
    <row r="411" spans="2:3" ht="14.4" x14ac:dyDescent="0.3">
      <c r="B411" s="3"/>
      <c r="C411" s="3"/>
    </row>
    <row r="412" spans="2:3" ht="14.4" x14ac:dyDescent="0.3">
      <c r="B412" s="3"/>
      <c r="C412" s="3"/>
    </row>
    <row r="413" spans="2:3" ht="14.4" x14ac:dyDescent="0.3">
      <c r="B413" s="3"/>
      <c r="C413" s="3"/>
    </row>
    <row r="414" spans="2:3" ht="14.4" x14ac:dyDescent="0.3">
      <c r="B414" s="3"/>
      <c r="C414" s="3"/>
    </row>
    <row r="415" spans="2:3" ht="14.4" x14ac:dyDescent="0.3">
      <c r="B415" s="3"/>
      <c r="C415" s="3"/>
    </row>
    <row r="416" spans="2:3" ht="14.4" x14ac:dyDescent="0.3">
      <c r="B416" s="3"/>
      <c r="C416" s="3"/>
    </row>
    <row r="417" spans="2:3" ht="14.4" x14ac:dyDescent="0.3">
      <c r="B417" s="3"/>
      <c r="C417" s="3"/>
    </row>
    <row r="418" spans="2:3" ht="14.4" x14ac:dyDescent="0.3">
      <c r="B418" s="3"/>
      <c r="C418" s="3"/>
    </row>
    <row r="419" spans="2:3" ht="14.4" x14ac:dyDescent="0.3">
      <c r="B419" s="3"/>
      <c r="C419" s="3"/>
    </row>
    <row r="420" spans="2:3" ht="14.4" x14ac:dyDescent="0.3">
      <c r="B420" s="3"/>
      <c r="C420" s="3"/>
    </row>
    <row r="421" spans="2:3" ht="14.4" x14ac:dyDescent="0.3">
      <c r="B421" s="3"/>
      <c r="C421" s="3"/>
    </row>
    <row r="422" spans="2:3" ht="14.4" x14ac:dyDescent="0.3">
      <c r="B422" s="3"/>
      <c r="C422" s="3"/>
    </row>
    <row r="423" spans="2:3" ht="14.4" x14ac:dyDescent="0.3">
      <c r="B423" s="3"/>
      <c r="C423" s="3"/>
    </row>
    <row r="424" spans="2:3" ht="14.4" x14ac:dyDescent="0.3">
      <c r="B424" s="3"/>
      <c r="C424" s="3"/>
    </row>
    <row r="425" spans="2:3" ht="14.4" x14ac:dyDescent="0.3">
      <c r="B425" s="3"/>
      <c r="C425" s="3"/>
    </row>
    <row r="426" spans="2:3" ht="14.4" x14ac:dyDescent="0.3">
      <c r="B426" s="3"/>
      <c r="C426" s="3"/>
    </row>
    <row r="427" spans="2:3" ht="14.4" x14ac:dyDescent="0.3">
      <c r="B427" s="3"/>
      <c r="C427" s="3"/>
    </row>
  </sheetData>
  <autoFilter ref="D1:D459" xr:uid="{00000000-0009-0000-0000-000005000000}"/>
  <mergeCells count="26">
    <mergeCell ref="B83:B85"/>
    <mergeCell ref="AX2:BB2"/>
    <mergeCell ref="B65:B67"/>
    <mergeCell ref="B69:B71"/>
    <mergeCell ref="B74:B76"/>
    <mergeCell ref="B78:B80"/>
    <mergeCell ref="B55:B57"/>
    <mergeCell ref="B60:B62"/>
    <mergeCell ref="AN2:AR2"/>
    <mergeCell ref="AS2:AW2"/>
    <mergeCell ref="D2:H2"/>
    <mergeCell ref="I2:M2"/>
    <mergeCell ref="N2:R2"/>
    <mergeCell ref="S2:W2"/>
    <mergeCell ref="X2:AB2"/>
    <mergeCell ref="AC2:AG2"/>
    <mergeCell ref="BC2:BG2"/>
    <mergeCell ref="BH2:BL2"/>
    <mergeCell ref="BM2:BQ2"/>
    <mergeCell ref="BR2:BV2"/>
    <mergeCell ref="BX2:CB2"/>
    <mergeCell ref="AH2:AL2"/>
    <mergeCell ref="B27:B34"/>
    <mergeCell ref="B39:B46"/>
    <mergeCell ref="B7:B14"/>
    <mergeCell ref="B17:B2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W427"/>
  <sheetViews>
    <sheetView zoomScale="70" zoomScaleNormal="70" workbookViewId="0">
      <pane xSplit="3" topLeftCell="D1" activePane="topRight" state="frozen"/>
      <selection activeCell="G35" sqref="G35"/>
      <selection pane="topRight" activeCell="G35" sqref="G35"/>
    </sheetView>
  </sheetViews>
  <sheetFormatPr defaultRowHeight="15.05" outlineLevelRow="1" outlineLevelCol="1" x14ac:dyDescent="0.3"/>
  <cols>
    <col min="1" max="1" width="3" style="3" customWidth="1"/>
    <col min="2" max="2" width="19.6640625" customWidth="1"/>
    <col min="3" max="3" width="12.6640625" customWidth="1"/>
    <col min="4" max="4" width="6.109375" style="69" customWidth="1" outlineLevel="1"/>
    <col min="5" max="5" width="13.88671875" style="51" customWidth="1" outlineLevel="1"/>
    <col min="6" max="6" width="7" style="52" customWidth="1" outlineLevel="1"/>
    <col min="7" max="7" width="9.5546875" style="52" customWidth="1" outlineLevel="1"/>
    <col min="8" max="8" width="9.109375" style="69" customWidth="1" outlineLevel="1"/>
    <col min="9" max="9" width="8" customWidth="1" outlineLevel="1"/>
    <col min="10" max="10" width="6" style="2" customWidth="1" outlineLevel="1"/>
    <col min="11" max="11" width="13.88671875" style="1" customWidth="1" outlineLevel="1"/>
    <col min="12" max="12" width="7.33203125" style="2" customWidth="1" outlineLevel="1"/>
    <col min="13" max="13" width="9.109375" customWidth="1" outlineLevel="1"/>
    <col min="14" max="14" width="8" customWidth="1" outlineLevel="1"/>
    <col min="15" max="15" width="6" style="2" customWidth="1" outlineLevel="1"/>
    <col min="16" max="16" width="13.88671875" style="1" customWidth="1" outlineLevel="1"/>
    <col min="17" max="17" width="6" style="2" customWidth="1" outlineLevel="1"/>
    <col min="18" max="18" width="9.109375" customWidth="1" outlineLevel="1"/>
    <col min="19" max="19" width="8" customWidth="1" outlineLevel="1"/>
    <col min="20" max="20" width="6" style="2" customWidth="1" outlineLevel="1"/>
    <col min="21" max="21" width="13.88671875" style="1" customWidth="1" outlineLevel="1"/>
    <col min="22" max="22" width="6" style="2" customWidth="1" outlineLevel="1"/>
    <col min="23" max="23" width="9.109375" customWidth="1" outlineLevel="1"/>
    <col min="24" max="24" width="8" customWidth="1" outlineLevel="1"/>
    <col min="25" max="25" width="6" style="2" customWidth="1" outlineLevel="1"/>
    <col min="26" max="26" width="13.88671875" style="1" customWidth="1" outlineLevel="1"/>
    <col min="27" max="27" width="9.6640625" style="2" customWidth="1" outlineLevel="1"/>
    <col min="28" max="28" width="9.109375" customWidth="1" outlineLevel="1"/>
    <col min="29" max="29" width="8" customWidth="1" outlineLevel="1"/>
    <col min="30" max="30" width="6" style="2" customWidth="1" outlineLevel="1"/>
    <col min="31" max="31" width="13.88671875" style="1" customWidth="1" outlineLevel="1"/>
    <col min="32" max="32" width="9.33203125" style="2" customWidth="1" outlineLevel="1"/>
    <col min="33" max="33" width="9.109375" customWidth="1" outlineLevel="1"/>
    <col min="34" max="34" width="8" customWidth="1"/>
    <col min="35" max="35" width="6" style="2" customWidth="1"/>
    <col min="36" max="36" width="13.88671875" style="1" customWidth="1"/>
    <col min="37" max="37" width="6" style="2" customWidth="1"/>
    <col min="39" max="39" width="2" customWidth="1"/>
    <col min="40" max="40" width="6.6640625" style="2" customWidth="1" outlineLevel="1"/>
    <col min="41" max="41" width="9.33203125" style="1" customWidth="1" outlineLevel="1"/>
    <col min="42" max="42" width="13.5546875" style="2" customWidth="1" outlineLevel="1"/>
    <col min="43" max="43" width="9.109375" customWidth="1" outlineLevel="1"/>
    <col min="44" max="44" width="8" customWidth="1" outlineLevel="1"/>
    <col min="45" max="45" width="8.5546875" style="2" customWidth="1" outlineLevel="1"/>
    <col min="46" max="46" width="7.44140625" style="1" customWidth="1" outlineLevel="1"/>
    <col min="47" max="47" width="13.109375" style="2" customWidth="1" outlineLevel="1"/>
    <col min="48" max="48" width="7" customWidth="1" outlineLevel="1"/>
    <col min="49" max="49" width="9.44140625" customWidth="1" outlineLevel="1"/>
    <col min="50" max="50" width="9.5546875" style="2" customWidth="1" outlineLevel="1"/>
    <col min="51" max="51" width="6" style="1" customWidth="1" outlineLevel="1"/>
    <col min="52" max="52" width="11.44140625" style="2" customWidth="1" outlineLevel="1"/>
    <col min="53" max="53" width="6.33203125" customWidth="1" outlineLevel="1"/>
    <col min="54" max="54" width="8.5546875" customWidth="1" outlineLevel="1"/>
    <col min="55" max="55" width="6" style="2" customWidth="1" outlineLevel="1"/>
    <col min="56" max="56" width="5.88671875" style="1" customWidth="1" outlineLevel="1"/>
    <col min="57" max="57" width="11.33203125" style="2" customWidth="1" outlineLevel="1"/>
    <col min="58" max="58" width="6.33203125" customWidth="1" outlineLevel="1"/>
    <col min="59" max="59" width="8" customWidth="1" outlineLevel="1"/>
    <col min="60" max="60" width="6" style="2" customWidth="1" outlineLevel="1"/>
    <col min="61" max="61" width="5.88671875" style="1" customWidth="1" outlineLevel="1"/>
    <col min="62" max="62" width="12.33203125" style="2" customWidth="1" outlineLevel="1"/>
    <col min="63" max="63" width="9.109375" customWidth="1" outlineLevel="1"/>
    <col min="64" max="64" width="9.33203125" style="3" customWidth="1" outlineLevel="1"/>
    <col min="65" max="65" width="8" customWidth="1" outlineLevel="1"/>
    <col min="66" max="66" width="6" style="2" customWidth="1" outlineLevel="1"/>
    <col min="67" max="67" width="13.88671875" style="1" customWidth="1" outlineLevel="1"/>
    <col min="68" max="68" width="6" style="2" customWidth="1" outlineLevel="1"/>
    <col min="69" max="69" width="9.109375" customWidth="1" outlineLevel="1"/>
    <col min="70" max="71" width="8.88671875" style="3"/>
    <col min="72" max="72" width="13.44140625" style="3" customWidth="1"/>
    <col min="73" max="74" width="8.88671875" style="3"/>
    <col min="75" max="75" width="1.88671875" style="3" customWidth="1"/>
    <col min="76" max="77" width="8.88671875" style="3"/>
    <col min="78" max="78" width="12.6640625" style="3" customWidth="1"/>
    <col min="79" max="101" width="8.88671875" style="3"/>
  </cols>
  <sheetData>
    <row r="1" spans="2:80" s="20" customFormat="1" thickBot="1" x14ac:dyDescent="0.35">
      <c r="D1" s="32"/>
      <c r="E1" s="33"/>
      <c r="F1" s="34"/>
      <c r="G1" s="34"/>
      <c r="H1" s="32"/>
      <c r="J1" s="21"/>
      <c r="K1" s="22"/>
      <c r="L1" s="21"/>
      <c r="O1" s="21"/>
      <c r="P1" s="22"/>
      <c r="Q1" s="21"/>
      <c r="T1" s="21"/>
      <c r="U1" s="22"/>
      <c r="V1" s="21"/>
      <c r="Y1" s="21"/>
      <c r="Z1" s="22"/>
      <c r="AA1" s="21"/>
      <c r="AD1" s="21"/>
      <c r="AE1" s="22"/>
      <c r="AF1" s="21"/>
      <c r="AI1" s="21"/>
      <c r="AJ1" s="22"/>
      <c r="AK1" s="21"/>
      <c r="AM1" s="23"/>
      <c r="AO1" s="21"/>
      <c r="AP1" s="22"/>
      <c r="AQ1" s="21"/>
      <c r="AT1" s="21"/>
      <c r="AU1" s="22"/>
      <c r="AV1" s="21"/>
      <c r="AY1" s="21"/>
      <c r="AZ1" s="22"/>
      <c r="BA1" s="21"/>
      <c r="BD1" s="21"/>
      <c r="BE1" s="22"/>
      <c r="BF1" s="21"/>
      <c r="BI1" s="21"/>
      <c r="BJ1" s="22"/>
      <c r="BK1" s="21"/>
      <c r="BN1" s="21"/>
      <c r="BO1" s="22"/>
      <c r="BP1" s="21"/>
      <c r="BS1" s="21"/>
      <c r="BT1" s="22"/>
      <c r="BU1" s="21"/>
      <c r="BY1" s="21"/>
      <c r="BZ1" s="22"/>
      <c r="CA1" s="21"/>
    </row>
    <row r="2" spans="2:80" s="3" customFormat="1" ht="15.65" thickTop="1" thickBot="1" x14ac:dyDescent="0.35">
      <c r="B2" s="30" t="s">
        <v>16</v>
      </c>
      <c r="C2" s="31"/>
      <c r="D2" s="134" t="s">
        <v>32</v>
      </c>
      <c r="E2" s="135"/>
      <c r="F2" s="135"/>
      <c r="G2" s="135"/>
      <c r="H2" s="136"/>
      <c r="I2" s="134" t="s">
        <v>33</v>
      </c>
      <c r="J2" s="135"/>
      <c r="K2" s="135"/>
      <c r="L2" s="135"/>
      <c r="M2" s="136"/>
      <c r="N2" s="134" t="s">
        <v>34</v>
      </c>
      <c r="O2" s="135"/>
      <c r="P2" s="135"/>
      <c r="Q2" s="135"/>
      <c r="R2" s="136"/>
      <c r="S2" s="134" t="s">
        <v>35</v>
      </c>
      <c r="T2" s="135"/>
      <c r="U2" s="135"/>
      <c r="V2" s="135"/>
      <c r="W2" s="136"/>
      <c r="X2" s="134" t="s">
        <v>36</v>
      </c>
      <c r="Y2" s="135"/>
      <c r="Z2" s="135"/>
      <c r="AA2" s="135"/>
      <c r="AB2" s="136"/>
      <c r="AC2" s="134" t="s">
        <v>37</v>
      </c>
      <c r="AD2" s="135"/>
      <c r="AE2" s="135"/>
      <c r="AF2" s="135"/>
      <c r="AG2" s="136"/>
      <c r="AH2" s="134" t="s">
        <v>38</v>
      </c>
      <c r="AI2" s="135"/>
      <c r="AJ2" s="135"/>
      <c r="AK2" s="135"/>
      <c r="AL2" s="136"/>
      <c r="AM2" s="18"/>
      <c r="AN2" s="134" t="s">
        <v>39</v>
      </c>
      <c r="AO2" s="135"/>
      <c r="AP2" s="135"/>
      <c r="AQ2" s="135"/>
      <c r="AR2" s="136"/>
      <c r="AS2" s="134" t="s">
        <v>40</v>
      </c>
      <c r="AT2" s="135"/>
      <c r="AU2" s="135"/>
      <c r="AV2" s="135"/>
      <c r="AW2" s="136"/>
      <c r="AX2" s="134" t="s">
        <v>41</v>
      </c>
      <c r="AY2" s="135"/>
      <c r="AZ2" s="135"/>
      <c r="BA2" s="135"/>
      <c r="BB2" s="136"/>
      <c r="BC2" s="134" t="s">
        <v>42</v>
      </c>
      <c r="BD2" s="135"/>
      <c r="BE2" s="135"/>
      <c r="BF2" s="135"/>
      <c r="BG2" s="136"/>
      <c r="BH2" s="134" t="s">
        <v>43</v>
      </c>
      <c r="BI2" s="135"/>
      <c r="BJ2" s="135"/>
      <c r="BK2" s="135"/>
      <c r="BL2" s="136"/>
      <c r="BM2" s="134" t="s">
        <v>44</v>
      </c>
      <c r="BN2" s="135"/>
      <c r="BO2" s="135"/>
      <c r="BP2" s="135"/>
      <c r="BQ2" s="136"/>
      <c r="BR2" s="134" t="s">
        <v>45</v>
      </c>
      <c r="BS2" s="135"/>
      <c r="BT2" s="135"/>
      <c r="BU2" s="135"/>
      <c r="BV2" s="136"/>
      <c r="BX2" s="134" t="s">
        <v>46</v>
      </c>
      <c r="BY2" s="135"/>
      <c r="BZ2" s="135"/>
      <c r="CA2" s="135"/>
      <c r="CB2" s="136"/>
    </row>
    <row r="3" spans="2:80" s="3" customFormat="1" ht="15.65" thickTop="1" thickBot="1" x14ac:dyDescent="0.35">
      <c r="B3" s="26" t="s">
        <v>5</v>
      </c>
      <c r="C3" s="15" t="s">
        <v>6</v>
      </c>
      <c r="D3" s="26" t="s">
        <v>7</v>
      </c>
      <c r="E3" s="27" t="s">
        <v>8</v>
      </c>
      <c r="F3" s="29" t="s">
        <v>47</v>
      </c>
      <c r="G3" s="29" t="s">
        <v>48</v>
      </c>
      <c r="H3" s="14" t="s">
        <v>9</v>
      </c>
      <c r="I3" s="26" t="s">
        <v>7</v>
      </c>
      <c r="J3" s="27" t="s">
        <v>8</v>
      </c>
      <c r="K3" s="29" t="s">
        <v>47</v>
      </c>
      <c r="L3" s="29" t="s">
        <v>48</v>
      </c>
      <c r="M3" s="14" t="s">
        <v>9</v>
      </c>
      <c r="N3" s="26" t="s">
        <v>7</v>
      </c>
      <c r="O3" s="27" t="s">
        <v>8</v>
      </c>
      <c r="P3" s="29" t="s">
        <v>47</v>
      </c>
      <c r="Q3" s="29" t="s">
        <v>48</v>
      </c>
      <c r="R3" s="14" t="s">
        <v>9</v>
      </c>
      <c r="S3" s="26" t="s">
        <v>7</v>
      </c>
      <c r="T3" s="27" t="s">
        <v>8</v>
      </c>
      <c r="U3" s="29" t="s">
        <v>47</v>
      </c>
      <c r="V3" s="29" t="s">
        <v>48</v>
      </c>
      <c r="W3" s="14" t="s">
        <v>9</v>
      </c>
      <c r="X3" s="26" t="s">
        <v>7</v>
      </c>
      <c r="Y3" s="27" t="s">
        <v>8</v>
      </c>
      <c r="Z3" s="29" t="s">
        <v>47</v>
      </c>
      <c r="AA3" s="29" t="s">
        <v>48</v>
      </c>
      <c r="AB3" s="14" t="s">
        <v>9</v>
      </c>
      <c r="AC3" s="26" t="s">
        <v>7</v>
      </c>
      <c r="AD3" s="27" t="s">
        <v>8</v>
      </c>
      <c r="AE3" s="29" t="s">
        <v>47</v>
      </c>
      <c r="AF3" s="29" t="s">
        <v>48</v>
      </c>
      <c r="AG3" s="14" t="s">
        <v>9</v>
      </c>
      <c r="AH3" s="26" t="s">
        <v>7</v>
      </c>
      <c r="AI3" s="27" t="s">
        <v>8</v>
      </c>
      <c r="AJ3" s="29" t="s">
        <v>47</v>
      </c>
      <c r="AK3" s="29" t="s">
        <v>48</v>
      </c>
      <c r="AL3" s="14" t="s">
        <v>9</v>
      </c>
      <c r="AM3" s="9"/>
      <c r="AN3" s="26" t="s">
        <v>7</v>
      </c>
      <c r="AO3" s="27" t="s">
        <v>8</v>
      </c>
      <c r="AP3" s="29" t="s">
        <v>47</v>
      </c>
      <c r="AQ3" s="29" t="s">
        <v>48</v>
      </c>
      <c r="AR3" s="14" t="s">
        <v>9</v>
      </c>
      <c r="AS3" s="26" t="s">
        <v>7</v>
      </c>
      <c r="AT3" s="27" t="s">
        <v>8</v>
      </c>
      <c r="AU3" s="29" t="s">
        <v>47</v>
      </c>
      <c r="AV3" s="29" t="s">
        <v>48</v>
      </c>
      <c r="AW3" s="14" t="s">
        <v>9</v>
      </c>
      <c r="AX3" s="26" t="s">
        <v>7</v>
      </c>
      <c r="AY3" s="27" t="s">
        <v>8</v>
      </c>
      <c r="AZ3" s="29" t="s">
        <v>47</v>
      </c>
      <c r="BA3" s="29" t="s">
        <v>48</v>
      </c>
      <c r="BB3" s="14" t="s">
        <v>9</v>
      </c>
      <c r="BC3" s="26" t="s">
        <v>7</v>
      </c>
      <c r="BD3" s="27" t="s">
        <v>8</v>
      </c>
      <c r="BE3" s="29" t="s">
        <v>47</v>
      </c>
      <c r="BF3" s="29" t="s">
        <v>48</v>
      </c>
      <c r="BG3" s="14" t="s">
        <v>9</v>
      </c>
      <c r="BH3" s="26" t="s">
        <v>7</v>
      </c>
      <c r="BI3" s="27" t="s">
        <v>8</v>
      </c>
      <c r="BJ3" s="29" t="s">
        <v>47</v>
      </c>
      <c r="BK3" s="29" t="s">
        <v>48</v>
      </c>
      <c r="BL3" s="14" t="s">
        <v>9</v>
      </c>
      <c r="BM3" s="26" t="s">
        <v>7</v>
      </c>
      <c r="BN3" s="27" t="s">
        <v>8</v>
      </c>
      <c r="BO3" s="29" t="s">
        <v>47</v>
      </c>
      <c r="BP3" s="29" t="s">
        <v>48</v>
      </c>
      <c r="BQ3" s="14" t="s">
        <v>9</v>
      </c>
      <c r="BR3" s="26" t="s">
        <v>7</v>
      </c>
      <c r="BS3" s="27" t="s">
        <v>8</v>
      </c>
      <c r="BT3" s="29" t="s">
        <v>47</v>
      </c>
      <c r="BU3" s="29" t="s">
        <v>48</v>
      </c>
      <c r="BV3" s="14" t="s">
        <v>9</v>
      </c>
      <c r="BX3" s="26" t="s">
        <v>7</v>
      </c>
      <c r="BY3" s="27" t="s">
        <v>8</v>
      </c>
      <c r="BZ3" s="29" t="s">
        <v>47</v>
      </c>
      <c r="CA3" s="29" t="s">
        <v>48</v>
      </c>
      <c r="CB3" s="14" t="s">
        <v>9</v>
      </c>
    </row>
    <row r="4" spans="2:80" s="3" customFormat="1" ht="15.65" thickTop="1" thickBot="1" x14ac:dyDescent="0.35">
      <c r="B4" s="24" t="s">
        <v>19</v>
      </c>
      <c r="C4" s="8" t="s">
        <v>4</v>
      </c>
      <c r="D4" s="35"/>
      <c r="E4" s="36"/>
      <c r="F4" s="37" t="str">
        <f>IF(D4=0,"-",D4/D37)</f>
        <v>-</v>
      </c>
      <c r="G4" s="37" t="str">
        <f>IF(E4=0,"-",E4/E37)</f>
        <v>-</v>
      </c>
      <c r="H4" s="38" t="str">
        <f>IF(D4&gt;0,E4/D4,"-")</f>
        <v>-</v>
      </c>
      <c r="I4" s="35"/>
      <c r="J4" s="36"/>
      <c r="K4" s="37" t="str">
        <f>IF(I4=0,"-",I4/I37)</f>
        <v>-</v>
      </c>
      <c r="L4" s="37" t="str">
        <f>IF(J4=0,"-",J4/J37)</f>
        <v>-</v>
      </c>
      <c r="M4" s="38" t="str">
        <f>IF(I4&gt;0,J4/I4,"-")</f>
        <v>-</v>
      </c>
      <c r="N4" s="35"/>
      <c r="O4" s="36"/>
      <c r="P4" s="37" t="str">
        <f>IF(N4=0,"-",N4/N37)</f>
        <v>-</v>
      </c>
      <c r="Q4" s="37" t="str">
        <f>IF(O4=0,"-",O4/O37)</f>
        <v>-</v>
      </c>
      <c r="R4" s="38" t="str">
        <f>IF(N4&gt;0,O4/N4,"-")</f>
        <v>-</v>
      </c>
      <c r="S4" s="35"/>
      <c r="T4" s="36"/>
      <c r="U4" s="37" t="str">
        <f>IF(S4=0,"-",S4/S37)</f>
        <v>-</v>
      </c>
      <c r="V4" s="37" t="str">
        <f>IF(T4=0,"-",T4/T37)</f>
        <v>-</v>
      </c>
      <c r="W4" s="38" t="str">
        <f>IF(S4&gt;0,T4/S4,"-")</f>
        <v>-</v>
      </c>
      <c r="X4" s="35"/>
      <c r="Y4" s="36"/>
      <c r="Z4" s="37" t="str">
        <f>IF(X4=0,"-",X4/X37)</f>
        <v>-</v>
      </c>
      <c r="AA4" s="37" t="str">
        <f>IF(Y4=0,"-",Y4/Y37)</f>
        <v>-</v>
      </c>
      <c r="AB4" s="38" t="str">
        <f>IF(X4&gt;0,Y4/X4,"-")</f>
        <v>-</v>
      </c>
      <c r="AC4" s="35"/>
      <c r="AD4" s="36"/>
      <c r="AE4" s="37" t="str">
        <f>IF(AC4=0,"-",AC4/AC37)</f>
        <v>-</v>
      </c>
      <c r="AF4" s="37" t="str">
        <f>IF(AD4=0,"-",AD4/AD37)</f>
        <v>-</v>
      </c>
      <c r="AG4" s="38" t="str">
        <f>IF(AC4&gt;0,AD4/AC4,"-")</f>
        <v>-</v>
      </c>
      <c r="AH4" s="35">
        <f>AC4+X4+S4+N4+I4+D4</f>
        <v>0</v>
      </c>
      <c r="AI4" s="36">
        <f>AD4+Y4+T4+O4+J4+E4</f>
        <v>0</v>
      </c>
      <c r="AJ4" s="37" t="str">
        <f>IF(AH4=0,"-",AH4/AH37)</f>
        <v>-</v>
      </c>
      <c r="AK4" s="37" t="str">
        <f>IF(AI4=0,"-",AI4/AI37)</f>
        <v>-</v>
      </c>
      <c r="AL4" s="38" t="str">
        <f>IF(AH4&gt;0,AI4/AH4,"-")</f>
        <v>-</v>
      </c>
      <c r="AM4" s="10"/>
      <c r="AN4" s="35"/>
      <c r="AO4" s="36"/>
      <c r="AP4" s="37" t="str">
        <f>IF(AN4=0,"-",AN4/AN37)</f>
        <v>-</v>
      </c>
      <c r="AQ4" s="37" t="str">
        <f>IF(AO4=0,"-",AO4/AO37)</f>
        <v>-</v>
      </c>
      <c r="AR4" s="38" t="str">
        <f>IF(AN4&gt;0,AO4/AN4,"-")</f>
        <v>-</v>
      </c>
      <c r="AS4" s="35"/>
      <c r="AT4" s="36"/>
      <c r="AU4" s="37" t="str">
        <f>IF(AS4=0,"-",AS4/AS37)</f>
        <v>-</v>
      </c>
      <c r="AV4" s="37" t="str">
        <f>IF(AT4=0,"-",AT4/AT37)</f>
        <v>-</v>
      </c>
      <c r="AW4" s="38" t="str">
        <f>IF(AS4&gt;0,AT4/AS4,"-")</f>
        <v>-</v>
      </c>
      <c r="AX4" s="35"/>
      <c r="AY4" s="36"/>
      <c r="AZ4" s="37" t="str">
        <f>IF(AX4=0,"-",AX4/AX37)</f>
        <v>-</v>
      </c>
      <c r="BA4" s="37" t="str">
        <f>IF(AY4=0,"-",AY4/AY37)</f>
        <v>-</v>
      </c>
      <c r="BB4" s="38" t="str">
        <f>IF(AX4&gt;0,AY4/AX4,"-")</f>
        <v>-</v>
      </c>
      <c r="BC4" s="35"/>
      <c r="BD4" s="36"/>
      <c r="BE4" s="37" t="str">
        <f>IF(BC4=0,"-",BC4/BC37)</f>
        <v>-</v>
      </c>
      <c r="BF4" s="37" t="str">
        <f>IF(BD4=0,"-",BD4/BD37)</f>
        <v>-</v>
      </c>
      <c r="BG4" s="38" t="str">
        <f>IF(BC4&gt;0,BD4/BC4,"-")</f>
        <v>-</v>
      </c>
      <c r="BH4" s="35"/>
      <c r="BI4" s="36"/>
      <c r="BJ4" s="37" t="str">
        <f>IF(BH4=0,"-",BH4/BH37)</f>
        <v>-</v>
      </c>
      <c r="BK4" s="37" t="str">
        <f>IF(BI4=0,"-",BI4/BI37)</f>
        <v>-</v>
      </c>
      <c r="BL4" s="38" t="str">
        <f>IF(BH4&gt;0,BI4/BH4,"-")</f>
        <v>-</v>
      </c>
      <c r="BM4" s="35"/>
      <c r="BN4" s="36"/>
      <c r="BO4" s="37" t="str">
        <f>IF(BM4=0,"-",BM4/BM37)</f>
        <v>-</v>
      </c>
      <c r="BP4" s="37" t="str">
        <f>IF(BN4=0,"-",BN4/BN37)</f>
        <v>-</v>
      </c>
      <c r="BQ4" s="38" t="str">
        <f>IF(BM4&gt;0,BN4/BM4,"-")</f>
        <v>-</v>
      </c>
      <c r="BR4" s="35"/>
      <c r="BS4" s="36"/>
      <c r="BT4" s="37" t="str">
        <f>IF(BR4=0,"-",BR4/BR37)</f>
        <v>-</v>
      </c>
      <c r="BU4" s="37" t="str">
        <f>IF(BS4=0,"-",BS4/BS37)</f>
        <v>-</v>
      </c>
      <c r="BV4" s="38" t="str">
        <f>IF(BR4&gt;0,BS4/BR4,"-")</f>
        <v>-</v>
      </c>
      <c r="BX4" s="35"/>
      <c r="BY4" s="36"/>
      <c r="BZ4" s="37" t="str">
        <f>IF(BX4=0,"-",BX4/BX37)</f>
        <v>-</v>
      </c>
      <c r="CA4" s="37" t="str">
        <f>IF(BY4=0,"-",BY4/BY37)</f>
        <v>-</v>
      </c>
      <c r="CB4" s="38" t="str">
        <f>IF(BX4&gt;0,BY4/BX4,"-")</f>
        <v>-</v>
      </c>
    </row>
    <row r="5" spans="2:80" s="3" customFormat="1" ht="15.65" thickTop="1" thickBot="1" x14ac:dyDescent="0.35">
      <c r="B5" s="6" t="s">
        <v>3</v>
      </c>
      <c r="C5" s="7" t="s">
        <v>4</v>
      </c>
      <c r="D5" s="39">
        <f>SUM(D4:D4)</f>
        <v>0</v>
      </c>
      <c r="E5" s="40">
        <f>SUM(E4:E4)</f>
        <v>0</v>
      </c>
      <c r="F5" s="41" t="str">
        <f>IF(D5=0,"-",D5/D37)</f>
        <v>-</v>
      </c>
      <c r="G5" s="41" t="str">
        <f>IF(E5=0,"-",E5/E37)</f>
        <v>-</v>
      </c>
      <c r="H5" s="42" t="str">
        <f>IF(E5=0,"-",E5/D5)</f>
        <v>-</v>
      </c>
      <c r="I5" s="39">
        <f>SUM(I4:I4)</f>
        <v>0</v>
      </c>
      <c r="J5" s="40">
        <f>SUM(J4:J4)</f>
        <v>0</v>
      </c>
      <c r="K5" s="41" t="str">
        <f>IF(I5=0,"-",I5/I37)</f>
        <v>-</v>
      </c>
      <c r="L5" s="41" t="str">
        <f>IF(J5=0,"-",J5/J37)</f>
        <v>-</v>
      </c>
      <c r="M5" s="42" t="str">
        <f>IF(J5=0,"-",J5/I5)</f>
        <v>-</v>
      </c>
      <c r="N5" s="39">
        <f>SUM(N4:N4)</f>
        <v>0</v>
      </c>
      <c r="O5" s="40">
        <f>SUM(O4:O4)</f>
        <v>0</v>
      </c>
      <c r="P5" s="41" t="str">
        <f>IF(N5=0,"-",N5/N37)</f>
        <v>-</v>
      </c>
      <c r="Q5" s="41" t="str">
        <f>IF(O5=0,"-",O5/O37)</f>
        <v>-</v>
      </c>
      <c r="R5" s="42" t="str">
        <f>IF(O5=0,"-",O5/N5)</f>
        <v>-</v>
      </c>
      <c r="S5" s="39">
        <f>SUM(S4:S4)</f>
        <v>0</v>
      </c>
      <c r="T5" s="40">
        <f>SUM(T4:T4)</f>
        <v>0</v>
      </c>
      <c r="U5" s="41" t="str">
        <f>IF(S5=0,"-",S5/S37)</f>
        <v>-</v>
      </c>
      <c r="V5" s="41" t="str">
        <f>IF(T5=0,"-",T5/T37)</f>
        <v>-</v>
      </c>
      <c r="W5" s="42" t="str">
        <f>IF(T5=0,"-",T5/S5)</f>
        <v>-</v>
      </c>
      <c r="X5" s="39">
        <f>SUM(X4:X4)</f>
        <v>0</v>
      </c>
      <c r="Y5" s="40">
        <f>SUM(Y4:Y4)</f>
        <v>0</v>
      </c>
      <c r="Z5" s="41" t="str">
        <f>IF(X5=0,"-",X5/X37)</f>
        <v>-</v>
      </c>
      <c r="AA5" s="41" t="str">
        <f>IF(Y5=0,"-",Y5/Y37)</f>
        <v>-</v>
      </c>
      <c r="AB5" s="42" t="str">
        <f>IF(Y5=0,"-",Y5/X5)</f>
        <v>-</v>
      </c>
      <c r="AC5" s="39">
        <f>SUM(AC4:AC4)</f>
        <v>0</v>
      </c>
      <c r="AD5" s="40">
        <f>SUM(AD4:AD4)</f>
        <v>0</v>
      </c>
      <c r="AE5" s="41" t="str">
        <f>IF(AC5=0,"-",AC5/AC37)</f>
        <v>-</v>
      </c>
      <c r="AF5" s="41" t="str">
        <f>IF(AD5=0,"-",AD5/AD37)</f>
        <v>-</v>
      </c>
      <c r="AG5" s="42" t="str">
        <f>IF(AD5=0,"-",AD5/AC5)</f>
        <v>-</v>
      </c>
      <c r="AH5" s="39">
        <f>SUM(AH4:AH4)</f>
        <v>0</v>
      </c>
      <c r="AI5" s="40">
        <f>SUM(AI4:AI4)</f>
        <v>0</v>
      </c>
      <c r="AJ5" s="41" t="str">
        <f>IF(AH5=0,"-",AH5/AH37)</f>
        <v>-</v>
      </c>
      <c r="AK5" s="41" t="str">
        <f>IF(AI5=0,"-",AI5/AI37)</f>
        <v>-</v>
      </c>
      <c r="AL5" s="42" t="str">
        <f>IF(AI5=0,"-",AI5/AH5)</f>
        <v>-</v>
      </c>
      <c r="AM5" s="16"/>
      <c r="AN5" s="39">
        <f>SUM(AN4:AN4)</f>
        <v>0</v>
      </c>
      <c r="AO5" s="40">
        <f>SUM(AO4:AO4)</f>
        <v>0</v>
      </c>
      <c r="AP5" s="41" t="str">
        <f>IF(AN5=0,"-",AN5/AN37)</f>
        <v>-</v>
      </c>
      <c r="AQ5" s="41" t="str">
        <f>IF(AO5=0,"-",AO5/AO37)</f>
        <v>-</v>
      </c>
      <c r="AR5" s="42" t="str">
        <f>IF(AO5=0,"-",AO5/AN5)</f>
        <v>-</v>
      </c>
      <c r="AS5" s="39">
        <f>SUM(AS4:AS4)</f>
        <v>0</v>
      </c>
      <c r="AT5" s="40">
        <f>SUM(AT4:AT4)</f>
        <v>0</v>
      </c>
      <c r="AU5" s="41" t="str">
        <f>IF(AS5=0,"-",AS5/AS37)</f>
        <v>-</v>
      </c>
      <c r="AV5" s="41" t="str">
        <f>IF(AT5=0,"-",AT5/AT37)</f>
        <v>-</v>
      </c>
      <c r="AW5" s="42" t="str">
        <f>IF(AT5=0,"-",AT5/AS5)</f>
        <v>-</v>
      </c>
      <c r="AX5" s="39">
        <f>SUM(AX4:AX4)</f>
        <v>0</v>
      </c>
      <c r="AY5" s="40">
        <f>SUM(AY4:AY4)</f>
        <v>0</v>
      </c>
      <c r="AZ5" s="41" t="str">
        <f>IF(AX5=0,"-",AX5/AX37)</f>
        <v>-</v>
      </c>
      <c r="BA5" s="41" t="str">
        <f>IF(AY5=0,"-",AY5/AY37)</f>
        <v>-</v>
      </c>
      <c r="BB5" s="42" t="str">
        <f>IF(AY5=0,"-",AY5/AX5)</f>
        <v>-</v>
      </c>
      <c r="BC5" s="39">
        <f>SUM(BC4:BC4)</f>
        <v>0</v>
      </c>
      <c r="BD5" s="40">
        <f>SUM(BD4:BD4)</f>
        <v>0</v>
      </c>
      <c r="BE5" s="41" t="str">
        <f>IF(BC5=0,"-",BC5/BC37)</f>
        <v>-</v>
      </c>
      <c r="BF5" s="41" t="str">
        <f>IF(BD5=0,"-",BD5/BD37)</f>
        <v>-</v>
      </c>
      <c r="BG5" s="42" t="str">
        <f>IF(BD5=0,"-",BD5/BC5)</f>
        <v>-</v>
      </c>
      <c r="BH5" s="39">
        <f>SUM(BH4:BH4)</f>
        <v>0</v>
      </c>
      <c r="BI5" s="40">
        <f>SUM(BI4:BI4)</f>
        <v>0</v>
      </c>
      <c r="BJ5" s="41" t="str">
        <f>IF(BH5=0,"-",BH5/BH37)</f>
        <v>-</v>
      </c>
      <c r="BK5" s="41" t="str">
        <f>IF(BI5=0,"-",BI5/BI37)</f>
        <v>-</v>
      </c>
      <c r="BL5" s="42" t="str">
        <f>IF(BI5=0,"-",BI5/BH5)</f>
        <v>-</v>
      </c>
      <c r="BM5" s="39">
        <f>SUM(BM4:BM4)</f>
        <v>0</v>
      </c>
      <c r="BN5" s="40">
        <f>SUM(BN4:BN4)</f>
        <v>0</v>
      </c>
      <c r="BO5" s="41" t="str">
        <f>IF(BM5=0,"-",BM5/BM37)</f>
        <v>-</v>
      </c>
      <c r="BP5" s="41" t="str">
        <f>IF(BN5=0,"-",BN5/BN37)</f>
        <v>-</v>
      </c>
      <c r="BQ5" s="42" t="str">
        <f>IF(BN5=0,"-",BN5/BM5)</f>
        <v>-</v>
      </c>
      <c r="BR5" s="39">
        <f>SUM(BR4:BR4)</f>
        <v>0</v>
      </c>
      <c r="BS5" s="40">
        <f>SUM(BS4:BS4)</f>
        <v>0</v>
      </c>
      <c r="BT5" s="41" t="str">
        <f>IF(BR5=0,"-",BR5/BR37)</f>
        <v>-</v>
      </c>
      <c r="BU5" s="41" t="str">
        <f>IF(BS5=0,"-",BS5/BS37)</f>
        <v>-</v>
      </c>
      <c r="BV5" s="42" t="str">
        <f>IF(BS5=0,"-",BS5/BR5)</f>
        <v>-</v>
      </c>
      <c r="BX5" s="39">
        <f>SUM(BX4:BX4)</f>
        <v>0</v>
      </c>
      <c r="BY5" s="40">
        <f>SUM(BY4:BY4)</f>
        <v>0</v>
      </c>
      <c r="BZ5" s="41" t="str">
        <f>IF(BX5=0,"-",BX5/BX37)</f>
        <v>-</v>
      </c>
      <c r="CA5" s="41" t="str">
        <f>IF(BY5=0,"-",BY5/BY37)</f>
        <v>-</v>
      </c>
      <c r="CB5" s="42" t="str">
        <f>IF(BY5=0,"-",BY5/BX5)</f>
        <v>-</v>
      </c>
    </row>
    <row r="6" spans="2:80" s="3" customFormat="1" ht="16" customHeight="1" thickTop="1" thickBot="1" x14ac:dyDescent="0.35">
      <c r="D6" s="43"/>
      <c r="E6" s="44"/>
      <c r="F6" s="45"/>
      <c r="G6" s="45"/>
      <c r="H6" s="44"/>
      <c r="I6" s="43"/>
      <c r="J6" s="44"/>
      <c r="K6" s="45"/>
      <c r="L6" s="45"/>
      <c r="M6" s="44"/>
      <c r="N6" s="43"/>
      <c r="O6" s="44"/>
      <c r="P6" s="45"/>
      <c r="Q6" s="45"/>
      <c r="R6" s="44"/>
      <c r="S6" s="43"/>
      <c r="T6" s="44"/>
      <c r="U6" s="45"/>
      <c r="V6" s="45"/>
      <c r="W6" s="44"/>
      <c r="X6" s="43"/>
      <c r="Y6" s="44"/>
      <c r="Z6" s="45"/>
      <c r="AA6" s="45"/>
      <c r="AB6" s="44"/>
      <c r="AC6" s="43"/>
      <c r="AD6" s="44"/>
      <c r="AE6" s="45"/>
      <c r="AF6" s="45"/>
      <c r="AG6" s="44"/>
      <c r="AH6" s="43"/>
      <c r="AI6" s="44"/>
      <c r="AJ6" s="45"/>
      <c r="AK6" s="45"/>
      <c r="AL6" s="44"/>
      <c r="AM6" s="10"/>
      <c r="AN6" s="43"/>
      <c r="AO6" s="44"/>
      <c r="AP6" s="45"/>
      <c r="AQ6" s="45"/>
      <c r="AR6" s="44"/>
      <c r="AS6" s="43"/>
      <c r="AT6" s="44"/>
      <c r="AU6" s="45"/>
      <c r="AV6" s="45"/>
      <c r="AW6" s="44"/>
      <c r="AX6" s="43"/>
      <c r="AY6" s="44"/>
      <c r="AZ6" s="45"/>
      <c r="BA6" s="45"/>
      <c r="BB6" s="44"/>
      <c r="BC6" s="43"/>
      <c r="BD6" s="44"/>
      <c r="BE6" s="45"/>
      <c r="BF6" s="45"/>
      <c r="BG6" s="44"/>
      <c r="BH6" s="43"/>
      <c r="BI6" s="44"/>
      <c r="BJ6" s="45"/>
      <c r="BK6" s="45"/>
      <c r="BL6" s="44"/>
      <c r="BM6" s="43"/>
      <c r="BN6" s="44"/>
      <c r="BO6" s="45"/>
      <c r="BP6" s="45"/>
      <c r="BQ6" s="44"/>
      <c r="BR6" s="43"/>
      <c r="BS6" s="44"/>
      <c r="BT6" s="45"/>
      <c r="BU6" s="45"/>
      <c r="BV6" s="44"/>
      <c r="BX6" s="43"/>
      <c r="BY6" s="44"/>
      <c r="BZ6" s="45"/>
      <c r="CA6" s="45"/>
      <c r="CB6" s="44"/>
    </row>
    <row r="7" spans="2:80" s="3" customFormat="1" ht="15.65" thickTop="1" x14ac:dyDescent="0.3">
      <c r="B7" s="137" t="s">
        <v>2</v>
      </c>
      <c r="C7" s="8" t="s">
        <v>20</v>
      </c>
      <c r="D7" s="35"/>
      <c r="E7" s="36"/>
      <c r="F7" s="37" t="str">
        <f>IF(D7&gt;0,D7/D$15,"-")</f>
        <v>-</v>
      </c>
      <c r="G7" s="37" t="str">
        <f>IF(E7&gt;0,E7/E$15,"-")</f>
        <v>-</v>
      </c>
      <c r="H7" s="38" t="str">
        <f>IF(D7&gt;0,E7/D7,"-")</f>
        <v>-</v>
      </c>
      <c r="I7" s="35"/>
      <c r="J7" s="36"/>
      <c r="K7" s="37" t="str">
        <f>IF(I7&gt;0,I7/I$15,"-")</f>
        <v>-</v>
      </c>
      <c r="L7" s="37" t="str">
        <f>IF(J7&gt;0,J7/J$15,"-")</f>
        <v>-</v>
      </c>
      <c r="M7" s="38" t="str">
        <f>IF(I7&gt;0,J7/I7,"-")</f>
        <v>-</v>
      </c>
      <c r="N7" s="35"/>
      <c r="O7" s="36"/>
      <c r="P7" s="37" t="str">
        <f>IF(N7&gt;0,N7/N$15,"-")</f>
        <v>-</v>
      </c>
      <c r="Q7" s="37" t="str">
        <f>IF(O7&gt;0,O7/O$15,"-")</f>
        <v>-</v>
      </c>
      <c r="R7" s="38" t="str">
        <f>IF(N7&gt;0,O7/N7,"-")</f>
        <v>-</v>
      </c>
      <c r="S7" s="35"/>
      <c r="T7" s="36"/>
      <c r="U7" s="37" t="str">
        <f>IF(S7&gt;0,S7/S$15,"-")</f>
        <v>-</v>
      </c>
      <c r="V7" s="37" t="str">
        <f>IF(T7&gt;0,T7/T$15,"-")</f>
        <v>-</v>
      </c>
      <c r="W7" s="38" t="str">
        <f>IF(S7&gt;0,T7/S7,"-")</f>
        <v>-</v>
      </c>
      <c r="X7" s="35"/>
      <c r="Y7" s="36"/>
      <c r="Z7" s="37" t="str">
        <f>IF(X7&gt;0,X7/X$15,"-")</f>
        <v>-</v>
      </c>
      <c r="AA7" s="37" t="str">
        <f>IF(Y7&gt;0,Y7/Y$15,"-")</f>
        <v>-</v>
      </c>
      <c r="AB7" s="38" t="str">
        <f>IF(X7&gt;0,Y7/X7,"-")</f>
        <v>-</v>
      </c>
      <c r="AC7" s="35"/>
      <c r="AD7" s="36"/>
      <c r="AE7" s="37" t="str">
        <f>IF(AC7&gt;0,AC7/AC$15,"-")</f>
        <v>-</v>
      </c>
      <c r="AF7" s="37" t="str">
        <f>IF(AD7&gt;0,AD7/AD$15,"-")</f>
        <v>-</v>
      </c>
      <c r="AG7" s="38" t="str">
        <f>IF(AC7&gt;0,AD7/AC7,"-")</f>
        <v>-</v>
      </c>
      <c r="AH7" s="35">
        <f>AC7+X7+S7+N7+I7+D7</f>
        <v>0</v>
      </c>
      <c r="AI7" s="36">
        <f t="shared" ref="AH7:AI14" si="0">AD7+Y7+T7+O7+J7+E7</f>
        <v>0</v>
      </c>
      <c r="AJ7" s="37" t="str">
        <f>IF(AH7&gt;0,AH7/AH$15,"-")</f>
        <v>-</v>
      </c>
      <c r="AK7" s="37" t="str">
        <f>IF(AI7&gt;0,AI7/AI$15,"-")</f>
        <v>-</v>
      </c>
      <c r="AL7" s="38" t="str">
        <f>IF(AH7&gt;0,AI7/AH7,"-")</f>
        <v>-</v>
      </c>
      <c r="AM7" s="10"/>
      <c r="AN7" s="35"/>
      <c r="AO7" s="36"/>
      <c r="AP7" s="37" t="str">
        <f>IF(AN7&gt;0,AN7/AN$15,"-")</f>
        <v>-</v>
      </c>
      <c r="AQ7" s="37" t="str">
        <f>IF(AO7&gt;0,AO7/AO$15,"-")</f>
        <v>-</v>
      </c>
      <c r="AR7" s="38" t="str">
        <f>IF(AN7&gt;0,AO7/AN7,"-")</f>
        <v>-</v>
      </c>
      <c r="AS7" s="35"/>
      <c r="AT7" s="36"/>
      <c r="AU7" s="37" t="str">
        <f>IF(AS7&gt;0,AS7/AS$15,"-")</f>
        <v>-</v>
      </c>
      <c r="AV7" s="37" t="str">
        <f>IF(AT7&gt;0,AT7/AT$15,"-")</f>
        <v>-</v>
      </c>
      <c r="AW7" s="38" t="str">
        <f>IF(AS7&gt;0,AT7/AS7,"-")</f>
        <v>-</v>
      </c>
      <c r="AX7" s="35"/>
      <c r="AY7" s="36"/>
      <c r="AZ7" s="37" t="str">
        <f>IF(AX7&gt;0,AX7/AX$15,"-")</f>
        <v>-</v>
      </c>
      <c r="BA7" s="37" t="str">
        <f>IF(AY7&gt;0,AY7/AY$15,"-")</f>
        <v>-</v>
      </c>
      <c r="BB7" s="38" t="str">
        <f>IF(AX7&gt;0,AY7/AX7,"-")</f>
        <v>-</v>
      </c>
      <c r="BC7" s="35"/>
      <c r="BD7" s="36"/>
      <c r="BE7" s="37" t="str">
        <f>IF(BC7&gt;0,BC7/BC$15,"-")</f>
        <v>-</v>
      </c>
      <c r="BF7" s="37" t="str">
        <f>IF(BD7&gt;0,BD7/BD$15,"-")</f>
        <v>-</v>
      </c>
      <c r="BG7" s="38" t="str">
        <f>IF(BC7&gt;0,BD7/BC7,"-")</f>
        <v>-</v>
      </c>
      <c r="BH7" s="35"/>
      <c r="BI7" s="36"/>
      <c r="BJ7" s="37" t="str">
        <f>IF(BH7&gt;0,BH7/BH$15,"-")</f>
        <v>-</v>
      </c>
      <c r="BK7" s="37" t="str">
        <f>IF(BI7&gt;0,BI7/BI$15,"-")</f>
        <v>-</v>
      </c>
      <c r="BL7" s="38" t="str">
        <f>IF(BH7&gt;0,BI7/BH7,"-")</f>
        <v>-</v>
      </c>
      <c r="BM7" s="35"/>
      <c r="BN7" s="36"/>
      <c r="BO7" s="37" t="str">
        <f>IF(BM7&gt;0,BM7/BM$15,"-")</f>
        <v>-</v>
      </c>
      <c r="BP7" s="37" t="str">
        <f>IF(BN7&gt;0,BN7/BN$15,"-")</f>
        <v>-</v>
      </c>
      <c r="BQ7" s="38" t="str">
        <f>IF(BM7&gt;0,BN7/BM7,"-")</f>
        <v>-</v>
      </c>
      <c r="BR7" s="35">
        <f t="shared" ref="BR7:BS14" si="1">BM7+BH7+BC7+AX7+AS7+AN7</f>
        <v>0</v>
      </c>
      <c r="BS7" s="36">
        <f t="shared" si="1"/>
        <v>0</v>
      </c>
      <c r="BT7" s="37" t="str">
        <f>IF(BR7&gt;0,BR7/BR$15,"-")</f>
        <v>-</v>
      </c>
      <c r="BU7" s="37" t="str">
        <f>IF(BS7&gt;0,BS7/BS$15,"-")</f>
        <v>-</v>
      </c>
      <c r="BV7" s="38" t="str">
        <f>IF(BR7&gt;0,BS7/BR7,"-")</f>
        <v>-</v>
      </c>
      <c r="BX7" s="65">
        <f>BR7+AH7</f>
        <v>0</v>
      </c>
      <c r="BY7" s="36">
        <f>BS7+AI7</f>
        <v>0</v>
      </c>
      <c r="BZ7" s="37" t="str">
        <f>IF(BX7&gt;0,BX7/BX$15,"-")</f>
        <v>-</v>
      </c>
      <c r="CA7" s="37" t="str">
        <f>IF(BY7&gt;0,BY7/BY$15,"-")</f>
        <v>-</v>
      </c>
      <c r="CB7" s="38" t="str">
        <f>IF(BX7&gt;0,BY7/BX7,"-")</f>
        <v>-</v>
      </c>
    </row>
    <row r="8" spans="2:80" s="3" customFormat="1" x14ac:dyDescent="0.3">
      <c r="B8" s="138"/>
      <c r="C8" s="9" t="s">
        <v>26</v>
      </c>
      <c r="D8" s="46"/>
      <c r="E8" s="47"/>
      <c r="F8" s="48" t="str">
        <f t="shared" ref="F8:G14" si="2">IF(D8&gt;0,D8/D$15,"-")</f>
        <v>-</v>
      </c>
      <c r="G8" s="48" t="str">
        <f t="shared" si="2"/>
        <v>-</v>
      </c>
      <c r="H8" s="49" t="str">
        <f t="shared" ref="H8:H14" si="3">IF(D8&gt;0,E8/D8,"-")</f>
        <v>-</v>
      </c>
      <c r="I8" s="46"/>
      <c r="J8" s="47"/>
      <c r="K8" s="48" t="str">
        <f t="shared" ref="K8:L14" si="4">IF(I8&gt;0,I8/I$15,"-")</f>
        <v>-</v>
      </c>
      <c r="L8" s="48" t="str">
        <f t="shared" si="4"/>
        <v>-</v>
      </c>
      <c r="M8" s="49" t="str">
        <f t="shared" ref="M8:M14" si="5">IF(I8&gt;0,J8/I8,"-")</f>
        <v>-</v>
      </c>
      <c r="N8" s="46"/>
      <c r="O8" s="47"/>
      <c r="P8" s="48" t="str">
        <f t="shared" ref="P8:Q14" si="6">IF(N8&gt;0,N8/N$15,"-")</f>
        <v>-</v>
      </c>
      <c r="Q8" s="48" t="str">
        <f t="shared" si="6"/>
        <v>-</v>
      </c>
      <c r="R8" s="49" t="str">
        <f t="shared" ref="R8:R14" si="7">IF(N8&gt;0,O8/N8,"-")</f>
        <v>-</v>
      </c>
      <c r="S8" s="46"/>
      <c r="T8" s="47"/>
      <c r="U8" s="48" t="str">
        <f t="shared" ref="U8:V14" si="8">IF(S8&gt;0,S8/S$15,"-")</f>
        <v>-</v>
      </c>
      <c r="V8" s="48" t="str">
        <f t="shared" si="8"/>
        <v>-</v>
      </c>
      <c r="W8" s="49" t="str">
        <f t="shared" ref="W8:W14" si="9">IF(S8&gt;0,T8/S8,"-")</f>
        <v>-</v>
      </c>
      <c r="X8" s="46"/>
      <c r="Y8" s="47"/>
      <c r="Z8" s="48" t="str">
        <f t="shared" ref="Z8:AA14" si="10">IF(X8&gt;0,X8/X$15,"-")</f>
        <v>-</v>
      </c>
      <c r="AA8" s="48" t="str">
        <f t="shared" si="10"/>
        <v>-</v>
      </c>
      <c r="AB8" s="49" t="str">
        <f t="shared" ref="AB8:AB14" si="11">IF(X8&gt;0,Y8/X8,"-")</f>
        <v>-</v>
      </c>
      <c r="AC8" s="46"/>
      <c r="AD8" s="47"/>
      <c r="AE8" s="48" t="str">
        <f t="shared" ref="AE8:AF14" si="12">IF(AC8&gt;0,AC8/AC$15,"-")</f>
        <v>-</v>
      </c>
      <c r="AF8" s="48" t="str">
        <f t="shared" si="12"/>
        <v>-</v>
      </c>
      <c r="AG8" s="49" t="str">
        <f t="shared" ref="AG8:AG14" si="13">IF(AC8&gt;0,AD8/AC8,"-")</f>
        <v>-</v>
      </c>
      <c r="AH8" s="46">
        <f t="shared" si="0"/>
        <v>0</v>
      </c>
      <c r="AI8" s="47">
        <f t="shared" si="0"/>
        <v>0</v>
      </c>
      <c r="AJ8" s="48" t="str">
        <f t="shared" ref="AJ8:AK14" si="14">IF(AH8&gt;0,AH8/AH$15,"-")</f>
        <v>-</v>
      </c>
      <c r="AK8" s="48" t="str">
        <f t="shared" si="14"/>
        <v>-</v>
      </c>
      <c r="AL8" s="49" t="str">
        <f t="shared" ref="AL8:AL14" si="15">IF(AH8&gt;0,AI8/AH8,"-")</f>
        <v>-</v>
      </c>
      <c r="AM8" s="10"/>
      <c r="AN8" s="46"/>
      <c r="AO8" s="47"/>
      <c r="AP8" s="48" t="str">
        <f t="shared" ref="AP8:AQ14" si="16">IF(AN8&gt;0,AN8/AN$15,"-")</f>
        <v>-</v>
      </c>
      <c r="AQ8" s="48" t="str">
        <f t="shared" si="16"/>
        <v>-</v>
      </c>
      <c r="AR8" s="49" t="str">
        <f t="shared" ref="AR8:AR14" si="17">IF(AN8&gt;0,AO8/AN8,"-")</f>
        <v>-</v>
      </c>
      <c r="AS8" s="46"/>
      <c r="AT8" s="47"/>
      <c r="AU8" s="48" t="str">
        <f t="shared" ref="AU8:AV14" si="18">IF(AS8&gt;0,AS8/AS$15,"-")</f>
        <v>-</v>
      </c>
      <c r="AV8" s="48" t="str">
        <f t="shared" si="18"/>
        <v>-</v>
      </c>
      <c r="AW8" s="49" t="str">
        <f t="shared" ref="AW8:AW14" si="19">IF(AS8&gt;0,AT8/AS8,"-")</f>
        <v>-</v>
      </c>
      <c r="AX8" s="46"/>
      <c r="AY8" s="47"/>
      <c r="AZ8" s="48" t="str">
        <f t="shared" ref="AZ8:BA14" si="20">IF(AX8&gt;0,AX8/AX$15,"-")</f>
        <v>-</v>
      </c>
      <c r="BA8" s="48" t="str">
        <f t="shared" si="20"/>
        <v>-</v>
      </c>
      <c r="BB8" s="49" t="str">
        <f t="shared" ref="BB8:BB14" si="21">IF(AX8&gt;0,AY8/AX8,"-")</f>
        <v>-</v>
      </c>
      <c r="BC8" s="46"/>
      <c r="BD8" s="47"/>
      <c r="BE8" s="48" t="str">
        <f t="shared" ref="BE8:BF14" si="22">IF(BC8&gt;0,BC8/BC$15,"-")</f>
        <v>-</v>
      </c>
      <c r="BF8" s="48" t="str">
        <f t="shared" si="22"/>
        <v>-</v>
      </c>
      <c r="BG8" s="49" t="str">
        <f t="shared" ref="BG8:BG14" si="23">IF(BC8&gt;0,BD8/BC8,"-")</f>
        <v>-</v>
      </c>
      <c r="BH8" s="46"/>
      <c r="BI8" s="47"/>
      <c r="BJ8" s="48" t="str">
        <f t="shared" ref="BJ8:BK14" si="24">IF(BH8&gt;0,BH8/BH$15,"-")</f>
        <v>-</v>
      </c>
      <c r="BK8" s="48" t="str">
        <f t="shared" si="24"/>
        <v>-</v>
      </c>
      <c r="BL8" s="49" t="str">
        <f t="shared" ref="BL8:BL14" si="25">IF(BH8&gt;0,BI8/BH8,"-")</f>
        <v>-</v>
      </c>
      <c r="BM8" s="46"/>
      <c r="BN8" s="47"/>
      <c r="BO8" s="48" t="str">
        <f t="shared" ref="BO8:BP14" si="26">IF(BM8&gt;0,BM8/BM$15,"-")</f>
        <v>-</v>
      </c>
      <c r="BP8" s="48" t="str">
        <f t="shared" si="26"/>
        <v>-</v>
      </c>
      <c r="BQ8" s="49" t="str">
        <f t="shared" ref="BQ8:BQ14" si="27">IF(BM8&gt;0,BN8/BM8,"-")</f>
        <v>-</v>
      </c>
      <c r="BR8" s="46">
        <f t="shared" si="1"/>
        <v>0</v>
      </c>
      <c r="BS8" s="47">
        <f t="shared" si="1"/>
        <v>0</v>
      </c>
      <c r="BT8" s="48" t="str">
        <f t="shared" ref="BT8:BU14" si="28">IF(BR8&gt;0,BR8/BR$15,"-")</f>
        <v>-</v>
      </c>
      <c r="BU8" s="48" t="str">
        <f t="shared" si="28"/>
        <v>-</v>
      </c>
      <c r="BV8" s="49" t="str">
        <f t="shared" ref="BV8:BV14" si="29">IF(BR8&gt;0,BS8/BR8,"-")</f>
        <v>-</v>
      </c>
      <c r="BX8" s="66">
        <f t="shared" ref="BX8:BY14" si="30">BR8+AH8</f>
        <v>0</v>
      </c>
      <c r="BY8" s="47">
        <f t="shared" si="30"/>
        <v>0</v>
      </c>
      <c r="BZ8" s="48" t="str">
        <f t="shared" ref="BZ8:CA14" si="31">IF(BX8&gt;0,BX8/BX$15,"-")</f>
        <v>-</v>
      </c>
      <c r="CA8" s="48" t="str">
        <f t="shared" si="31"/>
        <v>-</v>
      </c>
      <c r="CB8" s="49" t="str">
        <f t="shared" ref="CB8:CB14" si="32">IF(BX8&gt;0,BY8/BX8,"-")</f>
        <v>-</v>
      </c>
    </row>
    <row r="9" spans="2:80" s="3" customFormat="1" x14ac:dyDescent="0.3">
      <c r="B9" s="138"/>
      <c r="C9" s="9" t="s">
        <v>27</v>
      </c>
      <c r="D9" s="46"/>
      <c r="E9" s="47"/>
      <c r="F9" s="48" t="str">
        <f t="shared" si="2"/>
        <v>-</v>
      </c>
      <c r="G9" s="48" t="str">
        <f t="shared" si="2"/>
        <v>-</v>
      </c>
      <c r="H9" s="49" t="str">
        <f t="shared" si="3"/>
        <v>-</v>
      </c>
      <c r="I9" s="46"/>
      <c r="J9" s="47"/>
      <c r="K9" s="48" t="str">
        <f t="shared" si="4"/>
        <v>-</v>
      </c>
      <c r="L9" s="48" t="str">
        <f t="shared" si="4"/>
        <v>-</v>
      </c>
      <c r="M9" s="49" t="str">
        <f t="shared" si="5"/>
        <v>-</v>
      </c>
      <c r="N9" s="46"/>
      <c r="O9" s="47"/>
      <c r="P9" s="48" t="str">
        <f t="shared" si="6"/>
        <v>-</v>
      </c>
      <c r="Q9" s="48" t="str">
        <f t="shared" si="6"/>
        <v>-</v>
      </c>
      <c r="R9" s="49" t="str">
        <f t="shared" si="7"/>
        <v>-</v>
      </c>
      <c r="S9" s="46"/>
      <c r="T9" s="47"/>
      <c r="U9" s="48" t="str">
        <f t="shared" si="8"/>
        <v>-</v>
      </c>
      <c r="V9" s="48" t="str">
        <f t="shared" si="8"/>
        <v>-</v>
      </c>
      <c r="W9" s="49" t="str">
        <f t="shared" si="9"/>
        <v>-</v>
      </c>
      <c r="X9" s="46"/>
      <c r="Y9" s="47"/>
      <c r="Z9" s="48" t="str">
        <f t="shared" si="10"/>
        <v>-</v>
      </c>
      <c r="AA9" s="48" t="str">
        <f t="shared" si="10"/>
        <v>-</v>
      </c>
      <c r="AB9" s="49" t="str">
        <f t="shared" si="11"/>
        <v>-</v>
      </c>
      <c r="AC9" s="46"/>
      <c r="AD9" s="47"/>
      <c r="AE9" s="48" t="str">
        <f t="shared" si="12"/>
        <v>-</v>
      </c>
      <c r="AF9" s="48" t="str">
        <f t="shared" si="12"/>
        <v>-</v>
      </c>
      <c r="AG9" s="49" t="str">
        <f t="shared" si="13"/>
        <v>-</v>
      </c>
      <c r="AH9" s="46">
        <f t="shared" si="0"/>
        <v>0</v>
      </c>
      <c r="AI9" s="47">
        <f t="shared" si="0"/>
        <v>0</v>
      </c>
      <c r="AJ9" s="48" t="str">
        <f t="shared" si="14"/>
        <v>-</v>
      </c>
      <c r="AK9" s="48" t="str">
        <f t="shared" si="14"/>
        <v>-</v>
      </c>
      <c r="AL9" s="49" t="str">
        <f t="shared" si="15"/>
        <v>-</v>
      </c>
      <c r="AM9" s="10"/>
      <c r="AN9" s="46"/>
      <c r="AO9" s="47"/>
      <c r="AP9" s="48" t="str">
        <f t="shared" si="16"/>
        <v>-</v>
      </c>
      <c r="AQ9" s="48" t="str">
        <f t="shared" si="16"/>
        <v>-</v>
      </c>
      <c r="AR9" s="49" t="str">
        <f t="shared" si="17"/>
        <v>-</v>
      </c>
      <c r="AS9" s="46"/>
      <c r="AT9" s="47"/>
      <c r="AU9" s="48" t="str">
        <f t="shared" si="18"/>
        <v>-</v>
      </c>
      <c r="AV9" s="48" t="str">
        <f t="shared" si="18"/>
        <v>-</v>
      </c>
      <c r="AW9" s="49" t="str">
        <f t="shared" si="19"/>
        <v>-</v>
      </c>
      <c r="AX9" s="46"/>
      <c r="AY9" s="47"/>
      <c r="AZ9" s="48" t="str">
        <f t="shared" si="20"/>
        <v>-</v>
      </c>
      <c r="BA9" s="48" t="str">
        <f t="shared" si="20"/>
        <v>-</v>
      </c>
      <c r="BB9" s="49" t="str">
        <f t="shared" si="21"/>
        <v>-</v>
      </c>
      <c r="BC9" s="46"/>
      <c r="BD9" s="47"/>
      <c r="BE9" s="48" t="str">
        <f t="shared" si="22"/>
        <v>-</v>
      </c>
      <c r="BF9" s="48" t="str">
        <f t="shared" si="22"/>
        <v>-</v>
      </c>
      <c r="BG9" s="49" t="str">
        <f t="shared" si="23"/>
        <v>-</v>
      </c>
      <c r="BH9" s="46"/>
      <c r="BI9" s="47"/>
      <c r="BJ9" s="48" t="str">
        <f t="shared" si="24"/>
        <v>-</v>
      </c>
      <c r="BK9" s="48" t="str">
        <f t="shared" si="24"/>
        <v>-</v>
      </c>
      <c r="BL9" s="49" t="str">
        <f t="shared" si="25"/>
        <v>-</v>
      </c>
      <c r="BM9" s="46"/>
      <c r="BN9" s="47"/>
      <c r="BO9" s="48" t="str">
        <f t="shared" si="26"/>
        <v>-</v>
      </c>
      <c r="BP9" s="48" t="str">
        <f t="shared" si="26"/>
        <v>-</v>
      </c>
      <c r="BQ9" s="49" t="str">
        <f t="shared" si="27"/>
        <v>-</v>
      </c>
      <c r="BR9" s="46">
        <f t="shared" si="1"/>
        <v>0</v>
      </c>
      <c r="BS9" s="47">
        <f t="shared" si="1"/>
        <v>0</v>
      </c>
      <c r="BT9" s="48" t="str">
        <f t="shared" si="28"/>
        <v>-</v>
      </c>
      <c r="BU9" s="48" t="str">
        <f t="shared" si="28"/>
        <v>-</v>
      </c>
      <c r="BV9" s="49" t="str">
        <f t="shared" si="29"/>
        <v>-</v>
      </c>
      <c r="BX9" s="66">
        <f>BR9+AH9</f>
        <v>0</v>
      </c>
      <c r="BY9" s="47">
        <f t="shared" si="30"/>
        <v>0</v>
      </c>
      <c r="BZ9" s="48" t="str">
        <f t="shared" si="31"/>
        <v>-</v>
      </c>
      <c r="CA9" s="48" t="str">
        <f t="shared" si="31"/>
        <v>-</v>
      </c>
      <c r="CB9" s="49" t="str">
        <f t="shared" si="32"/>
        <v>-</v>
      </c>
    </row>
    <row r="10" spans="2:80" s="3" customFormat="1" ht="18" customHeight="1" x14ac:dyDescent="0.3">
      <c r="B10" s="138"/>
      <c r="C10" s="9" t="s">
        <v>28</v>
      </c>
      <c r="D10" s="46"/>
      <c r="E10" s="47"/>
      <c r="F10" s="48" t="str">
        <f t="shared" si="2"/>
        <v>-</v>
      </c>
      <c r="G10" s="48" t="str">
        <f t="shared" si="2"/>
        <v>-</v>
      </c>
      <c r="H10" s="49" t="str">
        <f t="shared" si="3"/>
        <v>-</v>
      </c>
      <c r="I10" s="46"/>
      <c r="J10" s="47"/>
      <c r="K10" s="48" t="str">
        <f t="shared" si="4"/>
        <v>-</v>
      </c>
      <c r="L10" s="48" t="str">
        <f t="shared" si="4"/>
        <v>-</v>
      </c>
      <c r="M10" s="49" t="str">
        <f t="shared" si="5"/>
        <v>-</v>
      </c>
      <c r="N10" s="46"/>
      <c r="O10" s="47"/>
      <c r="P10" s="48" t="str">
        <f t="shared" si="6"/>
        <v>-</v>
      </c>
      <c r="Q10" s="48" t="str">
        <f t="shared" si="6"/>
        <v>-</v>
      </c>
      <c r="R10" s="49" t="str">
        <f t="shared" si="7"/>
        <v>-</v>
      </c>
      <c r="S10" s="46"/>
      <c r="T10" s="47"/>
      <c r="U10" s="48" t="str">
        <f t="shared" si="8"/>
        <v>-</v>
      </c>
      <c r="V10" s="48" t="str">
        <f t="shared" si="8"/>
        <v>-</v>
      </c>
      <c r="W10" s="49" t="str">
        <f t="shared" si="9"/>
        <v>-</v>
      </c>
      <c r="X10" s="46"/>
      <c r="Y10" s="47"/>
      <c r="Z10" s="48" t="str">
        <f t="shared" si="10"/>
        <v>-</v>
      </c>
      <c r="AA10" s="48" t="str">
        <f t="shared" si="10"/>
        <v>-</v>
      </c>
      <c r="AB10" s="49" t="str">
        <f t="shared" si="11"/>
        <v>-</v>
      </c>
      <c r="AC10" s="46"/>
      <c r="AD10" s="47"/>
      <c r="AE10" s="48" t="str">
        <f t="shared" si="12"/>
        <v>-</v>
      </c>
      <c r="AF10" s="48" t="str">
        <f t="shared" si="12"/>
        <v>-</v>
      </c>
      <c r="AG10" s="49" t="str">
        <f t="shared" si="13"/>
        <v>-</v>
      </c>
      <c r="AH10" s="46">
        <f t="shared" si="0"/>
        <v>0</v>
      </c>
      <c r="AI10" s="47">
        <f t="shared" si="0"/>
        <v>0</v>
      </c>
      <c r="AJ10" s="48" t="str">
        <f t="shared" si="14"/>
        <v>-</v>
      </c>
      <c r="AK10" s="48" t="str">
        <f t="shared" si="14"/>
        <v>-</v>
      </c>
      <c r="AL10" s="49" t="str">
        <f t="shared" si="15"/>
        <v>-</v>
      </c>
      <c r="AM10" s="10"/>
      <c r="AN10" s="46"/>
      <c r="AO10" s="47"/>
      <c r="AP10" s="48" t="str">
        <f t="shared" si="16"/>
        <v>-</v>
      </c>
      <c r="AQ10" s="48" t="str">
        <f t="shared" si="16"/>
        <v>-</v>
      </c>
      <c r="AR10" s="49" t="str">
        <f t="shared" si="17"/>
        <v>-</v>
      </c>
      <c r="AS10" s="46"/>
      <c r="AT10" s="47"/>
      <c r="AU10" s="48" t="str">
        <f t="shared" si="18"/>
        <v>-</v>
      </c>
      <c r="AV10" s="48" t="str">
        <f t="shared" si="18"/>
        <v>-</v>
      </c>
      <c r="AW10" s="49" t="str">
        <f t="shared" si="19"/>
        <v>-</v>
      </c>
      <c r="AX10" s="46"/>
      <c r="AY10" s="47"/>
      <c r="AZ10" s="48" t="str">
        <f t="shared" si="20"/>
        <v>-</v>
      </c>
      <c r="BA10" s="48" t="str">
        <f t="shared" si="20"/>
        <v>-</v>
      </c>
      <c r="BB10" s="49" t="str">
        <f t="shared" si="21"/>
        <v>-</v>
      </c>
      <c r="BC10" s="46"/>
      <c r="BD10" s="47"/>
      <c r="BE10" s="48" t="str">
        <f t="shared" si="22"/>
        <v>-</v>
      </c>
      <c r="BF10" s="48" t="str">
        <f t="shared" si="22"/>
        <v>-</v>
      </c>
      <c r="BG10" s="49" t="str">
        <f t="shared" si="23"/>
        <v>-</v>
      </c>
      <c r="BH10" s="46"/>
      <c r="BI10" s="47"/>
      <c r="BJ10" s="48" t="str">
        <f t="shared" si="24"/>
        <v>-</v>
      </c>
      <c r="BK10" s="48" t="str">
        <f t="shared" si="24"/>
        <v>-</v>
      </c>
      <c r="BL10" s="49" t="str">
        <f t="shared" si="25"/>
        <v>-</v>
      </c>
      <c r="BM10" s="46"/>
      <c r="BN10" s="47"/>
      <c r="BO10" s="48" t="str">
        <f t="shared" si="26"/>
        <v>-</v>
      </c>
      <c r="BP10" s="48" t="str">
        <f t="shared" si="26"/>
        <v>-</v>
      </c>
      <c r="BQ10" s="49" t="str">
        <f t="shared" si="27"/>
        <v>-</v>
      </c>
      <c r="BR10" s="46">
        <f t="shared" si="1"/>
        <v>0</v>
      </c>
      <c r="BS10" s="47">
        <f t="shared" si="1"/>
        <v>0</v>
      </c>
      <c r="BT10" s="48" t="str">
        <f t="shared" si="28"/>
        <v>-</v>
      </c>
      <c r="BU10" s="48" t="str">
        <f t="shared" si="28"/>
        <v>-</v>
      </c>
      <c r="BV10" s="49" t="str">
        <f t="shared" si="29"/>
        <v>-</v>
      </c>
      <c r="BX10" s="66">
        <f t="shared" si="30"/>
        <v>0</v>
      </c>
      <c r="BY10" s="47">
        <f t="shared" si="30"/>
        <v>0</v>
      </c>
      <c r="BZ10" s="48" t="str">
        <f t="shared" si="31"/>
        <v>-</v>
      </c>
      <c r="CA10" s="48" t="str">
        <f t="shared" si="31"/>
        <v>-</v>
      </c>
      <c r="CB10" s="49" t="str">
        <f t="shared" si="32"/>
        <v>-</v>
      </c>
    </row>
    <row r="11" spans="2:80" s="3" customFormat="1" ht="18" customHeight="1" x14ac:dyDescent="0.3">
      <c r="B11" s="138"/>
      <c r="C11" s="9" t="s">
        <v>29</v>
      </c>
      <c r="D11" s="46"/>
      <c r="E11" s="47"/>
      <c r="F11" s="48" t="str">
        <f t="shared" si="2"/>
        <v>-</v>
      </c>
      <c r="G11" s="48" t="str">
        <f t="shared" si="2"/>
        <v>-</v>
      </c>
      <c r="H11" s="49" t="str">
        <f t="shared" si="3"/>
        <v>-</v>
      </c>
      <c r="I11" s="46"/>
      <c r="J11" s="47"/>
      <c r="K11" s="48" t="str">
        <f t="shared" si="4"/>
        <v>-</v>
      </c>
      <c r="L11" s="48" t="str">
        <f t="shared" si="4"/>
        <v>-</v>
      </c>
      <c r="M11" s="49" t="str">
        <f t="shared" si="5"/>
        <v>-</v>
      </c>
      <c r="N11" s="46"/>
      <c r="O11" s="47"/>
      <c r="P11" s="48" t="str">
        <f t="shared" si="6"/>
        <v>-</v>
      </c>
      <c r="Q11" s="48" t="str">
        <f t="shared" si="6"/>
        <v>-</v>
      </c>
      <c r="R11" s="49" t="str">
        <f t="shared" si="7"/>
        <v>-</v>
      </c>
      <c r="S11" s="46"/>
      <c r="T11" s="47"/>
      <c r="U11" s="48" t="str">
        <f t="shared" si="8"/>
        <v>-</v>
      </c>
      <c r="V11" s="48" t="str">
        <f t="shared" si="8"/>
        <v>-</v>
      </c>
      <c r="W11" s="49" t="str">
        <f t="shared" si="9"/>
        <v>-</v>
      </c>
      <c r="X11" s="46"/>
      <c r="Y11" s="47"/>
      <c r="Z11" s="48" t="str">
        <f t="shared" si="10"/>
        <v>-</v>
      </c>
      <c r="AA11" s="48" t="str">
        <f t="shared" si="10"/>
        <v>-</v>
      </c>
      <c r="AB11" s="49" t="str">
        <f t="shared" si="11"/>
        <v>-</v>
      </c>
      <c r="AC11" s="46"/>
      <c r="AD11" s="47"/>
      <c r="AE11" s="48" t="str">
        <f t="shared" si="12"/>
        <v>-</v>
      </c>
      <c r="AF11" s="48" t="str">
        <f t="shared" si="12"/>
        <v>-</v>
      </c>
      <c r="AG11" s="49" t="str">
        <f t="shared" si="13"/>
        <v>-</v>
      </c>
      <c r="AH11" s="46">
        <f t="shared" si="0"/>
        <v>0</v>
      </c>
      <c r="AI11" s="47">
        <f t="shared" si="0"/>
        <v>0</v>
      </c>
      <c r="AJ11" s="48" t="str">
        <f t="shared" si="14"/>
        <v>-</v>
      </c>
      <c r="AK11" s="48" t="str">
        <f t="shared" si="14"/>
        <v>-</v>
      </c>
      <c r="AL11" s="49" t="str">
        <f t="shared" si="15"/>
        <v>-</v>
      </c>
      <c r="AM11" s="10"/>
      <c r="AN11" s="46"/>
      <c r="AO11" s="47"/>
      <c r="AP11" s="48" t="str">
        <f t="shared" si="16"/>
        <v>-</v>
      </c>
      <c r="AQ11" s="48" t="str">
        <f t="shared" si="16"/>
        <v>-</v>
      </c>
      <c r="AR11" s="49" t="str">
        <f t="shared" si="17"/>
        <v>-</v>
      </c>
      <c r="AS11" s="46"/>
      <c r="AT11" s="47"/>
      <c r="AU11" s="48" t="str">
        <f t="shared" si="18"/>
        <v>-</v>
      </c>
      <c r="AV11" s="48" t="str">
        <f t="shared" si="18"/>
        <v>-</v>
      </c>
      <c r="AW11" s="49" t="str">
        <f t="shared" si="19"/>
        <v>-</v>
      </c>
      <c r="AX11" s="46"/>
      <c r="AY11" s="47"/>
      <c r="AZ11" s="48" t="str">
        <f t="shared" si="20"/>
        <v>-</v>
      </c>
      <c r="BA11" s="48" t="str">
        <f t="shared" si="20"/>
        <v>-</v>
      </c>
      <c r="BB11" s="49" t="str">
        <f t="shared" si="21"/>
        <v>-</v>
      </c>
      <c r="BC11" s="46"/>
      <c r="BD11" s="47"/>
      <c r="BE11" s="48" t="str">
        <f t="shared" si="22"/>
        <v>-</v>
      </c>
      <c r="BF11" s="48" t="str">
        <f t="shared" si="22"/>
        <v>-</v>
      </c>
      <c r="BG11" s="49" t="str">
        <f t="shared" si="23"/>
        <v>-</v>
      </c>
      <c r="BH11" s="46"/>
      <c r="BI11" s="47"/>
      <c r="BJ11" s="48" t="str">
        <f t="shared" si="24"/>
        <v>-</v>
      </c>
      <c r="BK11" s="48" t="str">
        <f t="shared" si="24"/>
        <v>-</v>
      </c>
      <c r="BL11" s="49" t="str">
        <f t="shared" si="25"/>
        <v>-</v>
      </c>
      <c r="BM11" s="46"/>
      <c r="BN11" s="47"/>
      <c r="BO11" s="48" t="str">
        <f t="shared" si="26"/>
        <v>-</v>
      </c>
      <c r="BP11" s="48" t="str">
        <f t="shared" si="26"/>
        <v>-</v>
      </c>
      <c r="BQ11" s="49" t="str">
        <f t="shared" si="27"/>
        <v>-</v>
      </c>
      <c r="BR11" s="46">
        <f t="shared" si="1"/>
        <v>0</v>
      </c>
      <c r="BS11" s="47">
        <f t="shared" si="1"/>
        <v>0</v>
      </c>
      <c r="BT11" s="48" t="str">
        <f t="shared" si="28"/>
        <v>-</v>
      </c>
      <c r="BU11" s="48" t="str">
        <f t="shared" si="28"/>
        <v>-</v>
      </c>
      <c r="BV11" s="49" t="str">
        <f t="shared" si="29"/>
        <v>-</v>
      </c>
      <c r="BX11" s="66">
        <f t="shared" si="30"/>
        <v>0</v>
      </c>
      <c r="BY11" s="47">
        <f t="shared" si="30"/>
        <v>0</v>
      </c>
      <c r="BZ11" s="48" t="str">
        <f t="shared" si="31"/>
        <v>-</v>
      </c>
      <c r="CA11" s="48" t="str">
        <f t="shared" si="31"/>
        <v>-</v>
      </c>
      <c r="CB11" s="49" t="str">
        <f t="shared" si="32"/>
        <v>-</v>
      </c>
    </row>
    <row r="12" spans="2:80" s="3" customFormat="1" x14ac:dyDescent="0.3">
      <c r="B12" s="138"/>
      <c r="C12" s="9" t="s">
        <v>30</v>
      </c>
      <c r="D12" s="46"/>
      <c r="E12" s="47"/>
      <c r="F12" s="48" t="str">
        <f t="shared" si="2"/>
        <v>-</v>
      </c>
      <c r="G12" s="48" t="str">
        <f t="shared" si="2"/>
        <v>-</v>
      </c>
      <c r="H12" s="49" t="str">
        <f t="shared" si="3"/>
        <v>-</v>
      </c>
      <c r="I12" s="46"/>
      <c r="J12" s="47"/>
      <c r="K12" s="48" t="str">
        <f t="shared" si="4"/>
        <v>-</v>
      </c>
      <c r="L12" s="48" t="str">
        <f t="shared" si="4"/>
        <v>-</v>
      </c>
      <c r="M12" s="49" t="str">
        <f t="shared" si="5"/>
        <v>-</v>
      </c>
      <c r="N12" s="46"/>
      <c r="O12" s="47"/>
      <c r="P12" s="48" t="str">
        <f t="shared" si="6"/>
        <v>-</v>
      </c>
      <c r="Q12" s="48" t="str">
        <f t="shared" si="6"/>
        <v>-</v>
      </c>
      <c r="R12" s="49" t="str">
        <f t="shared" si="7"/>
        <v>-</v>
      </c>
      <c r="S12" s="46"/>
      <c r="T12" s="47"/>
      <c r="U12" s="48" t="str">
        <f t="shared" si="8"/>
        <v>-</v>
      </c>
      <c r="V12" s="48" t="str">
        <f t="shared" si="8"/>
        <v>-</v>
      </c>
      <c r="W12" s="49" t="str">
        <f t="shared" si="9"/>
        <v>-</v>
      </c>
      <c r="X12" s="46"/>
      <c r="Y12" s="47"/>
      <c r="Z12" s="48" t="str">
        <f t="shared" si="10"/>
        <v>-</v>
      </c>
      <c r="AA12" s="48" t="str">
        <f t="shared" si="10"/>
        <v>-</v>
      </c>
      <c r="AB12" s="49" t="str">
        <f t="shared" si="11"/>
        <v>-</v>
      </c>
      <c r="AC12" s="46"/>
      <c r="AD12" s="47"/>
      <c r="AE12" s="48" t="str">
        <f t="shared" si="12"/>
        <v>-</v>
      </c>
      <c r="AF12" s="48" t="str">
        <f t="shared" si="12"/>
        <v>-</v>
      </c>
      <c r="AG12" s="49" t="str">
        <f t="shared" si="13"/>
        <v>-</v>
      </c>
      <c r="AH12" s="46">
        <f t="shared" si="0"/>
        <v>0</v>
      </c>
      <c r="AI12" s="47">
        <f t="shared" si="0"/>
        <v>0</v>
      </c>
      <c r="AJ12" s="48" t="str">
        <f t="shared" si="14"/>
        <v>-</v>
      </c>
      <c r="AK12" s="48" t="str">
        <f t="shared" si="14"/>
        <v>-</v>
      </c>
      <c r="AL12" s="49" t="str">
        <f t="shared" si="15"/>
        <v>-</v>
      </c>
      <c r="AM12" s="10"/>
      <c r="AN12" s="46"/>
      <c r="AO12" s="47"/>
      <c r="AP12" s="48" t="str">
        <f t="shared" si="16"/>
        <v>-</v>
      </c>
      <c r="AQ12" s="48" t="str">
        <f t="shared" si="16"/>
        <v>-</v>
      </c>
      <c r="AR12" s="49" t="str">
        <f t="shared" si="17"/>
        <v>-</v>
      </c>
      <c r="AS12" s="46"/>
      <c r="AT12" s="47"/>
      <c r="AU12" s="48" t="str">
        <f t="shared" si="18"/>
        <v>-</v>
      </c>
      <c r="AV12" s="48" t="str">
        <f t="shared" si="18"/>
        <v>-</v>
      </c>
      <c r="AW12" s="49" t="str">
        <f t="shared" si="19"/>
        <v>-</v>
      </c>
      <c r="AX12" s="46"/>
      <c r="AY12" s="47"/>
      <c r="AZ12" s="48" t="str">
        <f t="shared" si="20"/>
        <v>-</v>
      </c>
      <c r="BA12" s="48" t="str">
        <f t="shared" si="20"/>
        <v>-</v>
      </c>
      <c r="BB12" s="49" t="str">
        <f t="shared" si="21"/>
        <v>-</v>
      </c>
      <c r="BC12" s="46"/>
      <c r="BD12" s="47"/>
      <c r="BE12" s="48" t="str">
        <f t="shared" si="22"/>
        <v>-</v>
      </c>
      <c r="BF12" s="48" t="str">
        <f t="shared" si="22"/>
        <v>-</v>
      </c>
      <c r="BG12" s="49" t="str">
        <f t="shared" si="23"/>
        <v>-</v>
      </c>
      <c r="BH12" s="46"/>
      <c r="BI12" s="47"/>
      <c r="BJ12" s="48" t="str">
        <f t="shared" si="24"/>
        <v>-</v>
      </c>
      <c r="BK12" s="48" t="str">
        <f t="shared" si="24"/>
        <v>-</v>
      </c>
      <c r="BL12" s="49" t="str">
        <f t="shared" si="25"/>
        <v>-</v>
      </c>
      <c r="BM12" s="46"/>
      <c r="BN12" s="47"/>
      <c r="BO12" s="48" t="str">
        <f t="shared" si="26"/>
        <v>-</v>
      </c>
      <c r="BP12" s="48" t="str">
        <f t="shared" si="26"/>
        <v>-</v>
      </c>
      <c r="BQ12" s="49" t="str">
        <f t="shared" si="27"/>
        <v>-</v>
      </c>
      <c r="BR12" s="46">
        <f t="shared" si="1"/>
        <v>0</v>
      </c>
      <c r="BS12" s="47">
        <f t="shared" si="1"/>
        <v>0</v>
      </c>
      <c r="BT12" s="48" t="str">
        <f t="shared" si="28"/>
        <v>-</v>
      </c>
      <c r="BU12" s="48" t="str">
        <f t="shared" si="28"/>
        <v>-</v>
      </c>
      <c r="BV12" s="49" t="str">
        <f t="shared" si="29"/>
        <v>-</v>
      </c>
      <c r="BX12" s="66">
        <f t="shared" si="30"/>
        <v>0</v>
      </c>
      <c r="BY12" s="47">
        <f t="shared" si="30"/>
        <v>0</v>
      </c>
      <c r="BZ12" s="48" t="str">
        <f t="shared" si="31"/>
        <v>-</v>
      </c>
      <c r="CA12" s="48" t="str">
        <f t="shared" si="31"/>
        <v>-</v>
      </c>
      <c r="CB12" s="49" t="str">
        <f t="shared" si="32"/>
        <v>-</v>
      </c>
    </row>
    <row r="13" spans="2:80" s="3" customFormat="1" x14ac:dyDescent="0.3">
      <c r="B13" s="138"/>
      <c r="C13" s="9" t="s">
        <v>31</v>
      </c>
      <c r="D13" s="46"/>
      <c r="E13" s="47"/>
      <c r="F13" s="48" t="str">
        <f t="shared" si="2"/>
        <v>-</v>
      </c>
      <c r="G13" s="48" t="str">
        <f t="shared" si="2"/>
        <v>-</v>
      </c>
      <c r="H13" s="49" t="str">
        <f t="shared" si="3"/>
        <v>-</v>
      </c>
      <c r="I13" s="46"/>
      <c r="J13" s="47"/>
      <c r="K13" s="48" t="str">
        <f t="shared" si="4"/>
        <v>-</v>
      </c>
      <c r="L13" s="48" t="str">
        <f t="shared" si="4"/>
        <v>-</v>
      </c>
      <c r="M13" s="49" t="str">
        <f t="shared" si="5"/>
        <v>-</v>
      </c>
      <c r="N13" s="46"/>
      <c r="O13" s="47"/>
      <c r="P13" s="48" t="str">
        <f t="shared" si="6"/>
        <v>-</v>
      </c>
      <c r="Q13" s="48" t="str">
        <f t="shared" si="6"/>
        <v>-</v>
      </c>
      <c r="R13" s="49" t="str">
        <f t="shared" si="7"/>
        <v>-</v>
      </c>
      <c r="S13" s="46"/>
      <c r="T13" s="47"/>
      <c r="U13" s="48" t="str">
        <f t="shared" si="8"/>
        <v>-</v>
      </c>
      <c r="V13" s="48" t="str">
        <f t="shared" si="8"/>
        <v>-</v>
      </c>
      <c r="W13" s="49" t="str">
        <f t="shared" si="9"/>
        <v>-</v>
      </c>
      <c r="X13" s="46"/>
      <c r="Y13" s="47"/>
      <c r="Z13" s="48" t="str">
        <f t="shared" si="10"/>
        <v>-</v>
      </c>
      <c r="AA13" s="48" t="str">
        <f t="shared" si="10"/>
        <v>-</v>
      </c>
      <c r="AB13" s="49" t="str">
        <f t="shared" si="11"/>
        <v>-</v>
      </c>
      <c r="AC13" s="46"/>
      <c r="AD13" s="47"/>
      <c r="AE13" s="48" t="str">
        <f t="shared" si="12"/>
        <v>-</v>
      </c>
      <c r="AF13" s="48" t="str">
        <f t="shared" si="12"/>
        <v>-</v>
      </c>
      <c r="AG13" s="49" t="str">
        <f t="shared" si="13"/>
        <v>-</v>
      </c>
      <c r="AH13" s="46">
        <f t="shared" si="0"/>
        <v>0</v>
      </c>
      <c r="AI13" s="47">
        <f t="shared" si="0"/>
        <v>0</v>
      </c>
      <c r="AJ13" s="48" t="str">
        <f t="shared" si="14"/>
        <v>-</v>
      </c>
      <c r="AK13" s="48" t="str">
        <f t="shared" si="14"/>
        <v>-</v>
      </c>
      <c r="AL13" s="49" t="str">
        <f t="shared" si="15"/>
        <v>-</v>
      </c>
      <c r="AM13" s="10"/>
      <c r="AN13" s="46"/>
      <c r="AO13" s="47"/>
      <c r="AP13" s="48" t="str">
        <f t="shared" si="16"/>
        <v>-</v>
      </c>
      <c r="AQ13" s="48" t="str">
        <f t="shared" si="16"/>
        <v>-</v>
      </c>
      <c r="AR13" s="49" t="str">
        <f t="shared" si="17"/>
        <v>-</v>
      </c>
      <c r="AS13" s="46"/>
      <c r="AT13" s="47"/>
      <c r="AU13" s="48" t="str">
        <f t="shared" si="18"/>
        <v>-</v>
      </c>
      <c r="AV13" s="48" t="str">
        <f t="shared" si="18"/>
        <v>-</v>
      </c>
      <c r="AW13" s="49" t="str">
        <f t="shared" si="19"/>
        <v>-</v>
      </c>
      <c r="AX13" s="46"/>
      <c r="AY13" s="47"/>
      <c r="AZ13" s="48" t="str">
        <f t="shared" si="20"/>
        <v>-</v>
      </c>
      <c r="BA13" s="48" t="str">
        <f t="shared" si="20"/>
        <v>-</v>
      </c>
      <c r="BB13" s="49" t="str">
        <f t="shared" si="21"/>
        <v>-</v>
      </c>
      <c r="BC13" s="46"/>
      <c r="BD13" s="47"/>
      <c r="BE13" s="48" t="str">
        <f t="shared" si="22"/>
        <v>-</v>
      </c>
      <c r="BF13" s="48" t="str">
        <f t="shared" si="22"/>
        <v>-</v>
      </c>
      <c r="BG13" s="49" t="str">
        <f t="shared" si="23"/>
        <v>-</v>
      </c>
      <c r="BH13" s="46"/>
      <c r="BI13" s="47"/>
      <c r="BJ13" s="48" t="str">
        <f t="shared" si="24"/>
        <v>-</v>
      </c>
      <c r="BK13" s="48" t="str">
        <f t="shared" si="24"/>
        <v>-</v>
      </c>
      <c r="BL13" s="49" t="str">
        <f t="shared" si="25"/>
        <v>-</v>
      </c>
      <c r="BM13" s="46"/>
      <c r="BN13" s="47"/>
      <c r="BO13" s="48" t="str">
        <f t="shared" si="26"/>
        <v>-</v>
      </c>
      <c r="BP13" s="48" t="str">
        <f t="shared" si="26"/>
        <v>-</v>
      </c>
      <c r="BQ13" s="49" t="str">
        <f t="shared" si="27"/>
        <v>-</v>
      </c>
      <c r="BR13" s="46">
        <f t="shared" si="1"/>
        <v>0</v>
      </c>
      <c r="BS13" s="47">
        <f t="shared" si="1"/>
        <v>0</v>
      </c>
      <c r="BT13" s="48" t="str">
        <f t="shared" si="28"/>
        <v>-</v>
      </c>
      <c r="BU13" s="48" t="str">
        <f t="shared" si="28"/>
        <v>-</v>
      </c>
      <c r="BV13" s="49" t="str">
        <f t="shared" si="29"/>
        <v>-</v>
      </c>
      <c r="BX13" s="66">
        <f t="shared" si="30"/>
        <v>0</v>
      </c>
      <c r="BY13" s="47">
        <f t="shared" si="30"/>
        <v>0</v>
      </c>
      <c r="BZ13" s="48" t="str">
        <f t="shared" si="31"/>
        <v>-</v>
      </c>
      <c r="CA13" s="48" t="str">
        <f t="shared" si="31"/>
        <v>-</v>
      </c>
      <c r="CB13" s="49" t="str">
        <f t="shared" si="32"/>
        <v>-</v>
      </c>
    </row>
    <row r="14" spans="2:80" s="3" customFormat="1" ht="15.65" thickBot="1" x14ac:dyDescent="0.35">
      <c r="B14" s="139"/>
      <c r="C14" s="11" t="s">
        <v>25</v>
      </c>
      <c r="D14" s="46"/>
      <c r="E14" s="47"/>
      <c r="F14" s="48" t="str">
        <f t="shared" si="2"/>
        <v>-</v>
      </c>
      <c r="G14" s="48" t="str">
        <f t="shared" si="2"/>
        <v>-</v>
      </c>
      <c r="H14" s="49" t="str">
        <f t="shared" si="3"/>
        <v>-</v>
      </c>
      <c r="I14" s="46"/>
      <c r="J14" s="47"/>
      <c r="K14" s="48" t="str">
        <f t="shared" si="4"/>
        <v>-</v>
      </c>
      <c r="L14" s="48" t="str">
        <f t="shared" si="4"/>
        <v>-</v>
      </c>
      <c r="M14" s="49" t="str">
        <f t="shared" si="5"/>
        <v>-</v>
      </c>
      <c r="N14" s="46"/>
      <c r="O14" s="47"/>
      <c r="P14" s="48" t="str">
        <f t="shared" si="6"/>
        <v>-</v>
      </c>
      <c r="Q14" s="48" t="str">
        <f t="shared" si="6"/>
        <v>-</v>
      </c>
      <c r="R14" s="49" t="str">
        <f t="shared" si="7"/>
        <v>-</v>
      </c>
      <c r="S14" s="46"/>
      <c r="T14" s="47"/>
      <c r="U14" s="48" t="str">
        <f t="shared" si="8"/>
        <v>-</v>
      </c>
      <c r="V14" s="48" t="str">
        <f t="shared" si="8"/>
        <v>-</v>
      </c>
      <c r="W14" s="49" t="str">
        <f t="shared" si="9"/>
        <v>-</v>
      </c>
      <c r="X14" s="46"/>
      <c r="Y14" s="47"/>
      <c r="Z14" s="48" t="str">
        <f t="shared" si="10"/>
        <v>-</v>
      </c>
      <c r="AA14" s="48" t="str">
        <f t="shared" si="10"/>
        <v>-</v>
      </c>
      <c r="AB14" s="49" t="str">
        <f t="shared" si="11"/>
        <v>-</v>
      </c>
      <c r="AC14" s="46"/>
      <c r="AD14" s="47"/>
      <c r="AE14" s="48" t="str">
        <f t="shared" si="12"/>
        <v>-</v>
      </c>
      <c r="AF14" s="48" t="str">
        <f t="shared" si="12"/>
        <v>-</v>
      </c>
      <c r="AG14" s="49" t="str">
        <f t="shared" si="13"/>
        <v>-</v>
      </c>
      <c r="AH14" s="46">
        <f t="shared" si="0"/>
        <v>0</v>
      </c>
      <c r="AI14" s="47">
        <f t="shared" si="0"/>
        <v>0</v>
      </c>
      <c r="AJ14" s="48" t="str">
        <f t="shared" si="14"/>
        <v>-</v>
      </c>
      <c r="AK14" s="48" t="str">
        <f t="shared" si="14"/>
        <v>-</v>
      </c>
      <c r="AL14" s="49" t="str">
        <f t="shared" si="15"/>
        <v>-</v>
      </c>
      <c r="AM14" s="10"/>
      <c r="AN14" s="46"/>
      <c r="AO14" s="47"/>
      <c r="AP14" s="48" t="str">
        <f t="shared" si="16"/>
        <v>-</v>
      </c>
      <c r="AQ14" s="48" t="str">
        <f t="shared" si="16"/>
        <v>-</v>
      </c>
      <c r="AR14" s="49" t="str">
        <f t="shared" si="17"/>
        <v>-</v>
      </c>
      <c r="AS14" s="46"/>
      <c r="AT14" s="47"/>
      <c r="AU14" s="48" t="str">
        <f t="shared" si="18"/>
        <v>-</v>
      </c>
      <c r="AV14" s="48" t="str">
        <f t="shared" si="18"/>
        <v>-</v>
      </c>
      <c r="AW14" s="49" t="str">
        <f t="shared" si="19"/>
        <v>-</v>
      </c>
      <c r="AX14" s="46"/>
      <c r="AY14" s="47"/>
      <c r="AZ14" s="48" t="str">
        <f t="shared" si="20"/>
        <v>-</v>
      </c>
      <c r="BA14" s="48" t="str">
        <f t="shared" si="20"/>
        <v>-</v>
      </c>
      <c r="BB14" s="49" t="str">
        <f t="shared" si="21"/>
        <v>-</v>
      </c>
      <c r="BC14" s="46"/>
      <c r="BD14" s="47"/>
      <c r="BE14" s="48" t="str">
        <f t="shared" si="22"/>
        <v>-</v>
      </c>
      <c r="BF14" s="48" t="str">
        <f t="shared" si="22"/>
        <v>-</v>
      </c>
      <c r="BG14" s="49" t="str">
        <f t="shared" si="23"/>
        <v>-</v>
      </c>
      <c r="BH14" s="46"/>
      <c r="BI14" s="47"/>
      <c r="BJ14" s="48" t="str">
        <f t="shared" si="24"/>
        <v>-</v>
      </c>
      <c r="BK14" s="48" t="str">
        <f t="shared" si="24"/>
        <v>-</v>
      </c>
      <c r="BL14" s="49" t="str">
        <f t="shared" si="25"/>
        <v>-</v>
      </c>
      <c r="BM14" s="46"/>
      <c r="BN14" s="47"/>
      <c r="BO14" s="48" t="str">
        <f t="shared" si="26"/>
        <v>-</v>
      </c>
      <c r="BP14" s="48" t="str">
        <f t="shared" si="26"/>
        <v>-</v>
      </c>
      <c r="BQ14" s="49" t="str">
        <f t="shared" si="27"/>
        <v>-</v>
      </c>
      <c r="BR14" s="46">
        <f t="shared" si="1"/>
        <v>0</v>
      </c>
      <c r="BS14" s="47">
        <f t="shared" si="1"/>
        <v>0</v>
      </c>
      <c r="BT14" s="48" t="str">
        <f t="shared" si="28"/>
        <v>-</v>
      </c>
      <c r="BU14" s="48" t="str">
        <f t="shared" si="28"/>
        <v>-</v>
      </c>
      <c r="BV14" s="49" t="str">
        <f t="shared" si="29"/>
        <v>-</v>
      </c>
      <c r="BX14" s="66">
        <f t="shared" si="30"/>
        <v>0</v>
      </c>
      <c r="BY14" s="47">
        <f t="shared" si="30"/>
        <v>0</v>
      </c>
      <c r="BZ14" s="48" t="str">
        <f t="shared" si="31"/>
        <v>-</v>
      </c>
      <c r="CA14" s="48" t="str">
        <f t="shared" si="31"/>
        <v>-</v>
      </c>
      <c r="CB14" s="49" t="str">
        <f t="shared" si="32"/>
        <v>-</v>
      </c>
    </row>
    <row r="15" spans="2:80" s="3" customFormat="1" ht="15.65" thickTop="1" thickBot="1" x14ac:dyDescent="0.35">
      <c r="B15" s="6" t="s">
        <v>10</v>
      </c>
      <c r="C15" s="7"/>
      <c r="D15" s="39">
        <f>SUM(D7:D14)</f>
        <v>0</v>
      </c>
      <c r="E15" s="40">
        <f>SUM(E7:E14)</f>
        <v>0</v>
      </c>
      <c r="F15" s="41" t="str">
        <f>IF(D15&gt;0,D15/D$37,"-")</f>
        <v>-</v>
      </c>
      <c r="G15" s="41" t="str">
        <f>IF(E15&gt;0,E15/E$37,"-")</f>
        <v>-</v>
      </c>
      <c r="H15" s="42" t="str">
        <f>IF(D15&gt;0,E15/D15,"-")</f>
        <v>-</v>
      </c>
      <c r="I15" s="39">
        <f>SUM(I7:I14)</f>
        <v>0</v>
      </c>
      <c r="J15" s="40">
        <f>SUM(J7:J14)</f>
        <v>0</v>
      </c>
      <c r="K15" s="41" t="str">
        <f>IF(I15&gt;0,I15/I$37,"-")</f>
        <v>-</v>
      </c>
      <c r="L15" s="41" t="str">
        <f>IF(J15&gt;0,J15/J$37,"-")</f>
        <v>-</v>
      </c>
      <c r="M15" s="42" t="str">
        <f>IF(I15&gt;0,J15/I15,"-")</f>
        <v>-</v>
      </c>
      <c r="N15" s="39">
        <f>SUM(N7:N14)</f>
        <v>0</v>
      </c>
      <c r="O15" s="40">
        <f>SUM(O7:O14)</f>
        <v>0</v>
      </c>
      <c r="P15" s="41" t="str">
        <f>IF(N15&gt;0,N15/N$37,"-")</f>
        <v>-</v>
      </c>
      <c r="Q15" s="41" t="str">
        <f>IF(O15&gt;0,O15/O$37,"-")</f>
        <v>-</v>
      </c>
      <c r="R15" s="42" t="str">
        <f>IF(N15&gt;0,O15/N15,"-")</f>
        <v>-</v>
      </c>
      <c r="S15" s="39">
        <f>SUM(S7:S14)</f>
        <v>0</v>
      </c>
      <c r="T15" s="40">
        <f>SUM(T7:T14)</f>
        <v>0</v>
      </c>
      <c r="U15" s="41" t="str">
        <f>IF(S15&gt;0,S15/S$37,"-")</f>
        <v>-</v>
      </c>
      <c r="V15" s="41" t="str">
        <f>IF(T15&gt;0,T15/T$37,"-")</f>
        <v>-</v>
      </c>
      <c r="W15" s="42" t="str">
        <f>IF(S15&gt;0,T15/S15,"-")</f>
        <v>-</v>
      </c>
      <c r="X15" s="39">
        <f>SUM(X7:X14)</f>
        <v>0</v>
      </c>
      <c r="Y15" s="40">
        <f>SUM(Y7:Y14)</f>
        <v>0</v>
      </c>
      <c r="Z15" s="41" t="str">
        <f>IF(X15&gt;0,X15/X$37,"-")</f>
        <v>-</v>
      </c>
      <c r="AA15" s="41" t="str">
        <f>IF(Y15&gt;0,Y15/Y$37,"-")</f>
        <v>-</v>
      </c>
      <c r="AB15" s="42" t="str">
        <f>IF(X15&gt;0,Y15/X15,"-")</f>
        <v>-</v>
      </c>
      <c r="AC15" s="39">
        <f>SUM(AC7:AC14)</f>
        <v>0</v>
      </c>
      <c r="AD15" s="40">
        <f>SUM(AD7:AD14)</f>
        <v>0</v>
      </c>
      <c r="AE15" s="41" t="str">
        <f>IF(AC15&gt;0,AC15/AC$37,"-")</f>
        <v>-</v>
      </c>
      <c r="AF15" s="41" t="str">
        <f>IF(AD15&gt;0,AD15/AD$37,"-")</f>
        <v>-</v>
      </c>
      <c r="AG15" s="42" t="str">
        <f>IF(AC15&gt;0,AD15/AC15,"-")</f>
        <v>-</v>
      </c>
      <c r="AH15" s="39">
        <f>SUM(AH7:AH14)</f>
        <v>0</v>
      </c>
      <c r="AI15" s="40">
        <f>SUM(AI7:AI14)</f>
        <v>0</v>
      </c>
      <c r="AJ15" s="41" t="str">
        <f>IF(AH15&gt;0,AH15/AH$37,"-")</f>
        <v>-</v>
      </c>
      <c r="AK15" s="41" t="str">
        <f>IF(AI15&gt;0,AI15/AI$37,"-")</f>
        <v>-</v>
      </c>
      <c r="AL15" s="42" t="str">
        <f>IF(AH15&gt;0,AI15/AH15,"-")</f>
        <v>-</v>
      </c>
      <c r="AM15" s="16"/>
      <c r="AN15" s="39">
        <f>SUM(AN7:AN14)</f>
        <v>0</v>
      </c>
      <c r="AO15" s="40">
        <f>SUM(AO7:AO14)</f>
        <v>0</v>
      </c>
      <c r="AP15" s="41" t="str">
        <f>IF(AN15&gt;0,AN15/AN$37,"-")</f>
        <v>-</v>
      </c>
      <c r="AQ15" s="41" t="str">
        <f>IF(AO15&gt;0,AO15/AO$37,"-")</f>
        <v>-</v>
      </c>
      <c r="AR15" s="42" t="str">
        <f>IF(AN15&gt;0,AO15/AN15,"-")</f>
        <v>-</v>
      </c>
      <c r="AS15" s="39">
        <f>SUM(AS7:AS14)</f>
        <v>0</v>
      </c>
      <c r="AT15" s="40">
        <f>SUM(AT7:AT14)</f>
        <v>0</v>
      </c>
      <c r="AU15" s="41" t="str">
        <f>IF(AS15&gt;0,AS15/AS$37,"-")</f>
        <v>-</v>
      </c>
      <c r="AV15" s="41" t="str">
        <f>IF(AT15&gt;0,AT15/AT$37,"-")</f>
        <v>-</v>
      </c>
      <c r="AW15" s="42" t="str">
        <f>IF(AS15&gt;0,AT15/AS15,"-")</f>
        <v>-</v>
      </c>
      <c r="AX15" s="39">
        <f>SUM(AX7:AX14)</f>
        <v>0</v>
      </c>
      <c r="AY15" s="40">
        <f>SUM(AY7:AY14)</f>
        <v>0</v>
      </c>
      <c r="AZ15" s="41" t="str">
        <f>IF(AX15&gt;0,AX15/AX$37,"-")</f>
        <v>-</v>
      </c>
      <c r="BA15" s="41" t="str">
        <f>IF(AY15&gt;0,AY15/AY$37,"-")</f>
        <v>-</v>
      </c>
      <c r="BB15" s="42" t="str">
        <f>IF(AX15&gt;0,AY15/AX15,"-")</f>
        <v>-</v>
      </c>
      <c r="BC15" s="39">
        <f>SUM(BC7:BC14)</f>
        <v>0</v>
      </c>
      <c r="BD15" s="40">
        <f>SUM(BD7:BD14)</f>
        <v>0</v>
      </c>
      <c r="BE15" s="41" t="str">
        <f>IF(BC15&gt;0,BC15/BC$37,"-")</f>
        <v>-</v>
      </c>
      <c r="BF15" s="41" t="str">
        <f>IF(BD15&gt;0,BD15/BD$37,"-")</f>
        <v>-</v>
      </c>
      <c r="BG15" s="42" t="str">
        <f>IF(BC15&gt;0,BD15/BC15,"-")</f>
        <v>-</v>
      </c>
      <c r="BH15" s="39">
        <f>SUM(BH7:BH14)</f>
        <v>0</v>
      </c>
      <c r="BI15" s="40">
        <f>SUM(BI7:BI14)</f>
        <v>0</v>
      </c>
      <c r="BJ15" s="41" t="str">
        <f>IF(BH15&gt;0,BH15/BH$37,"-")</f>
        <v>-</v>
      </c>
      <c r="BK15" s="41" t="str">
        <f>IF(BI15&gt;0,BI15/BI$37,"-")</f>
        <v>-</v>
      </c>
      <c r="BL15" s="42" t="str">
        <f>IF(BH15&gt;0,BI15/BH15,"-")</f>
        <v>-</v>
      </c>
      <c r="BM15" s="39">
        <f>SUM(BM7:BM14)</f>
        <v>0</v>
      </c>
      <c r="BN15" s="40">
        <f>SUM(BN7:BN14)</f>
        <v>0</v>
      </c>
      <c r="BO15" s="41" t="str">
        <f>IF(BM15&gt;0,BM15/BM$37,"-")</f>
        <v>-</v>
      </c>
      <c r="BP15" s="41" t="str">
        <f>IF(BN15&gt;0,BN15/BN$37,"-")</f>
        <v>-</v>
      </c>
      <c r="BQ15" s="42" t="str">
        <f>IF(BM15&gt;0,BN15/BM15,"-")</f>
        <v>-</v>
      </c>
      <c r="BR15" s="39">
        <f>SUM(BR7:BR14)</f>
        <v>0</v>
      </c>
      <c r="BS15" s="40">
        <f>SUM(BS7:BS14)</f>
        <v>0</v>
      </c>
      <c r="BT15" s="41" t="str">
        <f>IF(BR15&gt;0,BR15/BR$37,"-")</f>
        <v>-</v>
      </c>
      <c r="BU15" s="41" t="str">
        <f>IF(BS15&gt;0,BS15/BS$37,"-")</f>
        <v>-</v>
      </c>
      <c r="BV15" s="42" t="str">
        <f>IF(BR15&gt;0,BS15/BR15,"-")</f>
        <v>-</v>
      </c>
      <c r="BX15" s="68">
        <f>SUM(BX7:BX14)</f>
        <v>0</v>
      </c>
      <c r="BY15" s="40">
        <f>SUM(BY7:BY14)</f>
        <v>0</v>
      </c>
      <c r="BZ15" s="41" t="str">
        <f>IF(BX15&gt;0,BX15/BX$37,"-")</f>
        <v>-</v>
      </c>
      <c r="CA15" s="41" t="str">
        <f>IF(BY15&gt;0,BY15/BY$37,"-")</f>
        <v>-</v>
      </c>
      <c r="CB15" s="42" t="str">
        <f>IF(BX15&gt;0,BY15/BX15,"-")</f>
        <v>-</v>
      </c>
    </row>
    <row r="16" spans="2:80" s="3" customFormat="1" ht="4.55" customHeight="1" thickTop="1" thickBot="1" x14ac:dyDescent="0.35">
      <c r="B16"/>
      <c r="C16"/>
      <c r="D16" s="50"/>
      <c r="E16" s="51"/>
      <c r="F16" s="52"/>
      <c r="G16" s="52"/>
      <c r="H16" s="51"/>
      <c r="I16" s="50"/>
      <c r="J16" s="51"/>
      <c r="K16" s="52"/>
      <c r="L16" s="52"/>
      <c r="M16" s="51"/>
      <c r="N16" s="50"/>
      <c r="O16" s="51"/>
      <c r="P16" s="52"/>
      <c r="Q16" s="52"/>
      <c r="R16" s="51"/>
      <c r="S16" s="50"/>
      <c r="T16" s="51"/>
      <c r="U16" s="52"/>
      <c r="V16" s="52"/>
      <c r="W16" s="51"/>
      <c r="X16" s="50"/>
      <c r="Y16" s="51"/>
      <c r="Z16" s="52"/>
      <c r="AA16" s="52"/>
      <c r="AB16" s="51"/>
      <c r="AC16" s="50"/>
      <c r="AD16" s="51"/>
      <c r="AE16" s="52"/>
      <c r="AF16" s="52"/>
      <c r="AG16" s="51"/>
      <c r="AH16" s="50"/>
      <c r="AI16" s="51"/>
      <c r="AJ16" s="52"/>
      <c r="AK16" s="52"/>
      <c r="AL16" s="51"/>
      <c r="AM16" s="10"/>
      <c r="AN16" s="50"/>
      <c r="AO16" s="51"/>
      <c r="AP16" s="52"/>
      <c r="AQ16" s="52"/>
      <c r="AR16" s="51"/>
      <c r="AS16" s="50"/>
      <c r="AT16" s="51"/>
      <c r="AU16" s="52"/>
      <c r="AV16" s="52"/>
      <c r="AW16" s="51"/>
      <c r="AX16" s="50"/>
      <c r="AY16" s="51"/>
      <c r="AZ16" s="52"/>
      <c r="BA16" s="52"/>
      <c r="BB16" s="51"/>
      <c r="BC16" s="50"/>
      <c r="BD16" s="51"/>
      <c r="BE16" s="52"/>
      <c r="BF16" s="52"/>
      <c r="BG16" s="51"/>
      <c r="BH16" s="50"/>
      <c r="BI16" s="51"/>
      <c r="BJ16" s="52"/>
      <c r="BK16" s="52"/>
      <c r="BL16" s="51"/>
      <c r="BM16" s="50"/>
      <c r="BN16" s="51"/>
      <c r="BO16" s="52"/>
      <c r="BP16" s="52"/>
      <c r="BQ16" s="51"/>
      <c r="BR16" s="50"/>
      <c r="BS16" s="51"/>
      <c r="BT16" s="52"/>
      <c r="BU16" s="52"/>
      <c r="BV16" s="51"/>
      <c r="BX16" s="50"/>
      <c r="BY16" s="51"/>
      <c r="BZ16" s="52"/>
      <c r="CA16" s="52"/>
      <c r="CB16" s="51"/>
    </row>
    <row r="17" spans="2:80" s="3" customFormat="1" ht="15.65" thickTop="1" x14ac:dyDescent="0.3">
      <c r="B17" s="137" t="s">
        <v>1</v>
      </c>
      <c r="C17" s="8" t="s">
        <v>20</v>
      </c>
      <c r="D17" s="35"/>
      <c r="E17" s="36"/>
      <c r="F17" s="37" t="str">
        <f>IF(D17&gt;0,D17/D$25,"-")</f>
        <v>-</v>
      </c>
      <c r="G17" s="37" t="str">
        <f>IF(E17&gt;0,E17/E$25,"-")</f>
        <v>-</v>
      </c>
      <c r="H17" s="38" t="str">
        <f>IF(D17&gt;0,E17/D17,"-")</f>
        <v>-</v>
      </c>
      <c r="I17" s="35"/>
      <c r="J17" s="36"/>
      <c r="K17" s="37" t="str">
        <f>IF(I17&gt;0,I17/I$25,"-")</f>
        <v>-</v>
      </c>
      <c r="L17" s="37" t="str">
        <f>IF(J17&gt;0,J17/J$25,"-")</f>
        <v>-</v>
      </c>
      <c r="M17" s="38" t="str">
        <f>IF(I17&gt;0,J17/I17,"-")</f>
        <v>-</v>
      </c>
      <c r="N17" s="35"/>
      <c r="O17" s="36"/>
      <c r="P17" s="37" t="str">
        <f>IF(N17&gt;0,N17/N$25,"-")</f>
        <v>-</v>
      </c>
      <c r="Q17" s="37" t="str">
        <f>IF(O17&gt;0,O17/O$25,"-")</f>
        <v>-</v>
      </c>
      <c r="R17" s="38" t="str">
        <f>IF(N17&gt;0,O17/N17,"-")</f>
        <v>-</v>
      </c>
      <c r="S17" s="35"/>
      <c r="T17" s="36"/>
      <c r="U17" s="37" t="str">
        <f>IF(S17&gt;0,S17/S$25,"-")</f>
        <v>-</v>
      </c>
      <c r="V17" s="37" t="str">
        <f>IF(T17&gt;0,T17/T$25,"-")</f>
        <v>-</v>
      </c>
      <c r="W17" s="38" t="str">
        <f>IF(S17&gt;0,T17/S17,"-")</f>
        <v>-</v>
      </c>
      <c r="X17" s="35"/>
      <c r="Y17" s="36"/>
      <c r="Z17" s="37" t="str">
        <f>IF(X17&gt;0,X17/X$25,"-")</f>
        <v>-</v>
      </c>
      <c r="AA17" s="37" t="str">
        <f>IF(Y17&gt;0,Y17/Y$25,"-")</f>
        <v>-</v>
      </c>
      <c r="AB17" s="38" t="str">
        <f>IF(X17&gt;0,Y17/X17,"-")</f>
        <v>-</v>
      </c>
      <c r="AC17" s="35"/>
      <c r="AD17" s="36"/>
      <c r="AE17" s="37" t="str">
        <f>IF(AC17&gt;0,AC17/AC$25,"-")</f>
        <v>-</v>
      </c>
      <c r="AF17" s="37" t="str">
        <f>IF(AD17&gt;0,AD17/AD$25,"-")</f>
        <v>-</v>
      </c>
      <c r="AG17" s="38" t="str">
        <f>IF(AC17&gt;0,AD17/AC17,"-")</f>
        <v>-</v>
      </c>
      <c r="AH17" s="35">
        <f t="shared" ref="AH17:AI24" si="33">AC17+X17+S17+N17+I17+D17</f>
        <v>0</v>
      </c>
      <c r="AI17" s="36">
        <f t="shared" si="33"/>
        <v>0</v>
      </c>
      <c r="AJ17" s="37" t="str">
        <f>IF(AH17&gt;0,AH17/AH$25,"-")</f>
        <v>-</v>
      </c>
      <c r="AK17" s="37" t="str">
        <f>IF(AI17&gt;0,AI17/AI$25,"-")</f>
        <v>-</v>
      </c>
      <c r="AL17" s="38" t="str">
        <f>IF(AH17&gt;0,AI17/AH17,"-")</f>
        <v>-</v>
      </c>
      <c r="AM17" s="10"/>
      <c r="AN17" s="35"/>
      <c r="AO17" s="36"/>
      <c r="AP17" s="37" t="str">
        <f>IF(AN17&gt;0,AN17/AN$25,"-")</f>
        <v>-</v>
      </c>
      <c r="AQ17" s="37" t="str">
        <f>IF(AO17&gt;0,AO17/AO$25,"-")</f>
        <v>-</v>
      </c>
      <c r="AR17" s="38" t="str">
        <f>IF(AN17&gt;0,AO17/AN17,"-")</f>
        <v>-</v>
      </c>
      <c r="AS17" s="35"/>
      <c r="AT17" s="36"/>
      <c r="AU17" s="37" t="str">
        <f>IF(AS17&gt;0,AS17/AS$25,"-")</f>
        <v>-</v>
      </c>
      <c r="AV17" s="37" t="str">
        <f>IF(AT17&gt;0,AT17/AT$25,"-")</f>
        <v>-</v>
      </c>
      <c r="AW17" s="38" t="str">
        <f>IF(AS17&gt;0,AT17/AS17,"-")</f>
        <v>-</v>
      </c>
      <c r="AX17" s="35"/>
      <c r="AY17" s="36"/>
      <c r="AZ17" s="37" t="str">
        <f>IF(AX17&gt;0,AX17/AX$25,"-")</f>
        <v>-</v>
      </c>
      <c r="BA17" s="37" t="str">
        <f>IF(AY17&gt;0,AY17/AY$25,"-")</f>
        <v>-</v>
      </c>
      <c r="BB17" s="38" t="str">
        <f>IF(AX17&gt;0,AY17/AX17,"-")</f>
        <v>-</v>
      </c>
      <c r="BC17" s="35"/>
      <c r="BD17" s="36"/>
      <c r="BE17" s="37" t="str">
        <f>IF(BC17&gt;0,BC17/BC$25,"-")</f>
        <v>-</v>
      </c>
      <c r="BF17" s="37" t="str">
        <f>IF(BD17&gt;0,BD17/BD$25,"-")</f>
        <v>-</v>
      </c>
      <c r="BG17" s="38" t="str">
        <f>IF(BC17&gt;0,BD17/BC17,"-")</f>
        <v>-</v>
      </c>
      <c r="BH17" s="35"/>
      <c r="BI17" s="36"/>
      <c r="BJ17" s="37" t="str">
        <f>IF(BH17&gt;0,BH17/BH$25,"-")</f>
        <v>-</v>
      </c>
      <c r="BK17" s="37" t="str">
        <f>IF(BI17&gt;0,BI17/BI$25,"-")</f>
        <v>-</v>
      </c>
      <c r="BL17" s="38" t="str">
        <f>IF(BH17&gt;0,BI17/BH17,"-")</f>
        <v>-</v>
      </c>
      <c r="BM17" s="35"/>
      <c r="BN17" s="36"/>
      <c r="BO17" s="37" t="str">
        <f>IF(BM17&gt;0,BM17/BM$25,"-")</f>
        <v>-</v>
      </c>
      <c r="BP17" s="37" t="str">
        <f>IF(BN17&gt;0,BN17/BN$25,"-")</f>
        <v>-</v>
      </c>
      <c r="BQ17" s="38" t="str">
        <f>IF(BM17&gt;0,BN17/BM17,"-")</f>
        <v>-</v>
      </c>
      <c r="BR17" s="35">
        <f t="shared" ref="BR17:BS24" si="34">BM17+BH17+BC17+AX17+AS17+AN17</f>
        <v>0</v>
      </c>
      <c r="BS17" s="36">
        <f t="shared" si="34"/>
        <v>0</v>
      </c>
      <c r="BT17" s="37" t="str">
        <f>IF(BR17&gt;0,BR17/BR$25,"-")</f>
        <v>-</v>
      </c>
      <c r="BU17" s="37" t="str">
        <f>IF(BS17&gt;0,BS17/BS$25,"-")</f>
        <v>-</v>
      </c>
      <c r="BV17" s="38" t="str">
        <f>IF(BR17&gt;0,BS17/BR17,"-")</f>
        <v>-</v>
      </c>
      <c r="BX17" s="65">
        <f>BR17+AH17</f>
        <v>0</v>
      </c>
      <c r="BY17" s="36">
        <f>BS17+AI17</f>
        <v>0</v>
      </c>
      <c r="BZ17" s="37" t="str">
        <f>IF(BX17&gt;0,BX17/BX$25,"-")</f>
        <v>-</v>
      </c>
      <c r="CA17" s="37" t="str">
        <f>IF(BY17&gt;0,BY17/BY$25,"-")</f>
        <v>-</v>
      </c>
      <c r="CB17" s="38" t="str">
        <f>IF(BX17&gt;0,BY17/BX17,"-")</f>
        <v>-</v>
      </c>
    </row>
    <row r="18" spans="2:80" s="3" customFormat="1" x14ac:dyDescent="0.3">
      <c r="B18" s="138"/>
      <c r="C18" s="9" t="s">
        <v>26</v>
      </c>
      <c r="D18" s="46"/>
      <c r="E18" s="47"/>
      <c r="F18" s="48" t="str">
        <f t="shared" ref="F18:G24" si="35">IF(D18&gt;0,D18/D$25,"-")</f>
        <v>-</v>
      </c>
      <c r="G18" s="48" t="str">
        <f t="shared" si="35"/>
        <v>-</v>
      </c>
      <c r="H18" s="49" t="str">
        <f t="shared" ref="H18:H24" si="36">IF(D18&gt;0,E18/D18,"-")</f>
        <v>-</v>
      </c>
      <c r="I18" s="46"/>
      <c r="J18" s="47"/>
      <c r="K18" s="48" t="str">
        <f t="shared" ref="K18:L24" si="37">IF(I18&gt;0,I18/I$25,"-")</f>
        <v>-</v>
      </c>
      <c r="L18" s="48" t="str">
        <f t="shared" si="37"/>
        <v>-</v>
      </c>
      <c r="M18" s="49" t="str">
        <f t="shared" ref="M18:M24" si="38">IF(I18&gt;0,J18/I18,"-")</f>
        <v>-</v>
      </c>
      <c r="N18" s="46"/>
      <c r="O18" s="47"/>
      <c r="P18" s="48" t="str">
        <f t="shared" ref="P18:Q24" si="39">IF(N18&gt;0,N18/N$25,"-")</f>
        <v>-</v>
      </c>
      <c r="Q18" s="48" t="str">
        <f t="shared" si="39"/>
        <v>-</v>
      </c>
      <c r="R18" s="49" t="str">
        <f t="shared" ref="R18:R24" si="40">IF(N18&gt;0,O18/N18,"-")</f>
        <v>-</v>
      </c>
      <c r="S18" s="46"/>
      <c r="T18" s="47"/>
      <c r="U18" s="48" t="str">
        <f t="shared" ref="U18:V24" si="41">IF(S18&gt;0,S18/S$25,"-")</f>
        <v>-</v>
      </c>
      <c r="V18" s="48" t="str">
        <f t="shared" si="41"/>
        <v>-</v>
      </c>
      <c r="W18" s="49" t="str">
        <f t="shared" ref="W18:W24" si="42">IF(S18&gt;0,T18/S18,"-")</f>
        <v>-</v>
      </c>
      <c r="X18" s="46"/>
      <c r="Y18" s="47"/>
      <c r="Z18" s="48" t="str">
        <f t="shared" ref="Z18:AA24" si="43">IF(X18&gt;0,X18/X$25,"-")</f>
        <v>-</v>
      </c>
      <c r="AA18" s="48" t="str">
        <f t="shared" si="43"/>
        <v>-</v>
      </c>
      <c r="AB18" s="49" t="str">
        <f t="shared" ref="AB18:AB24" si="44">IF(X18&gt;0,Y18/X18,"-")</f>
        <v>-</v>
      </c>
      <c r="AC18" s="46"/>
      <c r="AD18" s="47"/>
      <c r="AE18" s="48" t="str">
        <f t="shared" ref="AE18:AF24" si="45">IF(AC18&gt;0,AC18/AC$25,"-")</f>
        <v>-</v>
      </c>
      <c r="AF18" s="48" t="str">
        <f t="shared" si="45"/>
        <v>-</v>
      </c>
      <c r="AG18" s="49" t="str">
        <f t="shared" ref="AG18:AG24" si="46">IF(AC18&gt;0,AD18/AC18,"-")</f>
        <v>-</v>
      </c>
      <c r="AH18" s="46">
        <f t="shared" si="33"/>
        <v>0</v>
      </c>
      <c r="AI18" s="47">
        <f t="shared" si="33"/>
        <v>0</v>
      </c>
      <c r="AJ18" s="48" t="str">
        <f t="shared" ref="AJ18:AK24" si="47">IF(AH18&gt;0,AH18/AH$25,"-")</f>
        <v>-</v>
      </c>
      <c r="AK18" s="48" t="str">
        <f t="shared" si="47"/>
        <v>-</v>
      </c>
      <c r="AL18" s="49" t="str">
        <f t="shared" ref="AL18:AL24" si="48">IF(AH18&gt;0,AI18/AH18,"-")</f>
        <v>-</v>
      </c>
      <c r="AM18" s="10"/>
      <c r="AN18" s="46"/>
      <c r="AO18" s="47"/>
      <c r="AP18" s="48" t="str">
        <f t="shared" ref="AP18:AQ24" si="49">IF(AN18&gt;0,AN18/AN$25,"-")</f>
        <v>-</v>
      </c>
      <c r="AQ18" s="48" t="str">
        <f t="shared" si="49"/>
        <v>-</v>
      </c>
      <c r="AR18" s="49" t="str">
        <f t="shared" ref="AR18:AR24" si="50">IF(AN18&gt;0,AO18/AN18,"-")</f>
        <v>-</v>
      </c>
      <c r="AS18" s="46"/>
      <c r="AT18" s="47"/>
      <c r="AU18" s="48" t="str">
        <f t="shared" ref="AU18:AV24" si="51">IF(AS18&gt;0,AS18/AS$25,"-")</f>
        <v>-</v>
      </c>
      <c r="AV18" s="48" t="str">
        <f t="shared" si="51"/>
        <v>-</v>
      </c>
      <c r="AW18" s="49" t="str">
        <f t="shared" ref="AW18:AW24" si="52">IF(AS18&gt;0,AT18/AS18,"-")</f>
        <v>-</v>
      </c>
      <c r="AX18" s="46"/>
      <c r="AY18" s="47"/>
      <c r="AZ18" s="48" t="str">
        <f t="shared" ref="AZ18:BA24" si="53">IF(AX18&gt;0,AX18/AX$25,"-")</f>
        <v>-</v>
      </c>
      <c r="BA18" s="48" t="str">
        <f t="shared" si="53"/>
        <v>-</v>
      </c>
      <c r="BB18" s="49" t="str">
        <f t="shared" ref="BB18:BB24" si="54">IF(AX18&gt;0,AY18/AX18,"-")</f>
        <v>-</v>
      </c>
      <c r="BC18" s="46"/>
      <c r="BD18" s="47"/>
      <c r="BE18" s="48" t="str">
        <f t="shared" ref="BE18:BF24" si="55">IF(BC18&gt;0,BC18/BC$25,"-")</f>
        <v>-</v>
      </c>
      <c r="BF18" s="48" t="str">
        <f t="shared" si="55"/>
        <v>-</v>
      </c>
      <c r="BG18" s="49" t="str">
        <f t="shared" ref="BG18:BG24" si="56">IF(BC18&gt;0,BD18/BC18,"-")</f>
        <v>-</v>
      </c>
      <c r="BH18" s="46"/>
      <c r="BI18" s="47"/>
      <c r="BJ18" s="48" t="str">
        <f t="shared" ref="BJ18:BK24" si="57">IF(BH18&gt;0,BH18/BH$25,"-")</f>
        <v>-</v>
      </c>
      <c r="BK18" s="48" t="str">
        <f t="shared" si="57"/>
        <v>-</v>
      </c>
      <c r="BL18" s="49" t="str">
        <f t="shared" ref="BL18:BL24" si="58">IF(BH18&gt;0,BI18/BH18,"-")</f>
        <v>-</v>
      </c>
      <c r="BM18" s="46"/>
      <c r="BN18" s="47"/>
      <c r="BO18" s="48" t="str">
        <f t="shared" ref="BO18:BP24" si="59">IF(BM18&gt;0,BM18/BM$25,"-")</f>
        <v>-</v>
      </c>
      <c r="BP18" s="48" t="str">
        <f t="shared" si="59"/>
        <v>-</v>
      </c>
      <c r="BQ18" s="49" t="str">
        <f t="shared" ref="BQ18:BQ24" si="60">IF(BM18&gt;0,BN18/BM18,"-")</f>
        <v>-</v>
      </c>
      <c r="BR18" s="46">
        <f t="shared" si="34"/>
        <v>0</v>
      </c>
      <c r="BS18" s="47">
        <f t="shared" si="34"/>
        <v>0</v>
      </c>
      <c r="BT18" s="48" t="str">
        <f t="shared" ref="BT18:BU24" si="61">IF(BR18&gt;0,BR18/BR$25,"-")</f>
        <v>-</v>
      </c>
      <c r="BU18" s="48" t="str">
        <f t="shared" si="61"/>
        <v>-</v>
      </c>
      <c r="BV18" s="49" t="str">
        <f t="shared" ref="BV18:BV24" si="62">IF(BR18&gt;0,BS18/BR18,"-")</f>
        <v>-</v>
      </c>
      <c r="BX18" s="66">
        <f t="shared" ref="BX18:BY24" si="63">BR18+AH18</f>
        <v>0</v>
      </c>
      <c r="BY18" s="47">
        <f t="shared" si="63"/>
        <v>0</v>
      </c>
      <c r="BZ18" s="48" t="str">
        <f t="shared" ref="BZ18:CA24" si="64">IF(BX18&gt;0,BX18/BX$25,"-")</f>
        <v>-</v>
      </c>
      <c r="CA18" s="48" t="str">
        <f t="shared" si="64"/>
        <v>-</v>
      </c>
      <c r="CB18" s="49" t="str">
        <f t="shared" ref="CB18:CB24" si="65">IF(BX18&gt;0,BY18/BX18,"-")</f>
        <v>-</v>
      </c>
    </row>
    <row r="19" spans="2:80" s="3" customFormat="1" x14ac:dyDescent="0.3">
      <c r="B19" s="138"/>
      <c r="C19" s="9" t="s">
        <v>27</v>
      </c>
      <c r="D19" s="46"/>
      <c r="E19" s="47"/>
      <c r="F19" s="48" t="str">
        <f t="shared" si="35"/>
        <v>-</v>
      </c>
      <c r="G19" s="48" t="str">
        <f t="shared" si="35"/>
        <v>-</v>
      </c>
      <c r="H19" s="49" t="str">
        <f t="shared" si="36"/>
        <v>-</v>
      </c>
      <c r="I19" s="46"/>
      <c r="J19" s="47"/>
      <c r="K19" s="48" t="str">
        <f t="shared" si="37"/>
        <v>-</v>
      </c>
      <c r="L19" s="48" t="str">
        <f t="shared" si="37"/>
        <v>-</v>
      </c>
      <c r="M19" s="49" t="str">
        <f t="shared" si="38"/>
        <v>-</v>
      </c>
      <c r="N19" s="46"/>
      <c r="O19" s="47"/>
      <c r="P19" s="48" t="str">
        <f t="shared" si="39"/>
        <v>-</v>
      </c>
      <c r="Q19" s="48" t="str">
        <f t="shared" si="39"/>
        <v>-</v>
      </c>
      <c r="R19" s="49" t="str">
        <f t="shared" si="40"/>
        <v>-</v>
      </c>
      <c r="S19" s="46"/>
      <c r="T19" s="47"/>
      <c r="U19" s="48" t="str">
        <f t="shared" si="41"/>
        <v>-</v>
      </c>
      <c r="V19" s="48" t="str">
        <f t="shared" si="41"/>
        <v>-</v>
      </c>
      <c r="W19" s="49" t="str">
        <f t="shared" si="42"/>
        <v>-</v>
      </c>
      <c r="X19" s="46"/>
      <c r="Y19" s="47"/>
      <c r="Z19" s="48" t="str">
        <f t="shared" si="43"/>
        <v>-</v>
      </c>
      <c r="AA19" s="48" t="str">
        <f t="shared" si="43"/>
        <v>-</v>
      </c>
      <c r="AB19" s="49" t="str">
        <f t="shared" si="44"/>
        <v>-</v>
      </c>
      <c r="AC19" s="46"/>
      <c r="AD19" s="47"/>
      <c r="AE19" s="48" t="str">
        <f t="shared" si="45"/>
        <v>-</v>
      </c>
      <c r="AF19" s="48" t="str">
        <f t="shared" si="45"/>
        <v>-</v>
      </c>
      <c r="AG19" s="49" t="str">
        <f t="shared" si="46"/>
        <v>-</v>
      </c>
      <c r="AH19" s="46">
        <f t="shared" si="33"/>
        <v>0</v>
      </c>
      <c r="AI19" s="47">
        <f t="shared" si="33"/>
        <v>0</v>
      </c>
      <c r="AJ19" s="48" t="str">
        <f t="shared" si="47"/>
        <v>-</v>
      </c>
      <c r="AK19" s="48" t="str">
        <f t="shared" si="47"/>
        <v>-</v>
      </c>
      <c r="AL19" s="49" t="str">
        <f t="shared" si="48"/>
        <v>-</v>
      </c>
      <c r="AM19" s="10"/>
      <c r="AN19" s="46"/>
      <c r="AO19" s="47"/>
      <c r="AP19" s="48" t="str">
        <f t="shared" si="49"/>
        <v>-</v>
      </c>
      <c r="AQ19" s="48" t="str">
        <f t="shared" si="49"/>
        <v>-</v>
      </c>
      <c r="AR19" s="49" t="str">
        <f t="shared" si="50"/>
        <v>-</v>
      </c>
      <c r="AS19" s="46"/>
      <c r="AT19" s="47"/>
      <c r="AU19" s="48" t="str">
        <f t="shared" si="51"/>
        <v>-</v>
      </c>
      <c r="AV19" s="48" t="str">
        <f t="shared" si="51"/>
        <v>-</v>
      </c>
      <c r="AW19" s="49" t="str">
        <f t="shared" si="52"/>
        <v>-</v>
      </c>
      <c r="AX19" s="46"/>
      <c r="AY19" s="47"/>
      <c r="AZ19" s="48" t="str">
        <f t="shared" si="53"/>
        <v>-</v>
      </c>
      <c r="BA19" s="48" t="str">
        <f t="shared" si="53"/>
        <v>-</v>
      </c>
      <c r="BB19" s="49" t="str">
        <f t="shared" si="54"/>
        <v>-</v>
      </c>
      <c r="BC19" s="46"/>
      <c r="BD19" s="47"/>
      <c r="BE19" s="48" t="str">
        <f t="shared" si="55"/>
        <v>-</v>
      </c>
      <c r="BF19" s="48" t="str">
        <f t="shared" si="55"/>
        <v>-</v>
      </c>
      <c r="BG19" s="49" t="str">
        <f t="shared" si="56"/>
        <v>-</v>
      </c>
      <c r="BH19" s="46"/>
      <c r="BI19" s="47"/>
      <c r="BJ19" s="48" t="str">
        <f t="shared" si="57"/>
        <v>-</v>
      </c>
      <c r="BK19" s="48" t="str">
        <f t="shared" si="57"/>
        <v>-</v>
      </c>
      <c r="BL19" s="49" t="str">
        <f t="shared" si="58"/>
        <v>-</v>
      </c>
      <c r="BM19" s="46"/>
      <c r="BN19" s="47"/>
      <c r="BO19" s="48" t="str">
        <f t="shared" si="59"/>
        <v>-</v>
      </c>
      <c r="BP19" s="48" t="str">
        <f t="shared" si="59"/>
        <v>-</v>
      </c>
      <c r="BQ19" s="49" t="str">
        <f t="shared" si="60"/>
        <v>-</v>
      </c>
      <c r="BR19" s="46">
        <f t="shared" si="34"/>
        <v>0</v>
      </c>
      <c r="BS19" s="47">
        <f t="shared" si="34"/>
        <v>0</v>
      </c>
      <c r="BT19" s="48" t="str">
        <f t="shared" si="61"/>
        <v>-</v>
      </c>
      <c r="BU19" s="48" t="str">
        <f t="shared" si="61"/>
        <v>-</v>
      </c>
      <c r="BV19" s="49" t="str">
        <f t="shared" si="62"/>
        <v>-</v>
      </c>
      <c r="BX19" s="66">
        <f>BR19+AH19</f>
        <v>0</v>
      </c>
      <c r="BY19" s="47">
        <f t="shared" si="63"/>
        <v>0</v>
      </c>
      <c r="BZ19" s="48" t="str">
        <f t="shared" si="64"/>
        <v>-</v>
      </c>
      <c r="CA19" s="48" t="str">
        <f t="shared" si="64"/>
        <v>-</v>
      </c>
      <c r="CB19" s="49" t="str">
        <f t="shared" si="65"/>
        <v>-</v>
      </c>
    </row>
    <row r="20" spans="2:80" s="3" customFormat="1" x14ac:dyDescent="0.3">
      <c r="B20" s="138"/>
      <c r="C20" s="9" t="s">
        <v>28</v>
      </c>
      <c r="D20" s="46"/>
      <c r="E20" s="47"/>
      <c r="F20" s="48" t="str">
        <f t="shared" si="35"/>
        <v>-</v>
      </c>
      <c r="G20" s="48" t="str">
        <f t="shared" si="35"/>
        <v>-</v>
      </c>
      <c r="H20" s="49" t="str">
        <f t="shared" si="36"/>
        <v>-</v>
      </c>
      <c r="I20" s="46"/>
      <c r="J20" s="47"/>
      <c r="K20" s="48" t="str">
        <f t="shared" si="37"/>
        <v>-</v>
      </c>
      <c r="L20" s="48" t="str">
        <f t="shared" si="37"/>
        <v>-</v>
      </c>
      <c r="M20" s="49" t="str">
        <f t="shared" si="38"/>
        <v>-</v>
      </c>
      <c r="N20" s="46"/>
      <c r="O20" s="47"/>
      <c r="P20" s="48" t="str">
        <f t="shared" si="39"/>
        <v>-</v>
      </c>
      <c r="Q20" s="48" t="str">
        <f t="shared" si="39"/>
        <v>-</v>
      </c>
      <c r="R20" s="49" t="str">
        <f t="shared" si="40"/>
        <v>-</v>
      </c>
      <c r="S20" s="46"/>
      <c r="T20" s="47"/>
      <c r="U20" s="48" t="str">
        <f t="shared" si="41"/>
        <v>-</v>
      </c>
      <c r="V20" s="48" t="str">
        <f t="shared" si="41"/>
        <v>-</v>
      </c>
      <c r="W20" s="49" t="str">
        <f t="shared" si="42"/>
        <v>-</v>
      </c>
      <c r="X20" s="46"/>
      <c r="Y20" s="47"/>
      <c r="Z20" s="48" t="str">
        <f t="shared" si="43"/>
        <v>-</v>
      </c>
      <c r="AA20" s="48" t="str">
        <f t="shared" si="43"/>
        <v>-</v>
      </c>
      <c r="AB20" s="49" t="str">
        <f t="shared" si="44"/>
        <v>-</v>
      </c>
      <c r="AC20" s="46"/>
      <c r="AD20" s="47"/>
      <c r="AE20" s="48" t="str">
        <f t="shared" si="45"/>
        <v>-</v>
      </c>
      <c r="AF20" s="48" t="str">
        <f t="shared" si="45"/>
        <v>-</v>
      </c>
      <c r="AG20" s="49" t="str">
        <f t="shared" si="46"/>
        <v>-</v>
      </c>
      <c r="AH20" s="46">
        <f t="shared" si="33"/>
        <v>0</v>
      </c>
      <c r="AI20" s="47">
        <f t="shared" si="33"/>
        <v>0</v>
      </c>
      <c r="AJ20" s="48" t="str">
        <f t="shared" si="47"/>
        <v>-</v>
      </c>
      <c r="AK20" s="48" t="str">
        <f t="shared" si="47"/>
        <v>-</v>
      </c>
      <c r="AL20" s="49" t="str">
        <f t="shared" si="48"/>
        <v>-</v>
      </c>
      <c r="AM20" s="10"/>
      <c r="AN20" s="46"/>
      <c r="AO20" s="47"/>
      <c r="AP20" s="48" t="str">
        <f t="shared" si="49"/>
        <v>-</v>
      </c>
      <c r="AQ20" s="48" t="str">
        <f t="shared" si="49"/>
        <v>-</v>
      </c>
      <c r="AR20" s="49" t="str">
        <f t="shared" si="50"/>
        <v>-</v>
      </c>
      <c r="AS20" s="46"/>
      <c r="AT20" s="47"/>
      <c r="AU20" s="48" t="str">
        <f t="shared" si="51"/>
        <v>-</v>
      </c>
      <c r="AV20" s="48" t="str">
        <f t="shared" si="51"/>
        <v>-</v>
      </c>
      <c r="AW20" s="49" t="str">
        <f t="shared" si="52"/>
        <v>-</v>
      </c>
      <c r="AX20" s="46"/>
      <c r="AY20" s="47"/>
      <c r="AZ20" s="48" t="str">
        <f t="shared" si="53"/>
        <v>-</v>
      </c>
      <c r="BA20" s="48" t="str">
        <f t="shared" si="53"/>
        <v>-</v>
      </c>
      <c r="BB20" s="49" t="str">
        <f t="shared" si="54"/>
        <v>-</v>
      </c>
      <c r="BC20" s="46"/>
      <c r="BD20" s="47"/>
      <c r="BE20" s="48" t="str">
        <f t="shared" si="55"/>
        <v>-</v>
      </c>
      <c r="BF20" s="48" t="str">
        <f t="shared" si="55"/>
        <v>-</v>
      </c>
      <c r="BG20" s="49" t="str">
        <f t="shared" si="56"/>
        <v>-</v>
      </c>
      <c r="BH20" s="46"/>
      <c r="BI20" s="47"/>
      <c r="BJ20" s="48" t="str">
        <f t="shared" si="57"/>
        <v>-</v>
      </c>
      <c r="BK20" s="48" t="str">
        <f t="shared" si="57"/>
        <v>-</v>
      </c>
      <c r="BL20" s="49" t="str">
        <f t="shared" si="58"/>
        <v>-</v>
      </c>
      <c r="BM20" s="46"/>
      <c r="BN20" s="47"/>
      <c r="BO20" s="48" t="str">
        <f t="shared" si="59"/>
        <v>-</v>
      </c>
      <c r="BP20" s="48" t="str">
        <f t="shared" si="59"/>
        <v>-</v>
      </c>
      <c r="BQ20" s="49" t="str">
        <f t="shared" si="60"/>
        <v>-</v>
      </c>
      <c r="BR20" s="46">
        <f t="shared" si="34"/>
        <v>0</v>
      </c>
      <c r="BS20" s="47">
        <f t="shared" si="34"/>
        <v>0</v>
      </c>
      <c r="BT20" s="48" t="str">
        <f t="shared" si="61"/>
        <v>-</v>
      </c>
      <c r="BU20" s="48" t="str">
        <f t="shared" si="61"/>
        <v>-</v>
      </c>
      <c r="BV20" s="49" t="str">
        <f t="shared" si="62"/>
        <v>-</v>
      </c>
      <c r="BX20" s="66">
        <f t="shared" ref="BX20:BX24" si="66">BR20+AH20</f>
        <v>0</v>
      </c>
      <c r="BY20" s="47">
        <f t="shared" si="63"/>
        <v>0</v>
      </c>
      <c r="BZ20" s="48" t="str">
        <f t="shared" si="64"/>
        <v>-</v>
      </c>
      <c r="CA20" s="48" t="str">
        <f t="shared" si="64"/>
        <v>-</v>
      </c>
      <c r="CB20" s="49" t="str">
        <f t="shared" si="65"/>
        <v>-</v>
      </c>
    </row>
    <row r="21" spans="2:80" s="3" customFormat="1" x14ac:dyDescent="0.3">
      <c r="B21" s="138"/>
      <c r="C21" s="9" t="s">
        <v>29</v>
      </c>
      <c r="D21" s="46"/>
      <c r="E21" s="47"/>
      <c r="F21" s="48" t="str">
        <f t="shared" si="35"/>
        <v>-</v>
      </c>
      <c r="G21" s="48" t="str">
        <f t="shared" si="35"/>
        <v>-</v>
      </c>
      <c r="H21" s="49" t="str">
        <f t="shared" si="36"/>
        <v>-</v>
      </c>
      <c r="I21" s="46"/>
      <c r="J21" s="47"/>
      <c r="K21" s="48" t="str">
        <f t="shared" si="37"/>
        <v>-</v>
      </c>
      <c r="L21" s="48" t="str">
        <f t="shared" si="37"/>
        <v>-</v>
      </c>
      <c r="M21" s="49" t="str">
        <f t="shared" si="38"/>
        <v>-</v>
      </c>
      <c r="N21" s="46"/>
      <c r="O21" s="47"/>
      <c r="P21" s="48" t="str">
        <f t="shared" si="39"/>
        <v>-</v>
      </c>
      <c r="Q21" s="48" t="str">
        <f t="shared" si="39"/>
        <v>-</v>
      </c>
      <c r="R21" s="49" t="str">
        <f t="shared" si="40"/>
        <v>-</v>
      </c>
      <c r="S21" s="46"/>
      <c r="T21" s="47"/>
      <c r="U21" s="48" t="str">
        <f t="shared" si="41"/>
        <v>-</v>
      </c>
      <c r="V21" s="48" t="str">
        <f t="shared" si="41"/>
        <v>-</v>
      </c>
      <c r="W21" s="49" t="str">
        <f t="shared" si="42"/>
        <v>-</v>
      </c>
      <c r="X21" s="46"/>
      <c r="Y21" s="47"/>
      <c r="Z21" s="48" t="str">
        <f t="shared" si="43"/>
        <v>-</v>
      </c>
      <c r="AA21" s="48" t="str">
        <f t="shared" si="43"/>
        <v>-</v>
      </c>
      <c r="AB21" s="49" t="str">
        <f t="shared" si="44"/>
        <v>-</v>
      </c>
      <c r="AC21" s="46"/>
      <c r="AD21" s="47"/>
      <c r="AE21" s="48" t="str">
        <f t="shared" si="45"/>
        <v>-</v>
      </c>
      <c r="AF21" s="48" t="str">
        <f t="shared" si="45"/>
        <v>-</v>
      </c>
      <c r="AG21" s="49" t="str">
        <f t="shared" si="46"/>
        <v>-</v>
      </c>
      <c r="AH21" s="46">
        <f t="shared" si="33"/>
        <v>0</v>
      </c>
      <c r="AI21" s="47">
        <f t="shared" si="33"/>
        <v>0</v>
      </c>
      <c r="AJ21" s="48" t="str">
        <f t="shared" si="47"/>
        <v>-</v>
      </c>
      <c r="AK21" s="48" t="str">
        <f t="shared" si="47"/>
        <v>-</v>
      </c>
      <c r="AL21" s="49" t="str">
        <f t="shared" si="48"/>
        <v>-</v>
      </c>
      <c r="AM21" s="10"/>
      <c r="AN21" s="46"/>
      <c r="AO21" s="47"/>
      <c r="AP21" s="48" t="str">
        <f t="shared" si="49"/>
        <v>-</v>
      </c>
      <c r="AQ21" s="48" t="str">
        <f t="shared" si="49"/>
        <v>-</v>
      </c>
      <c r="AR21" s="49" t="str">
        <f t="shared" si="50"/>
        <v>-</v>
      </c>
      <c r="AS21" s="46"/>
      <c r="AT21" s="47"/>
      <c r="AU21" s="48" t="str">
        <f t="shared" si="51"/>
        <v>-</v>
      </c>
      <c r="AV21" s="48" t="str">
        <f t="shared" si="51"/>
        <v>-</v>
      </c>
      <c r="AW21" s="49" t="str">
        <f t="shared" si="52"/>
        <v>-</v>
      </c>
      <c r="AX21" s="46"/>
      <c r="AY21" s="47"/>
      <c r="AZ21" s="48" t="str">
        <f t="shared" si="53"/>
        <v>-</v>
      </c>
      <c r="BA21" s="48" t="str">
        <f t="shared" si="53"/>
        <v>-</v>
      </c>
      <c r="BB21" s="49" t="str">
        <f t="shared" si="54"/>
        <v>-</v>
      </c>
      <c r="BC21" s="46"/>
      <c r="BD21" s="47"/>
      <c r="BE21" s="48" t="str">
        <f t="shared" si="55"/>
        <v>-</v>
      </c>
      <c r="BF21" s="48" t="str">
        <f t="shared" si="55"/>
        <v>-</v>
      </c>
      <c r="BG21" s="49" t="str">
        <f t="shared" si="56"/>
        <v>-</v>
      </c>
      <c r="BH21" s="46"/>
      <c r="BI21" s="47"/>
      <c r="BJ21" s="48" t="str">
        <f t="shared" si="57"/>
        <v>-</v>
      </c>
      <c r="BK21" s="48" t="str">
        <f t="shared" si="57"/>
        <v>-</v>
      </c>
      <c r="BL21" s="49" t="str">
        <f t="shared" si="58"/>
        <v>-</v>
      </c>
      <c r="BM21" s="46"/>
      <c r="BN21" s="47"/>
      <c r="BO21" s="48" t="str">
        <f t="shared" si="59"/>
        <v>-</v>
      </c>
      <c r="BP21" s="48" t="str">
        <f t="shared" si="59"/>
        <v>-</v>
      </c>
      <c r="BQ21" s="49" t="str">
        <f t="shared" si="60"/>
        <v>-</v>
      </c>
      <c r="BR21" s="46">
        <f t="shared" si="34"/>
        <v>0</v>
      </c>
      <c r="BS21" s="47">
        <f t="shared" si="34"/>
        <v>0</v>
      </c>
      <c r="BT21" s="48" t="str">
        <f t="shared" si="61"/>
        <v>-</v>
      </c>
      <c r="BU21" s="48" t="str">
        <f t="shared" si="61"/>
        <v>-</v>
      </c>
      <c r="BV21" s="49" t="str">
        <f t="shared" si="62"/>
        <v>-</v>
      </c>
      <c r="BX21" s="66">
        <f t="shared" si="66"/>
        <v>0</v>
      </c>
      <c r="BY21" s="47">
        <f t="shared" si="63"/>
        <v>0</v>
      </c>
      <c r="BZ21" s="48" t="str">
        <f t="shared" si="64"/>
        <v>-</v>
      </c>
      <c r="CA21" s="48" t="str">
        <f t="shared" si="64"/>
        <v>-</v>
      </c>
      <c r="CB21" s="49" t="str">
        <f t="shared" si="65"/>
        <v>-</v>
      </c>
    </row>
    <row r="22" spans="2:80" s="3" customFormat="1" x14ac:dyDescent="0.3">
      <c r="B22" s="138"/>
      <c r="C22" s="9" t="s">
        <v>30</v>
      </c>
      <c r="D22" s="46"/>
      <c r="E22" s="47"/>
      <c r="F22" s="48" t="str">
        <f t="shared" si="35"/>
        <v>-</v>
      </c>
      <c r="G22" s="48" t="str">
        <f t="shared" si="35"/>
        <v>-</v>
      </c>
      <c r="H22" s="49" t="str">
        <f t="shared" si="36"/>
        <v>-</v>
      </c>
      <c r="I22" s="46"/>
      <c r="J22" s="47"/>
      <c r="K22" s="48" t="str">
        <f t="shared" si="37"/>
        <v>-</v>
      </c>
      <c r="L22" s="48" t="str">
        <f t="shared" si="37"/>
        <v>-</v>
      </c>
      <c r="M22" s="49" t="str">
        <f t="shared" si="38"/>
        <v>-</v>
      </c>
      <c r="N22" s="46"/>
      <c r="O22" s="47"/>
      <c r="P22" s="48" t="str">
        <f t="shared" si="39"/>
        <v>-</v>
      </c>
      <c r="Q22" s="48" t="str">
        <f t="shared" si="39"/>
        <v>-</v>
      </c>
      <c r="R22" s="49" t="str">
        <f t="shared" si="40"/>
        <v>-</v>
      </c>
      <c r="S22" s="46"/>
      <c r="T22" s="47"/>
      <c r="U22" s="48" t="str">
        <f t="shared" si="41"/>
        <v>-</v>
      </c>
      <c r="V22" s="48" t="str">
        <f t="shared" si="41"/>
        <v>-</v>
      </c>
      <c r="W22" s="49" t="str">
        <f t="shared" si="42"/>
        <v>-</v>
      </c>
      <c r="X22" s="46"/>
      <c r="Y22" s="47"/>
      <c r="Z22" s="48" t="str">
        <f t="shared" si="43"/>
        <v>-</v>
      </c>
      <c r="AA22" s="48" t="str">
        <f t="shared" si="43"/>
        <v>-</v>
      </c>
      <c r="AB22" s="49" t="str">
        <f t="shared" si="44"/>
        <v>-</v>
      </c>
      <c r="AC22" s="46"/>
      <c r="AD22" s="47"/>
      <c r="AE22" s="48" t="str">
        <f t="shared" si="45"/>
        <v>-</v>
      </c>
      <c r="AF22" s="48" t="str">
        <f t="shared" si="45"/>
        <v>-</v>
      </c>
      <c r="AG22" s="49" t="str">
        <f t="shared" si="46"/>
        <v>-</v>
      </c>
      <c r="AH22" s="46">
        <f t="shared" si="33"/>
        <v>0</v>
      </c>
      <c r="AI22" s="47">
        <f t="shared" si="33"/>
        <v>0</v>
      </c>
      <c r="AJ22" s="48" t="str">
        <f t="shared" si="47"/>
        <v>-</v>
      </c>
      <c r="AK22" s="48" t="str">
        <f t="shared" si="47"/>
        <v>-</v>
      </c>
      <c r="AL22" s="49" t="str">
        <f t="shared" si="48"/>
        <v>-</v>
      </c>
      <c r="AM22" s="10"/>
      <c r="AN22" s="46"/>
      <c r="AO22" s="47"/>
      <c r="AP22" s="48" t="str">
        <f t="shared" si="49"/>
        <v>-</v>
      </c>
      <c r="AQ22" s="48" t="str">
        <f t="shared" si="49"/>
        <v>-</v>
      </c>
      <c r="AR22" s="49" t="str">
        <f t="shared" si="50"/>
        <v>-</v>
      </c>
      <c r="AS22" s="46"/>
      <c r="AT22" s="47"/>
      <c r="AU22" s="48" t="str">
        <f t="shared" si="51"/>
        <v>-</v>
      </c>
      <c r="AV22" s="48" t="str">
        <f t="shared" si="51"/>
        <v>-</v>
      </c>
      <c r="AW22" s="49" t="str">
        <f t="shared" si="52"/>
        <v>-</v>
      </c>
      <c r="AX22" s="46"/>
      <c r="AY22" s="47"/>
      <c r="AZ22" s="48" t="str">
        <f t="shared" si="53"/>
        <v>-</v>
      </c>
      <c r="BA22" s="48" t="str">
        <f t="shared" si="53"/>
        <v>-</v>
      </c>
      <c r="BB22" s="49" t="str">
        <f t="shared" si="54"/>
        <v>-</v>
      </c>
      <c r="BC22" s="46"/>
      <c r="BD22" s="47"/>
      <c r="BE22" s="48" t="str">
        <f t="shared" si="55"/>
        <v>-</v>
      </c>
      <c r="BF22" s="48" t="str">
        <f t="shared" si="55"/>
        <v>-</v>
      </c>
      <c r="BG22" s="49" t="str">
        <f t="shared" si="56"/>
        <v>-</v>
      </c>
      <c r="BH22" s="46"/>
      <c r="BI22" s="47"/>
      <c r="BJ22" s="48" t="str">
        <f t="shared" si="57"/>
        <v>-</v>
      </c>
      <c r="BK22" s="48" t="str">
        <f t="shared" si="57"/>
        <v>-</v>
      </c>
      <c r="BL22" s="49" t="str">
        <f t="shared" si="58"/>
        <v>-</v>
      </c>
      <c r="BM22" s="46"/>
      <c r="BN22" s="47"/>
      <c r="BO22" s="48" t="str">
        <f t="shared" si="59"/>
        <v>-</v>
      </c>
      <c r="BP22" s="48" t="str">
        <f t="shared" si="59"/>
        <v>-</v>
      </c>
      <c r="BQ22" s="49" t="str">
        <f t="shared" si="60"/>
        <v>-</v>
      </c>
      <c r="BR22" s="46">
        <f t="shared" si="34"/>
        <v>0</v>
      </c>
      <c r="BS22" s="47">
        <f t="shared" si="34"/>
        <v>0</v>
      </c>
      <c r="BT22" s="48" t="str">
        <f t="shared" si="61"/>
        <v>-</v>
      </c>
      <c r="BU22" s="48" t="str">
        <f t="shared" si="61"/>
        <v>-</v>
      </c>
      <c r="BV22" s="49" t="str">
        <f t="shared" si="62"/>
        <v>-</v>
      </c>
      <c r="BX22" s="66">
        <f t="shared" si="66"/>
        <v>0</v>
      </c>
      <c r="BY22" s="47">
        <f t="shared" si="63"/>
        <v>0</v>
      </c>
      <c r="BZ22" s="48" t="str">
        <f t="shared" si="64"/>
        <v>-</v>
      </c>
      <c r="CA22" s="48" t="str">
        <f t="shared" si="64"/>
        <v>-</v>
      </c>
      <c r="CB22" s="49" t="str">
        <f t="shared" si="65"/>
        <v>-</v>
      </c>
    </row>
    <row r="23" spans="2:80" s="3" customFormat="1" x14ac:dyDescent="0.3">
      <c r="B23" s="138"/>
      <c r="C23" s="9" t="s">
        <v>31</v>
      </c>
      <c r="D23" s="46"/>
      <c r="E23" s="47"/>
      <c r="F23" s="48" t="str">
        <f t="shared" si="35"/>
        <v>-</v>
      </c>
      <c r="G23" s="48" t="str">
        <f t="shared" si="35"/>
        <v>-</v>
      </c>
      <c r="H23" s="49" t="str">
        <f t="shared" si="36"/>
        <v>-</v>
      </c>
      <c r="I23" s="46"/>
      <c r="J23" s="47"/>
      <c r="K23" s="48" t="str">
        <f t="shared" si="37"/>
        <v>-</v>
      </c>
      <c r="L23" s="48" t="str">
        <f t="shared" si="37"/>
        <v>-</v>
      </c>
      <c r="M23" s="49" t="str">
        <f t="shared" si="38"/>
        <v>-</v>
      </c>
      <c r="N23" s="46"/>
      <c r="O23" s="47"/>
      <c r="P23" s="48" t="str">
        <f t="shared" si="39"/>
        <v>-</v>
      </c>
      <c r="Q23" s="48" t="str">
        <f t="shared" si="39"/>
        <v>-</v>
      </c>
      <c r="R23" s="49" t="str">
        <f t="shared" si="40"/>
        <v>-</v>
      </c>
      <c r="S23" s="46"/>
      <c r="T23" s="47"/>
      <c r="U23" s="48" t="str">
        <f t="shared" si="41"/>
        <v>-</v>
      </c>
      <c r="V23" s="48" t="str">
        <f t="shared" si="41"/>
        <v>-</v>
      </c>
      <c r="W23" s="49" t="str">
        <f t="shared" si="42"/>
        <v>-</v>
      </c>
      <c r="X23" s="46"/>
      <c r="Y23" s="47"/>
      <c r="Z23" s="48" t="str">
        <f t="shared" si="43"/>
        <v>-</v>
      </c>
      <c r="AA23" s="48" t="str">
        <f t="shared" si="43"/>
        <v>-</v>
      </c>
      <c r="AB23" s="49" t="str">
        <f t="shared" si="44"/>
        <v>-</v>
      </c>
      <c r="AC23" s="46"/>
      <c r="AD23" s="47"/>
      <c r="AE23" s="48" t="str">
        <f t="shared" si="45"/>
        <v>-</v>
      </c>
      <c r="AF23" s="48" t="str">
        <f t="shared" si="45"/>
        <v>-</v>
      </c>
      <c r="AG23" s="49" t="str">
        <f t="shared" si="46"/>
        <v>-</v>
      </c>
      <c r="AH23" s="46">
        <f t="shared" si="33"/>
        <v>0</v>
      </c>
      <c r="AI23" s="47">
        <f t="shared" si="33"/>
        <v>0</v>
      </c>
      <c r="AJ23" s="48" t="str">
        <f t="shared" si="47"/>
        <v>-</v>
      </c>
      <c r="AK23" s="48" t="str">
        <f t="shared" si="47"/>
        <v>-</v>
      </c>
      <c r="AL23" s="49" t="str">
        <f t="shared" si="48"/>
        <v>-</v>
      </c>
      <c r="AM23" s="10"/>
      <c r="AN23" s="46"/>
      <c r="AO23" s="47"/>
      <c r="AP23" s="48" t="str">
        <f t="shared" si="49"/>
        <v>-</v>
      </c>
      <c r="AQ23" s="48" t="str">
        <f t="shared" si="49"/>
        <v>-</v>
      </c>
      <c r="AR23" s="49" t="str">
        <f t="shared" si="50"/>
        <v>-</v>
      </c>
      <c r="AS23" s="46"/>
      <c r="AT23" s="47"/>
      <c r="AU23" s="48" t="str">
        <f t="shared" si="51"/>
        <v>-</v>
      </c>
      <c r="AV23" s="48" t="str">
        <f t="shared" si="51"/>
        <v>-</v>
      </c>
      <c r="AW23" s="49" t="str">
        <f t="shared" si="52"/>
        <v>-</v>
      </c>
      <c r="AX23" s="46"/>
      <c r="AY23" s="47"/>
      <c r="AZ23" s="48" t="str">
        <f t="shared" si="53"/>
        <v>-</v>
      </c>
      <c r="BA23" s="48" t="str">
        <f t="shared" si="53"/>
        <v>-</v>
      </c>
      <c r="BB23" s="49" t="str">
        <f t="shared" si="54"/>
        <v>-</v>
      </c>
      <c r="BC23" s="46"/>
      <c r="BD23" s="47"/>
      <c r="BE23" s="48" t="str">
        <f t="shared" si="55"/>
        <v>-</v>
      </c>
      <c r="BF23" s="48" t="str">
        <f t="shared" si="55"/>
        <v>-</v>
      </c>
      <c r="BG23" s="49" t="str">
        <f t="shared" si="56"/>
        <v>-</v>
      </c>
      <c r="BH23" s="46"/>
      <c r="BI23" s="47"/>
      <c r="BJ23" s="48" t="str">
        <f t="shared" si="57"/>
        <v>-</v>
      </c>
      <c r="BK23" s="48" t="str">
        <f t="shared" si="57"/>
        <v>-</v>
      </c>
      <c r="BL23" s="49" t="str">
        <f t="shared" si="58"/>
        <v>-</v>
      </c>
      <c r="BM23" s="46"/>
      <c r="BN23" s="47"/>
      <c r="BO23" s="48" t="str">
        <f t="shared" si="59"/>
        <v>-</v>
      </c>
      <c r="BP23" s="48" t="str">
        <f t="shared" si="59"/>
        <v>-</v>
      </c>
      <c r="BQ23" s="49" t="str">
        <f t="shared" si="60"/>
        <v>-</v>
      </c>
      <c r="BR23" s="46">
        <f t="shared" si="34"/>
        <v>0</v>
      </c>
      <c r="BS23" s="47">
        <f t="shared" si="34"/>
        <v>0</v>
      </c>
      <c r="BT23" s="48" t="str">
        <f t="shared" si="61"/>
        <v>-</v>
      </c>
      <c r="BU23" s="48" t="str">
        <f t="shared" si="61"/>
        <v>-</v>
      </c>
      <c r="BV23" s="49" t="str">
        <f t="shared" si="62"/>
        <v>-</v>
      </c>
      <c r="BX23" s="66">
        <f t="shared" si="66"/>
        <v>0</v>
      </c>
      <c r="BY23" s="47">
        <f t="shared" si="63"/>
        <v>0</v>
      </c>
      <c r="BZ23" s="48" t="str">
        <f t="shared" si="64"/>
        <v>-</v>
      </c>
      <c r="CA23" s="48" t="str">
        <f t="shared" si="64"/>
        <v>-</v>
      </c>
      <c r="CB23" s="49" t="str">
        <f t="shared" si="65"/>
        <v>-</v>
      </c>
    </row>
    <row r="24" spans="2:80" s="3" customFormat="1" ht="15.65" thickBot="1" x14ac:dyDescent="0.35">
      <c r="B24" s="139"/>
      <c r="C24" s="11" t="s">
        <v>25</v>
      </c>
      <c r="D24" s="53"/>
      <c r="E24" s="54"/>
      <c r="F24" s="55" t="str">
        <f t="shared" si="35"/>
        <v>-</v>
      </c>
      <c r="G24" s="55" t="str">
        <f t="shared" si="35"/>
        <v>-</v>
      </c>
      <c r="H24" s="56" t="str">
        <f t="shared" si="36"/>
        <v>-</v>
      </c>
      <c r="I24" s="53"/>
      <c r="J24" s="54"/>
      <c r="K24" s="55" t="str">
        <f t="shared" si="37"/>
        <v>-</v>
      </c>
      <c r="L24" s="55" t="str">
        <f t="shared" si="37"/>
        <v>-</v>
      </c>
      <c r="M24" s="56" t="str">
        <f t="shared" si="38"/>
        <v>-</v>
      </c>
      <c r="N24" s="53"/>
      <c r="O24" s="54"/>
      <c r="P24" s="55" t="str">
        <f t="shared" si="39"/>
        <v>-</v>
      </c>
      <c r="Q24" s="55" t="str">
        <f t="shared" si="39"/>
        <v>-</v>
      </c>
      <c r="R24" s="56" t="str">
        <f t="shared" si="40"/>
        <v>-</v>
      </c>
      <c r="S24" s="53"/>
      <c r="T24" s="54"/>
      <c r="U24" s="55" t="str">
        <f t="shared" si="41"/>
        <v>-</v>
      </c>
      <c r="V24" s="55" t="str">
        <f t="shared" si="41"/>
        <v>-</v>
      </c>
      <c r="W24" s="56" t="str">
        <f t="shared" si="42"/>
        <v>-</v>
      </c>
      <c r="X24" s="53"/>
      <c r="Y24" s="54"/>
      <c r="Z24" s="55" t="str">
        <f t="shared" si="43"/>
        <v>-</v>
      </c>
      <c r="AA24" s="55" t="str">
        <f t="shared" si="43"/>
        <v>-</v>
      </c>
      <c r="AB24" s="56" t="str">
        <f t="shared" si="44"/>
        <v>-</v>
      </c>
      <c r="AC24" s="53"/>
      <c r="AD24" s="54"/>
      <c r="AE24" s="55" t="str">
        <f t="shared" si="45"/>
        <v>-</v>
      </c>
      <c r="AF24" s="55" t="str">
        <f t="shared" si="45"/>
        <v>-</v>
      </c>
      <c r="AG24" s="56" t="str">
        <f t="shared" si="46"/>
        <v>-</v>
      </c>
      <c r="AH24" s="53">
        <f t="shared" si="33"/>
        <v>0</v>
      </c>
      <c r="AI24" s="54">
        <f t="shared" si="33"/>
        <v>0</v>
      </c>
      <c r="AJ24" s="55" t="str">
        <f t="shared" si="47"/>
        <v>-</v>
      </c>
      <c r="AK24" s="55" t="str">
        <f t="shared" si="47"/>
        <v>-</v>
      </c>
      <c r="AL24" s="56" t="str">
        <f t="shared" si="48"/>
        <v>-</v>
      </c>
      <c r="AM24" s="10"/>
      <c r="AN24" s="53"/>
      <c r="AO24" s="54"/>
      <c r="AP24" s="55" t="str">
        <f t="shared" si="49"/>
        <v>-</v>
      </c>
      <c r="AQ24" s="55" t="str">
        <f t="shared" si="49"/>
        <v>-</v>
      </c>
      <c r="AR24" s="56" t="str">
        <f t="shared" si="50"/>
        <v>-</v>
      </c>
      <c r="AS24" s="53"/>
      <c r="AT24" s="54"/>
      <c r="AU24" s="55" t="str">
        <f t="shared" si="51"/>
        <v>-</v>
      </c>
      <c r="AV24" s="55" t="str">
        <f t="shared" si="51"/>
        <v>-</v>
      </c>
      <c r="AW24" s="56" t="str">
        <f t="shared" si="52"/>
        <v>-</v>
      </c>
      <c r="AX24" s="53"/>
      <c r="AY24" s="54"/>
      <c r="AZ24" s="55" t="str">
        <f t="shared" si="53"/>
        <v>-</v>
      </c>
      <c r="BA24" s="55" t="str">
        <f t="shared" si="53"/>
        <v>-</v>
      </c>
      <c r="BB24" s="56" t="str">
        <f t="shared" si="54"/>
        <v>-</v>
      </c>
      <c r="BC24" s="53"/>
      <c r="BD24" s="54"/>
      <c r="BE24" s="55" t="str">
        <f t="shared" si="55"/>
        <v>-</v>
      </c>
      <c r="BF24" s="55" t="str">
        <f t="shared" si="55"/>
        <v>-</v>
      </c>
      <c r="BG24" s="56" t="str">
        <f t="shared" si="56"/>
        <v>-</v>
      </c>
      <c r="BH24" s="53"/>
      <c r="BI24" s="54"/>
      <c r="BJ24" s="55" t="str">
        <f t="shared" si="57"/>
        <v>-</v>
      </c>
      <c r="BK24" s="55" t="str">
        <f t="shared" si="57"/>
        <v>-</v>
      </c>
      <c r="BL24" s="56" t="str">
        <f t="shared" si="58"/>
        <v>-</v>
      </c>
      <c r="BM24" s="53"/>
      <c r="BN24" s="54"/>
      <c r="BO24" s="55" t="str">
        <f t="shared" si="59"/>
        <v>-</v>
      </c>
      <c r="BP24" s="55" t="str">
        <f t="shared" si="59"/>
        <v>-</v>
      </c>
      <c r="BQ24" s="56" t="str">
        <f t="shared" si="60"/>
        <v>-</v>
      </c>
      <c r="BR24" s="53">
        <f t="shared" si="34"/>
        <v>0</v>
      </c>
      <c r="BS24" s="54">
        <f t="shared" si="34"/>
        <v>0</v>
      </c>
      <c r="BT24" s="55" t="str">
        <f t="shared" si="61"/>
        <v>-</v>
      </c>
      <c r="BU24" s="55" t="str">
        <f t="shared" si="61"/>
        <v>-</v>
      </c>
      <c r="BV24" s="56" t="str">
        <f t="shared" si="62"/>
        <v>-</v>
      </c>
      <c r="BX24" s="66">
        <f t="shared" si="66"/>
        <v>0</v>
      </c>
      <c r="BY24" s="47">
        <f t="shared" si="63"/>
        <v>0</v>
      </c>
      <c r="BZ24" s="48" t="str">
        <f t="shared" si="64"/>
        <v>-</v>
      </c>
      <c r="CA24" s="48" t="str">
        <f t="shared" si="64"/>
        <v>-</v>
      </c>
      <c r="CB24" s="49" t="str">
        <f t="shared" si="65"/>
        <v>-</v>
      </c>
    </row>
    <row r="25" spans="2:80" s="3" customFormat="1" ht="15.65" thickTop="1" thickBot="1" x14ac:dyDescent="0.35">
      <c r="B25" s="6" t="s">
        <v>11</v>
      </c>
      <c r="C25" s="7"/>
      <c r="D25" s="39">
        <f>SUM(D17:D24)</f>
        <v>0</v>
      </c>
      <c r="E25" s="40">
        <f>SUM(E17:E24)</f>
        <v>0</v>
      </c>
      <c r="F25" s="41" t="str">
        <f>IF(D25&gt;0,D25/D$37,"-")</f>
        <v>-</v>
      </c>
      <c r="G25" s="41" t="str">
        <f>IF(E25&gt;0,E25/E$37,"-")</f>
        <v>-</v>
      </c>
      <c r="H25" s="42" t="str">
        <f>IF(D25&gt;0,E25/D25,"-")</f>
        <v>-</v>
      </c>
      <c r="I25" s="39">
        <f>SUM(I17:I24)</f>
        <v>0</v>
      </c>
      <c r="J25" s="40">
        <f>SUM(J17:J24)</f>
        <v>0</v>
      </c>
      <c r="K25" s="41" t="str">
        <f>IF(I25&gt;0,I25/I$37,"-")</f>
        <v>-</v>
      </c>
      <c r="L25" s="41" t="str">
        <f>IF(J25&gt;0,J25/J$37,"-")</f>
        <v>-</v>
      </c>
      <c r="M25" s="42" t="str">
        <f>IF(I25&gt;0,J25/I25,"-")</f>
        <v>-</v>
      </c>
      <c r="N25" s="39">
        <f>SUM(N17:N24)</f>
        <v>0</v>
      </c>
      <c r="O25" s="40">
        <f>SUM(O17:O24)</f>
        <v>0</v>
      </c>
      <c r="P25" s="41" t="str">
        <f>IF(N25&gt;0,N25/N$37,"-")</f>
        <v>-</v>
      </c>
      <c r="Q25" s="41" t="str">
        <f>IF(O25&gt;0,O25/O$37,"-")</f>
        <v>-</v>
      </c>
      <c r="R25" s="42" t="str">
        <f>IF(N25&gt;0,O25/N25,"-")</f>
        <v>-</v>
      </c>
      <c r="S25" s="39">
        <f>SUM(S17:S24)</f>
        <v>0</v>
      </c>
      <c r="T25" s="40">
        <f>SUM(T17:T24)</f>
        <v>0</v>
      </c>
      <c r="U25" s="41" t="str">
        <f>IF(S25&gt;0,S25/S$37,"-")</f>
        <v>-</v>
      </c>
      <c r="V25" s="41" t="str">
        <f>IF(T25&gt;0,T25/T$37,"-")</f>
        <v>-</v>
      </c>
      <c r="W25" s="42" t="str">
        <f>IF(S25&gt;0,T25/S25,"-")</f>
        <v>-</v>
      </c>
      <c r="X25" s="39">
        <f>SUM(X17:X24)</f>
        <v>0</v>
      </c>
      <c r="Y25" s="40">
        <f>SUM(Y17:Y24)</f>
        <v>0</v>
      </c>
      <c r="Z25" s="41" t="str">
        <f>IF(X25&gt;0,X25/X$37,"-")</f>
        <v>-</v>
      </c>
      <c r="AA25" s="41" t="str">
        <f>IF(Y25&gt;0,Y25/Y$37,"-")</f>
        <v>-</v>
      </c>
      <c r="AB25" s="42" t="str">
        <f>IF(X25&gt;0,Y25/X25,"-")</f>
        <v>-</v>
      </c>
      <c r="AC25" s="39">
        <f>SUM(AC17:AC24)</f>
        <v>0</v>
      </c>
      <c r="AD25" s="40">
        <f>SUM(AD17:AD24)</f>
        <v>0</v>
      </c>
      <c r="AE25" s="41" t="str">
        <f>IF(AC25&gt;0,AC25/AC$37,"-")</f>
        <v>-</v>
      </c>
      <c r="AF25" s="41" t="str">
        <f>IF(AD25&gt;0,AD25/AD$37,"-")</f>
        <v>-</v>
      </c>
      <c r="AG25" s="42" t="str">
        <f>IF(AC25&gt;0,AD25/AC25,"-")</f>
        <v>-</v>
      </c>
      <c r="AH25" s="39">
        <f>SUM(AH17:AH24)</f>
        <v>0</v>
      </c>
      <c r="AI25" s="40">
        <f>SUM(AI17:AI24)</f>
        <v>0</v>
      </c>
      <c r="AJ25" s="41" t="str">
        <f>IF(AH25&gt;0,AH25/AH$37,"-")</f>
        <v>-</v>
      </c>
      <c r="AK25" s="41" t="str">
        <f>IF(AI25&gt;0,AI25/AI$37,"-")</f>
        <v>-</v>
      </c>
      <c r="AL25" s="42" t="str">
        <f>IF(AH25&gt;0,AI25/AH25,"-")</f>
        <v>-</v>
      </c>
      <c r="AM25" s="16"/>
      <c r="AN25" s="39">
        <f>SUM(AN17:AN24)</f>
        <v>0</v>
      </c>
      <c r="AO25" s="40">
        <f>SUM(AO17:AO24)</f>
        <v>0</v>
      </c>
      <c r="AP25" s="41" t="str">
        <f>IF(AN25&gt;0,AN25/AN$37,"-")</f>
        <v>-</v>
      </c>
      <c r="AQ25" s="41" t="str">
        <f>IF(AO25&gt;0,AO25/AO$37,"-")</f>
        <v>-</v>
      </c>
      <c r="AR25" s="42" t="str">
        <f>IF(AN25&gt;0,AO25/AN25,"-")</f>
        <v>-</v>
      </c>
      <c r="AS25" s="39">
        <f>SUM(AS17:AS24)</f>
        <v>0</v>
      </c>
      <c r="AT25" s="40">
        <f>SUM(AT17:AT24)</f>
        <v>0</v>
      </c>
      <c r="AU25" s="41" t="str">
        <f>IF(AS25&gt;0,AS25/AS$37,"-")</f>
        <v>-</v>
      </c>
      <c r="AV25" s="41" t="str">
        <f>IF(AT25&gt;0,AT25/AT$37,"-")</f>
        <v>-</v>
      </c>
      <c r="AW25" s="42" t="str">
        <f>IF(AS25&gt;0,AT25/AS25,"-")</f>
        <v>-</v>
      </c>
      <c r="AX25" s="39">
        <f>SUM(AX17:AX24)</f>
        <v>0</v>
      </c>
      <c r="AY25" s="40">
        <f>SUM(AY17:AY24)</f>
        <v>0</v>
      </c>
      <c r="AZ25" s="41" t="str">
        <f>IF(AX25&gt;0,AX25/AX$37,"-")</f>
        <v>-</v>
      </c>
      <c r="BA25" s="41" t="str">
        <f>IF(AY25&gt;0,AY25/AY$37,"-")</f>
        <v>-</v>
      </c>
      <c r="BB25" s="42" t="str">
        <f>IF(AX25&gt;0,AY25/AX25,"-")</f>
        <v>-</v>
      </c>
      <c r="BC25" s="39">
        <f>SUM(BC17:BC24)</f>
        <v>0</v>
      </c>
      <c r="BD25" s="40">
        <f>SUM(BD17:BD24)</f>
        <v>0</v>
      </c>
      <c r="BE25" s="41" t="str">
        <f>IF(BC25&gt;0,BC25/BC$37,"-")</f>
        <v>-</v>
      </c>
      <c r="BF25" s="41" t="str">
        <f>IF(BD25&gt;0,BD25/BD$37,"-")</f>
        <v>-</v>
      </c>
      <c r="BG25" s="42" t="str">
        <f>IF(BC25&gt;0,BD25/BC25,"-")</f>
        <v>-</v>
      </c>
      <c r="BH25" s="39">
        <f>SUM(BH17:BH24)</f>
        <v>0</v>
      </c>
      <c r="BI25" s="40">
        <f>SUM(BI17:BI24)</f>
        <v>0</v>
      </c>
      <c r="BJ25" s="41" t="str">
        <f>IF(BH25&gt;0,BH25/BH$37,"-")</f>
        <v>-</v>
      </c>
      <c r="BK25" s="41" t="str">
        <f>IF(BI25&gt;0,BI25/BI$37,"-")</f>
        <v>-</v>
      </c>
      <c r="BL25" s="42" t="str">
        <f>IF(BH25&gt;0,BI25/BH25,"-")</f>
        <v>-</v>
      </c>
      <c r="BM25" s="39">
        <f>SUM(BM17:BM24)</f>
        <v>0</v>
      </c>
      <c r="BN25" s="40">
        <f>SUM(BN17:BN24)</f>
        <v>0</v>
      </c>
      <c r="BO25" s="41" t="str">
        <f>IF(BM25&gt;0,BM25/BM$37,"-")</f>
        <v>-</v>
      </c>
      <c r="BP25" s="41" t="str">
        <f>IF(BN25&gt;0,BN25/BN$37,"-")</f>
        <v>-</v>
      </c>
      <c r="BQ25" s="42" t="str">
        <f>IF(BM25&gt;0,BN25/BM25,"-")</f>
        <v>-</v>
      </c>
      <c r="BR25" s="39">
        <f>SUM(BR17:BR24)</f>
        <v>0</v>
      </c>
      <c r="BS25" s="40">
        <f>SUM(BS17:BS24)</f>
        <v>0</v>
      </c>
      <c r="BT25" s="41" t="str">
        <f>IF(BR25&gt;0,BR25/BR$37,"-")</f>
        <v>-</v>
      </c>
      <c r="BU25" s="41" t="str">
        <f>IF(BS25&gt;0,BS25/BS$37,"-")</f>
        <v>-</v>
      </c>
      <c r="BV25" s="42" t="str">
        <f>IF(BR25&gt;0,BS25/BR25,"-")</f>
        <v>-</v>
      </c>
      <c r="BX25" s="68">
        <f>SUM(BX17:BX24)</f>
        <v>0</v>
      </c>
      <c r="BY25" s="40">
        <f>SUM(BY17:BY24)</f>
        <v>0</v>
      </c>
      <c r="BZ25" s="41" t="str">
        <f>IF(BX25&gt;0,BX25/BX$37,"-")</f>
        <v>-</v>
      </c>
      <c r="CA25" s="41" t="str">
        <f>IF(BY25&gt;0,BY25/BY$37,"-")</f>
        <v>-</v>
      </c>
      <c r="CB25" s="42" t="str">
        <f>IF(BX25&gt;0,BY25/BX25,"-")</f>
        <v>-</v>
      </c>
    </row>
    <row r="26" spans="2:80" s="3" customFormat="1" ht="3.8" customHeight="1" thickTop="1" thickBot="1" x14ac:dyDescent="0.35">
      <c r="B26"/>
      <c r="C26"/>
      <c r="D26" s="50"/>
      <c r="E26" s="51"/>
      <c r="F26" s="52"/>
      <c r="G26" s="52"/>
      <c r="H26" s="51"/>
      <c r="I26" s="50"/>
      <c r="J26" s="51"/>
      <c r="K26" s="52"/>
      <c r="L26" s="52"/>
      <c r="M26" s="51"/>
      <c r="N26" s="50"/>
      <c r="O26" s="51"/>
      <c r="P26" s="52"/>
      <c r="Q26" s="52"/>
      <c r="R26" s="51"/>
      <c r="S26" s="50"/>
      <c r="T26" s="51"/>
      <c r="U26" s="52"/>
      <c r="V26" s="52"/>
      <c r="W26" s="51"/>
      <c r="X26" s="50"/>
      <c r="Y26" s="51"/>
      <c r="Z26" s="52"/>
      <c r="AA26" s="52"/>
      <c r="AB26" s="51"/>
      <c r="AC26" s="50"/>
      <c r="AD26" s="51"/>
      <c r="AE26" s="52"/>
      <c r="AF26" s="52"/>
      <c r="AG26" s="51"/>
      <c r="AH26" s="50"/>
      <c r="AI26" s="51"/>
      <c r="AJ26" s="52"/>
      <c r="AK26" s="52"/>
      <c r="AL26" s="51"/>
      <c r="AM26" s="10"/>
      <c r="AN26" s="50"/>
      <c r="AO26" s="51"/>
      <c r="AP26" s="52"/>
      <c r="AQ26" s="52"/>
      <c r="AR26" s="51"/>
      <c r="AS26" s="50"/>
      <c r="AT26" s="51"/>
      <c r="AU26" s="52"/>
      <c r="AV26" s="52"/>
      <c r="AW26" s="51"/>
      <c r="AX26" s="50"/>
      <c r="AY26" s="51"/>
      <c r="AZ26" s="52"/>
      <c r="BA26" s="52"/>
      <c r="BB26" s="51"/>
      <c r="BC26" s="50"/>
      <c r="BD26" s="51"/>
      <c r="BE26" s="52"/>
      <c r="BF26" s="52"/>
      <c r="BG26" s="51"/>
      <c r="BH26" s="50"/>
      <c r="BI26" s="51"/>
      <c r="BJ26" s="52"/>
      <c r="BK26" s="52"/>
      <c r="BL26" s="51"/>
      <c r="BM26" s="50"/>
      <c r="BN26" s="51"/>
      <c r="BO26" s="52"/>
      <c r="BP26" s="52"/>
      <c r="BQ26" s="51"/>
      <c r="BR26" s="50"/>
      <c r="BS26" s="51"/>
      <c r="BT26" s="52"/>
      <c r="BU26" s="52"/>
      <c r="BV26" s="51"/>
      <c r="BX26" s="50"/>
      <c r="BY26" s="51"/>
      <c r="BZ26" s="52"/>
      <c r="CA26" s="52"/>
      <c r="CB26" s="51"/>
    </row>
    <row r="27" spans="2:80" s="3" customFormat="1" ht="15.65" thickTop="1" x14ac:dyDescent="0.3">
      <c r="B27" s="137" t="s">
        <v>0</v>
      </c>
      <c r="C27" s="8" t="s">
        <v>20</v>
      </c>
      <c r="D27" s="35"/>
      <c r="E27" s="36"/>
      <c r="F27" s="37" t="str">
        <f>IF(D27&gt;0,D27/D$35,"-")</f>
        <v>-</v>
      </c>
      <c r="G27" s="37" t="str">
        <f>IF(E27&gt;0,E27/E$35,"-")</f>
        <v>-</v>
      </c>
      <c r="H27" s="38" t="str">
        <f>IF(D27&gt;0,E27/D27,"-")</f>
        <v>-</v>
      </c>
      <c r="I27" s="35"/>
      <c r="J27" s="36"/>
      <c r="K27" s="37" t="str">
        <f>IF(I27&gt;0,I27/I$35,"-")</f>
        <v>-</v>
      </c>
      <c r="L27" s="37" t="str">
        <f>IF(J27&gt;0,J27/J$35,"-")</f>
        <v>-</v>
      </c>
      <c r="M27" s="38" t="str">
        <f>IF(I27&gt;0,J27/I27,"-")</f>
        <v>-</v>
      </c>
      <c r="N27" s="35"/>
      <c r="O27" s="36"/>
      <c r="P27" s="37" t="str">
        <f>IF(N27&gt;0,N27/N$35,"-")</f>
        <v>-</v>
      </c>
      <c r="Q27" s="37" t="str">
        <f>IF(O27&gt;0,O27/O$35,"-")</f>
        <v>-</v>
      </c>
      <c r="R27" s="38" t="str">
        <f>IF(N27&gt;0,O27/N27,"-")</f>
        <v>-</v>
      </c>
      <c r="S27" s="35"/>
      <c r="T27" s="36"/>
      <c r="U27" s="37" t="str">
        <f>IF(S27&gt;0,S27/S$35,"-")</f>
        <v>-</v>
      </c>
      <c r="V27" s="37" t="str">
        <f>IF(T27&gt;0,T27/T$35,"-")</f>
        <v>-</v>
      </c>
      <c r="W27" s="38" t="str">
        <f>IF(S27&gt;0,T27/S27,"-")</f>
        <v>-</v>
      </c>
      <c r="X27" s="35"/>
      <c r="Y27" s="36"/>
      <c r="Z27" s="37" t="str">
        <f>IF(X27&gt;0,X27/X$35,"-")</f>
        <v>-</v>
      </c>
      <c r="AA27" s="37" t="str">
        <f>IF(Y27&gt;0,Y27/Y$35,"-")</f>
        <v>-</v>
      </c>
      <c r="AB27" s="38" t="str">
        <f>IF(X27&gt;0,Y27/X27,"-")</f>
        <v>-</v>
      </c>
      <c r="AC27" s="35"/>
      <c r="AD27" s="36"/>
      <c r="AE27" s="37" t="str">
        <f>IF(AC27&gt;0,AC27/AC$35,"-")</f>
        <v>-</v>
      </c>
      <c r="AF27" s="37" t="str">
        <f>IF(AD27&gt;0,AD27/AD$35,"-")</f>
        <v>-</v>
      </c>
      <c r="AG27" s="38" t="str">
        <f>IF(AC27&gt;0,AD27/AC27,"-")</f>
        <v>-</v>
      </c>
      <c r="AH27" s="35">
        <f t="shared" ref="AH27:AI34" si="67">AC27+X27+S27+N27+I27+D27</f>
        <v>0</v>
      </c>
      <c r="AI27" s="36">
        <f t="shared" si="67"/>
        <v>0</v>
      </c>
      <c r="AJ27" s="37" t="str">
        <f>IF(AH27&gt;0,AH27/AH$35,"-")</f>
        <v>-</v>
      </c>
      <c r="AK27" s="37" t="str">
        <f>IF(AI27&gt;0,AI27/AI$35,"-")</f>
        <v>-</v>
      </c>
      <c r="AL27" s="38" t="str">
        <f>IF(AH27&gt;0,AI27/AH27,"-")</f>
        <v>-</v>
      </c>
      <c r="AM27" s="10"/>
      <c r="AN27" s="35"/>
      <c r="AO27" s="36"/>
      <c r="AP27" s="37" t="str">
        <f>IF(AN27&gt;0,AN27/AN$35,"-")</f>
        <v>-</v>
      </c>
      <c r="AQ27" s="37" t="str">
        <f>IF(AO27&gt;0,AO27/AO$35,"-")</f>
        <v>-</v>
      </c>
      <c r="AR27" s="38" t="str">
        <f>IF(AN27&gt;0,AO27/AN27,"-")</f>
        <v>-</v>
      </c>
      <c r="AS27" s="35"/>
      <c r="AT27" s="36"/>
      <c r="AU27" s="37" t="str">
        <f>IF(AS27&gt;0,AS27/AS$35,"-")</f>
        <v>-</v>
      </c>
      <c r="AV27" s="37" t="str">
        <f>IF(AT27&gt;0,AT27/AT$35,"-")</f>
        <v>-</v>
      </c>
      <c r="AW27" s="38" t="str">
        <f>IF(AS27&gt;0,AT27/AS27,"-")</f>
        <v>-</v>
      </c>
      <c r="AX27" s="35"/>
      <c r="AY27" s="36"/>
      <c r="AZ27" s="37" t="str">
        <f>IF(AX27&gt;0,AX27/AX$35,"-")</f>
        <v>-</v>
      </c>
      <c r="BA27" s="37" t="str">
        <f>IF(AY27&gt;0,AY27/AY$35,"-")</f>
        <v>-</v>
      </c>
      <c r="BB27" s="38" t="str">
        <f>IF(AX27&gt;0,AY27/AX27,"-")</f>
        <v>-</v>
      </c>
      <c r="BC27" s="35"/>
      <c r="BD27" s="36"/>
      <c r="BE27" s="37" t="str">
        <f>IF(BC27&gt;0,BC27/BC$35,"-")</f>
        <v>-</v>
      </c>
      <c r="BF27" s="37" t="str">
        <f>IF(BD27&gt;0,BD27/BD$35,"-")</f>
        <v>-</v>
      </c>
      <c r="BG27" s="38" t="str">
        <f>IF(BC27&gt;0,BD27/BC27,"-")</f>
        <v>-</v>
      </c>
      <c r="BH27" s="35"/>
      <c r="BI27" s="36"/>
      <c r="BJ27" s="37" t="str">
        <f>IF(BH27&gt;0,BH27/BH$35,"-")</f>
        <v>-</v>
      </c>
      <c r="BK27" s="37" t="str">
        <f>IF(BI27&gt;0,BI27/BI$35,"-")</f>
        <v>-</v>
      </c>
      <c r="BL27" s="38" t="str">
        <f>IF(BH27&gt;0,BI27/BH27,"-")</f>
        <v>-</v>
      </c>
      <c r="BM27" s="35"/>
      <c r="BN27" s="36"/>
      <c r="BO27" s="37" t="str">
        <f>IF(BM27&gt;0,BM27/BM$35,"-")</f>
        <v>-</v>
      </c>
      <c r="BP27" s="37" t="str">
        <f>IF(BN27&gt;0,BN27/BN$35,"-")</f>
        <v>-</v>
      </c>
      <c r="BQ27" s="38" t="str">
        <f>IF(BM27&gt;0,BN27/BM27,"-")</f>
        <v>-</v>
      </c>
      <c r="BR27" s="35">
        <f t="shared" ref="BR27:BS34" si="68">BM27+BH27+BC27+AX27+AS27+AN27</f>
        <v>0</v>
      </c>
      <c r="BS27" s="36">
        <f t="shared" si="68"/>
        <v>0</v>
      </c>
      <c r="BT27" s="37" t="str">
        <f>IF(BR27&gt;0,BR27/BR$35,"-")</f>
        <v>-</v>
      </c>
      <c r="BU27" s="37" t="str">
        <f>IF(BS27&gt;0,BS27/BS$35,"-")</f>
        <v>-</v>
      </c>
      <c r="BV27" s="38" t="str">
        <f>IF(BR27&gt;0,BS27/BR27,"-")</f>
        <v>-</v>
      </c>
      <c r="BX27" s="65">
        <f>BR27+AH27</f>
        <v>0</v>
      </c>
      <c r="BY27" s="36">
        <f>BS27+AI27</f>
        <v>0</v>
      </c>
      <c r="BZ27" s="37" t="str">
        <f>IF(BX27&gt;0,BX27/BX$35,"-")</f>
        <v>-</v>
      </c>
      <c r="CA27" s="37" t="str">
        <f>IF(BY27&gt;0,BY27/BY$35,"-")</f>
        <v>-</v>
      </c>
      <c r="CB27" s="38" t="str">
        <f>IF(BX27&gt;0,BY27/BX27,"-")</f>
        <v>-</v>
      </c>
    </row>
    <row r="28" spans="2:80" s="3" customFormat="1" x14ac:dyDescent="0.3">
      <c r="B28" s="138"/>
      <c r="C28" s="9" t="s">
        <v>26</v>
      </c>
      <c r="D28" s="46"/>
      <c r="E28" s="47"/>
      <c r="F28" s="48" t="str">
        <f t="shared" ref="F28:G34" si="69">IF(D28&gt;0,D28/D$35,"-")</f>
        <v>-</v>
      </c>
      <c r="G28" s="48" t="str">
        <f t="shared" si="69"/>
        <v>-</v>
      </c>
      <c r="H28" s="49" t="str">
        <f t="shared" ref="H28:H34" si="70">IF(D28&gt;0,E28/D28,"-")</f>
        <v>-</v>
      </c>
      <c r="I28" s="46"/>
      <c r="J28" s="47"/>
      <c r="K28" s="48" t="str">
        <f t="shared" ref="K28:L34" si="71">IF(I28&gt;0,I28/I$35,"-")</f>
        <v>-</v>
      </c>
      <c r="L28" s="48" t="str">
        <f t="shared" si="71"/>
        <v>-</v>
      </c>
      <c r="M28" s="49" t="str">
        <f t="shared" ref="M28:M34" si="72">IF(I28&gt;0,J28/I28,"-")</f>
        <v>-</v>
      </c>
      <c r="N28" s="46"/>
      <c r="O28" s="47"/>
      <c r="P28" s="48" t="str">
        <f t="shared" ref="P28:Q34" si="73">IF(N28&gt;0,N28/N$35,"-")</f>
        <v>-</v>
      </c>
      <c r="Q28" s="48" t="str">
        <f t="shared" si="73"/>
        <v>-</v>
      </c>
      <c r="R28" s="49" t="str">
        <f t="shared" ref="R28:R34" si="74">IF(N28&gt;0,O28/N28,"-")</f>
        <v>-</v>
      </c>
      <c r="S28" s="46"/>
      <c r="T28" s="47"/>
      <c r="U28" s="48" t="str">
        <f t="shared" ref="U28:V34" si="75">IF(S28&gt;0,S28/S$35,"-")</f>
        <v>-</v>
      </c>
      <c r="V28" s="48" t="str">
        <f t="shared" si="75"/>
        <v>-</v>
      </c>
      <c r="W28" s="49" t="str">
        <f t="shared" ref="W28:W34" si="76">IF(S28&gt;0,T28/S28,"-")</f>
        <v>-</v>
      </c>
      <c r="X28" s="46"/>
      <c r="Y28" s="47"/>
      <c r="Z28" s="48" t="str">
        <f t="shared" ref="Z28:AA34" si="77">IF(X28&gt;0,X28/X$35,"-")</f>
        <v>-</v>
      </c>
      <c r="AA28" s="48" t="str">
        <f t="shared" si="77"/>
        <v>-</v>
      </c>
      <c r="AB28" s="49" t="str">
        <f t="shared" ref="AB28:AB34" si="78">IF(X28&gt;0,Y28/X28,"-")</f>
        <v>-</v>
      </c>
      <c r="AC28" s="46"/>
      <c r="AD28" s="47"/>
      <c r="AE28" s="48" t="str">
        <f t="shared" ref="AE28:AF34" si="79">IF(AC28&gt;0,AC28/AC$35,"-")</f>
        <v>-</v>
      </c>
      <c r="AF28" s="48" t="str">
        <f t="shared" si="79"/>
        <v>-</v>
      </c>
      <c r="AG28" s="49" t="str">
        <f t="shared" ref="AG28:AG34" si="80">IF(AC28&gt;0,AD28/AC28,"-")</f>
        <v>-</v>
      </c>
      <c r="AH28" s="46">
        <f t="shared" si="67"/>
        <v>0</v>
      </c>
      <c r="AI28" s="47">
        <f t="shared" si="67"/>
        <v>0</v>
      </c>
      <c r="AJ28" s="48" t="str">
        <f t="shared" ref="AJ28:AK34" si="81">IF(AH28&gt;0,AH28/AH$35,"-")</f>
        <v>-</v>
      </c>
      <c r="AK28" s="48" t="str">
        <f t="shared" si="81"/>
        <v>-</v>
      </c>
      <c r="AL28" s="49" t="str">
        <f t="shared" ref="AL28:AL34" si="82">IF(AH28&gt;0,AI28/AH28,"-")</f>
        <v>-</v>
      </c>
      <c r="AM28" s="10"/>
      <c r="AN28" s="46"/>
      <c r="AO28" s="47"/>
      <c r="AP28" s="48" t="str">
        <f t="shared" ref="AP28:AQ34" si="83">IF(AN28&gt;0,AN28/AN$35,"-")</f>
        <v>-</v>
      </c>
      <c r="AQ28" s="48" t="str">
        <f t="shared" si="83"/>
        <v>-</v>
      </c>
      <c r="AR28" s="49" t="str">
        <f t="shared" ref="AR28:AR34" si="84">IF(AN28&gt;0,AO28/AN28,"-")</f>
        <v>-</v>
      </c>
      <c r="AS28" s="46"/>
      <c r="AT28" s="47"/>
      <c r="AU28" s="48" t="str">
        <f t="shared" ref="AU28:AV34" si="85">IF(AS28&gt;0,AS28/AS$35,"-")</f>
        <v>-</v>
      </c>
      <c r="AV28" s="48" t="str">
        <f t="shared" si="85"/>
        <v>-</v>
      </c>
      <c r="AW28" s="49" t="str">
        <f t="shared" ref="AW28:AW34" si="86">IF(AS28&gt;0,AT28/AS28,"-")</f>
        <v>-</v>
      </c>
      <c r="AX28" s="46"/>
      <c r="AY28" s="47"/>
      <c r="AZ28" s="48" t="str">
        <f t="shared" ref="AZ28:BA34" si="87">IF(AX28&gt;0,AX28/AX$35,"-")</f>
        <v>-</v>
      </c>
      <c r="BA28" s="48" t="str">
        <f t="shared" si="87"/>
        <v>-</v>
      </c>
      <c r="BB28" s="49" t="str">
        <f t="shared" ref="BB28:BB34" si="88">IF(AX28&gt;0,AY28/AX28,"-")</f>
        <v>-</v>
      </c>
      <c r="BC28" s="46"/>
      <c r="BD28" s="47"/>
      <c r="BE28" s="48" t="str">
        <f t="shared" ref="BE28:BF34" si="89">IF(BC28&gt;0,BC28/BC$35,"-")</f>
        <v>-</v>
      </c>
      <c r="BF28" s="48" t="str">
        <f t="shared" si="89"/>
        <v>-</v>
      </c>
      <c r="BG28" s="49" t="str">
        <f t="shared" ref="BG28:BG34" si="90">IF(BC28&gt;0,BD28/BC28,"-")</f>
        <v>-</v>
      </c>
      <c r="BH28" s="46"/>
      <c r="BI28" s="47"/>
      <c r="BJ28" s="48" t="str">
        <f t="shared" ref="BJ28:BK34" si="91">IF(BH28&gt;0,BH28/BH$35,"-")</f>
        <v>-</v>
      </c>
      <c r="BK28" s="48" t="str">
        <f t="shared" si="91"/>
        <v>-</v>
      </c>
      <c r="BL28" s="49" t="str">
        <f t="shared" ref="BL28:BL34" si="92">IF(BH28&gt;0,BI28/BH28,"-")</f>
        <v>-</v>
      </c>
      <c r="BM28" s="46"/>
      <c r="BN28" s="47"/>
      <c r="BO28" s="48" t="str">
        <f t="shared" ref="BO28:BP34" si="93">IF(BM28&gt;0,BM28/BM$35,"-")</f>
        <v>-</v>
      </c>
      <c r="BP28" s="48" t="str">
        <f t="shared" si="93"/>
        <v>-</v>
      </c>
      <c r="BQ28" s="49" t="str">
        <f t="shared" ref="BQ28:BQ34" si="94">IF(BM28&gt;0,BN28/BM28,"-")</f>
        <v>-</v>
      </c>
      <c r="BR28" s="46">
        <f t="shared" si="68"/>
        <v>0</v>
      </c>
      <c r="BS28" s="47">
        <f t="shared" si="68"/>
        <v>0</v>
      </c>
      <c r="BT28" s="48" t="str">
        <f t="shared" ref="BT28:BU34" si="95">IF(BR28&gt;0,BR28/BR$35,"-")</f>
        <v>-</v>
      </c>
      <c r="BU28" s="48" t="str">
        <f t="shared" si="95"/>
        <v>-</v>
      </c>
      <c r="BV28" s="49" t="str">
        <f t="shared" ref="BV28:BV34" si="96">IF(BR28&gt;0,BS28/BR28,"-")</f>
        <v>-</v>
      </c>
      <c r="BX28" s="66">
        <f t="shared" ref="BX28:BY34" si="97">BR28+AH28</f>
        <v>0</v>
      </c>
      <c r="BY28" s="47">
        <f t="shared" si="97"/>
        <v>0</v>
      </c>
      <c r="BZ28" s="48" t="str">
        <f t="shared" ref="BZ28:CA34" si="98">IF(BX28&gt;0,BX28/BX$35,"-")</f>
        <v>-</v>
      </c>
      <c r="CA28" s="48" t="str">
        <f t="shared" si="98"/>
        <v>-</v>
      </c>
      <c r="CB28" s="49" t="str">
        <f t="shared" ref="CB28:CB34" si="99">IF(BX28&gt;0,BY28/BX28,"-")</f>
        <v>-</v>
      </c>
    </row>
    <row r="29" spans="2:80" s="3" customFormat="1" x14ac:dyDescent="0.3">
      <c r="B29" s="138"/>
      <c r="C29" s="9" t="s">
        <v>27</v>
      </c>
      <c r="D29" s="46"/>
      <c r="E29" s="47"/>
      <c r="F29" s="48" t="str">
        <f t="shared" si="69"/>
        <v>-</v>
      </c>
      <c r="G29" s="48" t="str">
        <f t="shared" si="69"/>
        <v>-</v>
      </c>
      <c r="H29" s="49" t="str">
        <f t="shared" si="70"/>
        <v>-</v>
      </c>
      <c r="I29" s="46"/>
      <c r="J29" s="47"/>
      <c r="K29" s="48" t="str">
        <f t="shared" si="71"/>
        <v>-</v>
      </c>
      <c r="L29" s="48" t="str">
        <f t="shared" si="71"/>
        <v>-</v>
      </c>
      <c r="M29" s="49" t="str">
        <f t="shared" si="72"/>
        <v>-</v>
      </c>
      <c r="N29" s="46"/>
      <c r="O29" s="47"/>
      <c r="P29" s="48" t="str">
        <f t="shared" si="73"/>
        <v>-</v>
      </c>
      <c r="Q29" s="48" t="str">
        <f t="shared" si="73"/>
        <v>-</v>
      </c>
      <c r="R29" s="49" t="str">
        <f t="shared" si="74"/>
        <v>-</v>
      </c>
      <c r="S29" s="46"/>
      <c r="T29" s="47"/>
      <c r="U29" s="48" t="str">
        <f t="shared" si="75"/>
        <v>-</v>
      </c>
      <c r="V29" s="48" t="str">
        <f t="shared" si="75"/>
        <v>-</v>
      </c>
      <c r="W29" s="49" t="str">
        <f t="shared" si="76"/>
        <v>-</v>
      </c>
      <c r="X29" s="46"/>
      <c r="Y29" s="47"/>
      <c r="Z29" s="48" t="str">
        <f t="shared" si="77"/>
        <v>-</v>
      </c>
      <c r="AA29" s="48" t="str">
        <f t="shared" si="77"/>
        <v>-</v>
      </c>
      <c r="AB29" s="49" t="str">
        <f t="shared" si="78"/>
        <v>-</v>
      </c>
      <c r="AC29" s="46"/>
      <c r="AD29" s="47"/>
      <c r="AE29" s="48" t="str">
        <f t="shared" si="79"/>
        <v>-</v>
      </c>
      <c r="AF29" s="48" t="str">
        <f t="shared" si="79"/>
        <v>-</v>
      </c>
      <c r="AG29" s="49" t="str">
        <f t="shared" si="80"/>
        <v>-</v>
      </c>
      <c r="AH29" s="46">
        <f t="shared" si="67"/>
        <v>0</v>
      </c>
      <c r="AI29" s="47">
        <f t="shared" si="67"/>
        <v>0</v>
      </c>
      <c r="AJ29" s="48" t="str">
        <f t="shared" si="81"/>
        <v>-</v>
      </c>
      <c r="AK29" s="48" t="str">
        <f t="shared" si="81"/>
        <v>-</v>
      </c>
      <c r="AL29" s="49" t="str">
        <f t="shared" si="82"/>
        <v>-</v>
      </c>
      <c r="AM29" s="10"/>
      <c r="AN29" s="46"/>
      <c r="AO29" s="47"/>
      <c r="AP29" s="48" t="str">
        <f t="shared" si="83"/>
        <v>-</v>
      </c>
      <c r="AQ29" s="48" t="str">
        <f t="shared" si="83"/>
        <v>-</v>
      </c>
      <c r="AR29" s="49" t="str">
        <f t="shared" si="84"/>
        <v>-</v>
      </c>
      <c r="AS29" s="46"/>
      <c r="AT29" s="47"/>
      <c r="AU29" s="48" t="str">
        <f t="shared" si="85"/>
        <v>-</v>
      </c>
      <c r="AV29" s="48" t="str">
        <f t="shared" si="85"/>
        <v>-</v>
      </c>
      <c r="AW29" s="49" t="str">
        <f t="shared" si="86"/>
        <v>-</v>
      </c>
      <c r="AX29" s="46"/>
      <c r="AY29" s="47"/>
      <c r="AZ29" s="48" t="str">
        <f t="shared" si="87"/>
        <v>-</v>
      </c>
      <c r="BA29" s="48" t="str">
        <f t="shared" si="87"/>
        <v>-</v>
      </c>
      <c r="BB29" s="49" t="str">
        <f t="shared" si="88"/>
        <v>-</v>
      </c>
      <c r="BC29" s="46"/>
      <c r="BD29" s="47"/>
      <c r="BE29" s="48" t="str">
        <f t="shared" si="89"/>
        <v>-</v>
      </c>
      <c r="BF29" s="48" t="str">
        <f t="shared" si="89"/>
        <v>-</v>
      </c>
      <c r="BG29" s="49" t="str">
        <f t="shared" si="90"/>
        <v>-</v>
      </c>
      <c r="BH29" s="46"/>
      <c r="BI29" s="47"/>
      <c r="BJ29" s="48" t="str">
        <f t="shared" si="91"/>
        <v>-</v>
      </c>
      <c r="BK29" s="48" t="str">
        <f t="shared" si="91"/>
        <v>-</v>
      </c>
      <c r="BL29" s="49" t="str">
        <f t="shared" si="92"/>
        <v>-</v>
      </c>
      <c r="BM29" s="46"/>
      <c r="BN29" s="47"/>
      <c r="BO29" s="48" t="str">
        <f t="shared" si="93"/>
        <v>-</v>
      </c>
      <c r="BP29" s="48" t="str">
        <f t="shared" si="93"/>
        <v>-</v>
      </c>
      <c r="BQ29" s="49" t="str">
        <f t="shared" si="94"/>
        <v>-</v>
      </c>
      <c r="BR29" s="46">
        <f t="shared" si="68"/>
        <v>0</v>
      </c>
      <c r="BS29" s="47">
        <f t="shared" si="68"/>
        <v>0</v>
      </c>
      <c r="BT29" s="48" t="str">
        <f t="shared" si="95"/>
        <v>-</v>
      </c>
      <c r="BU29" s="48" t="str">
        <f t="shared" si="95"/>
        <v>-</v>
      </c>
      <c r="BV29" s="49" t="str">
        <f t="shared" si="96"/>
        <v>-</v>
      </c>
      <c r="BX29" s="66">
        <f>BR29+AH29</f>
        <v>0</v>
      </c>
      <c r="BY29" s="47">
        <f t="shared" si="97"/>
        <v>0</v>
      </c>
      <c r="BZ29" s="48" t="str">
        <f t="shared" si="98"/>
        <v>-</v>
      </c>
      <c r="CA29" s="48" t="str">
        <f t="shared" si="98"/>
        <v>-</v>
      </c>
      <c r="CB29" s="49" t="str">
        <f t="shared" si="99"/>
        <v>-</v>
      </c>
    </row>
    <row r="30" spans="2:80" s="3" customFormat="1" x14ac:dyDescent="0.3">
      <c r="B30" s="138"/>
      <c r="C30" s="9" t="s">
        <v>28</v>
      </c>
      <c r="D30" s="46"/>
      <c r="E30" s="47"/>
      <c r="F30" s="48" t="str">
        <f t="shared" si="69"/>
        <v>-</v>
      </c>
      <c r="G30" s="48" t="str">
        <f t="shared" si="69"/>
        <v>-</v>
      </c>
      <c r="H30" s="49" t="str">
        <f t="shared" si="70"/>
        <v>-</v>
      </c>
      <c r="I30" s="46"/>
      <c r="J30" s="47"/>
      <c r="K30" s="48" t="str">
        <f t="shared" si="71"/>
        <v>-</v>
      </c>
      <c r="L30" s="48" t="str">
        <f t="shared" si="71"/>
        <v>-</v>
      </c>
      <c r="M30" s="49" t="str">
        <f t="shared" si="72"/>
        <v>-</v>
      </c>
      <c r="N30" s="46"/>
      <c r="O30" s="47"/>
      <c r="P30" s="48" t="str">
        <f t="shared" si="73"/>
        <v>-</v>
      </c>
      <c r="Q30" s="48" t="str">
        <f t="shared" si="73"/>
        <v>-</v>
      </c>
      <c r="R30" s="49" t="str">
        <f t="shared" si="74"/>
        <v>-</v>
      </c>
      <c r="S30" s="46"/>
      <c r="T30" s="47"/>
      <c r="U30" s="48" t="str">
        <f t="shared" si="75"/>
        <v>-</v>
      </c>
      <c r="V30" s="48" t="str">
        <f t="shared" si="75"/>
        <v>-</v>
      </c>
      <c r="W30" s="49" t="str">
        <f t="shared" si="76"/>
        <v>-</v>
      </c>
      <c r="X30" s="46"/>
      <c r="Y30" s="47"/>
      <c r="Z30" s="48" t="str">
        <f t="shared" si="77"/>
        <v>-</v>
      </c>
      <c r="AA30" s="48" t="str">
        <f t="shared" si="77"/>
        <v>-</v>
      </c>
      <c r="AB30" s="49" t="str">
        <f t="shared" si="78"/>
        <v>-</v>
      </c>
      <c r="AC30" s="46"/>
      <c r="AD30" s="47"/>
      <c r="AE30" s="48" t="str">
        <f t="shared" si="79"/>
        <v>-</v>
      </c>
      <c r="AF30" s="48" t="str">
        <f t="shared" si="79"/>
        <v>-</v>
      </c>
      <c r="AG30" s="49" t="str">
        <f t="shared" si="80"/>
        <v>-</v>
      </c>
      <c r="AH30" s="46">
        <f t="shared" si="67"/>
        <v>0</v>
      </c>
      <c r="AI30" s="47">
        <f t="shared" si="67"/>
        <v>0</v>
      </c>
      <c r="AJ30" s="48" t="str">
        <f t="shared" si="81"/>
        <v>-</v>
      </c>
      <c r="AK30" s="48" t="str">
        <f t="shared" si="81"/>
        <v>-</v>
      </c>
      <c r="AL30" s="49" t="str">
        <f t="shared" si="82"/>
        <v>-</v>
      </c>
      <c r="AM30" s="10"/>
      <c r="AN30" s="46"/>
      <c r="AO30" s="47"/>
      <c r="AP30" s="48" t="str">
        <f t="shared" si="83"/>
        <v>-</v>
      </c>
      <c r="AQ30" s="48" t="str">
        <f t="shared" si="83"/>
        <v>-</v>
      </c>
      <c r="AR30" s="49" t="str">
        <f t="shared" si="84"/>
        <v>-</v>
      </c>
      <c r="AS30" s="46"/>
      <c r="AT30" s="47"/>
      <c r="AU30" s="48" t="str">
        <f t="shared" si="85"/>
        <v>-</v>
      </c>
      <c r="AV30" s="48" t="str">
        <f t="shared" si="85"/>
        <v>-</v>
      </c>
      <c r="AW30" s="49" t="str">
        <f t="shared" si="86"/>
        <v>-</v>
      </c>
      <c r="AX30" s="46"/>
      <c r="AY30" s="47"/>
      <c r="AZ30" s="48" t="str">
        <f t="shared" si="87"/>
        <v>-</v>
      </c>
      <c r="BA30" s="48" t="str">
        <f t="shared" si="87"/>
        <v>-</v>
      </c>
      <c r="BB30" s="49" t="str">
        <f t="shared" si="88"/>
        <v>-</v>
      </c>
      <c r="BC30" s="46"/>
      <c r="BD30" s="47"/>
      <c r="BE30" s="48" t="str">
        <f t="shared" si="89"/>
        <v>-</v>
      </c>
      <c r="BF30" s="48" t="str">
        <f t="shared" si="89"/>
        <v>-</v>
      </c>
      <c r="BG30" s="49" t="str">
        <f t="shared" si="90"/>
        <v>-</v>
      </c>
      <c r="BH30" s="46"/>
      <c r="BI30" s="47"/>
      <c r="BJ30" s="48" t="str">
        <f t="shared" si="91"/>
        <v>-</v>
      </c>
      <c r="BK30" s="48" t="str">
        <f t="shared" si="91"/>
        <v>-</v>
      </c>
      <c r="BL30" s="49" t="str">
        <f t="shared" si="92"/>
        <v>-</v>
      </c>
      <c r="BM30" s="46"/>
      <c r="BN30" s="47"/>
      <c r="BO30" s="48" t="str">
        <f t="shared" si="93"/>
        <v>-</v>
      </c>
      <c r="BP30" s="48" t="str">
        <f t="shared" si="93"/>
        <v>-</v>
      </c>
      <c r="BQ30" s="49" t="str">
        <f t="shared" si="94"/>
        <v>-</v>
      </c>
      <c r="BR30" s="46">
        <f t="shared" si="68"/>
        <v>0</v>
      </c>
      <c r="BS30" s="47">
        <f t="shared" si="68"/>
        <v>0</v>
      </c>
      <c r="BT30" s="48" t="str">
        <f t="shared" si="95"/>
        <v>-</v>
      </c>
      <c r="BU30" s="48" t="str">
        <f t="shared" si="95"/>
        <v>-</v>
      </c>
      <c r="BV30" s="49" t="str">
        <f t="shared" si="96"/>
        <v>-</v>
      </c>
      <c r="BX30" s="66">
        <f t="shared" ref="BX30:BX34" si="100">BR30+AH30</f>
        <v>0</v>
      </c>
      <c r="BY30" s="47">
        <f t="shared" si="97"/>
        <v>0</v>
      </c>
      <c r="BZ30" s="48" t="str">
        <f t="shared" si="98"/>
        <v>-</v>
      </c>
      <c r="CA30" s="48" t="str">
        <f t="shared" si="98"/>
        <v>-</v>
      </c>
      <c r="CB30" s="49" t="str">
        <f t="shared" si="99"/>
        <v>-</v>
      </c>
    </row>
    <row r="31" spans="2:80" s="3" customFormat="1" x14ac:dyDescent="0.3">
      <c r="B31" s="138"/>
      <c r="C31" s="9" t="s">
        <v>29</v>
      </c>
      <c r="D31" s="46"/>
      <c r="E31" s="47"/>
      <c r="F31" s="48" t="str">
        <f t="shared" si="69"/>
        <v>-</v>
      </c>
      <c r="G31" s="48" t="str">
        <f t="shared" si="69"/>
        <v>-</v>
      </c>
      <c r="H31" s="49" t="str">
        <f t="shared" si="70"/>
        <v>-</v>
      </c>
      <c r="I31" s="46"/>
      <c r="J31" s="47"/>
      <c r="K31" s="48" t="str">
        <f t="shared" si="71"/>
        <v>-</v>
      </c>
      <c r="L31" s="48" t="str">
        <f t="shared" si="71"/>
        <v>-</v>
      </c>
      <c r="M31" s="49" t="str">
        <f t="shared" si="72"/>
        <v>-</v>
      </c>
      <c r="N31" s="46"/>
      <c r="O31" s="47"/>
      <c r="P31" s="48" t="str">
        <f t="shared" si="73"/>
        <v>-</v>
      </c>
      <c r="Q31" s="48" t="str">
        <f t="shared" si="73"/>
        <v>-</v>
      </c>
      <c r="R31" s="49" t="str">
        <f t="shared" si="74"/>
        <v>-</v>
      </c>
      <c r="S31" s="46"/>
      <c r="T31" s="47"/>
      <c r="U31" s="48" t="str">
        <f t="shared" si="75"/>
        <v>-</v>
      </c>
      <c r="V31" s="48" t="str">
        <f t="shared" si="75"/>
        <v>-</v>
      </c>
      <c r="W31" s="49" t="str">
        <f t="shared" si="76"/>
        <v>-</v>
      </c>
      <c r="X31" s="46"/>
      <c r="Y31" s="47"/>
      <c r="Z31" s="48" t="str">
        <f t="shared" si="77"/>
        <v>-</v>
      </c>
      <c r="AA31" s="48" t="str">
        <f t="shared" si="77"/>
        <v>-</v>
      </c>
      <c r="AB31" s="49" t="str">
        <f t="shared" si="78"/>
        <v>-</v>
      </c>
      <c r="AC31" s="46"/>
      <c r="AD31" s="47"/>
      <c r="AE31" s="48" t="str">
        <f t="shared" si="79"/>
        <v>-</v>
      </c>
      <c r="AF31" s="48" t="str">
        <f t="shared" si="79"/>
        <v>-</v>
      </c>
      <c r="AG31" s="49" t="str">
        <f t="shared" si="80"/>
        <v>-</v>
      </c>
      <c r="AH31" s="46">
        <f t="shared" si="67"/>
        <v>0</v>
      </c>
      <c r="AI31" s="47">
        <f t="shared" si="67"/>
        <v>0</v>
      </c>
      <c r="AJ31" s="48" t="str">
        <f t="shared" si="81"/>
        <v>-</v>
      </c>
      <c r="AK31" s="48" t="str">
        <f t="shared" si="81"/>
        <v>-</v>
      </c>
      <c r="AL31" s="49" t="str">
        <f t="shared" si="82"/>
        <v>-</v>
      </c>
      <c r="AM31" s="10"/>
      <c r="AN31" s="46"/>
      <c r="AO31" s="47"/>
      <c r="AP31" s="48" t="str">
        <f t="shared" si="83"/>
        <v>-</v>
      </c>
      <c r="AQ31" s="48" t="str">
        <f t="shared" si="83"/>
        <v>-</v>
      </c>
      <c r="AR31" s="49" t="str">
        <f t="shared" si="84"/>
        <v>-</v>
      </c>
      <c r="AS31" s="46"/>
      <c r="AT31" s="47"/>
      <c r="AU31" s="48" t="str">
        <f t="shared" si="85"/>
        <v>-</v>
      </c>
      <c r="AV31" s="48" t="str">
        <f t="shared" si="85"/>
        <v>-</v>
      </c>
      <c r="AW31" s="49" t="str">
        <f t="shared" si="86"/>
        <v>-</v>
      </c>
      <c r="AX31" s="46"/>
      <c r="AY31" s="47"/>
      <c r="AZ31" s="48" t="str">
        <f t="shared" si="87"/>
        <v>-</v>
      </c>
      <c r="BA31" s="48" t="str">
        <f t="shared" si="87"/>
        <v>-</v>
      </c>
      <c r="BB31" s="49" t="str">
        <f t="shared" si="88"/>
        <v>-</v>
      </c>
      <c r="BC31" s="46"/>
      <c r="BD31" s="47"/>
      <c r="BE31" s="48" t="str">
        <f t="shared" si="89"/>
        <v>-</v>
      </c>
      <c r="BF31" s="48" t="str">
        <f t="shared" si="89"/>
        <v>-</v>
      </c>
      <c r="BG31" s="49" t="str">
        <f t="shared" si="90"/>
        <v>-</v>
      </c>
      <c r="BH31" s="46"/>
      <c r="BI31" s="47"/>
      <c r="BJ31" s="48" t="str">
        <f t="shared" si="91"/>
        <v>-</v>
      </c>
      <c r="BK31" s="48" t="str">
        <f t="shared" si="91"/>
        <v>-</v>
      </c>
      <c r="BL31" s="49" t="str">
        <f t="shared" si="92"/>
        <v>-</v>
      </c>
      <c r="BM31" s="46"/>
      <c r="BN31" s="47"/>
      <c r="BO31" s="48" t="str">
        <f t="shared" si="93"/>
        <v>-</v>
      </c>
      <c r="BP31" s="48" t="str">
        <f t="shared" si="93"/>
        <v>-</v>
      </c>
      <c r="BQ31" s="49" t="str">
        <f t="shared" si="94"/>
        <v>-</v>
      </c>
      <c r="BR31" s="46">
        <f t="shared" si="68"/>
        <v>0</v>
      </c>
      <c r="BS31" s="47">
        <f t="shared" si="68"/>
        <v>0</v>
      </c>
      <c r="BT31" s="48" t="str">
        <f t="shared" si="95"/>
        <v>-</v>
      </c>
      <c r="BU31" s="48" t="str">
        <f t="shared" si="95"/>
        <v>-</v>
      </c>
      <c r="BV31" s="49" t="str">
        <f t="shared" si="96"/>
        <v>-</v>
      </c>
      <c r="BX31" s="66">
        <f t="shared" si="100"/>
        <v>0</v>
      </c>
      <c r="BY31" s="47">
        <f t="shared" si="97"/>
        <v>0</v>
      </c>
      <c r="BZ31" s="48" t="str">
        <f t="shared" si="98"/>
        <v>-</v>
      </c>
      <c r="CA31" s="48" t="str">
        <f t="shared" si="98"/>
        <v>-</v>
      </c>
      <c r="CB31" s="49" t="str">
        <f t="shared" si="99"/>
        <v>-</v>
      </c>
    </row>
    <row r="32" spans="2:80" s="3" customFormat="1" x14ac:dyDescent="0.3">
      <c r="B32" s="138"/>
      <c r="C32" s="9" t="s">
        <v>30</v>
      </c>
      <c r="D32" s="46"/>
      <c r="E32" s="47"/>
      <c r="F32" s="48" t="str">
        <f t="shared" si="69"/>
        <v>-</v>
      </c>
      <c r="G32" s="48" t="str">
        <f t="shared" si="69"/>
        <v>-</v>
      </c>
      <c r="H32" s="49" t="str">
        <f t="shared" si="70"/>
        <v>-</v>
      </c>
      <c r="I32" s="46"/>
      <c r="J32" s="47"/>
      <c r="K32" s="48" t="str">
        <f t="shared" si="71"/>
        <v>-</v>
      </c>
      <c r="L32" s="48" t="str">
        <f t="shared" si="71"/>
        <v>-</v>
      </c>
      <c r="M32" s="49" t="str">
        <f t="shared" si="72"/>
        <v>-</v>
      </c>
      <c r="N32" s="46"/>
      <c r="O32" s="47"/>
      <c r="P32" s="48" t="str">
        <f t="shared" si="73"/>
        <v>-</v>
      </c>
      <c r="Q32" s="48" t="str">
        <f t="shared" si="73"/>
        <v>-</v>
      </c>
      <c r="R32" s="49" t="str">
        <f t="shared" si="74"/>
        <v>-</v>
      </c>
      <c r="S32" s="46"/>
      <c r="T32" s="47"/>
      <c r="U32" s="48" t="str">
        <f t="shared" si="75"/>
        <v>-</v>
      </c>
      <c r="V32" s="48" t="str">
        <f t="shared" si="75"/>
        <v>-</v>
      </c>
      <c r="W32" s="49" t="str">
        <f t="shared" si="76"/>
        <v>-</v>
      </c>
      <c r="X32" s="46"/>
      <c r="Y32" s="47"/>
      <c r="Z32" s="48" t="str">
        <f t="shared" si="77"/>
        <v>-</v>
      </c>
      <c r="AA32" s="48" t="str">
        <f t="shared" si="77"/>
        <v>-</v>
      </c>
      <c r="AB32" s="49" t="str">
        <f t="shared" si="78"/>
        <v>-</v>
      </c>
      <c r="AC32" s="46"/>
      <c r="AD32" s="47"/>
      <c r="AE32" s="48" t="str">
        <f t="shared" si="79"/>
        <v>-</v>
      </c>
      <c r="AF32" s="48" t="str">
        <f t="shared" si="79"/>
        <v>-</v>
      </c>
      <c r="AG32" s="49" t="str">
        <f t="shared" si="80"/>
        <v>-</v>
      </c>
      <c r="AH32" s="46">
        <f t="shared" si="67"/>
        <v>0</v>
      </c>
      <c r="AI32" s="47">
        <f t="shared" si="67"/>
        <v>0</v>
      </c>
      <c r="AJ32" s="48" t="str">
        <f t="shared" si="81"/>
        <v>-</v>
      </c>
      <c r="AK32" s="48" t="str">
        <f t="shared" si="81"/>
        <v>-</v>
      </c>
      <c r="AL32" s="49" t="str">
        <f t="shared" si="82"/>
        <v>-</v>
      </c>
      <c r="AM32" s="10"/>
      <c r="AN32" s="46"/>
      <c r="AO32" s="47"/>
      <c r="AP32" s="48" t="str">
        <f t="shared" si="83"/>
        <v>-</v>
      </c>
      <c r="AQ32" s="48" t="str">
        <f t="shared" si="83"/>
        <v>-</v>
      </c>
      <c r="AR32" s="49" t="str">
        <f t="shared" si="84"/>
        <v>-</v>
      </c>
      <c r="AS32" s="46"/>
      <c r="AT32" s="47"/>
      <c r="AU32" s="48" t="str">
        <f t="shared" si="85"/>
        <v>-</v>
      </c>
      <c r="AV32" s="48" t="str">
        <f t="shared" si="85"/>
        <v>-</v>
      </c>
      <c r="AW32" s="49" t="str">
        <f t="shared" si="86"/>
        <v>-</v>
      </c>
      <c r="AX32" s="46"/>
      <c r="AY32" s="47"/>
      <c r="AZ32" s="48" t="str">
        <f t="shared" si="87"/>
        <v>-</v>
      </c>
      <c r="BA32" s="48" t="str">
        <f t="shared" si="87"/>
        <v>-</v>
      </c>
      <c r="BB32" s="49" t="str">
        <f t="shared" si="88"/>
        <v>-</v>
      </c>
      <c r="BC32" s="46"/>
      <c r="BD32" s="47"/>
      <c r="BE32" s="48" t="str">
        <f t="shared" si="89"/>
        <v>-</v>
      </c>
      <c r="BF32" s="48" t="str">
        <f t="shared" si="89"/>
        <v>-</v>
      </c>
      <c r="BG32" s="49" t="str">
        <f t="shared" si="90"/>
        <v>-</v>
      </c>
      <c r="BH32" s="46"/>
      <c r="BI32" s="47"/>
      <c r="BJ32" s="48" t="str">
        <f t="shared" si="91"/>
        <v>-</v>
      </c>
      <c r="BK32" s="48" t="str">
        <f t="shared" si="91"/>
        <v>-</v>
      </c>
      <c r="BL32" s="49" t="str">
        <f t="shared" si="92"/>
        <v>-</v>
      </c>
      <c r="BM32" s="46"/>
      <c r="BN32" s="47"/>
      <c r="BO32" s="48" t="str">
        <f t="shared" si="93"/>
        <v>-</v>
      </c>
      <c r="BP32" s="48" t="str">
        <f t="shared" si="93"/>
        <v>-</v>
      </c>
      <c r="BQ32" s="49" t="str">
        <f t="shared" si="94"/>
        <v>-</v>
      </c>
      <c r="BR32" s="46">
        <f t="shared" si="68"/>
        <v>0</v>
      </c>
      <c r="BS32" s="47">
        <f t="shared" si="68"/>
        <v>0</v>
      </c>
      <c r="BT32" s="48" t="str">
        <f t="shared" si="95"/>
        <v>-</v>
      </c>
      <c r="BU32" s="48" t="str">
        <f t="shared" si="95"/>
        <v>-</v>
      </c>
      <c r="BV32" s="49" t="str">
        <f t="shared" si="96"/>
        <v>-</v>
      </c>
      <c r="BX32" s="66">
        <f t="shared" si="100"/>
        <v>0</v>
      </c>
      <c r="BY32" s="47">
        <f t="shared" si="97"/>
        <v>0</v>
      </c>
      <c r="BZ32" s="48" t="str">
        <f t="shared" si="98"/>
        <v>-</v>
      </c>
      <c r="CA32" s="48" t="str">
        <f t="shared" si="98"/>
        <v>-</v>
      </c>
      <c r="CB32" s="49" t="str">
        <f t="shared" si="99"/>
        <v>-</v>
      </c>
    </row>
    <row r="33" spans="2:80" s="3" customFormat="1" x14ac:dyDescent="0.3">
      <c r="B33" s="138"/>
      <c r="C33" s="9" t="s">
        <v>31</v>
      </c>
      <c r="D33" s="46"/>
      <c r="E33" s="47"/>
      <c r="F33" s="48" t="str">
        <f t="shared" si="69"/>
        <v>-</v>
      </c>
      <c r="G33" s="48" t="str">
        <f t="shared" si="69"/>
        <v>-</v>
      </c>
      <c r="H33" s="49" t="str">
        <f t="shared" si="70"/>
        <v>-</v>
      </c>
      <c r="I33" s="46"/>
      <c r="J33" s="47"/>
      <c r="K33" s="48" t="str">
        <f t="shared" si="71"/>
        <v>-</v>
      </c>
      <c r="L33" s="48" t="str">
        <f t="shared" si="71"/>
        <v>-</v>
      </c>
      <c r="M33" s="49" t="str">
        <f t="shared" si="72"/>
        <v>-</v>
      </c>
      <c r="N33" s="46"/>
      <c r="O33" s="47"/>
      <c r="P33" s="48" t="str">
        <f t="shared" si="73"/>
        <v>-</v>
      </c>
      <c r="Q33" s="48" t="str">
        <f t="shared" si="73"/>
        <v>-</v>
      </c>
      <c r="R33" s="49" t="str">
        <f t="shared" si="74"/>
        <v>-</v>
      </c>
      <c r="S33" s="46"/>
      <c r="T33" s="47"/>
      <c r="U33" s="48" t="str">
        <f t="shared" si="75"/>
        <v>-</v>
      </c>
      <c r="V33" s="48" t="str">
        <f t="shared" si="75"/>
        <v>-</v>
      </c>
      <c r="W33" s="49" t="str">
        <f t="shared" si="76"/>
        <v>-</v>
      </c>
      <c r="X33" s="46"/>
      <c r="Y33" s="47"/>
      <c r="Z33" s="48" t="str">
        <f t="shared" si="77"/>
        <v>-</v>
      </c>
      <c r="AA33" s="48" t="str">
        <f t="shared" si="77"/>
        <v>-</v>
      </c>
      <c r="AB33" s="49" t="str">
        <f t="shared" si="78"/>
        <v>-</v>
      </c>
      <c r="AC33" s="46"/>
      <c r="AD33" s="47"/>
      <c r="AE33" s="48" t="str">
        <f t="shared" si="79"/>
        <v>-</v>
      </c>
      <c r="AF33" s="48" t="str">
        <f t="shared" si="79"/>
        <v>-</v>
      </c>
      <c r="AG33" s="49" t="str">
        <f t="shared" si="80"/>
        <v>-</v>
      </c>
      <c r="AH33" s="46">
        <f t="shared" si="67"/>
        <v>0</v>
      </c>
      <c r="AI33" s="47">
        <f t="shared" si="67"/>
        <v>0</v>
      </c>
      <c r="AJ33" s="48" t="str">
        <f t="shared" si="81"/>
        <v>-</v>
      </c>
      <c r="AK33" s="48" t="str">
        <f t="shared" si="81"/>
        <v>-</v>
      </c>
      <c r="AL33" s="49" t="str">
        <f t="shared" si="82"/>
        <v>-</v>
      </c>
      <c r="AM33" s="10"/>
      <c r="AN33" s="46"/>
      <c r="AO33" s="47"/>
      <c r="AP33" s="48" t="str">
        <f t="shared" si="83"/>
        <v>-</v>
      </c>
      <c r="AQ33" s="48" t="str">
        <f t="shared" si="83"/>
        <v>-</v>
      </c>
      <c r="AR33" s="49" t="str">
        <f t="shared" si="84"/>
        <v>-</v>
      </c>
      <c r="AS33" s="46"/>
      <c r="AT33" s="47"/>
      <c r="AU33" s="48" t="str">
        <f t="shared" si="85"/>
        <v>-</v>
      </c>
      <c r="AV33" s="48" t="str">
        <f t="shared" si="85"/>
        <v>-</v>
      </c>
      <c r="AW33" s="49" t="str">
        <f t="shared" si="86"/>
        <v>-</v>
      </c>
      <c r="AX33" s="46"/>
      <c r="AY33" s="47"/>
      <c r="AZ33" s="48" t="str">
        <f t="shared" si="87"/>
        <v>-</v>
      </c>
      <c r="BA33" s="48" t="str">
        <f t="shared" si="87"/>
        <v>-</v>
      </c>
      <c r="BB33" s="49" t="str">
        <f t="shared" si="88"/>
        <v>-</v>
      </c>
      <c r="BC33" s="46"/>
      <c r="BD33" s="47"/>
      <c r="BE33" s="48" t="str">
        <f t="shared" si="89"/>
        <v>-</v>
      </c>
      <c r="BF33" s="48" t="str">
        <f t="shared" si="89"/>
        <v>-</v>
      </c>
      <c r="BG33" s="49" t="str">
        <f t="shared" si="90"/>
        <v>-</v>
      </c>
      <c r="BH33" s="46"/>
      <c r="BI33" s="47"/>
      <c r="BJ33" s="48" t="str">
        <f t="shared" si="91"/>
        <v>-</v>
      </c>
      <c r="BK33" s="48" t="str">
        <f t="shared" si="91"/>
        <v>-</v>
      </c>
      <c r="BL33" s="49" t="str">
        <f t="shared" si="92"/>
        <v>-</v>
      </c>
      <c r="BM33" s="46"/>
      <c r="BN33" s="47"/>
      <c r="BO33" s="48" t="str">
        <f t="shared" si="93"/>
        <v>-</v>
      </c>
      <c r="BP33" s="48" t="str">
        <f t="shared" si="93"/>
        <v>-</v>
      </c>
      <c r="BQ33" s="49" t="str">
        <f t="shared" si="94"/>
        <v>-</v>
      </c>
      <c r="BR33" s="46">
        <f t="shared" si="68"/>
        <v>0</v>
      </c>
      <c r="BS33" s="47">
        <f t="shared" si="68"/>
        <v>0</v>
      </c>
      <c r="BT33" s="48" t="str">
        <f t="shared" si="95"/>
        <v>-</v>
      </c>
      <c r="BU33" s="48" t="str">
        <f t="shared" si="95"/>
        <v>-</v>
      </c>
      <c r="BV33" s="49" t="str">
        <f t="shared" si="96"/>
        <v>-</v>
      </c>
      <c r="BX33" s="66">
        <f t="shared" si="100"/>
        <v>0</v>
      </c>
      <c r="BY33" s="47">
        <f t="shared" si="97"/>
        <v>0</v>
      </c>
      <c r="BZ33" s="48" t="str">
        <f t="shared" si="98"/>
        <v>-</v>
      </c>
      <c r="CA33" s="48" t="str">
        <f t="shared" si="98"/>
        <v>-</v>
      </c>
      <c r="CB33" s="49" t="str">
        <f t="shared" si="99"/>
        <v>-</v>
      </c>
    </row>
    <row r="34" spans="2:80" s="3" customFormat="1" ht="15.65" thickBot="1" x14ac:dyDescent="0.35">
      <c r="B34" s="139"/>
      <c r="C34" s="11" t="s">
        <v>25</v>
      </c>
      <c r="D34" s="53"/>
      <c r="E34" s="54"/>
      <c r="F34" s="55" t="str">
        <f t="shared" si="69"/>
        <v>-</v>
      </c>
      <c r="G34" s="55" t="str">
        <f t="shared" si="69"/>
        <v>-</v>
      </c>
      <c r="H34" s="56" t="str">
        <f t="shared" si="70"/>
        <v>-</v>
      </c>
      <c r="I34" s="53"/>
      <c r="J34" s="54"/>
      <c r="K34" s="55" t="str">
        <f t="shared" si="71"/>
        <v>-</v>
      </c>
      <c r="L34" s="55" t="str">
        <f t="shared" si="71"/>
        <v>-</v>
      </c>
      <c r="M34" s="56" t="str">
        <f t="shared" si="72"/>
        <v>-</v>
      </c>
      <c r="N34" s="53"/>
      <c r="O34" s="54"/>
      <c r="P34" s="55" t="str">
        <f t="shared" si="73"/>
        <v>-</v>
      </c>
      <c r="Q34" s="55" t="str">
        <f t="shared" si="73"/>
        <v>-</v>
      </c>
      <c r="R34" s="56" t="str">
        <f t="shared" si="74"/>
        <v>-</v>
      </c>
      <c r="S34" s="53"/>
      <c r="T34" s="54"/>
      <c r="U34" s="55" t="str">
        <f t="shared" si="75"/>
        <v>-</v>
      </c>
      <c r="V34" s="55" t="str">
        <f t="shared" si="75"/>
        <v>-</v>
      </c>
      <c r="W34" s="56" t="str">
        <f t="shared" si="76"/>
        <v>-</v>
      </c>
      <c r="X34" s="53"/>
      <c r="Y34" s="54"/>
      <c r="Z34" s="55" t="str">
        <f t="shared" si="77"/>
        <v>-</v>
      </c>
      <c r="AA34" s="55" t="str">
        <f t="shared" si="77"/>
        <v>-</v>
      </c>
      <c r="AB34" s="56" t="str">
        <f t="shared" si="78"/>
        <v>-</v>
      </c>
      <c r="AC34" s="53"/>
      <c r="AD34" s="54"/>
      <c r="AE34" s="55" t="str">
        <f t="shared" si="79"/>
        <v>-</v>
      </c>
      <c r="AF34" s="55" t="str">
        <f t="shared" si="79"/>
        <v>-</v>
      </c>
      <c r="AG34" s="56" t="str">
        <f t="shared" si="80"/>
        <v>-</v>
      </c>
      <c r="AH34" s="53">
        <f t="shared" si="67"/>
        <v>0</v>
      </c>
      <c r="AI34" s="54">
        <f t="shared" si="67"/>
        <v>0</v>
      </c>
      <c r="AJ34" s="55" t="str">
        <f t="shared" si="81"/>
        <v>-</v>
      </c>
      <c r="AK34" s="55" t="str">
        <f t="shared" si="81"/>
        <v>-</v>
      </c>
      <c r="AL34" s="56" t="str">
        <f t="shared" si="82"/>
        <v>-</v>
      </c>
      <c r="AM34" s="10"/>
      <c r="AN34" s="53"/>
      <c r="AO34" s="54"/>
      <c r="AP34" s="55" t="str">
        <f t="shared" si="83"/>
        <v>-</v>
      </c>
      <c r="AQ34" s="55" t="str">
        <f t="shared" si="83"/>
        <v>-</v>
      </c>
      <c r="AR34" s="56" t="str">
        <f t="shared" si="84"/>
        <v>-</v>
      </c>
      <c r="AS34" s="53"/>
      <c r="AT34" s="54"/>
      <c r="AU34" s="55" t="str">
        <f t="shared" si="85"/>
        <v>-</v>
      </c>
      <c r="AV34" s="55" t="str">
        <f t="shared" si="85"/>
        <v>-</v>
      </c>
      <c r="AW34" s="56" t="str">
        <f t="shared" si="86"/>
        <v>-</v>
      </c>
      <c r="AX34" s="53"/>
      <c r="AY34" s="54"/>
      <c r="AZ34" s="55" t="str">
        <f t="shared" si="87"/>
        <v>-</v>
      </c>
      <c r="BA34" s="55" t="str">
        <f t="shared" si="87"/>
        <v>-</v>
      </c>
      <c r="BB34" s="56" t="str">
        <f t="shared" si="88"/>
        <v>-</v>
      </c>
      <c r="BC34" s="53"/>
      <c r="BD34" s="54"/>
      <c r="BE34" s="55" t="str">
        <f t="shared" si="89"/>
        <v>-</v>
      </c>
      <c r="BF34" s="55" t="str">
        <f t="shared" si="89"/>
        <v>-</v>
      </c>
      <c r="BG34" s="56" t="str">
        <f t="shared" si="90"/>
        <v>-</v>
      </c>
      <c r="BH34" s="53"/>
      <c r="BI34" s="54"/>
      <c r="BJ34" s="55" t="str">
        <f t="shared" si="91"/>
        <v>-</v>
      </c>
      <c r="BK34" s="55" t="str">
        <f t="shared" si="91"/>
        <v>-</v>
      </c>
      <c r="BL34" s="56" t="str">
        <f t="shared" si="92"/>
        <v>-</v>
      </c>
      <c r="BM34" s="53"/>
      <c r="BN34" s="54"/>
      <c r="BO34" s="55" t="str">
        <f t="shared" si="93"/>
        <v>-</v>
      </c>
      <c r="BP34" s="55" t="str">
        <f t="shared" si="93"/>
        <v>-</v>
      </c>
      <c r="BQ34" s="56" t="str">
        <f t="shared" si="94"/>
        <v>-</v>
      </c>
      <c r="BR34" s="53">
        <f t="shared" si="68"/>
        <v>0</v>
      </c>
      <c r="BS34" s="54">
        <f t="shared" si="68"/>
        <v>0</v>
      </c>
      <c r="BT34" s="55" t="str">
        <f t="shared" si="95"/>
        <v>-</v>
      </c>
      <c r="BU34" s="55" t="str">
        <f t="shared" si="95"/>
        <v>-</v>
      </c>
      <c r="BV34" s="56" t="str">
        <f t="shared" si="96"/>
        <v>-</v>
      </c>
      <c r="BX34" s="66">
        <f t="shared" si="100"/>
        <v>0</v>
      </c>
      <c r="BY34" s="47">
        <f t="shared" si="97"/>
        <v>0</v>
      </c>
      <c r="BZ34" s="48" t="str">
        <f t="shared" si="98"/>
        <v>-</v>
      </c>
      <c r="CA34" s="48" t="str">
        <f t="shared" si="98"/>
        <v>-</v>
      </c>
      <c r="CB34" s="49" t="str">
        <f t="shared" si="99"/>
        <v>-</v>
      </c>
    </row>
    <row r="35" spans="2:80" s="3" customFormat="1" ht="15.65" thickTop="1" thickBot="1" x14ac:dyDescent="0.35">
      <c r="B35" s="6" t="s">
        <v>12</v>
      </c>
      <c r="C35" s="7"/>
      <c r="D35" s="39">
        <f>SUM(D27:D34)</f>
        <v>0</v>
      </c>
      <c r="E35" s="40">
        <f>SUM(E27:E34)</f>
        <v>0</v>
      </c>
      <c r="F35" s="41" t="str">
        <f>IF(D35&gt;0,D35/D$37,"-")</f>
        <v>-</v>
      </c>
      <c r="G35" s="41" t="str">
        <f>IF(E35&gt;0,E35/E$37,"-")</f>
        <v>-</v>
      </c>
      <c r="H35" s="42" t="str">
        <f>IF(D35&gt;0,E35/D35,"-")</f>
        <v>-</v>
      </c>
      <c r="I35" s="39">
        <f>SUM(I27:I34)</f>
        <v>0</v>
      </c>
      <c r="J35" s="40">
        <f>SUM(J27:J34)</f>
        <v>0</v>
      </c>
      <c r="K35" s="41" t="str">
        <f>IF(I35&gt;0,I35/I$37,"-")</f>
        <v>-</v>
      </c>
      <c r="L35" s="41" t="str">
        <f>IF(J35&gt;0,J35/J$37,"-")</f>
        <v>-</v>
      </c>
      <c r="M35" s="42" t="str">
        <f>IF(I35&gt;0,J35/I35,"-")</f>
        <v>-</v>
      </c>
      <c r="N35" s="39">
        <f>SUM(N27:N34)</f>
        <v>0</v>
      </c>
      <c r="O35" s="40">
        <f>SUM(O27:O34)</f>
        <v>0</v>
      </c>
      <c r="P35" s="41" t="str">
        <f>IF(N35&gt;0,N35/N$37,"-")</f>
        <v>-</v>
      </c>
      <c r="Q35" s="41" t="str">
        <f>IF(O35&gt;0,O35/O$37,"-")</f>
        <v>-</v>
      </c>
      <c r="R35" s="42" t="str">
        <f>IF(N35&gt;0,O35/N35,"-")</f>
        <v>-</v>
      </c>
      <c r="S35" s="39">
        <f>SUM(S27:S34)</f>
        <v>0</v>
      </c>
      <c r="T35" s="40">
        <f>SUM(T27:T34)</f>
        <v>0</v>
      </c>
      <c r="U35" s="41" t="str">
        <f>IF(S35&gt;0,S35/S$37,"-")</f>
        <v>-</v>
      </c>
      <c r="V35" s="41" t="str">
        <f>IF(T35&gt;0,T35/T$37,"-")</f>
        <v>-</v>
      </c>
      <c r="W35" s="42" t="str">
        <f>IF(S35&gt;0,T35/S35,"-")</f>
        <v>-</v>
      </c>
      <c r="X35" s="39">
        <f>SUM(X27:X34)</f>
        <v>0</v>
      </c>
      <c r="Y35" s="40">
        <f>SUM(Y27:Y34)</f>
        <v>0</v>
      </c>
      <c r="Z35" s="41" t="str">
        <f>IF(X35&gt;0,X35/X$37,"-")</f>
        <v>-</v>
      </c>
      <c r="AA35" s="41" t="str">
        <f>IF(Y35&gt;0,Y35/Y$37,"-")</f>
        <v>-</v>
      </c>
      <c r="AB35" s="42" t="str">
        <f>IF(X35&gt;0,Y35/X35,"-")</f>
        <v>-</v>
      </c>
      <c r="AC35" s="39">
        <f>SUM(AC27:AC34)</f>
        <v>0</v>
      </c>
      <c r="AD35" s="40">
        <f>SUM(AD27:AD34)</f>
        <v>0</v>
      </c>
      <c r="AE35" s="41" t="str">
        <f>IF(AC35&gt;0,AC35/AC$37,"-")</f>
        <v>-</v>
      </c>
      <c r="AF35" s="41" t="str">
        <f>IF(AD35&gt;0,AD35/AD$37,"-")</f>
        <v>-</v>
      </c>
      <c r="AG35" s="42" t="str">
        <f>IF(AC35&gt;0,AD35/AC35,"-")</f>
        <v>-</v>
      </c>
      <c r="AH35" s="39">
        <f>SUM(AH27:AH34)</f>
        <v>0</v>
      </c>
      <c r="AI35" s="40">
        <f>SUM(AI27:AI34)</f>
        <v>0</v>
      </c>
      <c r="AJ35" s="41" t="str">
        <f>IF(AH35&gt;0,AH35/AH$37,"-")</f>
        <v>-</v>
      </c>
      <c r="AK35" s="41" t="str">
        <f>IF(AI35&gt;0,AI35/AI$37,"-")</f>
        <v>-</v>
      </c>
      <c r="AL35" s="42" t="str">
        <f>IF(AH35&gt;0,AI35/AH35,"-")</f>
        <v>-</v>
      </c>
      <c r="AM35" s="16"/>
      <c r="AN35" s="39">
        <f>SUM(AN27:AN34)</f>
        <v>0</v>
      </c>
      <c r="AO35" s="40">
        <f>SUM(AO27:AO34)</f>
        <v>0</v>
      </c>
      <c r="AP35" s="41" t="str">
        <f>IF(AN35&gt;0,AN35/AN$37,"-")</f>
        <v>-</v>
      </c>
      <c r="AQ35" s="41" t="str">
        <f>IF(AO35&gt;0,AO35/AO$37,"-")</f>
        <v>-</v>
      </c>
      <c r="AR35" s="42" t="str">
        <f>IF(AN35&gt;0,AO35/AN35,"-")</f>
        <v>-</v>
      </c>
      <c r="AS35" s="39">
        <f>SUM(AS27:AS34)</f>
        <v>0</v>
      </c>
      <c r="AT35" s="40">
        <f>SUM(AT27:AT34)</f>
        <v>0</v>
      </c>
      <c r="AU35" s="41" t="str">
        <f>IF(AS35&gt;0,AS35/AS$37,"-")</f>
        <v>-</v>
      </c>
      <c r="AV35" s="41" t="str">
        <f>IF(AT35&gt;0,AT35/AT$37,"-")</f>
        <v>-</v>
      </c>
      <c r="AW35" s="42" t="str">
        <f>IF(AS35&gt;0,AT35/AS35,"-")</f>
        <v>-</v>
      </c>
      <c r="AX35" s="39">
        <f>SUM(AX27:AX34)</f>
        <v>0</v>
      </c>
      <c r="AY35" s="40">
        <f>SUM(AY27:AY34)</f>
        <v>0</v>
      </c>
      <c r="AZ35" s="41" t="str">
        <f>IF(AX35&gt;0,AX35/AX$37,"-")</f>
        <v>-</v>
      </c>
      <c r="BA35" s="41" t="str">
        <f>IF(AY35&gt;0,AY35/AY$37,"-")</f>
        <v>-</v>
      </c>
      <c r="BB35" s="42" t="str">
        <f>IF(AX35&gt;0,AY35/AX35,"-")</f>
        <v>-</v>
      </c>
      <c r="BC35" s="39">
        <f>SUM(BC27:BC34)</f>
        <v>0</v>
      </c>
      <c r="BD35" s="40">
        <f>SUM(BD27:BD34)</f>
        <v>0</v>
      </c>
      <c r="BE35" s="41" t="str">
        <f>IF(BC35&gt;0,BC35/BC$37,"-")</f>
        <v>-</v>
      </c>
      <c r="BF35" s="41" t="str">
        <f>IF(BD35&gt;0,BD35/BD$37,"-")</f>
        <v>-</v>
      </c>
      <c r="BG35" s="42" t="str">
        <f>IF(BC35&gt;0,BD35/BC35,"-")</f>
        <v>-</v>
      </c>
      <c r="BH35" s="39">
        <f>SUM(BH27:BH34)</f>
        <v>0</v>
      </c>
      <c r="BI35" s="40">
        <f>SUM(BI27:BI34)</f>
        <v>0</v>
      </c>
      <c r="BJ35" s="41" t="str">
        <f>IF(BH35&gt;0,BH35/BH$37,"-")</f>
        <v>-</v>
      </c>
      <c r="BK35" s="41" t="str">
        <f>IF(BI35&gt;0,BI35/BI$37,"-")</f>
        <v>-</v>
      </c>
      <c r="BL35" s="42" t="str">
        <f>IF(BH35&gt;0,BI35/BH35,"-")</f>
        <v>-</v>
      </c>
      <c r="BM35" s="39">
        <f>SUM(BM27:BM34)</f>
        <v>0</v>
      </c>
      <c r="BN35" s="40">
        <f>SUM(BN27:BN34)</f>
        <v>0</v>
      </c>
      <c r="BO35" s="41" t="str">
        <f>IF(BM35&gt;0,BM35/BM$37,"-")</f>
        <v>-</v>
      </c>
      <c r="BP35" s="41" t="str">
        <f>IF(BN35&gt;0,BN35/BN$37,"-")</f>
        <v>-</v>
      </c>
      <c r="BQ35" s="42" t="str">
        <f>IF(BM35&gt;0,BN35/BM35,"-")</f>
        <v>-</v>
      </c>
      <c r="BR35" s="39">
        <f>SUM(BR27:BR34)</f>
        <v>0</v>
      </c>
      <c r="BS35" s="40">
        <f>SUM(BS27:BS34)</f>
        <v>0</v>
      </c>
      <c r="BT35" s="41" t="str">
        <f>IF(BR35&gt;0,BR35/BR$37,"-")</f>
        <v>-</v>
      </c>
      <c r="BU35" s="41" t="str">
        <f>IF(BS35&gt;0,BS35/BS$37,"-")</f>
        <v>-</v>
      </c>
      <c r="BV35" s="42" t="str">
        <f>IF(BR35&gt;0,BS35/BR35,"-")</f>
        <v>-</v>
      </c>
      <c r="BX35" s="68">
        <f>SUM(BX27:BX34)</f>
        <v>0</v>
      </c>
      <c r="BY35" s="40">
        <f>SUM(BY27:BY34)</f>
        <v>0</v>
      </c>
      <c r="BZ35" s="41" t="str">
        <f>IF(BX35&gt;0,BX35/BX$37,"-")</f>
        <v>-</v>
      </c>
      <c r="CA35" s="41" t="str">
        <f>IF(BY35&gt;0,BY35/BY$37,"-")</f>
        <v>-</v>
      </c>
      <c r="CB35" s="42" t="str">
        <f>IF(BX35&gt;0,BY35/BX35,"-")</f>
        <v>-</v>
      </c>
    </row>
    <row r="36" spans="2:80" s="3" customFormat="1" ht="6.1" customHeight="1" thickTop="1" thickBot="1" x14ac:dyDescent="0.35">
      <c r="D36" s="43"/>
      <c r="E36" s="44"/>
      <c r="F36" s="45"/>
      <c r="G36" s="45"/>
      <c r="H36" s="57"/>
      <c r="I36" s="43"/>
      <c r="J36" s="44"/>
      <c r="K36" s="45"/>
      <c r="L36" s="45"/>
      <c r="M36" s="57"/>
      <c r="N36" s="43"/>
      <c r="O36" s="44"/>
      <c r="P36" s="45"/>
      <c r="Q36" s="45"/>
      <c r="R36" s="57"/>
      <c r="S36" s="43"/>
      <c r="T36" s="44"/>
      <c r="U36" s="45"/>
      <c r="V36" s="45"/>
      <c r="W36" s="57"/>
      <c r="X36" s="43"/>
      <c r="Y36" s="44"/>
      <c r="Z36" s="45"/>
      <c r="AA36" s="45"/>
      <c r="AB36" s="57"/>
      <c r="AC36" s="43"/>
      <c r="AD36" s="44"/>
      <c r="AE36" s="45"/>
      <c r="AF36" s="45"/>
      <c r="AG36" s="57"/>
      <c r="AH36" s="43"/>
      <c r="AI36" s="44"/>
      <c r="AJ36" s="45"/>
      <c r="AK36" s="45"/>
      <c r="AL36" s="57"/>
      <c r="AM36" s="9"/>
      <c r="AN36" s="43"/>
      <c r="AO36" s="44"/>
      <c r="AP36" s="45"/>
      <c r="AQ36" s="45"/>
      <c r="AR36" s="57"/>
      <c r="AS36" s="43"/>
      <c r="AT36" s="44"/>
      <c r="AU36" s="45"/>
      <c r="AV36" s="45"/>
      <c r="AW36" s="57"/>
      <c r="AX36" s="43"/>
      <c r="AY36" s="44"/>
      <c r="AZ36" s="45"/>
      <c r="BA36" s="45"/>
      <c r="BB36" s="57"/>
      <c r="BC36" s="43"/>
      <c r="BD36" s="44"/>
      <c r="BE36" s="45"/>
      <c r="BF36" s="45"/>
      <c r="BG36" s="57"/>
      <c r="BH36" s="43"/>
      <c r="BI36" s="44"/>
      <c r="BJ36" s="45"/>
      <c r="BK36" s="45"/>
      <c r="BL36" s="57"/>
      <c r="BM36" s="43"/>
      <c r="BN36" s="44"/>
      <c r="BO36" s="45"/>
      <c r="BP36" s="45"/>
      <c r="BQ36" s="57"/>
      <c r="BR36" s="43"/>
      <c r="BS36" s="44"/>
      <c r="BT36" s="45"/>
      <c r="BU36" s="45"/>
      <c r="BV36" s="57"/>
      <c r="BX36" s="43"/>
      <c r="BY36" s="44"/>
      <c r="BZ36" s="45"/>
      <c r="CA36" s="45"/>
      <c r="CB36" s="57"/>
    </row>
    <row r="37" spans="2:80" s="3" customFormat="1" ht="15.65" thickTop="1" thickBot="1" x14ac:dyDescent="0.35">
      <c r="B37" s="12" t="s">
        <v>14</v>
      </c>
      <c r="C37" s="13"/>
      <c r="D37" s="58">
        <f>D35+D25+D15+D5</f>
        <v>0</v>
      </c>
      <c r="E37" s="59">
        <f>E35+E25+E15+E5</f>
        <v>0</v>
      </c>
      <c r="F37" s="60"/>
      <c r="G37" s="60"/>
      <c r="H37" s="61" t="str">
        <f>IF(D37&gt;0,E37/D37,"-")</f>
        <v>-</v>
      </c>
      <c r="I37" s="58">
        <f>I35+I25+I15+I5</f>
        <v>0</v>
      </c>
      <c r="J37" s="59">
        <f>J35+J25+J15+J5</f>
        <v>0</v>
      </c>
      <c r="K37" s="60"/>
      <c r="L37" s="60"/>
      <c r="M37" s="61" t="str">
        <f>IF(I37&gt;0,J37/I37,"-")</f>
        <v>-</v>
      </c>
      <c r="N37" s="58">
        <f>N35+N25+N15+N5</f>
        <v>0</v>
      </c>
      <c r="O37" s="59">
        <f>O35+O25+O15+O5</f>
        <v>0</v>
      </c>
      <c r="P37" s="60"/>
      <c r="Q37" s="60"/>
      <c r="R37" s="61" t="str">
        <f>IF(N37&gt;0,O37/N37,"-")</f>
        <v>-</v>
      </c>
      <c r="S37" s="58">
        <f>S35+S25+S15+S5</f>
        <v>0</v>
      </c>
      <c r="T37" s="59">
        <f>T35+T25+T15+T5</f>
        <v>0</v>
      </c>
      <c r="U37" s="60"/>
      <c r="V37" s="60"/>
      <c r="W37" s="61" t="str">
        <f>IF(S37&gt;0,T37/S37,"-")</f>
        <v>-</v>
      </c>
      <c r="X37" s="58">
        <f>X35+X25+X15+X5</f>
        <v>0</v>
      </c>
      <c r="Y37" s="59">
        <f>Y35+Y25+Y15+Y5</f>
        <v>0</v>
      </c>
      <c r="Z37" s="60"/>
      <c r="AA37" s="60"/>
      <c r="AB37" s="61" t="str">
        <f>IF(X37&gt;0,Y37/X37,"-")</f>
        <v>-</v>
      </c>
      <c r="AC37" s="58">
        <f>AC35+AC25+AC15+AC5</f>
        <v>0</v>
      </c>
      <c r="AD37" s="59">
        <f>AD35+AD25+AD15+AD5</f>
        <v>0</v>
      </c>
      <c r="AE37" s="60"/>
      <c r="AF37" s="60"/>
      <c r="AG37" s="61" t="str">
        <f>IF(AC37&gt;0,AD37/AC37,"-")</f>
        <v>-</v>
      </c>
      <c r="AH37" s="58">
        <f>AH35+AH25+AH15+AH5</f>
        <v>0</v>
      </c>
      <c r="AI37" s="59">
        <f>AI35+AI25+AI15+AI5</f>
        <v>0</v>
      </c>
      <c r="AJ37" s="60"/>
      <c r="AK37" s="60"/>
      <c r="AL37" s="61" t="str">
        <f>IF(AH37&gt;0,AI37/AH37,"-")</f>
        <v>-</v>
      </c>
      <c r="AM37" s="17"/>
      <c r="AN37" s="58">
        <f>AN35+AN25+AN15+AN5</f>
        <v>0</v>
      </c>
      <c r="AO37" s="59">
        <f>AO35+AO25+AO15+AO5</f>
        <v>0</v>
      </c>
      <c r="AP37" s="60"/>
      <c r="AQ37" s="60"/>
      <c r="AR37" s="61" t="str">
        <f>IF(AN37&gt;0,AO37/AN37,"-")</f>
        <v>-</v>
      </c>
      <c r="AS37" s="58">
        <f>AS35+AS25+AS15+AS5</f>
        <v>0</v>
      </c>
      <c r="AT37" s="59">
        <f>AT35+AT25+AT15+AT5</f>
        <v>0</v>
      </c>
      <c r="AU37" s="60"/>
      <c r="AV37" s="60"/>
      <c r="AW37" s="61" t="str">
        <f>IF(AS37&gt;0,AT37/AS37,"-")</f>
        <v>-</v>
      </c>
      <c r="AX37" s="58">
        <f>AX35+AX25+AX15+AX5</f>
        <v>0</v>
      </c>
      <c r="AY37" s="59">
        <f>AY35+AY25+AY15+AY5</f>
        <v>0</v>
      </c>
      <c r="AZ37" s="60"/>
      <c r="BA37" s="60"/>
      <c r="BB37" s="61" t="str">
        <f>IF(AX37&gt;0,AY37/AX37,"-")</f>
        <v>-</v>
      </c>
      <c r="BC37" s="58">
        <f>BC35+BC25+BC15+BC5</f>
        <v>0</v>
      </c>
      <c r="BD37" s="59">
        <f>BD35+BD25+BD15+BD5</f>
        <v>0</v>
      </c>
      <c r="BE37" s="60"/>
      <c r="BF37" s="60"/>
      <c r="BG37" s="61" t="str">
        <f>IF(BC37&gt;0,BD37/BC37,"-")</f>
        <v>-</v>
      </c>
      <c r="BH37" s="58">
        <f>BH35+BH25+BH15+BH5</f>
        <v>0</v>
      </c>
      <c r="BI37" s="59">
        <f>BI35+BI25+BI15+BI5</f>
        <v>0</v>
      </c>
      <c r="BJ37" s="60"/>
      <c r="BK37" s="60"/>
      <c r="BL37" s="61" t="str">
        <f>IF(BH37&gt;0,BI37/BH37,"-")</f>
        <v>-</v>
      </c>
      <c r="BM37" s="58">
        <f>BM35+BM25+BM15+BM5</f>
        <v>0</v>
      </c>
      <c r="BN37" s="59">
        <f>BN35+BN25+BN15+BN5</f>
        <v>0</v>
      </c>
      <c r="BO37" s="60"/>
      <c r="BP37" s="60"/>
      <c r="BQ37" s="61" t="str">
        <f>IF(BM37&gt;0,BN37/BM37,"-")</f>
        <v>-</v>
      </c>
      <c r="BR37" s="58">
        <f>BR35+BR25+BR15+BR5</f>
        <v>0</v>
      </c>
      <c r="BS37" s="59">
        <f>BS35+BS25+BS15+BS5</f>
        <v>0</v>
      </c>
      <c r="BT37" s="60"/>
      <c r="BU37" s="60"/>
      <c r="BV37" s="61" t="str">
        <f>IF(BR37&gt;0,BS37/BR37,"-")</f>
        <v>-</v>
      </c>
      <c r="BX37" s="70">
        <f>BX35+BX25+BX15+BX5</f>
        <v>0</v>
      </c>
      <c r="BY37" s="59">
        <f>BY35+BY25+BY15+BY5</f>
        <v>0</v>
      </c>
      <c r="BZ37" s="60"/>
      <c r="CA37" s="60"/>
      <c r="CB37" s="61" t="str">
        <f>IF(BX37&gt;0,BY37/BX37,"-")</f>
        <v>-</v>
      </c>
    </row>
    <row r="38" spans="2:80" s="3" customFormat="1" ht="15.65" thickTop="1" thickBot="1" x14ac:dyDescent="0.35">
      <c r="D38" s="57"/>
      <c r="E38" s="44"/>
      <c r="F38" s="45"/>
      <c r="G38" s="45"/>
      <c r="H38" s="57"/>
      <c r="I38" s="57"/>
      <c r="J38" s="44"/>
      <c r="K38" s="45"/>
      <c r="L38" s="45"/>
      <c r="M38" s="57"/>
      <c r="N38" s="57"/>
      <c r="O38" s="44"/>
      <c r="P38" s="45"/>
      <c r="Q38" s="45"/>
      <c r="R38" s="57"/>
      <c r="S38" s="57"/>
      <c r="T38" s="44"/>
      <c r="U38" s="45"/>
      <c r="V38" s="45"/>
      <c r="W38" s="57"/>
      <c r="X38" s="57"/>
      <c r="Y38" s="44"/>
      <c r="Z38" s="45"/>
      <c r="AA38" s="45"/>
      <c r="AB38" s="57"/>
      <c r="AC38" s="57"/>
      <c r="AD38" s="44"/>
      <c r="AE38" s="45"/>
      <c r="AF38" s="45"/>
      <c r="AG38" s="57"/>
      <c r="AH38" s="57"/>
      <c r="AI38" s="44"/>
      <c r="AJ38" s="45"/>
      <c r="AK38" s="45"/>
      <c r="AL38" s="57"/>
      <c r="AM38" s="9"/>
      <c r="AN38" s="57"/>
      <c r="AO38" s="44"/>
      <c r="AP38" s="45"/>
      <c r="AQ38" s="45"/>
      <c r="AR38" s="57"/>
      <c r="AS38" s="57"/>
      <c r="AT38" s="44"/>
      <c r="AU38" s="45"/>
      <c r="AV38" s="45"/>
      <c r="AW38" s="57"/>
      <c r="AX38" s="57"/>
      <c r="AY38" s="44"/>
      <c r="AZ38" s="45"/>
      <c r="BA38" s="45"/>
      <c r="BB38" s="57"/>
      <c r="BC38" s="57"/>
      <c r="BD38" s="44"/>
      <c r="BE38" s="45"/>
      <c r="BF38" s="45"/>
      <c r="BG38" s="57"/>
      <c r="BH38" s="57"/>
      <c r="BI38" s="44"/>
      <c r="BJ38" s="45"/>
      <c r="BK38" s="45"/>
      <c r="BL38" s="57"/>
      <c r="BM38" s="57"/>
      <c r="BN38" s="44"/>
      <c r="BO38" s="45"/>
      <c r="BP38" s="45"/>
      <c r="BQ38" s="57"/>
      <c r="BR38" s="57"/>
      <c r="BS38" s="44"/>
      <c r="BT38" s="45"/>
      <c r="BU38" s="45"/>
      <c r="BV38" s="57"/>
      <c r="BX38" s="57"/>
      <c r="BY38" s="44"/>
      <c r="BZ38" s="45"/>
      <c r="CA38" s="45"/>
      <c r="CB38" s="57"/>
    </row>
    <row r="39" spans="2:80" s="3" customFormat="1" ht="15.65" thickTop="1" x14ac:dyDescent="0.3">
      <c r="B39" s="140" t="s">
        <v>13</v>
      </c>
      <c r="C39" s="8" t="s">
        <v>20</v>
      </c>
      <c r="D39" s="35">
        <f>D7+D17+D27</f>
        <v>0</v>
      </c>
      <c r="E39" s="36">
        <f>E7+E17+E27</f>
        <v>0</v>
      </c>
      <c r="F39" s="37" t="str">
        <f>IF(D39&gt;0,D39/D$47,"-")</f>
        <v>-</v>
      </c>
      <c r="G39" s="37" t="str">
        <f>IF(E39&gt;0,E39/E$47,"-")</f>
        <v>-</v>
      </c>
      <c r="H39" s="38" t="str">
        <f>IF(D39&gt;0,E39/D39,"-")</f>
        <v>-</v>
      </c>
      <c r="I39" s="35">
        <f>I7+I17+I27</f>
        <v>0</v>
      </c>
      <c r="J39" s="36">
        <f>J7+J17+J27</f>
        <v>0</v>
      </c>
      <c r="K39" s="37" t="str">
        <f>IF(I39&gt;0,I39/I$47,"-")</f>
        <v>-</v>
      </c>
      <c r="L39" s="37" t="str">
        <f>IF(J39&gt;0,J39/J$47,"-")</f>
        <v>-</v>
      </c>
      <c r="M39" s="38" t="str">
        <f>IF(I39&gt;0,J39/I39,"-")</f>
        <v>-</v>
      </c>
      <c r="N39" s="35">
        <f>N7+N17+N27</f>
        <v>0</v>
      </c>
      <c r="O39" s="36">
        <f>O7+O17+O27</f>
        <v>0</v>
      </c>
      <c r="P39" s="37" t="str">
        <f>IF(N39&gt;0,N39/N$47,"-")</f>
        <v>-</v>
      </c>
      <c r="Q39" s="37" t="str">
        <f>IF(O39&gt;0,O39/O$47,"-")</f>
        <v>-</v>
      </c>
      <c r="R39" s="38" t="str">
        <f>IF(N39&gt;0,O39/N39,"-")</f>
        <v>-</v>
      </c>
      <c r="S39" s="35">
        <f>S7+S17+S27</f>
        <v>0</v>
      </c>
      <c r="T39" s="36">
        <f>T7+T17+T27</f>
        <v>0</v>
      </c>
      <c r="U39" s="37" t="str">
        <f>IF(S39&gt;0,S39/S$47,"-")</f>
        <v>-</v>
      </c>
      <c r="V39" s="37" t="str">
        <f>IF(T39&gt;0,T39/T$47,"-")</f>
        <v>-</v>
      </c>
      <c r="W39" s="38" t="str">
        <f>IF(S39&gt;0,T39/S39,"-")</f>
        <v>-</v>
      </c>
      <c r="X39" s="35">
        <f>X7+X17+X27</f>
        <v>0</v>
      </c>
      <c r="Y39" s="36">
        <f>Y7+Y17+Y27</f>
        <v>0</v>
      </c>
      <c r="Z39" s="37" t="str">
        <f>IF(X39&gt;0,X39/X$47,"-")</f>
        <v>-</v>
      </c>
      <c r="AA39" s="37" t="str">
        <f>IF(Y39&gt;0,Y39/Y$47,"-")</f>
        <v>-</v>
      </c>
      <c r="AB39" s="38" t="str">
        <f>IF(X39&gt;0,Y39/X39,"-")</f>
        <v>-</v>
      </c>
      <c r="AC39" s="35">
        <f>AC7+AC17+AC27</f>
        <v>0</v>
      </c>
      <c r="AD39" s="36">
        <f>AD7+AD17+AD27</f>
        <v>0</v>
      </c>
      <c r="AE39" s="37" t="str">
        <f>IF(AC39&gt;0,AC39/AC$47,"-")</f>
        <v>-</v>
      </c>
      <c r="AF39" s="37" t="str">
        <f>IF(AD39&gt;0,AD39/AD$47,"-")</f>
        <v>-</v>
      </c>
      <c r="AG39" s="38" t="str">
        <f>IF(AC39&gt;0,AD39/AC39,"-")</f>
        <v>-</v>
      </c>
      <c r="AH39" s="35">
        <f>AH7+AH17+AH27</f>
        <v>0</v>
      </c>
      <c r="AI39" s="36">
        <f>AI7+AI17+AI27</f>
        <v>0</v>
      </c>
      <c r="AJ39" s="37" t="str">
        <f>IF(AH39&gt;0,AH39/AH$47,"-")</f>
        <v>-</v>
      </c>
      <c r="AK39" s="37" t="str">
        <f>IF(AI39&gt;0,AI39/AI$47,"-")</f>
        <v>-</v>
      </c>
      <c r="AL39" s="38" t="str">
        <f>IF(AH39&gt;0,AI39/AH39,"-")</f>
        <v>-</v>
      </c>
      <c r="AM39" s="10"/>
      <c r="AN39" s="35">
        <f>AN7+AN17+AN27</f>
        <v>0</v>
      </c>
      <c r="AO39" s="36">
        <f>AO7+AO17+AO27</f>
        <v>0</v>
      </c>
      <c r="AP39" s="37" t="str">
        <f>IF(AN39&gt;0,AN39/AN$47,"-")</f>
        <v>-</v>
      </c>
      <c r="AQ39" s="37" t="str">
        <f>IF(AO39&gt;0,AO39/AO$47,"-")</f>
        <v>-</v>
      </c>
      <c r="AR39" s="38" t="str">
        <f>IF(AN39&gt;0,AO39/AN39,"-")</f>
        <v>-</v>
      </c>
      <c r="AS39" s="35">
        <f>AS7+AS17+AS27</f>
        <v>0</v>
      </c>
      <c r="AT39" s="36">
        <f>AT7+AT17+AT27</f>
        <v>0</v>
      </c>
      <c r="AU39" s="37" t="str">
        <f>IF(AS39&gt;0,AS39/AS$47,"-")</f>
        <v>-</v>
      </c>
      <c r="AV39" s="37" t="str">
        <f>IF(AT39&gt;0,AT39/AT$47,"-")</f>
        <v>-</v>
      </c>
      <c r="AW39" s="38" t="str">
        <f>IF(AS39&gt;0,AT39/AS39,"-")</f>
        <v>-</v>
      </c>
      <c r="AX39" s="35">
        <f>AX7+AX17+AX27</f>
        <v>0</v>
      </c>
      <c r="AY39" s="36">
        <f>AY7+AY17+AY27</f>
        <v>0</v>
      </c>
      <c r="AZ39" s="37" t="str">
        <f>IF(AX39&gt;0,AX39/AX$47,"-")</f>
        <v>-</v>
      </c>
      <c r="BA39" s="37" t="str">
        <f>IF(AY39&gt;0,AY39/AY$47,"-")</f>
        <v>-</v>
      </c>
      <c r="BB39" s="38" t="str">
        <f>IF(AX39&gt;0,AY39/AX39,"-")</f>
        <v>-</v>
      </c>
      <c r="BC39" s="35">
        <f>BC7+BC17+BC27</f>
        <v>0</v>
      </c>
      <c r="BD39" s="36">
        <f>BD7+BD17+BD27</f>
        <v>0</v>
      </c>
      <c r="BE39" s="37" t="str">
        <f>IF(BC39&gt;0,BC39/BC$47,"-")</f>
        <v>-</v>
      </c>
      <c r="BF39" s="37" t="str">
        <f>IF(BD39&gt;0,BD39/BD$47,"-")</f>
        <v>-</v>
      </c>
      <c r="BG39" s="38" t="str">
        <f>IF(BC39&gt;0,BD39/BC39,"-")</f>
        <v>-</v>
      </c>
      <c r="BH39" s="35">
        <f>BH7+BH17+BH27</f>
        <v>0</v>
      </c>
      <c r="BI39" s="36">
        <f>BI7+BI17+BI27</f>
        <v>0</v>
      </c>
      <c r="BJ39" s="37" t="str">
        <f>IF(BH39&gt;0,BH39/BH$47,"-")</f>
        <v>-</v>
      </c>
      <c r="BK39" s="37" t="str">
        <f>IF(BI39&gt;0,BI39/BI$47,"-")</f>
        <v>-</v>
      </c>
      <c r="BL39" s="38" t="str">
        <f>IF(BH39&gt;0,BI39/BH39,"-")</f>
        <v>-</v>
      </c>
      <c r="BM39" s="35">
        <f>BM7+BM17+BM27</f>
        <v>0</v>
      </c>
      <c r="BN39" s="36">
        <f>BN7+BN17+BN27</f>
        <v>0</v>
      </c>
      <c r="BO39" s="37" t="str">
        <f>IF(BM39&gt;0,BM39/BM$47,"-")</f>
        <v>-</v>
      </c>
      <c r="BP39" s="37" t="str">
        <f>IF(BN39&gt;0,BN39/BN$47,"-")</f>
        <v>-</v>
      </c>
      <c r="BQ39" s="38" t="str">
        <f>IF(BM39&gt;0,BN39/BM39,"-")</f>
        <v>-</v>
      </c>
      <c r="BR39" s="35">
        <f>BR7+BR17+BR27</f>
        <v>0</v>
      </c>
      <c r="BS39" s="36">
        <f>BS7+BS17+BS27</f>
        <v>0</v>
      </c>
      <c r="BT39" s="37" t="str">
        <f>IF(BR39&gt;0,BR39/BR$47,"-")</f>
        <v>-</v>
      </c>
      <c r="BU39" s="37" t="str">
        <f>IF(BS39&gt;0,BS39/BS$47,"-")</f>
        <v>-</v>
      </c>
      <c r="BV39" s="38" t="str">
        <f>IF(BR39&gt;0,BS39/BR39,"-")</f>
        <v>-</v>
      </c>
      <c r="BX39" s="65">
        <f>BX7+BX17+BX27</f>
        <v>0</v>
      </c>
      <c r="BY39" s="36">
        <f>BY7+BY17+BY27</f>
        <v>0</v>
      </c>
      <c r="BZ39" s="37" t="str">
        <f>IF(BX39&gt;0,BX39/BX$47,"-")</f>
        <v>-</v>
      </c>
      <c r="CA39" s="37" t="str">
        <f>IF(BY39&gt;0,BY39/BY$47,"-")</f>
        <v>-</v>
      </c>
      <c r="CB39" s="38" t="str">
        <f>IF(BX39&gt;0,BY39/BX39,"-")</f>
        <v>-</v>
      </c>
    </row>
    <row r="40" spans="2:80" s="3" customFormat="1" x14ac:dyDescent="0.3">
      <c r="B40" s="141"/>
      <c r="C40" s="9" t="s">
        <v>26</v>
      </c>
      <c r="D40" s="46">
        <f>D8+D18+D28</f>
        <v>0</v>
      </c>
      <c r="E40" s="47">
        <f t="shared" ref="E40" si="101">E8+E18+E28</f>
        <v>0</v>
      </c>
      <c r="F40" s="48" t="str">
        <f t="shared" ref="F40:G46" si="102">IF(D40&gt;0,D40/D$47,"-")</f>
        <v>-</v>
      </c>
      <c r="G40" s="48" t="str">
        <f t="shared" si="102"/>
        <v>-</v>
      </c>
      <c r="H40" s="49" t="str">
        <f t="shared" ref="H40:H46" si="103">IF(D40&gt;0,E40/D40,"-")</f>
        <v>-</v>
      </c>
      <c r="I40" s="46">
        <f>I8+I18+I28</f>
        <v>0</v>
      </c>
      <c r="J40" s="47">
        <f t="shared" ref="J40" si="104">J8+J18+J28</f>
        <v>0</v>
      </c>
      <c r="K40" s="48" t="str">
        <f t="shared" ref="K40:L46" si="105">IF(I40&gt;0,I40/I$47,"-")</f>
        <v>-</v>
      </c>
      <c r="L40" s="48" t="str">
        <f t="shared" si="105"/>
        <v>-</v>
      </c>
      <c r="M40" s="49" t="str">
        <f t="shared" ref="M40:M46" si="106">IF(I40&gt;0,J40/I40,"-")</f>
        <v>-</v>
      </c>
      <c r="N40" s="46">
        <f>N8+N18+N28</f>
        <v>0</v>
      </c>
      <c r="O40" s="47">
        <f t="shared" ref="O40" si="107">O8+O18+O28</f>
        <v>0</v>
      </c>
      <c r="P40" s="48" t="str">
        <f t="shared" ref="P40:Q46" si="108">IF(N40&gt;0,N40/N$47,"-")</f>
        <v>-</v>
      </c>
      <c r="Q40" s="48" t="str">
        <f t="shared" si="108"/>
        <v>-</v>
      </c>
      <c r="R40" s="49" t="str">
        <f t="shared" ref="R40:R46" si="109">IF(N40&gt;0,O40/N40,"-")</f>
        <v>-</v>
      </c>
      <c r="S40" s="46">
        <f>S8+S18+S28</f>
        <v>0</v>
      </c>
      <c r="T40" s="47">
        <f t="shared" ref="T40" si="110">T8+T18+T28</f>
        <v>0</v>
      </c>
      <c r="U40" s="48" t="str">
        <f t="shared" ref="U40:V46" si="111">IF(S40&gt;0,S40/S$47,"-")</f>
        <v>-</v>
      </c>
      <c r="V40" s="48" t="str">
        <f t="shared" si="111"/>
        <v>-</v>
      </c>
      <c r="W40" s="49" t="str">
        <f t="shared" ref="W40:W46" si="112">IF(S40&gt;0,T40/S40,"-")</f>
        <v>-</v>
      </c>
      <c r="X40" s="46">
        <f>X8+X18+X28</f>
        <v>0</v>
      </c>
      <c r="Y40" s="47">
        <f t="shared" ref="Y40" si="113">Y8+Y18+Y28</f>
        <v>0</v>
      </c>
      <c r="Z40" s="48" t="str">
        <f t="shared" ref="Z40:AA46" si="114">IF(X40&gt;0,X40/X$47,"-")</f>
        <v>-</v>
      </c>
      <c r="AA40" s="48" t="str">
        <f t="shared" si="114"/>
        <v>-</v>
      </c>
      <c r="AB40" s="49" t="str">
        <f t="shared" ref="AB40:AB46" si="115">IF(X40&gt;0,Y40/X40,"-")</f>
        <v>-</v>
      </c>
      <c r="AC40" s="46">
        <f>AC8+AC18+AC28</f>
        <v>0</v>
      </c>
      <c r="AD40" s="47">
        <f t="shared" ref="AD40" si="116">AD8+AD18+AD28</f>
        <v>0</v>
      </c>
      <c r="AE40" s="48" t="str">
        <f t="shared" ref="AE40:AF46" si="117">IF(AC40&gt;0,AC40/AC$47,"-")</f>
        <v>-</v>
      </c>
      <c r="AF40" s="48" t="str">
        <f t="shared" si="117"/>
        <v>-</v>
      </c>
      <c r="AG40" s="49" t="str">
        <f t="shared" ref="AG40:AG46" si="118">IF(AC40&gt;0,AD40/AC40,"-")</f>
        <v>-</v>
      </c>
      <c r="AH40" s="46">
        <f>AH8+AH18+AH28</f>
        <v>0</v>
      </c>
      <c r="AI40" s="47">
        <f t="shared" ref="AI40" si="119">AI8+AI18+AI28</f>
        <v>0</v>
      </c>
      <c r="AJ40" s="48" t="str">
        <f t="shared" ref="AJ40:AK46" si="120">IF(AH40&gt;0,AH40/AH$47,"-")</f>
        <v>-</v>
      </c>
      <c r="AK40" s="48" t="str">
        <f t="shared" si="120"/>
        <v>-</v>
      </c>
      <c r="AL40" s="49" t="str">
        <f t="shared" ref="AL40:AL46" si="121">IF(AH40&gt;0,AI40/AH40,"-")</f>
        <v>-</v>
      </c>
      <c r="AM40" s="10"/>
      <c r="AN40" s="46">
        <f>AN8+AN18+AN28</f>
        <v>0</v>
      </c>
      <c r="AO40" s="47">
        <f t="shared" ref="AO40" si="122">AO8+AO18+AO28</f>
        <v>0</v>
      </c>
      <c r="AP40" s="48" t="str">
        <f t="shared" ref="AP40:AQ46" si="123">IF(AN40&gt;0,AN40/AN$47,"-")</f>
        <v>-</v>
      </c>
      <c r="AQ40" s="48" t="str">
        <f t="shared" si="123"/>
        <v>-</v>
      </c>
      <c r="AR40" s="49" t="str">
        <f t="shared" ref="AR40:AR46" si="124">IF(AN40&gt;0,AO40/AN40,"-")</f>
        <v>-</v>
      </c>
      <c r="AS40" s="46">
        <f>AS8+AS18+AS28</f>
        <v>0</v>
      </c>
      <c r="AT40" s="47">
        <f t="shared" ref="AT40" si="125">AT8+AT18+AT28</f>
        <v>0</v>
      </c>
      <c r="AU40" s="48" t="str">
        <f t="shared" ref="AU40:AV46" si="126">IF(AS40&gt;0,AS40/AS$47,"-")</f>
        <v>-</v>
      </c>
      <c r="AV40" s="48" t="str">
        <f t="shared" si="126"/>
        <v>-</v>
      </c>
      <c r="AW40" s="49" t="str">
        <f t="shared" ref="AW40:AW46" si="127">IF(AS40&gt;0,AT40/AS40,"-")</f>
        <v>-</v>
      </c>
      <c r="AX40" s="46">
        <f>AX8+AX18+AX28</f>
        <v>0</v>
      </c>
      <c r="AY40" s="47">
        <f t="shared" ref="AY40" si="128">AY8+AY18+AY28</f>
        <v>0</v>
      </c>
      <c r="AZ40" s="48" t="str">
        <f t="shared" ref="AZ40:BA46" si="129">IF(AX40&gt;0,AX40/AX$47,"-")</f>
        <v>-</v>
      </c>
      <c r="BA40" s="48" t="str">
        <f t="shared" si="129"/>
        <v>-</v>
      </c>
      <c r="BB40" s="49" t="str">
        <f t="shared" ref="BB40:BB46" si="130">IF(AX40&gt;0,AY40/AX40,"-")</f>
        <v>-</v>
      </c>
      <c r="BC40" s="46">
        <f>BC8+BC18+BC28</f>
        <v>0</v>
      </c>
      <c r="BD40" s="47">
        <f t="shared" ref="BD40" si="131">BD8+BD18+BD28</f>
        <v>0</v>
      </c>
      <c r="BE40" s="48" t="str">
        <f t="shared" ref="BE40:BF46" si="132">IF(BC40&gt;0,BC40/BC$47,"-")</f>
        <v>-</v>
      </c>
      <c r="BF40" s="48" t="str">
        <f t="shared" si="132"/>
        <v>-</v>
      </c>
      <c r="BG40" s="49" t="str">
        <f t="shared" ref="BG40:BG46" si="133">IF(BC40&gt;0,BD40/BC40,"-")</f>
        <v>-</v>
      </c>
      <c r="BH40" s="46">
        <f>BH8+BH18+BH28</f>
        <v>0</v>
      </c>
      <c r="BI40" s="47">
        <f t="shared" ref="BI40" si="134">BI8+BI18+BI28</f>
        <v>0</v>
      </c>
      <c r="BJ40" s="48" t="str">
        <f t="shared" ref="BJ40:BK46" si="135">IF(BH40&gt;0,BH40/BH$47,"-")</f>
        <v>-</v>
      </c>
      <c r="BK40" s="48" t="str">
        <f t="shared" si="135"/>
        <v>-</v>
      </c>
      <c r="BL40" s="49" t="str">
        <f t="shared" ref="BL40:BL46" si="136">IF(BH40&gt;0,BI40/BH40,"-")</f>
        <v>-</v>
      </c>
      <c r="BM40" s="46">
        <f>BM8+BM18+BM28</f>
        <v>0</v>
      </c>
      <c r="BN40" s="47">
        <f t="shared" ref="BN40" si="137">BN8+BN18+BN28</f>
        <v>0</v>
      </c>
      <c r="BO40" s="48" t="str">
        <f t="shared" ref="BO40:BP46" si="138">IF(BM40&gt;0,BM40/BM$47,"-")</f>
        <v>-</v>
      </c>
      <c r="BP40" s="48" t="str">
        <f t="shared" si="138"/>
        <v>-</v>
      </c>
      <c r="BQ40" s="49" t="str">
        <f t="shared" ref="BQ40:BQ46" si="139">IF(BM40&gt;0,BN40/BM40,"-")</f>
        <v>-</v>
      </c>
      <c r="BR40" s="46">
        <f>BR8+BR18+BR28</f>
        <v>0</v>
      </c>
      <c r="BS40" s="47">
        <f t="shared" ref="BS40" si="140">BS8+BS18+BS28</f>
        <v>0</v>
      </c>
      <c r="BT40" s="48" t="str">
        <f t="shared" ref="BT40:BU46" si="141">IF(BR40&gt;0,BR40/BR$47,"-")</f>
        <v>-</v>
      </c>
      <c r="BU40" s="48" t="str">
        <f t="shared" si="141"/>
        <v>-</v>
      </c>
      <c r="BV40" s="49" t="str">
        <f t="shared" ref="BV40:BV46" si="142">IF(BR40&gt;0,BS40/BR40,"-")</f>
        <v>-</v>
      </c>
      <c r="BX40" s="66">
        <f>BX8+BX18+BX28</f>
        <v>0</v>
      </c>
      <c r="BY40" s="47">
        <f t="shared" ref="BY40" si="143">BY8+BY18+BY28</f>
        <v>0</v>
      </c>
      <c r="BZ40" s="48" t="str">
        <f t="shared" ref="BZ40:CA46" si="144">IF(BX40&gt;0,BX40/BX$47,"-")</f>
        <v>-</v>
      </c>
      <c r="CA40" s="48" t="str">
        <f t="shared" si="144"/>
        <v>-</v>
      </c>
      <c r="CB40" s="49" t="str">
        <f t="shared" ref="CB40:CB46" si="145">IF(BX40&gt;0,BY40/BX40,"-")</f>
        <v>-</v>
      </c>
    </row>
    <row r="41" spans="2:80" s="3" customFormat="1" ht="14.4" x14ac:dyDescent="0.3">
      <c r="B41" s="141"/>
      <c r="C41" s="9" t="s">
        <v>27</v>
      </c>
      <c r="D41" s="46">
        <f t="shared" ref="D41:E46" si="146">D9+D19+D29</f>
        <v>0</v>
      </c>
      <c r="E41" s="47">
        <f t="shared" si="146"/>
        <v>0</v>
      </c>
      <c r="F41" s="48" t="str">
        <f t="shared" si="102"/>
        <v>-</v>
      </c>
      <c r="G41" s="48" t="str">
        <f t="shared" si="102"/>
        <v>-</v>
      </c>
      <c r="H41" s="49" t="str">
        <f t="shared" si="103"/>
        <v>-</v>
      </c>
      <c r="I41" s="46">
        <f t="shared" ref="I41:J46" si="147">I9+I19+I29</f>
        <v>0</v>
      </c>
      <c r="J41" s="47">
        <f t="shared" si="147"/>
        <v>0</v>
      </c>
      <c r="K41" s="48" t="str">
        <f t="shared" si="105"/>
        <v>-</v>
      </c>
      <c r="L41" s="48" t="str">
        <f t="shared" si="105"/>
        <v>-</v>
      </c>
      <c r="M41" s="49" t="str">
        <f t="shared" si="106"/>
        <v>-</v>
      </c>
      <c r="N41" s="46">
        <f t="shared" ref="N41:O46" si="148">N9+N19+N29</f>
        <v>0</v>
      </c>
      <c r="O41" s="47">
        <f t="shared" si="148"/>
        <v>0</v>
      </c>
      <c r="P41" s="48" t="str">
        <f t="shared" si="108"/>
        <v>-</v>
      </c>
      <c r="Q41" s="48" t="str">
        <f t="shared" si="108"/>
        <v>-</v>
      </c>
      <c r="R41" s="49" t="str">
        <f t="shared" si="109"/>
        <v>-</v>
      </c>
      <c r="S41" s="46">
        <f t="shared" ref="S41:T46" si="149">S9+S19+S29</f>
        <v>0</v>
      </c>
      <c r="T41" s="47">
        <f t="shared" si="149"/>
        <v>0</v>
      </c>
      <c r="U41" s="48" t="str">
        <f t="shared" si="111"/>
        <v>-</v>
      </c>
      <c r="V41" s="48" t="str">
        <f t="shared" si="111"/>
        <v>-</v>
      </c>
      <c r="W41" s="49" t="str">
        <f t="shared" si="112"/>
        <v>-</v>
      </c>
      <c r="X41" s="46">
        <f t="shared" ref="X41:Y46" si="150">X9+X19+X29</f>
        <v>0</v>
      </c>
      <c r="Y41" s="47">
        <f t="shared" si="150"/>
        <v>0</v>
      </c>
      <c r="Z41" s="48" t="str">
        <f t="shared" si="114"/>
        <v>-</v>
      </c>
      <c r="AA41" s="48" t="str">
        <f t="shared" si="114"/>
        <v>-</v>
      </c>
      <c r="AB41" s="49" t="str">
        <f t="shared" si="115"/>
        <v>-</v>
      </c>
      <c r="AC41" s="46">
        <f t="shared" ref="AC41:AD46" si="151">AC9+AC19+AC29</f>
        <v>0</v>
      </c>
      <c r="AD41" s="47">
        <f t="shared" si="151"/>
        <v>0</v>
      </c>
      <c r="AE41" s="48" t="str">
        <f t="shared" si="117"/>
        <v>-</v>
      </c>
      <c r="AF41" s="48" t="str">
        <f t="shared" si="117"/>
        <v>-</v>
      </c>
      <c r="AG41" s="49" t="str">
        <f t="shared" si="118"/>
        <v>-</v>
      </c>
      <c r="AH41" s="46">
        <f t="shared" ref="AH41:AI46" si="152">AH9+AH19+AH29</f>
        <v>0</v>
      </c>
      <c r="AI41" s="47">
        <f t="shared" si="152"/>
        <v>0</v>
      </c>
      <c r="AJ41" s="48" t="str">
        <f t="shared" si="120"/>
        <v>-</v>
      </c>
      <c r="AK41" s="48" t="str">
        <f t="shared" si="120"/>
        <v>-</v>
      </c>
      <c r="AL41" s="49" t="str">
        <f t="shared" si="121"/>
        <v>-</v>
      </c>
      <c r="AM41" s="10"/>
      <c r="AN41" s="46">
        <f t="shared" ref="AN41:AO46" si="153">AN9+AN19+AN29</f>
        <v>0</v>
      </c>
      <c r="AO41" s="47">
        <f t="shared" si="153"/>
        <v>0</v>
      </c>
      <c r="AP41" s="48" t="str">
        <f t="shared" si="123"/>
        <v>-</v>
      </c>
      <c r="AQ41" s="48" t="str">
        <f t="shared" si="123"/>
        <v>-</v>
      </c>
      <c r="AR41" s="49" t="str">
        <f t="shared" si="124"/>
        <v>-</v>
      </c>
      <c r="AS41" s="46">
        <f t="shared" ref="AS41:AT46" si="154">AS9+AS19+AS29</f>
        <v>0</v>
      </c>
      <c r="AT41" s="47">
        <f t="shared" si="154"/>
        <v>0</v>
      </c>
      <c r="AU41" s="48" t="str">
        <f t="shared" si="126"/>
        <v>-</v>
      </c>
      <c r="AV41" s="48" t="str">
        <f t="shared" si="126"/>
        <v>-</v>
      </c>
      <c r="AW41" s="49" t="str">
        <f t="shared" si="127"/>
        <v>-</v>
      </c>
      <c r="AX41" s="46">
        <f t="shared" ref="AX41:AY46" si="155">AX9+AX19+AX29</f>
        <v>0</v>
      </c>
      <c r="AY41" s="47">
        <f t="shared" si="155"/>
        <v>0</v>
      </c>
      <c r="AZ41" s="48" t="str">
        <f t="shared" si="129"/>
        <v>-</v>
      </c>
      <c r="BA41" s="48" t="str">
        <f t="shared" si="129"/>
        <v>-</v>
      </c>
      <c r="BB41" s="49" t="str">
        <f t="shared" si="130"/>
        <v>-</v>
      </c>
      <c r="BC41" s="46">
        <f t="shared" ref="BC41:BD46" si="156">BC9+BC19+BC29</f>
        <v>0</v>
      </c>
      <c r="BD41" s="47">
        <f t="shared" si="156"/>
        <v>0</v>
      </c>
      <c r="BE41" s="48" t="str">
        <f t="shared" si="132"/>
        <v>-</v>
      </c>
      <c r="BF41" s="48" t="str">
        <f t="shared" si="132"/>
        <v>-</v>
      </c>
      <c r="BG41" s="49" t="str">
        <f t="shared" si="133"/>
        <v>-</v>
      </c>
      <c r="BH41" s="46">
        <f t="shared" ref="BH41:BI46" si="157">BH9+BH19+BH29</f>
        <v>0</v>
      </c>
      <c r="BI41" s="47">
        <f t="shared" si="157"/>
        <v>0</v>
      </c>
      <c r="BJ41" s="48" t="str">
        <f t="shared" si="135"/>
        <v>-</v>
      </c>
      <c r="BK41" s="48" t="str">
        <f t="shared" si="135"/>
        <v>-</v>
      </c>
      <c r="BL41" s="49" t="str">
        <f t="shared" si="136"/>
        <v>-</v>
      </c>
      <c r="BM41" s="46">
        <f t="shared" ref="BM41:BN46" si="158">BM9+BM19+BM29</f>
        <v>0</v>
      </c>
      <c r="BN41" s="47">
        <f t="shared" si="158"/>
        <v>0</v>
      </c>
      <c r="BO41" s="48" t="str">
        <f t="shared" si="138"/>
        <v>-</v>
      </c>
      <c r="BP41" s="48" t="str">
        <f t="shared" si="138"/>
        <v>-</v>
      </c>
      <c r="BQ41" s="49" t="str">
        <f t="shared" si="139"/>
        <v>-</v>
      </c>
      <c r="BR41" s="46">
        <f t="shared" ref="BR41:BS46" si="159">BR9+BR19+BR29</f>
        <v>0</v>
      </c>
      <c r="BS41" s="47">
        <f t="shared" si="159"/>
        <v>0</v>
      </c>
      <c r="BT41" s="48" t="str">
        <f t="shared" si="141"/>
        <v>-</v>
      </c>
      <c r="BU41" s="48" t="str">
        <f t="shared" si="141"/>
        <v>-</v>
      </c>
      <c r="BV41" s="49" t="str">
        <f t="shared" si="142"/>
        <v>-</v>
      </c>
      <c r="BX41" s="66">
        <f t="shared" ref="BX41:BY46" si="160">BX9+BX19+BX29</f>
        <v>0</v>
      </c>
      <c r="BY41" s="47">
        <f t="shared" si="160"/>
        <v>0</v>
      </c>
      <c r="BZ41" s="48" t="str">
        <f t="shared" si="144"/>
        <v>-</v>
      </c>
      <c r="CA41" s="48" t="str">
        <f t="shared" si="144"/>
        <v>-</v>
      </c>
      <c r="CB41" s="49" t="str">
        <f t="shared" si="145"/>
        <v>-</v>
      </c>
    </row>
    <row r="42" spans="2:80" s="3" customFormat="1" ht="14.4" x14ac:dyDescent="0.3">
      <c r="B42" s="141"/>
      <c r="C42" s="9" t="s">
        <v>28</v>
      </c>
      <c r="D42" s="46">
        <f t="shared" si="146"/>
        <v>0</v>
      </c>
      <c r="E42" s="47">
        <f t="shared" si="146"/>
        <v>0</v>
      </c>
      <c r="F42" s="48" t="str">
        <f t="shared" si="102"/>
        <v>-</v>
      </c>
      <c r="G42" s="48" t="str">
        <f t="shared" si="102"/>
        <v>-</v>
      </c>
      <c r="H42" s="49" t="str">
        <f t="shared" si="103"/>
        <v>-</v>
      </c>
      <c r="I42" s="46">
        <f t="shared" si="147"/>
        <v>0</v>
      </c>
      <c r="J42" s="47">
        <f t="shared" si="147"/>
        <v>0</v>
      </c>
      <c r="K42" s="48" t="str">
        <f t="shared" si="105"/>
        <v>-</v>
      </c>
      <c r="L42" s="48" t="str">
        <f t="shared" si="105"/>
        <v>-</v>
      </c>
      <c r="M42" s="49" t="str">
        <f t="shared" si="106"/>
        <v>-</v>
      </c>
      <c r="N42" s="46">
        <f t="shared" si="148"/>
        <v>0</v>
      </c>
      <c r="O42" s="47">
        <f t="shared" si="148"/>
        <v>0</v>
      </c>
      <c r="P42" s="48" t="str">
        <f t="shared" si="108"/>
        <v>-</v>
      </c>
      <c r="Q42" s="48" t="str">
        <f t="shared" si="108"/>
        <v>-</v>
      </c>
      <c r="R42" s="49" t="str">
        <f t="shared" si="109"/>
        <v>-</v>
      </c>
      <c r="S42" s="46">
        <f t="shared" si="149"/>
        <v>0</v>
      </c>
      <c r="T42" s="47">
        <f t="shared" si="149"/>
        <v>0</v>
      </c>
      <c r="U42" s="48" t="str">
        <f t="shared" si="111"/>
        <v>-</v>
      </c>
      <c r="V42" s="48" t="str">
        <f t="shared" si="111"/>
        <v>-</v>
      </c>
      <c r="W42" s="49" t="str">
        <f t="shared" si="112"/>
        <v>-</v>
      </c>
      <c r="X42" s="46">
        <f t="shared" si="150"/>
        <v>0</v>
      </c>
      <c r="Y42" s="47">
        <f t="shared" si="150"/>
        <v>0</v>
      </c>
      <c r="Z42" s="48" t="str">
        <f t="shared" si="114"/>
        <v>-</v>
      </c>
      <c r="AA42" s="48" t="str">
        <f t="shared" si="114"/>
        <v>-</v>
      </c>
      <c r="AB42" s="49" t="str">
        <f t="shared" si="115"/>
        <v>-</v>
      </c>
      <c r="AC42" s="46">
        <f t="shared" si="151"/>
        <v>0</v>
      </c>
      <c r="AD42" s="47">
        <f t="shared" si="151"/>
        <v>0</v>
      </c>
      <c r="AE42" s="48" t="str">
        <f t="shared" si="117"/>
        <v>-</v>
      </c>
      <c r="AF42" s="48" t="str">
        <f t="shared" si="117"/>
        <v>-</v>
      </c>
      <c r="AG42" s="49" t="str">
        <f t="shared" si="118"/>
        <v>-</v>
      </c>
      <c r="AH42" s="46">
        <f t="shared" si="152"/>
        <v>0</v>
      </c>
      <c r="AI42" s="47">
        <f t="shared" si="152"/>
        <v>0</v>
      </c>
      <c r="AJ42" s="48" t="str">
        <f t="shared" si="120"/>
        <v>-</v>
      </c>
      <c r="AK42" s="48" t="str">
        <f t="shared" si="120"/>
        <v>-</v>
      </c>
      <c r="AL42" s="49" t="str">
        <f t="shared" si="121"/>
        <v>-</v>
      </c>
      <c r="AM42" s="10"/>
      <c r="AN42" s="46">
        <f t="shared" si="153"/>
        <v>0</v>
      </c>
      <c r="AO42" s="47">
        <f t="shared" si="153"/>
        <v>0</v>
      </c>
      <c r="AP42" s="48" t="str">
        <f t="shared" si="123"/>
        <v>-</v>
      </c>
      <c r="AQ42" s="48" t="str">
        <f t="shared" si="123"/>
        <v>-</v>
      </c>
      <c r="AR42" s="49" t="str">
        <f t="shared" si="124"/>
        <v>-</v>
      </c>
      <c r="AS42" s="46">
        <f t="shared" si="154"/>
        <v>0</v>
      </c>
      <c r="AT42" s="47">
        <f t="shared" si="154"/>
        <v>0</v>
      </c>
      <c r="AU42" s="48" t="str">
        <f t="shared" si="126"/>
        <v>-</v>
      </c>
      <c r="AV42" s="48" t="str">
        <f t="shared" si="126"/>
        <v>-</v>
      </c>
      <c r="AW42" s="49" t="str">
        <f t="shared" si="127"/>
        <v>-</v>
      </c>
      <c r="AX42" s="46">
        <f t="shared" si="155"/>
        <v>0</v>
      </c>
      <c r="AY42" s="47">
        <f t="shared" si="155"/>
        <v>0</v>
      </c>
      <c r="AZ42" s="48" t="str">
        <f t="shared" si="129"/>
        <v>-</v>
      </c>
      <c r="BA42" s="48" t="str">
        <f t="shared" si="129"/>
        <v>-</v>
      </c>
      <c r="BB42" s="49" t="str">
        <f t="shared" si="130"/>
        <v>-</v>
      </c>
      <c r="BC42" s="46">
        <f t="shared" si="156"/>
        <v>0</v>
      </c>
      <c r="BD42" s="47">
        <f t="shared" si="156"/>
        <v>0</v>
      </c>
      <c r="BE42" s="48" t="str">
        <f t="shared" si="132"/>
        <v>-</v>
      </c>
      <c r="BF42" s="48" t="str">
        <f t="shared" si="132"/>
        <v>-</v>
      </c>
      <c r="BG42" s="49" t="str">
        <f t="shared" si="133"/>
        <v>-</v>
      </c>
      <c r="BH42" s="46">
        <f t="shared" si="157"/>
        <v>0</v>
      </c>
      <c r="BI42" s="47">
        <f t="shared" si="157"/>
        <v>0</v>
      </c>
      <c r="BJ42" s="48" t="str">
        <f t="shared" si="135"/>
        <v>-</v>
      </c>
      <c r="BK42" s="48" t="str">
        <f t="shared" si="135"/>
        <v>-</v>
      </c>
      <c r="BL42" s="49" t="str">
        <f t="shared" si="136"/>
        <v>-</v>
      </c>
      <c r="BM42" s="46">
        <f t="shared" si="158"/>
        <v>0</v>
      </c>
      <c r="BN42" s="47">
        <f t="shared" si="158"/>
        <v>0</v>
      </c>
      <c r="BO42" s="48" t="str">
        <f t="shared" si="138"/>
        <v>-</v>
      </c>
      <c r="BP42" s="48" t="str">
        <f t="shared" si="138"/>
        <v>-</v>
      </c>
      <c r="BQ42" s="49" t="str">
        <f t="shared" si="139"/>
        <v>-</v>
      </c>
      <c r="BR42" s="46">
        <f t="shared" si="159"/>
        <v>0</v>
      </c>
      <c r="BS42" s="47">
        <f t="shared" si="159"/>
        <v>0</v>
      </c>
      <c r="BT42" s="48" t="str">
        <f t="shared" si="141"/>
        <v>-</v>
      </c>
      <c r="BU42" s="48" t="str">
        <f t="shared" si="141"/>
        <v>-</v>
      </c>
      <c r="BV42" s="49" t="str">
        <f t="shared" si="142"/>
        <v>-</v>
      </c>
      <c r="BX42" s="66">
        <f t="shared" si="160"/>
        <v>0</v>
      </c>
      <c r="BY42" s="47">
        <f t="shared" si="160"/>
        <v>0</v>
      </c>
      <c r="BZ42" s="48" t="str">
        <f t="shared" si="144"/>
        <v>-</v>
      </c>
      <c r="CA42" s="48" t="str">
        <f t="shared" si="144"/>
        <v>-</v>
      </c>
      <c r="CB42" s="49" t="str">
        <f t="shared" si="145"/>
        <v>-</v>
      </c>
    </row>
    <row r="43" spans="2:80" s="3" customFormat="1" ht="14.4" x14ac:dyDescent="0.3">
      <c r="B43" s="141"/>
      <c r="C43" s="9" t="s">
        <v>29</v>
      </c>
      <c r="D43" s="46">
        <f t="shared" si="146"/>
        <v>0</v>
      </c>
      <c r="E43" s="47">
        <f t="shared" si="146"/>
        <v>0</v>
      </c>
      <c r="F43" s="48" t="str">
        <f t="shared" si="102"/>
        <v>-</v>
      </c>
      <c r="G43" s="48" t="str">
        <f t="shared" si="102"/>
        <v>-</v>
      </c>
      <c r="H43" s="49" t="str">
        <f t="shared" si="103"/>
        <v>-</v>
      </c>
      <c r="I43" s="46">
        <f t="shared" si="147"/>
        <v>0</v>
      </c>
      <c r="J43" s="47">
        <f t="shared" si="147"/>
        <v>0</v>
      </c>
      <c r="K43" s="48" t="str">
        <f t="shared" si="105"/>
        <v>-</v>
      </c>
      <c r="L43" s="48" t="str">
        <f t="shared" si="105"/>
        <v>-</v>
      </c>
      <c r="M43" s="49" t="str">
        <f t="shared" si="106"/>
        <v>-</v>
      </c>
      <c r="N43" s="46">
        <f t="shared" si="148"/>
        <v>0</v>
      </c>
      <c r="O43" s="47">
        <f t="shared" si="148"/>
        <v>0</v>
      </c>
      <c r="P43" s="48" t="str">
        <f t="shared" si="108"/>
        <v>-</v>
      </c>
      <c r="Q43" s="48" t="str">
        <f t="shared" si="108"/>
        <v>-</v>
      </c>
      <c r="R43" s="49" t="str">
        <f t="shared" si="109"/>
        <v>-</v>
      </c>
      <c r="S43" s="46">
        <f t="shared" si="149"/>
        <v>0</v>
      </c>
      <c r="T43" s="47">
        <f t="shared" si="149"/>
        <v>0</v>
      </c>
      <c r="U43" s="48" t="str">
        <f t="shared" si="111"/>
        <v>-</v>
      </c>
      <c r="V43" s="48" t="str">
        <f t="shared" si="111"/>
        <v>-</v>
      </c>
      <c r="W43" s="49" t="str">
        <f t="shared" si="112"/>
        <v>-</v>
      </c>
      <c r="X43" s="46">
        <f t="shared" si="150"/>
        <v>0</v>
      </c>
      <c r="Y43" s="47">
        <f t="shared" si="150"/>
        <v>0</v>
      </c>
      <c r="Z43" s="48" t="str">
        <f t="shared" si="114"/>
        <v>-</v>
      </c>
      <c r="AA43" s="48" t="str">
        <f t="shared" si="114"/>
        <v>-</v>
      </c>
      <c r="AB43" s="49" t="str">
        <f t="shared" si="115"/>
        <v>-</v>
      </c>
      <c r="AC43" s="46">
        <f t="shared" si="151"/>
        <v>0</v>
      </c>
      <c r="AD43" s="47">
        <f t="shared" si="151"/>
        <v>0</v>
      </c>
      <c r="AE43" s="48" t="str">
        <f t="shared" si="117"/>
        <v>-</v>
      </c>
      <c r="AF43" s="48" t="str">
        <f t="shared" si="117"/>
        <v>-</v>
      </c>
      <c r="AG43" s="49" t="str">
        <f t="shared" si="118"/>
        <v>-</v>
      </c>
      <c r="AH43" s="46">
        <f t="shared" si="152"/>
        <v>0</v>
      </c>
      <c r="AI43" s="47">
        <f t="shared" si="152"/>
        <v>0</v>
      </c>
      <c r="AJ43" s="48" t="str">
        <f t="shared" si="120"/>
        <v>-</v>
      </c>
      <c r="AK43" s="48" t="str">
        <f t="shared" si="120"/>
        <v>-</v>
      </c>
      <c r="AL43" s="49" t="str">
        <f t="shared" si="121"/>
        <v>-</v>
      </c>
      <c r="AM43" s="10"/>
      <c r="AN43" s="46">
        <f t="shared" si="153"/>
        <v>0</v>
      </c>
      <c r="AO43" s="47">
        <f t="shared" si="153"/>
        <v>0</v>
      </c>
      <c r="AP43" s="48" t="str">
        <f t="shared" si="123"/>
        <v>-</v>
      </c>
      <c r="AQ43" s="48" t="str">
        <f t="shared" si="123"/>
        <v>-</v>
      </c>
      <c r="AR43" s="49" t="str">
        <f t="shared" si="124"/>
        <v>-</v>
      </c>
      <c r="AS43" s="46">
        <f t="shared" si="154"/>
        <v>0</v>
      </c>
      <c r="AT43" s="47">
        <f t="shared" si="154"/>
        <v>0</v>
      </c>
      <c r="AU43" s="48" t="str">
        <f t="shared" si="126"/>
        <v>-</v>
      </c>
      <c r="AV43" s="48" t="str">
        <f t="shared" si="126"/>
        <v>-</v>
      </c>
      <c r="AW43" s="49" t="str">
        <f t="shared" si="127"/>
        <v>-</v>
      </c>
      <c r="AX43" s="46">
        <f t="shared" si="155"/>
        <v>0</v>
      </c>
      <c r="AY43" s="47">
        <f t="shared" si="155"/>
        <v>0</v>
      </c>
      <c r="AZ43" s="48" t="str">
        <f t="shared" si="129"/>
        <v>-</v>
      </c>
      <c r="BA43" s="48" t="str">
        <f t="shared" si="129"/>
        <v>-</v>
      </c>
      <c r="BB43" s="49" t="str">
        <f t="shared" si="130"/>
        <v>-</v>
      </c>
      <c r="BC43" s="46">
        <f t="shared" si="156"/>
        <v>0</v>
      </c>
      <c r="BD43" s="47">
        <f t="shared" si="156"/>
        <v>0</v>
      </c>
      <c r="BE43" s="48" t="str">
        <f t="shared" si="132"/>
        <v>-</v>
      </c>
      <c r="BF43" s="48" t="str">
        <f t="shared" si="132"/>
        <v>-</v>
      </c>
      <c r="BG43" s="49" t="str">
        <f t="shared" si="133"/>
        <v>-</v>
      </c>
      <c r="BH43" s="46">
        <f t="shared" si="157"/>
        <v>0</v>
      </c>
      <c r="BI43" s="47">
        <f t="shared" si="157"/>
        <v>0</v>
      </c>
      <c r="BJ43" s="48" t="str">
        <f t="shared" si="135"/>
        <v>-</v>
      </c>
      <c r="BK43" s="48" t="str">
        <f t="shared" si="135"/>
        <v>-</v>
      </c>
      <c r="BL43" s="49" t="str">
        <f t="shared" si="136"/>
        <v>-</v>
      </c>
      <c r="BM43" s="46">
        <f t="shared" si="158"/>
        <v>0</v>
      </c>
      <c r="BN43" s="47">
        <f t="shared" si="158"/>
        <v>0</v>
      </c>
      <c r="BO43" s="48" t="str">
        <f t="shared" si="138"/>
        <v>-</v>
      </c>
      <c r="BP43" s="48" t="str">
        <f t="shared" si="138"/>
        <v>-</v>
      </c>
      <c r="BQ43" s="49" t="str">
        <f t="shared" si="139"/>
        <v>-</v>
      </c>
      <c r="BR43" s="46">
        <f t="shared" si="159"/>
        <v>0</v>
      </c>
      <c r="BS43" s="47">
        <f t="shared" si="159"/>
        <v>0</v>
      </c>
      <c r="BT43" s="48" t="str">
        <f t="shared" si="141"/>
        <v>-</v>
      </c>
      <c r="BU43" s="48" t="str">
        <f t="shared" si="141"/>
        <v>-</v>
      </c>
      <c r="BV43" s="49" t="str">
        <f t="shared" si="142"/>
        <v>-</v>
      </c>
      <c r="BX43" s="66">
        <f t="shared" si="160"/>
        <v>0</v>
      </c>
      <c r="BY43" s="47">
        <f t="shared" si="160"/>
        <v>0</v>
      </c>
      <c r="BZ43" s="48" t="str">
        <f t="shared" si="144"/>
        <v>-</v>
      </c>
      <c r="CA43" s="48" t="str">
        <f t="shared" si="144"/>
        <v>-</v>
      </c>
      <c r="CB43" s="49" t="str">
        <f t="shared" si="145"/>
        <v>-</v>
      </c>
    </row>
    <row r="44" spans="2:80" s="3" customFormat="1" ht="14.4" x14ac:dyDescent="0.3">
      <c r="B44" s="141"/>
      <c r="C44" s="9" t="s">
        <v>30</v>
      </c>
      <c r="D44" s="46">
        <f t="shared" si="146"/>
        <v>0</v>
      </c>
      <c r="E44" s="47">
        <f t="shared" si="146"/>
        <v>0</v>
      </c>
      <c r="F44" s="48" t="str">
        <f t="shared" si="102"/>
        <v>-</v>
      </c>
      <c r="G44" s="48" t="str">
        <f t="shared" si="102"/>
        <v>-</v>
      </c>
      <c r="H44" s="49" t="str">
        <f t="shared" si="103"/>
        <v>-</v>
      </c>
      <c r="I44" s="46">
        <f t="shared" si="147"/>
        <v>0</v>
      </c>
      <c r="J44" s="47">
        <f t="shared" si="147"/>
        <v>0</v>
      </c>
      <c r="K44" s="48" t="str">
        <f t="shared" si="105"/>
        <v>-</v>
      </c>
      <c r="L44" s="48" t="str">
        <f t="shared" si="105"/>
        <v>-</v>
      </c>
      <c r="M44" s="49" t="str">
        <f t="shared" si="106"/>
        <v>-</v>
      </c>
      <c r="N44" s="46">
        <f t="shared" si="148"/>
        <v>0</v>
      </c>
      <c r="O44" s="47">
        <f t="shared" si="148"/>
        <v>0</v>
      </c>
      <c r="P44" s="48" t="str">
        <f t="shared" si="108"/>
        <v>-</v>
      </c>
      <c r="Q44" s="48" t="str">
        <f t="shared" si="108"/>
        <v>-</v>
      </c>
      <c r="R44" s="49" t="str">
        <f t="shared" si="109"/>
        <v>-</v>
      </c>
      <c r="S44" s="46">
        <f t="shared" si="149"/>
        <v>0</v>
      </c>
      <c r="T44" s="47">
        <f t="shared" si="149"/>
        <v>0</v>
      </c>
      <c r="U44" s="48" t="str">
        <f t="shared" si="111"/>
        <v>-</v>
      </c>
      <c r="V44" s="48" t="str">
        <f t="shared" si="111"/>
        <v>-</v>
      </c>
      <c r="W44" s="49" t="str">
        <f t="shared" si="112"/>
        <v>-</v>
      </c>
      <c r="X44" s="46">
        <f t="shared" si="150"/>
        <v>0</v>
      </c>
      <c r="Y44" s="47">
        <f t="shared" si="150"/>
        <v>0</v>
      </c>
      <c r="Z44" s="48" t="str">
        <f t="shared" si="114"/>
        <v>-</v>
      </c>
      <c r="AA44" s="48" t="str">
        <f t="shared" si="114"/>
        <v>-</v>
      </c>
      <c r="AB44" s="49" t="str">
        <f t="shared" si="115"/>
        <v>-</v>
      </c>
      <c r="AC44" s="46">
        <f t="shared" si="151"/>
        <v>0</v>
      </c>
      <c r="AD44" s="47">
        <f t="shared" si="151"/>
        <v>0</v>
      </c>
      <c r="AE44" s="48" t="str">
        <f t="shared" si="117"/>
        <v>-</v>
      </c>
      <c r="AF44" s="48" t="str">
        <f t="shared" si="117"/>
        <v>-</v>
      </c>
      <c r="AG44" s="49" t="str">
        <f t="shared" si="118"/>
        <v>-</v>
      </c>
      <c r="AH44" s="46">
        <f t="shared" si="152"/>
        <v>0</v>
      </c>
      <c r="AI44" s="47">
        <f t="shared" si="152"/>
        <v>0</v>
      </c>
      <c r="AJ44" s="48" t="str">
        <f t="shared" si="120"/>
        <v>-</v>
      </c>
      <c r="AK44" s="48" t="str">
        <f t="shared" si="120"/>
        <v>-</v>
      </c>
      <c r="AL44" s="49" t="str">
        <f t="shared" si="121"/>
        <v>-</v>
      </c>
      <c r="AM44" s="10"/>
      <c r="AN44" s="46">
        <f t="shared" si="153"/>
        <v>0</v>
      </c>
      <c r="AO44" s="47">
        <f t="shared" si="153"/>
        <v>0</v>
      </c>
      <c r="AP44" s="48" t="str">
        <f t="shared" si="123"/>
        <v>-</v>
      </c>
      <c r="AQ44" s="48" t="str">
        <f t="shared" si="123"/>
        <v>-</v>
      </c>
      <c r="AR44" s="49" t="str">
        <f t="shared" si="124"/>
        <v>-</v>
      </c>
      <c r="AS44" s="46">
        <f t="shared" si="154"/>
        <v>0</v>
      </c>
      <c r="AT44" s="47">
        <f t="shared" si="154"/>
        <v>0</v>
      </c>
      <c r="AU44" s="48" t="str">
        <f t="shared" si="126"/>
        <v>-</v>
      </c>
      <c r="AV44" s="48" t="str">
        <f t="shared" si="126"/>
        <v>-</v>
      </c>
      <c r="AW44" s="49" t="str">
        <f t="shared" si="127"/>
        <v>-</v>
      </c>
      <c r="AX44" s="46">
        <f t="shared" si="155"/>
        <v>0</v>
      </c>
      <c r="AY44" s="47">
        <f t="shared" si="155"/>
        <v>0</v>
      </c>
      <c r="AZ44" s="48" t="str">
        <f t="shared" si="129"/>
        <v>-</v>
      </c>
      <c r="BA44" s="48" t="str">
        <f t="shared" si="129"/>
        <v>-</v>
      </c>
      <c r="BB44" s="49" t="str">
        <f t="shared" si="130"/>
        <v>-</v>
      </c>
      <c r="BC44" s="46">
        <f t="shared" si="156"/>
        <v>0</v>
      </c>
      <c r="BD44" s="47">
        <f t="shared" si="156"/>
        <v>0</v>
      </c>
      <c r="BE44" s="48" t="str">
        <f t="shared" si="132"/>
        <v>-</v>
      </c>
      <c r="BF44" s="48" t="str">
        <f t="shared" si="132"/>
        <v>-</v>
      </c>
      <c r="BG44" s="49" t="str">
        <f t="shared" si="133"/>
        <v>-</v>
      </c>
      <c r="BH44" s="46">
        <f t="shared" si="157"/>
        <v>0</v>
      </c>
      <c r="BI44" s="47">
        <f t="shared" si="157"/>
        <v>0</v>
      </c>
      <c r="BJ44" s="48" t="str">
        <f t="shared" si="135"/>
        <v>-</v>
      </c>
      <c r="BK44" s="48" t="str">
        <f t="shared" si="135"/>
        <v>-</v>
      </c>
      <c r="BL44" s="49" t="str">
        <f t="shared" si="136"/>
        <v>-</v>
      </c>
      <c r="BM44" s="46">
        <f t="shared" si="158"/>
        <v>0</v>
      </c>
      <c r="BN44" s="47">
        <f t="shared" si="158"/>
        <v>0</v>
      </c>
      <c r="BO44" s="48" t="str">
        <f t="shared" si="138"/>
        <v>-</v>
      </c>
      <c r="BP44" s="48" t="str">
        <f t="shared" si="138"/>
        <v>-</v>
      </c>
      <c r="BQ44" s="49" t="str">
        <f t="shared" si="139"/>
        <v>-</v>
      </c>
      <c r="BR44" s="46">
        <f t="shared" si="159"/>
        <v>0</v>
      </c>
      <c r="BS44" s="47">
        <f t="shared" si="159"/>
        <v>0</v>
      </c>
      <c r="BT44" s="48" t="str">
        <f t="shared" si="141"/>
        <v>-</v>
      </c>
      <c r="BU44" s="48" t="str">
        <f t="shared" si="141"/>
        <v>-</v>
      </c>
      <c r="BV44" s="49" t="str">
        <f t="shared" si="142"/>
        <v>-</v>
      </c>
      <c r="BX44" s="66">
        <f t="shared" si="160"/>
        <v>0</v>
      </c>
      <c r="BY44" s="47">
        <f t="shared" si="160"/>
        <v>0</v>
      </c>
      <c r="BZ44" s="48" t="str">
        <f t="shared" si="144"/>
        <v>-</v>
      </c>
      <c r="CA44" s="48" t="str">
        <f t="shared" si="144"/>
        <v>-</v>
      </c>
      <c r="CB44" s="49" t="str">
        <f t="shared" si="145"/>
        <v>-</v>
      </c>
    </row>
    <row r="45" spans="2:80" s="3" customFormat="1" ht="14.4" x14ac:dyDescent="0.3">
      <c r="B45" s="141"/>
      <c r="C45" s="9" t="s">
        <v>31</v>
      </c>
      <c r="D45" s="46">
        <f t="shared" si="146"/>
        <v>0</v>
      </c>
      <c r="E45" s="47">
        <f t="shared" si="146"/>
        <v>0</v>
      </c>
      <c r="F45" s="48" t="str">
        <f t="shared" si="102"/>
        <v>-</v>
      </c>
      <c r="G45" s="48" t="str">
        <f t="shared" si="102"/>
        <v>-</v>
      </c>
      <c r="H45" s="49" t="str">
        <f t="shared" si="103"/>
        <v>-</v>
      </c>
      <c r="I45" s="46">
        <f t="shared" si="147"/>
        <v>0</v>
      </c>
      <c r="J45" s="47">
        <f t="shared" si="147"/>
        <v>0</v>
      </c>
      <c r="K45" s="48" t="str">
        <f t="shared" si="105"/>
        <v>-</v>
      </c>
      <c r="L45" s="48" t="str">
        <f t="shared" si="105"/>
        <v>-</v>
      </c>
      <c r="M45" s="49" t="str">
        <f t="shared" si="106"/>
        <v>-</v>
      </c>
      <c r="N45" s="46">
        <f t="shared" si="148"/>
        <v>0</v>
      </c>
      <c r="O45" s="47">
        <f t="shared" si="148"/>
        <v>0</v>
      </c>
      <c r="P45" s="48" t="str">
        <f t="shared" si="108"/>
        <v>-</v>
      </c>
      <c r="Q45" s="48" t="str">
        <f t="shared" si="108"/>
        <v>-</v>
      </c>
      <c r="R45" s="49" t="str">
        <f t="shared" si="109"/>
        <v>-</v>
      </c>
      <c r="S45" s="46">
        <f t="shared" si="149"/>
        <v>0</v>
      </c>
      <c r="T45" s="47">
        <f t="shared" si="149"/>
        <v>0</v>
      </c>
      <c r="U45" s="48" t="str">
        <f t="shared" si="111"/>
        <v>-</v>
      </c>
      <c r="V45" s="48" t="str">
        <f t="shared" si="111"/>
        <v>-</v>
      </c>
      <c r="W45" s="49" t="str">
        <f t="shared" si="112"/>
        <v>-</v>
      </c>
      <c r="X45" s="46">
        <f t="shared" si="150"/>
        <v>0</v>
      </c>
      <c r="Y45" s="47">
        <f t="shared" si="150"/>
        <v>0</v>
      </c>
      <c r="Z45" s="48" t="str">
        <f t="shared" si="114"/>
        <v>-</v>
      </c>
      <c r="AA45" s="48" t="str">
        <f t="shared" si="114"/>
        <v>-</v>
      </c>
      <c r="AB45" s="49" t="str">
        <f t="shared" si="115"/>
        <v>-</v>
      </c>
      <c r="AC45" s="46">
        <f t="shared" si="151"/>
        <v>0</v>
      </c>
      <c r="AD45" s="47">
        <f t="shared" si="151"/>
        <v>0</v>
      </c>
      <c r="AE45" s="48" t="str">
        <f t="shared" si="117"/>
        <v>-</v>
      </c>
      <c r="AF45" s="48" t="str">
        <f t="shared" si="117"/>
        <v>-</v>
      </c>
      <c r="AG45" s="49" t="str">
        <f t="shared" si="118"/>
        <v>-</v>
      </c>
      <c r="AH45" s="46">
        <f t="shared" si="152"/>
        <v>0</v>
      </c>
      <c r="AI45" s="47">
        <f t="shared" si="152"/>
        <v>0</v>
      </c>
      <c r="AJ45" s="48" t="str">
        <f t="shared" si="120"/>
        <v>-</v>
      </c>
      <c r="AK45" s="48" t="str">
        <f t="shared" si="120"/>
        <v>-</v>
      </c>
      <c r="AL45" s="49" t="str">
        <f t="shared" si="121"/>
        <v>-</v>
      </c>
      <c r="AM45" s="10"/>
      <c r="AN45" s="46">
        <f t="shared" si="153"/>
        <v>0</v>
      </c>
      <c r="AO45" s="47">
        <f t="shared" si="153"/>
        <v>0</v>
      </c>
      <c r="AP45" s="48" t="str">
        <f t="shared" si="123"/>
        <v>-</v>
      </c>
      <c r="AQ45" s="48" t="str">
        <f t="shared" si="123"/>
        <v>-</v>
      </c>
      <c r="AR45" s="49" t="str">
        <f t="shared" si="124"/>
        <v>-</v>
      </c>
      <c r="AS45" s="46">
        <f t="shared" si="154"/>
        <v>0</v>
      </c>
      <c r="AT45" s="47">
        <f t="shared" si="154"/>
        <v>0</v>
      </c>
      <c r="AU45" s="48" t="str">
        <f t="shared" si="126"/>
        <v>-</v>
      </c>
      <c r="AV45" s="48" t="str">
        <f t="shared" si="126"/>
        <v>-</v>
      </c>
      <c r="AW45" s="49" t="str">
        <f t="shared" si="127"/>
        <v>-</v>
      </c>
      <c r="AX45" s="46">
        <f t="shared" si="155"/>
        <v>0</v>
      </c>
      <c r="AY45" s="47">
        <f t="shared" si="155"/>
        <v>0</v>
      </c>
      <c r="AZ45" s="48" t="str">
        <f t="shared" si="129"/>
        <v>-</v>
      </c>
      <c r="BA45" s="48" t="str">
        <f t="shared" si="129"/>
        <v>-</v>
      </c>
      <c r="BB45" s="49" t="str">
        <f t="shared" si="130"/>
        <v>-</v>
      </c>
      <c r="BC45" s="46">
        <f t="shared" si="156"/>
        <v>0</v>
      </c>
      <c r="BD45" s="47">
        <f t="shared" si="156"/>
        <v>0</v>
      </c>
      <c r="BE45" s="48" t="str">
        <f t="shared" si="132"/>
        <v>-</v>
      </c>
      <c r="BF45" s="48" t="str">
        <f t="shared" si="132"/>
        <v>-</v>
      </c>
      <c r="BG45" s="49" t="str">
        <f t="shared" si="133"/>
        <v>-</v>
      </c>
      <c r="BH45" s="46">
        <f t="shared" si="157"/>
        <v>0</v>
      </c>
      <c r="BI45" s="47">
        <f t="shared" si="157"/>
        <v>0</v>
      </c>
      <c r="BJ45" s="48" t="str">
        <f t="shared" si="135"/>
        <v>-</v>
      </c>
      <c r="BK45" s="48" t="str">
        <f t="shared" si="135"/>
        <v>-</v>
      </c>
      <c r="BL45" s="49" t="str">
        <f t="shared" si="136"/>
        <v>-</v>
      </c>
      <c r="BM45" s="46">
        <f t="shared" si="158"/>
        <v>0</v>
      </c>
      <c r="BN45" s="47">
        <f t="shared" si="158"/>
        <v>0</v>
      </c>
      <c r="BO45" s="48" t="str">
        <f t="shared" si="138"/>
        <v>-</v>
      </c>
      <c r="BP45" s="48" t="str">
        <f t="shared" si="138"/>
        <v>-</v>
      </c>
      <c r="BQ45" s="49" t="str">
        <f t="shared" si="139"/>
        <v>-</v>
      </c>
      <c r="BR45" s="46">
        <f t="shared" si="159"/>
        <v>0</v>
      </c>
      <c r="BS45" s="47">
        <f t="shared" si="159"/>
        <v>0</v>
      </c>
      <c r="BT45" s="48" t="str">
        <f t="shared" si="141"/>
        <v>-</v>
      </c>
      <c r="BU45" s="48" t="str">
        <f t="shared" si="141"/>
        <v>-</v>
      </c>
      <c r="BV45" s="49" t="str">
        <f t="shared" si="142"/>
        <v>-</v>
      </c>
      <c r="BX45" s="66">
        <f t="shared" si="160"/>
        <v>0</v>
      </c>
      <c r="BY45" s="47">
        <f t="shared" si="160"/>
        <v>0</v>
      </c>
      <c r="BZ45" s="48" t="str">
        <f t="shared" si="144"/>
        <v>-</v>
      </c>
      <c r="CA45" s="48" t="str">
        <f t="shared" si="144"/>
        <v>-</v>
      </c>
      <c r="CB45" s="49" t="str">
        <f t="shared" si="145"/>
        <v>-</v>
      </c>
    </row>
    <row r="46" spans="2:80" s="3" customFormat="1" thickBot="1" x14ac:dyDescent="0.35">
      <c r="B46" s="142"/>
      <c r="C46" s="11" t="s">
        <v>25</v>
      </c>
      <c r="D46" s="46">
        <f t="shared" si="146"/>
        <v>0</v>
      </c>
      <c r="E46" s="47">
        <f t="shared" si="146"/>
        <v>0</v>
      </c>
      <c r="F46" s="48" t="str">
        <f t="shared" si="102"/>
        <v>-</v>
      </c>
      <c r="G46" s="48" t="str">
        <f t="shared" si="102"/>
        <v>-</v>
      </c>
      <c r="H46" s="49" t="str">
        <f t="shared" si="103"/>
        <v>-</v>
      </c>
      <c r="I46" s="46">
        <f t="shared" si="147"/>
        <v>0</v>
      </c>
      <c r="J46" s="47">
        <f t="shared" si="147"/>
        <v>0</v>
      </c>
      <c r="K46" s="48" t="str">
        <f t="shared" si="105"/>
        <v>-</v>
      </c>
      <c r="L46" s="48" t="str">
        <f t="shared" si="105"/>
        <v>-</v>
      </c>
      <c r="M46" s="49" t="str">
        <f t="shared" si="106"/>
        <v>-</v>
      </c>
      <c r="N46" s="46">
        <f t="shared" si="148"/>
        <v>0</v>
      </c>
      <c r="O46" s="47">
        <f t="shared" si="148"/>
        <v>0</v>
      </c>
      <c r="P46" s="48" t="str">
        <f t="shared" si="108"/>
        <v>-</v>
      </c>
      <c r="Q46" s="48" t="str">
        <f t="shared" si="108"/>
        <v>-</v>
      </c>
      <c r="R46" s="49" t="str">
        <f t="shared" si="109"/>
        <v>-</v>
      </c>
      <c r="S46" s="46">
        <f t="shared" si="149"/>
        <v>0</v>
      </c>
      <c r="T46" s="47">
        <f t="shared" si="149"/>
        <v>0</v>
      </c>
      <c r="U46" s="48" t="str">
        <f t="shared" si="111"/>
        <v>-</v>
      </c>
      <c r="V46" s="48" t="str">
        <f t="shared" si="111"/>
        <v>-</v>
      </c>
      <c r="W46" s="49" t="str">
        <f t="shared" si="112"/>
        <v>-</v>
      </c>
      <c r="X46" s="46">
        <f t="shared" si="150"/>
        <v>0</v>
      </c>
      <c r="Y46" s="47">
        <f t="shared" si="150"/>
        <v>0</v>
      </c>
      <c r="Z46" s="48" t="str">
        <f t="shared" si="114"/>
        <v>-</v>
      </c>
      <c r="AA46" s="48" t="str">
        <f t="shared" si="114"/>
        <v>-</v>
      </c>
      <c r="AB46" s="49" t="str">
        <f t="shared" si="115"/>
        <v>-</v>
      </c>
      <c r="AC46" s="46">
        <f t="shared" si="151"/>
        <v>0</v>
      </c>
      <c r="AD46" s="47">
        <f t="shared" si="151"/>
        <v>0</v>
      </c>
      <c r="AE46" s="48" t="str">
        <f t="shared" si="117"/>
        <v>-</v>
      </c>
      <c r="AF46" s="48" t="str">
        <f t="shared" si="117"/>
        <v>-</v>
      </c>
      <c r="AG46" s="49" t="str">
        <f t="shared" si="118"/>
        <v>-</v>
      </c>
      <c r="AH46" s="46">
        <f t="shared" si="152"/>
        <v>0</v>
      </c>
      <c r="AI46" s="47">
        <f t="shared" si="152"/>
        <v>0</v>
      </c>
      <c r="AJ46" s="48" t="str">
        <f t="shared" si="120"/>
        <v>-</v>
      </c>
      <c r="AK46" s="48" t="str">
        <f t="shared" si="120"/>
        <v>-</v>
      </c>
      <c r="AL46" s="49" t="str">
        <f t="shared" si="121"/>
        <v>-</v>
      </c>
      <c r="AM46" s="10"/>
      <c r="AN46" s="46">
        <f t="shared" si="153"/>
        <v>0</v>
      </c>
      <c r="AO46" s="47">
        <f t="shared" si="153"/>
        <v>0</v>
      </c>
      <c r="AP46" s="48" t="str">
        <f t="shared" si="123"/>
        <v>-</v>
      </c>
      <c r="AQ46" s="48" t="str">
        <f t="shared" si="123"/>
        <v>-</v>
      </c>
      <c r="AR46" s="49" t="str">
        <f t="shared" si="124"/>
        <v>-</v>
      </c>
      <c r="AS46" s="46">
        <f t="shared" si="154"/>
        <v>0</v>
      </c>
      <c r="AT46" s="47">
        <f t="shared" si="154"/>
        <v>0</v>
      </c>
      <c r="AU46" s="48" t="str">
        <f t="shared" si="126"/>
        <v>-</v>
      </c>
      <c r="AV46" s="48" t="str">
        <f t="shared" si="126"/>
        <v>-</v>
      </c>
      <c r="AW46" s="49" t="str">
        <f t="shared" si="127"/>
        <v>-</v>
      </c>
      <c r="AX46" s="46">
        <f t="shared" si="155"/>
        <v>0</v>
      </c>
      <c r="AY46" s="47">
        <f t="shared" si="155"/>
        <v>0</v>
      </c>
      <c r="AZ46" s="48" t="str">
        <f t="shared" si="129"/>
        <v>-</v>
      </c>
      <c r="BA46" s="48" t="str">
        <f t="shared" si="129"/>
        <v>-</v>
      </c>
      <c r="BB46" s="49" t="str">
        <f t="shared" si="130"/>
        <v>-</v>
      </c>
      <c r="BC46" s="46">
        <f t="shared" si="156"/>
        <v>0</v>
      </c>
      <c r="BD46" s="47">
        <f t="shared" si="156"/>
        <v>0</v>
      </c>
      <c r="BE46" s="48" t="str">
        <f t="shared" si="132"/>
        <v>-</v>
      </c>
      <c r="BF46" s="48" t="str">
        <f t="shared" si="132"/>
        <v>-</v>
      </c>
      <c r="BG46" s="49" t="str">
        <f t="shared" si="133"/>
        <v>-</v>
      </c>
      <c r="BH46" s="46">
        <f t="shared" si="157"/>
        <v>0</v>
      </c>
      <c r="BI46" s="47">
        <f t="shared" si="157"/>
        <v>0</v>
      </c>
      <c r="BJ46" s="48" t="str">
        <f t="shared" si="135"/>
        <v>-</v>
      </c>
      <c r="BK46" s="48" t="str">
        <f t="shared" si="135"/>
        <v>-</v>
      </c>
      <c r="BL46" s="49" t="str">
        <f t="shared" si="136"/>
        <v>-</v>
      </c>
      <c r="BM46" s="46">
        <f t="shared" si="158"/>
        <v>0</v>
      </c>
      <c r="BN46" s="47">
        <f t="shared" si="158"/>
        <v>0</v>
      </c>
      <c r="BO46" s="48" t="str">
        <f t="shared" si="138"/>
        <v>-</v>
      </c>
      <c r="BP46" s="48" t="str">
        <f t="shared" si="138"/>
        <v>-</v>
      </c>
      <c r="BQ46" s="49" t="str">
        <f t="shared" si="139"/>
        <v>-</v>
      </c>
      <c r="BR46" s="46">
        <f t="shared" si="159"/>
        <v>0</v>
      </c>
      <c r="BS46" s="47">
        <f t="shared" si="159"/>
        <v>0</v>
      </c>
      <c r="BT46" s="48" t="str">
        <f t="shared" si="141"/>
        <v>-</v>
      </c>
      <c r="BU46" s="48" t="str">
        <f t="shared" si="141"/>
        <v>-</v>
      </c>
      <c r="BV46" s="49" t="str">
        <f t="shared" si="142"/>
        <v>-</v>
      </c>
      <c r="BX46" s="66">
        <f t="shared" si="160"/>
        <v>0</v>
      </c>
      <c r="BY46" s="47">
        <f t="shared" si="160"/>
        <v>0</v>
      </c>
      <c r="BZ46" s="48" t="str">
        <f t="shared" si="144"/>
        <v>-</v>
      </c>
      <c r="CA46" s="48" t="str">
        <f t="shared" si="144"/>
        <v>-</v>
      </c>
      <c r="CB46" s="49" t="str">
        <f t="shared" si="145"/>
        <v>-</v>
      </c>
    </row>
    <row r="47" spans="2:80" s="3" customFormat="1" ht="15.65" thickTop="1" thickBot="1" x14ac:dyDescent="0.35">
      <c r="B47" s="12" t="s">
        <v>15</v>
      </c>
      <c r="C47" s="13"/>
      <c r="D47" s="58">
        <f>SUM(D39:D46)</f>
        <v>0</v>
      </c>
      <c r="E47" s="59">
        <f>SUM(E39:E46)</f>
        <v>0</v>
      </c>
      <c r="F47" s="60" t="str">
        <f>IF(D47&gt;0,D47/D$37,"-")</f>
        <v>-</v>
      </c>
      <c r="G47" s="60" t="str">
        <f>IF(E47&gt;0,E47/E$37,"-")</f>
        <v>-</v>
      </c>
      <c r="H47" s="61" t="str">
        <f>IF(D47&gt;0,E47/D47,"-")</f>
        <v>-</v>
      </c>
      <c r="I47" s="58">
        <f>SUM(I39:I46)</f>
        <v>0</v>
      </c>
      <c r="J47" s="59">
        <f>SUM(J39:J46)</f>
        <v>0</v>
      </c>
      <c r="K47" s="60" t="str">
        <f>IF(I47&gt;0,I47/I$37,"-")</f>
        <v>-</v>
      </c>
      <c r="L47" s="60" t="str">
        <f>IF(J47&gt;0,J47/J$37,"-")</f>
        <v>-</v>
      </c>
      <c r="M47" s="61" t="str">
        <f>IF(I47&gt;0,J47/I47,"-")</f>
        <v>-</v>
      </c>
      <c r="N47" s="58">
        <f>SUM(N39:N46)</f>
        <v>0</v>
      </c>
      <c r="O47" s="59">
        <f>SUM(O39:O46)</f>
        <v>0</v>
      </c>
      <c r="P47" s="60" t="str">
        <f>IF(N47&gt;0,N47/N$37,"-")</f>
        <v>-</v>
      </c>
      <c r="Q47" s="60" t="str">
        <f>IF(O47&gt;0,O47/O$37,"-")</f>
        <v>-</v>
      </c>
      <c r="R47" s="61" t="str">
        <f>IF(N47&gt;0,O47/N47,"-")</f>
        <v>-</v>
      </c>
      <c r="S47" s="58">
        <f>SUM(S39:S46)</f>
        <v>0</v>
      </c>
      <c r="T47" s="59">
        <f>SUM(T39:T46)</f>
        <v>0</v>
      </c>
      <c r="U47" s="60" t="str">
        <f>IF(S47&gt;0,S47/S$37,"-")</f>
        <v>-</v>
      </c>
      <c r="V47" s="60" t="str">
        <f>IF(T47&gt;0,T47/T$37,"-")</f>
        <v>-</v>
      </c>
      <c r="W47" s="61" t="str">
        <f>IF(S47&gt;0,T47/S47,"-")</f>
        <v>-</v>
      </c>
      <c r="X47" s="58">
        <f>SUM(X39:X46)</f>
        <v>0</v>
      </c>
      <c r="Y47" s="59">
        <f>SUM(Y39:Y46)</f>
        <v>0</v>
      </c>
      <c r="Z47" s="60" t="str">
        <f>IF(X47&gt;0,X47/X$37,"-")</f>
        <v>-</v>
      </c>
      <c r="AA47" s="60" t="str">
        <f>IF(Y47&gt;0,Y47/Y$37,"-")</f>
        <v>-</v>
      </c>
      <c r="AB47" s="61" t="str">
        <f>IF(X47&gt;0,Y47/X47,"-")</f>
        <v>-</v>
      </c>
      <c r="AC47" s="58">
        <f>SUM(AC39:AC46)</f>
        <v>0</v>
      </c>
      <c r="AD47" s="59">
        <f>SUM(AD39:AD46)</f>
        <v>0</v>
      </c>
      <c r="AE47" s="60" t="str">
        <f>IF(AC47&gt;0,AC47/AC$37,"-")</f>
        <v>-</v>
      </c>
      <c r="AF47" s="60" t="str">
        <f>IF(AD47&gt;0,AD47/AD$37,"-")</f>
        <v>-</v>
      </c>
      <c r="AG47" s="61" t="str">
        <f>IF(AC47&gt;0,AD47/AC47,"-")</f>
        <v>-</v>
      </c>
      <c r="AH47" s="58">
        <f>SUM(AH39:AH46)</f>
        <v>0</v>
      </c>
      <c r="AI47" s="59">
        <f>SUM(AI39:AI46)</f>
        <v>0</v>
      </c>
      <c r="AJ47" s="60" t="str">
        <f>IF(AH47&gt;0,AH47/AH$37,"-")</f>
        <v>-</v>
      </c>
      <c r="AK47" s="60" t="str">
        <f>IF(AI47&gt;0,AI47/AI$37,"-")</f>
        <v>-</v>
      </c>
      <c r="AL47" s="61" t="str">
        <f>IF(AH47&gt;0,AI47/AH47,"-")</f>
        <v>-</v>
      </c>
      <c r="AM47" s="17"/>
      <c r="AN47" s="58">
        <f>SUM(AN39:AN46)</f>
        <v>0</v>
      </c>
      <c r="AO47" s="59">
        <f>SUM(AO39:AO46)</f>
        <v>0</v>
      </c>
      <c r="AP47" s="60" t="str">
        <f>IF(AN47&gt;0,AN47/AN$37,"-")</f>
        <v>-</v>
      </c>
      <c r="AQ47" s="60" t="str">
        <f>IF(AO47&gt;0,AO47/AO$37,"-")</f>
        <v>-</v>
      </c>
      <c r="AR47" s="61" t="str">
        <f>IF(AN47&gt;0,AO47/AN47,"-")</f>
        <v>-</v>
      </c>
      <c r="AS47" s="58">
        <f>SUM(AS39:AS46)</f>
        <v>0</v>
      </c>
      <c r="AT47" s="59">
        <f>SUM(AT39:AT46)</f>
        <v>0</v>
      </c>
      <c r="AU47" s="60" t="str">
        <f>IF(AS47&gt;0,AS47/AS$37,"-")</f>
        <v>-</v>
      </c>
      <c r="AV47" s="60" t="str">
        <f>IF(AT47&gt;0,AT47/AT$37,"-")</f>
        <v>-</v>
      </c>
      <c r="AW47" s="61" t="str">
        <f>IF(AS47&gt;0,AT47/AS47,"-")</f>
        <v>-</v>
      </c>
      <c r="AX47" s="58">
        <f>SUM(AX39:AX46)</f>
        <v>0</v>
      </c>
      <c r="AY47" s="59">
        <f>SUM(AY39:AY46)</f>
        <v>0</v>
      </c>
      <c r="AZ47" s="60" t="str">
        <f>IF(AX47&gt;0,AX47/AX$37,"-")</f>
        <v>-</v>
      </c>
      <c r="BA47" s="60" t="str">
        <f>IF(AY47&gt;0,AY47/AY$37,"-")</f>
        <v>-</v>
      </c>
      <c r="BB47" s="61" t="str">
        <f>IF(AX47&gt;0,AY47/AX47,"-")</f>
        <v>-</v>
      </c>
      <c r="BC47" s="58">
        <f>SUM(BC39:BC46)</f>
        <v>0</v>
      </c>
      <c r="BD47" s="59">
        <f>SUM(BD39:BD46)</f>
        <v>0</v>
      </c>
      <c r="BE47" s="60" t="str">
        <f>IF(BC47&gt;0,BC47/BC$37,"-")</f>
        <v>-</v>
      </c>
      <c r="BF47" s="60" t="str">
        <f>IF(BD47&gt;0,BD47/BD$37,"-")</f>
        <v>-</v>
      </c>
      <c r="BG47" s="61" t="str">
        <f>IF(BC47&gt;0,BD47/BC47,"-")</f>
        <v>-</v>
      </c>
      <c r="BH47" s="58">
        <f>SUM(BH39:BH46)</f>
        <v>0</v>
      </c>
      <c r="BI47" s="59">
        <f>SUM(BI39:BI46)</f>
        <v>0</v>
      </c>
      <c r="BJ47" s="60" t="str">
        <f>IF(BH47&gt;0,BH47/BH$37,"-")</f>
        <v>-</v>
      </c>
      <c r="BK47" s="60" t="str">
        <f>IF(BI47&gt;0,BI47/BI$37,"-")</f>
        <v>-</v>
      </c>
      <c r="BL47" s="61" t="str">
        <f>IF(BH47&gt;0,BI47/BH47,"-")</f>
        <v>-</v>
      </c>
      <c r="BM47" s="58">
        <f>SUM(BM39:BM46)</f>
        <v>0</v>
      </c>
      <c r="BN47" s="59">
        <f>SUM(BN39:BN46)</f>
        <v>0</v>
      </c>
      <c r="BO47" s="60" t="str">
        <f>IF(BM47&gt;0,BM47/BM$37,"-")</f>
        <v>-</v>
      </c>
      <c r="BP47" s="60" t="str">
        <f>IF(BN47&gt;0,BN47/BN$37,"-")</f>
        <v>-</v>
      </c>
      <c r="BQ47" s="61" t="str">
        <f>IF(BM47&gt;0,BN47/BM47,"-")</f>
        <v>-</v>
      </c>
      <c r="BR47" s="58">
        <f>SUM(BR39:BR46)</f>
        <v>0</v>
      </c>
      <c r="BS47" s="59">
        <f>SUM(BS39:BS46)</f>
        <v>0</v>
      </c>
      <c r="BT47" s="60" t="str">
        <f>IF(BR47&gt;0,BR47/BR$37,"-")</f>
        <v>-</v>
      </c>
      <c r="BU47" s="60" t="str">
        <f>IF(BS47&gt;0,BS47/BS$37,"-")</f>
        <v>-</v>
      </c>
      <c r="BV47" s="61" t="str">
        <f>IF(BR47&gt;0,BS47/BR47,"-")</f>
        <v>-</v>
      </c>
      <c r="BX47" s="70">
        <f>SUM(BX39:BX46)</f>
        <v>0</v>
      </c>
      <c r="BY47" s="59">
        <f>SUM(BY39:BY46)</f>
        <v>0</v>
      </c>
      <c r="BZ47" s="60" t="str">
        <f>IF(BX47&gt;0,BX47/BX$37,"-")</f>
        <v>-</v>
      </c>
      <c r="CA47" s="60" t="str">
        <f>IF(BY47&gt;0,BY47/BY$37,"-")</f>
        <v>-</v>
      </c>
      <c r="CB47" s="61" t="str">
        <f>IF(BX47&gt;0,BY47/BX47,"-")</f>
        <v>-</v>
      </c>
    </row>
    <row r="48" spans="2:80" s="3" customFormat="1" ht="15.65" thickTop="1" thickBot="1" x14ac:dyDescent="0.35">
      <c r="D48" s="57"/>
      <c r="E48" s="44"/>
      <c r="F48" s="45"/>
      <c r="G48" s="45"/>
      <c r="H48" s="57"/>
      <c r="I48" s="57"/>
      <c r="J48" s="44"/>
      <c r="K48" s="45"/>
      <c r="L48" s="45"/>
      <c r="M48" s="57"/>
      <c r="N48" s="57"/>
      <c r="O48" s="44"/>
      <c r="P48" s="45"/>
      <c r="Q48" s="45"/>
      <c r="R48" s="57"/>
      <c r="S48" s="57"/>
      <c r="T48" s="44"/>
      <c r="U48" s="45"/>
      <c r="V48" s="45"/>
      <c r="W48" s="57"/>
      <c r="X48" s="57"/>
      <c r="Y48" s="44"/>
      <c r="Z48" s="45"/>
      <c r="AA48" s="45"/>
      <c r="AB48" s="57"/>
      <c r="AC48" s="57"/>
      <c r="AD48" s="44"/>
      <c r="AE48" s="45"/>
      <c r="AF48" s="45"/>
      <c r="AG48" s="57"/>
      <c r="AH48" s="57"/>
      <c r="AI48" s="44"/>
      <c r="AJ48" s="45"/>
      <c r="AK48" s="45"/>
      <c r="AL48" s="57"/>
      <c r="AM48" s="9"/>
      <c r="AN48" s="57"/>
      <c r="AO48" s="44"/>
      <c r="AP48" s="45"/>
      <c r="AQ48" s="45"/>
      <c r="AR48" s="57"/>
      <c r="AS48" s="57"/>
      <c r="AT48" s="44"/>
      <c r="AU48" s="45"/>
      <c r="AV48" s="45"/>
      <c r="AW48" s="57"/>
      <c r="AX48" s="57"/>
      <c r="AY48" s="44"/>
      <c r="AZ48" s="45"/>
      <c r="BA48" s="45"/>
      <c r="BB48" s="57"/>
      <c r="BC48" s="57"/>
      <c r="BD48" s="44"/>
      <c r="BE48" s="45"/>
      <c r="BF48" s="45"/>
      <c r="BG48" s="57"/>
      <c r="BH48" s="57"/>
      <c r="BI48" s="44"/>
      <c r="BJ48" s="45"/>
      <c r="BK48" s="45"/>
      <c r="BL48" s="57"/>
      <c r="BM48" s="57"/>
      <c r="BN48" s="44"/>
      <c r="BO48" s="45"/>
      <c r="BP48" s="45"/>
      <c r="BQ48" s="57"/>
      <c r="BR48" s="57"/>
      <c r="BS48" s="44"/>
      <c r="BT48" s="45"/>
      <c r="BU48" s="45"/>
      <c r="BV48" s="57"/>
      <c r="BX48" s="57"/>
      <c r="BY48" s="44"/>
      <c r="BZ48" s="45"/>
      <c r="CA48" s="45"/>
      <c r="CB48" s="57"/>
    </row>
    <row r="49" spans="2:80" s="3" customFormat="1" ht="8.15" customHeight="1" thickTop="1" thickBot="1" x14ac:dyDescent="0.35">
      <c r="B49" s="19"/>
      <c r="C49" s="19"/>
      <c r="D49" s="62"/>
      <c r="E49" s="63"/>
      <c r="F49" s="64"/>
      <c r="G49" s="64"/>
      <c r="H49" s="62"/>
      <c r="I49" s="62"/>
      <c r="J49" s="63"/>
      <c r="K49" s="64"/>
      <c r="L49" s="64"/>
      <c r="M49" s="62"/>
      <c r="N49" s="62"/>
      <c r="O49" s="63"/>
      <c r="P49" s="64"/>
      <c r="Q49" s="64"/>
      <c r="R49" s="62"/>
      <c r="S49" s="62"/>
      <c r="T49" s="63"/>
      <c r="U49" s="64"/>
      <c r="V49" s="64"/>
      <c r="W49" s="62"/>
      <c r="X49" s="62"/>
      <c r="Y49" s="63"/>
      <c r="Z49" s="64"/>
      <c r="AA49" s="64"/>
      <c r="AB49" s="62"/>
      <c r="AC49" s="62"/>
      <c r="AD49" s="63"/>
      <c r="AE49" s="64"/>
      <c r="AF49" s="64"/>
      <c r="AG49" s="62"/>
      <c r="AH49" s="62"/>
      <c r="AI49" s="63"/>
      <c r="AJ49" s="64"/>
      <c r="AK49" s="64"/>
      <c r="AL49" s="62"/>
      <c r="AM49" s="19"/>
      <c r="AN49" s="62"/>
      <c r="AO49" s="63"/>
      <c r="AP49" s="64"/>
      <c r="AQ49" s="64"/>
      <c r="AR49" s="62"/>
      <c r="AS49" s="62"/>
      <c r="AT49" s="63"/>
      <c r="AU49" s="64"/>
      <c r="AV49" s="64"/>
      <c r="AW49" s="62"/>
      <c r="AX49" s="62"/>
      <c r="AY49" s="63"/>
      <c r="AZ49" s="64"/>
      <c r="BA49" s="64"/>
      <c r="BB49" s="62"/>
      <c r="BC49" s="62"/>
      <c r="BD49" s="63"/>
      <c r="BE49" s="64"/>
      <c r="BF49" s="64"/>
      <c r="BG49" s="62"/>
      <c r="BH49" s="62"/>
      <c r="BI49" s="63"/>
      <c r="BJ49" s="64"/>
      <c r="BK49" s="64"/>
      <c r="BL49" s="62"/>
      <c r="BM49" s="62"/>
      <c r="BN49" s="63"/>
      <c r="BO49" s="64"/>
      <c r="BP49" s="64"/>
      <c r="BQ49" s="62"/>
      <c r="BR49" s="62"/>
      <c r="BS49" s="63"/>
      <c r="BT49" s="64"/>
      <c r="BU49" s="64"/>
      <c r="BV49" s="62"/>
      <c r="BW49" s="19"/>
      <c r="BX49" s="62"/>
      <c r="BY49" s="63"/>
      <c r="BZ49" s="64"/>
      <c r="CA49" s="64"/>
      <c r="CB49" s="62"/>
    </row>
    <row r="50" spans="2:80" s="3" customFormat="1" ht="7.55" customHeight="1" thickTop="1" thickBot="1" x14ac:dyDescent="0.35">
      <c r="D50" s="57"/>
      <c r="E50" s="44"/>
      <c r="F50" s="45"/>
      <c r="G50" s="45"/>
      <c r="H50" s="57"/>
      <c r="I50" s="57"/>
      <c r="J50" s="44"/>
      <c r="K50" s="45"/>
      <c r="L50" s="45"/>
      <c r="M50" s="57"/>
      <c r="N50" s="57"/>
      <c r="O50" s="44"/>
      <c r="P50" s="45"/>
      <c r="Q50" s="45"/>
      <c r="R50" s="57"/>
      <c r="S50" s="57"/>
      <c r="T50" s="44"/>
      <c r="U50" s="45"/>
      <c r="V50" s="45"/>
      <c r="W50" s="57"/>
      <c r="X50" s="57"/>
      <c r="Y50" s="44"/>
      <c r="Z50" s="45"/>
      <c r="AA50" s="45"/>
      <c r="AB50" s="57"/>
      <c r="AC50" s="57"/>
      <c r="AD50" s="44"/>
      <c r="AE50" s="45"/>
      <c r="AF50" s="45"/>
      <c r="AG50" s="57"/>
      <c r="AH50" s="57"/>
      <c r="AI50" s="44"/>
      <c r="AJ50" s="45"/>
      <c r="AK50" s="45"/>
      <c r="AL50" s="57"/>
      <c r="AM50" s="9"/>
      <c r="AN50" s="57"/>
      <c r="AO50" s="44"/>
      <c r="AP50" s="45"/>
      <c r="AQ50" s="45"/>
      <c r="AR50" s="57"/>
      <c r="AS50" s="57"/>
      <c r="AT50" s="44"/>
      <c r="AU50" s="45"/>
      <c r="AV50" s="45"/>
      <c r="AW50" s="57"/>
      <c r="AX50" s="57"/>
      <c r="AY50" s="44"/>
      <c r="AZ50" s="45"/>
      <c r="BA50" s="45"/>
      <c r="BB50" s="57"/>
      <c r="BC50" s="57"/>
      <c r="BD50" s="44"/>
      <c r="BE50" s="45"/>
      <c r="BF50" s="45"/>
      <c r="BG50" s="57"/>
      <c r="BH50" s="57"/>
      <c r="BI50" s="44"/>
      <c r="BJ50" s="45"/>
      <c r="BK50" s="45"/>
      <c r="BL50" s="57"/>
      <c r="BM50" s="57"/>
      <c r="BN50" s="44"/>
      <c r="BO50" s="45"/>
      <c r="BP50" s="45"/>
      <c r="BQ50" s="57"/>
      <c r="BR50" s="57"/>
      <c r="BS50" s="44"/>
      <c r="BT50" s="45"/>
      <c r="BU50" s="45"/>
      <c r="BV50" s="57"/>
      <c r="BX50" s="57"/>
      <c r="BY50" s="44"/>
      <c r="BZ50" s="45"/>
      <c r="CA50" s="45"/>
      <c r="CB50" s="57"/>
    </row>
    <row r="51" spans="2:80" s="3" customFormat="1" ht="16.600000000000001" customHeight="1" outlineLevel="1" thickTop="1" thickBot="1" x14ac:dyDescent="0.35">
      <c r="B51" s="26" t="s">
        <v>5</v>
      </c>
      <c r="C51" s="15" t="s">
        <v>6</v>
      </c>
      <c r="D51" s="26" t="s">
        <v>7</v>
      </c>
      <c r="E51" s="28" t="s">
        <v>8</v>
      </c>
      <c r="F51" s="27"/>
      <c r="G51" s="28"/>
      <c r="H51" s="15" t="s">
        <v>9</v>
      </c>
      <c r="I51" s="26" t="s">
        <v>7</v>
      </c>
      <c r="J51" s="28" t="s">
        <v>8</v>
      </c>
      <c r="K51" s="27"/>
      <c r="L51" s="28"/>
      <c r="M51" s="15" t="s">
        <v>9</v>
      </c>
      <c r="N51" s="26" t="s">
        <v>7</v>
      </c>
      <c r="O51" s="28" t="s">
        <v>8</v>
      </c>
      <c r="P51" s="27"/>
      <c r="Q51" s="28"/>
      <c r="R51" s="15" t="s">
        <v>9</v>
      </c>
      <c r="S51" s="26" t="s">
        <v>7</v>
      </c>
      <c r="T51" s="28" t="s">
        <v>8</v>
      </c>
      <c r="U51" s="27"/>
      <c r="V51" s="28"/>
      <c r="W51" s="15" t="s">
        <v>9</v>
      </c>
      <c r="X51" s="26" t="s">
        <v>7</v>
      </c>
      <c r="Y51" s="28" t="s">
        <v>8</v>
      </c>
      <c r="Z51" s="27"/>
      <c r="AA51" s="28"/>
      <c r="AB51" s="15" t="s">
        <v>9</v>
      </c>
      <c r="AC51" s="26" t="s">
        <v>7</v>
      </c>
      <c r="AD51" s="28" t="s">
        <v>8</v>
      </c>
      <c r="AE51" s="27"/>
      <c r="AF51" s="28"/>
      <c r="AG51" s="15" t="s">
        <v>9</v>
      </c>
      <c r="AH51" s="26" t="s">
        <v>7</v>
      </c>
      <c r="AI51" s="28" t="s">
        <v>8</v>
      </c>
      <c r="AJ51" s="27"/>
      <c r="AK51" s="28"/>
      <c r="AL51" s="15" t="s">
        <v>9</v>
      </c>
      <c r="AM51" s="9"/>
      <c r="AN51" s="26" t="s">
        <v>7</v>
      </c>
      <c r="AO51" s="28" t="s">
        <v>8</v>
      </c>
      <c r="AP51" s="27"/>
      <c r="AQ51" s="28"/>
      <c r="AR51" s="15" t="s">
        <v>9</v>
      </c>
      <c r="AS51" s="26" t="s">
        <v>7</v>
      </c>
      <c r="AT51" s="28" t="s">
        <v>8</v>
      </c>
      <c r="AU51" s="27"/>
      <c r="AV51" s="28"/>
      <c r="AW51" s="15" t="s">
        <v>9</v>
      </c>
      <c r="AX51" s="26" t="s">
        <v>7</v>
      </c>
      <c r="AY51" s="28" t="s">
        <v>8</v>
      </c>
      <c r="AZ51" s="27"/>
      <c r="BA51" s="28"/>
      <c r="BB51" s="15" t="s">
        <v>9</v>
      </c>
      <c r="BC51" s="26" t="s">
        <v>7</v>
      </c>
      <c r="BD51" s="28" t="s">
        <v>8</v>
      </c>
      <c r="BE51" s="27"/>
      <c r="BF51" s="28"/>
      <c r="BG51" s="15" t="s">
        <v>9</v>
      </c>
      <c r="BH51" s="26" t="s">
        <v>7</v>
      </c>
      <c r="BI51" s="28" t="s">
        <v>8</v>
      </c>
      <c r="BJ51" s="27"/>
      <c r="BK51" s="28"/>
      <c r="BL51" s="15" t="s">
        <v>9</v>
      </c>
      <c r="BM51" s="26" t="s">
        <v>7</v>
      </c>
      <c r="BN51" s="28" t="s">
        <v>8</v>
      </c>
      <c r="BO51" s="27"/>
      <c r="BP51" s="28"/>
      <c r="BQ51" s="15" t="s">
        <v>9</v>
      </c>
      <c r="BR51" s="26" t="s">
        <v>7</v>
      </c>
      <c r="BS51" s="28" t="s">
        <v>8</v>
      </c>
      <c r="BT51" s="27"/>
      <c r="BU51" s="28"/>
      <c r="BV51" s="15" t="s">
        <v>9</v>
      </c>
      <c r="BX51" s="26" t="s">
        <v>7</v>
      </c>
      <c r="BY51" s="28" t="s">
        <v>8</v>
      </c>
      <c r="BZ51" s="27"/>
      <c r="CA51" s="28"/>
      <c r="CB51" s="15" t="s">
        <v>9</v>
      </c>
    </row>
    <row r="52" spans="2:80" s="3" customFormat="1" ht="15.65" thickTop="1" thickBot="1" x14ac:dyDescent="0.35">
      <c r="B52" s="24" t="s">
        <v>19</v>
      </c>
      <c r="C52" s="8" t="s">
        <v>4</v>
      </c>
      <c r="D52" s="35">
        <f>D4</f>
        <v>0</v>
      </c>
      <c r="E52" s="36">
        <f>E4</f>
        <v>0</v>
      </c>
      <c r="F52" s="37" t="str">
        <f>IF(D52=0,"-",D52/D53)</f>
        <v>-</v>
      </c>
      <c r="G52" s="37" t="str">
        <f>IF(E52=0,"-",E52/E53)</f>
        <v>-</v>
      </c>
      <c r="H52" s="38" t="str">
        <f>IF(D52&gt;0,E52/D52,"-")</f>
        <v>-</v>
      </c>
      <c r="I52" s="35">
        <f>I4</f>
        <v>0</v>
      </c>
      <c r="J52" s="36">
        <f>J4</f>
        <v>0</v>
      </c>
      <c r="K52" s="37" t="str">
        <f>IF(I52=0,"-",I52/I53)</f>
        <v>-</v>
      </c>
      <c r="L52" s="37" t="str">
        <f>IF(J52=0,"-",J52/J53)</f>
        <v>-</v>
      </c>
      <c r="M52" s="38" t="str">
        <f>IF(I52&gt;0,J52/I52,"-")</f>
        <v>-</v>
      </c>
      <c r="N52" s="35">
        <f>N4</f>
        <v>0</v>
      </c>
      <c r="O52" s="36">
        <f>O4</f>
        <v>0</v>
      </c>
      <c r="P52" s="37" t="str">
        <f>IF(N52=0,"-",N52/N53)</f>
        <v>-</v>
      </c>
      <c r="Q52" s="37" t="str">
        <f>IF(O52=0,"-",O52/O53)</f>
        <v>-</v>
      </c>
      <c r="R52" s="38" t="str">
        <f>IF(N52&gt;0,O52/N52,"-")</f>
        <v>-</v>
      </c>
      <c r="S52" s="35">
        <f>S4</f>
        <v>0</v>
      </c>
      <c r="T52" s="36">
        <f>T4</f>
        <v>0</v>
      </c>
      <c r="U52" s="37" t="str">
        <f>IF(S52=0,"-",S52/S53)</f>
        <v>-</v>
      </c>
      <c r="V52" s="37" t="str">
        <f>IF(T52=0,"-",T52/T53)</f>
        <v>-</v>
      </c>
      <c r="W52" s="38" t="str">
        <f>IF(S52&gt;0,T52/S52,"-")</f>
        <v>-</v>
      </c>
      <c r="X52" s="35">
        <f>X4</f>
        <v>0</v>
      </c>
      <c r="Y52" s="36">
        <f>Y4</f>
        <v>0</v>
      </c>
      <c r="Z52" s="37" t="str">
        <f>IF(X52=0,"-",X52/X53)</f>
        <v>-</v>
      </c>
      <c r="AA52" s="37" t="str">
        <f>IF(Y52=0,"-",Y52/Y53)</f>
        <v>-</v>
      </c>
      <c r="AB52" s="38" t="str">
        <f>IF(X52&gt;0,Y52/X52,"-")</f>
        <v>-</v>
      </c>
      <c r="AC52" s="35">
        <f>AC4</f>
        <v>0</v>
      </c>
      <c r="AD52" s="36">
        <f>AD4</f>
        <v>0</v>
      </c>
      <c r="AE52" s="37" t="str">
        <f>IF(AC52=0,"-",AC52/AC53)</f>
        <v>-</v>
      </c>
      <c r="AF52" s="37" t="str">
        <f>IF(AD52=0,"-",AD52/AD53)</f>
        <v>-</v>
      </c>
      <c r="AG52" s="38" t="str">
        <f>IF(AC52&gt;0,AD52/AC52,"-")</f>
        <v>-</v>
      </c>
      <c r="AH52" s="35">
        <f>AH4</f>
        <v>0</v>
      </c>
      <c r="AI52" s="36">
        <f>AI4</f>
        <v>0</v>
      </c>
      <c r="AJ52" s="37" t="str">
        <f>IF(AH52=0,"-",AH52/AH53)</f>
        <v>-</v>
      </c>
      <c r="AK52" s="37" t="str">
        <f>IF(AI52=0,"-",AI52/AI53)</f>
        <v>-</v>
      </c>
      <c r="AL52" s="38" t="str">
        <f>IF(AH52&gt;0,AI52/AH52,"-")</f>
        <v>-</v>
      </c>
      <c r="AM52" s="10"/>
      <c r="AN52" s="35">
        <f>AN4</f>
        <v>0</v>
      </c>
      <c r="AO52" s="36">
        <f>AO4</f>
        <v>0</v>
      </c>
      <c r="AP52" s="37" t="str">
        <f>IF(AN52=0,"-",AN52/AN53)</f>
        <v>-</v>
      </c>
      <c r="AQ52" s="37" t="str">
        <f>IF(AO52=0,"-",AO52/AO53)</f>
        <v>-</v>
      </c>
      <c r="AR52" s="38" t="str">
        <f>IF(AN52&gt;0,AO52/AN52,"-")</f>
        <v>-</v>
      </c>
      <c r="AS52" s="35">
        <f>AS4</f>
        <v>0</v>
      </c>
      <c r="AT52" s="36">
        <f>AT4</f>
        <v>0</v>
      </c>
      <c r="AU52" s="37" t="str">
        <f>IF(AS52=0,"-",AS52/AS53)</f>
        <v>-</v>
      </c>
      <c r="AV52" s="37" t="str">
        <f>IF(AT52=0,"-",AT52/AT53)</f>
        <v>-</v>
      </c>
      <c r="AW52" s="38" t="str">
        <f>IF(AS52&gt;0,AT52/AS52,"-")</f>
        <v>-</v>
      </c>
      <c r="AX52" s="35">
        <f>AX4</f>
        <v>0</v>
      </c>
      <c r="AY52" s="36">
        <f>AY4</f>
        <v>0</v>
      </c>
      <c r="AZ52" s="37" t="str">
        <f>IF(AX52=0,"-",AX52/AX53)</f>
        <v>-</v>
      </c>
      <c r="BA52" s="37" t="str">
        <f>IF(AY52=0,"-",AY52/AY53)</f>
        <v>-</v>
      </c>
      <c r="BB52" s="38" t="str">
        <f>IF(AX52&gt;0,AY52/AX52,"-")</f>
        <v>-</v>
      </c>
      <c r="BC52" s="35">
        <f>BC4</f>
        <v>0</v>
      </c>
      <c r="BD52" s="36">
        <f>BD4</f>
        <v>0</v>
      </c>
      <c r="BE52" s="37" t="str">
        <f>IF(BC52=0,"-",BC52/BC53)</f>
        <v>-</v>
      </c>
      <c r="BF52" s="37" t="str">
        <f>IF(BD52=0,"-",BD52/BD53)</f>
        <v>-</v>
      </c>
      <c r="BG52" s="38" t="str">
        <f>IF(BC52&gt;0,BD52/BC52,"-")</f>
        <v>-</v>
      </c>
      <c r="BH52" s="35">
        <f>BH4</f>
        <v>0</v>
      </c>
      <c r="BI52" s="36">
        <f>BI4</f>
        <v>0</v>
      </c>
      <c r="BJ52" s="37" t="str">
        <f>IF(BH52=0,"-",BH52/BH53)</f>
        <v>-</v>
      </c>
      <c r="BK52" s="37" t="str">
        <f>IF(BI52=0,"-",BI52/BI53)</f>
        <v>-</v>
      </c>
      <c r="BL52" s="38" t="str">
        <f>IF(BH52&gt;0,BI52/BH52,"-")</f>
        <v>-</v>
      </c>
      <c r="BM52" s="35">
        <f>BM4</f>
        <v>0</v>
      </c>
      <c r="BN52" s="36">
        <f>BN4</f>
        <v>0</v>
      </c>
      <c r="BO52" s="37" t="str">
        <f>IF(BM52=0,"-",BM52/BM53)</f>
        <v>-</v>
      </c>
      <c r="BP52" s="37" t="str">
        <f>IF(BN52=0,"-",BN52/BN53)</f>
        <v>-</v>
      </c>
      <c r="BQ52" s="38" t="str">
        <f>IF(BM52&gt;0,BN52/BM52,"-")</f>
        <v>-</v>
      </c>
      <c r="BR52" s="35">
        <f>BR4</f>
        <v>0</v>
      </c>
      <c r="BS52" s="36">
        <f>BS4</f>
        <v>0</v>
      </c>
      <c r="BT52" s="37" t="str">
        <f>IF(BR52=0,"-",BR52/BR53)</f>
        <v>-</v>
      </c>
      <c r="BU52" s="37" t="str">
        <f>IF(BS52=0,"-",BS52/BS53)</f>
        <v>-</v>
      </c>
      <c r="BV52" s="38" t="str">
        <f>IF(BR52&gt;0,BS52/BR52,"-")</f>
        <v>-</v>
      </c>
      <c r="BX52" s="35">
        <f>BX4</f>
        <v>0</v>
      </c>
      <c r="BY52" s="36">
        <f>BY4</f>
        <v>0</v>
      </c>
      <c r="BZ52" s="37" t="str">
        <f>IF(BX52=0,"-",BX52/BX53)</f>
        <v>-</v>
      </c>
      <c r="CA52" s="37" t="str">
        <f>IF(BY52=0,"-",BY52/BY53)</f>
        <v>-</v>
      </c>
      <c r="CB52" s="38" t="str">
        <f>IF(BX52&gt;0,BY52/BX52,"-")</f>
        <v>-</v>
      </c>
    </row>
    <row r="53" spans="2:80" s="3" customFormat="1" ht="15.65" thickTop="1" thickBot="1" x14ac:dyDescent="0.35">
      <c r="B53" s="6" t="s">
        <v>3</v>
      </c>
      <c r="C53" s="7" t="s">
        <v>4</v>
      </c>
      <c r="D53" s="39">
        <f>SUM(D52:D52)</f>
        <v>0</v>
      </c>
      <c r="E53" s="40">
        <f>SUM(E52:E52)</f>
        <v>0</v>
      </c>
      <c r="F53" s="41" t="str">
        <f>IF(D53=0,"-",D53/D87)</f>
        <v>-</v>
      </c>
      <c r="G53" s="41" t="str">
        <f>IF(E53=0,"-",E53/E87)</f>
        <v>-</v>
      </c>
      <c r="H53" s="42" t="str">
        <f>IF(E53=0,"-",E53/D53)</f>
        <v>-</v>
      </c>
      <c r="I53" s="39">
        <f>SUM(I52:I52)</f>
        <v>0</v>
      </c>
      <c r="J53" s="40">
        <f>SUM(J52:J52)</f>
        <v>0</v>
      </c>
      <c r="K53" s="41" t="str">
        <f>IF(I53=0,"-",I53/I87)</f>
        <v>-</v>
      </c>
      <c r="L53" s="41" t="str">
        <f>IF(J53=0,"-",J53/J87)</f>
        <v>-</v>
      </c>
      <c r="M53" s="42" t="str">
        <f>IF(J53=0,"-",J53/I53)</f>
        <v>-</v>
      </c>
      <c r="N53" s="39">
        <f>SUM(N52:N52)</f>
        <v>0</v>
      </c>
      <c r="O53" s="40">
        <f>SUM(O52:O52)</f>
        <v>0</v>
      </c>
      <c r="P53" s="41" t="str">
        <f>IF(N53=0,"-",N53/N87)</f>
        <v>-</v>
      </c>
      <c r="Q53" s="41" t="str">
        <f>IF(O53=0,"-",O53/O87)</f>
        <v>-</v>
      </c>
      <c r="R53" s="42" t="str">
        <f>IF(O53=0,"-",O53/N53)</f>
        <v>-</v>
      </c>
      <c r="S53" s="39">
        <f>SUM(S52:S52)</f>
        <v>0</v>
      </c>
      <c r="T53" s="40">
        <f>SUM(T52:T52)</f>
        <v>0</v>
      </c>
      <c r="U53" s="41" t="str">
        <f>IF(S53=0,"-",S53/S87)</f>
        <v>-</v>
      </c>
      <c r="V53" s="41" t="str">
        <f>IF(T53=0,"-",T53/T87)</f>
        <v>-</v>
      </c>
      <c r="W53" s="42" t="str">
        <f>IF(T53=0,"-",T53/S53)</f>
        <v>-</v>
      </c>
      <c r="X53" s="39">
        <f>SUM(X52:X52)</f>
        <v>0</v>
      </c>
      <c r="Y53" s="40">
        <f>SUM(Y52:Y52)</f>
        <v>0</v>
      </c>
      <c r="Z53" s="41" t="str">
        <f>IF(X53=0,"-",X53/X87)</f>
        <v>-</v>
      </c>
      <c r="AA53" s="41" t="str">
        <f>IF(Y53=0,"-",Y53/Y87)</f>
        <v>-</v>
      </c>
      <c r="AB53" s="42" t="str">
        <f>IF(Y53=0,"-",Y53/X53)</f>
        <v>-</v>
      </c>
      <c r="AC53" s="39">
        <f>SUM(AC52:AC52)</f>
        <v>0</v>
      </c>
      <c r="AD53" s="40">
        <f>SUM(AD52:AD52)</f>
        <v>0</v>
      </c>
      <c r="AE53" s="41" t="str">
        <f>IF(AC53=0,"-",AC53/AC87)</f>
        <v>-</v>
      </c>
      <c r="AF53" s="41" t="str">
        <f>IF(AD53=0,"-",AD53/AD87)</f>
        <v>-</v>
      </c>
      <c r="AG53" s="42" t="str">
        <f>IF(AD53=0,"-",AD53/AC53)</f>
        <v>-</v>
      </c>
      <c r="AH53" s="39">
        <f>SUM(AH52:AH52)</f>
        <v>0</v>
      </c>
      <c r="AI53" s="40">
        <f>SUM(AI52:AI52)</f>
        <v>0</v>
      </c>
      <c r="AJ53" s="41" t="str">
        <f>IF(AH53=0,"-",AH53/AH87)</f>
        <v>-</v>
      </c>
      <c r="AK53" s="41" t="str">
        <f>IF(AI53=0,"-",AI53/AI87)</f>
        <v>-</v>
      </c>
      <c r="AL53" s="42" t="str">
        <f>IF(AI53=0,"-",AI53/AH53)</f>
        <v>-</v>
      </c>
      <c r="AM53" s="16"/>
      <c r="AN53" s="39">
        <f>SUM(AN52:AN52)</f>
        <v>0</v>
      </c>
      <c r="AO53" s="40">
        <f>SUM(AO52:AO52)</f>
        <v>0</v>
      </c>
      <c r="AP53" s="41" t="str">
        <f>IF(AN53=0,"-",AN53/AN87)</f>
        <v>-</v>
      </c>
      <c r="AQ53" s="41" t="str">
        <f>IF(AO53=0,"-",AO53/AO87)</f>
        <v>-</v>
      </c>
      <c r="AR53" s="42" t="str">
        <f>IF(AO53=0,"-",AO53/AN53)</f>
        <v>-</v>
      </c>
      <c r="AS53" s="39">
        <f>SUM(AS52:AS52)</f>
        <v>0</v>
      </c>
      <c r="AT53" s="40">
        <f>SUM(AT52:AT52)</f>
        <v>0</v>
      </c>
      <c r="AU53" s="41" t="str">
        <f>IF(AS53=0,"-",AS53/AS87)</f>
        <v>-</v>
      </c>
      <c r="AV53" s="41" t="str">
        <f>IF(AT53=0,"-",AT53/AT87)</f>
        <v>-</v>
      </c>
      <c r="AW53" s="42" t="str">
        <f>IF(AT53=0,"-",AT53/AS53)</f>
        <v>-</v>
      </c>
      <c r="AX53" s="39">
        <f>SUM(AX52:AX52)</f>
        <v>0</v>
      </c>
      <c r="AY53" s="40">
        <f>SUM(AY52:AY52)</f>
        <v>0</v>
      </c>
      <c r="AZ53" s="41" t="str">
        <f>IF(AX53=0,"-",AX53/AX87)</f>
        <v>-</v>
      </c>
      <c r="BA53" s="41" t="str">
        <f>IF(AY53=0,"-",AY53/AY87)</f>
        <v>-</v>
      </c>
      <c r="BB53" s="42" t="str">
        <f>IF(AY53=0,"-",AY53/AX53)</f>
        <v>-</v>
      </c>
      <c r="BC53" s="39">
        <f>SUM(BC52:BC52)</f>
        <v>0</v>
      </c>
      <c r="BD53" s="40">
        <f>SUM(BD52:BD52)</f>
        <v>0</v>
      </c>
      <c r="BE53" s="41" t="str">
        <f>IF(BC53=0,"-",BC53/BC87)</f>
        <v>-</v>
      </c>
      <c r="BF53" s="41" t="str">
        <f>IF(BD53=0,"-",BD53/BD87)</f>
        <v>-</v>
      </c>
      <c r="BG53" s="42" t="str">
        <f>IF(BD53=0,"-",BD53/BC53)</f>
        <v>-</v>
      </c>
      <c r="BH53" s="39">
        <f>SUM(BH52:BH52)</f>
        <v>0</v>
      </c>
      <c r="BI53" s="40">
        <f>SUM(BI52:BI52)</f>
        <v>0</v>
      </c>
      <c r="BJ53" s="41" t="str">
        <f>IF(BH53=0,"-",BH53/BH87)</f>
        <v>-</v>
      </c>
      <c r="BK53" s="41" t="str">
        <f>IF(BI53=0,"-",BI53/BI87)</f>
        <v>-</v>
      </c>
      <c r="BL53" s="42" t="str">
        <f>IF(BI53=0,"-",BI53/BH53)</f>
        <v>-</v>
      </c>
      <c r="BM53" s="39">
        <f>SUM(BM52:BM52)</f>
        <v>0</v>
      </c>
      <c r="BN53" s="40">
        <f>SUM(BN52:BN52)</f>
        <v>0</v>
      </c>
      <c r="BO53" s="41" t="str">
        <f>IF(BM53=0,"-",BM53/BM87)</f>
        <v>-</v>
      </c>
      <c r="BP53" s="41" t="str">
        <f>IF(BN53=0,"-",BN53/BN87)</f>
        <v>-</v>
      </c>
      <c r="BQ53" s="42" t="str">
        <f>IF(BN53=0,"-",BN53/BM53)</f>
        <v>-</v>
      </c>
      <c r="BR53" s="39">
        <f>SUM(BR52:BR52)</f>
        <v>0</v>
      </c>
      <c r="BS53" s="40">
        <f>SUM(BS52:BS52)</f>
        <v>0</v>
      </c>
      <c r="BT53" s="41" t="str">
        <f>IF(BR53=0,"-",BR53/BR87)</f>
        <v>-</v>
      </c>
      <c r="BU53" s="41" t="str">
        <f>IF(BS53=0,"-",BS53/BS87)</f>
        <v>-</v>
      </c>
      <c r="BV53" s="42" t="str">
        <f>IF(BS53=0,"-",BS53/BR53)</f>
        <v>-</v>
      </c>
      <c r="BX53" s="39">
        <f>SUM(BX52:BX52)</f>
        <v>0</v>
      </c>
      <c r="BY53" s="40">
        <f>SUM(BY52:BY52)</f>
        <v>0</v>
      </c>
      <c r="BZ53" s="41" t="str">
        <f>IF(BX53=0,"-",BX53/BX87)</f>
        <v>-</v>
      </c>
      <c r="CA53" s="41" t="str">
        <f>IF(BY53=0,"-",BY53/BY87)</f>
        <v>-</v>
      </c>
      <c r="CB53" s="42" t="str">
        <f>IF(BY53=0,"-",BY53/BX53)</f>
        <v>-</v>
      </c>
    </row>
    <row r="54" spans="2:80" s="3" customFormat="1" ht="5.5" customHeight="1" outlineLevel="1" thickTop="1" thickBot="1" x14ac:dyDescent="0.35">
      <c r="D54" s="57"/>
      <c r="E54" s="44"/>
      <c r="F54" s="45"/>
      <c r="G54" s="45"/>
      <c r="H54" s="57"/>
      <c r="I54" s="57"/>
      <c r="J54" s="44"/>
      <c r="K54" s="45"/>
      <c r="L54" s="45"/>
      <c r="M54" s="57"/>
      <c r="N54" s="57"/>
      <c r="O54" s="44"/>
      <c r="P54" s="45"/>
      <c r="Q54" s="45"/>
      <c r="R54" s="57"/>
      <c r="S54" s="57"/>
      <c r="T54" s="44"/>
      <c r="U54" s="45"/>
      <c r="V54" s="45"/>
      <c r="W54" s="57"/>
      <c r="X54" s="57"/>
      <c r="Y54" s="44"/>
      <c r="Z54" s="45"/>
      <c r="AA54" s="45"/>
      <c r="AB54" s="57"/>
      <c r="AC54" s="57"/>
      <c r="AD54" s="44"/>
      <c r="AE54" s="45"/>
      <c r="AF54" s="45"/>
      <c r="AG54" s="57"/>
      <c r="AH54" s="57"/>
      <c r="AI54" s="44"/>
      <c r="AJ54" s="45"/>
      <c r="AK54" s="45"/>
      <c r="AL54" s="57"/>
      <c r="AN54" s="57"/>
      <c r="AO54" s="44"/>
      <c r="AP54" s="45"/>
      <c r="AQ54" s="45"/>
      <c r="AR54" s="57"/>
      <c r="AS54" s="57"/>
      <c r="AT54" s="44"/>
      <c r="AU54" s="45"/>
      <c r="AV54" s="45"/>
      <c r="AW54" s="57"/>
      <c r="AX54" s="57"/>
      <c r="AY54" s="44"/>
      <c r="AZ54" s="45"/>
      <c r="BA54" s="45"/>
      <c r="BB54" s="57"/>
      <c r="BC54" s="57"/>
      <c r="BD54" s="44"/>
      <c r="BE54" s="45"/>
      <c r="BF54" s="45"/>
      <c r="BG54" s="57"/>
      <c r="BH54" s="57"/>
      <c r="BI54" s="44"/>
      <c r="BJ54" s="45"/>
      <c r="BK54" s="45"/>
      <c r="BL54" s="57"/>
      <c r="BM54" s="57"/>
      <c r="BN54" s="44"/>
      <c r="BO54" s="45"/>
      <c r="BP54" s="45"/>
      <c r="BQ54" s="57"/>
      <c r="BR54" s="57"/>
      <c r="BS54" s="44"/>
      <c r="BT54" s="45"/>
      <c r="BU54" s="45"/>
      <c r="BV54" s="57"/>
      <c r="BX54" s="57"/>
      <c r="BY54" s="44"/>
      <c r="BZ54" s="45"/>
      <c r="CA54" s="45"/>
      <c r="CB54" s="57"/>
    </row>
    <row r="55" spans="2:80" s="3" customFormat="1" ht="16" customHeight="1" outlineLevel="1" thickTop="1" x14ac:dyDescent="0.3">
      <c r="B55" s="137" t="s">
        <v>20</v>
      </c>
      <c r="C55" s="8" t="s">
        <v>17</v>
      </c>
      <c r="D55" s="65">
        <f>D7</f>
        <v>0</v>
      </c>
      <c r="E55" s="36">
        <f>E7</f>
        <v>0</v>
      </c>
      <c r="F55" s="37" t="str">
        <f t="shared" ref="F55:G57" si="161">IF(D55=0,"-",D55/D$58)</f>
        <v>-</v>
      </c>
      <c r="G55" s="37" t="str">
        <f t="shared" si="161"/>
        <v>-</v>
      </c>
      <c r="H55" s="38" t="str">
        <f t="shared" ref="H55:H62" si="162">IF(D55&gt;0,E55/D55,"-")</f>
        <v>-</v>
      </c>
      <c r="I55" s="65">
        <f>I7</f>
        <v>0</v>
      </c>
      <c r="J55" s="36">
        <f>J7</f>
        <v>0</v>
      </c>
      <c r="K55" s="37" t="str">
        <f t="shared" ref="K55:L57" si="163">IF(I55=0,"-",I55/I$58)</f>
        <v>-</v>
      </c>
      <c r="L55" s="37" t="str">
        <f t="shared" si="163"/>
        <v>-</v>
      </c>
      <c r="M55" s="38" t="str">
        <f t="shared" ref="M55:M62" si="164">IF(I55&gt;0,J55/I55,"-")</f>
        <v>-</v>
      </c>
      <c r="N55" s="65">
        <f>N7</f>
        <v>0</v>
      </c>
      <c r="O55" s="36">
        <f>O7</f>
        <v>0</v>
      </c>
      <c r="P55" s="37" t="str">
        <f t="shared" ref="P55:Q57" si="165">IF(N55=0,"-",N55/N$58)</f>
        <v>-</v>
      </c>
      <c r="Q55" s="37" t="str">
        <f t="shared" si="165"/>
        <v>-</v>
      </c>
      <c r="R55" s="38" t="str">
        <f t="shared" ref="R55:R62" si="166">IF(N55&gt;0,O55/N55,"-")</f>
        <v>-</v>
      </c>
      <c r="S55" s="65">
        <f>S7</f>
        <v>0</v>
      </c>
      <c r="T55" s="36">
        <f>T7</f>
        <v>0</v>
      </c>
      <c r="U55" s="37" t="str">
        <f t="shared" ref="U55:V57" si="167">IF(S55=0,"-",S55/S$58)</f>
        <v>-</v>
      </c>
      <c r="V55" s="37" t="str">
        <f t="shared" si="167"/>
        <v>-</v>
      </c>
      <c r="W55" s="38" t="str">
        <f t="shared" ref="W55:W62" si="168">IF(S55&gt;0,T55/S55,"-")</f>
        <v>-</v>
      </c>
      <c r="X55" s="65">
        <f>X7</f>
        <v>0</v>
      </c>
      <c r="Y55" s="36">
        <f>Y7</f>
        <v>0</v>
      </c>
      <c r="Z55" s="37" t="str">
        <f t="shared" ref="Z55:AA57" si="169">IF(X55=0,"-",X55/X$58)</f>
        <v>-</v>
      </c>
      <c r="AA55" s="37" t="str">
        <f t="shared" si="169"/>
        <v>-</v>
      </c>
      <c r="AB55" s="38" t="str">
        <f t="shared" ref="AB55:AB62" si="170">IF(X55&gt;0,Y55/X55,"-")</f>
        <v>-</v>
      </c>
      <c r="AC55" s="65">
        <f>AC7</f>
        <v>0</v>
      </c>
      <c r="AD55" s="36">
        <f>AD7</f>
        <v>0</v>
      </c>
      <c r="AE55" s="37" t="str">
        <f t="shared" ref="AE55:AF57" si="171">IF(AC55=0,"-",AC55/AC$58)</f>
        <v>-</v>
      </c>
      <c r="AF55" s="37" t="str">
        <f t="shared" si="171"/>
        <v>-</v>
      </c>
      <c r="AG55" s="38" t="str">
        <f t="shared" ref="AG55:AG62" si="172">IF(AC55&gt;0,AD55/AC55,"-")</f>
        <v>-</v>
      </c>
      <c r="AH55" s="65">
        <f>AH7</f>
        <v>0</v>
      </c>
      <c r="AI55" s="36">
        <f>AI7</f>
        <v>0</v>
      </c>
      <c r="AJ55" s="37" t="str">
        <f t="shared" ref="AJ55:AK57" si="173">IF(AH55=0,"-",AH55/AH$58)</f>
        <v>-</v>
      </c>
      <c r="AK55" s="37" t="str">
        <f t="shared" si="173"/>
        <v>-</v>
      </c>
      <c r="AL55" s="38" t="str">
        <f t="shared" ref="AL55:AL62" si="174">IF(AH55&gt;0,AI55/AH55,"-")</f>
        <v>-</v>
      </c>
      <c r="AM55" s="10"/>
      <c r="AN55" s="65">
        <f>AN7</f>
        <v>0</v>
      </c>
      <c r="AO55" s="36">
        <f>AO7</f>
        <v>0</v>
      </c>
      <c r="AP55" s="37" t="str">
        <f t="shared" ref="AP55:AQ57" si="175">IF(AN55=0,"-",AN55/AN$58)</f>
        <v>-</v>
      </c>
      <c r="AQ55" s="37" t="str">
        <f t="shared" si="175"/>
        <v>-</v>
      </c>
      <c r="AR55" s="38" t="str">
        <f t="shared" ref="AR55:AR62" si="176">IF(AN55&gt;0,AO55/AN55,"-")</f>
        <v>-</v>
      </c>
      <c r="AS55" s="65">
        <f>AS7</f>
        <v>0</v>
      </c>
      <c r="AT55" s="36">
        <f>AT7</f>
        <v>0</v>
      </c>
      <c r="AU55" s="37" t="str">
        <f t="shared" ref="AU55:AV57" si="177">IF(AS55=0,"-",AS55/AS$58)</f>
        <v>-</v>
      </c>
      <c r="AV55" s="37" t="str">
        <f t="shared" si="177"/>
        <v>-</v>
      </c>
      <c r="AW55" s="38" t="str">
        <f t="shared" ref="AW55:AW62" si="178">IF(AS55&gt;0,AT55/AS55,"-")</f>
        <v>-</v>
      </c>
      <c r="AX55" s="65">
        <f>AX7</f>
        <v>0</v>
      </c>
      <c r="AY55" s="36">
        <f>AY7</f>
        <v>0</v>
      </c>
      <c r="AZ55" s="37" t="str">
        <f t="shared" ref="AZ55:BA57" si="179">IF(AX55=0,"-",AX55/AX$58)</f>
        <v>-</v>
      </c>
      <c r="BA55" s="37" t="str">
        <f t="shared" si="179"/>
        <v>-</v>
      </c>
      <c r="BB55" s="38" t="str">
        <f t="shared" ref="BB55:BB62" si="180">IF(AX55&gt;0,AY55/AX55,"-")</f>
        <v>-</v>
      </c>
      <c r="BC55" s="65">
        <f>BC7</f>
        <v>0</v>
      </c>
      <c r="BD55" s="36">
        <f>BD7</f>
        <v>0</v>
      </c>
      <c r="BE55" s="37" t="str">
        <f t="shared" ref="BE55:BF57" si="181">IF(BC55=0,"-",BC55/BC$58)</f>
        <v>-</v>
      </c>
      <c r="BF55" s="37" t="str">
        <f t="shared" si="181"/>
        <v>-</v>
      </c>
      <c r="BG55" s="38" t="str">
        <f t="shared" ref="BG55:BG62" si="182">IF(BC55&gt;0,BD55/BC55,"-")</f>
        <v>-</v>
      </c>
      <c r="BH55" s="65">
        <f>BH7</f>
        <v>0</v>
      </c>
      <c r="BI55" s="36">
        <f>BI7</f>
        <v>0</v>
      </c>
      <c r="BJ55" s="37" t="str">
        <f t="shared" ref="BJ55:BK57" si="183">IF(BH55=0,"-",BH55/BH$58)</f>
        <v>-</v>
      </c>
      <c r="BK55" s="37" t="str">
        <f t="shared" si="183"/>
        <v>-</v>
      </c>
      <c r="BL55" s="38" t="str">
        <f t="shared" ref="BL55:BL62" si="184">IF(BH55&gt;0,BI55/BH55,"-")</f>
        <v>-</v>
      </c>
      <c r="BM55" s="65">
        <f>BM7</f>
        <v>0</v>
      </c>
      <c r="BN55" s="36">
        <f>BN7</f>
        <v>0</v>
      </c>
      <c r="BO55" s="37" t="str">
        <f t="shared" ref="BO55:BP57" si="185">IF(BM55=0,"-",BM55/BM$58)</f>
        <v>-</v>
      </c>
      <c r="BP55" s="37" t="str">
        <f t="shared" si="185"/>
        <v>-</v>
      </c>
      <c r="BQ55" s="38" t="str">
        <f t="shared" ref="BQ55:BQ62" si="186">IF(BM55&gt;0,BN55/BM55,"-")</f>
        <v>-</v>
      </c>
      <c r="BR55" s="65">
        <f>BR7</f>
        <v>0</v>
      </c>
      <c r="BS55" s="36">
        <f>BS7</f>
        <v>0</v>
      </c>
      <c r="BT55" s="37" t="str">
        <f t="shared" ref="BT55:BU57" si="187">IF(BR55=0,"-",BR55/BR$58)</f>
        <v>-</v>
      </c>
      <c r="BU55" s="37" t="str">
        <f t="shared" si="187"/>
        <v>-</v>
      </c>
      <c r="BV55" s="38" t="str">
        <f t="shared" ref="BV55:BV62" si="188">IF(BR55&gt;0,BS55/BR55,"-")</f>
        <v>-</v>
      </c>
      <c r="BX55" s="65">
        <f>BX7</f>
        <v>0</v>
      </c>
      <c r="BY55" s="36">
        <f>BY7</f>
        <v>0</v>
      </c>
      <c r="BZ55" s="37" t="str">
        <f t="shared" ref="BZ55:CA57" si="189">IF(BX55=0,"-",BX55/BX$58)</f>
        <v>-</v>
      </c>
      <c r="CA55" s="37" t="str">
        <f t="shared" si="189"/>
        <v>-</v>
      </c>
      <c r="CB55" s="38" t="str">
        <f t="shared" ref="CB55:CB62" si="190">IF(BX55&gt;0,BY55/BX55,"-")</f>
        <v>-</v>
      </c>
    </row>
    <row r="56" spans="2:80" s="3" customFormat="1" ht="15.05" customHeight="1" outlineLevel="1" x14ac:dyDescent="0.3">
      <c r="B56" s="138"/>
      <c r="C56" s="9" t="s">
        <v>18</v>
      </c>
      <c r="D56" s="66">
        <f>D17</f>
        <v>0</v>
      </c>
      <c r="E56" s="47">
        <f>E17</f>
        <v>0</v>
      </c>
      <c r="F56" s="48" t="str">
        <f t="shared" si="161"/>
        <v>-</v>
      </c>
      <c r="G56" s="48" t="str">
        <f t="shared" si="161"/>
        <v>-</v>
      </c>
      <c r="H56" s="49" t="str">
        <f t="shared" si="162"/>
        <v>-</v>
      </c>
      <c r="I56" s="66">
        <f>I17</f>
        <v>0</v>
      </c>
      <c r="J56" s="47">
        <f>J17</f>
        <v>0</v>
      </c>
      <c r="K56" s="48" t="str">
        <f t="shared" si="163"/>
        <v>-</v>
      </c>
      <c r="L56" s="48" t="str">
        <f t="shared" si="163"/>
        <v>-</v>
      </c>
      <c r="M56" s="49" t="str">
        <f t="shared" si="164"/>
        <v>-</v>
      </c>
      <c r="N56" s="66">
        <f>N17</f>
        <v>0</v>
      </c>
      <c r="O56" s="47">
        <f>O17</f>
        <v>0</v>
      </c>
      <c r="P56" s="48" t="str">
        <f t="shared" si="165"/>
        <v>-</v>
      </c>
      <c r="Q56" s="48" t="str">
        <f t="shared" si="165"/>
        <v>-</v>
      </c>
      <c r="R56" s="49" t="str">
        <f t="shared" si="166"/>
        <v>-</v>
      </c>
      <c r="S56" s="66">
        <f>S17</f>
        <v>0</v>
      </c>
      <c r="T56" s="47">
        <f>T17</f>
        <v>0</v>
      </c>
      <c r="U56" s="48" t="str">
        <f t="shared" si="167"/>
        <v>-</v>
      </c>
      <c r="V56" s="48" t="str">
        <f t="shared" si="167"/>
        <v>-</v>
      </c>
      <c r="W56" s="49" t="str">
        <f t="shared" si="168"/>
        <v>-</v>
      </c>
      <c r="X56" s="66">
        <f>X17</f>
        <v>0</v>
      </c>
      <c r="Y56" s="47">
        <f>Y17</f>
        <v>0</v>
      </c>
      <c r="Z56" s="48" t="str">
        <f t="shared" si="169"/>
        <v>-</v>
      </c>
      <c r="AA56" s="48" t="str">
        <f t="shared" si="169"/>
        <v>-</v>
      </c>
      <c r="AB56" s="49" t="str">
        <f t="shared" si="170"/>
        <v>-</v>
      </c>
      <c r="AC56" s="66">
        <f>AC17</f>
        <v>0</v>
      </c>
      <c r="AD56" s="47">
        <f>AD17</f>
        <v>0</v>
      </c>
      <c r="AE56" s="48" t="str">
        <f t="shared" si="171"/>
        <v>-</v>
      </c>
      <c r="AF56" s="48" t="str">
        <f t="shared" si="171"/>
        <v>-</v>
      </c>
      <c r="AG56" s="49" t="str">
        <f t="shared" si="172"/>
        <v>-</v>
      </c>
      <c r="AH56" s="66">
        <f>AH17</f>
        <v>0</v>
      </c>
      <c r="AI56" s="47">
        <f>AI17</f>
        <v>0</v>
      </c>
      <c r="AJ56" s="48" t="str">
        <f t="shared" si="173"/>
        <v>-</v>
      </c>
      <c r="AK56" s="48" t="str">
        <f t="shared" si="173"/>
        <v>-</v>
      </c>
      <c r="AL56" s="49" t="str">
        <f t="shared" si="174"/>
        <v>-</v>
      </c>
      <c r="AM56" s="10"/>
      <c r="AN56" s="66">
        <f>AN17</f>
        <v>0</v>
      </c>
      <c r="AO56" s="47">
        <f>AO17</f>
        <v>0</v>
      </c>
      <c r="AP56" s="48" t="str">
        <f t="shared" si="175"/>
        <v>-</v>
      </c>
      <c r="AQ56" s="48" t="str">
        <f t="shared" si="175"/>
        <v>-</v>
      </c>
      <c r="AR56" s="49" t="str">
        <f t="shared" si="176"/>
        <v>-</v>
      </c>
      <c r="AS56" s="66">
        <f>AS17</f>
        <v>0</v>
      </c>
      <c r="AT56" s="47">
        <f>AT17</f>
        <v>0</v>
      </c>
      <c r="AU56" s="48" t="str">
        <f t="shared" si="177"/>
        <v>-</v>
      </c>
      <c r="AV56" s="48" t="str">
        <f t="shared" si="177"/>
        <v>-</v>
      </c>
      <c r="AW56" s="49" t="str">
        <f t="shared" si="178"/>
        <v>-</v>
      </c>
      <c r="AX56" s="66">
        <f>AX17</f>
        <v>0</v>
      </c>
      <c r="AY56" s="47">
        <f>AY17</f>
        <v>0</v>
      </c>
      <c r="AZ56" s="48" t="str">
        <f t="shared" si="179"/>
        <v>-</v>
      </c>
      <c r="BA56" s="48" t="str">
        <f t="shared" si="179"/>
        <v>-</v>
      </c>
      <c r="BB56" s="49" t="str">
        <f t="shared" si="180"/>
        <v>-</v>
      </c>
      <c r="BC56" s="66">
        <f>BC17</f>
        <v>0</v>
      </c>
      <c r="BD56" s="47">
        <f>BD17</f>
        <v>0</v>
      </c>
      <c r="BE56" s="48" t="str">
        <f t="shared" si="181"/>
        <v>-</v>
      </c>
      <c r="BF56" s="48" t="str">
        <f t="shared" si="181"/>
        <v>-</v>
      </c>
      <c r="BG56" s="49" t="str">
        <f t="shared" si="182"/>
        <v>-</v>
      </c>
      <c r="BH56" s="66">
        <f>BH17</f>
        <v>0</v>
      </c>
      <c r="BI56" s="47">
        <f>BI17</f>
        <v>0</v>
      </c>
      <c r="BJ56" s="48" t="str">
        <f t="shared" si="183"/>
        <v>-</v>
      </c>
      <c r="BK56" s="48" t="str">
        <f t="shared" si="183"/>
        <v>-</v>
      </c>
      <c r="BL56" s="49" t="str">
        <f t="shared" si="184"/>
        <v>-</v>
      </c>
      <c r="BM56" s="66">
        <f>BM17</f>
        <v>0</v>
      </c>
      <c r="BN56" s="47">
        <f>BN17</f>
        <v>0</v>
      </c>
      <c r="BO56" s="48" t="str">
        <f t="shared" si="185"/>
        <v>-</v>
      </c>
      <c r="BP56" s="48" t="str">
        <f t="shared" si="185"/>
        <v>-</v>
      </c>
      <c r="BQ56" s="49" t="str">
        <f t="shared" si="186"/>
        <v>-</v>
      </c>
      <c r="BR56" s="66">
        <f>BR17</f>
        <v>0</v>
      </c>
      <c r="BS56" s="47">
        <f>BS17</f>
        <v>0</v>
      </c>
      <c r="BT56" s="48" t="str">
        <f t="shared" si="187"/>
        <v>-</v>
      </c>
      <c r="BU56" s="48" t="str">
        <f t="shared" si="187"/>
        <v>-</v>
      </c>
      <c r="BV56" s="49" t="str">
        <f t="shared" si="188"/>
        <v>-</v>
      </c>
      <c r="BX56" s="66">
        <f>BX17</f>
        <v>0</v>
      </c>
      <c r="BY56" s="47">
        <f>BY17</f>
        <v>0</v>
      </c>
      <c r="BZ56" s="48" t="str">
        <f t="shared" si="189"/>
        <v>-</v>
      </c>
      <c r="CA56" s="48" t="str">
        <f t="shared" si="189"/>
        <v>-</v>
      </c>
      <c r="CB56" s="49" t="str">
        <f t="shared" si="190"/>
        <v>-</v>
      </c>
    </row>
    <row r="57" spans="2:80" s="3" customFormat="1" ht="16" customHeight="1" outlineLevel="1" thickBot="1" x14ac:dyDescent="0.35">
      <c r="B57" s="139"/>
      <c r="C57" s="11" t="s">
        <v>0</v>
      </c>
      <c r="D57" s="67">
        <f>D27</f>
        <v>0</v>
      </c>
      <c r="E57" s="54">
        <f>E27</f>
        <v>0</v>
      </c>
      <c r="F57" s="55" t="str">
        <f t="shared" si="161"/>
        <v>-</v>
      </c>
      <c r="G57" s="55" t="str">
        <f t="shared" si="161"/>
        <v>-</v>
      </c>
      <c r="H57" s="56" t="str">
        <f t="shared" si="162"/>
        <v>-</v>
      </c>
      <c r="I57" s="67">
        <f>I27</f>
        <v>0</v>
      </c>
      <c r="J57" s="54">
        <f>J27</f>
        <v>0</v>
      </c>
      <c r="K57" s="55" t="str">
        <f t="shared" si="163"/>
        <v>-</v>
      </c>
      <c r="L57" s="55" t="str">
        <f t="shared" si="163"/>
        <v>-</v>
      </c>
      <c r="M57" s="56" t="str">
        <f t="shared" si="164"/>
        <v>-</v>
      </c>
      <c r="N57" s="67">
        <f>N27</f>
        <v>0</v>
      </c>
      <c r="O57" s="54">
        <f>O27</f>
        <v>0</v>
      </c>
      <c r="P57" s="55" t="str">
        <f t="shared" si="165"/>
        <v>-</v>
      </c>
      <c r="Q57" s="55" t="str">
        <f t="shared" si="165"/>
        <v>-</v>
      </c>
      <c r="R57" s="56" t="str">
        <f t="shared" si="166"/>
        <v>-</v>
      </c>
      <c r="S57" s="67">
        <f>S27</f>
        <v>0</v>
      </c>
      <c r="T57" s="54">
        <f>T27</f>
        <v>0</v>
      </c>
      <c r="U57" s="55" t="str">
        <f t="shared" si="167"/>
        <v>-</v>
      </c>
      <c r="V57" s="55" t="str">
        <f t="shared" si="167"/>
        <v>-</v>
      </c>
      <c r="W57" s="56" t="str">
        <f t="shared" si="168"/>
        <v>-</v>
      </c>
      <c r="X57" s="67">
        <f>X27</f>
        <v>0</v>
      </c>
      <c r="Y57" s="54">
        <f>Y27</f>
        <v>0</v>
      </c>
      <c r="Z57" s="55" t="str">
        <f t="shared" si="169"/>
        <v>-</v>
      </c>
      <c r="AA57" s="55" t="str">
        <f t="shared" si="169"/>
        <v>-</v>
      </c>
      <c r="AB57" s="56" t="str">
        <f t="shared" si="170"/>
        <v>-</v>
      </c>
      <c r="AC57" s="67">
        <f>AC27</f>
        <v>0</v>
      </c>
      <c r="AD57" s="54">
        <f>AD27</f>
        <v>0</v>
      </c>
      <c r="AE57" s="55" t="str">
        <f t="shared" si="171"/>
        <v>-</v>
      </c>
      <c r="AF57" s="55" t="str">
        <f t="shared" si="171"/>
        <v>-</v>
      </c>
      <c r="AG57" s="56" t="str">
        <f t="shared" si="172"/>
        <v>-</v>
      </c>
      <c r="AH57" s="67">
        <f>AH27</f>
        <v>0</v>
      </c>
      <c r="AI57" s="54">
        <f>AI27</f>
        <v>0</v>
      </c>
      <c r="AJ57" s="55" t="str">
        <f t="shared" si="173"/>
        <v>-</v>
      </c>
      <c r="AK57" s="55" t="str">
        <f t="shared" si="173"/>
        <v>-</v>
      </c>
      <c r="AL57" s="56" t="str">
        <f t="shared" si="174"/>
        <v>-</v>
      </c>
      <c r="AM57" s="10"/>
      <c r="AN57" s="67">
        <f>AN27</f>
        <v>0</v>
      </c>
      <c r="AO57" s="54">
        <f>AO27</f>
        <v>0</v>
      </c>
      <c r="AP57" s="55" t="str">
        <f t="shared" si="175"/>
        <v>-</v>
      </c>
      <c r="AQ57" s="55" t="str">
        <f t="shared" si="175"/>
        <v>-</v>
      </c>
      <c r="AR57" s="56" t="str">
        <f t="shared" si="176"/>
        <v>-</v>
      </c>
      <c r="AS57" s="67">
        <f>AS27</f>
        <v>0</v>
      </c>
      <c r="AT57" s="54">
        <f>AT27</f>
        <v>0</v>
      </c>
      <c r="AU57" s="55" t="str">
        <f t="shared" si="177"/>
        <v>-</v>
      </c>
      <c r="AV57" s="55" t="str">
        <f t="shared" si="177"/>
        <v>-</v>
      </c>
      <c r="AW57" s="56" t="str">
        <f t="shared" si="178"/>
        <v>-</v>
      </c>
      <c r="AX57" s="67">
        <f>AX27</f>
        <v>0</v>
      </c>
      <c r="AY57" s="54">
        <f>AY27</f>
        <v>0</v>
      </c>
      <c r="AZ57" s="55" t="str">
        <f t="shared" si="179"/>
        <v>-</v>
      </c>
      <c r="BA57" s="55" t="str">
        <f t="shared" si="179"/>
        <v>-</v>
      </c>
      <c r="BB57" s="56" t="str">
        <f t="shared" si="180"/>
        <v>-</v>
      </c>
      <c r="BC57" s="67">
        <f>BC27</f>
        <v>0</v>
      </c>
      <c r="BD57" s="54">
        <f>BD27</f>
        <v>0</v>
      </c>
      <c r="BE57" s="55" t="str">
        <f t="shared" si="181"/>
        <v>-</v>
      </c>
      <c r="BF57" s="55" t="str">
        <f t="shared" si="181"/>
        <v>-</v>
      </c>
      <c r="BG57" s="56" t="str">
        <f t="shared" si="182"/>
        <v>-</v>
      </c>
      <c r="BH57" s="67">
        <f>BH27</f>
        <v>0</v>
      </c>
      <c r="BI57" s="54">
        <f>BI27</f>
        <v>0</v>
      </c>
      <c r="BJ57" s="55" t="str">
        <f t="shared" si="183"/>
        <v>-</v>
      </c>
      <c r="BK57" s="55" t="str">
        <f t="shared" si="183"/>
        <v>-</v>
      </c>
      <c r="BL57" s="56" t="str">
        <f t="shared" si="184"/>
        <v>-</v>
      </c>
      <c r="BM57" s="67">
        <f>BM27</f>
        <v>0</v>
      </c>
      <c r="BN57" s="54">
        <f>BN27</f>
        <v>0</v>
      </c>
      <c r="BO57" s="55" t="str">
        <f t="shared" si="185"/>
        <v>-</v>
      </c>
      <c r="BP57" s="55" t="str">
        <f t="shared" si="185"/>
        <v>-</v>
      </c>
      <c r="BQ57" s="56" t="str">
        <f t="shared" si="186"/>
        <v>-</v>
      </c>
      <c r="BR57" s="67">
        <f>BR27</f>
        <v>0</v>
      </c>
      <c r="BS57" s="54">
        <f>BS27</f>
        <v>0</v>
      </c>
      <c r="BT57" s="55" t="str">
        <f t="shared" si="187"/>
        <v>-</v>
      </c>
      <c r="BU57" s="55" t="str">
        <f t="shared" si="187"/>
        <v>-</v>
      </c>
      <c r="BV57" s="56" t="str">
        <f t="shared" si="188"/>
        <v>-</v>
      </c>
      <c r="BX57" s="67">
        <f>BX27</f>
        <v>0</v>
      </c>
      <c r="BY57" s="54">
        <f>BY27</f>
        <v>0</v>
      </c>
      <c r="BZ57" s="55" t="str">
        <f t="shared" si="189"/>
        <v>-</v>
      </c>
      <c r="CA57" s="55" t="str">
        <f t="shared" si="189"/>
        <v>-</v>
      </c>
      <c r="CB57" s="56" t="str">
        <f t="shared" si="190"/>
        <v>-</v>
      </c>
    </row>
    <row r="58" spans="2:80" s="3" customFormat="1" ht="16.600000000000001" customHeight="1" outlineLevel="1" thickTop="1" thickBot="1" x14ac:dyDescent="0.35">
      <c r="B58" s="6" t="s">
        <v>21</v>
      </c>
      <c r="C58" s="7"/>
      <c r="D58" s="68">
        <f>SUM(D55:D57)</f>
        <v>0</v>
      </c>
      <c r="E58" s="40">
        <f>SUM(E55:E57)</f>
        <v>0</v>
      </c>
      <c r="F58" s="41" t="str">
        <f>IF(D58=0,"-",D58/D$87)</f>
        <v>-</v>
      </c>
      <c r="G58" s="41" t="str">
        <f>IF(E58=0,"-",E58/E$87)</f>
        <v>-</v>
      </c>
      <c r="H58" s="42" t="str">
        <f t="shared" si="162"/>
        <v>-</v>
      </c>
      <c r="I58" s="68">
        <f>SUM(I55:I57)</f>
        <v>0</v>
      </c>
      <c r="J58" s="40">
        <f>SUM(J55:J57)</f>
        <v>0</v>
      </c>
      <c r="K58" s="41" t="str">
        <f>IF(I58=0,"-",I58/I$87)</f>
        <v>-</v>
      </c>
      <c r="L58" s="41" t="str">
        <f>IF(J58=0,"-",J58/J$87)</f>
        <v>-</v>
      </c>
      <c r="M58" s="42" t="str">
        <f t="shared" si="164"/>
        <v>-</v>
      </c>
      <c r="N58" s="68">
        <f>SUM(N55:N57)</f>
        <v>0</v>
      </c>
      <c r="O58" s="40">
        <f>SUM(O55:O57)</f>
        <v>0</v>
      </c>
      <c r="P58" s="41" t="str">
        <f>IF(N58=0,"-",N58/N$87)</f>
        <v>-</v>
      </c>
      <c r="Q58" s="41" t="str">
        <f>IF(O58=0,"-",O58/O$87)</f>
        <v>-</v>
      </c>
      <c r="R58" s="42" t="str">
        <f t="shared" si="166"/>
        <v>-</v>
      </c>
      <c r="S58" s="68">
        <f>SUM(S55:S57)</f>
        <v>0</v>
      </c>
      <c r="T58" s="40">
        <f>SUM(T55:T57)</f>
        <v>0</v>
      </c>
      <c r="U58" s="41" t="str">
        <f>IF(S58=0,"-",S58/S$87)</f>
        <v>-</v>
      </c>
      <c r="V58" s="41" t="str">
        <f>IF(T58=0,"-",T58/T$87)</f>
        <v>-</v>
      </c>
      <c r="W58" s="42" t="str">
        <f t="shared" si="168"/>
        <v>-</v>
      </c>
      <c r="X58" s="68">
        <f>SUM(X55:X57)</f>
        <v>0</v>
      </c>
      <c r="Y58" s="40">
        <f>SUM(Y55:Y57)</f>
        <v>0</v>
      </c>
      <c r="Z58" s="41" t="str">
        <f>IF(X58=0,"-",X58/X$87)</f>
        <v>-</v>
      </c>
      <c r="AA58" s="41" t="str">
        <f>IF(Y58=0,"-",Y58/Y$87)</f>
        <v>-</v>
      </c>
      <c r="AB58" s="42" t="str">
        <f t="shared" si="170"/>
        <v>-</v>
      </c>
      <c r="AC58" s="68">
        <f>SUM(AC55:AC57)</f>
        <v>0</v>
      </c>
      <c r="AD58" s="40">
        <f>SUM(AD55:AD57)</f>
        <v>0</v>
      </c>
      <c r="AE58" s="41" t="str">
        <f>IF(AC58=0,"-",AC58/AC$87)</f>
        <v>-</v>
      </c>
      <c r="AF58" s="41" t="str">
        <f>IF(AD58=0,"-",AD58/AD$87)</f>
        <v>-</v>
      </c>
      <c r="AG58" s="42" t="str">
        <f t="shared" si="172"/>
        <v>-</v>
      </c>
      <c r="AH58" s="68">
        <f>SUM(AH55:AH57)</f>
        <v>0</v>
      </c>
      <c r="AI58" s="40">
        <f>SUM(AI55:AI57)</f>
        <v>0</v>
      </c>
      <c r="AJ58" s="41" t="str">
        <f>IF(AH58=0,"-",AH58/AH$87)</f>
        <v>-</v>
      </c>
      <c r="AK58" s="41" t="str">
        <f>IF(AI58=0,"-",AI58/AI$87)</f>
        <v>-</v>
      </c>
      <c r="AL58" s="42" t="str">
        <f t="shared" si="174"/>
        <v>-</v>
      </c>
      <c r="AM58" s="16"/>
      <c r="AN58" s="68">
        <f>SUM(AN55:AN57)</f>
        <v>0</v>
      </c>
      <c r="AO58" s="40">
        <f>SUM(AO55:AO57)</f>
        <v>0</v>
      </c>
      <c r="AP58" s="41" t="str">
        <f>IF(AN58=0,"-",AN58/AN$87)</f>
        <v>-</v>
      </c>
      <c r="AQ58" s="41" t="str">
        <f>IF(AO58=0,"-",AO58/AO$87)</f>
        <v>-</v>
      </c>
      <c r="AR58" s="42" t="str">
        <f t="shared" si="176"/>
        <v>-</v>
      </c>
      <c r="AS58" s="68">
        <f>SUM(AS55:AS57)</f>
        <v>0</v>
      </c>
      <c r="AT58" s="40">
        <f>SUM(AT55:AT57)</f>
        <v>0</v>
      </c>
      <c r="AU58" s="41" t="str">
        <f>IF(AS58=0,"-",AS58/AS$87)</f>
        <v>-</v>
      </c>
      <c r="AV58" s="41" t="str">
        <f>IF(AT58=0,"-",AT58/AT$87)</f>
        <v>-</v>
      </c>
      <c r="AW58" s="42" t="str">
        <f t="shared" si="178"/>
        <v>-</v>
      </c>
      <c r="AX58" s="68">
        <f>SUM(AX55:AX57)</f>
        <v>0</v>
      </c>
      <c r="AY58" s="40">
        <f>SUM(AY55:AY57)</f>
        <v>0</v>
      </c>
      <c r="AZ58" s="41" t="str">
        <f>IF(AX58=0,"-",AX58/AX$87)</f>
        <v>-</v>
      </c>
      <c r="BA58" s="41" t="str">
        <f>IF(AY58=0,"-",AY58/AY$87)</f>
        <v>-</v>
      </c>
      <c r="BB58" s="42" t="str">
        <f t="shared" si="180"/>
        <v>-</v>
      </c>
      <c r="BC58" s="68">
        <f>SUM(BC55:BC57)</f>
        <v>0</v>
      </c>
      <c r="BD58" s="40">
        <f>SUM(BD55:BD57)</f>
        <v>0</v>
      </c>
      <c r="BE58" s="41" t="str">
        <f>IF(BC58=0,"-",BC58/BC$87)</f>
        <v>-</v>
      </c>
      <c r="BF58" s="41" t="str">
        <f>IF(BD58=0,"-",BD58/BD$87)</f>
        <v>-</v>
      </c>
      <c r="BG58" s="42" t="str">
        <f t="shared" si="182"/>
        <v>-</v>
      </c>
      <c r="BH58" s="68">
        <f>SUM(BH55:BH57)</f>
        <v>0</v>
      </c>
      <c r="BI58" s="40">
        <f>SUM(BI55:BI57)</f>
        <v>0</v>
      </c>
      <c r="BJ58" s="41" t="str">
        <f>IF(BH58=0,"-",BH58/BH$87)</f>
        <v>-</v>
      </c>
      <c r="BK58" s="41" t="str">
        <f>IF(BI58=0,"-",BI58/BI$87)</f>
        <v>-</v>
      </c>
      <c r="BL58" s="42" t="str">
        <f t="shared" si="184"/>
        <v>-</v>
      </c>
      <c r="BM58" s="68">
        <f>SUM(BM55:BM57)</f>
        <v>0</v>
      </c>
      <c r="BN58" s="40">
        <f>SUM(BN55:BN57)</f>
        <v>0</v>
      </c>
      <c r="BO58" s="41" t="str">
        <f>IF(BM58=0,"-",BM58/BM$87)</f>
        <v>-</v>
      </c>
      <c r="BP58" s="41" t="str">
        <f>IF(BN58=0,"-",BN58/BN$87)</f>
        <v>-</v>
      </c>
      <c r="BQ58" s="42" t="str">
        <f t="shared" si="186"/>
        <v>-</v>
      </c>
      <c r="BR58" s="68">
        <f>SUM(BR55:BR57)</f>
        <v>0</v>
      </c>
      <c r="BS58" s="40">
        <f>SUM(BS55:BS57)</f>
        <v>0</v>
      </c>
      <c r="BT58" s="41" t="str">
        <f>IF(BR58=0,"-",BR58/BR$87)</f>
        <v>-</v>
      </c>
      <c r="BU58" s="41" t="str">
        <f>IF(BS58=0,"-",BS58/BS$87)</f>
        <v>-</v>
      </c>
      <c r="BV58" s="42" t="str">
        <f t="shared" si="188"/>
        <v>-</v>
      </c>
      <c r="BX58" s="68">
        <f>SUM(BX55:BX57)</f>
        <v>0</v>
      </c>
      <c r="BY58" s="40">
        <f>SUM(BY55:BY57)</f>
        <v>0</v>
      </c>
      <c r="BZ58" s="41" t="str">
        <f>IF(BX58=0,"-",BX58/BX$87)</f>
        <v>-</v>
      </c>
      <c r="CA58" s="41" t="str">
        <f>IF(BY58=0,"-",BY58/BY$87)</f>
        <v>-</v>
      </c>
      <c r="CB58" s="42" t="str">
        <f t="shared" si="190"/>
        <v>-</v>
      </c>
    </row>
    <row r="59" spans="2:80" s="3" customFormat="1" ht="4.55" customHeight="1" outlineLevel="1" thickTop="1" thickBot="1" x14ac:dyDescent="0.35">
      <c r="B59"/>
      <c r="C59"/>
      <c r="D59" s="50">
        <f>D8</f>
        <v>0</v>
      </c>
      <c r="E59" s="51">
        <f>E8</f>
        <v>0</v>
      </c>
      <c r="F59" s="52" t="str">
        <f>IF(D59=0,"-",D59/D$62)</f>
        <v>-</v>
      </c>
      <c r="G59" s="52" t="str">
        <f>IF(E59=0,"-",E59/E$62)</f>
        <v>-</v>
      </c>
      <c r="H59" s="51" t="str">
        <f t="shared" si="162"/>
        <v>-</v>
      </c>
      <c r="I59" s="50">
        <f>I8</f>
        <v>0</v>
      </c>
      <c r="J59" s="51">
        <f>J8</f>
        <v>0</v>
      </c>
      <c r="K59" s="52" t="str">
        <f>IF(I59=0,"-",I59/I$62)</f>
        <v>-</v>
      </c>
      <c r="L59" s="52" t="str">
        <f>IF(J59=0,"-",J59/J$62)</f>
        <v>-</v>
      </c>
      <c r="M59" s="51" t="str">
        <f t="shared" si="164"/>
        <v>-</v>
      </c>
      <c r="N59" s="50">
        <f>N8</f>
        <v>0</v>
      </c>
      <c r="O59" s="51">
        <f>O8</f>
        <v>0</v>
      </c>
      <c r="P59" s="52" t="str">
        <f>IF(N59=0,"-",N59/N$62)</f>
        <v>-</v>
      </c>
      <c r="Q59" s="52" t="str">
        <f>IF(O59=0,"-",O59/O$62)</f>
        <v>-</v>
      </c>
      <c r="R59" s="51" t="str">
        <f t="shared" si="166"/>
        <v>-</v>
      </c>
      <c r="S59" s="50">
        <f>S8</f>
        <v>0</v>
      </c>
      <c r="T59" s="51">
        <f>T8</f>
        <v>0</v>
      </c>
      <c r="U59" s="52" t="str">
        <f>IF(S59=0,"-",S59/S$62)</f>
        <v>-</v>
      </c>
      <c r="V59" s="52" t="str">
        <f>IF(T59=0,"-",T59/T$62)</f>
        <v>-</v>
      </c>
      <c r="W59" s="51" t="str">
        <f t="shared" si="168"/>
        <v>-</v>
      </c>
      <c r="X59" s="50">
        <f>X8</f>
        <v>0</v>
      </c>
      <c r="Y59" s="51">
        <f>Y8</f>
        <v>0</v>
      </c>
      <c r="Z59" s="52" t="str">
        <f>IF(X59=0,"-",X59/X$62)</f>
        <v>-</v>
      </c>
      <c r="AA59" s="52" t="str">
        <f>IF(Y59=0,"-",Y59/Y$62)</f>
        <v>-</v>
      </c>
      <c r="AB59" s="51" t="str">
        <f t="shared" si="170"/>
        <v>-</v>
      </c>
      <c r="AC59" s="50">
        <f>AC8</f>
        <v>0</v>
      </c>
      <c r="AD59" s="51">
        <f>AD8</f>
        <v>0</v>
      </c>
      <c r="AE59" s="52" t="str">
        <f>IF(AC59=0,"-",AC59/AC$62)</f>
        <v>-</v>
      </c>
      <c r="AF59" s="52" t="str">
        <f>IF(AD59=0,"-",AD59/AD$62)</f>
        <v>-</v>
      </c>
      <c r="AG59" s="51" t="str">
        <f t="shared" si="172"/>
        <v>-</v>
      </c>
      <c r="AH59" s="50">
        <f>AH8</f>
        <v>0</v>
      </c>
      <c r="AI59" s="51">
        <f>AI8</f>
        <v>0</v>
      </c>
      <c r="AJ59" s="52" t="str">
        <f>IF(AH59=0,"-",AH59/AH$62)</f>
        <v>-</v>
      </c>
      <c r="AK59" s="52" t="str">
        <f>IF(AI59=0,"-",AI59/AI$62)</f>
        <v>-</v>
      </c>
      <c r="AL59" s="51" t="str">
        <f t="shared" si="174"/>
        <v>-</v>
      </c>
      <c r="AM59" s="10"/>
      <c r="AN59" s="50">
        <f>AN8</f>
        <v>0</v>
      </c>
      <c r="AO59" s="51">
        <f>AO8</f>
        <v>0</v>
      </c>
      <c r="AP59" s="52" t="str">
        <f>IF(AN59=0,"-",AN59/AN$62)</f>
        <v>-</v>
      </c>
      <c r="AQ59" s="52" t="str">
        <f>IF(AO59=0,"-",AO59/AO$62)</f>
        <v>-</v>
      </c>
      <c r="AR59" s="51" t="str">
        <f t="shared" si="176"/>
        <v>-</v>
      </c>
      <c r="AS59" s="50">
        <f>AS8</f>
        <v>0</v>
      </c>
      <c r="AT59" s="51">
        <f>AT8</f>
        <v>0</v>
      </c>
      <c r="AU59" s="52" t="str">
        <f>IF(AS59=0,"-",AS59/AS$62)</f>
        <v>-</v>
      </c>
      <c r="AV59" s="52" t="str">
        <f>IF(AT59=0,"-",AT59/AT$62)</f>
        <v>-</v>
      </c>
      <c r="AW59" s="51" t="str">
        <f t="shared" si="178"/>
        <v>-</v>
      </c>
      <c r="AX59" s="50">
        <f>AX8</f>
        <v>0</v>
      </c>
      <c r="AY59" s="51">
        <f>AY8</f>
        <v>0</v>
      </c>
      <c r="AZ59" s="52" t="str">
        <f>IF(AX59=0,"-",AX59/AX$62)</f>
        <v>-</v>
      </c>
      <c r="BA59" s="52" t="str">
        <f>IF(AY59=0,"-",AY59/AY$62)</f>
        <v>-</v>
      </c>
      <c r="BB59" s="51" t="str">
        <f t="shared" si="180"/>
        <v>-</v>
      </c>
      <c r="BC59" s="50">
        <f>BC8</f>
        <v>0</v>
      </c>
      <c r="BD59" s="51">
        <f>BD8</f>
        <v>0</v>
      </c>
      <c r="BE59" s="52" t="str">
        <f>IF(BC59=0,"-",BC59/BC$62)</f>
        <v>-</v>
      </c>
      <c r="BF59" s="52" t="str">
        <f>IF(BD59=0,"-",BD59/BD$62)</f>
        <v>-</v>
      </c>
      <c r="BG59" s="51" t="str">
        <f t="shared" si="182"/>
        <v>-</v>
      </c>
      <c r="BH59" s="50">
        <f>BH8</f>
        <v>0</v>
      </c>
      <c r="BI59" s="51">
        <f>BI8</f>
        <v>0</v>
      </c>
      <c r="BJ59" s="52" t="str">
        <f>IF(BH59=0,"-",BH59/BH$62)</f>
        <v>-</v>
      </c>
      <c r="BK59" s="52" t="str">
        <f>IF(BI59=0,"-",BI59/BI$62)</f>
        <v>-</v>
      </c>
      <c r="BL59" s="51" t="str">
        <f t="shared" si="184"/>
        <v>-</v>
      </c>
      <c r="BM59" s="50">
        <f>BM8</f>
        <v>0</v>
      </c>
      <c r="BN59" s="51">
        <f>BN8</f>
        <v>0</v>
      </c>
      <c r="BO59" s="52" t="str">
        <f>IF(BM59=0,"-",BM59/BM$62)</f>
        <v>-</v>
      </c>
      <c r="BP59" s="52" t="str">
        <f>IF(BN59=0,"-",BN59/BN$62)</f>
        <v>-</v>
      </c>
      <c r="BQ59" s="51" t="str">
        <f t="shared" si="186"/>
        <v>-</v>
      </c>
      <c r="BR59" s="50">
        <f>BR8</f>
        <v>0</v>
      </c>
      <c r="BS59" s="51">
        <f>BS8</f>
        <v>0</v>
      </c>
      <c r="BT59" s="52" t="str">
        <f>IF(BR59=0,"-",BR59/BR$62)</f>
        <v>-</v>
      </c>
      <c r="BU59" s="52" t="str">
        <f>IF(BS59=0,"-",BS59/BS$62)</f>
        <v>-</v>
      </c>
      <c r="BV59" s="51" t="str">
        <f t="shared" si="188"/>
        <v>-</v>
      </c>
      <c r="BX59" s="50">
        <f>BX8</f>
        <v>0</v>
      </c>
      <c r="BY59" s="51">
        <f>BY8</f>
        <v>0</v>
      </c>
      <c r="BZ59" s="52" t="str">
        <f>IF(BX59=0,"-",BX59/BX$62)</f>
        <v>-</v>
      </c>
      <c r="CA59" s="52" t="str">
        <f>IF(BY59=0,"-",BY59/BY$62)</f>
        <v>-</v>
      </c>
      <c r="CB59" s="51" t="str">
        <f t="shared" si="190"/>
        <v>-</v>
      </c>
    </row>
    <row r="60" spans="2:80" s="3" customFormat="1" ht="16" customHeight="1" outlineLevel="1" thickTop="1" x14ac:dyDescent="0.3">
      <c r="B60" s="137" t="s">
        <v>26</v>
      </c>
      <c r="C60" s="8" t="s">
        <v>17</v>
      </c>
      <c r="D60" s="65">
        <f>D8</f>
        <v>0</v>
      </c>
      <c r="E60" s="36">
        <f>E8</f>
        <v>0</v>
      </c>
      <c r="F60" s="37" t="str">
        <f t="shared" ref="F60:G62" si="191">IF(D60=0,"-",D60/D$63)</f>
        <v>-</v>
      </c>
      <c r="G60" s="37" t="str">
        <f t="shared" si="191"/>
        <v>-</v>
      </c>
      <c r="H60" s="38" t="str">
        <f t="shared" si="162"/>
        <v>-</v>
      </c>
      <c r="I60" s="65">
        <f>I8</f>
        <v>0</v>
      </c>
      <c r="J60" s="36">
        <f>J8</f>
        <v>0</v>
      </c>
      <c r="K60" s="37" t="str">
        <f t="shared" ref="K60:L62" si="192">IF(I60=0,"-",I60/I$63)</f>
        <v>-</v>
      </c>
      <c r="L60" s="37" t="str">
        <f t="shared" si="192"/>
        <v>-</v>
      </c>
      <c r="M60" s="38" t="str">
        <f t="shared" si="164"/>
        <v>-</v>
      </c>
      <c r="N60" s="65">
        <f>N8</f>
        <v>0</v>
      </c>
      <c r="O60" s="36">
        <f>O8</f>
        <v>0</v>
      </c>
      <c r="P60" s="37" t="str">
        <f t="shared" ref="P60:Q62" si="193">IF(N60=0,"-",N60/N$63)</f>
        <v>-</v>
      </c>
      <c r="Q60" s="37" t="str">
        <f t="shared" si="193"/>
        <v>-</v>
      </c>
      <c r="R60" s="38" t="str">
        <f t="shared" si="166"/>
        <v>-</v>
      </c>
      <c r="S60" s="65">
        <f>S8</f>
        <v>0</v>
      </c>
      <c r="T60" s="36">
        <f>T8</f>
        <v>0</v>
      </c>
      <c r="U60" s="37" t="str">
        <f t="shared" ref="U60:V62" si="194">IF(S60=0,"-",S60/S$63)</f>
        <v>-</v>
      </c>
      <c r="V60" s="37" t="str">
        <f t="shared" si="194"/>
        <v>-</v>
      </c>
      <c r="W60" s="38" t="str">
        <f t="shared" si="168"/>
        <v>-</v>
      </c>
      <c r="X60" s="65">
        <f>X8</f>
        <v>0</v>
      </c>
      <c r="Y60" s="36">
        <f>Y8</f>
        <v>0</v>
      </c>
      <c r="Z60" s="37" t="str">
        <f t="shared" ref="Z60:AA62" si="195">IF(X60=0,"-",X60/X$63)</f>
        <v>-</v>
      </c>
      <c r="AA60" s="37" t="str">
        <f t="shared" si="195"/>
        <v>-</v>
      </c>
      <c r="AB60" s="38" t="str">
        <f t="shared" si="170"/>
        <v>-</v>
      </c>
      <c r="AC60" s="65">
        <f>AC8</f>
        <v>0</v>
      </c>
      <c r="AD60" s="36">
        <f>AD8</f>
        <v>0</v>
      </c>
      <c r="AE60" s="37" t="str">
        <f t="shared" ref="AE60:AF62" si="196">IF(AC60=0,"-",AC60/AC$63)</f>
        <v>-</v>
      </c>
      <c r="AF60" s="37" t="str">
        <f t="shared" si="196"/>
        <v>-</v>
      </c>
      <c r="AG60" s="38" t="str">
        <f t="shared" si="172"/>
        <v>-</v>
      </c>
      <c r="AH60" s="65">
        <f>AH8</f>
        <v>0</v>
      </c>
      <c r="AI60" s="36">
        <f>AI8</f>
        <v>0</v>
      </c>
      <c r="AJ60" s="37" t="str">
        <f t="shared" ref="AJ60:AK62" si="197">IF(AH60=0,"-",AH60/AH$63)</f>
        <v>-</v>
      </c>
      <c r="AK60" s="37" t="str">
        <f t="shared" si="197"/>
        <v>-</v>
      </c>
      <c r="AL60" s="38" t="str">
        <f t="shared" si="174"/>
        <v>-</v>
      </c>
      <c r="AM60" s="10"/>
      <c r="AN60" s="65">
        <f>AN8</f>
        <v>0</v>
      </c>
      <c r="AO60" s="36">
        <f>AO8</f>
        <v>0</v>
      </c>
      <c r="AP60" s="37" t="str">
        <f t="shared" ref="AP60:AQ62" si="198">IF(AN60=0,"-",AN60/AN$63)</f>
        <v>-</v>
      </c>
      <c r="AQ60" s="37" t="str">
        <f t="shared" si="198"/>
        <v>-</v>
      </c>
      <c r="AR60" s="38" t="str">
        <f t="shared" si="176"/>
        <v>-</v>
      </c>
      <c r="AS60" s="65">
        <f>AS8</f>
        <v>0</v>
      </c>
      <c r="AT60" s="36">
        <f>AT8</f>
        <v>0</v>
      </c>
      <c r="AU60" s="37" t="str">
        <f t="shared" ref="AU60:AV62" si="199">IF(AS60=0,"-",AS60/AS$63)</f>
        <v>-</v>
      </c>
      <c r="AV60" s="37" t="str">
        <f t="shared" si="199"/>
        <v>-</v>
      </c>
      <c r="AW60" s="38" t="str">
        <f t="shared" si="178"/>
        <v>-</v>
      </c>
      <c r="AX60" s="65">
        <f>AX8</f>
        <v>0</v>
      </c>
      <c r="AY60" s="36">
        <f>AY8</f>
        <v>0</v>
      </c>
      <c r="AZ60" s="37" t="str">
        <f t="shared" ref="AZ60:BA62" si="200">IF(AX60=0,"-",AX60/AX$63)</f>
        <v>-</v>
      </c>
      <c r="BA60" s="37" t="str">
        <f t="shared" si="200"/>
        <v>-</v>
      </c>
      <c r="BB60" s="38" t="str">
        <f t="shared" si="180"/>
        <v>-</v>
      </c>
      <c r="BC60" s="65">
        <f>BC8</f>
        <v>0</v>
      </c>
      <c r="BD60" s="36">
        <f>BD8</f>
        <v>0</v>
      </c>
      <c r="BE60" s="37" t="str">
        <f t="shared" ref="BE60:BF62" si="201">IF(BC60=0,"-",BC60/BC$63)</f>
        <v>-</v>
      </c>
      <c r="BF60" s="37" t="str">
        <f t="shared" si="201"/>
        <v>-</v>
      </c>
      <c r="BG60" s="38" t="str">
        <f t="shared" si="182"/>
        <v>-</v>
      </c>
      <c r="BH60" s="65">
        <f>BH8</f>
        <v>0</v>
      </c>
      <c r="BI60" s="36">
        <f>BI8</f>
        <v>0</v>
      </c>
      <c r="BJ60" s="37" t="str">
        <f t="shared" ref="BJ60:BK62" si="202">IF(BH60=0,"-",BH60/BH$63)</f>
        <v>-</v>
      </c>
      <c r="BK60" s="37" t="str">
        <f t="shared" si="202"/>
        <v>-</v>
      </c>
      <c r="BL60" s="38" t="str">
        <f t="shared" si="184"/>
        <v>-</v>
      </c>
      <c r="BM60" s="65">
        <f>BM8</f>
        <v>0</v>
      </c>
      <c r="BN60" s="36">
        <f>BN8</f>
        <v>0</v>
      </c>
      <c r="BO60" s="37" t="str">
        <f t="shared" ref="BO60:BP62" si="203">IF(BM60=0,"-",BM60/BM$63)</f>
        <v>-</v>
      </c>
      <c r="BP60" s="37" t="str">
        <f t="shared" si="203"/>
        <v>-</v>
      </c>
      <c r="BQ60" s="38" t="str">
        <f t="shared" si="186"/>
        <v>-</v>
      </c>
      <c r="BR60" s="65">
        <f>BR8</f>
        <v>0</v>
      </c>
      <c r="BS60" s="36">
        <f>BS8</f>
        <v>0</v>
      </c>
      <c r="BT60" s="37" t="str">
        <f t="shared" ref="BT60:BU62" si="204">IF(BR60=0,"-",BR60/BR$63)</f>
        <v>-</v>
      </c>
      <c r="BU60" s="37" t="str">
        <f t="shared" si="204"/>
        <v>-</v>
      </c>
      <c r="BV60" s="38" t="str">
        <f t="shared" si="188"/>
        <v>-</v>
      </c>
      <c r="BX60" s="65">
        <f>BX8</f>
        <v>0</v>
      </c>
      <c r="BY60" s="36">
        <f>BY8</f>
        <v>0</v>
      </c>
      <c r="BZ60" s="37" t="str">
        <f t="shared" ref="BZ60:CA62" si="205">IF(BX60=0,"-",BX60/BX$63)</f>
        <v>-</v>
      </c>
      <c r="CA60" s="37" t="str">
        <f t="shared" si="205"/>
        <v>-</v>
      </c>
      <c r="CB60" s="38" t="str">
        <f t="shared" si="190"/>
        <v>-</v>
      </c>
    </row>
    <row r="61" spans="2:80" s="3" customFormat="1" ht="15.05" customHeight="1" outlineLevel="1" x14ac:dyDescent="0.3">
      <c r="B61" s="138"/>
      <c r="C61" s="9" t="s">
        <v>18</v>
      </c>
      <c r="D61" s="66">
        <f>D18</f>
        <v>0</v>
      </c>
      <c r="E61" s="47">
        <f>E18</f>
        <v>0</v>
      </c>
      <c r="F61" s="48" t="str">
        <f t="shared" si="191"/>
        <v>-</v>
      </c>
      <c r="G61" s="48" t="str">
        <f t="shared" si="191"/>
        <v>-</v>
      </c>
      <c r="H61" s="49" t="str">
        <f t="shared" si="162"/>
        <v>-</v>
      </c>
      <c r="I61" s="66">
        <f>I18</f>
        <v>0</v>
      </c>
      <c r="J61" s="47">
        <f>J18</f>
        <v>0</v>
      </c>
      <c r="K61" s="48" t="str">
        <f t="shared" si="192"/>
        <v>-</v>
      </c>
      <c r="L61" s="48" t="str">
        <f t="shared" si="192"/>
        <v>-</v>
      </c>
      <c r="M61" s="49" t="str">
        <f t="shared" si="164"/>
        <v>-</v>
      </c>
      <c r="N61" s="66">
        <f>N18</f>
        <v>0</v>
      </c>
      <c r="O61" s="47">
        <f>O18</f>
        <v>0</v>
      </c>
      <c r="P61" s="48" t="str">
        <f t="shared" si="193"/>
        <v>-</v>
      </c>
      <c r="Q61" s="48" t="str">
        <f t="shared" si="193"/>
        <v>-</v>
      </c>
      <c r="R61" s="49" t="str">
        <f t="shared" si="166"/>
        <v>-</v>
      </c>
      <c r="S61" s="66">
        <f>S18</f>
        <v>0</v>
      </c>
      <c r="T61" s="47">
        <f>T18</f>
        <v>0</v>
      </c>
      <c r="U61" s="48" t="str">
        <f t="shared" si="194"/>
        <v>-</v>
      </c>
      <c r="V61" s="48" t="str">
        <f t="shared" si="194"/>
        <v>-</v>
      </c>
      <c r="W61" s="49" t="str">
        <f t="shared" si="168"/>
        <v>-</v>
      </c>
      <c r="X61" s="66">
        <f>X18</f>
        <v>0</v>
      </c>
      <c r="Y61" s="47">
        <f>Y18</f>
        <v>0</v>
      </c>
      <c r="Z61" s="48" t="str">
        <f t="shared" si="195"/>
        <v>-</v>
      </c>
      <c r="AA61" s="48" t="str">
        <f t="shared" si="195"/>
        <v>-</v>
      </c>
      <c r="AB61" s="49" t="str">
        <f t="shared" si="170"/>
        <v>-</v>
      </c>
      <c r="AC61" s="66">
        <f>AC18</f>
        <v>0</v>
      </c>
      <c r="AD61" s="47">
        <f>AD18</f>
        <v>0</v>
      </c>
      <c r="AE61" s="48" t="str">
        <f t="shared" si="196"/>
        <v>-</v>
      </c>
      <c r="AF61" s="48" t="str">
        <f t="shared" si="196"/>
        <v>-</v>
      </c>
      <c r="AG61" s="49" t="str">
        <f t="shared" si="172"/>
        <v>-</v>
      </c>
      <c r="AH61" s="66">
        <f>AH18</f>
        <v>0</v>
      </c>
      <c r="AI61" s="47">
        <f>AI18</f>
        <v>0</v>
      </c>
      <c r="AJ61" s="48" t="str">
        <f t="shared" si="197"/>
        <v>-</v>
      </c>
      <c r="AK61" s="48" t="str">
        <f t="shared" si="197"/>
        <v>-</v>
      </c>
      <c r="AL61" s="49" t="str">
        <f t="shared" si="174"/>
        <v>-</v>
      </c>
      <c r="AM61" s="10"/>
      <c r="AN61" s="66">
        <f>AN18</f>
        <v>0</v>
      </c>
      <c r="AO61" s="47">
        <f>AO18</f>
        <v>0</v>
      </c>
      <c r="AP61" s="48" t="str">
        <f t="shared" si="198"/>
        <v>-</v>
      </c>
      <c r="AQ61" s="48" t="str">
        <f t="shared" si="198"/>
        <v>-</v>
      </c>
      <c r="AR61" s="49" t="str">
        <f t="shared" si="176"/>
        <v>-</v>
      </c>
      <c r="AS61" s="66">
        <f>AS18</f>
        <v>0</v>
      </c>
      <c r="AT61" s="47">
        <f>AT18</f>
        <v>0</v>
      </c>
      <c r="AU61" s="48" t="str">
        <f t="shared" si="199"/>
        <v>-</v>
      </c>
      <c r="AV61" s="48" t="str">
        <f t="shared" si="199"/>
        <v>-</v>
      </c>
      <c r="AW61" s="49" t="str">
        <f t="shared" si="178"/>
        <v>-</v>
      </c>
      <c r="AX61" s="66">
        <f>AX18</f>
        <v>0</v>
      </c>
      <c r="AY61" s="47">
        <f>AY18</f>
        <v>0</v>
      </c>
      <c r="AZ61" s="48" t="str">
        <f t="shared" si="200"/>
        <v>-</v>
      </c>
      <c r="BA61" s="48" t="str">
        <f t="shared" si="200"/>
        <v>-</v>
      </c>
      <c r="BB61" s="49" t="str">
        <f t="shared" si="180"/>
        <v>-</v>
      </c>
      <c r="BC61" s="66">
        <f>BC18</f>
        <v>0</v>
      </c>
      <c r="BD61" s="47">
        <f>BD18</f>
        <v>0</v>
      </c>
      <c r="BE61" s="48" t="str">
        <f t="shared" si="201"/>
        <v>-</v>
      </c>
      <c r="BF61" s="48" t="str">
        <f t="shared" si="201"/>
        <v>-</v>
      </c>
      <c r="BG61" s="49" t="str">
        <f t="shared" si="182"/>
        <v>-</v>
      </c>
      <c r="BH61" s="66">
        <f>BH18</f>
        <v>0</v>
      </c>
      <c r="BI61" s="47">
        <f>BI18</f>
        <v>0</v>
      </c>
      <c r="BJ61" s="48" t="str">
        <f t="shared" si="202"/>
        <v>-</v>
      </c>
      <c r="BK61" s="48" t="str">
        <f t="shared" si="202"/>
        <v>-</v>
      </c>
      <c r="BL61" s="49" t="str">
        <f t="shared" si="184"/>
        <v>-</v>
      </c>
      <c r="BM61" s="66">
        <f>BM18</f>
        <v>0</v>
      </c>
      <c r="BN61" s="47">
        <f>BN18</f>
        <v>0</v>
      </c>
      <c r="BO61" s="48" t="str">
        <f t="shared" si="203"/>
        <v>-</v>
      </c>
      <c r="BP61" s="48" t="str">
        <f t="shared" si="203"/>
        <v>-</v>
      </c>
      <c r="BQ61" s="49" t="str">
        <f t="shared" si="186"/>
        <v>-</v>
      </c>
      <c r="BR61" s="66">
        <f>BR18</f>
        <v>0</v>
      </c>
      <c r="BS61" s="47">
        <f>BS18</f>
        <v>0</v>
      </c>
      <c r="BT61" s="48" t="str">
        <f t="shared" si="204"/>
        <v>-</v>
      </c>
      <c r="BU61" s="48" t="str">
        <f t="shared" si="204"/>
        <v>-</v>
      </c>
      <c r="BV61" s="49" t="str">
        <f t="shared" si="188"/>
        <v>-</v>
      </c>
      <c r="BX61" s="66">
        <f>BX18</f>
        <v>0</v>
      </c>
      <c r="BY61" s="47">
        <f>BY18</f>
        <v>0</v>
      </c>
      <c r="BZ61" s="48" t="str">
        <f t="shared" si="205"/>
        <v>-</v>
      </c>
      <c r="CA61" s="48" t="str">
        <f t="shared" si="205"/>
        <v>-</v>
      </c>
      <c r="CB61" s="49" t="str">
        <f t="shared" si="190"/>
        <v>-</v>
      </c>
    </row>
    <row r="62" spans="2:80" s="3" customFormat="1" ht="16" customHeight="1" outlineLevel="1" thickBot="1" x14ac:dyDescent="0.35">
      <c r="B62" s="139"/>
      <c r="C62" s="11" t="s">
        <v>0</v>
      </c>
      <c r="D62" s="67">
        <f>D28</f>
        <v>0</v>
      </c>
      <c r="E62" s="54">
        <f>E28</f>
        <v>0</v>
      </c>
      <c r="F62" s="55" t="str">
        <f t="shared" si="191"/>
        <v>-</v>
      </c>
      <c r="G62" s="55" t="str">
        <f t="shared" si="191"/>
        <v>-</v>
      </c>
      <c r="H62" s="56" t="str">
        <f t="shared" si="162"/>
        <v>-</v>
      </c>
      <c r="I62" s="67">
        <f>I28</f>
        <v>0</v>
      </c>
      <c r="J62" s="54">
        <f>J28</f>
        <v>0</v>
      </c>
      <c r="K62" s="55" t="str">
        <f t="shared" si="192"/>
        <v>-</v>
      </c>
      <c r="L62" s="55" t="str">
        <f t="shared" si="192"/>
        <v>-</v>
      </c>
      <c r="M62" s="56" t="str">
        <f t="shared" si="164"/>
        <v>-</v>
      </c>
      <c r="N62" s="67">
        <f>N28</f>
        <v>0</v>
      </c>
      <c r="O62" s="54">
        <f>O28</f>
        <v>0</v>
      </c>
      <c r="P62" s="55" t="str">
        <f t="shared" si="193"/>
        <v>-</v>
      </c>
      <c r="Q62" s="55" t="str">
        <f t="shared" si="193"/>
        <v>-</v>
      </c>
      <c r="R62" s="56" t="str">
        <f t="shared" si="166"/>
        <v>-</v>
      </c>
      <c r="S62" s="67">
        <f>S28</f>
        <v>0</v>
      </c>
      <c r="T62" s="54">
        <f>T28</f>
        <v>0</v>
      </c>
      <c r="U62" s="55" t="str">
        <f t="shared" si="194"/>
        <v>-</v>
      </c>
      <c r="V62" s="55" t="str">
        <f t="shared" si="194"/>
        <v>-</v>
      </c>
      <c r="W62" s="56" t="str">
        <f t="shared" si="168"/>
        <v>-</v>
      </c>
      <c r="X62" s="67">
        <f>X28</f>
        <v>0</v>
      </c>
      <c r="Y62" s="54">
        <f>Y28</f>
        <v>0</v>
      </c>
      <c r="Z62" s="55" t="str">
        <f t="shared" si="195"/>
        <v>-</v>
      </c>
      <c r="AA62" s="55" t="str">
        <f t="shared" si="195"/>
        <v>-</v>
      </c>
      <c r="AB62" s="56" t="str">
        <f t="shared" si="170"/>
        <v>-</v>
      </c>
      <c r="AC62" s="67">
        <f>AC28</f>
        <v>0</v>
      </c>
      <c r="AD62" s="54">
        <f>AD28</f>
        <v>0</v>
      </c>
      <c r="AE62" s="55" t="str">
        <f t="shared" si="196"/>
        <v>-</v>
      </c>
      <c r="AF62" s="55" t="str">
        <f t="shared" si="196"/>
        <v>-</v>
      </c>
      <c r="AG62" s="56" t="str">
        <f t="shared" si="172"/>
        <v>-</v>
      </c>
      <c r="AH62" s="67">
        <f>AH28</f>
        <v>0</v>
      </c>
      <c r="AI62" s="54">
        <f>AI28</f>
        <v>0</v>
      </c>
      <c r="AJ62" s="55" t="str">
        <f t="shared" si="197"/>
        <v>-</v>
      </c>
      <c r="AK62" s="55" t="str">
        <f t="shared" si="197"/>
        <v>-</v>
      </c>
      <c r="AL62" s="56" t="str">
        <f t="shared" si="174"/>
        <v>-</v>
      </c>
      <c r="AM62" s="10"/>
      <c r="AN62" s="67">
        <f>AN28</f>
        <v>0</v>
      </c>
      <c r="AO62" s="54">
        <f>AO28</f>
        <v>0</v>
      </c>
      <c r="AP62" s="55" t="str">
        <f t="shared" si="198"/>
        <v>-</v>
      </c>
      <c r="AQ62" s="55" t="str">
        <f t="shared" si="198"/>
        <v>-</v>
      </c>
      <c r="AR62" s="56" t="str">
        <f t="shared" si="176"/>
        <v>-</v>
      </c>
      <c r="AS62" s="67">
        <f>AS28</f>
        <v>0</v>
      </c>
      <c r="AT62" s="54">
        <f>AT28</f>
        <v>0</v>
      </c>
      <c r="AU62" s="55" t="str">
        <f t="shared" si="199"/>
        <v>-</v>
      </c>
      <c r="AV62" s="55" t="str">
        <f t="shared" si="199"/>
        <v>-</v>
      </c>
      <c r="AW62" s="56" t="str">
        <f t="shared" si="178"/>
        <v>-</v>
      </c>
      <c r="AX62" s="67">
        <f>AX28</f>
        <v>0</v>
      </c>
      <c r="AY62" s="54">
        <f>AY28</f>
        <v>0</v>
      </c>
      <c r="AZ62" s="55" t="str">
        <f t="shared" si="200"/>
        <v>-</v>
      </c>
      <c r="BA62" s="55" t="str">
        <f t="shared" si="200"/>
        <v>-</v>
      </c>
      <c r="BB62" s="56" t="str">
        <f t="shared" si="180"/>
        <v>-</v>
      </c>
      <c r="BC62" s="67">
        <f>BC28</f>
        <v>0</v>
      </c>
      <c r="BD62" s="54">
        <f>BD28</f>
        <v>0</v>
      </c>
      <c r="BE62" s="55" t="str">
        <f t="shared" si="201"/>
        <v>-</v>
      </c>
      <c r="BF62" s="55" t="str">
        <f t="shared" si="201"/>
        <v>-</v>
      </c>
      <c r="BG62" s="56" t="str">
        <f t="shared" si="182"/>
        <v>-</v>
      </c>
      <c r="BH62" s="67">
        <f>BH28</f>
        <v>0</v>
      </c>
      <c r="BI62" s="54">
        <f>BI28</f>
        <v>0</v>
      </c>
      <c r="BJ62" s="55" t="str">
        <f t="shared" si="202"/>
        <v>-</v>
      </c>
      <c r="BK62" s="55" t="str">
        <f t="shared" si="202"/>
        <v>-</v>
      </c>
      <c r="BL62" s="56" t="str">
        <f t="shared" si="184"/>
        <v>-</v>
      </c>
      <c r="BM62" s="67">
        <f>BM28</f>
        <v>0</v>
      </c>
      <c r="BN62" s="54">
        <f>BN28</f>
        <v>0</v>
      </c>
      <c r="BO62" s="55" t="str">
        <f t="shared" si="203"/>
        <v>-</v>
      </c>
      <c r="BP62" s="55" t="str">
        <f t="shared" si="203"/>
        <v>-</v>
      </c>
      <c r="BQ62" s="56" t="str">
        <f t="shared" si="186"/>
        <v>-</v>
      </c>
      <c r="BR62" s="67">
        <f>BR28</f>
        <v>0</v>
      </c>
      <c r="BS62" s="54">
        <f>BS28</f>
        <v>0</v>
      </c>
      <c r="BT62" s="55" t="str">
        <f t="shared" si="204"/>
        <v>-</v>
      </c>
      <c r="BU62" s="55" t="str">
        <f t="shared" si="204"/>
        <v>-</v>
      </c>
      <c r="BV62" s="56" t="str">
        <f t="shared" si="188"/>
        <v>-</v>
      </c>
      <c r="BX62" s="67">
        <f>BX28</f>
        <v>0</v>
      </c>
      <c r="BY62" s="54">
        <f>BY28</f>
        <v>0</v>
      </c>
      <c r="BZ62" s="55" t="str">
        <f t="shared" si="205"/>
        <v>-</v>
      </c>
      <c r="CA62" s="55" t="str">
        <f t="shared" si="205"/>
        <v>-</v>
      </c>
      <c r="CB62" s="56" t="str">
        <f t="shared" si="190"/>
        <v>-</v>
      </c>
    </row>
    <row r="63" spans="2:80" s="3" customFormat="1" ht="16.600000000000001" customHeight="1" outlineLevel="1" thickTop="1" thickBot="1" x14ac:dyDescent="0.35">
      <c r="B63" s="6" t="str">
        <f>B60</f>
        <v>FA19</v>
      </c>
      <c r="C63" s="7"/>
      <c r="D63" s="68">
        <f>SUM(D60:D62)</f>
        <v>0</v>
      </c>
      <c r="E63" s="40">
        <f>SUM(E60:E62)</f>
        <v>0</v>
      </c>
      <c r="F63" s="41" t="str">
        <f>IF(D63=0,"-",D63/D$87)</f>
        <v>-</v>
      </c>
      <c r="G63" s="41" t="str">
        <f>IF(E63=0,"-",E63/E$87)</f>
        <v>-</v>
      </c>
      <c r="H63" s="42"/>
      <c r="I63" s="68">
        <f>SUM(I60:I62)</f>
        <v>0</v>
      </c>
      <c r="J63" s="40">
        <f>SUM(J60:J62)</f>
        <v>0</v>
      </c>
      <c r="K63" s="41" t="str">
        <f>IF(I63=0,"-",I63/I$87)</f>
        <v>-</v>
      </c>
      <c r="L63" s="41" t="str">
        <f>IF(J63=0,"-",J63/J$87)</f>
        <v>-</v>
      </c>
      <c r="M63" s="42"/>
      <c r="N63" s="68">
        <f>SUM(N60:N62)</f>
        <v>0</v>
      </c>
      <c r="O63" s="40">
        <f>SUM(O60:O62)</f>
        <v>0</v>
      </c>
      <c r="P63" s="41" t="str">
        <f>IF(N63=0,"-",N63/N$87)</f>
        <v>-</v>
      </c>
      <c r="Q63" s="41" t="str">
        <f>IF(O63=0,"-",O63/O$87)</f>
        <v>-</v>
      </c>
      <c r="R63" s="42"/>
      <c r="S63" s="68">
        <f>SUM(S60:S62)</f>
        <v>0</v>
      </c>
      <c r="T63" s="40">
        <f>SUM(T60:T62)</f>
        <v>0</v>
      </c>
      <c r="U63" s="41" t="str">
        <f>IF(S63=0,"-",S63/S$87)</f>
        <v>-</v>
      </c>
      <c r="V63" s="41" t="str">
        <f>IF(T63=0,"-",T63/T$87)</f>
        <v>-</v>
      </c>
      <c r="W63" s="42"/>
      <c r="X63" s="68">
        <f>SUM(X60:X62)</f>
        <v>0</v>
      </c>
      <c r="Y63" s="40">
        <f>SUM(Y60:Y62)</f>
        <v>0</v>
      </c>
      <c r="Z63" s="41" t="str">
        <f>IF(X63=0,"-",X63/X$87)</f>
        <v>-</v>
      </c>
      <c r="AA63" s="41" t="str">
        <f>IF(Y63=0,"-",Y63/Y$87)</f>
        <v>-</v>
      </c>
      <c r="AB63" s="42"/>
      <c r="AC63" s="68">
        <f>SUM(AC60:AC62)</f>
        <v>0</v>
      </c>
      <c r="AD63" s="40">
        <f>SUM(AD60:AD62)</f>
        <v>0</v>
      </c>
      <c r="AE63" s="41" t="str">
        <f>IF(AC63=0,"-",AC63/AC$87)</f>
        <v>-</v>
      </c>
      <c r="AF63" s="41" t="str">
        <f>IF(AD63=0,"-",AD63/AD$87)</f>
        <v>-</v>
      </c>
      <c r="AG63" s="42"/>
      <c r="AH63" s="68">
        <f>SUM(AH60:AH62)</f>
        <v>0</v>
      </c>
      <c r="AI63" s="40">
        <f>SUM(AI60:AI62)</f>
        <v>0</v>
      </c>
      <c r="AJ63" s="41" t="str">
        <f>IF(AH63=0,"-",AH63/AH$87)</f>
        <v>-</v>
      </c>
      <c r="AK63" s="41" t="str">
        <f>IF(AI63=0,"-",AI63/AI$87)</f>
        <v>-</v>
      </c>
      <c r="AL63" s="42"/>
      <c r="AM63" s="16"/>
      <c r="AN63" s="68">
        <f>SUM(AN60:AN62)</f>
        <v>0</v>
      </c>
      <c r="AO63" s="40">
        <f>SUM(AO60:AO62)</f>
        <v>0</v>
      </c>
      <c r="AP63" s="41" t="str">
        <f>IF(AN63=0,"-",AN63/AN$87)</f>
        <v>-</v>
      </c>
      <c r="AQ63" s="41" t="str">
        <f>IF(AO63=0,"-",AO63/AO$87)</f>
        <v>-</v>
      </c>
      <c r="AR63" s="42"/>
      <c r="AS63" s="68">
        <f>SUM(AS60:AS62)</f>
        <v>0</v>
      </c>
      <c r="AT63" s="40">
        <f>SUM(AT60:AT62)</f>
        <v>0</v>
      </c>
      <c r="AU63" s="41" t="str">
        <f>IF(AS63=0,"-",AS63/AS$87)</f>
        <v>-</v>
      </c>
      <c r="AV63" s="41" t="str">
        <f>IF(AT63=0,"-",AT63/AT$87)</f>
        <v>-</v>
      </c>
      <c r="AW63" s="42"/>
      <c r="AX63" s="68">
        <f>SUM(AX60:AX62)</f>
        <v>0</v>
      </c>
      <c r="AY63" s="40">
        <f>SUM(AY60:AY62)</f>
        <v>0</v>
      </c>
      <c r="AZ63" s="41" t="str">
        <f>IF(AX63=0,"-",AX63/AX$87)</f>
        <v>-</v>
      </c>
      <c r="BA63" s="41" t="str">
        <f>IF(AY63=0,"-",AY63/AY$87)</f>
        <v>-</v>
      </c>
      <c r="BB63" s="42"/>
      <c r="BC63" s="68">
        <f>SUM(BC60:BC62)</f>
        <v>0</v>
      </c>
      <c r="BD63" s="40">
        <f>SUM(BD60:BD62)</f>
        <v>0</v>
      </c>
      <c r="BE63" s="41" t="str">
        <f>IF(BC63=0,"-",BC63/BC$87)</f>
        <v>-</v>
      </c>
      <c r="BF63" s="41" t="str">
        <f>IF(BD63=0,"-",BD63/BD$87)</f>
        <v>-</v>
      </c>
      <c r="BG63" s="42"/>
      <c r="BH63" s="68">
        <f>SUM(BH60:BH62)</f>
        <v>0</v>
      </c>
      <c r="BI63" s="40">
        <f>SUM(BI60:BI62)</f>
        <v>0</v>
      </c>
      <c r="BJ63" s="41" t="str">
        <f>IF(BH63=0,"-",BH63/BH$87)</f>
        <v>-</v>
      </c>
      <c r="BK63" s="41" t="str">
        <f>IF(BI63=0,"-",BI63/BI$87)</f>
        <v>-</v>
      </c>
      <c r="BL63" s="42"/>
      <c r="BM63" s="68">
        <f>SUM(BM60:BM62)</f>
        <v>0</v>
      </c>
      <c r="BN63" s="40">
        <f>SUM(BN60:BN62)</f>
        <v>0</v>
      </c>
      <c r="BO63" s="41" t="str">
        <f>IF(BM63=0,"-",BM63/BM$87)</f>
        <v>-</v>
      </c>
      <c r="BP63" s="41" t="str">
        <f>IF(BN63=0,"-",BN63/BN$87)</f>
        <v>-</v>
      </c>
      <c r="BQ63" s="42"/>
      <c r="BR63" s="68">
        <f>SUM(BR60:BR62)</f>
        <v>0</v>
      </c>
      <c r="BS63" s="40">
        <f>SUM(BS60:BS62)</f>
        <v>0</v>
      </c>
      <c r="BT63" s="41" t="str">
        <f>IF(BR63=0,"-",BR63/BR$87)</f>
        <v>-</v>
      </c>
      <c r="BU63" s="41" t="str">
        <f>IF(BS63=0,"-",BS63/BS$87)</f>
        <v>-</v>
      </c>
      <c r="BV63" s="42"/>
      <c r="BX63" s="68">
        <f>SUM(BX60:BX62)</f>
        <v>0</v>
      </c>
      <c r="BY63" s="40">
        <f>SUM(BY60:BY62)</f>
        <v>0</v>
      </c>
      <c r="BZ63" s="41" t="str">
        <f>IF(BX63=0,"-",BX63/BX$87)</f>
        <v>-</v>
      </c>
      <c r="CA63" s="41" t="str">
        <f>IF(BY63=0,"-",BY63/BY$87)</f>
        <v>-</v>
      </c>
      <c r="CB63" s="42"/>
    </row>
    <row r="64" spans="2:80" s="3" customFormat="1" ht="4.55" customHeight="1" outlineLevel="1" thickTop="1" thickBot="1" x14ac:dyDescent="0.35">
      <c r="B64"/>
      <c r="C64"/>
      <c r="D64" s="50">
        <f>D10</f>
        <v>0</v>
      </c>
      <c r="E64" s="51">
        <f>E10</f>
        <v>0</v>
      </c>
      <c r="F64" s="52" t="str">
        <f>IF(D64=0,"-",D64/D$71)</f>
        <v>-</v>
      </c>
      <c r="G64" s="52" t="str">
        <f>IF(E64=0,"-",E64/E$71)</f>
        <v>-</v>
      </c>
      <c r="H64" s="51" t="str">
        <f>IF(D64&gt;0,E64/D64,"-")</f>
        <v>-</v>
      </c>
      <c r="I64" s="50">
        <f>I10</f>
        <v>0</v>
      </c>
      <c r="J64" s="51">
        <f>J10</f>
        <v>0</v>
      </c>
      <c r="K64" s="52" t="str">
        <f>IF(I64=0,"-",I64/I$71)</f>
        <v>-</v>
      </c>
      <c r="L64" s="52" t="str">
        <f>IF(J64=0,"-",J64/J$71)</f>
        <v>-</v>
      </c>
      <c r="M64" s="51" t="str">
        <f>IF(I64&gt;0,J64/I64,"-")</f>
        <v>-</v>
      </c>
      <c r="N64" s="50">
        <f>N10</f>
        <v>0</v>
      </c>
      <c r="O64" s="51">
        <f>O10</f>
        <v>0</v>
      </c>
      <c r="P64" s="52" t="str">
        <f>IF(N64=0,"-",N64/N$71)</f>
        <v>-</v>
      </c>
      <c r="Q64" s="52" t="str">
        <f>IF(O64=0,"-",O64/O$71)</f>
        <v>-</v>
      </c>
      <c r="R64" s="51" t="str">
        <f>IF(N64&gt;0,O64/N64,"-")</f>
        <v>-</v>
      </c>
      <c r="S64" s="50">
        <f>S10</f>
        <v>0</v>
      </c>
      <c r="T64" s="51">
        <f>T10</f>
        <v>0</v>
      </c>
      <c r="U64" s="52" t="str">
        <f>IF(S64=0,"-",S64/S$71)</f>
        <v>-</v>
      </c>
      <c r="V64" s="52" t="str">
        <f>IF(T64=0,"-",T64/T$71)</f>
        <v>-</v>
      </c>
      <c r="W64" s="51" t="str">
        <f>IF(S64&gt;0,T64/S64,"-")</f>
        <v>-</v>
      </c>
      <c r="X64" s="50">
        <f>X10</f>
        <v>0</v>
      </c>
      <c r="Y64" s="51">
        <f>Y10</f>
        <v>0</v>
      </c>
      <c r="Z64" s="52" t="str">
        <f>IF(X64=0,"-",X64/X$71)</f>
        <v>-</v>
      </c>
      <c r="AA64" s="52" t="str">
        <f>IF(Y64=0,"-",Y64/Y$71)</f>
        <v>-</v>
      </c>
      <c r="AB64" s="51" t="str">
        <f>IF(X64&gt;0,Y64/X64,"-")</f>
        <v>-</v>
      </c>
      <c r="AC64" s="50">
        <f>AC10</f>
        <v>0</v>
      </c>
      <c r="AD64" s="51">
        <f>AD10</f>
        <v>0</v>
      </c>
      <c r="AE64" s="52" t="str">
        <f>IF(AC64=0,"-",AC64/AC$71)</f>
        <v>-</v>
      </c>
      <c r="AF64" s="52" t="str">
        <f>IF(AD64=0,"-",AD64/AD$71)</f>
        <v>-</v>
      </c>
      <c r="AG64" s="51" t="str">
        <f>IF(AC64&gt;0,AD64/AC64,"-")</f>
        <v>-</v>
      </c>
      <c r="AH64" s="50">
        <f>AH10</f>
        <v>0</v>
      </c>
      <c r="AI64" s="51">
        <f>AI10</f>
        <v>0</v>
      </c>
      <c r="AJ64" s="52" t="str">
        <f>IF(AH64=0,"-",AH64/AH$71)</f>
        <v>-</v>
      </c>
      <c r="AK64" s="52" t="str">
        <f>IF(AI64=0,"-",AI64/AI$71)</f>
        <v>-</v>
      </c>
      <c r="AL64" s="51" t="str">
        <f>IF(AH64&gt;0,AI64/AH64,"-")</f>
        <v>-</v>
      </c>
      <c r="AM64" s="10"/>
      <c r="AN64" s="50">
        <f>AN10</f>
        <v>0</v>
      </c>
      <c r="AO64" s="51">
        <f>AO10</f>
        <v>0</v>
      </c>
      <c r="AP64" s="52" t="str">
        <f>IF(AN64=0,"-",AN64/AN$71)</f>
        <v>-</v>
      </c>
      <c r="AQ64" s="52" t="str">
        <f>IF(AO64=0,"-",AO64/AO$71)</f>
        <v>-</v>
      </c>
      <c r="AR64" s="51" t="str">
        <f>IF(AN64&gt;0,AO64/AN64,"-")</f>
        <v>-</v>
      </c>
      <c r="AS64" s="50">
        <f>AS10</f>
        <v>0</v>
      </c>
      <c r="AT64" s="51">
        <f>AT10</f>
        <v>0</v>
      </c>
      <c r="AU64" s="52" t="str">
        <f>IF(AS64=0,"-",AS64/AS$71)</f>
        <v>-</v>
      </c>
      <c r="AV64" s="52" t="str">
        <f>IF(AT64=0,"-",AT64/AT$71)</f>
        <v>-</v>
      </c>
      <c r="AW64" s="51" t="str">
        <f>IF(AS64&gt;0,AT64/AS64,"-")</f>
        <v>-</v>
      </c>
      <c r="AX64" s="50">
        <f>AX10</f>
        <v>0</v>
      </c>
      <c r="AY64" s="51">
        <f>AY10</f>
        <v>0</v>
      </c>
      <c r="AZ64" s="52" t="str">
        <f>IF(AX64=0,"-",AX64/AX$71)</f>
        <v>-</v>
      </c>
      <c r="BA64" s="52" t="str">
        <f>IF(AY64=0,"-",AY64/AY$71)</f>
        <v>-</v>
      </c>
      <c r="BB64" s="51" t="str">
        <f>IF(AX64&gt;0,AY64/AX64,"-")</f>
        <v>-</v>
      </c>
      <c r="BC64" s="50">
        <f>BC10</f>
        <v>0</v>
      </c>
      <c r="BD64" s="51">
        <f>BD10</f>
        <v>0</v>
      </c>
      <c r="BE64" s="52" t="str">
        <f>IF(BC64=0,"-",BC64/BC$71)</f>
        <v>-</v>
      </c>
      <c r="BF64" s="52" t="str">
        <f>IF(BD64=0,"-",BD64/BD$71)</f>
        <v>-</v>
      </c>
      <c r="BG64" s="51" t="str">
        <f>IF(BC64&gt;0,BD64/BC64,"-")</f>
        <v>-</v>
      </c>
      <c r="BH64" s="50">
        <f>BH10</f>
        <v>0</v>
      </c>
      <c r="BI64" s="51">
        <f>BI10</f>
        <v>0</v>
      </c>
      <c r="BJ64" s="52" t="str">
        <f>IF(BH64=0,"-",BH64/BH$71)</f>
        <v>-</v>
      </c>
      <c r="BK64" s="52" t="str">
        <f>IF(BI64=0,"-",BI64/BI$71)</f>
        <v>-</v>
      </c>
      <c r="BL64" s="51" t="str">
        <f>IF(BH64&gt;0,BI64/BH64,"-")</f>
        <v>-</v>
      </c>
      <c r="BM64" s="50">
        <f>BM10</f>
        <v>0</v>
      </c>
      <c r="BN64" s="51">
        <f>BN10</f>
        <v>0</v>
      </c>
      <c r="BO64" s="52" t="str">
        <f>IF(BM64=0,"-",BM64/BM$71)</f>
        <v>-</v>
      </c>
      <c r="BP64" s="52" t="str">
        <f>IF(BN64=0,"-",BN64/BN$71)</f>
        <v>-</v>
      </c>
      <c r="BQ64" s="51" t="str">
        <f>IF(BM64&gt;0,BN64/BM64,"-")</f>
        <v>-</v>
      </c>
      <c r="BR64" s="50">
        <f>BR10</f>
        <v>0</v>
      </c>
      <c r="BS64" s="51">
        <f>BS10</f>
        <v>0</v>
      </c>
      <c r="BT64" s="52" t="str">
        <f>IF(BR64=0,"-",BR64/BR$71)</f>
        <v>-</v>
      </c>
      <c r="BU64" s="52" t="str">
        <f>IF(BS64=0,"-",BS64/BS$71)</f>
        <v>-</v>
      </c>
      <c r="BV64" s="51" t="str">
        <f>IF(BR64&gt;0,BS64/BR64,"-")</f>
        <v>-</v>
      </c>
      <c r="BX64" s="50">
        <f>BX10</f>
        <v>0</v>
      </c>
      <c r="BY64" s="51">
        <f>BY10</f>
        <v>0</v>
      </c>
      <c r="BZ64" s="52" t="str">
        <f>IF(BX64=0,"-",BX64/BX$71)</f>
        <v>-</v>
      </c>
      <c r="CA64" s="52" t="str">
        <f>IF(BY64=0,"-",BY64/BY$71)</f>
        <v>-</v>
      </c>
      <c r="CB64" s="51" t="str">
        <f>IF(BX64&gt;0,BY64/BX64,"-")</f>
        <v>-</v>
      </c>
    </row>
    <row r="65" spans="2:80" s="3" customFormat="1" ht="16" customHeight="1" outlineLevel="1" thickTop="1" x14ac:dyDescent="0.3">
      <c r="B65" s="137" t="s">
        <v>27</v>
      </c>
      <c r="C65" s="8" t="s">
        <v>17</v>
      </c>
      <c r="D65" s="65">
        <f>D9</f>
        <v>0</v>
      </c>
      <c r="E65" s="36">
        <f>E9</f>
        <v>0</v>
      </c>
      <c r="F65" s="37" t="str">
        <f t="shared" ref="F65:G67" si="206">IF(D65=0,"-",D65/D$63)</f>
        <v>-</v>
      </c>
      <c r="G65" s="37" t="str">
        <f t="shared" si="206"/>
        <v>-</v>
      </c>
      <c r="H65" s="38" t="str">
        <f>IF(D65&gt;0,E65/D65,"-")</f>
        <v>-</v>
      </c>
      <c r="I65" s="65">
        <f>I9</f>
        <v>0</v>
      </c>
      <c r="J65" s="36">
        <f>J9</f>
        <v>0</v>
      </c>
      <c r="K65" s="37" t="str">
        <f t="shared" ref="K65:L67" si="207">IF(I65=0,"-",I65/I$63)</f>
        <v>-</v>
      </c>
      <c r="L65" s="37" t="str">
        <f t="shared" si="207"/>
        <v>-</v>
      </c>
      <c r="M65" s="38" t="str">
        <f>IF(I65&gt;0,J65/I65,"-")</f>
        <v>-</v>
      </c>
      <c r="N65" s="65">
        <f>N9</f>
        <v>0</v>
      </c>
      <c r="O65" s="36">
        <f>O9</f>
        <v>0</v>
      </c>
      <c r="P65" s="37" t="str">
        <f t="shared" ref="P65:Q67" si="208">IF(N65=0,"-",N65/N$63)</f>
        <v>-</v>
      </c>
      <c r="Q65" s="37" t="str">
        <f t="shared" si="208"/>
        <v>-</v>
      </c>
      <c r="R65" s="38" t="str">
        <f>IF(N65&gt;0,O65/N65,"-")</f>
        <v>-</v>
      </c>
      <c r="S65" s="65">
        <f>S9</f>
        <v>0</v>
      </c>
      <c r="T65" s="36">
        <f>T9</f>
        <v>0</v>
      </c>
      <c r="U65" s="37" t="str">
        <f t="shared" ref="U65:V67" si="209">IF(S65=0,"-",S65/S$63)</f>
        <v>-</v>
      </c>
      <c r="V65" s="37" t="str">
        <f t="shared" si="209"/>
        <v>-</v>
      </c>
      <c r="W65" s="38" t="str">
        <f>IF(S65&gt;0,T65/S65,"-")</f>
        <v>-</v>
      </c>
      <c r="X65" s="65">
        <f>X9</f>
        <v>0</v>
      </c>
      <c r="Y65" s="36">
        <f>Y9</f>
        <v>0</v>
      </c>
      <c r="Z65" s="37" t="str">
        <f t="shared" ref="Z65:AA67" si="210">IF(X65=0,"-",X65/X$63)</f>
        <v>-</v>
      </c>
      <c r="AA65" s="37" t="str">
        <f t="shared" si="210"/>
        <v>-</v>
      </c>
      <c r="AB65" s="38" t="str">
        <f>IF(X65&gt;0,Y65/X65,"-")</f>
        <v>-</v>
      </c>
      <c r="AC65" s="65">
        <f>AC9</f>
        <v>0</v>
      </c>
      <c r="AD65" s="36">
        <f>AD9</f>
        <v>0</v>
      </c>
      <c r="AE65" s="37" t="str">
        <f t="shared" ref="AE65:AF67" si="211">IF(AC65=0,"-",AC65/AC$63)</f>
        <v>-</v>
      </c>
      <c r="AF65" s="37" t="str">
        <f t="shared" si="211"/>
        <v>-</v>
      </c>
      <c r="AG65" s="38" t="str">
        <f>IF(AC65&gt;0,AD65/AC65,"-")</f>
        <v>-</v>
      </c>
      <c r="AH65" s="65">
        <f>AH9</f>
        <v>0</v>
      </c>
      <c r="AI65" s="36">
        <f>AI9</f>
        <v>0</v>
      </c>
      <c r="AJ65" s="37" t="str">
        <f t="shared" ref="AJ65:AK67" si="212">IF(AH65=0,"-",AH65/AH$63)</f>
        <v>-</v>
      </c>
      <c r="AK65" s="37" t="str">
        <f t="shared" si="212"/>
        <v>-</v>
      </c>
      <c r="AL65" s="38" t="str">
        <f>IF(AH65&gt;0,AI65/AH65,"-")</f>
        <v>-</v>
      </c>
      <c r="AM65" s="10"/>
      <c r="AN65" s="65">
        <f>AN9</f>
        <v>0</v>
      </c>
      <c r="AO65" s="36">
        <f>AO9</f>
        <v>0</v>
      </c>
      <c r="AP65" s="37" t="str">
        <f t="shared" ref="AP65:AQ67" si="213">IF(AN65=0,"-",AN65/AN$63)</f>
        <v>-</v>
      </c>
      <c r="AQ65" s="37" t="str">
        <f t="shared" si="213"/>
        <v>-</v>
      </c>
      <c r="AR65" s="38" t="str">
        <f>IF(AN65&gt;0,AO65/AN65,"-")</f>
        <v>-</v>
      </c>
      <c r="AS65" s="65">
        <f>AS9</f>
        <v>0</v>
      </c>
      <c r="AT65" s="36">
        <f>AT9</f>
        <v>0</v>
      </c>
      <c r="AU65" s="37" t="str">
        <f t="shared" ref="AU65:AV67" si="214">IF(AS65=0,"-",AS65/AS$63)</f>
        <v>-</v>
      </c>
      <c r="AV65" s="37" t="str">
        <f t="shared" si="214"/>
        <v>-</v>
      </c>
      <c r="AW65" s="38" t="str">
        <f>IF(AS65&gt;0,AT65/AS65,"-")</f>
        <v>-</v>
      </c>
      <c r="AX65" s="65">
        <f>AX9</f>
        <v>0</v>
      </c>
      <c r="AY65" s="36">
        <f>AY9</f>
        <v>0</v>
      </c>
      <c r="AZ65" s="37" t="str">
        <f t="shared" ref="AZ65:BA67" si="215">IF(AX65=0,"-",AX65/AX$63)</f>
        <v>-</v>
      </c>
      <c r="BA65" s="37" t="str">
        <f t="shared" si="215"/>
        <v>-</v>
      </c>
      <c r="BB65" s="38" t="str">
        <f>IF(AX65&gt;0,AY65/AX65,"-")</f>
        <v>-</v>
      </c>
      <c r="BC65" s="65">
        <f>BC9</f>
        <v>0</v>
      </c>
      <c r="BD65" s="36">
        <f>BD9</f>
        <v>0</v>
      </c>
      <c r="BE65" s="37" t="str">
        <f t="shared" ref="BE65:BF67" si="216">IF(BC65=0,"-",BC65/BC$63)</f>
        <v>-</v>
      </c>
      <c r="BF65" s="37" t="str">
        <f t="shared" si="216"/>
        <v>-</v>
      </c>
      <c r="BG65" s="38" t="str">
        <f>IF(BC65&gt;0,BD65/BC65,"-")</f>
        <v>-</v>
      </c>
      <c r="BH65" s="65">
        <f>BH9</f>
        <v>0</v>
      </c>
      <c r="BI65" s="36">
        <f>BI9</f>
        <v>0</v>
      </c>
      <c r="BJ65" s="37" t="str">
        <f t="shared" ref="BJ65:BK67" si="217">IF(BH65=0,"-",BH65/BH$63)</f>
        <v>-</v>
      </c>
      <c r="BK65" s="37" t="str">
        <f t="shared" si="217"/>
        <v>-</v>
      </c>
      <c r="BL65" s="38" t="str">
        <f>IF(BH65&gt;0,BI65/BH65,"-")</f>
        <v>-</v>
      </c>
      <c r="BM65" s="65">
        <f>BM9</f>
        <v>0</v>
      </c>
      <c r="BN65" s="36">
        <f>BN9</f>
        <v>0</v>
      </c>
      <c r="BO65" s="37" t="str">
        <f t="shared" ref="BO65:BP67" si="218">IF(BM65=0,"-",BM65/BM$63)</f>
        <v>-</v>
      </c>
      <c r="BP65" s="37" t="str">
        <f t="shared" si="218"/>
        <v>-</v>
      </c>
      <c r="BQ65" s="38" t="str">
        <f>IF(BM65&gt;0,BN65/BM65,"-")</f>
        <v>-</v>
      </c>
      <c r="BR65" s="65">
        <f>BR9</f>
        <v>0</v>
      </c>
      <c r="BS65" s="36">
        <f>BS9</f>
        <v>0</v>
      </c>
      <c r="BT65" s="37" t="str">
        <f t="shared" ref="BT65:BU67" si="219">IF(BR65=0,"-",BR65/BR$63)</f>
        <v>-</v>
      </c>
      <c r="BU65" s="37" t="str">
        <f t="shared" si="219"/>
        <v>-</v>
      </c>
      <c r="BV65" s="38" t="str">
        <f>IF(BR65&gt;0,BS65/BR65,"-")</f>
        <v>-</v>
      </c>
      <c r="BX65" s="65">
        <f>BX9</f>
        <v>0</v>
      </c>
      <c r="BY65" s="36">
        <f>BY9</f>
        <v>0</v>
      </c>
      <c r="BZ65" s="37" t="str">
        <f t="shared" ref="BZ65:CA67" si="220">IF(BX65=0,"-",BX65/BX$63)</f>
        <v>-</v>
      </c>
      <c r="CA65" s="37" t="str">
        <f t="shared" si="220"/>
        <v>-</v>
      </c>
      <c r="CB65" s="38" t="str">
        <f>IF(BX65&gt;0,BY65/BX65,"-")</f>
        <v>-</v>
      </c>
    </row>
    <row r="66" spans="2:80" s="3" customFormat="1" ht="15.05" customHeight="1" outlineLevel="1" x14ac:dyDescent="0.3">
      <c r="B66" s="138"/>
      <c r="C66" s="9" t="s">
        <v>18</v>
      </c>
      <c r="D66" s="66">
        <f>D19</f>
        <v>0</v>
      </c>
      <c r="E66" s="47">
        <f>E19</f>
        <v>0</v>
      </c>
      <c r="F66" s="48" t="str">
        <f t="shared" si="206"/>
        <v>-</v>
      </c>
      <c r="G66" s="48" t="str">
        <f t="shared" si="206"/>
        <v>-</v>
      </c>
      <c r="H66" s="49" t="str">
        <f>IF(D66&gt;0,E66/D66,"-")</f>
        <v>-</v>
      </c>
      <c r="I66" s="66">
        <f>I19</f>
        <v>0</v>
      </c>
      <c r="J66" s="47">
        <f>J19</f>
        <v>0</v>
      </c>
      <c r="K66" s="48" t="str">
        <f t="shared" si="207"/>
        <v>-</v>
      </c>
      <c r="L66" s="48" t="str">
        <f t="shared" si="207"/>
        <v>-</v>
      </c>
      <c r="M66" s="49" t="str">
        <f>IF(I66&gt;0,J66/I66,"-")</f>
        <v>-</v>
      </c>
      <c r="N66" s="66">
        <f>N19</f>
        <v>0</v>
      </c>
      <c r="O66" s="47">
        <f>O19</f>
        <v>0</v>
      </c>
      <c r="P66" s="48" t="str">
        <f t="shared" si="208"/>
        <v>-</v>
      </c>
      <c r="Q66" s="48" t="str">
        <f t="shared" si="208"/>
        <v>-</v>
      </c>
      <c r="R66" s="49" t="str">
        <f>IF(N66&gt;0,O66/N66,"-")</f>
        <v>-</v>
      </c>
      <c r="S66" s="66">
        <f>S19</f>
        <v>0</v>
      </c>
      <c r="T66" s="47">
        <f>T19</f>
        <v>0</v>
      </c>
      <c r="U66" s="48" t="str">
        <f t="shared" si="209"/>
        <v>-</v>
      </c>
      <c r="V66" s="48" t="str">
        <f t="shared" si="209"/>
        <v>-</v>
      </c>
      <c r="W66" s="49" t="str">
        <f>IF(S66&gt;0,T66/S66,"-")</f>
        <v>-</v>
      </c>
      <c r="X66" s="66">
        <f>X19</f>
        <v>0</v>
      </c>
      <c r="Y66" s="47">
        <f>Y19</f>
        <v>0</v>
      </c>
      <c r="Z66" s="48" t="str">
        <f t="shared" si="210"/>
        <v>-</v>
      </c>
      <c r="AA66" s="48" t="str">
        <f t="shared" si="210"/>
        <v>-</v>
      </c>
      <c r="AB66" s="49" t="str">
        <f>IF(X66&gt;0,Y66/X66,"-")</f>
        <v>-</v>
      </c>
      <c r="AC66" s="66">
        <f>AC19</f>
        <v>0</v>
      </c>
      <c r="AD66" s="47">
        <f>AD19</f>
        <v>0</v>
      </c>
      <c r="AE66" s="48" t="str">
        <f t="shared" si="211"/>
        <v>-</v>
      </c>
      <c r="AF66" s="48" t="str">
        <f t="shared" si="211"/>
        <v>-</v>
      </c>
      <c r="AG66" s="49" t="str">
        <f>IF(AC66&gt;0,AD66/AC66,"-")</f>
        <v>-</v>
      </c>
      <c r="AH66" s="66">
        <f>AH19</f>
        <v>0</v>
      </c>
      <c r="AI66" s="47">
        <f>AI19</f>
        <v>0</v>
      </c>
      <c r="AJ66" s="48" t="str">
        <f t="shared" si="212"/>
        <v>-</v>
      </c>
      <c r="AK66" s="48" t="str">
        <f t="shared" si="212"/>
        <v>-</v>
      </c>
      <c r="AL66" s="49" t="str">
        <f>IF(AH66&gt;0,AI66/AH66,"-")</f>
        <v>-</v>
      </c>
      <c r="AM66" s="10"/>
      <c r="AN66" s="66">
        <f>AN19</f>
        <v>0</v>
      </c>
      <c r="AO66" s="47">
        <f>AO19</f>
        <v>0</v>
      </c>
      <c r="AP66" s="48" t="str">
        <f t="shared" si="213"/>
        <v>-</v>
      </c>
      <c r="AQ66" s="48" t="str">
        <f t="shared" si="213"/>
        <v>-</v>
      </c>
      <c r="AR66" s="49" t="str">
        <f>IF(AN66&gt;0,AO66/AN66,"-")</f>
        <v>-</v>
      </c>
      <c r="AS66" s="66">
        <f>AS19</f>
        <v>0</v>
      </c>
      <c r="AT66" s="47">
        <f>AT19</f>
        <v>0</v>
      </c>
      <c r="AU66" s="48" t="str">
        <f t="shared" si="214"/>
        <v>-</v>
      </c>
      <c r="AV66" s="48" t="str">
        <f t="shared" si="214"/>
        <v>-</v>
      </c>
      <c r="AW66" s="49" t="str">
        <f>IF(AS66&gt;0,AT66/AS66,"-")</f>
        <v>-</v>
      </c>
      <c r="AX66" s="66">
        <f>AX19</f>
        <v>0</v>
      </c>
      <c r="AY66" s="47">
        <f>AY19</f>
        <v>0</v>
      </c>
      <c r="AZ66" s="48" t="str">
        <f t="shared" si="215"/>
        <v>-</v>
      </c>
      <c r="BA66" s="48" t="str">
        <f t="shared" si="215"/>
        <v>-</v>
      </c>
      <c r="BB66" s="49" t="str">
        <f>IF(AX66&gt;0,AY66/AX66,"-")</f>
        <v>-</v>
      </c>
      <c r="BC66" s="66">
        <f>BC19</f>
        <v>0</v>
      </c>
      <c r="BD66" s="47">
        <f>BD19</f>
        <v>0</v>
      </c>
      <c r="BE66" s="48" t="str">
        <f t="shared" si="216"/>
        <v>-</v>
      </c>
      <c r="BF66" s="48" t="str">
        <f t="shared" si="216"/>
        <v>-</v>
      </c>
      <c r="BG66" s="49" t="str">
        <f>IF(BC66&gt;0,BD66/BC66,"-")</f>
        <v>-</v>
      </c>
      <c r="BH66" s="66">
        <f>BH19</f>
        <v>0</v>
      </c>
      <c r="BI66" s="47">
        <f>BI19</f>
        <v>0</v>
      </c>
      <c r="BJ66" s="48" t="str">
        <f t="shared" si="217"/>
        <v>-</v>
      </c>
      <c r="BK66" s="48" t="str">
        <f t="shared" si="217"/>
        <v>-</v>
      </c>
      <c r="BL66" s="49" t="str">
        <f>IF(BH66&gt;0,BI66/BH66,"-")</f>
        <v>-</v>
      </c>
      <c r="BM66" s="66">
        <f>BM19</f>
        <v>0</v>
      </c>
      <c r="BN66" s="47">
        <f>BN19</f>
        <v>0</v>
      </c>
      <c r="BO66" s="48" t="str">
        <f t="shared" si="218"/>
        <v>-</v>
      </c>
      <c r="BP66" s="48" t="str">
        <f t="shared" si="218"/>
        <v>-</v>
      </c>
      <c r="BQ66" s="49" t="str">
        <f>IF(BM66&gt;0,BN66/BM66,"-")</f>
        <v>-</v>
      </c>
      <c r="BR66" s="66">
        <f>BR19</f>
        <v>0</v>
      </c>
      <c r="BS66" s="47">
        <f>BS19</f>
        <v>0</v>
      </c>
      <c r="BT66" s="48" t="str">
        <f t="shared" si="219"/>
        <v>-</v>
      </c>
      <c r="BU66" s="48" t="str">
        <f t="shared" si="219"/>
        <v>-</v>
      </c>
      <c r="BV66" s="49" t="str">
        <f>IF(BR66&gt;0,BS66/BR66,"-")</f>
        <v>-</v>
      </c>
      <c r="BX66" s="66">
        <f>BX19</f>
        <v>0</v>
      </c>
      <c r="BY66" s="47">
        <f>BY19</f>
        <v>0</v>
      </c>
      <c r="BZ66" s="48" t="str">
        <f t="shared" si="220"/>
        <v>-</v>
      </c>
      <c r="CA66" s="48" t="str">
        <f t="shared" si="220"/>
        <v>-</v>
      </c>
      <c r="CB66" s="49" t="str">
        <f>IF(BX66&gt;0,BY66/BX66,"-")</f>
        <v>-</v>
      </c>
    </row>
    <row r="67" spans="2:80" s="3" customFormat="1" ht="16" customHeight="1" outlineLevel="1" thickBot="1" x14ac:dyDescent="0.35">
      <c r="B67" s="139"/>
      <c r="C67" s="11" t="s">
        <v>0</v>
      </c>
      <c r="D67" s="67">
        <f>D29</f>
        <v>0</v>
      </c>
      <c r="E67" s="54">
        <f>E29</f>
        <v>0</v>
      </c>
      <c r="F67" s="55" t="str">
        <f t="shared" si="206"/>
        <v>-</v>
      </c>
      <c r="G67" s="55" t="str">
        <f t="shared" si="206"/>
        <v>-</v>
      </c>
      <c r="H67" s="56" t="str">
        <f>IF(D67&gt;0,E67/D67,"-")</f>
        <v>-</v>
      </c>
      <c r="I67" s="67">
        <f>I29</f>
        <v>0</v>
      </c>
      <c r="J67" s="54">
        <f>J29</f>
        <v>0</v>
      </c>
      <c r="K67" s="55" t="str">
        <f t="shared" si="207"/>
        <v>-</v>
      </c>
      <c r="L67" s="55" t="str">
        <f t="shared" si="207"/>
        <v>-</v>
      </c>
      <c r="M67" s="56" t="str">
        <f>IF(I67&gt;0,J67/I67,"-")</f>
        <v>-</v>
      </c>
      <c r="N67" s="67">
        <f>N29</f>
        <v>0</v>
      </c>
      <c r="O67" s="54">
        <f>O29</f>
        <v>0</v>
      </c>
      <c r="P67" s="55" t="str">
        <f t="shared" si="208"/>
        <v>-</v>
      </c>
      <c r="Q67" s="55" t="str">
        <f t="shared" si="208"/>
        <v>-</v>
      </c>
      <c r="R67" s="56" t="str">
        <f>IF(N67&gt;0,O67/N67,"-")</f>
        <v>-</v>
      </c>
      <c r="S67" s="67">
        <f>S29</f>
        <v>0</v>
      </c>
      <c r="T67" s="54">
        <f>T29</f>
        <v>0</v>
      </c>
      <c r="U67" s="55" t="str">
        <f t="shared" si="209"/>
        <v>-</v>
      </c>
      <c r="V67" s="55" t="str">
        <f t="shared" si="209"/>
        <v>-</v>
      </c>
      <c r="W67" s="56" t="str">
        <f>IF(S67&gt;0,T67/S67,"-")</f>
        <v>-</v>
      </c>
      <c r="X67" s="67">
        <f>X29</f>
        <v>0</v>
      </c>
      <c r="Y67" s="54">
        <f>Y29</f>
        <v>0</v>
      </c>
      <c r="Z67" s="55" t="str">
        <f t="shared" si="210"/>
        <v>-</v>
      </c>
      <c r="AA67" s="55" t="str">
        <f t="shared" si="210"/>
        <v>-</v>
      </c>
      <c r="AB67" s="56" t="str">
        <f>IF(X67&gt;0,Y67/X67,"-")</f>
        <v>-</v>
      </c>
      <c r="AC67" s="67">
        <f>AC29</f>
        <v>0</v>
      </c>
      <c r="AD67" s="54">
        <f>AD29</f>
        <v>0</v>
      </c>
      <c r="AE67" s="55" t="str">
        <f t="shared" si="211"/>
        <v>-</v>
      </c>
      <c r="AF67" s="55" t="str">
        <f t="shared" si="211"/>
        <v>-</v>
      </c>
      <c r="AG67" s="56" t="str">
        <f>IF(AC67&gt;0,AD67/AC67,"-")</f>
        <v>-</v>
      </c>
      <c r="AH67" s="67">
        <f>AH29</f>
        <v>0</v>
      </c>
      <c r="AI67" s="54">
        <f>AI29</f>
        <v>0</v>
      </c>
      <c r="AJ67" s="55" t="str">
        <f t="shared" si="212"/>
        <v>-</v>
      </c>
      <c r="AK67" s="55" t="str">
        <f t="shared" si="212"/>
        <v>-</v>
      </c>
      <c r="AL67" s="56" t="str">
        <f>IF(AH67&gt;0,AI67/AH67,"-")</f>
        <v>-</v>
      </c>
      <c r="AM67" s="10"/>
      <c r="AN67" s="67">
        <f>AN29</f>
        <v>0</v>
      </c>
      <c r="AO67" s="54">
        <f>AO29</f>
        <v>0</v>
      </c>
      <c r="AP67" s="55" t="str">
        <f t="shared" si="213"/>
        <v>-</v>
      </c>
      <c r="AQ67" s="55" t="str">
        <f t="shared" si="213"/>
        <v>-</v>
      </c>
      <c r="AR67" s="56" t="str">
        <f>IF(AN67&gt;0,AO67/AN67,"-")</f>
        <v>-</v>
      </c>
      <c r="AS67" s="67">
        <f>AS29</f>
        <v>0</v>
      </c>
      <c r="AT67" s="54">
        <f>AT29</f>
        <v>0</v>
      </c>
      <c r="AU67" s="55" t="str">
        <f t="shared" si="214"/>
        <v>-</v>
      </c>
      <c r="AV67" s="55" t="str">
        <f t="shared" si="214"/>
        <v>-</v>
      </c>
      <c r="AW67" s="56" t="str">
        <f>IF(AS67&gt;0,AT67/AS67,"-")</f>
        <v>-</v>
      </c>
      <c r="AX67" s="67">
        <f>AX29</f>
        <v>0</v>
      </c>
      <c r="AY67" s="54">
        <f>AY29</f>
        <v>0</v>
      </c>
      <c r="AZ67" s="55" t="str">
        <f t="shared" si="215"/>
        <v>-</v>
      </c>
      <c r="BA67" s="55" t="str">
        <f t="shared" si="215"/>
        <v>-</v>
      </c>
      <c r="BB67" s="56" t="str">
        <f>IF(AX67&gt;0,AY67/AX67,"-")</f>
        <v>-</v>
      </c>
      <c r="BC67" s="67">
        <f>BC29</f>
        <v>0</v>
      </c>
      <c r="BD67" s="54">
        <f>BD29</f>
        <v>0</v>
      </c>
      <c r="BE67" s="55" t="str">
        <f t="shared" si="216"/>
        <v>-</v>
      </c>
      <c r="BF67" s="55" t="str">
        <f t="shared" si="216"/>
        <v>-</v>
      </c>
      <c r="BG67" s="56" t="str">
        <f>IF(BC67&gt;0,BD67/BC67,"-")</f>
        <v>-</v>
      </c>
      <c r="BH67" s="67">
        <f>BH29</f>
        <v>0</v>
      </c>
      <c r="BI67" s="54">
        <f>BI29</f>
        <v>0</v>
      </c>
      <c r="BJ67" s="55" t="str">
        <f t="shared" si="217"/>
        <v>-</v>
      </c>
      <c r="BK67" s="55" t="str">
        <f t="shared" si="217"/>
        <v>-</v>
      </c>
      <c r="BL67" s="56" t="str">
        <f>IF(BH67&gt;0,BI67/BH67,"-")</f>
        <v>-</v>
      </c>
      <c r="BM67" s="67">
        <f>BM29</f>
        <v>0</v>
      </c>
      <c r="BN67" s="54">
        <f>BN29</f>
        <v>0</v>
      </c>
      <c r="BO67" s="55" t="str">
        <f t="shared" si="218"/>
        <v>-</v>
      </c>
      <c r="BP67" s="55" t="str">
        <f t="shared" si="218"/>
        <v>-</v>
      </c>
      <c r="BQ67" s="56" t="str">
        <f>IF(BM67&gt;0,BN67/BM67,"-")</f>
        <v>-</v>
      </c>
      <c r="BR67" s="67">
        <f>BR29</f>
        <v>0</v>
      </c>
      <c r="BS67" s="54">
        <f>BS29</f>
        <v>0</v>
      </c>
      <c r="BT67" s="55" t="str">
        <f t="shared" si="219"/>
        <v>-</v>
      </c>
      <c r="BU67" s="55" t="str">
        <f t="shared" si="219"/>
        <v>-</v>
      </c>
      <c r="BV67" s="56" t="str">
        <f>IF(BR67&gt;0,BS67/BR67,"-")</f>
        <v>-</v>
      </c>
      <c r="BX67" s="67">
        <f>BX29</f>
        <v>0</v>
      </c>
      <c r="BY67" s="54">
        <f>BY29</f>
        <v>0</v>
      </c>
      <c r="BZ67" s="55" t="str">
        <f t="shared" si="220"/>
        <v>-</v>
      </c>
      <c r="CA67" s="55" t="str">
        <f t="shared" si="220"/>
        <v>-</v>
      </c>
      <c r="CB67" s="56" t="str">
        <f>IF(BX67&gt;0,BY67/BX67,"-")</f>
        <v>-</v>
      </c>
    </row>
    <row r="68" spans="2:80" s="3" customFormat="1" ht="16.600000000000001" customHeight="1" outlineLevel="1" thickTop="1" thickBot="1" x14ac:dyDescent="0.35">
      <c r="B68" s="6" t="str">
        <f>B65</f>
        <v>HO19</v>
      </c>
      <c r="C68" s="7"/>
      <c r="D68" s="68">
        <f>SUM(D65:D67)</f>
        <v>0</v>
      </c>
      <c r="E68" s="40">
        <f>SUM(E65:E67)</f>
        <v>0</v>
      </c>
      <c r="F68" s="41" t="str">
        <f>IF(D68=0,"-",D68/D$87)</f>
        <v>-</v>
      </c>
      <c r="G68" s="41" t="str">
        <f>IF(E68=0,"-",E68/E$87)</f>
        <v>-</v>
      </c>
      <c r="H68" s="42"/>
      <c r="I68" s="68">
        <f>SUM(I65:I67)</f>
        <v>0</v>
      </c>
      <c r="J68" s="40">
        <f>SUM(J65:J67)</f>
        <v>0</v>
      </c>
      <c r="K68" s="41" t="str">
        <f>IF(I68=0,"-",I68/I$87)</f>
        <v>-</v>
      </c>
      <c r="L68" s="41" t="str">
        <f>IF(J68=0,"-",J68/J$87)</f>
        <v>-</v>
      </c>
      <c r="M68" s="42"/>
      <c r="N68" s="68">
        <f>SUM(N65:N67)</f>
        <v>0</v>
      </c>
      <c r="O68" s="40">
        <f>SUM(O65:O67)</f>
        <v>0</v>
      </c>
      <c r="P68" s="41" t="str">
        <f>IF(N68=0,"-",N68/N$87)</f>
        <v>-</v>
      </c>
      <c r="Q68" s="41" t="str">
        <f>IF(O68=0,"-",O68/O$87)</f>
        <v>-</v>
      </c>
      <c r="R68" s="42"/>
      <c r="S68" s="68">
        <f>SUM(S65:S67)</f>
        <v>0</v>
      </c>
      <c r="T68" s="40">
        <f>SUM(T65:T67)</f>
        <v>0</v>
      </c>
      <c r="U68" s="41" t="str">
        <f>IF(S68=0,"-",S68/S$87)</f>
        <v>-</v>
      </c>
      <c r="V68" s="41" t="str">
        <f>IF(T68=0,"-",T68/T$87)</f>
        <v>-</v>
      </c>
      <c r="W68" s="42"/>
      <c r="X68" s="68">
        <f>SUM(X65:X67)</f>
        <v>0</v>
      </c>
      <c r="Y68" s="40">
        <f>SUM(Y65:Y67)</f>
        <v>0</v>
      </c>
      <c r="Z68" s="41" t="str">
        <f>IF(X68=0,"-",X68/X$87)</f>
        <v>-</v>
      </c>
      <c r="AA68" s="41" t="str">
        <f>IF(Y68=0,"-",Y68/Y$87)</f>
        <v>-</v>
      </c>
      <c r="AB68" s="42"/>
      <c r="AC68" s="68">
        <f>SUM(AC65:AC67)</f>
        <v>0</v>
      </c>
      <c r="AD68" s="40">
        <f>SUM(AD65:AD67)</f>
        <v>0</v>
      </c>
      <c r="AE68" s="41" t="str">
        <f>IF(AC68=0,"-",AC68/AC$87)</f>
        <v>-</v>
      </c>
      <c r="AF68" s="41" t="str">
        <f>IF(AD68=0,"-",AD68/AD$87)</f>
        <v>-</v>
      </c>
      <c r="AG68" s="42"/>
      <c r="AH68" s="68">
        <f>SUM(AH65:AH67)</f>
        <v>0</v>
      </c>
      <c r="AI68" s="40">
        <f>SUM(AI65:AI67)</f>
        <v>0</v>
      </c>
      <c r="AJ68" s="41" t="str">
        <f>IF(AH68=0,"-",AH68/AH$87)</f>
        <v>-</v>
      </c>
      <c r="AK68" s="41" t="str">
        <f>IF(AI68=0,"-",AI68/AI$87)</f>
        <v>-</v>
      </c>
      <c r="AL68" s="42"/>
      <c r="AM68" s="16"/>
      <c r="AN68" s="68">
        <f>SUM(AN65:AN67)</f>
        <v>0</v>
      </c>
      <c r="AO68" s="40">
        <f>SUM(AO65:AO67)</f>
        <v>0</v>
      </c>
      <c r="AP68" s="41" t="str">
        <f>IF(AN68=0,"-",AN68/AN$87)</f>
        <v>-</v>
      </c>
      <c r="AQ68" s="41" t="str">
        <f>IF(AO68=0,"-",AO68/AO$87)</f>
        <v>-</v>
      </c>
      <c r="AR68" s="42"/>
      <c r="AS68" s="68">
        <f>SUM(AS65:AS67)</f>
        <v>0</v>
      </c>
      <c r="AT68" s="40">
        <f>SUM(AT65:AT67)</f>
        <v>0</v>
      </c>
      <c r="AU68" s="41" t="str">
        <f>IF(AS68=0,"-",AS68/AS$87)</f>
        <v>-</v>
      </c>
      <c r="AV68" s="41" t="str">
        <f>IF(AT68=0,"-",AT68/AT$87)</f>
        <v>-</v>
      </c>
      <c r="AW68" s="42"/>
      <c r="AX68" s="68">
        <f>SUM(AX65:AX67)</f>
        <v>0</v>
      </c>
      <c r="AY68" s="40">
        <f>SUM(AY65:AY67)</f>
        <v>0</v>
      </c>
      <c r="AZ68" s="41" t="str">
        <f>IF(AX68=0,"-",AX68/AX$87)</f>
        <v>-</v>
      </c>
      <c r="BA68" s="41" t="str">
        <f>IF(AY68=0,"-",AY68/AY$87)</f>
        <v>-</v>
      </c>
      <c r="BB68" s="42"/>
      <c r="BC68" s="68">
        <f>SUM(BC65:BC67)</f>
        <v>0</v>
      </c>
      <c r="BD68" s="40">
        <f>SUM(BD65:BD67)</f>
        <v>0</v>
      </c>
      <c r="BE68" s="41" t="str">
        <f>IF(BC68=0,"-",BC68/BC$87)</f>
        <v>-</v>
      </c>
      <c r="BF68" s="41" t="str">
        <f>IF(BD68=0,"-",BD68/BD$87)</f>
        <v>-</v>
      </c>
      <c r="BG68" s="42"/>
      <c r="BH68" s="68">
        <f>SUM(BH65:BH67)</f>
        <v>0</v>
      </c>
      <c r="BI68" s="40">
        <f>SUM(BI65:BI67)</f>
        <v>0</v>
      </c>
      <c r="BJ68" s="41" t="str">
        <f>IF(BH68=0,"-",BH68/BH$87)</f>
        <v>-</v>
      </c>
      <c r="BK68" s="41" t="str">
        <f>IF(BI68=0,"-",BI68/BI$87)</f>
        <v>-</v>
      </c>
      <c r="BL68" s="42"/>
      <c r="BM68" s="68">
        <f>SUM(BM65:BM67)</f>
        <v>0</v>
      </c>
      <c r="BN68" s="40">
        <f>SUM(BN65:BN67)</f>
        <v>0</v>
      </c>
      <c r="BO68" s="41" t="str">
        <f>IF(BM68=0,"-",BM68/BM$87)</f>
        <v>-</v>
      </c>
      <c r="BP68" s="41" t="str">
        <f>IF(BN68=0,"-",BN68/BN$87)</f>
        <v>-</v>
      </c>
      <c r="BQ68" s="42"/>
      <c r="BR68" s="68">
        <f>SUM(BR65:BR67)</f>
        <v>0</v>
      </c>
      <c r="BS68" s="40">
        <f>SUM(BS65:BS67)</f>
        <v>0</v>
      </c>
      <c r="BT68" s="41" t="str">
        <f>IF(BR68=0,"-",BR68/BR$87)</f>
        <v>-</v>
      </c>
      <c r="BU68" s="41" t="str">
        <f>IF(BS68=0,"-",BS68/BS$87)</f>
        <v>-</v>
      </c>
      <c r="BV68" s="42"/>
      <c r="BX68" s="68">
        <f>SUM(BX65:BX67)</f>
        <v>0</v>
      </c>
      <c r="BY68" s="40">
        <f>SUM(BY65:BY67)</f>
        <v>0</v>
      </c>
      <c r="BZ68" s="41" t="str">
        <f>IF(BX68=0,"-",BX68/BX$87)</f>
        <v>-</v>
      </c>
      <c r="CA68" s="41" t="str">
        <f>IF(BY68=0,"-",BY68/BY$87)</f>
        <v>-</v>
      </c>
      <c r="CB68" s="42"/>
    </row>
    <row r="69" spans="2:80" s="3" customFormat="1" ht="16" customHeight="1" outlineLevel="1" thickTop="1" x14ac:dyDescent="0.3">
      <c r="B69" s="137" t="s">
        <v>28</v>
      </c>
      <c r="C69" s="8" t="s">
        <v>17</v>
      </c>
      <c r="D69" s="65">
        <f>D10</f>
        <v>0</v>
      </c>
      <c r="E69" s="36">
        <f>E10</f>
        <v>0</v>
      </c>
      <c r="F69" s="37" t="str">
        <f t="shared" ref="F69:G71" si="221">IF(D69=0,"-",D69/D$72)</f>
        <v>-</v>
      </c>
      <c r="G69" s="37" t="str">
        <f t="shared" si="221"/>
        <v>-</v>
      </c>
      <c r="H69" s="38" t="str">
        <f>IF(D69&gt;0,E69/D69,"-")</f>
        <v>-</v>
      </c>
      <c r="I69" s="65">
        <f>I10</f>
        <v>0</v>
      </c>
      <c r="J69" s="36">
        <f>J10</f>
        <v>0</v>
      </c>
      <c r="K69" s="37" t="str">
        <f t="shared" ref="K69:L71" si="222">IF(I69=0,"-",I69/I$72)</f>
        <v>-</v>
      </c>
      <c r="L69" s="37" t="str">
        <f t="shared" si="222"/>
        <v>-</v>
      </c>
      <c r="M69" s="38" t="str">
        <f>IF(I69&gt;0,J69/I69,"-")</f>
        <v>-</v>
      </c>
      <c r="N69" s="65">
        <f>N10</f>
        <v>0</v>
      </c>
      <c r="O69" s="36">
        <f>O10</f>
        <v>0</v>
      </c>
      <c r="P69" s="37" t="str">
        <f t="shared" ref="P69:Q71" si="223">IF(N69=0,"-",N69/N$72)</f>
        <v>-</v>
      </c>
      <c r="Q69" s="37" t="str">
        <f t="shared" si="223"/>
        <v>-</v>
      </c>
      <c r="R69" s="38" t="str">
        <f>IF(N69&gt;0,O69/N69,"-")</f>
        <v>-</v>
      </c>
      <c r="S69" s="65">
        <f>S10</f>
        <v>0</v>
      </c>
      <c r="T69" s="36">
        <f>T10</f>
        <v>0</v>
      </c>
      <c r="U69" s="37" t="str">
        <f t="shared" ref="U69:V71" si="224">IF(S69=0,"-",S69/S$72)</f>
        <v>-</v>
      </c>
      <c r="V69" s="37" t="str">
        <f t="shared" si="224"/>
        <v>-</v>
      </c>
      <c r="W69" s="38" t="str">
        <f>IF(S69&gt;0,T69/S69,"-")</f>
        <v>-</v>
      </c>
      <c r="X69" s="65">
        <f>X10</f>
        <v>0</v>
      </c>
      <c r="Y69" s="36">
        <f>Y10</f>
        <v>0</v>
      </c>
      <c r="Z69" s="37" t="str">
        <f t="shared" ref="Z69:AA71" si="225">IF(X69=0,"-",X69/X$72)</f>
        <v>-</v>
      </c>
      <c r="AA69" s="37" t="str">
        <f t="shared" si="225"/>
        <v>-</v>
      </c>
      <c r="AB69" s="38" t="str">
        <f>IF(X69&gt;0,Y69/X69,"-")</f>
        <v>-</v>
      </c>
      <c r="AC69" s="65">
        <f>AC10</f>
        <v>0</v>
      </c>
      <c r="AD69" s="36">
        <f>AD10</f>
        <v>0</v>
      </c>
      <c r="AE69" s="37" t="str">
        <f t="shared" ref="AE69:AF71" si="226">IF(AC69=0,"-",AC69/AC$72)</f>
        <v>-</v>
      </c>
      <c r="AF69" s="37" t="str">
        <f t="shared" si="226"/>
        <v>-</v>
      </c>
      <c r="AG69" s="38" t="str">
        <f>IF(AC69&gt;0,AD69/AC69,"-")</f>
        <v>-</v>
      </c>
      <c r="AH69" s="65">
        <f>AH10</f>
        <v>0</v>
      </c>
      <c r="AI69" s="36">
        <f>AI10</f>
        <v>0</v>
      </c>
      <c r="AJ69" s="37" t="str">
        <f t="shared" ref="AJ69:AK71" si="227">IF(AH69=0,"-",AH69/AH$72)</f>
        <v>-</v>
      </c>
      <c r="AK69" s="37" t="str">
        <f t="shared" si="227"/>
        <v>-</v>
      </c>
      <c r="AL69" s="38" t="str">
        <f>IF(AH69&gt;0,AI69/AH69,"-")</f>
        <v>-</v>
      </c>
      <c r="AM69" s="10"/>
      <c r="AN69" s="65">
        <f>AN10</f>
        <v>0</v>
      </c>
      <c r="AO69" s="36">
        <f>AO10</f>
        <v>0</v>
      </c>
      <c r="AP69" s="37" t="str">
        <f t="shared" ref="AP69:AQ71" si="228">IF(AN69=0,"-",AN69/AN$72)</f>
        <v>-</v>
      </c>
      <c r="AQ69" s="37" t="str">
        <f t="shared" si="228"/>
        <v>-</v>
      </c>
      <c r="AR69" s="38" t="str">
        <f>IF(AN69&gt;0,AO69/AN69,"-")</f>
        <v>-</v>
      </c>
      <c r="AS69" s="65">
        <f>AS10</f>
        <v>0</v>
      </c>
      <c r="AT69" s="36">
        <f>AT10</f>
        <v>0</v>
      </c>
      <c r="AU69" s="37" t="str">
        <f t="shared" ref="AU69:AV71" si="229">IF(AS69=0,"-",AS69/AS$72)</f>
        <v>-</v>
      </c>
      <c r="AV69" s="37" t="str">
        <f t="shared" si="229"/>
        <v>-</v>
      </c>
      <c r="AW69" s="38" t="str">
        <f>IF(AS69&gt;0,AT69/AS69,"-")</f>
        <v>-</v>
      </c>
      <c r="AX69" s="65">
        <f>AX10</f>
        <v>0</v>
      </c>
      <c r="AY69" s="36">
        <f>AY10</f>
        <v>0</v>
      </c>
      <c r="AZ69" s="37" t="str">
        <f t="shared" ref="AZ69:BA71" si="230">IF(AX69=0,"-",AX69/AX$72)</f>
        <v>-</v>
      </c>
      <c r="BA69" s="37" t="str">
        <f t="shared" si="230"/>
        <v>-</v>
      </c>
      <c r="BB69" s="38" t="str">
        <f>IF(AX69&gt;0,AY69/AX69,"-")</f>
        <v>-</v>
      </c>
      <c r="BC69" s="65">
        <f>BC10</f>
        <v>0</v>
      </c>
      <c r="BD69" s="36">
        <f>BD10</f>
        <v>0</v>
      </c>
      <c r="BE69" s="37" t="str">
        <f t="shared" ref="BE69:BF71" si="231">IF(BC69=0,"-",BC69/BC$72)</f>
        <v>-</v>
      </c>
      <c r="BF69" s="37" t="str">
        <f t="shared" si="231"/>
        <v>-</v>
      </c>
      <c r="BG69" s="38" t="str">
        <f>IF(BC69&gt;0,BD69/BC69,"-")</f>
        <v>-</v>
      </c>
      <c r="BH69" s="65">
        <f>BH10</f>
        <v>0</v>
      </c>
      <c r="BI69" s="36">
        <f>BI10</f>
        <v>0</v>
      </c>
      <c r="BJ69" s="37" t="str">
        <f t="shared" ref="BJ69:BK71" si="232">IF(BH69=0,"-",BH69/BH$72)</f>
        <v>-</v>
      </c>
      <c r="BK69" s="37" t="str">
        <f t="shared" si="232"/>
        <v>-</v>
      </c>
      <c r="BL69" s="38" t="str">
        <f>IF(BH69&gt;0,BI69/BH69,"-")</f>
        <v>-</v>
      </c>
      <c r="BM69" s="65">
        <f>BM10</f>
        <v>0</v>
      </c>
      <c r="BN69" s="36">
        <f>BN10</f>
        <v>0</v>
      </c>
      <c r="BO69" s="37" t="str">
        <f t="shared" ref="BO69:BP71" si="233">IF(BM69=0,"-",BM69/BM$72)</f>
        <v>-</v>
      </c>
      <c r="BP69" s="37" t="str">
        <f t="shared" si="233"/>
        <v>-</v>
      </c>
      <c r="BQ69" s="38" t="str">
        <f>IF(BM69&gt;0,BN69/BM69,"-")</f>
        <v>-</v>
      </c>
      <c r="BR69" s="65">
        <f>BR10</f>
        <v>0</v>
      </c>
      <c r="BS69" s="36">
        <f>BS10</f>
        <v>0</v>
      </c>
      <c r="BT69" s="37" t="str">
        <f t="shared" ref="BT69:BU71" si="234">IF(BR69=0,"-",BR69/BR$72)</f>
        <v>-</v>
      </c>
      <c r="BU69" s="37" t="str">
        <f t="shared" si="234"/>
        <v>-</v>
      </c>
      <c r="BV69" s="38" t="str">
        <f>IF(BR69&gt;0,BS69/BR69,"-")</f>
        <v>-</v>
      </c>
      <c r="BX69" s="65">
        <f>BX10</f>
        <v>0</v>
      </c>
      <c r="BY69" s="36">
        <f>BY10</f>
        <v>0</v>
      </c>
      <c r="BZ69" s="37" t="str">
        <f t="shared" ref="BZ69:CA71" si="235">IF(BX69=0,"-",BX69/BX$72)</f>
        <v>-</v>
      </c>
      <c r="CA69" s="37" t="str">
        <f t="shared" si="235"/>
        <v>-</v>
      </c>
      <c r="CB69" s="38" t="str">
        <f>IF(BX69&gt;0,BY69/BX69,"-")</f>
        <v>-</v>
      </c>
    </row>
    <row r="70" spans="2:80" s="3" customFormat="1" ht="15.05" customHeight="1" outlineLevel="1" x14ac:dyDescent="0.3">
      <c r="B70" s="138"/>
      <c r="C70" s="9" t="s">
        <v>18</v>
      </c>
      <c r="D70" s="66">
        <f>D20</f>
        <v>0</v>
      </c>
      <c r="E70" s="47">
        <f>E20</f>
        <v>0</v>
      </c>
      <c r="F70" s="48" t="str">
        <f t="shared" si="221"/>
        <v>-</v>
      </c>
      <c r="G70" s="48" t="str">
        <f t="shared" si="221"/>
        <v>-</v>
      </c>
      <c r="H70" s="49" t="str">
        <f>IF(D70&gt;0,E70/D70,"-")</f>
        <v>-</v>
      </c>
      <c r="I70" s="66">
        <f>I20</f>
        <v>0</v>
      </c>
      <c r="J70" s="47">
        <f>J20</f>
        <v>0</v>
      </c>
      <c r="K70" s="48" t="str">
        <f t="shared" si="222"/>
        <v>-</v>
      </c>
      <c r="L70" s="48" t="str">
        <f t="shared" si="222"/>
        <v>-</v>
      </c>
      <c r="M70" s="49" t="str">
        <f>IF(I70&gt;0,J70/I70,"-")</f>
        <v>-</v>
      </c>
      <c r="N70" s="66">
        <f>N20</f>
        <v>0</v>
      </c>
      <c r="O70" s="47">
        <f>O20</f>
        <v>0</v>
      </c>
      <c r="P70" s="48" t="str">
        <f t="shared" si="223"/>
        <v>-</v>
      </c>
      <c r="Q70" s="48" t="str">
        <f t="shared" si="223"/>
        <v>-</v>
      </c>
      <c r="R70" s="49" t="str">
        <f>IF(N70&gt;0,O70/N70,"-")</f>
        <v>-</v>
      </c>
      <c r="S70" s="66">
        <f>S20</f>
        <v>0</v>
      </c>
      <c r="T70" s="47">
        <f>T20</f>
        <v>0</v>
      </c>
      <c r="U70" s="48" t="str">
        <f t="shared" si="224"/>
        <v>-</v>
      </c>
      <c r="V70" s="48" t="str">
        <f t="shared" si="224"/>
        <v>-</v>
      </c>
      <c r="W70" s="49" t="str">
        <f>IF(S70&gt;0,T70/S70,"-")</f>
        <v>-</v>
      </c>
      <c r="X70" s="66">
        <f>X20</f>
        <v>0</v>
      </c>
      <c r="Y70" s="47">
        <f>Y20</f>
        <v>0</v>
      </c>
      <c r="Z70" s="48" t="str">
        <f t="shared" si="225"/>
        <v>-</v>
      </c>
      <c r="AA70" s="48" t="str">
        <f t="shared" si="225"/>
        <v>-</v>
      </c>
      <c r="AB70" s="49" t="str">
        <f>IF(X70&gt;0,Y70/X70,"-")</f>
        <v>-</v>
      </c>
      <c r="AC70" s="66">
        <f>AC20</f>
        <v>0</v>
      </c>
      <c r="AD70" s="47">
        <f>AD20</f>
        <v>0</v>
      </c>
      <c r="AE70" s="48" t="str">
        <f t="shared" si="226"/>
        <v>-</v>
      </c>
      <c r="AF70" s="48" t="str">
        <f t="shared" si="226"/>
        <v>-</v>
      </c>
      <c r="AG70" s="49" t="str">
        <f>IF(AC70&gt;0,AD70/AC70,"-")</f>
        <v>-</v>
      </c>
      <c r="AH70" s="66">
        <f>AH20</f>
        <v>0</v>
      </c>
      <c r="AI70" s="47">
        <f>AI20</f>
        <v>0</v>
      </c>
      <c r="AJ70" s="48" t="str">
        <f t="shared" si="227"/>
        <v>-</v>
      </c>
      <c r="AK70" s="48" t="str">
        <f t="shared" si="227"/>
        <v>-</v>
      </c>
      <c r="AL70" s="49" t="str">
        <f>IF(AH70&gt;0,AI70/AH70,"-")</f>
        <v>-</v>
      </c>
      <c r="AM70" s="10"/>
      <c r="AN70" s="66">
        <f>AN20</f>
        <v>0</v>
      </c>
      <c r="AO70" s="47">
        <f>AO20</f>
        <v>0</v>
      </c>
      <c r="AP70" s="48" t="str">
        <f t="shared" si="228"/>
        <v>-</v>
      </c>
      <c r="AQ70" s="48" t="str">
        <f t="shared" si="228"/>
        <v>-</v>
      </c>
      <c r="AR70" s="49" t="str">
        <f>IF(AN70&gt;0,AO70/AN70,"-")</f>
        <v>-</v>
      </c>
      <c r="AS70" s="66">
        <f>AS20</f>
        <v>0</v>
      </c>
      <c r="AT70" s="47">
        <f>AT20</f>
        <v>0</v>
      </c>
      <c r="AU70" s="48" t="str">
        <f t="shared" si="229"/>
        <v>-</v>
      </c>
      <c r="AV70" s="48" t="str">
        <f t="shared" si="229"/>
        <v>-</v>
      </c>
      <c r="AW70" s="49" t="str">
        <f>IF(AS70&gt;0,AT70/AS70,"-")</f>
        <v>-</v>
      </c>
      <c r="AX70" s="66">
        <f>AX20</f>
        <v>0</v>
      </c>
      <c r="AY70" s="47">
        <f>AY20</f>
        <v>0</v>
      </c>
      <c r="AZ70" s="48" t="str">
        <f t="shared" si="230"/>
        <v>-</v>
      </c>
      <c r="BA70" s="48" t="str">
        <f t="shared" si="230"/>
        <v>-</v>
      </c>
      <c r="BB70" s="49" t="str">
        <f>IF(AX70&gt;0,AY70/AX70,"-")</f>
        <v>-</v>
      </c>
      <c r="BC70" s="66">
        <f>BC20</f>
        <v>0</v>
      </c>
      <c r="BD70" s="47">
        <f>BD20</f>
        <v>0</v>
      </c>
      <c r="BE70" s="48" t="str">
        <f t="shared" si="231"/>
        <v>-</v>
      </c>
      <c r="BF70" s="48" t="str">
        <f t="shared" si="231"/>
        <v>-</v>
      </c>
      <c r="BG70" s="49" t="str">
        <f>IF(BC70&gt;0,BD70/BC70,"-")</f>
        <v>-</v>
      </c>
      <c r="BH70" s="66">
        <f>BH20</f>
        <v>0</v>
      </c>
      <c r="BI70" s="47">
        <f>BI20</f>
        <v>0</v>
      </c>
      <c r="BJ70" s="48" t="str">
        <f t="shared" si="232"/>
        <v>-</v>
      </c>
      <c r="BK70" s="48" t="str">
        <f t="shared" si="232"/>
        <v>-</v>
      </c>
      <c r="BL70" s="49" t="str">
        <f>IF(BH70&gt;0,BI70/BH70,"-")</f>
        <v>-</v>
      </c>
      <c r="BM70" s="66">
        <f>BM20</f>
        <v>0</v>
      </c>
      <c r="BN70" s="47">
        <f>BN20</f>
        <v>0</v>
      </c>
      <c r="BO70" s="48" t="str">
        <f t="shared" si="233"/>
        <v>-</v>
      </c>
      <c r="BP70" s="48" t="str">
        <f t="shared" si="233"/>
        <v>-</v>
      </c>
      <c r="BQ70" s="49" t="str">
        <f>IF(BM70&gt;0,BN70/BM70,"-")</f>
        <v>-</v>
      </c>
      <c r="BR70" s="66">
        <f>BR20</f>
        <v>0</v>
      </c>
      <c r="BS70" s="47">
        <f>BS20</f>
        <v>0</v>
      </c>
      <c r="BT70" s="48" t="str">
        <f t="shared" si="234"/>
        <v>-</v>
      </c>
      <c r="BU70" s="48" t="str">
        <f t="shared" si="234"/>
        <v>-</v>
      </c>
      <c r="BV70" s="49" t="str">
        <f>IF(BR70&gt;0,BS70/BR70,"-")</f>
        <v>-</v>
      </c>
      <c r="BX70" s="66">
        <f>BX20</f>
        <v>0</v>
      </c>
      <c r="BY70" s="47">
        <f>BY20</f>
        <v>0</v>
      </c>
      <c r="BZ70" s="48" t="str">
        <f t="shared" si="235"/>
        <v>-</v>
      </c>
      <c r="CA70" s="48" t="str">
        <f t="shared" si="235"/>
        <v>-</v>
      </c>
      <c r="CB70" s="49" t="str">
        <f>IF(BX70&gt;0,BY70/BX70,"-")</f>
        <v>-</v>
      </c>
    </row>
    <row r="71" spans="2:80" s="3" customFormat="1" ht="16" customHeight="1" outlineLevel="1" thickBot="1" x14ac:dyDescent="0.35">
      <c r="B71" s="139"/>
      <c r="C71" s="11" t="s">
        <v>0</v>
      </c>
      <c r="D71" s="67">
        <f>D30</f>
        <v>0</v>
      </c>
      <c r="E71" s="54">
        <f>E30</f>
        <v>0</v>
      </c>
      <c r="F71" s="55" t="str">
        <f t="shared" si="221"/>
        <v>-</v>
      </c>
      <c r="G71" s="55" t="str">
        <f t="shared" si="221"/>
        <v>-</v>
      </c>
      <c r="H71" s="49" t="str">
        <f>IF(D71&gt;0,E71/D71,"-")</f>
        <v>-</v>
      </c>
      <c r="I71" s="67">
        <f>I30</f>
        <v>0</v>
      </c>
      <c r="J71" s="54">
        <f>J30</f>
        <v>0</v>
      </c>
      <c r="K71" s="55" t="str">
        <f t="shared" si="222"/>
        <v>-</v>
      </c>
      <c r="L71" s="55" t="str">
        <f t="shared" si="222"/>
        <v>-</v>
      </c>
      <c r="M71" s="49" t="str">
        <f>IF(I71&gt;0,J71/I71,"-")</f>
        <v>-</v>
      </c>
      <c r="N71" s="67">
        <f>N30</f>
        <v>0</v>
      </c>
      <c r="O71" s="54">
        <f>O30</f>
        <v>0</v>
      </c>
      <c r="P71" s="55" t="str">
        <f t="shared" si="223"/>
        <v>-</v>
      </c>
      <c r="Q71" s="55" t="str">
        <f t="shared" si="223"/>
        <v>-</v>
      </c>
      <c r="R71" s="49" t="str">
        <f>IF(N71&gt;0,O71/N71,"-")</f>
        <v>-</v>
      </c>
      <c r="S71" s="67">
        <f>S30</f>
        <v>0</v>
      </c>
      <c r="T71" s="54">
        <f>T30</f>
        <v>0</v>
      </c>
      <c r="U71" s="55" t="str">
        <f t="shared" si="224"/>
        <v>-</v>
      </c>
      <c r="V71" s="55" t="str">
        <f t="shared" si="224"/>
        <v>-</v>
      </c>
      <c r="W71" s="49" t="str">
        <f>IF(S71&gt;0,T71/S71,"-")</f>
        <v>-</v>
      </c>
      <c r="X71" s="67">
        <f>X30</f>
        <v>0</v>
      </c>
      <c r="Y71" s="54">
        <f>Y30</f>
        <v>0</v>
      </c>
      <c r="Z71" s="55" t="str">
        <f t="shared" si="225"/>
        <v>-</v>
      </c>
      <c r="AA71" s="55" t="str">
        <f t="shared" si="225"/>
        <v>-</v>
      </c>
      <c r="AB71" s="49" t="str">
        <f>IF(X71&gt;0,Y71/X71,"-")</f>
        <v>-</v>
      </c>
      <c r="AC71" s="67">
        <f>AC30</f>
        <v>0</v>
      </c>
      <c r="AD71" s="54">
        <f>AD30</f>
        <v>0</v>
      </c>
      <c r="AE71" s="55" t="str">
        <f t="shared" si="226"/>
        <v>-</v>
      </c>
      <c r="AF71" s="55" t="str">
        <f t="shared" si="226"/>
        <v>-</v>
      </c>
      <c r="AG71" s="49" t="str">
        <f>IF(AC71&gt;0,AD71/AC71,"-")</f>
        <v>-</v>
      </c>
      <c r="AH71" s="67">
        <f>AH30</f>
        <v>0</v>
      </c>
      <c r="AI71" s="54">
        <f>AI30</f>
        <v>0</v>
      </c>
      <c r="AJ71" s="55" t="str">
        <f t="shared" si="227"/>
        <v>-</v>
      </c>
      <c r="AK71" s="55" t="str">
        <f t="shared" si="227"/>
        <v>-</v>
      </c>
      <c r="AL71" s="49" t="str">
        <f>IF(AH71&gt;0,AI71/AH71,"-")</f>
        <v>-</v>
      </c>
      <c r="AM71" s="10"/>
      <c r="AN71" s="67">
        <f>AN30</f>
        <v>0</v>
      </c>
      <c r="AO71" s="54">
        <f>AO30</f>
        <v>0</v>
      </c>
      <c r="AP71" s="55" t="str">
        <f t="shared" si="228"/>
        <v>-</v>
      </c>
      <c r="AQ71" s="55" t="str">
        <f t="shared" si="228"/>
        <v>-</v>
      </c>
      <c r="AR71" s="49" t="str">
        <f>IF(AN71&gt;0,AO71/AN71,"-")</f>
        <v>-</v>
      </c>
      <c r="AS71" s="67">
        <f>AS30</f>
        <v>0</v>
      </c>
      <c r="AT71" s="54">
        <f>AT30</f>
        <v>0</v>
      </c>
      <c r="AU71" s="55" t="str">
        <f t="shared" si="229"/>
        <v>-</v>
      </c>
      <c r="AV71" s="55" t="str">
        <f t="shared" si="229"/>
        <v>-</v>
      </c>
      <c r="AW71" s="49" t="str">
        <f>IF(AS71&gt;0,AT71/AS71,"-")</f>
        <v>-</v>
      </c>
      <c r="AX71" s="67">
        <f>AX30</f>
        <v>0</v>
      </c>
      <c r="AY71" s="54">
        <f>AY30</f>
        <v>0</v>
      </c>
      <c r="AZ71" s="55" t="str">
        <f t="shared" si="230"/>
        <v>-</v>
      </c>
      <c r="BA71" s="55" t="str">
        <f t="shared" si="230"/>
        <v>-</v>
      </c>
      <c r="BB71" s="49" t="str">
        <f>IF(AX71&gt;0,AY71/AX71,"-")</f>
        <v>-</v>
      </c>
      <c r="BC71" s="67">
        <f>BC30</f>
        <v>0</v>
      </c>
      <c r="BD71" s="54">
        <f>BD30</f>
        <v>0</v>
      </c>
      <c r="BE71" s="55" t="str">
        <f t="shared" si="231"/>
        <v>-</v>
      </c>
      <c r="BF71" s="55" t="str">
        <f t="shared" si="231"/>
        <v>-</v>
      </c>
      <c r="BG71" s="49" t="str">
        <f>IF(BC71&gt;0,BD71/BC71,"-")</f>
        <v>-</v>
      </c>
      <c r="BH71" s="67">
        <f>BH30</f>
        <v>0</v>
      </c>
      <c r="BI71" s="54">
        <f>BI30</f>
        <v>0</v>
      </c>
      <c r="BJ71" s="55" t="str">
        <f t="shared" si="232"/>
        <v>-</v>
      </c>
      <c r="BK71" s="55" t="str">
        <f t="shared" si="232"/>
        <v>-</v>
      </c>
      <c r="BL71" s="49" t="str">
        <f>IF(BH71&gt;0,BI71/BH71,"-")</f>
        <v>-</v>
      </c>
      <c r="BM71" s="67">
        <f>BM30</f>
        <v>0</v>
      </c>
      <c r="BN71" s="54">
        <f>BN30</f>
        <v>0</v>
      </c>
      <c r="BO71" s="55" t="str">
        <f t="shared" si="233"/>
        <v>-</v>
      </c>
      <c r="BP71" s="55" t="str">
        <f t="shared" si="233"/>
        <v>-</v>
      </c>
      <c r="BQ71" s="49" t="str">
        <f>IF(BM71&gt;0,BN71/BM71,"-")</f>
        <v>-</v>
      </c>
      <c r="BR71" s="67">
        <f>BR30</f>
        <v>0</v>
      </c>
      <c r="BS71" s="54">
        <f>BS30</f>
        <v>0</v>
      </c>
      <c r="BT71" s="55" t="str">
        <f t="shared" si="234"/>
        <v>-</v>
      </c>
      <c r="BU71" s="55" t="str">
        <f t="shared" si="234"/>
        <v>-</v>
      </c>
      <c r="BV71" s="49" t="str">
        <f>IF(BR71&gt;0,BS71/BR71,"-")</f>
        <v>-</v>
      </c>
      <c r="BX71" s="67">
        <f>BX30</f>
        <v>0</v>
      </c>
      <c r="BY71" s="54">
        <f>BY30</f>
        <v>0</v>
      </c>
      <c r="BZ71" s="55" t="str">
        <f t="shared" si="235"/>
        <v>-</v>
      </c>
      <c r="CA71" s="55" t="str">
        <f t="shared" si="235"/>
        <v>-</v>
      </c>
      <c r="CB71" s="49" t="str">
        <f>IF(BX71&gt;0,BY71/BX71,"-")</f>
        <v>-</v>
      </c>
    </row>
    <row r="72" spans="2:80" s="3" customFormat="1" ht="16.600000000000001" customHeight="1" outlineLevel="1" thickTop="1" thickBot="1" x14ac:dyDescent="0.35">
      <c r="B72" s="6" t="str">
        <f>B69</f>
        <v>SP20</v>
      </c>
      <c r="C72" s="7"/>
      <c r="D72" s="68">
        <f>SUM(D69:D71)</f>
        <v>0</v>
      </c>
      <c r="E72" s="40">
        <f>SUM(E69:E71)</f>
        <v>0</v>
      </c>
      <c r="F72" s="41" t="str">
        <f>IF(D72=0,"-",D72/D$87)</f>
        <v>-</v>
      </c>
      <c r="G72" s="41" t="str">
        <f>IF(E72=0,"-",E72/E$87)</f>
        <v>-</v>
      </c>
      <c r="H72" s="42"/>
      <c r="I72" s="68">
        <f>SUM(I69:I71)</f>
        <v>0</v>
      </c>
      <c r="J72" s="40">
        <f>SUM(J69:J71)</f>
        <v>0</v>
      </c>
      <c r="K72" s="41" t="str">
        <f>IF(I72=0,"-",I72/I$87)</f>
        <v>-</v>
      </c>
      <c r="L72" s="41" t="str">
        <f>IF(J72=0,"-",J72/J$87)</f>
        <v>-</v>
      </c>
      <c r="M72" s="42"/>
      <c r="N72" s="68">
        <f>SUM(N69:N71)</f>
        <v>0</v>
      </c>
      <c r="O72" s="40">
        <f>SUM(O69:O71)</f>
        <v>0</v>
      </c>
      <c r="P72" s="41" t="str">
        <f>IF(N72=0,"-",N72/N$87)</f>
        <v>-</v>
      </c>
      <c r="Q72" s="41" t="str">
        <f>IF(O72=0,"-",O72/O$87)</f>
        <v>-</v>
      </c>
      <c r="R72" s="42"/>
      <c r="S72" s="68">
        <f>SUM(S69:S71)</f>
        <v>0</v>
      </c>
      <c r="T72" s="40">
        <f>SUM(T69:T71)</f>
        <v>0</v>
      </c>
      <c r="U72" s="41" t="str">
        <f>IF(S72=0,"-",S72/S$87)</f>
        <v>-</v>
      </c>
      <c r="V72" s="41" t="str">
        <f>IF(T72=0,"-",T72/T$87)</f>
        <v>-</v>
      </c>
      <c r="W72" s="42"/>
      <c r="X72" s="68">
        <f>SUM(X69:X71)</f>
        <v>0</v>
      </c>
      <c r="Y72" s="40">
        <f>SUM(Y69:Y71)</f>
        <v>0</v>
      </c>
      <c r="Z72" s="41" t="str">
        <f>IF(X72=0,"-",X72/X$87)</f>
        <v>-</v>
      </c>
      <c r="AA72" s="41" t="str">
        <f>IF(Y72=0,"-",Y72/Y$87)</f>
        <v>-</v>
      </c>
      <c r="AB72" s="42"/>
      <c r="AC72" s="68">
        <f>SUM(AC69:AC71)</f>
        <v>0</v>
      </c>
      <c r="AD72" s="40">
        <f>SUM(AD69:AD71)</f>
        <v>0</v>
      </c>
      <c r="AE72" s="41" t="str">
        <f>IF(AC72=0,"-",AC72/AC$87)</f>
        <v>-</v>
      </c>
      <c r="AF72" s="41" t="str">
        <f>IF(AD72=0,"-",AD72/AD$87)</f>
        <v>-</v>
      </c>
      <c r="AG72" s="42"/>
      <c r="AH72" s="68">
        <f>SUM(AH69:AH71)</f>
        <v>0</v>
      </c>
      <c r="AI72" s="40">
        <f>SUM(AI69:AI71)</f>
        <v>0</v>
      </c>
      <c r="AJ72" s="41" t="str">
        <f>IF(AH72=0,"-",AH72/AH$87)</f>
        <v>-</v>
      </c>
      <c r="AK72" s="41" t="str">
        <f>IF(AI72=0,"-",AI72/AI$87)</f>
        <v>-</v>
      </c>
      <c r="AL72" s="42"/>
      <c r="AM72" s="16"/>
      <c r="AN72" s="68">
        <f>SUM(AN69:AN71)</f>
        <v>0</v>
      </c>
      <c r="AO72" s="40">
        <f>SUM(AO69:AO71)</f>
        <v>0</v>
      </c>
      <c r="AP72" s="41" t="str">
        <f>IF(AN72=0,"-",AN72/AN$87)</f>
        <v>-</v>
      </c>
      <c r="AQ72" s="41" t="str">
        <f>IF(AO72=0,"-",AO72/AO$87)</f>
        <v>-</v>
      </c>
      <c r="AR72" s="42"/>
      <c r="AS72" s="68">
        <f>SUM(AS69:AS71)</f>
        <v>0</v>
      </c>
      <c r="AT72" s="40">
        <f>SUM(AT69:AT71)</f>
        <v>0</v>
      </c>
      <c r="AU72" s="41" t="str">
        <f>IF(AS72=0,"-",AS72/AS$87)</f>
        <v>-</v>
      </c>
      <c r="AV72" s="41" t="str">
        <f>IF(AT72=0,"-",AT72/AT$87)</f>
        <v>-</v>
      </c>
      <c r="AW72" s="42"/>
      <c r="AX72" s="68">
        <f>SUM(AX69:AX71)</f>
        <v>0</v>
      </c>
      <c r="AY72" s="40">
        <f>SUM(AY69:AY71)</f>
        <v>0</v>
      </c>
      <c r="AZ72" s="41" t="str">
        <f>IF(AX72=0,"-",AX72/AX$87)</f>
        <v>-</v>
      </c>
      <c r="BA72" s="41" t="str">
        <f>IF(AY72=0,"-",AY72/AY$87)</f>
        <v>-</v>
      </c>
      <c r="BB72" s="42"/>
      <c r="BC72" s="68">
        <f>SUM(BC69:BC71)</f>
        <v>0</v>
      </c>
      <c r="BD72" s="40">
        <f>SUM(BD69:BD71)</f>
        <v>0</v>
      </c>
      <c r="BE72" s="41" t="str">
        <f>IF(BC72=0,"-",BC72/BC$87)</f>
        <v>-</v>
      </c>
      <c r="BF72" s="41" t="str">
        <f>IF(BD72=0,"-",BD72/BD$87)</f>
        <v>-</v>
      </c>
      <c r="BG72" s="42"/>
      <c r="BH72" s="68">
        <f>SUM(BH69:BH71)</f>
        <v>0</v>
      </c>
      <c r="BI72" s="40">
        <f>SUM(BI69:BI71)</f>
        <v>0</v>
      </c>
      <c r="BJ72" s="41" t="str">
        <f>IF(BH72=0,"-",BH72/BH$87)</f>
        <v>-</v>
      </c>
      <c r="BK72" s="41" t="str">
        <f>IF(BI72=0,"-",BI72/BI$87)</f>
        <v>-</v>
      </c>
      <c r="BL72" s="42"/>
      <c r="BM72" s="68">
        <f>SUM(BM69:BM71)</f>
        <v>0</v>
      </c>
      <c r="BN72" s="40">
        <f>SUM(BN69:BN71)</f>
        <v>0</v>
      </c>
      <c r="BO72" s="41" t="str">
        <f>IF(BM72=0,"-",BM72/BM$87)</f>
        <v>-</v>
      </c>
      <c r="BP72" s="41" t="str">
        <f>IF(BN72=0,"-",BN72/BN$87)</f>
        <v>-</v>
      </c>
      <c r="BQ72" s="42"/>
      <c r="BR72" s="68">
        <f>SUM(BR69:BR71)</f>
        <v>0</v>
      </c>
      <c r="BS72" s="40">
        <f>SUM(BS69:BS71)</f>
        <v>0</v>
      </c>
      <c r="BT72" s="41" t="str">
        <f>IF(BR72=0,"-",BR72/BR$87)</f>
        <v>-</v>
      </c>
      <c r="BU72" s="41" t="str">
        <f>IF(BS72=0,"-",BS72/BS$87)</f>
        <v>-</v>
      </c>
      <c r="BV72" s="42"/>
      <c r="BX72" s="68">
        <f>SUM(BX69:BX71)</f>
        <v>0</v>
      </c>
      <c r="BY72" s="40">
        <f>SUM(BY69:BY71)</f>
        <v>0</v>
      </c>
      <c r="BZ72" s="41" t="str">
        <f>IF(BX72=0,"-",BX72/BX$87)</f>
        <v>-</v>
      </c>
      <c r="CA72" s="41" t="str">
        <f>IF(BY72=0,"-",BY72/BY$87)</f>
        <v>-</v>
      </c>
      <c r="CB72" s="42"/>
    </row>
    <row r="73" spans="2:80" s="3" customFormat="1" ht="3.8" customHeight="1" outlineLevel="1" thickTop="1" thickBot="1" x14ac:dyDescent="0.35">
      <c r="B73"/>
      <c r="C73"/>
      <c r="D73" s="50">
        <f>D12</f>
        <v>0</v>
      </c>
      <c r="E73" s="51">
        <f>E12</f>
        <v>0</v>
      </c>
      <c r="F73" s="52" t="str">
        <f>IF(D73=0,"-",D73/D$80)</f>
        <v>-</v>
      </c>
      <c r="G73" s="52" t="str">
        <f>IF(E73=0,"-",E73/E$80)</f>
        <v>-</v>
      </c>
      <c r="H73" s="51" t="str">
        <f>IF(D73&gt;0,E73/D73,"-")</f>
        <v>-</v>
      </c>
      <c r="I73" s="50">
        <f>I12</f>
        <v>0</v>
      </c>
      <c r="J73" s="51">
        <f>J12</f>
        <v>0</v>
      </c>
      <c r="K73" s="52" t="str">
        <f>IF(I73=0,"-",I73/I$80)</f>
        <v>-</v>
      </c>
      <c r="L73" s="52" t="str">
        <f>IF(J73=0,"-",J73/J$80)</f>
        <v>-</v>
      </c>
      <c r="M73" s="51" t="str">
        <f>IF(I73&gt;0,J73/I73,"-")</f>
        <v>-</v>
      </c>
      <c r="N73" s="50">
        <f>N12</f>
        <v>0</v>
      </c>
      <c r="O73" s="51">
        <f>O12</f>
        <v>0</v>
      </c>
      <c r="P73" s="52" t="str">
        <f>IF(N73=0,"-",N73/N$80)</f>
        <v>-</v>
      </c>
      <c r="Q73" s="52" t="str">
        <f>IF(O73=0,"-",O73/O$80)</f>
        <v>-</v>
      </c>
      <c r="R73" s="51" t="str">
        <f>IF(N73&gt;0,O73/N73,"-")</f>
        <v>-</v>
      </c>
      <c r="S73" s="50">
        <f>S12</f>
        <v>0</v>
      </c>
      <c r="T73" s="51">
        <f>T12</f>
        <v>0</v>
      </c>
      <c r="U73" s="52" t="str">
        <f>IF(S73=0,"-",S73/S$80)</f>
        <v>-</v>
      </c>
      <c r="V73" s="52" t="str">
        <f>IF(T73=0,"-",T73/T$80)</f>
        <v>-</v>
      </c>
      <c r="W73" s="51" t="str">
        <f>IF(S73&gt;0,T73/S73,"-")</f>
        <v>-</v>
      </c>
      <c r="X73" s="50">
        <f>X12</f>
        <v>0</v>
      </c>
      <c r="Y73" s="51">
        <f>Y12</f>
        <v>0</v>
      </c>
      <c r="Z73" s="52" t="str">
        <f>IF(X73=0,"-",X73/X$80)</f>
        <v>-</v>
      </c>
      <c r="AA73" s="52" t="str">
        <f>IF(Y73=0,"-",Y73/Y$80)</f>
        <v>-</v>
      </c>
      <c r="AB73" s="51" t="str">
        <f>IF(X73&gt;0,Y73/X73,"-")</f>
        <v>-</v>
      </c>
      <c r="AC73" s="50">
        <f>AC12</f>
        <v>0</v>
      </c>
      <c r="AD73" s="51">
        <f>AD12</f>
        <v>0</v>
      </c>
      <c r="AE73" s="52" t="str">
        <f>IF(AC73=0,"-",AC73/AC$80)</f>
        <v>-</v>
      </c>
      <c r="AF73" s="52" t="str">
        <f>IF(AD73=0,"-",AD73/AD$80)</f>
        <v>-</v>
      </c>
      <c r="AG73" s="51" t="str">
        <f>IF(AC73&gt;0,AD73/AC73,"-")</f>
        <v>-</v>
      </c>
      <c r="AH73" s="50">
        <f>AH12</f>
        <v>0</v>
      </c>
      <c r="AI73" s="51">
        <f>AI12</f>
        <v>0</v>
      </c>
      <c r="AJ73" s="52" t="str">
        <f>IF(AH73=0,"-",AH73/AH$80)</f>
        <v>-</v>
      </c>
      <c r="AK73" s="52" t="str">
        <f>IF(AI73=0,"-",AI73/AI$80)</f>
        <v>-</v>
      </c>
      <c r="AL73" s="51" t="str">
        <f>IF(AH73&gt;0,AI73/AH73,"-")</f>
        <v>-</v>
      </c>
      <c r="AM73" s="10"/>
      <c r="AN73" s="50">
        <f>AN12</f>
        <v>0</v>
      </c>
      <c r="AO73" s="51">
        <f>AO12</f>
        <v>0</v>
      </c>
      <c r="AP73" s="52" t="str">
        <f>IF(AN73=0,"-",AN73/AN$80)</f>
        <v>-</v>
      </c>
      <c r="AQ73" s="52" t="str">
        <f>IF(AO73=0,"-",AO73/AO$80)</f>
        <v>-</v>
      </c>
      <c r="AR73" s="51" t="str">
        <f>IF(AN73&gt;0,AO73/AN73,"-")</f>
        <v>-</v>
      </c>
      <c r="AS73" s="50">
        <f>AS12</f>
        <v>0</v>
      </c>
      <c r="AT73" s="51">
        <f>AT12</f>
        <v>0</v>
      </c>
      <c r="AU73" s="52" t="str">
        <f>IF(AS73=0,"-",AS73/AS$80)</f>
        <v>-</v>
      </c>
      <c r="AV73" s="52" t="str">
        <f>IF(AT73=0,"-",AT73/AT$80)</f>
        <v>-</v>
      </c>
      <c r="AW73" s="51" t="str">
        <f>IF(AS73&gt;0,AT73/AS73,"-")</f>
        <v>-</v>
      </c>
      <c r="AX73" s="50">
        <f>AX12</f>
        <v>0</v>
      </c>
      <c r="AY73" s="51">
        <f>AY12</f>
        <v>0</v>
      </c>
      <c r="AZ73" s="52" t="str">
        <f>IF(AX73=0,"-",AX73/AX$80)</f>
        <v>-</v>
      </c>
      <c r="BA73" s="52" t="str">
        <f>IF(AY73=0,"-",AY73/AY$80)</f>
        <v>-</v>
      </c>
      <c r="BB73" s="51" t="str">
        <f>IF(AX73&gt;0,AY73/AX73,"-")</f>
        <v>-</v>
      </c>
      <c r="BC73" s="50">
        <f>BC12</f>
        <v>0</v>
      </c>
      <c r="BD73" s="51">
        <f>BD12</f>
        <v>0</v>
      </c>
      <c r="BE73" s="52" t="str">
        <f>IF(BC73=0,"-",BC73/BC$80)</f>
        <v>-</v>
      </c>
      <c r="BF73" s="52" t="str">
        <f>IF(BD73=0,"-",BD73/BD$80)</f>
        <v>-</v>
      </c>
      <c r="BG73" s="51" t="str">
        <f>IF(BC73&gt;0,BD73/BC73,"-")</f>
        <v>-</v>
      </c>
      <c r="BH73" s="50">
        <f>BH12</f>
        <v>0</v>
      </c>
      <c r="BI73" s="51">
        <f>BI12</f>
        <v>0</v>
      </c>
      <c r="BJ73" s="52" t="str">
        <f>IF(BH73=0,"-",BH73/BH$80)</f>
        <v>-</v>
      </c>
      <c r="BK73" s="52" t="str">
        <f>IF(BI73=0,"-",BI73/BI$80)</f>
        <v>-</v>
      </c>
      <c r="BL73" s="51" t="str">
        <f>IF(BH73&gt;0,BI73/BH73,"-")</f>
        <v>-</v>
      </c>
      <c r="BM73" s="50">
        <f>BM12</f>
        <v>0</v>
      </c>
      <c r="BN73" s="51">
        <f>BN12</f>
        <v>0</v>
      </c>
      <c r="BO73" s="52" t="str">
        <f>IF(BM73=0,"-",BM73/BM$80)</f>
        <v>-</v>
      </c>
      <c r="BP73" s="52" t="str">
        <f>IF(BN73=0,"-",BN73/BN$80)</f>
        <v>-</v>
      </c>
      <c r="BQ73" s="51" t="str">
        <f>IF(BM73&gt;0,BN73/BM73,"-")</f>
        <v>-</v>
      </c>
      <c r="BR73" s="50">
        <f>BR12</f>
        <v>0</v>
      </c>
      <c r="BS73" s="51">
        <f>BS12</f>
        <v>0</v>
      </c>
      <c r="BT73" s="52" t="str">
        <f>IF(BR73=0,"-",BR73/BR$80)</f>
        <v>-</v>
      </c>
      <c r="BU73" s="52" t="str">
        <f>IF(BS73=0,"-",BS73/BS$80)</f>
        <v>-</v>
      </c>
      <c r="BV73" s="51" t="str">
        <f>IF(BR73&gt;0,BS73/BR73,"-")</f>
        <v>-</v>
      </c>
      <c r="BX73" s="50">
        <f>BX12</f>
        <v>0</v>
      </c>
      <c r="BY73" s="51">
        <f>BY12</f>
        <v>0</v>
      </c>
      <c r="BZ73" s="52" t="str">
        <f>IF(BX73=0,"-",BX73/BX$80)</f>
        <v>-</v>
      </c>
      <c r="CA73" s="52" t="str">
        <f>IF(BY73=0,"-",BY73/BY$80)</f>
        <v>-</v>
      </c>
      <c r="CB73" s="51" t="str">
        <f>IF(BX73&gt;0,BY73/BX73,"-")</f>
        <v>-</v>
      </c>
    </row>
    <row r="74" spans="2:80" s="3" customFormat="1" ht="16" customHeight="1" outlineLevel="1" thickTop="1" x14ac:dyDescent="0.3">
      <c r="B74" s="137" t="s">
        <v>29</v>
      </c>
      <c r="C74" s="8" t="s">
        <v>17</v>
      </c>
      <c r="D74" s="65">
        <f>D11</f>
        <v>0</v>
      </c>
      <c r="E74" s="36">
        <f>E11</f>
        <v>0</v>
      </c>
      <c r="F74" s="37" t="str">
        <f t="shared" ref="F74:G76" si="236">IF(D74=0,"-",D74/D$72)</f>
        <v>-</v>
      </c>
      <c r="G74" s="37" t="str">
        <f t="shared" si="236"/>
        <v>-</v>
      </c>
      <c r="H74" s="38" t="str">
        <f>IF(D74&gt;0,E74/D74,"-")</f>
        <v>-</v>
      </c>
      <c r="I74" s="65">
        <f>I11</f>
        <v>0</v>
      </c>
      <c r="J74" s="36">
        <f>J11</f>
        <v>0</v>
      </c>
      <c r="K74" s="37" t="str">
        <f t="shared" ref="K74:L76" si="237">IF(I74=0,"-",I74/I$72)</f>
        <v>-</v>
      </c>
      <c r="L74" s="37" t="str">
        <f t="shared" si="237"/>
        <v>-</v>
      </c>
      <c r="M74" s="38" t="str">
        <f>IF(I74&gt;0,J74/I74,"-")</f>
        <v>-</v>
      </c>
      <c r="N74" s="65">
        <f>N11</f>
        <v>0</v>
      </c>
      <c r="O74" s="36">
        <f>O11</f>
        <v>0</v>
      </c>
      <c r="P74" s="37" t="str">
        <f t="shared" ref="P74:Q76" si="238">IF(N74=0,"-",N74/N$72)</f>
        <v>-</v>
      </c>
      <c r="Q74" s="37" t="str">
        <f t="shared" si="238"/>
        <v>-</v>
      </c>
      <c r="R74" s="38" t="str">
        <f>IF(N74&gt;0,O74/N74,"-")</f>
        <v>-</v>
      </c>
      <c r="S74" s="65">
        <f>S11</f>
        <v>0</v>
      </c>
      <c r="T74" s="36">
        <f>T11</f>
        <v>0</v>
      </c>
      <c r="U74" s="37" t="str">
        <f t="shared" ref="U74:V76" si="239">IF(S74=0,"-",S74/S$72)</f>
        <v>-</v>
      </c>
      <c r="V74" s="37" t="str">
        <f t="shared" si="239"/>
        <v>-</v>
      </c>
      <c r="W74" s="38" t="str">
        <f>IF(S74&gt;0,T74/S74,"-")</f>
        <v>-</v>
      </c>
      <c r="X74" s="65">
        <f>X11</f>
        <v>0</v>
      </c>
      <c r="Y74" s="36">
        <f>Y11</f>
        <v>0</v>
      </c>
      <c r="Z74" s="37" t="str">
        <f t="shared" ref="Z74:AA76" si="240">IF(X74=0,"-",X74/X$72)</f>
        <v>-</v>
      </c>
      <c r="AA74" s="37" t="str">
        <f t="shared" si="240"/>
        <v>-</v>
      </c>
      <c r="AB74" s="38" t="str">
        <f>IF(X74&gt;0,Y74/X74,"-")</f>
        <v>-</v>
      </c>
      <c r="AC74" s="65">
        <f>AC11</f>
        <v>0</v>
      </c>
      <c r="AD74" s="36">
        <f>AD11</f>
        <v>0</v>
      </c>
      <c r="AE74" s="37" t="str">
        <f t="shared" ref="AE74:AF76" si="241">IF(AC74=0,"-",AC74/AC$72)</f>
        <v>-</v>
      </c>
      <c r="AF74" s="37" t="str">
        <f t="shared" si="241"/>
        <v>-</v>
      </c>
      <c r="AG74" s="38" t="str">
        <f>IF(AC74&gt;0,AD74/AC74,"-")</f>
        <v>-</v>
      </c>
      <c r="AH74" s="65">
        <f>AH11</f>
        <v>0</v>
      </c>
      <c r="AI74" s="36">
        <f>AI11</f>
        <v>0</v>
      </c>
      <c r="AJ74" s="37" t="str">
        <f t="shared" ref="AJ74:AK76" si="242">IF(AH74=0,"-",AH74/AH$72)</f>
        <v>-</v>
      </c>
      <c r="AK74" s="37" t="str">
        <f t="shared" si="242"/>
        <v>-</v>
      </c>
      <c r="AL74" s="38" t="str">
        <f>IF(AH74&gt;0,AI74/AH74,"-")</f>
        <v>-</v>
      </c>
      <c r="AM74" s="10"/>
      <c r="AN74" s="65">
        <f>AN11</f>
        <v>0</v>
      </c>
      <c r="AO74" s="36">
        <f>AO11</f>
        <v>0</v>
      </c>
      <c r="AP74" s="37" t="str">
        <f t="shared" ref="AP74:AQ76" si="243">IF(AN74=0,"-",AN74/AN$72)</f>
        <v>-</v>
      </c>
      <c r="AQ74" s="37" t="str">
        <f t="shared" si="243"/>
        <v>-</v>
      </c>
      <c r="AR74" s="38" t="str">
        <f>IF(AN74&gt;0,AO74/AN74,"-")</f>
        <v>-</v>
      </c>
      <c r="AS74" s="65">
        <f>AS11</f>
        <v>0</v>
      </c>
      <c r="AT74" s="36">
        <f>AT11</f>
        <v>0</v>
      </c>
      <c r="AU74" s="37" t="str">
        <f t="shared" ref="AU74:AV76" si="244">IF(AS74=0,"-",AS74/AS$72)</f>
        <v>-</v>
      </c>
      <c r="AV74" s="37" t="str">
        <f t="shared" si="244"/>
        <v>-</v>
      </c>
      <c r="AW74" s="38" t="str">
        <f>IF(AS74&gt;0,AT74/AS74,"-")</f>
        <v>-</v>
      </c>
      <c r="AX74" s="65">
        <f>AX11</f>
        <v>0</v>
      </c>
      <c r="AY74" s="36">
        <f>AY11</f>
        <v>0</v>
      </c>
      <c r="AZ74" s="37" t="str">
        <f t="shared" ref="AZ74:BA76" si="245">IF(AX74=0,"-",AX74/AX$72)</f>
        <v>-</v>
      </c>
      <c r="BA74" s="37" t="str">
        <f t="shared" si="245"/>
        <v>-</v>
      </c>
      <c r="BB74" s="38" t="str">
        <f>IF(AX74&gt;0,AY74/AX74,"-")</f>
        <v>-</v>
      </c>
      <c r="BC74" s="65">
        <f>BC11</f>
        <v>0</v>
      </c>
      <c r="BD74" s="36">
        <f>BD11</f>
        <v>0</v>
      </c>
      <c r="BE74" s="37" t="str">
        <f t="shared" ref="BE74:BF76" si="246">IF(BC74=0,"-",BC74/BC$72)</f>
        <v>-</v>
      </c>
      <c r="BF74" s="37" t="str">
        <f t="shared" si="246"/>
        <v>-</v>
      </c>
      <c r="BG74" s="38" t="str">
        <f>IF(BC74&gt;0,BD74/BC74,"-")</f>
        <v>-</v>
      </c>
      <c r="BH74" s="65">
        <f>BH11</f>
        <v>0</v>
      </c>
      <c r="BI74" s="36">
        <f>BI11</f>
        <v>0</v>
      </c>
      <c r="BJ74" s="37" t="str">
        <f t="shared" ref="BJ74:BK76" si="247">IF(BH74=0,"-",BH74/BH$72)</f>
        <v>-</v>
      </c>
      <c r="BK74" s="37" t="str">
        <f t="shared" si="247"/>
        <v>-</v>
      </c>
      <c r="BL74" s="38" t="str">
        <f>IF(BH74&gt;0,BI74/BH74,"-")</f>
        <v>-</v>
      </c>
      <c r="BM74" s="65">
        <f>BM11</f>
        <v>0</v>
      </c>
      <c r="BN74" s="36">
        <f>BN11</f>
        <v>0</v>
      </c>
      <c r="BO74" s="37" t="str">
        <f t="shared" ref="BO74:BP76" si="248">IF(BM74=0,"-",BM74/BM$72)</f>
        <v>-</v>
      </c>
      <c r="BP74" s="37" t="str">
        <f t="shared" si="248"/>
        <v>-</v>
      </c>
      <c r="BQ74" s="38" t="str">
        <f>IF(BM74&gt;0,BN74/BM74,"-")</f>
        <v>-</v>
      </c>
      <c r="BR74" s="65">
        <f>BR11</f>
        <v>0</v>
      </c>
      <c r="BS74" s="36">
        <f>BS11</f>
        <v>0</v>
      </c>
      <c r="BT74" s="37" t="str">
        <f t="shared" ref="BT74:BU76" si="249">IF(BR74=0,"-",BR74/BR$72)</f>
        <v>-</v>
      </c>
      <c r="BU74" s="37" t="str">
        <f t="shared" si="249"/>
        <v>-</v>
      </c>
      <c r="BV74" s="38" t="str">
        <f>IF(BR74&gt;0,BS74/BR74,"-")</f>
        <v>-</v>
      </c>
      <c r="BX74" s="65">
        <f>BX11</f>
        <v>0</v>
      </c>
      <c r="BY74" s="36">
        <f>BY11</f>
        <v>0</v>
      </c>
      <c r="BZ74" s="37" t="str">
        <f t="shared" ref="BZ74:CA76" si="250">IF(BX74=0,"-",BX74/BX$72)</f>
        <v>-</v>
      </c>
      <c r="CA74" s="37" t="str">
        <f t="shared" si="250"/>
        <v>-</v>
      </c>
      <c r="CB74" s="38" t="str">
        <f>IF(BX74&gt;0,BY74/BX74,"-")</f>
        <v>-</v>
      </c>
    </row>
    <row r="75" spans="2:80" s="3" customFormat="1" ht="15.05" customHeight="1" outlineLevel="1" x14ac:dyDescent="0.3">
      <c r="B75" s="138"/>
      <c r="C75" s="9" t="s">
        <v>18</v>
      </c>
      <c r="D75" s="66">
        <f>D21</f>
        <v>0</v>
      </c>
      <c r="E75" s="47">
        <f>E21</f>
        <v>0</v>
      </c>
      <c r="F75" s="48" t="str">
        <f t="shared" si="236"/>
        <v>-</v>
      </c>
      <c r="G75" s="48" t="str">
        <f t="shared" si="236"/>
        <v>-</v>
      </c>
      <c r="H75" s="49" t="str">
        <f>IF(D75&gt;0,E75/D75,"-")</f>
        <v>-</v>
      </c>
      <c r="I75" s="66">
        <f>I21</f>
        <v>0</v>
      </c>
      <c r="J75" s="47">
        <f>J21</f>
        <v>0</v>
      </c>
      <c r="K75" s="48" t="str">
        <f t="shared" si="237"/>
        <v>-</v>
      </c>
      <c r="L75" s="48" t="str">
        <f t="shared" si="237"/>
        <v>-</v>
      </c>
      <c r="M75" s="49" t="str">
        <f>IF(I75&gt;0,J75/I75,"-")</f>
        <v>-</v>
      </c>
      <c r="N75" s="66">
        <f>N21</f>
        <v>0</v>
      </c>
      <c r="O75" s="47">
        <f>O21</f>
        <v>0</v>
      </c>
      <c r="P75" s="48" t="str">
        <f t="shared" si="238"/>
        <v>-</v>
      </c>
      <c r="Q75" s="48" t="str">
        <f t="shared" si="238"/>
        <v>-</v>
      </c>
      <c r="R75" s="49" t="str">
        <f>IF(N75&gt;0,O75/N75,"-")</f>
        <v>-</v>
      </c>
      <c r="S75" s="66">
        <f>S21</f>
        <v>0</v>
      </c>
      <c r="T75" s="47">
        <f>T21</f>
        <v>0</v>
      </c>
      <c r="U75" s="48" t="str">
        <f t="shared" si="239"/>
        <v>-</v>
      </c>
      <c r="V75" s="48" t="str">
        <f t="shared" si="239"/>
        <v>-</v>
      </c>
      <c r="W75" s="49" t="str">
        <f>IF(S75&gt;0,T75/S75,"-")</f>
        <v>-</v>
      </c>
      <c r="X75" s="66">
        <f>X21</f>
        <v>0</v>
      </c>
      <c r="Y75" s="47">
        <f>Y21</f>
        <v>0</v>
      </c>
      <c r="Z75" s="48" t="str">
        <f t="shared" si="240"/>
        <v>-</v>
      </c>
      <c r="AA75" s="48" t="str">
        <f t="shared" si="240"/>
        <v>-</v>
      </c>
      <c r="AB75" s="49" t="str">
        <f>IF(X75&gt;0,Y75/X75,"-")</f>
        <v>-</v>
      </c>
      <c r="AC75" s="66">
        <f>AC21</f>
        <v>0</v>
      </c>
      <c r="AD75" s="47">
        <f>AD21</f>
        <v>0</v>
      </c>
      <c r="AE75" s="48" t="str">
        <f t="shared" si="241"/>
        <v>-</v>
      </c>
      <c r="AF75" s="48" t="str">
        <f t="shared" si="241"/>
        <v>-</v>
      </c>
      <c r="AG75" s="49" t="str">
        <f>IF(AC75&gt;0,AD75/AC75,"-")</f>
        <v>-</v>
      </c>
      <c r="AH75" s="66">
        <f>AH21</f>
        <v>0</v>
      </c>
      <c r="AI75" s="47">
        <f>AI21</f>
        <v>0</v>
      </c>
      <c r="AJ75" s="48" t="str">
        <f t="shared" si="242"/>
        <v>-</v>
      </c>
      <c r="AK75" s="48" t="str">
        <f t="shared" si="242"/>
        <v>-</v>
      </c>
      <c r="AL75" s="49" t="str">
        <f>IF(AH75&gt;0,AI75/AH75,"-")</f>
        <v>-</v>
      </c>
      <c r="AM75" s="10"/>
      <c r="AN75" s="66">
        <f>AN21</f>
        <v>0</v>
      </c>
      <c r="AO75" s="47">
        <f>AO21</f>
        <v>0</v>
      </c>
      <c r="AP75" s="48" t="str">
        <f t="shared" si="243"/>
        <v>-</v>
      </c>
      <c r="AQ75" s="48" t="str">
        <f t="shared" si="243"/>
        <v>-</v>
      </c>
      <c r="AR75" s="49" t="str">
        <f>IF(AN75&gt;0,AO75/AN75,"-")</f>
        <v>-</v>
      </c>
      <c r="AS75" s="66">
        <f>AS21</f>
        <v>0</v>
      </c>
      <c r="AT75" s="47">
        <f>AT21</f>
        <v>0</v>
      </c>
      <c r="AU75" s="48" t="str">
        <f t="shared" si="244"/>
        <v>-</v>
      </c>
      <c r="AV75" s="48" t="str">
        <f t="shared" si="244"/>
        <v>-</v>
      </c>
      <c r="AW75" s="49" t="str">
        <f>IF(AS75&gt;0,AT75/AS75,"-")</f>
        <v>-</v>
      </c>
      <c r="AX75" s="66">
        <f>AX21</f>
        <v>0</v>
      </c>
      <c r="AY75" s="47">
        <f>AY21</f>
        <v>0</v>
      </c>
      <c r="AZ75" s="48" t="str">
        <f t="shared" si="245"/>
        <v>-</v>
      </c>
      <c r="BA75" s="48" t="str">
        <f t="shared" si="245"/>
        <v>-</v>
      </c>
      <c r="BB75" s="49" t="str">
        <f>IF(AX75&gt;0,AY75/AX75,"-")</f>
        <v>-</v>
      </c>
      <c r="BC75" s="66">
        <f>BC21</f>
        <v>0</v>
      </c>
      <c r="BD75" s="47">
        <f>BD21</f>
        <v>0</v>
      </c>
      <c r="BE75" s="48" t="str">
        <f t="shared" si="246"/>
        <v>-</v>
      </c>
      <c r="BF75" s="48" t="str">
        <f t="shared" si="246"/>
        <v>-</v>
      </c>
      <c r="BG75" s="49" t="str">
        <f>IF(BC75&gt;0,BD75/BC75,"-")</f>
        <v>-</v>
      </c>
      <c r="BH75" s="66">
        <f>BH21</f>
        <v>0</v>
      </c>
      <c r="BI75" s="47">
        <f>BI21</f>
        <v>0</v>
      </c>
      <c r="BJ75" s="48" t="str">
        <f t="shared" si="247"/>
        <v>-</v>
      </c>
      <c r="BK75" s="48" t="str">
        <f t="shared" si="247"/>
        <v>-</v>
      </c>
      <c r="BL75" s="49" t="str">
        <f>IF(BH75&gt;0,BI75/BH75,"-")</f>
        <v>-</v>
      </c>
      <c r="BM75" s="66">
        <f>BM21</f>
        <v>0</v>
      </c>
      <c r="BN75" s="47">
        <f>BN21</f>
        <v>0</v>
      </c>
      <c r="BO75" s="48" t="str">
        <f t="shared" si="248"/>
        <v>-</v>
      </c>
      <c r="BP75" s="48" t="str">
        <f t="shared" si="248"/>
        <v>-</v>
      </c>
      <c r="BQ75" s="49" t="str">
        <f>IF(BM75&gt;0,BN75/BM75,"-")</f>
        <v>-</v>
      </c>
      <c r="BR75" s="66">
        <f>BR21</f>
        <v>0</v>
      </c>
      <c r="BS75" s="47">
        <f>BS21</f>
        <v>0</v>
      </c>
      <c r="BT75" s="48" t="str">
        <f t="shared" si="249"/>
        <v>-</v>
      </c>
      <c r="BU75" s="48" t="str">
        <f t="shared" si="249"/>
        <v>-</v>
      </c>
      <c r="BV75" s="49" t="str">
        <f>IF(BR75&gt;0,BS75/BR75,"-")</f>
        <v>-</v>
      </c>
      <c r="BX75" s="66">
        <f>BX21</f>
        <v>0</v>
      </c>
      <c r="BY75" s="47">
        <f>BY21</f>
        <v>0</v>
      </c>
      <c r="BZ75" s="48" t="str">
        <f t="shared" si="250"/>
        <v>-</v>
      </c>
      <c r="CA75" s="48" t="str">
        <f t="shared" si="250"/>
        <v>-</v>
      </c>
      <c r="CB75" s="49" t="str">
        <f>IF(BX75&gt;0,BY75/BX75,"-")</f>
        <v>-</v>
      </c>
    </row>
    <row r="76" spans="2:80" s="3" customFormat="1" ht="16" customHeight="1" outlineLevel="1" thickBot="1" x14ac:dyDescent="0.35">
      <c r="B76" s="139"/>
      <c r="C76" s="11" t="s">
        <v>0</v>
      </c>
      <c r="D76" s="67">
        <f>D31</f>
        <v>0</v>
      </c>
      <c r="E76" s="54">
        <f>E31</f>
        <v>0</v>
      </c>
      <c r="F76" s="55" t="str">
        <f t="shared" si="236"/>
        <v>-</v>
      </c>
      <c r="G76" s="55" t="str">
        <f t="shared" si="236"/>
        <v>-</v>
      </c>
      <c r="H76" s="49" t="str">
        <f>IF(D76&gt;0,E76/D76,"-")</f>
        <v>-</v>
      </c>
      <c r="I76" s="67">
        <f>I31</f>
        <v>0</v>
      </c>
      <c r="J76" s="54">
        <f>J31</f>
        <v>0</v>
      </c>
      <c r="K76" s="55" t="str">
        <f t="shared" si="237"/>
        <v>-</v>
      </c>
      <c r="L76" s="55" t="str">
        <f t="shared" si="237"/>
        <v>-</v>
      </c>
      <c r="M76" s="49" t="str">
        <f>IF(I76&gt;0,J76/I76,"-")</f>
        <v>-</v>
      </c>
      <c r="N76" s="67">
        <f>N31</f>
        <v>0</v>
      </c>
      <c r="O76" s="54">
        <f>O31</f>
        <v>0</v>
      </c>
      <c r="P76" s="55" t="str">
        <f t="shared" si="238"/>
        <v>-</v>
      </c>
      <c r="Q76" s="55" t="str">
        <f t="shared" si="238"/>
        <v>-</v>
      </c>
      <c r="R76" s="49" t="str">
        <f>IF(N76&gt;0,O76/N76,"-")</f>
        <v>-</v>
      </c>
      <c r="S76" s="67">
        <f>S31</f>
        <v>0</v>
      </c>
      <c r="T76" s="54">
        <f>T31</f>
        <v>0</v>
      </c>
      <c r="U76" s="55" t="str">
        <f t="shared" si="239"/>
        <v>-</v>
      </c>
      <c r="V76" s="55" t="str">
        <f t="shared" si="239"/>
        <v>-</v>
      </c>
      <c r="W76" s="49" t="str">
        <f>IF(S76&gt;0,T76/S76,"-")</f>
        <v>-</v>
      </c>
      <c r="X76" s="67">
        <f>X31</f>
        <v>0</v>
      </c>
      <c r="Y76" s="54">
        <f>Y31</f>
        <v>0</v>
      </c>
      <c r="Z76" s="55" t="str">
        <f t="shared" si="240"/>
        <v>-</v>
      </c>
      <c r="AA76" s="55" t="str">
        <f t="shared" si="240"/>
        <v>-</v>
      </c>
      <c r="AB76" s="49" t="str">
        <f>IF(X76&gt;0,Y76/X76,"-")</f>
        <v>-</v>
      </c>
      <c r="AC76" s="67">
        <f>AC31</f>
        <v>0</v>
      </c>
      <c r="AD76" s="54">
        <f>AD31</f>
        <v>0</v>
      </c>
      <c r="AE76" s="55" t="str">
        <f t="shared" si="241"/>
        <v>-</v>
      </c>
      <c r="AF76" s="55" t="str">
        <f t="shared" si="241"/>
        <v>-</v>
      </c>
      <c r="AG76" s="49" t="str">
        <f>IF(AC76&gt;0,AD76/AC76,"-")</f>
        <v>-</v>
      </c>
      <c r="AH76" s="67">
        <f>AH31</f>
        <v>0</v>
      </c>
      <c r="AI76" s="54">
        <f>AI31</f>
        <v>0</v>
      </c>
      <c r="AJ76" s="55" t="str">
        <f t="shared" si="242"/>
        <v>-</v>
      </c>
      <c r="AK76" s="55" t="str">
        <f t="shared" si="242"/>
        <v>-</v>
      </c>
      <c r="AL76" s="49" t="str">
        <f>IF(AH76&gt;0,AI76/AH76,"-")</f>
        <v>-</v>
      </c>
      <c r="AM76" s="10"/>
      <c r="AN76" s="67">
        <f>AN31</f>
        <v>0</v>
      </c>
      <c r="AO76" s="54">
        <f>AO31</f>
        <v>0</v>
      </c>
      <c r="AP76" s="55" t="str">
        <f t="shared" si="243"/>
        <v>-</v>
      </c>
      <c r="AQ76" s="55" t="str">
        <f t="shared" si="243"/>
        <v>-</v>
      </c>
      <c r="AR76" s="49" t="str">
        <f>IF(AN76&gt;0,AO76/AN76,"-")</f>
        <v>-</v>
      </c>
      <c r="AS76" s="67">
        <f>AS31</f>
        <v>0</v>
      </c>
      <c r="AT76" s="54">
        <f>AT31</f>
        <v>0</v>
      </c>
      <c r="AU76" s="55" t="str">
        <f t="shared" si="244"/>
        <v>-</v>
      </c>
      <c r="AV76" s="55" t="str">
        <f t="shared" si="244"/>
        <v>-</v>
      </c>
      <c r="AW76" s="49" t="str">
        <f>IF(AS76&gt;0,AT76/AS76,"-")</f>
        <v>-</v>
      </c>
      <c r="AX76" s="67">
        <f>AX31</f>
        <v>0</v>
      </c>
      <c r="AY76" s="54">
        <f>AY31</f>
        <v>0</v>
      </c>
      <c r="AZ76" s="55" t="str">
        <f t="shared" si="245"/>
        <v>-</v>
      </c>
      <c r="BA76" s="55" t="str">
        <f t="shared" si="245"/>
        <v>-</v>
      </c>
      <c r="BB76" s="49" t="str">
        <f>IF(AX76&gt;0,AY76/AX76,"-")</f>
        <v>-</v>
      </c>
      <c r="BC76" s="67">
        <f>BC31</f>
        <v>0</v>
      </c>
      <c r="BD76" s="54">
        <f>BD31</f>
        <v>0</v>
      </c>
      <c r="BE76" s="55" t="str">
        <f t="shared" si="246"/>
        <v>-</v>
      </c>
      <c r="BF76" s="55" t="str">
        <f t="shared" si="246"/>
        <v>-</v>
      </c>
      <c r="BG76" s="49" t="str">
        <f>IF(BC76&gt;0,BD76/BC76,"-")</f>
        <v>-</v>
      </c>
      <c r="BH76" s="67">
        <f>BH31</f>
        <v>0</v>
      </c>
      <c r="BI76" s="54">
        <f>BI31</f>
        <v>0</v>
      </c>
      <c r="BJ76" s="55" t="str">
        <f t="shared" si="247"/>
        <v>-</v>
      </c>
      <c r="BK76" s="55" t="str">
        <f t="shared" si="247"/>
        <v>-</v>
      </c>
      <c r="BL76" s="49" t="str">
        <f>IF(BH76&gt;0,BI76/BH76,"-")</f>
        <v>-</v>
      </c>
      <c r="BM76" s="67">
        <f>BM31</f>
        <v>0</v>
      </c>
      <c r="BN76" s="54">
        <f>BN31</f>
        <v>0</v>
      </c>
      <c r="BO76" s="55" t="str">
        <f t="shared" si="248"/>
        <v>-</v>
      </c>
      <c r="BP76" s="55" t="str">
        <f t="shared" si="248"/>
        <v>-</v>
      </c>
      <c r="BQ76" s="49" t="str">
        <f>IF(BM76&gt;0,BN76/BM76,"-")</f>
        <v>-</v>
      </c>
      <c r="BR76" s="67">
        <f>BR31</f>
        <v>0</v>
      </c>
      <c r="BS76" s="54">
        <f>BS31</f>
        <v>0</v>
      </c>
      <c r="BT76" s="55" t="str">
        <f t="shared" si="249"/>
        <v>-</v>
      </c>
      <c r="BU76" s="55" t="str">
        <f t="shared" si="249"/>
        <v>-</v>
      </c>
      <c r="BV76" s="49" t="str">
        <f>IF(BR76&gt;0,BS76/BR76,"-")</f>
        <v>-</v>
      </c>
      <c r="BX76" s="67">
        <f>BX31</f>
        <v>0</v>
      </c>
      <c r="BY76" s="54">
        <f>BY31</f>
        <v>0</v>
      </c>
      <c r="BZ76" s="55" t="str">
        <f t="shared" si="250"/>
        <v>-</v>
      </c>
      <c r="CA76" s="55" t="str">
        <f t="shared" si="250"/>
        <v>-</v>
      </c>
      <c r="CB76" s="49" t="str">
        <f>IF(BX76&gt;0,BY76/BX76,"-")</f>
        <v>-</v>
      </c>
    </row>
    <row r="77" spans="2:80" s="3" customFormat="1" ht="16.600000000000001" customHeight="1" outlineLevel="1" thickTop="1" thickBot="1" x14ac:dyDescent="0.35">
      <c r="B77" s="6" t="str">
        <f>B74</f>
        <v>SU20</v>
      </c>
      <c r="C77" s="7"/>
      <c r="D77" s="68">
        <f>SUM(D74:D76)</f>
        <v>0</v>
      </c>
      <c r="E77" s="40">
        <f>SUM(E74:E76)</f>
        <v>0</v>
      </c>
      <c r="F77" s="41" t="str">
        <f>IF(D77=0,"-",D77/D$87)</f>
        <v>-</v>
      </c>
      <c r="G77" s="41" t="str">
        <f>IF(E77=0,"-",E77/E$87)</f>
        <v>-</v>
      </c>
      <c r="H77" s="42"/>
      <c r="I77" s="68">
        <f>SUM(I74:I76)</f>
        <v>0</v>
      </c>
      <c r="J77" s="40">
        <f>SUM(J74:J76)</f>
        <v>0</v>
      </c>
      <c r="K77" s="41" t="str">
        <f>IF(I77=0,"-",I77/I$87)</f>
        <v>-</v>
      </c>
      <c r="L77" s="41" t="str">
        <f>IF(J77=0,"-",J77/J$87)</f>
        <v>-</v>
      </c>
      <c r="M77" s="42"/>
      <c r="N77" s="68">
        <f>SUM(N74:N76)</f>
        <v>0</v>
      </c>
      <c r="O77" s="40">
        <f>SUM(O74:O76)</f>
        <v>0</v>
      </c>
      <c r="P77" s="41" t="str">
        <f>IF(N77=0,"-",N77/N$87)</f>
        <v>-</v>
      </c>
      <c r="Q77" s="41" t="str">
        <f>IF(O77=0,"-",O77/O$87)</f>
        <v>-</v>
      </c>
      <c r="R77" s="42"/>
      <c r="S77" s="68">
        <f>SUM(S74:S76)</f>
        <v>0</v>
      </c>
      <c r="T77" s="40">
        <f>SUM(T74:T76)</f>
        <v>0</v>
      </c>
      <c r="U77" s="41" t="str">
        <f>IF(S77=0,"-",S77/S$87)</f>
        <v>-</v>
      </c>
      <c r="V77" s="41" t="str">
        <f>IF(T77=0,"-",T77/T$87)</f>
        <v>-</v>
      </c>
      <c r="W77" s="42"/>
      <c r="X77" s="68">
        <f>SUM(X74:X76)</f>
        <v>0</v>
      </c>
      <c r="Y77" s="40">
        <f>SUM(Y74:Y76)</f>
        <v>0</v>
      </c>
      <c r="Z77" s="41" t="str">
        <f>IF(X77=0,"-",X77/X$87)</f>
        <v>-</v>
      </c>
      <c r="AA77" s="41" t="str">
        <f>IF(Y77=0,"-",Y77/Y$87)</f>
        <v>-</v>
      </c>
      <c r="AB77" s="42"/>
      <c r="AC77" s="68">
        <f>SUM(AC74:AC76)</f>
        <v>0</v>
      </c>
      <c r="AD77" s="40">
        <f>SUM(AD74:AD76)</f>
        <v>0</v>
      </c>
      <c r="AE77" s="41" t="str">
        <f>IF(AC77=0,"-",AC77/AC$87)</f>
        <v>-</v>
      </c>
      <c r="AF77" s="41" t="str">
        <f>IF(AD77=0,"-",AD77/AD$87)</f>
        <v>-</v>
      </c>
      <c r="AG77" s="42"/>
      <c r="AH77" s="68">
        <f>SUM(AH74:AH76)</f>
        <v>0</v>
      </c>
      <c r="AI77" s="40">
        <f>SUM(AI74:AI76)</f>
        <v>0</v>
      </c>
      <c r="AJ77" s="41" t="str">
        <f>IF(AH77=0,"-",AH77/AH$87)</f>
        <v>-</v>
      </c>
      <c r="AK77" s="41" t="str">
        <f>IF(AI77=0,"-",AI77/AI$87)</f>
        <v>-</v>
      </c>
      <c r="AL77" s="42"/>
      <c r="AM77" s="16"/>
      <c r="AN77" s="68">
        <f>SUM(AN74:AN76)</f>
        <v>0</v>
      </c>
      <c r="AO77" s="40">
        <f>SUM(AO74:AO76)</f>
        <v>0</v>
      </c>
      <c r="AP77" s="41" t="str">
        <f>IF(AN77=0,"-",AN77/AN$87)</f>
        <v>-</v>
      </c>
      <c r="AQ77" s="41" t="str">
        <f>IF(AO77=0,"-",AO77/AO$87)</f>
        <v>-</v>
      </c>
      <c r="AR77" s="42"/>
      <c r="AS77" s="68">
        <f>SUM(AS74:AS76)</f>
        <v>0</v>
      </c>
      <c r="AT77" s="40">
        <f>SUM(AT74:AT76)</f>
        <v>0</v>
      </c>
      <c r="AU77" s="41" t="str">
        <f>IF(AS77=0,"-",AS77/AS$87)</f>
        <v>-</v>
      </c>
      <c r="AV77" s="41" t="str">
        <f>IF(AT77=0,"-",AT77/AT$87)</f>
        <v>-</v>
      </c>
      <c r="AW77" s="42"/>
      <c r="AX77" s="68">
        <f>SUM(AX74:AX76)</f>
        <v>0</v>
      </c>
      <c r="AY77" s="40">
        <f>SUM(AY74:AY76)</f>
        <v>0</v>
      </c>
      <c r="AZ77" s="41" t="str">
        <f>IF(AX77=0,"-",AX77/AX$87)</f>
        <v>-</v>
      </c>
      <c r="BA77" s="41" t="str">
        <f>IF(AY77=0,"-",AY77/AY$87)</f>
        <v>-</v>
      </c>
      <c r="BB77" s="42"/>
      <c r="BC77" s="68">
        <f>SUM(BC74:BC76)</f>
        <v>0</v>
      </c>
      <c r="BD77" s="40">
        <f>SUM(BD74:BD76)</f>
        <v>0</v>
      </c>
      <c r="BE77" s="41" t="str">
        <f>IF(BC77=0,"-",BC77/BC$87)</f>
        <v>-</v>
      </c>
      <c r="BF77" s="41" t="str">
        <f>IF(BD77=0,"-",BD77/BD$87)</f>
        <v>-</v>
      </c>
      <c r="BG77" s="42"/>
      <c r="BH77" s="68">
        <f>SUM(BH74:BH76)</f>
        <v>0</v>
      </c>
      <c r="BI77" s="40">
        <f>SUM(BI74:BI76)</f>
        <v>0</v>
      </c>
      <c r="BJ77" s="41" t="str">
        <f>IF(BH77=0,"-",BH77/BH$87)</f>
        <v>-</v>
      </c>
      <c r="BK77" s="41" t="str">
        <f>IF(BI77=0,"-",BI77/BI$87)</f>
        <v>-</v>
      </c>
      <c r="BL77" s="42"/>
      <c r="BM77" s="68">
        <f>SUM(BM74:BM76)</f>
        <v>0</v>
      </c>
      <c r="BN77" s="40">
        <f>SUM(BN74:BN76)</f>
        <v>0</v>
      </c>
      <c r="BO77" s="41" t="str">
        <f>IF(BM77=0,"-",BM77/BM$87)</f>
        <v>-</v>
      </c>
      <c r="BP77" s="41" t="str">
        <f>IF(BN77=0,"-",BN77/BN$87)</f>
        <v>-</v>
      </c>
      <c r="BQ77" s="42"/>
      <c r="BR77" s="68">
        <f>SUM(BR74:BR76)</f>
        <v>0</v>
      </c>
      <c r="BS77" s="40">
        <f>SUM(BS74:BS76)</f>
        <v>0</v>
      </c>
      <c r="BT77" s="41" t="str">
        <f>IF(BR77=0,"-",BR77/BR$87)</f>
        <v>-</v>
      </c>
      <c r="BU77" s="41" t="str">
        <f>IF(BS77=0,"-",BS77/BS$87)</f>
        <v>-</v>
      </c>
      <c r="BV77" s="42"/>
      <c r="BX77" s="68">
        <f>SUM(BX74:BX76)</f>
        <v>0</v>
      </c>
      <c r="BY77" s="40">
        <f>SUM(BY74:BY76)</f>
        <v>0</v>
      </c>
      <c r="BZ77" s="41" t="str">
        <f>IF(BX77=0,"-",BX77/BX$87)</f>
        <v>-</v>
      </c>
      <c r="CA77" s="41" t="str">
        <f>IF(BY77=0,"-",BY77/BY$87)</f>
        <v>-</v>
      </c>
      <c r="CB77" s="42"/>
    </row>
    <row r="78" spans="2:80" s="3" customFormat="1" ht="16" customHeight="1" outlineLevel="1" thickTop="1" x14ac:dyDescent="0.3">
      <c r="B78" s="137" t="s">
        <v>30</v>
      </c>
      <c r="C78" s="8" t="s">
        <v>17</v>
      </c>
      <c r="D78" s="65">
        <f>D12</f>
        <v>0</v>
      </c>
      <c r="E78" s="36">
        <f>E12</f>
        <v>0</v>
      </c>
      <c r="F78" s="37" t="str">
        <f t="shared" ref="F78:G80" si="251">IF(D78=0,"-",D78/D$81)</f>
        <v>-</v>
      </c>
      <c r="G78" s="37" t="str">
        <f t="shared" si="251"/>
        <v>-</v>
      </c>
      <c r="H78" s="38" t="str">
        <f>IF(D78&gt;0,E78/D78,"-")</f>
        <v>-</v>
      </c>
      <c r="I78" s="65">
        <f>I12</f>
        <v>0</v>
      </c>
      <c r="J78" s="36">
        <f>J12</f>
        <v>0</v>
      </c>
      <c r="K78" s="37" t="str">
        <f t="shared" ref="K78:L80" si="252">IF(I78=0,"-",I78/I$81)</f>
        <v>-</v>
      </c>
      <c r="L78" s="37" t="str">
        <f t="shared" si="252"/>
        <v>-</v>
      </c>
      <c r="M78" s="38" t="str">
        <f>IF(I78&gt;0,J78/I78,"-")</f>
        <v>-</v>
      </c>
      <c r="N78" s="65">
        <f>N12</f>
        <v>0</v>
      </c>
      <c r="O78" s="36">
        <f>O12</f>
        <v>0</v>
      </c>
      <c r="P78" s="37" t="str">
        <f t="shared" ref="P78:Q80" si="253">IF(N78=0,"-",N78/N$81)</f>
        <v>-</v>
      </c>
      <c r="Q78" s="37" t="str">
        <f t="shared" si="253"/>
        <v>-</v>
      </c>
      <c r="R78" s="38" t="str">
        <f>IF(N78&gt;0,O78/N78,"-")</f>
        <v>-</v>
      </c>
      <c r="S78" s="65">
        <f>S12</f>
        <v>0</v>
      </c>
      <c r="T78" s="36">
        <f>T12</f>
        <v>0</v>
      </c>
      <c r="U78" s="37" t="str">
        <f t="shared" ref="U78:V80" si="254">IF(S78=0,"-",S78/S$81)</f>
        <v>-</v>
      </c>
      <c r="V78" s="37" t="str">
        <f t="shared" si="254"/>
        <v>-</v>
      </c>
      <c r="W78" s="38" t="str">
        <f>IF(S78&gt;0,T78/S78,"-")</f>
        <v>-</v>
      </c>
      <c r="X78" s="65">
        <f>X12</f>
        <v>0</v>
      </c>
      <c r="Y78" s="36">
        <f>Y12</f>
        <v>0</v>
      </c>
      <c r="Z78" s="37" t="str">
        <f t="shared" ref="Z78:AA80" si="255">IF(X78=0,"-",X78/X$81)</f>
        <v>-</v>
      </c>
      <c r="AA78" s="37" t="str">
        <f t="shared" si="255"/>
        <v>-</v>
      </c>
      <c r="AB78" s="38" t="str">
        <f>IF(X78&gt;0,Y78/X78,"-")</f>
        <v>-</v>
      </c>
      <c r="AC78" s="65">
        <f>AC12</f>
        <v>0</v>
      </c>
      <c r="AD78" s="36">
        <f>AD12</f>
        <v>0</v>
      </c>
      <c r="AE78" s="37" t="str">
        <f t="shared" ref="AE78:AF80" si="256">IF(AC78=0,"-",AC78/AC$81)</f>
        <v>-</v>
      </c>
      <c r="AF78" s="37" t="str">
        <f t="shared" si="256"/>
        <v>-</v>
      </c>
      <c r="AG78" s="38" t="str">
        <f>IF(AC78&gt;0,AD78/AC78,"-")</f>
        <v>-</v>
      </c>
      <c r="AH78" s="65">
        <f>AH12</f>
        <v>0</v>
      </c>
      <c r="AI78" s="36">
        <f>AI12</f>
        <v>0</v>
      </c>
      <c r="AJ78" s="37" t="str">
        <f t="shared" ref="AJ78:AK80" si="257">IF(AH78=0,"-",AH78/AH$81)</f>
        <v>-</v>
      </c>
      <c r="AK78" s="37" t="str">
        <f t="shared" si="257"/>
        <v>-</v>
      </c>
      <c r="AL78" s="38" t="str">
        <f>IF(AH78&gt;0,AI78/AH78,"-")</f>
        <v>-</v>
      </c>
      <c r="AM78" s="10"/>
      <c r="AN78" s="65">
        <f>AN12</f>
        <v>0</v>
      </c>
      <c r="AO78" s="36">
        <f>AO12</f>
        <v>0</v>
      </c>
      <c r="AP78" s="37" t="str">
        <f t="shared" ref="AP78:AQ80" si="258">IF(AN78=0,"-",AN78/AN$81)</f>
        <v>-</v>
      </c>
      <c r="AQ78" s="37" t="str">
        <f t="shared" si="258"/>
        <v>-</v>
      </c>
      <c r="AR78" s="38" t="str">
        <f>IF(AN78&gt;0,AO78/AN78,"-")</f>
        <v>-</v>
      </c>
      <c r="AS78" s="65">
        <f>AS12</f>
        <v>0</v>
      </c>
      <c r="AT78" s="36">
        <f>AT12</f>
        <v>0</v>
      </c>
      <c r="AU78" s="37" t="str">
        <f t="shared" ref="AU78:AV80" si="259">IF(AS78=0,"-",AS78/AS$81)</f>
        <v>-</v>
      </c>
      <c r="AV78" s="37" t="str">
        <f t="shared" si="259"/>
        <v>-</v>
      </c>
      <c r="AW78" s="38" t="str">
        <f>IF(AS78&gt;0,AT78/AS78,"-")</f>
        <v>-</v>
      </c>
      <c r="AX78" s="65">
        <f>AX12</f>
        <v>0</v>
      </c>
      <c r="AY78" s="36">
        <f>AY12</f>
        <v>0</v>
      </c>
      <c r="AZ78" s="37" t="str">
        <f t="shared" ref="AZ78:BA80" si="260">IF(AX78=0,"-",AX78/AX$81)</f>
        <v>-</v>
      </c>
      <c r="BA78" s="37" t="str">
        <f t="shared" si="260"/>
        <v>-</v>
      </c>
      <c r="BB78" s="38" t="str">
        <f>IF(AX78&gt;0,AY78/AX78,"-")</f>
        <v>-</v>
      </c>
      <c r="BC78" s="65">
        <f>BC12</f>
        <v>0</v>
      </c>
      <c r="BD78" s="36">
        <f>BD12</f>
        <v>0</v>
      </c>
      <c r="BE78" s="37" t="str">
        <f t="shared" ref="BE78:BF80" si="261">IF(BC78=0,"-",BC78/BC$81)</f>
        <v>-</v>
      </c>
      <c r="BF78" s="37" t="str">
        <f t="shared" si="261"/>
        <v>-</v>
      </c>
      <c r="BG78" s="38" t="str">
        <f>IF(BC78&gt;0,BD78/BC78,"-")</f>
        <v>-</v>
      </c>
      <c r="BH78" s="65">
        <f>BH12</f>
        <v>0</v>
      </c>
      <c r="BI78" s="36">
        <f>BI12</f>
        <v>0</v>
      </c>
      <c r="BJ78" s="37" t="str">
        <f t="shared" ref="BJ78:BK80" si="262">IF(BH78=0,"-",BH78/BH$81)</f>
        <v>-</v>
      </c>
      <c r="BK78" s="37" t="str">
        <f t="shared" si="262"/>
        <v>-</v>
      </c>
      <c r="BL78" s="38" t="str">
        <f>IF(BH78&gt;0,BI78/BH78,"-")</f>
        <v>-</v>
      </c>
      <c r="BM78" s="65">
        <f>BM12</f>
        <v>0</v>
      </c>
      <c r="BN78" s="36">
        <f>BN12</f>
        <v>0</v>
      </c>
      <c r="BO78" s="37" t="str">
        <f t="shared" ref="BO78:BP80" si="263">IF(BM78=0,"-",BM78/BM$81)</f>
        <v>-</v>
      </c>
      <c r="BP78" s="37" t="str">
        <f t="shared" si="263"/>
        <v>-</v>
      </c>
      <c r="BQ78" s="38" t="str">
        <f>IF(BM78&gt;0,BN78/BM78,"-")</f>
        <v>-</v>
      </c>
      <c r="BR78" s="65">
        <f>BR12</f>
        <v>0</v>
      </c>
      <c r="BS78" s="36">
        <f>BS12</f>
        <v>0</v>
      </c>
      <c r="BT78" s="37" t="str">
        <f t="shared" ref="BT78:BU80" si="264">IF(BR78=0,"-",BR78/BR$81)</f>
        <v>-</v>
      </c>
      <c r="BU78" s="37" t="str">
        <f t="shared" si="264"/>
        <v>-</v>
      </c>
      <c r="BV78" s="38" t="str">
        <f>IF(BR78&gt;0,BS78/BR78,"-")</f>
        <v>-</v>
      </c>
      <c r="BX78" s="65">
        <f>BX12</f>
        <v>0</v>
      </c>
      <c r="BY78" s="36">
        <f>BY12</f>
        <v>0</v>
      </c>
      <c r="BZ78" s="37" t="str">
        <f t="shared" ref="BZ78:CA80" si="265">IF(BX78=0,"-",BX78/BX$81)</f>
        <v>-</v>
      </c>
      <c r="CA78" s="37" t="str">
        <f t="shared" si="265"/>
        <v>-</v>
      </c>
      <c r="CB78" s="38" t="str">
        <f>IF(BX78&gt;0,BY78/BX78,"-")</f>
        <v>-</v>
      </c>
    </row>
    <row r="79" spans="2:80" s="3" customFormat="1" ht="15.05" customHeight="1" outlineLevel="1" x14ac:dyDescent="0.3">
      <c r="B79" s="138"/>
      <c r="C79" s="9" t="s">
        <v>18</v>
      </c>
      <c r="D79" s="66">
        <f>D22</f>
        <v>0</v>
      </c>
      <c r="E79" s="47">
        <f>E22</f>
        <v>0</v>
      </c>
      <c r="F79" s="48" t="str">
        <f t="shared" si="251"/>
        <v>-</v>
      </c>
      <c r="G79" s="48" t="str">
        <f t="shared" si="251"/>
        <v>-</v>
      </c>
      <c r="H79" s="49" t="str">
        <f>IF(D79&gt;0,E79/D79,"-")</f>
        <v>-</v>
      </c>
      <c r="I79" s="66">
        <f>I22</f>
        <v>0</v>
      </c>
      <c r="J79" s="47">
        <f>J22</f>
        <v>0</v>
      </c>
      <c r="K79" s="48" t="str">
        <f t="shared" si="252"/>
        <v>-</v>
      </c>
      <c r="L79" s="48" t="str">
        <f t="shared" si="252"/>
        <v>-</v>
      </c>
      <c r="M79" s="49" t="str">
        <f>IF(I79&gt;0,J79/I79,"-")</f>
        <v>-</v>
      </c>
      <c r="N79" s="66">
        <f>N22</f>
        <v>0</v>
      </c>
      <c r="O79" s="47">
        <f>O22</f>
        <v>0</v>
      </c>
      <c r="P79" s="48" t="str">
        <f t="shared" si="253"/>
        <v>-</v>
      </c>
      <c r="Q79" s="48" t="str">
        <f t="shared" si="253"/>
        <v>-</v>
      </c>
      <c r="R79" s="49" t="str">
        <f>IF(N79&gt;0,O79/N79,"-")</f>
        <v>-</v>
      </c>
      <c r="S79" s="66">
        <f>S22</f>
        <v>0</v>
      </c>
      <c r="T79" s="47">
        <f>T22</f>
        <v>0</v>
      </c>
      <c r="U79" s="48" t="str">
        <f t="shared" si="254"/>
        <v>-</v>
      </c>
      <c r="V79" s="48" t="str">
        <f t="shared" si="254"/>
        <v>-</v>
      </c>
      <c r="W79" s="49" t="str">
        <f>IF(S79&gt;0,T79/S79,"-")</f>
        <v>-</v>
      </c>
      <c r="X79" s="66">
        <f>X22</f>
        <v>0</v>
      </c>
      <c r="Y79" s="47">
        <f>Y22</f>
        <v>0</v>
      </c>
      <c r="Z79" s="48" t="str">
        <f t="shared" si="255"/>
        <v>-</v>
      </c>
      <c r="AA79" s="48" t="str">
        <f t="shared" si="255"/>
        <v>-</v>
      </c>
      <c r="AB79" s="49" t="str">
        <f>IF(X79&gt;0,Y79/X79,"-")</f>
        <v>-</v>
      </c>
      <c r="AC79" s="66">
        <f>AC22</f>
        <v>0</v>
      </c>
      <c r="AD79" s="47">
        <f>AD22</f>
        <v>0</v>
      </c>
      <c r="AE79" s="48" t="str">
        <f t="shared" si="256"/>
        <v>-</v>
      </c>
      <c r="AF79" s="48" t="str">
        <f t="shared" si="256"/>
        <v>-</v>
      </c>
      <c r="AG79" s="49" t="str">
        <f>IF(AC79&gt;0,AD79/AC79,"-")</f>
        <v>-</v>
      </c>
      <c r="AH79" s="66">
        <f>AH22</f>
        <v>0</v>
      </c>
      <c r="AI79" s="47">
        <f>AI22</f>
        <v>0</v>
      </c>
      <c r="AJ79" s="48" t="str">
        <f t="shared" si="257"/>
        <v>-</v>
      </c>
      <c r="AK79" s="48" t="str">
        <f t="shared" si="257"/>
        <v>-</v>
      </c>
      <c r="AL79" s="49" t="str">
        <f>IF(AH79&gt;0,AI79/AH79,"-")</f>
        <v>-</v>
      </c>
      <c r="AM79" s="10"/>
      <c r="AN79" s="66">
        <f>AN22</f>
        <v>0</v>
      </c>
      <c r="AO79" s="47">
        <f>AO22</f>
        <v>0</v>
      </c>
      <c r="AP79" s="48" t="str">
        <f t="shared" si="258"/>
        <v>-</v>
      </c>
      <c r="AQ79" s="48" t="str">
        <f t="shared" si="258"/>
        <v>-</v>
      </c>
      <c r="AR79" s="49" t="str">
        <f>IF(AN79&gt;0,AO79/AN79,"-")</f>
        <v>-</v>
      </c>
      <c r="AS79" s="66">
        <f>AS22</f>
        <v>0</v>
      </c>
      <c r="AT79" s="47">
        <f>AT22</f>
        <v>0</v>
      </c>
      <c r="AU79" s="48" t="str">
        <f t="shared" si="259"/>
        <v>-</v>
      </c>
      <c r="AV79" s="48" t="str">
        <f t="shared" si="259"/>
        <v>-</v>
      </c>
      <c r="AW79" s="49" t="str">
        <f>IF(AS79&gt;0,AT79/AS79,"-")</f>
        <v>-</v>
      </c>
      <c r="AX79" s="66">
        <f>AX22</f>
        <v>0</v>
      </c>
      <c r="AY79" s="47">
        <f>AY22</f>
        <v>0</v>
      </c>
      <c r="AZ79" s="48" t="str">
        <f t="shared" si="260"/>
        <v>-</v>
      </c>
      <c r="BA79" s="48" t="str">
        <f t="shared" si="260"/>
        <v>-</v>
      </c>
      <c r="BB79" s="49" t="str">
        <f>IF(AX79&gt;0,AY79/AX79,"-")</f>
        <v>-</v>
      </c>
      <c r="BC79" s="66">
        <f>BC22</f>
        <v>0</v>
      </c>
      <c r="BD79" s="47">
        <f>BD22</f>
        <v>0</v>
      </c>
      <c r="BE79" s="48" t="str">
        <f t="shared" si="261"/>
        <v>-</v>
      </c>
      <c r="BF79" s="48" t="str">
        <f t="shared" si="261"/>
        <v>-</v>
      </c>
      <c r="BG79" s="49" t="str">
        <f>IF(BC79&gt;0,BD79/BC79,"-")</f>
        <v>-</v>
      </c>
      <c r="BH79" s="66">
        <f>BH22</f>
        <v>0</v>
      </c>
      <c r="BI79" s="47">
        <f>BI22</f>
        <v>0</v>
      </c>
      <c r="BJ79" s="48" t="str">
        <f t="shared" si="262"/>
        <v>-</v>
      </c>
      <c r="BK79" s="48" t="str">
        <f t="shared" si="262"/>
        <v>-</v>
      </c>
      <c r="BL79" s="49" t="str">
        <f>IF(BH79&gt;0,BI79/BH79,"-")</f>
        <v>-</v>
      </c>
      <c r="BM79" s="66">
        <f>BM22</f>
        <v>0</v>
      </c>
      <c r="BN79" s="47">
        <f>BN22</f>
        <v>0</v>
      </c>
      <c r="BO79" s="48" t="str">
        <f t="shared" si="263"/>
        <v>-</v>
      </c>
      <c r="BP79" s="48" t="str">
        <f t="shared" si="263"/>
        <v>-</v>
      </c>
      <c r="BQ79" s="49" t="str">
        <f>IF(BM79&gt;0,BN79/BM79,"-")</f>
        <v>-</v>
      </c>
      <c r="BR79" s="66">
        <f>BR22</f>
        <v>0</v>
      </c>
      <c r="BS79" s="47">
        <f>BS22</f>
        <v>0</v>
      </c>
      <c r="BT79" s="48" t="str">
        <f t="shared" si="264"/>
        <v>-</v>
      </c>
      <c r="BU79" s="48" t="str">
        <f t="shared" si="264"/>
        <v>-</v>
      </c>
      <c r="BV79" s="49" t="str">
        <f>IF(BR79&gt;0,BS79/BR79,"-")</f>
        <v>-</v>
      </c>
      <c r="BX79" s="66">
        <f>BX22</f>
        <v>0</v>
      </c>
      <c r="BY79" s="47">
        <f>BY22</f>
        <v>0</v>
      </c>
      <c r="BZ79" s="48" t="str">
        <f t="shared" si="265"/>
        <v>-</v>
      </c>
      <c r="CA79" s="48" t="str">
        <f t="shared" si="265"/>
        <v>-</v>
      </c>
      <c r="CB79" s="49" t="str">
        <f>IF(BX79&gt;0,BY79/BX79,"-")</f>
        <v>-</v>
      </c>
    </row>
    <row r="80" spans="2:80" s="3" customFormat="1" ht="16" customHeight="1" outlineLevel="1" thickBot="1" x14ac:dyDescent="0.35">
      <c r="B80" s="139"/>
      <c r="C80" s="11" t="s">
        <v>0</v>
      </c>
      <c r="D80" s="67">
        <f>D32</f>
        <v>0</v>
      </c>
      <c r="E80" s="54">
        <f>E32</f>
        <v>0</v>
      </c>
      <c r="F80" s="55" t="str">
        <f t="shared" si="251"/>
        <v>-</v>
      </c>
      <c r="G80" s="55" t="str">
        <f t="shared" si="251"/>
        <v>-</v>
      </c>
      <c r="H80" s="56" t="str">
        <f>IF(D80&gt;0,E80/D80,"-")</f>
        <v>-</v>
      </c>
      <c r="I80" s="67">
        <f>I32</f>
        <v>0</v>
      </c>
      <c r="J80" s="54">
        <f>J32</f>
        <v>0</v>
      </c>
      <c r="K80" s="55" t="str">
        <f t="shared" si="252"/>
        <v>-</v>
      </c>
      <c r="L80" s="55" t="str">
        <f t="shared" si="252"/>
        <v>-</v>
      </c>
      <c r="M80" s="56" t="str">
        <f>IF(I80&gt;0,J80/I80,"-")</f>
        <v>-</v>
      </c>
      <c r="N80" s="67">
        <f>N32</f>
        <v>0</v>
      </c>
      <c r="O80" s="54">
        <f>O32</f>
        <v>0</v>
      </c>
      <c r="P80" s="55" t="str">
        <f t="shared" si="253"/>
        <v>-</v>
      </c>
      <c r="Q80" s="55" t="str">
        <f t="shared" si="253"/>
        <v>-</v>
      </c>
      <c r="R80" s="56" t="str">
        <f>IF(N80&gt;0,O80/N80,"-")</f>
        <v>-</v>
      </c>
      <c r="S80" s="67">
        <f>S32</f>
        <v>0</v>
      </c>
      <c r="T80" s="54">
        <f>T32</f>
        <v>0</v>
      </c>
      <c r="U80" s="55" t="str">
        <f t="shared" si="254"/>
        <v>-</v>
      </c>
      <c r="V80" s="55" t="str">
        <f t="shared" si="254"/>
        <v>-</v>
      </c>
      <c r="W80" s="56" t="str">
        <f>IF(S80&gt;0,T80/S80,"-")</f>
        <v>-</v>
      </c>
      <c r="X80" s="67">
        <f>X32</f>
        <v>0</v>
      </c>
      <c r="Y80" s="54">
        <f>Y32</f>
        <v>0</v>
      </c>
      <c r="Z80" s="55" t="str">
        <f t="shared" si="255"/>
        <v>-</v>
      </c>
      <c r="AA80" s="55" t="str">
        <f t="shared" si="255"/>
        <v>-</v>
      </c>
      <c r="AB80" s="56" t="str">
        <f>IF(X80&gt;0,Y80/X80,"-")</f>
        <v>-</v>
      </c>
      <c r="AC80" s="67">
        <f>AC32</f>
        <v>0</v>
      </c>
      <c r="AD80" s="54">
        <f>AD32</f>
        <v>0</v>
      </c>
      <c r="AE80" s="55" t="str">
        <f t="shared" si="256"/>
        <v>-</v>
      </c>
      <c r="AF80" s="55" t="str">
        <f t="shared" si="256"/>
        <v>-</v>
      </c>
      <c r="AG80" s="56" t="str">
        <f>IF(AC80&gt;0,AD80/AC80,"-")</f>
        <v>-</v>
      </c>
      <c r="AH80" s="67">
        <f>AH32</f>
        <v>0</v>
      </c>
      <c r="AI80" s="54">
        <f>AI32</f>
        <v>0</v>
      </c>
      <c r="AJ80" s="55" t="str">
        <f t="shared" si="257"/>
        <v>-</v>
      </c>
      <c r="AK80" s="55" t="str">
        <f t="shared" si="257"/>
        <v>-</v>
      </c>
      <c r="AL80" s="56" t="str">
        <f>IF(AH80&gt;0,AI80/AH80,"-")</f>
        <v>-</v>
      </c>
      <c r="AM80" s="10"/>
      <c r="AN80" s="67">
        <f>AN32</f>
        <v>0</v>
      </c>
      <c r="AO80" s="54">
        <f>AO32</f>
        <v>0</v>
      </c>
      <c r="AP80" s="55" t="str">
        <f t="shared" si="258"/>
        <v>-</v>
      </c>
      <c r="AQ80" s="55" t="str">
        <f t="shared" si="258"/>
        <v>-</v>
      </c>
      <c r="AR80" s="56" t="str">
        <f>IF(AN80&gt;0,AO80/AN80,"-")</f>
        <v>-</v>
      </c>
      <c r="AS80" s="67">
        <f>AS32</f>
        <v>0</v>
      </c>
      <c r="AT80" s="54">
        <f>AT32</f>
        <v>0</v>
      </c>
      <c r="AU80" s="55" t="str">
        <f t="shared" si="259"/>
        <v>-</v>
      </c>
      <c r="AV80" s="55" t="str">
        <f t="shared" si="259"/>
        <v>-</v>
      </c>
      <c r="AW80" s="56" t="str">
        <f>IF(AS80&gt;0,AT80/AS80,"-")</f>
        <v>-</v>
      </c>
      <c r="AX80" s="67">
        <f>AX32</f>
        <v>0</v>
      </c>
      <c r="AY80" s="54">
        <f>AY32</f>
        <v>0</v>
      </c>
      <c r="AZ80" s="55" t="str">
        <f t="shared" si="260"/>
        <v>-</v>
      </c>
      <c r="BA80" s="55" t="str">
        <f t="shared" si="260"/>
        <v>-</v>
      </c>
      <c r="BB80" s="56" t="str">
        <f>IF(AX80&gt;0,AY80/AX80,"-")</f>
        <v>-</v>
      </c>
      <c r="BC80" s="67">
        <f>BC32</f>
        <v>0</v>
      </c>
      <c r="BD80" s="54">
        <f>BD32</f>
        <v>0</v>
      </c>
      <c r="BE80" s="55" t="str">
        <f t="shared" si="261"/>
        <v>-</v>
      </c>
      <c r="BF80" s="55" t="str">
        <f t="shared" si="261"/>
        <v>-</v>
      </c>
      <c r="BG80" s="56" t="str">
        <f>IF(BC80&gt;0,BD80/BC80,"-")</f>
        <v>-</v>
      </c>
      <c r="BH80" s="67">
        <f>BH32</f>
        <v>0</v>
      </c>
      <c r="BI80" s="54">
        <f>BI32</f>
        <v>0</v>
      </c>
      <c r="BJ80" s="55" t="str">
        <f t="shared" si="262"/>
        <v>-</v>
      </c>
      <c r="BK80" s="55" t="str">
        <f t="shared" si="262"/>
        <v>-</v>
      </c>
      <c r="BL80" s="56" t="str">
        <f>IF(BH80&gt;0,BI80/BH80,"-")</f>
        <v>-</v>
      </c>
      <c r="BM80" s="67">
        <f>BM32</f>
        <v>0</v>
      </c>
      <c r="BN80" s="54">
        <f>BN32</f>
        <v>0</v>
      </c>
      <c r="BO80" s="55" t="str">
        <f t="shared" si="263"/>
        <v>-</v>
      </c>
      <c r="BP80" s="55" t="str">
        <f t="shared" si="263"/>
        <v>-</v>
      </c>
      <c r="BQ80" s="56" t="str">
        <f>IF(BM80&gt;0,BN80/BM80,"-")</f>
        <v>-</v>
      </c>
      <c r="BR80" s="67">
        <f>BR32</f>
        <v>0</v>
      </c>
      <c r="BS80" s="54">
        <f>BS32</f>
        <v>0</v>
      </c>
      <c r="BT80" s="55" t="str">
        <f t="shared" si="264"/>
        <v>-</v>
      </c>
      <c r="BU80" s="55" t="str">
        <f t="shared" si="264"/>
        <v>-</v>
      </c>
      <c r="BV80" s="56" t="str">
        <f>IF(BR80&gt;0,BS80/BR80,"-")</f>
        <v>-</v>
      </c>
      <c r="BX80" s="67">
        <f>BX32</f>
        <v>0</v>
      </c>
      <c r="BY80" s="54">
        <f>BY32</f>
        <v>0</v>
      </c>
      <c r="BZ80" s="55" t="str">
        <f t="shared" si="265"/>
        <v>-</v>
      </c>
      <c r="CA80" s="55" t="str">
        <f t="shared" si="265"/>
        <v>-</v>
      </c>
      <c r="CB80" s="56" t="str">
        <f>IF(BX80&gt;0,BY80/BX80,"-")</f>
        <v>-</v>
      </c>
    </row>
    <row r="81" spans="2:80" s="3" customFormat="1" ht="16.600000000000001" customHeight="1" outlineLevel="1" thickTop="1" thickBot="1" x14ac:dyDescent="0.35">
      <c r="B81" s="6" t="str">
        <f>B78</f>
        <v>FA20</v>
      </c>
      <c r="C81" s="7"/>
      <c r="D81" s="68">
        <f>SUM(D78:D80)</f>
        <v>0</v>
      </c>
      <c r="E81" s="40">
        <f>SUM(E78:E80)</f>
        <v>0</v>
      </c>
      <c r="F81" s="41" t="str">
        <f>IF(D81=0,"-",D81/D$87)</f>
        <v>-</v>
      </c>
      <c r="G81" s="41" t="str">
        <f>IF(E81=0,"-",E81/E$87)</f>
        <v>-</v>
      </c>
      <c r="H81" s="42" t="str">
        <f>IF(D81&gt;0,E81/D81,"-")</f>
        <v>-</v>
      </c>
      <c r="I81" s="68">
        <f>SUM(I78:I80)</f>
        <v>0</v>
      </c>
      <c r="J81" s="40">
        <f>SUM(J78:J80)</f>
        <v>0</v>
      </c>
      <c r="K81" s="41" t="str">
        <f>IF(I81=0,"-",I81/I$87)</f>
        <v>-</v>
      </c>
      <c r="L81" s="41" t="str">
        <f>IF(J81=0,"-",J81/J$87)</f>
        <v>-</v>
      </c>
      <c r="M81" s="42" t="str">
        <f>IF(I81&gt;0,J81/I81,"-")</f>
        <v>-</v>
      </c>
      <c r="N81" s="68">
        <f>SUM(N78:N80)</f>
        <v>0</v>
      </c>
      <c r="O81" s="40">
        <f>SUM(O78:O80)</f>
        <v>0</v>
      </c>
      <c r="P81" s="41" t="str">
        <f>IF(N81=0,"-",N81/N$87)</f>
        <v>-</v>
      </c>
      <c r="Q81" s="41" t="str">
        <f>IF(O81=0,"-",O81/O$87)</f>
        <v>-</v>
      </c>
      <c r="R81" s="42" t="str">
        <f>IF(N81&gt;0,O81/N81,"-")</f>
        <v>-</v>
      </c>
      <c r="S81" s="68">
        <f>SUM(S78:S80)</f>
        <v>0</v>
      </c>
      <c r="T81" s="40">
        <f>SUM(T78:T80)</f>
        <v>0</v>
      </c>
      <c r="U81" s="41" t="str">
        <f>IF(S81=0,"-",S81/S$87)</f>
        <v>-</v>
      </c>
      <c r="V81" s="41" t="str">
        <f>IF(T81=0,"-",T81/T$87)</f>
        <v>-</v>
      </c>
      <c r="W81" s="42" t="str">
        <f>IF(S81&gt;0,T81/S81,"-")</f>
        <v>-</v>
      </c>
      <c r="X81" s="68">
        <f>SUM(X78:X80)</f>
        <v>0</v>
      </c>
      <c r="Y81" s="40">
        <f>SUM(Y78:Y80)</f>
        <v>0</v>
      </c>
      <c r="Z81" s="41" t="str">
        <f>IF(X81=0,"-",X81/X$87)</f>
        <v>-</v>
      </c>
      <c r="AA81" s="41" t="str">
        <f>IF(Y81=0,"-",Y81/Y$87)</f>
        <v>-</v>
      </c>
      <c r="AB81" s="42" t="str">
        <f>IF(X81&gt;0,Y81/X81,"-")</f>
        <v>-</v>
      </c>
      <c r="AC81" s="68">
        <f>SUM(AC78:AC80)</f>
        <v>0</v>
      </c>
      <c r="AD81" s="40">
        <f>SUM(AD78:AD80)</f>
        <v>0</v>
      </c>
      <c r="AE81" s="41" t="str">
        <f>IF(AC81=0,"-",AC81/AC$87)</f>
        <v>-</v>
      </c>
      <c r="AF81" s="41" t="str">
        <f>IF(AD81=0,"-",AD81/AD$87)</f>
        <v>-</v>
      </c>
      <c r="AG81" s="42" t="str">
        <f>IF(AC81&gt;0,AD81/AC81,"-")</f>
        <v>-</v>
      </c>
      <c r="AH81" s="68">
        <f>SUM(AH78:AH80)</f>
        <v>0</v>
      </c>
      <c r="AI81" s="40">
        <f>SUM(AI78:AI80)</f>
        <v>0</v>
      </c>
      <c r="AJ81" s="41" t="str">
        <f>IF(AH81=0,"-",AH81/AH$87)</f>
        <v>-</v>
      </c>
      <c r="AK81" s="41" t="str">
        <f>IF(AI81=0,"-",AI81/AI$87)</f>
        <v>-</v>
      </c>
      <c r="AL81" s="42" t="str">
        <f>IF(AH81&gt;0,AI81/AH81,"-")</f>
        <v>-</v>
      </c>
      <c r="AM81" s="16"/>
      <c r="AN81" s="68">
        <f>SUM(AN78:AN80)</f>
        <v>0</v>
      </c>
      <c r="AO81" s="40">
        <f>SUM(AO78:AO80)</f>
        <v>0</v>
      </c>
      <c r="AP81" s="41" t="str">
        <f>IF(AN81=0,"-",AN81/AN$87)</f>
        <v>-</v>
      </c>
      <c r="AQ81" s="41" t="str">
        <f>IF(AO81=0,"-",AO81/AO$87)</f>
        <v>-</v>
      </c>
      <c r="AR81" s="42" t="str">
        <f>IF(AN81&gt;0,AO81/AN81,"-")</f>
        <v>-</v>
      </c>
      <c r="AS81" s="68">
        <f>SUM(AS78:AS80)</f>
        <v>0</v>
      </c>
      <c r="AT81" s="40">
        <f>SUM(AT78:AT80)</f>
        <v>0</v>
      </c>
      <c r="AU81" s="41" t="str">
        <f>IF(AS81=0,"-",AS81/AS$87)</f>
        <v>-</v>
      </c>
      <c r="AV81" s="41" t="str">
        <f>IF(AT81=0,"-",AT81/AT$87)</f>
        <v>-</v>
      </c>
      <c r="AW81" s="42" t="str">
        <f>IF(AS81&gt;0,AT81/AS81,"-")</f>
        <v>-</v>
      </c>
      <c r="AX81" s="68">
        <f>SUM(AX78:AX80)</f>
        <v>0</v>
      </c>
      <c r="AY81" s="40">
        <f>SUM(AY78:AY80)</f>
        <v>0</v>
      </c>
      <c r="AZ81" s="41" t="str">
        <f>IF(AX81=0,"-",AX81/AX$87)</f>
        <v>-</v>
      </c>
      <c r="BA81" s="41" t="str">
        <f>IF(AY81=0,"-",AY81/AY$87)</f>
        <v>-</v>
      </c>
      <c r="BB81" s="42" t="str">
        <f>IF(AX81&gt;0,AY81/AX81,"-")</f>
        <v>-</v>
      </c>
      <c r="BC81" s="68">
        <f>SUM(BC78:BC80)</f>
        <v>0</v>
      </c>
      <c r="BD81" s="40">
        <f>SUM(BD78:BD80)</f>
        <v>0</v>
      </c>
      <c r="BE81" s="41" t="str">
        <f>IF(BC81=0,"-",BC81/BC$87)</f>
        <v>-</v>
      </c>
      <c r="BF81" s="41" t="str">
        <f>IF(BD81=0,"-",BD81/BD$87)</f>
        <v>-</v>
      </c>
      <c r="BG81" s="42" t="str">
        <f>IF(BC81&gt;0,BD81/BC81,"-")</f>
        <v>-</v>
      </c>
      <c r="BH81" s="68">
        <f>SUM(BH78:BH80)</f>
        <v>0</v>
      </c>
      <c r="BI81" s="40">
        <f>SUM(BI78:BI80)</f>
        <v>0</v>
      </c>
      <c r="BJ81" s="41" t="str">
        <f>IF(BH81=0,"-",BH81/BH$87)</f>
        <v>-</v>
      </c>
      <c r="BK81" s="41" t="str">
        <f>IF(BI81=0,"-",BI81/BI$87)</f>
        <v>-</v>
      </c>
      <c r="BL81" s="42" t="str">
        <f>IF(BH81&gt;0,BI81/BH81,"-")</f>
        <v>-</v>
      </c>
      <c r="BM81" s="68">
        <f>SUM(BM78:BM80)</f>
        <v>0</v>
      </c>
      <c r="BN81" s="40">
        <f>SUM(BN78:BN80)</f>
        <v>0</v>
      </c>
      <c r="BO81" s="41" t="str">
        <f>IF(BM81=0,"-",BM81/BM$87)</f>
        <v>-</v>
      </c>
      <c r="BP81" s="41" t="str">
        <f>IF(BN81=0,"-",BN81/BN$87)</f>
        <v>-</v>
      </c>
      <c r="BQ81" s="42" t="str">
        <f>IF(BM81&gt;0,BN81/BM81,"-")</f>
        <v>-</v>
      </c>
      <c r="BR81" s="68">
        <f>SUM(BR78:BR80)</f>
        <v>0</v>
      </c>
      <c r="BS81" s="40">
        <f>SUM(BS78:BS80)</f>
        <v>0</v>
      </c>
      <c r="BT81" s="41" t="str">
        <f>IF(BR81=0,"-",BR81/BR$87)</f>
        <v>-</v>
      </c>
      <c r="BU81" s="41" t="str">
        <f>IF(BS81=0,"-",BS81/BS$87)</f>
        <v>-</v>
      </c>
      <c r="BV81" s="42" t="str">
        <f>IF(BR81&gt;0,BS81/BR81,"-")</f>
        <v>-</v>
      </c>
      <c r="BX81" s="68">
        <f>SUM(BX78:BX80)</f>
        <v>0</v>
      </c>
      <c r="BY81" s="40">
        <f>SUM(BY78:BY80)</f>
        <v>0</v>
      </c>
      <c r="BZ81" s="41" t="str">
        <f>IF(BX81=0,"-",BX81/BX$87)</f>
        <v>-</v>
      </c>
      <c r="CA81" s="41" t="str">
        <f>IF(BY81=0,"-",BY81/BY$87)</f>
        <v>-</v>
      </c>
      <c r="CB81" s="42" t="str">
        <f>IF(BX81&gt;0,BY81/BX81,"-")</f>
        <v>-</v>
      </c>
    </row>
    <row r="82" spans="2:80" s="3" customFormat="1" ht="6.1" customHeight="1" outlineLevel="1" thickTop="1" thickBot="1" x14ac:dyDescent="0.35">
      <c r="D82" s="43"/>
      <c r="E82" s="44"/>
      <c r="F82" s="45"/>
      <c r="G82" s="45"/>
      <c r="H82" s="57"/>
      <c r="I82" s="43"/>
      <c r="J82" s="44"/>
      <c r="K82" s="45"/>
      <c r="L82" s="45"/>
      <c r="M82" s="57"/>
      <c r="N82" s="43"/>
      <c r="O82" s="44"/>
      <c r="P82" s="45"/>
      <c r="Q82" s="45"/>
      <c r="R82" s="57"/>
      <c r="S82" s="43"/>
      <c r="T82" s="44"/>
      <c r="U82" s="45"/>
      <c r="V82" s="45"/>
      <c r="W82" s="57"/>
      <c r="X82" s="43"/>
      <c r="Y82" s="44"/>
      <c r="Z82" s="45"/>
      <c r="AA82" s="45"/>
      <c r="AB82" s="57"/>
      <c r="AC82" s="43"/>
      <c r="AD82" s="44"/>
      <c r="AE82" s="45"/>
      <c r="AF82" s="45"/>
      <c r="AG82" s="57"/>
      <c r="AH82" s="43"/>
      <c r="AI82" s="44"/>
      <c r="AJ82" s="45"/>
      <c r="AK82" s="45"/>
      <c r="AL82" s="57"/>
      <c r="AM82" s="9"/>
      <c r="AN82" s="43"/>
      <c r="AO82" s="44"/>
      <c r="AP82" s="45"/>
      <c r="AQ82" s="45"/>
      <c r="AR82" s="57"/>
      <c r="AS82" s="43"/>
      <c r="AT82" s="44"/>
      <c r="AU82" s="45"/>
      <c r="AV82" s="45"/>
      <c r="AW82" s="57"/>
      <c r="AX82" s="43"/>
      <c r="AY82" s="44"/>
      <c r="AZ82" s="45"/>
      <c r="BA82" s="45"/>
      <c r="BB82" s="57"/>
      <c r="BC82" s="43"/>
      <c r="BD82" s="44"/>
      <c r="BE82" s="45"/>
      <c r="BF82" s="45"/>
      <c r="BG82" s="57"/>
      <c r="BH82" s="43"/>
      <c r="BI82" s="44"/>
      <c r="BJ82" s="45"/>
      <c r="BK82" s="45"/>
      <c r="BL82" s="57"/>
      <c r="BM82" s="43"/>
      <c r="BN82" s="44"/>
      <c r="BO82" s="45"/>
      <c r="BP82" s="45"/>
      <c r="BQ82" s="57"/>
      <c r="BR82" s="43"/>
      <c r="BS82" s="44"/>
      <c r="BT82" s="45"/>
      <c r="BU82" s="45"/>
      <c r="BV82" s="57"/>
      <c r="BX82" s="43"/>
      <c r="BY82" s="44"/>
      <c r="BZ82" s="45"/>
      <c r="CA82" s="45"/>
      <c r="CB82" s="57"/>
    </row>
    <row r="83" spans="2:80" s="3" customFormat="1" ht="16" customHeight="1" outlineLevel="1" thickTop="1" x14ac:dyDescent="0.3">
      <c r="B83" s="137" t="s">
        <v>31</v>
      </c>
      <c r="C83" s="8" t="s">
        <v>17</v>
      </c>
      <c r="D83" s="65">
        <f>D13</f>
        <v>0</v>
      </c>
      <c r="E83" s="36">
        <f>E13</f>
        <v>0</v>
      </c>
      <c r="F83" s="37" t="str">
        <f t="shared" ref="F83:G85" si="266">IF(D83=0,"-",D83/D$81)</f>
        <v>-</v>
      </c>
      <c r="G83" s="37" t="str">
        <f t="shared" si="266"/>
        <v>-</v>
      </c>
      <c r="H83" s="38" t="str">
        <f>IF(D83&gt;0,E83/D83,"-")</f>
        <v>-</v>
      </c>
      <c r="I83" s="65">
        <f>I13</f>
        <v>0</v>
      </c>
      <c r="J83" s="36">
        <f>J13</f>
        <v>0</v>
      </c>
      <c r="K83" s="37" t="str">
        <f t="shared" ref="K83:L85" si="267">IF(I83=0,"-",I83/I$81)</f>
        <v>-</v>
      </c>
      <c r="L83" s="37" t="str">
        <f t="shared" si="267"/>
        <v>-</v>
      </c>
      <c r="M83" s="38" t="str">
        <f>IF(I83&gt;0,J83/I83,"-")</f>
        <v>-</v>
      </c>
      <c r="N83" s="65">
        <f>N13</f>
        <v>0</v>
      </c>
      <c r="O83" s="36">
        <f>O13</f>
        <v>0</v>
      </c>
      <c r="P83" s="37" t="str">
        <f t="shared" ref="P83:Q85" si="268">IF(N83=0,"-",N83/N$81)</f>
        <v>-</v>
      </c>
      <c r="Q83" s="37" t="str">
        <f t="shared" si="268"/>
        <v>-</v>
      </c>
      <c r="R83" s="38" t="str">
        <f>IF(N83&gt;0,O83/N83,"-")</f>
        <v>-</v>
      </c>
      <c r="S83" s="65">
        <f>S13</f>
        <v>0</v>
      </c>
      <c r="T83" s="36">
        <f>T13</f>
        <v>0</v>
      </c>
      <c r="U83" s="37" t="str">
        <f t="shared" ref="U83:V85" si="269">IF(S83=0,"-",S83/S$81)</f>
        <v>-</v>
      </c>
      <c r="V83" s="37" t="str">
        <f t="shared" si="269"/>
        <v>-</v>
      </c>
      <c r="W83" s="38" t="str">
        <f>IF(S83&gt;0,T83/S83,"-")</f>
        <v>-</v>
      </c>
      <c r="X83" s="65">
        <f>X13</f>
        <v>0</v>
      </c>
      <c r="Y83" s="36">
        <f>Y13</f>
        <v>0</v>
      </c>
      <c r="Z83" s="37" t="str">
        <f t="shared" ref="Z83:AA85" si="270">IF(X83=0,"-",X83/X$81)</f>
        <v>-</v>
      </c>
      <c r="AA83" s="37" t="str">
        <f t="shared" si="270"/>
        <v>-</v>
      </c>
      <c r="AB83" s="38" t="str">
        <f>IF(X83&gt;0,Y83/X83,"-")</f>
        <v>-</v>
      </c>
      <c r="AC83" s="65">
        <f>AC13</f>
        <v>0</v>
      </c>
      <c r="AD83" s="36">
        <f>AD13</f>
        <v>0</v>
      </c>
      <c r="AE83" s="37" t="str">
        <f t="shared" ref="AE83:AF85" si="271">IF(AC83=0,"-",AC83/AC$81)</f>
        <v>-</v>
      </c>
      <c r="AF83" s="37" t="str">
        <f t="shared" si="271"/>
        <v>-</v>
      </c>
      <c r="AG83" s="38" t="str">
        <f>IF(AC83&gt;0,AD83/AC83,"-")</f>
        <v>-</v>
      </c>
      <c r="AH83" s="65">
        <f>AH13</f>
        <v>0</v>
      </c>
      <c r="AI83" s="36">
        <f>AI13</f>
        <v>0</v>
      </c>
      <c r="AJ83" s="37" t="str">
        <f t="shared" ref="AJ83:AK85" si="272">IF(AH83=0,"-",AH83/AH$81)</f>
        <v>-</v>
      </c>
      <c r="AK83" s="37" t="str">
        <f t="shared" si="272"/>
        <v>-</v>
      </c>
      <c r="AL83" s="38" t="str">
        <f>IF(AH83&gt;0,AI83/AH83,"-")</f>
        <v>-</v>
      </c>
      <c r="AM83" s="10"/>
      <c r="AN83" s="65">
        <f>AN13</f>
        <v>0</v>
      </c>
      <c r="AO83" s="36">
        <f>AO13</f>
        <v>0</v>
      </c>
      <c r="AP83" s="37" t="str">
        <f t="shared" ref="AP83:AQ85" si="273">IF(AN83=0,"-",AN83/AN$81)</f>
        <v>-</v>
      </c>
      <c r="AQ83" s="37" t="str">
        <f t="shared" si="273"/>
        <v>-</v>
      </c>
      <c r="AR83" s="38" t="str">
        <f>IF(AN83&gt;0,AO83/AN83,"-")</f>
        <v>-</v>
      </c>
      <c r="AS83" s="65">
        <f>AS13</f>
        <v>0</v>
      </c>
      <c r="AT83" s="36">
        <f>AT13</f>
        <v>0</v>
      </c>
      <c r="AU83" s="37" t="str">
        <f t="shared" ref="AU83:AV85" si="274">IF(AS83=0,"-",AS83/AS$81)</f>
        <v>-</v>
      </c>
      <c r="AV83" s="37" t="str">
        <f t="shared" si="274"/>
        <v>-</v>
      </c>
      <c r="AW83" s="38" t="str">
        <f>IF(AS83&gt;0,AT83/AS83,"-")</f>
        <v>-</v>
      </c>
      <c r="AX83" s="65">
        <f>AX13</f>
        <v>0</v>
      </c>
      <c r="AY83" s="36">
        <f>AY13</f>
        <v>0</v>
      </c>
      <c r="AZ83" s="37" t="str">
        <f t="shared" ref="AZ83:BA85" si="275">IF(AX83=0,"-",AX83/AX$81)</f>
        <v>-</v>
      </c>
      <c r="BA83" s="37" t="str">
        <f t="shared" si="275"/>
        <v>-</v>
      </c>
      <c r="BB83" s="38" t="str">
        <f>IF(AX83&gt;0,AY83/AX83,"-")</f>
        <v>-</v>
      </c>
      <c r="BC83" s="65">
        <f>BC13</f>
        <v>0</v>
      </c>
      <c r="BD83" s="36">
        <f>BD13</f>
        <v>0</v>
      </c>
      <c r="BE83" s="37" t="str">
        <f t="shared" ref="BE83:BF85" si="276">IF(BC83=0,"-",BC83/BC$81)</f>
        <v>-</v>
      </c>
      <c r="BF83" s="37" t="str">
        <f t="shared" si="276"/>
        <v>-</v>
      </c>
      <c r="BG83" s="38" t="str">
        <f>IF(BC83&gt;0,BD83/BC83,"-")</f>
        <v>-</v>
      </c>
      <c r="BH83" s="65">
        <f>BH13</f>
        <v>0</v>
      </c>
      <c r="BI83" s="36">
        <f>BI13</f>
        <v>0</v>
      </c>
      <c r="BJ83" s="37" t="str">
        <f t="shared" ref="BJ83:BK85" si="277">IF(BH83=0,"-",BH83/BH$81)</f>
        <v>-</v>
      </c>
      <c r="BK83" s="37" t="str">
        <f t="shared" si="277"/>
        <v>-</v>
      </c>
      <c r="BL83" s="38" t="str">
        <f>IF(BH83&gt;0,BI83/BH83,"-")</f>
        <v>-</v>
      </c>
      <c r="BM83" s="65">
        <f>BM13</f>
        <v>0</v>
      </c>
      <c r="BN83" s="36">
        <f>BN13</f>
        <v>0</v>
      </c>
      <c r="BO83" s="37" t="str">
        <f t="shared" ref="BO83:BP85" si="278">IF(BM83=0,"-",BM83/BM$81)</f>
        <v>-</v>
      </c>
      <c r="BP83" s="37" t="str">
        <f t="shared" si="278"/>
        <v>-</v>
      </c>
      <c r="BQ83" s="38" t="str">
        <f>IF(BM83&gt;0,BN83/BM83,"-")</f>
        <v>-</v>
      </c>
      <c r="BR83" s="65">
        <f>BR13</f>
        <v>0</v>
      </c>
      <c r="BS83" s="36">
        <f>BS13</f>
        <v>0</v>
      </c>
      <c r="BT83" s="37" t="str">
        <f t="shared" ref="BT83:BU85" si="279">IF(BR83=0,"-",BR83/BR$81)</f>
        <v>-</v>
      </c>
      <c r="BU83" s="37" t="str">
        <f t="shared" si="279"/>
        <v>-</v>
      </c>
      <c r="BV83" s="38" t="str">
        <f>IF(BR83&gt;0,BS83/BR83,"-")</f>
        <v>-</v>
      </c>
      <c r="BX83" s="65">
        <f>BX13</f>
        <v>0</v>
      </c>
      <c r="BY83" s="36">
        <f>BY13</f>
        <v>0</v>
      </c>
      <c r="BZ83" s="37" t="str">
        <f t="shared" ref="BZ83:CA85" si="280">IF(BX83=0,"-",BX83/BX$81)</f>
        <v>-</v>
      </c>
      <c r="CA83" s="37" t="str">
        <f t="shared" si="280"/>
        <v>-</v>
      </c>
      <c r="CB83" s="38" t="str">
        <f>IF(BX83&gt;0,BY83/BX83,"-")</f>
        <v>-</v>
      </c>
    </row>
    <row r="84" spans="2:80" s="3" customFormat="1" ht="15.05" customHeight="1" outlineLevel="1" x14ac:dyDescent="0.3">
      <c r="B84" s="138"/>
      <c r="C84" s="9" t="s">
        <v>18</v>
      </c>
      <c r="D84" s="66">
        <f>D23</f>
        <v>0</v>
      </c>
      <c r="E84" s="47">
        <f>E23</f>
        <v>0</v>
      </c>
      <c r="F84" s="48" t="str">
        <f t="shared" si="266"/>
        <v>-</v>
      </c>
      <c r="G84" s="48" t="str">
        <f t="shared" si="266"/>
        <v>-</v>
      </c>
      <c r="H84" s="49" t="str">
        <f>IF(D84&gt;0,E84/D84,"-")</f>
        <v>-</v>
      </c>
      <c r="I84" s="66">
        <f>I23</f>
        <v>0</v>
      </c>
      <c r="J84" s="47">
        <f>J23</f>
        <v>0</v>
      </c>
      <c r="K84" s="48" t="str">
        <f t="shared" si="267"/>
        <v>-</v>
      </c>
      <c r="L84" s="48" t="str">
        <f t="shared" si="267"/>
        <v>-</v>
      </c>
      <c r="M84" s="49" t="str">
        <f>IF(I84&gt;0,J84/I84,"-")</f>
        <v>-</v>
      </c>
      <c r="N84" s="66">
        <f>N23</f>
        <v>0</v>
      </c>
      <c r="O84" s="47">
        <f>O23</f>
        <v>0</v>
      </c>
      <c r="P84" s="48" t="str">
        <f t="shared" si="268"/>
        <v>-</v>
      </c>
      <c r="Q84" s="48" t="str">
        <f t="shared" si="268"/>
        <v>-</v>
      </c>
      <c r="R84" s="49" t="str">
        <f>IF(N84&gt;0,O84/N84,"-")</f>
        <v>-</v>
      </c>
      <c r="S84" s="66">
        <f>S23</f>
        <v>0</v>
      </c>
      <c r="T84" s="47">
        <f>T23</f>
        <v>0</v>
      </c>
      <c r="U84" s="48" t="str">
        <f t="shared" si="269"/>
        <v>-</v>
      </c>
      <c r="V84" s="48" t="str">
        <f t="shared" si="269"/>
        <v>-</v>
      </c>
      <c r="W84" s="49" t="str">
        <f>IF(S84&gt;0,T84/S84,"-")</f>
        <v>-</v>
      </c>
      <c r="X84" s="66">
        <f>X23</f>
        <v>0</v>
      </c>
      <c r="Y84" s="47">
        <f>Y23</f>
        <v>0</v>
      </c>
      <c r="Z84" s="48" t="str">
        <f t="shared" si="270"/>
        <v>-</v>
      </c>
      <c r="AA84" s="48" t="str">
        <f t="shared" si="270"/>
        <v>-</v>
      </c>
      <c r="AB84" s="49" t="str">
        <f>IF(X84&gt;0,Y84/X84,"-")</f>
        <v>-</v>
      </c>
      <c r="AC84" s="66">
        <f>AC23</f>
        <v>0</v>
      </c>
      <c r="AD84" s="47">
        <f>AD23</f>
        <v>0</v>
      </c>
      <c r="AE84" s="48" t="str">
        <f t="shared" si="271"/>
        <v>-</v>
      </c>
      <c r="AF84" s="48" t="str">
        <f t="shared" si="271"/>
        <v>-</v>
      </c>
      <c r="AG84" s="49" t="str">
        <f>IF(AC84&gt;0,AD84/AC84,"-")</f>
        <v>-</v>
      </c>
      <c r="AH84" s="66">
        <f>AH23</f>
        <v>0</v>
      </c>
      <c r="AI84" s="47">
        <f>AI23</f>
        <v>0</v>
      </c>
      <c r="AJ84" s="48" t="str">
        <f t="shared" si="272"/>
        <v>-</v>
      </c>
      <c r="AK84" s="48" t="str">
        <f t="shared" si="272"/>
        <v>-</v>
      </c>
      <c r="AL84" s="49" t="str">
        <f>IF(AH84&gt;0,AI84/AH84,"-")</f>
        <v>-</v>
      </c>
      <c r="AM84" s="10"/>
      <c r="AN84" s="66">
        <f>AN23</f>
        <v>0</v>
      </c>
      <c r="AO84" s="47">
        <f>AO23</f>
        <v>0</v>
      </c>
      <c r="AP84" s="48" t="str">
        <f t="shared" si="273"/>
        <v>-</v>
      </c>
      <c r="AQ84" s="48" t="str">
        <f t="shared" si="273"/>
        <v>-</v>
      </c>
      <c r="AR84" s="49" t="str">
        <f>IF(AN84&gt;0,AO84/AN84,"-")</f>
        <v>-</v>
      </c>
      <c r="AS84" s="66">
        <f>AS23</f>
        <v>0</v>
      </c>
      <c r="AT84" s="47">
        <f>AT23</f>
        <v>0</v>
      </c>
      <c r="AU84" s="48" t="str">
        <f t="shared" si="274"/>
        <v>-</v>
      </c>
      <c r="AV84" s="48" t="str">
        <f t="shared" si="274"/>
        <v>-</v>
      </c>
      <c r="AW84" s="49" t="str">
        <f>IF(AS84&gt;0,AT84/AS84,"-")</f>
        <v>-</v>
      </c>
      <c r="AX84" s="66">
        <f>AX23</f>
        <v>0</v>
      </c>
      <c r="AY84" s="47">
        <f>AY23</f>
        <v>0</v>
      </c>
      <c r="AZ84" s="48" t="str">
        <f t="shared" si="275"/>
        <v>-</v>
      </c>
      <c r="BA84" s="48" t="str">
        <f t="shared" si="275"/>
        <v>-</v>
      </c>
      <c r="BB84" s="49" t="str">
        <f>IF(AX84&gt;0,AY84/AX84,"-")</f>
        <v>-</v>
      </c>
      <c r="BC84" s="66">
        <f>BC23</f>
        <v>0</v>
      </c>
      <c r="BD84" s="47">
        <f>BD23</f>
        <v>0</v>
      </c>
      <c r="BE84" s="48" t="str">
        <f t="shared" si="276"/>
        <v>-</v>
      </c>
      <c r="BF84" s="48" t="str">
        <f t="shared" si="276"/>
        <v>-</v>
      </c>
      <c r="BG84" s="49" t="str">
        <f>IF(BC84&gt;0,BD84/BC84,"-")</f>
        <v>-</v>
      </c>
      <c r="BH84" s="66">
        <f>BH23</f>
        <v>0</v>
      </c>
      <c r="BI84" s="47">
        <f>BI23</f>
        <v>0</v>
      </c>
      <c r="BJ84" s="48" t="str">
        <f t="shared" si="277"/>
        <v>-</v>
      </c>
      <c r="BK84" s="48" t="str">
        <f t="shared" si="277"/>
        <v>-</v>
      </c>
      <c r="BL84" s="49" t="str">
        <f>IF(BH84&gt;0,BI84/BH84,"-")</f>
        <v>-</v>
      </c>
      <c r="BM84" s="66">
        <f>BM23</f>
        <v>0</v>
      </c>
      <c r="BN84" s="47">
        <f>BN23</f>
        <v>0</v>
      </c>
      <c r="BO84" s="48" t="str">
        <f t="shared" si="278"/>
        <v>-</v>
      </c>
      <c r="BP84" s="48" t="str">
        <f t="shared" si="278"/>
        <v>-</v>
      </c>
      <c r="BQ84" s="49" t="str">
        <f>IF(BM84&gt;0,BN84/BM84,"-")</f>
        <v>-</v>
      </c>
      <c r="BR84" s="66">
        <f>BR23</f>
        <v>0</v>
      </c>
      <c r="BS84" s="47">
        <f>BS23</f>
        <v>0</v>
      </c>
      <c r="BT84" s="48" t="str">
        <f t="shared" si="279"/>
        <v>-</v>
      </c>
      <c r="BU84" s="48" t="str">
        <f t="shared" si="279"/>
        <v>-</v>
      </c>
      <c r="BV84" s="49" t="str">
        <f>IF(BR84&gt;0,BS84/BR84,"-")</f>
        <v>-</v>
      </c>
      <c r="BX84" s="66">
        <f>BX23</f>
        <v>0</v>
      </c>
      <c r="BY84" s="47">
        <f>BY23</f>
        <v>0</v>
      </c>
      <c r="BZ84" s="48" t="str">
        <f t="shared" si="280"/>
        <v>-</v>
      </c>
      <c r="CA84" s="48" t="str">
        <f t="shared" si="280"/>
        <v>-</v>
      </c>
      <c r="CB84" s="49" t="str">
        <f>IF(BX84&gt;0,BY84/BX84,"-")</f>
        <v>-</v>
      </c>
    </row>
    <row r="85" spans="2:80" s="3" customFormat="1" ht="16" customHeight="1" outlineLevel="1" thickBot="1" x14ac:dyDescent="0.35">
      <c r="B85" s="139"/>
      <c r="C85" s="11" t="s">
        <v>0</v>
      </c>
      <c r="D85" s="67">
        <f>D33</f>
        <v>0</v>
      </c>
      <c r="E85" s="54">
        <f>E33</f>
        <v>0</v>
      </c>
      <c r="F85" s="55" t="str">
        <f t="shared" si="266"/>
        <v>-</v>
      </c>
      <c r="G85" s="55" t="str">
        <f t="shared" si="266"/>
        <v>-</v>
      </c>
      <c r="H85" s="56" t="str">
        <f>IF(D85&gt;0,E85/D85,"-")</f>
        <v>-</v>
      </c>
      <c r="I85" s="67">
        <f>I33</f>
        <v>0</v>
      </c>
      <c r="J85" s="54">
        <f>J33</f>
        <v>0</v>
      </c>
      <c r="K85" s="55" t="str">
        <f t="shared" si="267"/>
        <v>-</v>
      </c>
      <c r="L85" s="55" t="str">
        <f t="shared" si="267"/>
        <v>-</v>
      </c>
      <c r="M85" s="56" t="str">
        <f>IF(I85&gt;0,J85/I85,"-")</f>
        <v>-</v>
      </c>
      <c r="N85" s="67">
        <f>N33</f>
        <v>0</v>
      </c>
      <c r="O85" s="54">
        <f>O33</f>
        <v>0</v>
      </c>
      <c r="P85" s="55" t="str">
        <f t="shared" si="268"/>
        <v>-</v>
      </c>
      <c r="Q85" s="55" t="str">
        <f t="shared" si="268"/>
        <v>-</v>
      </c>
      <c r="R85" s="56" t="str">
        <f>IF(N85&gt;0,O85/N85,"-")</f>
        <v>-</v>
      </c>
      <c r="S85" s="67">
        <f>S33</f>
        <v>0</v>
      </c>
      <c r="T85" s="54">
        <f>T33</f>
        <v>0</v>
      </c>
      <c r="U85" s="55" t="str">
        <f t="shared" si="269"/>
        <v>-</v>
      </c>
      <c r="V85" s="55" t="str">
        <f t="shared" si="269"/>
        <v>-</v>
      </c>
      <c r="W85" s="56" t="str">
        <f>IF(S85&gt;0,T85/S85,"-")</f>
        <v>-</v>
      </c>
      <c r="X85" s="67">
        <f>X33</f>
        <v>0</v>
      </c>
      <c r="Y85" s="54">
        <f>Y33</f>
        <v>0</v>
      </c>
      <c r="Z85" s="55" t="str">
        <f t="shared" si="270"/>
        <v>-</v>
      </c>
      <c r="AA85" s="55" t="str">
        <f t="shared" si="270"/>
        <v>-</v>
      </c>
      <c r="AB85" s="56" t="str">
        <f>IF(X85&gt;0,Y85/X85,"-")</f>
        <v>-</v>
      </c>
      <c r="AC85" s="67">
        <f>AC33</f>
        <v>0</v>
      </c>
      <c r="AD85" s="54">
        <f>AD33</f>
        <v>0</v>
      </c>
      <c r="AE85" s="55" t="str">
        <f t="shared" si="271"/>
        <v>-</v>
      </c>
      <c r="AF85" s="55" t="str">
        <f t="shared" si="271"/>
        <v>-</v>
      </c>
      <c r="AG85" s="56" t="str">
        <f>IF(AC85&gt;0,AD85/AC85,"-")</f>
        <v>-</v>
      </c>
      <c r="AH85" s="67">
        <f>AH33</f>
        <v>0</v>
      </c>
      <c r="AI85" s="54">
        <f>AI33</f>
        <v>0</v>
      </c>
      <c r="AJ85" s="55" t="str">
        <f t="shared" si="272"/>
        <v>-</v>
      </c>
      <c r="AK85" s="55" t="str">
        <f t="shared" si="272"/>
        <v>-</v>
      </c>
      <c r="AL85" s="56" t="str">
        <f>IF(AH85&gt;0,AI85/AH85,"-")</f>
        <v>-</v>
      </c>
      <c r="AM85" s="10"/>
      <c r="AN85" s="67">
        <f>AN33</f>
        <v>0</v>
      </c>
      <c r="AO85" s="54">
        <f>AO33</f>
        <v>0</v>
      </c>
      <c r="AP85" s="55" t="str">
        <f t="shared" si="273"/>
        <v>-</v>
      </c>
      <c r="AQ85" s="55" t="str">
        <f t="shared" si="273"/>
        <v>-</v>
      </c>
      <c r="AR85" s="56" t="str">
        <f>IF(AN85&gt;0,AO85/AN85,"-")</f>
        <v>-</v>
      </c>
      <c r="AS85" s="67">
        <f>AS33</f>
        <v>0</v>
      </c>
      <c r="AT85" s="54">
        <f>AT33</f>
        <v>0</v>
      </c>
      <c r="AU85" s="55" t="str">
        <f t="shared" si="274"/>
        <v>-</v>
      </c>
      <c r="AV85" s="55" t="str">
        <f t="shared" si="274"/>
        <v>-</v>
      </c>
      <c r="AW85" s="56" t="str">
        <f>IF(AS85&gt;0,AT85/AS85,"-")</f>
        <v>-</v>
      </c>
      <c r="AX85" s="67">
        <f>AX33</f>
        <v>0</v>
      </c>
      <c r="AY85" s="54">
        <f>AY33</f>
        <v>0</v>
      </c>
      <c r="AZ85" s="55" t="str">
        <f t="shared" si="275"/>
        <v>-</v>
      </c>
      <c r="BA85" s="55" t="str">
        <f t="shared" si="275"/>
        <v>-</v>
      </c>
      <c r="BB85" s="56" t="str">
        <f>IF(AX85&gt;0,AY85/AX85,"-")</f>
        <v>-</v>
      </c>
      <c r="BC85" s="67">
        <f>BC33</f>
        <v>0</v>
      </c>
      <c r="BD85" s="54">
        <f>BD33</f>
        <v>0</v>
      </c>
      <c r="BE85" s="55" t="str">
        <f t="shared" si="276"/>
        <v>-</v>
      </c>
      <c r="BF85" s="55" t="str">
        <f t="shared" si="276"/>
        <v>-</v>
      </c>
      <c r="BG85" s="56" t="str">
        <f>IF(BC85&gt;0,BD85/BC85,"-")</f>
        <v>-</v>
      </c>
      <c r="BH85" s="67">
        <f>BH33</f>
        <v>0</v>
      </c>
      <c r="BI85" s="54">
        <f>BI33</f>
        <v>0</v>
      </c>
      <c r="BJ85" s="55" t="str">
        <f t="shared" si="277"/>
        <v>-</v>
      </c>
      <c r="BK85" s="55" t="str">
        <f t="shared" si="277"/>
        <v>-</v>
      </c>
      <c r="BL85" s="56" t="str">
        <f>IF(BH85&gt;0,BI85/BH85,"-")</f>
        <v>-</v>
      </c>
      <c r="BM85" s="67">
        <f>BM33</f>
        <v>0</v>
      </c>
      <c r="BN85" s="54">
        <f>BN33</f>
        <v>0</v>
      </c>
      <c r="BO85" s="55" t="str">
        <f t="shared" si="278"/>
        <v>-</v>
      </c>
      <c r="BP85" s="55" t="str">
        <f t="shared" si="278"/>
        <v>-</v>
      </c>
      <c r="BQ85" s="56" t="str">
        <f>IF(BM85&gt;0,BN85/BM85,"-")</f>
        <v>-</v>
      </c>
      <c r="BR85" s="67">
        <f>BR33</f>
        <v>0</v>
      </c>
      <c r="BS85" s="54">
        <f>BS33</f>
        <v>0</v>
      </c>
      <c r="BT85" s="55" t="str">
        <f t="shared" si="279"/>
        <v>-</v>
      </c>
      <c r="BU85" s="55" t="str">
        <f t="shared" si="279"/>
        <v>-</v>
      </c>
      <c r="BV85" s="56" t="str">
        <f>IF(BR85&gt;0,BS85/BR85,"-")</f>
        <v>-</v>
      </c>
      <c r="BX85" s="67">
        <f>BX33</f>
        <v>0</v>
      </c>
      <c r="BY85" s="54">
        <f>BY33</f>
        <v>0</v>
      </c>
      <c r="BZ85" s="55" t="str">
        <f t="shared" si="280"/>
        <v>-</v>
      </c>
      <c r="CA85" s="55" t="str">
        <f t="shared" si="280"/>
        <v>-</v>
      </c>
      <c r="CB85" s="56" t="str">
        <f>IF(BX85&gt;0,BY85/BX85,"-")</f>
        <v>-</v>
      </c>
    </row>
    <row r="86" spans="2:80" s="3" customFormat="1" ht="16.600000000000001" customHeight="1" outlineLevel="1" thickTop="1" thickBot="1" x14ac:dyDescent="0.35">
      <c r="B86" s="6" t="str">
        <f>B83</f>
        <v>HO20</v>
      </c>
      <c r="C86" s="7"/>
      <c r="D86" s="68">
        <f>SUM(D83:D85)</f>
        <v>0</v>
      </c>
      <c r="E86" s="40">
        <f>SUM(E83:E85)</f>
        <v>0</v>
      </c>
      <c r="F86" s="41" t="str">
        <f>IF(D86=0,"-",D86/D$87)</f>
        <v>-</v>
      </c>
      <c r="G86" s="41" t="str">
        <f>IF(E86=0,"-",E86/E$87)</f>
        <v>-</v>
      </c>
      <c r="H86" s="42" t="str">
        <f>IF(D86&gt;0,E86/D86,"-")</f>
        <v>-</v>
      </c>
      <c r="I86" s="68">
        <f>SUM(I83:I85)</f>
        <v>0</v>
      </c>
      <c r="J86" s="40">
        <f>SUM(J83:J85)</f>
        <v>0</v>
      </c>
      <c r="K86" s="41" t="str">
        <f>IF(I86=0,"-",I86/I$87)</f>
        <v>-</v>
      </c>
      <c r="L86" s="41" t="str">
        <f>IF(J86=0,"-",J86/J$87)</f>
        <v>-</v>
      </c>
      <c r="M86" s="42" t="str">
        <f>IF(I86&gt;0,J86/I86,"-")</f>
        <v>-</v>
      </c>
      <c r="N86" s="68">
        <f>SUM(N83:N85)</f>
        <v>0</v>
      </c>
      <c r="O86" s="40">
        <f>SUM(O83:O85)</f>
        <v>0</v>
      </c>
      <c r="P86" s="41" t="str">
        <f>IF(N86=0,"-",N86/N$87)</f>
        <v>-</v>
      </c>
      <c r="Q86" s="41" t="str">
        <f>IF(O86=0,"-",O86/O$87)</f>
        <v>-</v>
      </c>
      <c r="R86" s="42" t="str">
        <f>IF(N86&gt;0,O86/N86,"-")</f>
        <v>-</v>
      </c>
      <c r="S86" s="68">
        <f>SUM(S83:S85)</f>
        <v>0</v>
      </c>
      <c r="T86" s="40">
        <f>SUM(T83:T85)</f>
        <v>0</v>
      </c>
      <c r="U86" s="41" t="str">
        <f>IF(S86=0,"-",S86/S$87)</f>
        <v>-</v>
      </c>
      <c r="V86" s="41" t="str">
        <f>IF(T86=0,"-",T86/T$87)</f>
        <v>-</v>
      </c>
      <c r="W86" s="42" t="str">
        <f>IF(S86&gt;0,T86/S86,"-")</f>
        <v>-</v>
      </c>
      <c r="X86" s="68">
        <f>SUM(X83:X85)</f>
        <v>0</v>
      </c>
      <c r="Y86" s="40">
        <f>SUM(Y83:Y85)</f>
        <v>0</v>
      </c>
      <c r="Z86" s="41" t="str">
        <f>IF(X86=0,"-",X86/X$87)</f>
        <v>-</v>
      </c>
      <c r="AA86" s="41" t="str">
        <f>IF(Y86=0,"-",Y86/Y$87)</f>
        <v>-</v>
      </c>
      <c r="AB86" s="42" t="str">
        <f>IF(X86&gt;0,Y86/X86,"-")</f>
        <v>-</v>
      </c>
      <c r="AC86" s="68">
        <f>SUM(AC83:AC85)</f>
        <v>0</v>
      </c>
      <c r="AD86" s="40">
        <f>SUM(AD83:AD85)</f>
        <v>0</v>
      </c>
      <c r="AE86" s="41" t="str">
        <f>IF(AC86=0,"-",AC86/AC$87)</f>
        <v>-</v>
      </c>
      <c r="AF86" s="41" t="str">
        <f>IF(AD86=0,"-",AD86/AD$87)</f>
        <v>-</v>
      </c>
      <c r="AG86" s="42" t="str">
        <f>IF(AC86&gt;0,AD86/AC86,"-")</f>
        <v>-</v>
      </c>
      <c r="AH86" s="68">
        <f>SUM(AH83:AH85)</f>
        <v>0</v>
      </c>
      <c r="AI86" s="40">
        <f>SUM(AI83:AI85)</f>
        <v>0</v>
      </c>
      <c r="AJ86" s="41" t="str">
        <f>IF(AH86=0,"-",AH86/AH$87)</f>
        <v>-</v>
      </c>
      <c r="AK86" s="41" t="str">
        <f>IF(AI86=0,"-",AI86/AI$87)</f>
        <v>-</v>
      </c>
      <c r="AL86" s="42" t="str">
        <f>IF(AH86&gt;0,AI86/AH86,"-")</f>
        <v>-</v>
      </c>
      <c r="AM86" s="16"/>
      <c r="AN86" s="68">
        <f>SUM(AN83:AN85)</f>
        <v>0</v>
      </c>
      <c r="AO86" s="40">
        <f>SUM(AO83:AO85)</f>
        <v>0</v>
      </c>
      <c r="AP86" s="41" t="str">
        <f>IF(AN86=0,"-",AN86/AN$87)</f>
        <v>-</v>
      </c>
      <c r="AQ86" s="41" t="str">
        <f>IF(AO86=0,"-",AO86/AO$87)</f>
        <v>-</v>
      </c>
      <c r="AR86" s="42" t="str">
        <f>IF(AN86&gt;0,AO86/AN86,"-")</f>
        <v>-</v>
      </c>
      <c r="AS86" s="68">
        <f>SUM(AS83:AS85)</f>
        <v>0</v>
      </c>
      <c r="AT86" s="40">
        <f>SUM(AT83:AT85)</f>
        <v>0</v>
      </c>
      <c r="AU86" s="41" t="str">
        <f>IF(AS86=0,"-",AS86/AS$87)</f>
        <v>-</v>
      </c>
      <c r="AV86" s="41" t="str">
        <f>IF(AT86=0,"-",AT86/AT$87)</f>
        <v>-</v>
      </c>
      <c r="AW86" s="42" t="str">
        <f>IF(AS86&gt;0,AT86/AS86,"-")</f>
        <v>-</v>
      </c>
      <c r="AX86" s="68">
        <f>SUM(AX83:AX85)</f>
        <v>0</v>
      </c>
      <c r="AY86" s="40">
        <f>SUM(AY83:AY85)</f>
        <v>0</v>
      </c>
      <c r="AZ86" s="41" t="str">
        <f>IF(AX86=0,"-",AX86/AX$87)</f>
        <v>-</v>
      </c>
      <c r="BA86" s="41" t="str">
        <f>IF(AY86=0,"-",AY86/AY$87)</f>
        <v>-</v>
      </c>
      <c r="BB86" s="42" t="str">
        <f>IF(AX86&gt;0,AY86/AX86,"-")</f>
        <v>-</v>
      </c>
      <c r="BC86" s="68">
        <f>SUM(BC83:BC85)</f>
        <v>0</v>
      </c>
      <c r="BD86" s="40">
        <f>SUM(BD83:BD85)</f>
        <v>0</v>
      </c>
      <c r="BE86" s="41" t="str">
        <f>IF(BC86=0,"-",BC86/BC$87)</f>
        <v>-</v>
      </c>
      <c r="BF86" s="41" t="str">
        <f>IF(BD86=0,"-",BD86/BD$87)</f>
        <v>-</v>
      </c>
      <c r="BG86" s="42" t="str">
        <f>IF(BC86&gt;0,BD86/BC86,"-")</f>
        <v>-</v>
      </c>
      <c r="BH86" s="68">
        <f>SUM(BH83:BH85)</f>
        <v>0</v>
      </c>
      <c r="BI86" s="40">
        <f>SUM(BI83:BI85)</f>
        <v>0</v>
      </c>
      <c r="BJ86" s="41" t="str">
        <f>IF(BH86=0,"-",BH86/BH$87)</f>
        <v>-</v>
      </c>
      <c r="BK86" s="41" t="str">
        <f>IF(BI86=0,"-",BI86/BI$87)</f>
        <v>-</v>
      </c>
      <c r="BL86" s="42" t="str">
        <f>IF(BH86&gt;0,BI86/BH86,"-")</f>
        <v>-</v>
      </c>
      <c r="BM86" s="68">
        <f>SUM(BM83:BM85)</f>
        <v>0</v>
      </c>
      <c r="BN86" s="40">
        <f>SUM(BN83:BN85)</f>
        <v>0</v>
      </c>
      <c r="BO86" s="41" t="str">
        <f>IF(BM86=0,"-",BM86/BM$87)</f>
        <v>-</v>
      </c>
      <c r="BP86" s="41" t="str">
        <f>IF(BN86=0,"-",BN86/BN$87)</f>
        <v>-</v>
      </c>
      <c r="BQ86" s="42" t="str">
        <f>IF(BM86&gt;0,BN86/BM86,"-")</f>
        <v>-</v>
      </c>
      <c r="BR86" s="68">
        <f>SUM(BR83:BR85)</f>
        <v>0</v>
      </c>
      <c r="BS86" s="40">
        <f>SUM(BS83:BS85)</f>
        <v>0</v>
      </c>
      <c r="BT86" s="41" t="str">
        <f>IF(BR86=0,"-",BR86/BR$87)</f>
        <v>-</v>
      </c>
      <c r="BU86" s="41" t="str">
        <f>IF(BS86=0,"-",BS86/BS$87)</f>
        <v>-</v>
      </c>
      <c r="BV86" s="42" t="str">
        <f>IF(BR86&gt;0,BS86/BR86,"-")</f>
        <v>-</v>
      </c>
      <c r="BX86" s="68">
        <f>SUM(BX83:BX85)</f>
        <v>0</v>
      </c>
      <c r="BY86" s="40">
        <f>SUM(BY83:BY85)</f>
        <v>0</v>
      </c>
      <c r="BZ86" s="41" t="str">
        <f>IF(BX86=0,"-",BX86/BX$87)</f>
        <v>-</v>
      </c>
      <c r="CA86" s="41" t="str">
        <f>IF(BY86=0,"-",BY86/BY$87)</f>
        <v>-</v>
      </c>
      <c r="CB86" s="42" t="str">
        <f>IF(BX86&gt;0,BY86/BX86,"-")</f>
        <v>-</v>
      </c>
    </row>
    <row r="87" spans="2:80" s="3" customFormat="1" ht="15.65" thickTop="1" thickBot="1" x14ac:dyDescent="0.35">
      <c r="B87" s="12" t="s">
        <v>14</v>
      </c>
      <c r="C87" s="13"/>
      <c r="D87" s="58">
        <f>D81+D72+D63+D53+D58+D68+D77+D86</f>
        <v>0</v>
      </c>
      <c r="E87" s="59">
        <f>E81+E72+E63+E53+E58+E68+E77+E86</f>
        <v>0</v>
      </c>
      <c r="F87" s="60"/>
      <c r="G87" s="60"/>
      <c r="H87" s="61" t="str">
        <f>IF(D87&gt;0,E87/D87,"-")</f>
        <v>-</v>
      </c>
      <c r="I87" s="58">
        <f>I81+I72+I63+I53+I58+I68+I77+I86</f>
        <v>0</v>
      </c>
      <c r="J87" s="59">
        <f>J81+J72+J63+J53+J58+J68+J77+J86</f>
        <v>0</v>
      </c>
      <c r="K87" s="60"/>
      <c r="L87" s="60"/>
      <c r="M87" s="61" t="str">
        <f>IF(I87&gt;0,J87/I87,"-")</f>
        <v>-</v>
      </c>
      <c r="N87" s="58">
        <f>N81+N72+N63+N53+N58+N68+N77+N86</f>
        <v>0</v>
      </c>
      <c r="O87" s="59">
        <f>O81+O72+O63+O53+O58+O68+O77+O86</f>
        <v>0</v>
      </c>
      <c r="P87" s="60"/>
      <c r="Q87" s="60"/>
      <c r="R87" s="61" t="str">
        <f>IF(N87&gt;0,O87/N87,"-")</f>
        <v>-</v>
      </c>
      <c r="S87" s="58">
        <f>S81+S72+S63+S53+S58+S68+S77+S86</f>
        <v>0</v>
      </c>
      <c r="T87" s="59">
        <f>T81+T72+T63+T53+T58+T68+T77+T86</f>
        <v>0</v>
      </c>
      <c r="U87" s="60"/>
      <c r="V87" s="60"/>
      <c r="W87" s="61" t="str">
        <f>IF(S87&gt;0,T87/S87,"-")</f>
        <v>-</v>
      </c>
      <c r="X87" s="58">
        <f>X81+X72+X63+X53+X58+X68+X77+X86</f>
        <v>0</v>
      </c>
      <c r="Y87" s="59">
        <f>Y81+Y72+Y63+Y53+Y58+Y68+Y77+Y86</f>
        <v>0</v>
      </c>
      <c r="Z87" s="60"/>
      <c r="AA87" s="60"/>
      <c r="AB87" s="61" t="str">
        <f>IF(X87&gt;0,Y87/X87,"-")</f>
        <v>-</v>
      </c>
      <c r="AC87" s="58">
        <f>AC81+AC72+AC63+AC53+AC58+AC68+AC77+AC86</f>
        <v>0</v>
      </c>
      <c r="AD87" s="59">
        <f>AD81+AD72+AD63+AD53+AD58+AD68+AD77+AD86</f>
        <v>0</v>
      </c>
      <c r="AE87" s="60"/>
      <c r="AF87" s="60"/>
      <c r="AG87" s="61" t="str">
        <f>IF(AC87&gt;0,AD87/AC87,"-")</f>
        <v>-</v>
      </c>
      <c r="AH87" s="58">
        <f>AH81+AH72+AH63+AH53+AH58+AH68+AH77+AH86</f>
        <v>0</v>
      </c>
      <c r="AI87" s="59">
        <f>AI81+AI72+AI63+AI53+AI58+AI68+AI77+AI86</f>
        <v>0</v>
      </c>
      <c r="AJ87" s="60"/>
      <c r="AK87" s="60"/>
      <c r="AL87" s="61" t="str">
        <f>IF(AH87&gt;0,AI87/AH87,"-")</f>
        <v>-</v>
      </c>
      <c r="AM87" s="17"/>
      <c r="AN87" s="58">
        <f>AN81+AN72+AN63+AN53+AN58+AN68+AN77+AN86</f>
        <v>0</v>
      </c>
      <c r="AO87" s="59">
        <f>AO81+AO72+AO63+AO53+AO58+AO68+AO77+AO86</f>
        <v>0</v>
      </c>
      <c r="AP87" s="60"/>
      <c r="AQ87" s="60"/>
      <c r="AR87" s="61" t="str">
        <f>IF(AN87&gt;0,AO87/AN87,"-")</f>
        <v>-</v>
      </c>
      <c r="AS87" s="58">
        <f>AS81+AS72+AS63+AS53+AS58+AS68+AS77+AS86</f>
        <v>0</v>
      </c>
      <c r="AT87" s="59">
        <f>AT81+AT72+AT63+AT53+AT58+AT68+AT77+AT86</f>
        <v>0</v>
      </c>
      <c r="AU87" s="60"/>
      <c r="AV87" s="60"/>
      <c r="AW87" s="61" t="str">
        <f>IF(AS87&gt;0,AT87/AS87,"-")</f>
        <v>-</v>
      </c>
      <c r="AX87" s="58">
        <f>AX81+AX72+AX63+AX53+AX58+AX68+AX77+AX86</f>
        <v>0</v>
      </c>
      <c r="AY87" s="59">
        <f>AY81+AY72+AY63+AY53+AY58+AY68+AY77+AY86</f>
        <v>0</v>
      </c>
      <c r="AZ87" s="60"/>
      <c r="BA87" s="60"/>
      <c r="BB87" s="61" t="str">
        <f>IF(AX87&gt;0,AY87/AX87,"-")</f>
        <v>-</v>
      </c>
      <c r="BC87" s="58">
        <f>BC81+BC72+BC63+BC53+BC58+BC68+BC77+BC86</f>
        <v>0</v>
      </c>
      <c r="BD87" s="59">
        <f>BD81+BD72+BD63+BD53+BD58+BD68+BD77+BD86</f>
        <v>0</v>
      </c>
      <c r="BE87" s="60"/>
      <c r="BF87" s="60"/>
      <c r="BG87" s="61" t="str">
        <f>IF(BC87&gt;0,BD87/BC87,"-")</f>
        <v>-</v>
      </c>
      <c r="BH87" s="58">
        <f>BH81+BH72+BH63+BH53+BH58+BH68+BH77+BH86</f>
        <v>0</v>
      </c>
      <c r="BI87" s="59">
        <f>BI81+BI72+BI63+BI53+BI58+BI68+BI77+BI86</f>
        <v>0</v>
      </c>
      <c r="BJ87" s="60"/>
      <c r="BK87" s="60"/>
      <c r="BL87" s="61" t="str">
        <f>IF(BH87&gt;0,BI87/BH87,"-")</f>
        <v>-</v>
      </c>
      <c r="BM87" s="58">
        <f>BM81+BM72+BM63+BM53+BM58+BM68+BM77+BM86</f>
        <v>0</v>
      </c>
      <c r="BN87" s="59">
        <f>BN81+BN72+BN63+BN53+BN58+BN68+BN77+BN86</f>
        <v>0</v>
      </c>
      <c r="BO87" s="60"/>
      <c r="BP87" s="60"/>
      <c r="BQ87" s="61" t="str">
        <f>IF(BM87&gt;0,BN87/BM87,"-")</f>
        <v>-</v>
      </c>
      <c r="BR87" s="58">
        <f>BR81+BR72+BR63+BR53+BR58+BR68+BR77+BR86</f>
        <v>0</v>
      </c>
      <c r="BS87" s="59">
        <f>BS81+BS72+BS63+BS53+BS58+BS68+BS77+BS86</f>
        <v>0</v>
      </c>
      <c r="BT87" s="60"/>
      <c r="BU87" s="60"/>
      <c r="BV87" s="61" t="str">
        <f>IF(BR87&gt;0,BS87/BR87,"-")</f>
        <v>-</v>
      </c>
      <c r="BX87" s="58">
        <f>BX81+BX72+BX63+BX53+BX58+BX68+BX77+BX86</f>
        <v>0</v>
      </c>
      <c r="BY87" s="59">
        <f>BY81+BY72+BY63+BY53+BY58+BY68+BY77+BY86</f>
        <v>0</v>
      </c>
      <c r="BZ87" s="60"/>
      <c r="CA87" s="60"/>
      <c r="CB87" s="61" t="str">
        <f>IF(BX87&gt;0,BY87/BX87,"-")</f>
        <v>-</v>
      </c>
    </row>
    <row r="88" spans="2:80" s="3" customFormat="1" thickTop="1" x14ac:dyDescent="0.3">
      <c r="D88" s="57"/>
      <c r="E88" s="44"/>
      <c r="F88" s="45"/>
      <c r="G88" s="45"/>
      <c r="H88" s="57"/>
      <c r="J88" s="4"/>
      <c r="K88" s="5"/>
      <c r="L88" s="4"/>
      <c r="O88" s="4"/>
      <c r="P88" s="5"/>
      <c r="Q88" s="4"/>
      <c r="T88" s="4"/>
      <c r="U88" s="5"/>
      <c r="V88" s="4"/>
      <c r="Y88" s="4"/>
      <c r="Z88" s="5"/>
      <c r="AA88" s="4"/>
      <c r="AD88" s="4"/>
      <c r="AE88" s="5"/>
      <c r="AF88" s="4"/>
      <c r="AI88" s="4"/>
      <c r="AJ88" s="5"/>
      <c r="AK88" s="4"/>
      <c r="AN88" s="4"/>
      <c r="AO88" s="5"/>
      <c r="AP88" s="4"/>
      <c r="AS88" s="4"/>
      <c r="AT88" s="5"/>
      <c r="AU88" s="4"/>
      <c r="AX88" s="4"/>
      <c r="AY88" s="5"/>
      <c r="AZ88" s="4"/>
      <c r="BC88" s="4"/>
      <c r="BD88" s="5"/>
      <c r="BE88" s="4"/>
      <c r="BH88" s="4"/>
      <c r="BI88" s="5"/>
      <c r="BJ88" s="4"/>
      <c r="BN88" s="4"/>
      <c r="BO88" s="5"/>
      <c r="BP88" s="4"/>
    </row>
    <row r="89" spans="2:80" s="3" customFormat="1" ht="14.4" x14ac:dyDescent="0.3">
      <c r="B89" s="25" t="s">
        <v>22</v>
      </c>
      <c r="D89" s="57"/>
      <c r="E89" s="44"/>
      <c r="F89" s="45"/>
      <c r="G89" s="45" t="str">
        <f>G4</f>
        <v>-</v>
      </c>
      <c r="H89" s="57"/>
      <c r="I89" s="57"/>
      <c r="J89" s="44"/>
      <c r="K89" s="45"/>
      <c r="L89" s="45" t="str">
        <f t="shared" ref="L89" si="281">L4</f>
        <v>-</v>
      </c>
      <c r="M89" s="57"/>
      <c r="N89" s="57"/>
      <c r="O89" s="44"/>
      <c r="P89" s="45"/>
      <c r="Q89" s="45" t="str">
        <f t="shared" ref="Q89" si="282">Q4</f>
        <v>-</v>
      </c>
      <c r="R89" s="57"/>
      <c r="S89" s="57"/>
      <c r="T89" s="44"/>
      <c r="U89" s="45"/>
      <c r="V89" s="45" t="str">
        <f t="shared" ref="V89" si="283">V4</f>
        <v>-</v>
      </c>
      <c r="W89" s="57"/>
      <c r="X89" s="57"/>
      <c r="Y89" s="44"/>
      <c r="Z89" s="45"/>
      <c r="AA89" s="45" t="str">
        <f t="shared" ref="AA89" si="284">AA4</f>
        <v>-</v>
      </c>
      <c r="AB89" s="57"/>
      <c r="AC89" s="57"/>
      <c r="AD89" s="44"/>
      <c r="AE89" s="45"/>
      <c r="AF89" s="45" t="str">
        <f t="shared" ref="AF89" si="285">AF4</f>
        <v>-</v>
      </c>
      <c r="AG89" s="57"/>
      <c r="AH89" s="57"/>
      <c r="AI89" s="44"/>
      <c r="AJ89" s="45"/>
      <c r="AK89" s="45" t="str">
        <f t="shared" ref="AK89" si="286">AK4</f>
        <v>-</v>
      </c>
      <c r="AL89" s="57"/>
      <c r="AM89" s="57"/>
      <c r="AN89" s="57"/>
      <c r="AO89" s="44"/>
      <c r="AP89" s="45"/>
      <c r="AQ89" s="45" t="str">
        <f t="shared" ref="AQ89" si="287">AQ4</f>
        <v>-</v>
      </c>
      <c r="AR89" s="57"/>
      <c r="AS89" s="57"/>
      <c r="AT89" s="44"/>
      <c r="AU89" s="45"/>
      <c r="AV89" s="45" t="str">
        <f t="shared" ref="AV89" si="288">AV4</f>
        <v>-</v>
      </c>
      <c r="AW89" s="57"/>
      <c r="AX89" s="57"/>
      <c r="AY89" s="44"/>
      <c r="AZ89" s="45"/>
      <c r="BA89" s="45" t="str">
        <f t="shared" ref="BA89" si="289">BA4</f>
        <v>-</v>
      </c>
      <c r="BB89" s="57"/>
      <c r="BC89" s="57"/>
      <c r="BD89" s="44"/>
      <c r="BE89" s="45"/>
      <c r="BF89" s="45" t="str">
        <f t="shared" ref="BF89" si="290">BF4</f>
        <v>-</v>
      </c>
      <c r="BG89" s="57"/>
      <c r="BH89" s="57"/>
      <c r="BI89" s="44"/>
      <c r="BJ89" s="45"/>
      <c r="BK89" s="45" t="str">
        <f t="shared" ref="BK89" si="291">BK4</f>
        <v>-</v>
      </c>
      <c r="BL89" s="57"/>
      <c r="BM89" s="57"/>
      <c r="BN89" s="44"/>
      <c r="BO89" s="45"/>
      <c r="BP89" s="45" t="str">
        <f t="shared" ref="BP89" si="292">BP4</f>
        <v>-</v>
      </c>
      <c r="BQ89" s="57"/>
      <c r="BR89" s="57"/>
      <c r="BS89" s="44"/>
      <c r="BT89" s="45"/>
      <c r="BU89" s="45" t="str">
        <f t="shared" ref="BU89" si="293">BU4</f>
        <v>-</v>
      </c>
      <c r="BV89" s="57"/>
      <c r="BW89" s="57"/>
      <c r="BX89" s="57"/>
      <c r="BY89" s="44"/>
      <c r="BZ89" s="45"/>
      <c r="CA89" s="45" t="str">
        <f t="shared" ref="CA89" si="294">CA4</f>
        <v>-</v>
      </c>
      <c r="CB89" s="57"/>
    </row>
    <row r="90" spans="2:80" s="3" customFormat="1" ht="14.4" x14ac:dyDescent="0.3">
      <c r="B90" s="25" t="s">
        <v>23</v>
      </c>
      <c r="D90" s="57"/>
      <c r="E90" s="44"/>
      <c r="F90" s="45"/>
      <c r="G90" s="45"/>
      <c r="H90" s="57"/>
      <c r="I90" s="57"/>
      <c r="J90" s="44"/>
      <c r="K90" s="45"/>
      <c r="L90" s="45"/>
      <c r="M90" s="57"/>
      <c r="N90" s="57"/>
      <c r="O90" s="44"/>
      <c r="P90" s="45"/>
      <c r="Q90" s="45"/>
      <c r="R90" s="57"/>
      <c r="S90" s="57"/>
      <c r="T90" s="44"/>
      <c r="U90" s="45"/>
      <c r="V90" s="45"/>
      <c r="W90" s="57"/>
      <c r="X90" s="57"/>
      <c r="Y90" s="44"/>
      <c r="Z90" s="45"/>
      <c r="AA90" s="45"/>
      <c r="AB90" s="57"/>
      <c r="AC90" s="57"/>
      <c r="AD90" s="44"/>
      <c r="AE90" s="45"/>
      <c r="AF90" s="45"/>
      <c r="AG90" s="57"/>
      <c r="AH90" s="57"/>
      <c r="AI90" s="44"/>
      <c r="AJ90" s="45"/>
      <c r="AK90" s="45"/>
      <c r="AL90" s="57"/>
      <c r="AM90" s="57"/>
      <c r="AN90" s="57"/>
      <c r="AO90" s="44"/>
      <c r="AP90" s="45"/>
      <c r="AQ90" s="45"/>
      <c r="AR90" s="57"/>
      <c r="AS90" s="57"/>
      <c r="AT90" s="44"/>
      <c r="AU90" s="45"/>
      <c r="AV90" s="45"/>
      <c r="AW90" s="57"/>
      <c r="AX90" s="57"/>
      <c r="AY90" s="44"/>
      <c r="AZ90" s="45"/>
      <c r="BA90" s="45"/>
      <c r="BB90" s="57"/>
      <c r="BC90" s="57"/>
      <c r="BD90" s="44"/>
      <c r="BE90" s="45"/>
      <c r="BF90" s="45"/>
      <c r="BG90" s="57"/>
      <c r="BH90" s="57"/>
      <c r="BI90" s="44"/>
      <c r="BJ90" s="45"/>
      <c r="BK90" s="45"/>
      <c r="BL90" s="57"/>
      <c r="BM90" s="57"/>
      <c r="BN90" s="44"/>
      <c r="BO90" s="45"/>
      <c r="BP90" s="45"/>
      <c r="BQ90" s="57"/>
      <c r="BR90" s="57"/>
      <c r="BS90" s="44"/>
      <c r="BT90" s="45"/>
      <c r="BU90" s="45"/>
      <c r="BV90" s="57"/>
      <c r="BW90" s="57"/>
      <c r="BX90" s="57"/>
      <c r="BY90" s="44"/>
      <c r="BZ90" s="45"/>
      <c r="CA90" s="45"/>
      <c r="CB90" s="57"/>
    </row>
    <row r="91" spans="2:80" s="3" customFormat="1" ht="14.4" x14ac:dyDescent="0.3">
      <c r="B91" s="25" t="s">
        <v>2</v>
      </c>
      <c r="D91" s="57"/>
      <c r="E91" s="44"/>
      <c r="F91" s="45"/>
      <c r="G91" s="45" t="str">
        <f>G15</f>
        <v>-</v>
      </c>
      <c r="H91" s="57"/>
      <c r="I91" s="57"/>
      <c r="J91" s="44"/>
      <c r="K91" s="45"/>
      <c r="L91" s="45" t="str">
        <f t="shared" ref="L91" si="295">L15</f>
        <v>-</v>
      </c>
      <c r="M91" s="57"/>
      <c r="N91" s="57"/>
      <c r="O91" s="44"/>
      <c r="P91" s="45"/>
      <c r="Q91" s="45" t="str">
        <f t="shared" ref="Q91" si="296">Q15</f>
        <v>-</v>
      </c>
      <c r="R91" s="57"/>
      <c r="S91" s="57"/>
      <c r="T91" s="44"/>
      <c r="U91" s="45"/>
      <c r="V91" s="45" t="str">
        <f t="shared" ref="V91" si="297">V15</f>
        <v>-</v>
      </c>
      <c r="W91" s="57"/>
      <c r="X91" s="57"/>
      <c r="Y91" s="44"/>
      <c r="Z91" s="45"/>
      <c r="AA91" s="45" t="str">
        <f t="shared" ref="AA91" si="298">AA15</f>
        <v>-</v>
      </c>
      <c r="AB91" s="57"/>
      <c r="AC91" s="57"/>
      <c r="AD91" s="44"/>
      <c r="AE91" s="45"/>
      <c r="AF91" s="45" t="str">
        <f t="shared" ref="AF91" si="299">AF15</f>
        <v>-</v>
      </c>
      <c r="AG91" s="57"/>
      <c r="AH91" s="57"/>
      <c r="AI91" s="44"/>
      <c r="AJ91" s="45"/>
      <c r="AK91" s="45" t="str">
        <f t="shared" ref="AK91" si="300">AK15</f>
        <v>-</v>
      </c>
      <c r="AL91" s="57"/>
      <c r="AM91" s="57"/>
      <c r="AN91" s="57"/>
      <c r="AO91" s="44"/>
      <c r="AP91" s="45"/>
      <c r="AQ91" s="45" t="str">
        <f t="shared" ref="AQ91" si="301">AQ15</f>
        <v>-</v>
      </c>
      <c r="AR91" s="57"/>
      <c r="AS91" s="57"/>
      <c r="AT91" s="44"/>
      <c r="AU91" s="45"/>
      <c r="AV91" s="45" t="str">
        <f t="shared" ref="AV91" si="302">AV15</f>
        <v>-</v>
      </c>
      <c r="AW91" s="57"/>
      <c r="AX91" s="57"/>
      <c r="AY91" s="44"/>
      <c r="AZ91" s="45"/>
      <c r="BA91" s="45" t="str">
        <f t="shared" ref="BA91" si="303">BA15</f>
        <v>-</v>
      </c>
      <c r="BB91" s="57"/>
      <c r="BC91" s="57"/>
      <c r="BD91" s="44"/>
      <c r="BE91" s="45"/>
      <c r="BF91" s="45" t="str">
        <f t="shared" ref="BF91" si="304">BF15</f>
        <v>-</v>
      </c>
      <c r="BG91" s="57"/>
      <c r="BH91" s="57"/>
      <c r="BI91" s="44"/>
      <c r="BJ91" s="45"/>
      <c r="BK91" s="45" t="str">
        <f t="shared" ref="BK91" si="305">BK15</f>
        <v>-</v>
      </c>
      <c r="BL91" s="57"/>
      <c r="BM91" s="57"/>
      <c r="BN91" s="44"/>
      <c r="BO91" s="45"/>
      <c r="BP91" s="45" t="str">
        <f t="shared" ref="BP91" si="306">BP15</f>
        <v>-</v>
      </c>
      <c r="BQ91" s="57"/>
      <c r="BR91" s="57"/>
      <c r="BS91" s="44"/>
      <c r="BT91" s="45"/>
      <c r="BU91" s="45" t="str">
        <f t="shared" ref="BU91" si="307">BU15</f>
        <v>-</v>
      </c>
      <c r="BV91" s="57"/>
      <c r="BW91" s="57"/>
      <c r="BX91" s="57"/>
      <c r="BY91" s="44"/>
      <c r="BZ91" s="45"/>
      <c r="CA91" s="45" t="str">
        <f t="shared" ref="CA91" si="308">CA15</f>
        <v>-</v>
      </c>
      <c r="CB91" s="57"/>
    </row>
    <row r="92" spans="2:80" s="3" customFormat="1" ht="14.4" x14ac:dyDescent="0.3">
      <c r="B92" s="25" t="s">
        <v>1</v>
      </c>
      <c r="D92" s="57"/>
      <c r="E92" s="44"/>
      <c r="F92" s="45"/>
      <c r="G92" s="45" t="str">
        <f>G25</f>
        <v>-</v>
      </c>
      <c r="H92" s="57"/>
      <c r="I92" s="57"/>
      <c r="J92" s="44"/>
      <c r="K92" s="45"/>
      <c r="L92" s="45" t="str">
        <f t="shared" ref="L92" si="309">L25</f>
        <v>-</v>
      </c>
      <c r="M92" s="57"/>
      <c r="N92" s="57"/>
      <c r="O92" s="44"/>
      <c r="P92" s="45"/>
      <c r="Q92" s="45" t="str">
        <f t="shared" ref="Q92" si="310">Q25</f>
        <v>-</v>
      </c>
      <c r="R92" s="57"/>
      <c r="S92" s="57"/>
      <c r="T92" s="44"/>
      <c r="U92" s="45"/>
      <c r="V92" s="45" t="str">
        <f t="shared" ref="V92" si="311">V25</f>
        <v>-</v>
      </c>
      <c r="W92" s="57"/>
      <c r="X92" s="57"/>
      <c r="Y92" s="44"/>
      <c r="Z92" s="45"/>
      <c r="AA92" s="45" t="str">
        <f t="shared" ref="AA92" si="312">AA25</f>
        <v>-</v>
      </c>
      <c r="AB92" s="57"/>
      <c r="AC92" s="57"/>
      <c r="AD92" s="44"/>
      <c r="AE92" s="45"/>
      <c r="AF92" s="45" t="str">
        <f t="shared" ref="AF92" si="313">AF25</f>
        <v>-</v>
      </c>
      <c r="AG92" s="57"/>
      <c r="AH92" s="57"/>
      <c r="AI92" s="44"/>
      <c r="AJ92" s="45"/>
      <c r="AK92" s="45" t="str">
        <f t="shared" ref="AK92" si="314">AK25</f>
        <v>-</v>
      </c>
      <c r="AL92" s="57"/>
      <c r="AM92" s="57"/>
      <c r="AN92" s="57"/>
      <c r="AO92" s="44"/>
      <c r="AP92" s="45"/>
      <c r="AQ92" s="45" t="str">
        <f t="shared" ref="AQ92" si="315">AQ25</f>
        <v>-</v>
      </c>
      <c r="AR92" s="57"/>
      <c r="AS92" s="57"/>
      <c r="AT92" s="44"/>
      <c r="AU92" s="45"/>
      <c r="AV92" s="45" t="str">
        <f t="shared" ref="AV92" si="316">AV25</f>
        <v>-</v>
      </c>
      <c r="AW92" s="57"/>
      <c r="AX92" s="57"/>
      <c r="AY92" s="44"/>
      <c r="AZ92" s="45"/>
      <c r="BA92" s="45" t="str">
        <f t="shared" ref="BA92" si="317">BA25</f>
        <v>-</v>
      </c>
      <c r="BB92" s="57"/>
      <c r="BC92" s="57"/>
      <c r="BD92" s="44"/>
      <c r="BE92" s="45"/>
      <c r="BF92" s="45" t="str">
        <f t="shared" ref="BF92" si="318">BF25</f>
        <v>-</v>
      </c>
      <c r="BG92" s="57"/>
      <c r="BH92" s="57"/>
      <c r="BI92" s="44"/>
      <c r="BJ92" s="45"/>
      <c r="BK92" s="45" t="str">
        <f t="shared" ref="BK92" si="319">BK25</f>
        <v>-</v>
      </c>
      <c r="BL92" s="57"/>
      <c r="BM92" s="57"/>
      <c r="BN92" s="44"/>
      <c r="BO92" s="45"/>
      <c r="BP92" s="45" t="str">
        <f t="shared" ref="BP92" si="320">BP25</f>
        <v>-</v>
      </c>
      <c r="BQ92" s="57"/>
      <c r="BR92" s="57"/>
      <c r="BS92" s="44"/>
      <c r="BT92" s="45"/>
      <c r="BU92" s="45" t="str">
        <f t="shared" ref="BU92" si="321">BU25</f>
        <v>-</v>
      </c>
      <c r="BV92" s="57"/>
      <c r="BW92" s="57"/>
      <c r="BX92" s="57"/>
      <c r="BY92" s="44"/>
      <c r="BZ92" s="45"/>
      <c r="CA92" s="45" t="str">
        <f t="shared" ref="CA92" si="322">CA25</f>
        <v>-</v>
      </c>
      <c r="CB92" s="57"/>
    </row>
    <row r="93" spans="2:80" s="3" customFormat="1" ht="14.4" x14ac:dyDescent="0.3">
      <c r="B93" s="25" t="s">
        <v>24</v>
      </c>
      <c r="D93" s="57"/>
      <c r="E93" s="44"/>
      <c r="F93" s="45"/>
      <c r="G93" s="45" t="str">
        <f>G35</f>
        <v>-</v>
      </c>
      <c r="H93" s="57"/>
      <c r="I93" s="57"/>
      <c r="J93" s="44"/>
      <c r="K93" s="45"/>
      <c r="L93" s="45" t="str">
        <f t="shared" ref="L93" si="323">L35</f>
        <v>-</v>
      </c>
      <c r="M93" s="57"/>
      <c r="N93" s="57"/>
      <c r="O93" s="44"/>
      <c r="P93" s="45"/>
      <c r="Q93" s="45" t="str">
        <f t="shared" ref="Q93" si="324">Q35</f>
        <v>-</v>
      </c>
      <c r="R93" s="57"/>
      <c r="S93" s="57"/>
      <c r="T93" s="44"/>
      <c r="U93" s="45"/>
      <c r="V93" s="45" t="str">
        <f t="shared" ref="V93" si="325">V35</f>
        <v>-</v>
      </c>
      <c r="W93" s="57"/>
      <c r="X93" s="57"/>
      <c r="Y93" s="44"/>
      <c r="Z93" s="45"/>
      <c r="AA93" s="45" t="str">
        <f t="shared" ref="AA93" si="326">AA35</f>
        <v>-</v>
      </c>
      <c r="AB93" s="57"/>
      <c r="AC93" s="57"/>
      <c r="AD93" s="44"/>
      <c r="AE93" s="45"/>
      <c r="AF93" s="45" t="str">
        <f t="shared" ref="AF93" si="327">AF35</f>
        <v>-</v>
      </c>
      <c r="AG93" s="57"/>
      <c r="AH93" s="57"/>
      <c r="AI93" s="44"/>
      <c r="AJ93" s="45"/>
      <c r="AK93" s="45" t="str">
        <f t="shared" ref="AK93" si="328">AK35</f>
        <v>-</v>
      </c>
      <c r="AL93" s="57"/>
      <c r="AM93" s="57"/>
      <c r="AN93" s="57"/>
      <c r="AO93" s="44"/>
      <c r="AP93" s="45"/>
      <c r="AQ93" s="45" t="str">
        <f t="shared" ref="AQ93" si="329">AQ35</f>
        <v>-</v>
      </c>
      <c r="AR93" s="57"/>
      <c r="AS93" s="57"/>
      <c r="AT93" s="44"/>
      <c r="AU93" s="45"/>
      <c r="AV93" s="45" t="str">
        <f t="shared" ref="AV93" si="330">AV35</f>
        <v>-</v>
      </c>
      <c r="AW93" s="57"/>
      <c r="AX93" s="57"/>
      <c r="AY93" s="44"/>
      <c r="AZ93" s="45"/>
      <c r="BA93" s="45" t="str">
        <f t="shared" ref="BA93" si="331">BA35</f>
        <v>-</v>
      </c>
      <c r="BB93" s="57"/>
      <c r="BC93" s="57"/>
      <c r="BD93" s="44"/>
      <c r="BE93" s="45"/>
      <c r="BF93" s="45" t="str">
        <f t="shared" ref="BF93" si="332">BF35</f>
        <v>-</v>
      </c>
      <c r="BG93" s="57"/>
      <c r="BH93" s="57"/>
      <c r="BI93" s="44"/>
      <c r="BJ93" s="45"/>
      <c r="BK93" s="45" t="str">
        <f t="shared" ref="BK93" si="333">BK35</f>
        <v>-</v>
      </c>
      <c r="BL93" s="57"/>
      <c r="BM93" s="57"/>
      <c r="BN93" s="44"/>
      <c r="BO93" s="45"/>
      <c r="BP93" s="45" t="str">
        <f t="shared" ref="BP93" si="334">BP35</f>
        <v>-</v>
      </c>
      <c r="BQ93" s="57"/>
      <c r="BR93" s="57"/>
      <c r="BS93" s="44"/>
      <c r="BT93" s="45"/>
      <c r="BU93" s="45" t="str">
        <f t="shared" ref="BU93" si="335">BU35</f>
        <v>-</v>
      </c>
      <c r="BV93" s="57"/>
      <c r="BW93" s="57"/>
      <c r="BX93" s="57"/>
      <c r="BY93" s="44"/>
      <c r="BZ93" s="45"/>
      <c r="CA93" s="45" t="str">
        <f t="shared" ref="CA93" si="336">CA35</f>
        <v>-</v>
      </c>
      <c r="CB93" s="57"/>
    </row>
    <row r="94" spans="2:80" s="3" customFormat="1" ht="14.4" x14ac:dyDescent="0.3">
      <c r="D94" s="57"/>
      <c r="E94" s="44"/>
      <c r="F94" s="45"/>
      <c r="G94" s="45"/>
      <c r="H94" s="57"/>
      <c r="I94" s="57"/>
      <c r="J94" s="44"/>
      <c r="K94" s="45"/>
      <c r="L94" s="45"/>
      <c r="M94" s="57"/>
      <c r="N94" s="57"/>
      <c r="O94" s="44"/>
      <c r="P94" s="45"/>
      <c r="Q94" s="45"/>
      <c r="R94" s="57"/>
      <c r="S94" s="57"/>
      <c r="T94" s="44"/>
      <c r="U94" s="45"/>
      <c r="V94" s="45"/>
      <c r="W94" s="57"/>
      <c r="X94" s="57"/>
      <c r="Y94" s="44"/>
      <c r="Z94" s="45"/>
      <c r="AA94" s="45"/>
      <c r="AB94" s="57"/>
      <c r="AC94" s="57"/>
      <c r="AD94" s="44"/>
      <c r="AE94" s="45"/>
      <c r="AF94" s="45"/>
      <c r="AG94" s="57"/>
      <c r="AH94" s="57"/>
      <c r="AI94" s="44"/>
      <c r="AJ94" s="45"/>
      <c r="AK94" s="45"/>
      <c r="AL94" s="57"/>
      <c r="AM94" s="57"/>
      <c r="AN94" s="44"/>
      <c r="AO94" s="45"/>
      <c r="AP94" s="45"/>
      <c r="AQ94" s="57"/>
      <c r="AR94" s="57"/>
      <c r="AS94" s="44"/>
      <c r="AT94" s="45"/>
      <c r="AU94" s="45"/>
      <c r="AV94" s="57"/>
      <c r="AW94" s="57"/>
      <c r="AX94" s="44"/>
      <c r="AY94" s="45"/>
      <c r="AZ94" s="45"/>
      <c r="BA94" s="57"/>
      <c r="BB94" s="57"/>
      <c r="BC94" s="44"/>
      <c r="BD94" s="45"/>
      <c r="BE94" s="45"/>
      <c r="BF94" s="57"/>
      <c r="BG94" s="57"/>
      <c r="BH94" s="44"/>
      <c r="BI94" s="45"/>
      <c r="BJ94" s="45"/>
      <c r="BK94" s="57"/>
      <c r="BL94" s="57"/>
      <c r="BM94" s="44"/>
      <c r="BN94" s="45"/>
      <c r="BO94" s="45"/>
      <c r="BP94" s="57"/>
      <c r="BQ94" s="57"/>
      <c r="BR94" s="44"/>
      <c r="BS94" s="45"/>
      <c r="BT94" s="45"/>
      <c r="BU94" s="57"/>
      <c r="BV94" s="57"/>
      <c r="BW94" s="44"/>
      <c r="BX94" s="45"/>
      <c r="BY94" s="45"/>
      <c r="BZ94" s="57"/>
      <c r="CA94" s="57"/>
      <c r="CB94" s="44"/>
    </row>
    <row r="95" spans="2:80" s="3" customFormat="1" ht="14.4" x14ac:dyDescent="0.3">
      <c r="D95" s="57"/>
      <c r="E95" s="44"/>
      <c r="F95" s="45"/>
      <c r="G95" s="45"/>
      <c r="H95" s="57"/>
      <c r="J95" s="4"/>
      <c r="K95" s="5"/>
      <c r="L95" s="4"/>
      <c r="O95" s="4"/>
      <c r="P95" s="5"/>
      <c r="Q95" s="4"/>
      <c r="T95" s="4"/>
      <c r="U95" s="5"/>
      <c r="V95" s="4"/>
      <c r="Y95" s="4"/>
      <c r="Z95" s="5"/>
      <c r="AA95" s="4"/>
      <c r="AD95" s="4"/>
      <c r="AE95" s="5"/>
      <c r="AF95" s="4"/>
      <c r="AI95" s="4"/>
      <c r="AJ95" s="5"/>
      <c r="AK95" s="4"/>
      <c r="AN95" s="4"/>
      <c r="AO95" s="5"/>
      <c r="AP95" s="4"/>
      <c r="AS95" s="4"/>
      <c r="AT95" s="5"/>
      <c r="AU95" s="4"/>
      <c r="AX95" s="4"/>
      <c r="AY95" s="5"/>
      <c r="AZ95" s="4"/>
      <c r="BC95" s="4"/>
      <c r="BD95" s="5"/>
      <c r="BE95" s="4"/>
      <c r="BH95" s="4"/>
      <c r="BI95" s="5"/>
      <c r="BJ95" s="4"/>
      <c r="BN95" s="4"/>
      <c r="BO95" s="5"/>
      <c r="BP95" s="4"/>
    </row>
    <row r="96" spans="2:80" s="3" customFormat="1" ht="14.4" x14ac:dyDescent="0.3">
      <c r="D96" s="57"/>
      <c r="E96" s="44"/>
      <c r="F96" s="45"/>
      <c r="G96" s="45"/>
      <c r="H96" s="57"/>
      <c r="J96" s="4"/>
      <c r="K96" s="5"/>
      <c r="L96" s="4"/>
      <c r="O96" s="4"/>
      <c r="P96" s="5"/>
      <c r="Q96" s="4"/>
      <c r="T96" s="4"/>
      <c r="U96" s="5"/>
      <c r="V96" s="4"/>
      <c r="Y96" s="4"/>
      <c r="Z96" s="5"/>
      <c r="AA96" s="4"/>
      <c r="AD96" s="4"/>
      <c r="AE96" s="5"/>
      <c r="AF96" s="4"/>
      <c r="AI96" s="4"/>
      <c r="AJ96" s="5"/>
      <c r="AK96" s="4"/>
      <c r="AN96" s="4"/>
      <c r="AO96" s="5"/>
      <c r="AP96" s="4"/>
      <c r="AS96" s="4"/>
      <c r="AT96" s="5"/>
      <c r="AU96" s="4"/>
      <c r="AX96" s="4"/>
      <c r="AY96" s="5"/>
      <c r="AZ96" s="4"/>
      <c r="BC96" s="4"/>
      <c r="BD96" s="5"/>
      <c r="BE96" s="4"/>
      <c r="BH96" s="4"/>
      <c r="BI96" s="5"/>
      <c r="BJ96" s="4"/>
      <c r="BN96" s="4"/>
      <c r="BO96" s="5"/>
      <c r="BP96" s="4"/>
    </row>
    <row r="97" spans="4:68" s="3" customFormat="1" ht="14.4" x14ac:dyDescent="0.3">
      <c r="D97" s="57"/>
      <c r="E97" s="44"/>
      <c r="F97" s="45"/>
      <c r="G97" s="45"/>
      <c r="H97" s="57"/>
      <c r="J97" s="4"/>
      <c r="K97" s="5"/>
      <c r="L97" s="4"/>
      <c r="O97" s="4"/>
      <c r="P97" s="5"/>
      <c r="Q97" s="4"/>
      <c r="T97" s="4"/>
      <c r="U97" s="5"/>
      <c r="V97" s="4"/>
      <c r="Y97" s="4"/>
      <c r="Z97" s="5"/>
      <c r="AA97" s="4"/>
      <c r="AD97" s="4"/>
      <c r="AE97" s="5"/>
      <c r="AF97" s="4"/>
      <c r="AI97" s="4"/>
      <c r="AJ97" s="5"/>
      <c r="AK97" s="4"/>
      <c r="AN97" s="4"/>
      <c r="AO97" s="5"/>
      <c r="AP97" s="4"/>
      <c r="AS97" s="4"/>
      <c r="AT97" s="5"/>
      <c r="AU97" s="4"/>
      <c r="AX97" s="4"/>
      <c r="AY97" s="5"/>
      <c r="AZ97" s="4"/>
      <c r="BC97" s="4"/>
      <c r="BD97" s="5"/>
      <c r="BE97" s="4"/>
      <c r="BH97" s="4"/>
      <c r="BI97" s="5"/>
      <c r="BJ97" s="4"/>
      <c r="BN97" s="4"/>
      <c r="BO97" s="5"/>
      <c r="BP97" s="4"/>
    </row>
    <row r="98" spans="4:68" s="3" customFormat="1" ht="14.4" x14ac:dyDescent="0.3">
      <c r="D98" s="57"/>
      <c r="E98" s="44"/>
      <c r="F98" s="45"/>
      <c r="G98" s="45"/>
      <c r="H98" s="57"/>
      <c r="J98" s="4"/>
      <c r="K98" s="5"/>
      <c r="L98" s="4"/>
      <c r="O98" s="4"/>
      <c r="P98" s="5"/>
      <c r="Q98" s="4"/>
      <c r="T98" s="4"/>
      <c r="U98" s="5"/>
      <c r="V98" s="4"/>
      <c r="Y98" s="4"/>
      <c r="Z98" s="5"/>
      <c r="AA98" s="4"/>
      <c r="AD98" s="4"/>
      <c r="AE98" s="5"/>
      <c r="AF98" s="4"/>
      <c r="AI98" s="4"/>
      <c r="AJ98" s="5"/>
      <c r="AK98" s="4"/>
      <c r="AN98" s="4"/>
      <c r="AO98" s="5"/>
      <c r="AP98" s="4"/>
      <c r="AS98" s="4"/>
      <c r="AT98" s="5"/>
      <c r="AU98" s="4"/>
      <c r="AX98" s="4"/>
      <c r="AY98" s="5"/>
      <c r="AZ98" s="4"/>
      <c r="BC98" s="4"/>
      <c r="BD98" s="5"/>
      <c r="BE98" s="4"/>
      <c r="BH98" s="4"/>
      <c r="BI98" s="5"/>
      <c r="BJ98" s="4"/>
      <c r="BN98" s="4"/>
      <c r="BO98" s="5"/>
      <c r="BP98" s="4"/>
    </row>
    <row r="99" spans="4:68" s="3" customFormat="1" ht="14.4" x14ac:dyDescent="0.3">
      <c r="D99" s="57"/>
      <c r="E99" s="44"/>
      <c r="F99" s="45"/>
      <c r="G99" s="45"/>
      <c r="H99" s="57"/>
      <c r="J99" s="4"/>
      <c r="K99" s="5"/>
      <c r="L99" s="4"/>
      <c r="O99" s="4"/>
      <c r="P99" s="5"/>
      <c r="Q99" s="4"/>
      <c r="T99" s="4"/>
      <c r="U99" s="5"/>
      <c r="V99" s="4"/>
      <c r="Y99" s="4"/>
      <c r="Z99" s="5"/>
      <c r="AA99" s="4"/>
      <c r="AD99" s="4"/>
      <c r="AE99" s="5"/>
      <c r="AF99" s="4"/>
      <c r="AI99" s="4"/>
      <c r="AJ99" s="5"/>
      <c r="AK99" s="4"/>
      <c r="AN99" s="4"/>
      <c r="AO99" s="5"/>
      <c r="AP99" s="4"/>
      <c r="AS99" s="4"/>
      <c r="AT99" s="5"/>
      <c r="AU99" s="4"/>
      <c r="AX99" s="4"/>
      <c r="AY99" s="5"/>
      <c r="AZ99" s="4"/>
      <c r="BC99" s="4"/>
      <c r="BD99" s="5"/>
      <c r="BE99" s="4"/>
      <c r="BH99" s="4"/>
      <c r="BI99" s="5"/>
      <c r="BJ99" s="4"/>
      <c r="BN99" s="4"/>
      <c r="BO99" s="5"/>
      <c r="BP99" s="4"/>
    </row>
    <row r="100" spans="4:68" s="3" customFormat="1" ht="14.4" x14ac:dyDescent="0.3">
      <c r="D100" s="57"/>
      <c r="E100" s="44"/>
      <c r="F100" s="45"/>
      <c r="G100" s="45"/>
      <c r="H100" s="57"/>
      <c r="J100" s="4"/>
      <c r="K100" s="5"/>
      <c r="L100" s="4"/>
      <c r="O100" s="4"/>
      <c r="P100" s="5"/>
      <c r="Q100" s="4"/>
      <c r="T100" s="4"/>
      <c r="U100" s="5"/>
      <c r="V100" s="4"/>
      <c r="Y100" s="4"/>
      <c r="Z100" s="5"/>
      <c r="AA100" s="4"/>
      <c r="AD100" s="4"/>
      <c r="AE100" s="5"/>
      <c r="AF100" s="4"/>
      <c r="AI100" s="4"/>
      <c r="AJ100" s="5"/>
      <c r="AK100" s="4"/>
      <c r="AN100" s="4"/>
      <c r="AO100" s="5"/>
      <c r="AP100" s="4"/>
      <c r="AS100" s="4"/>
      <c r="AT100" s="5"/>
      <c r="AU100" s="4"/>
      <c r="AX100" s="4"/>
      <c r="AY100" s="5"/>
      <c r="AZ100" s="4"/>
      <c r="BC100" s="4"/>
      <c r="BD100" s="5"/>
      <c r="BE100" s="4"/>
      <c r="BH100" s="4"/>
      <c r="BI100" s="5"/>
      <c r="BJ100" s="4"/>
      <c r="BN100" s="4"/>
      <c r="BO100" s="5"/>
      <c r="BP100" s="4"/>
    </row>
    <row r="101" spans="4:68" s="3" customFormat="1" ht="14.4" x14ac:dyDescent="0.3">
      <c r="D101" s="57"/>
      <c r="E101" s="44"/>
      <c r="F101" s="45"/>
      <c r="G101" s="45"/>
      <c r="H101" s="57"/>
      <c r="J101" s="4"/>
      <c r="K101" s="5"/>
      <c r="L101" s="4"/>
      <c r="O101" s="4"/>
      <c r="P101" s="5"/>
      <c r="Q101" s="4"/>
      <c r="T101" s="4"/>
      <c r="U101" s="5"/>
      <c r="V101" s="4"/>
      <c r="Y101" s="4"/>
      <c r="Z101" s="5"/>
      <c r="AA101" s="4"/>
      <c r="AD101" s="4"/>
      <c r="AE101" s="5"/>
      <c r="AF101" s="4"/>
      <c r="AI101" s="4"/>
      <c r="AJ101" s="5"/>
      <c r="AK101" s="4"/>
      <c r="AN101" s="4"/>
      <c r="AO101" s="5"/>
      <c r="AP101" s="4"/>
      <c r="AS101" s="4"/>
      <c r="AT101" s="5"/>
      <c r="AU101" s="4"/>
      <c r="AX101" s="4"/>
      <c r="AY101" s="5"/>
      <c r="AZ101" s="4"/>
      <c r="BC101" s="4"/>
      <c r="BD101" s="5"/>
      <c r="BE101" s="4"/>
      <c r="BH101" s="4"/>
      <c r="BI101" s="5"/>
      <c r="BJ101" s="4"/>
      <c r="BN101" s="4"/>
      <c r="BO101" s="5"/>
      <c r="BP101" s="4"/>
    </row>
    <row r="102" spans="4:68" s="3" customFormat="1" ht="14.4" x14ac:dyDescent="0.3">
      <c r="D102" s="57"/>
      <c r="E102" s="44"/>
      <c r="F102" s="45"/>
      <c r="G102" s="45"/>
      <c r="H102" s="57"/>
      <c r="J102" s="4"/>
      <c r="K102" s="5"/>
      <c r="L102" s="4"/>
      <c r="O102" s="4"/>
      <c r="P102" s="5"/>
      <c r="Q102" s="4"/>
      <c r="T102" s="4"/>
      <c r="U102" s="5"/>
      <c r="V102" s="4"/>
      <c r="Y102" s="4"/>
      <c r="Z102" s="5"/>
      <c r="AA102" s="4"/>
      <c r="AD102" s="4"/>
      <c r="AE102" s="5"/>
      <c r="AF102" s="4"/>
      <c r="AI102" s="4"/>
      <c r="AJ102" s="5"/>
      <c r="AK102" s="4"/>
      <c r="AN102" s="4"/>
      <c r="AO102" s="5"/>
      <c r="AP102" s="4"/>
      <c r="AS102" s="4"/>
      <c r="AT102" s="5"/>
      <c r="AU102" s="4"/>
      <c r="AX102" s="4"/>
      <c r="AY102" s="5"/>
      <c r="AZ102" s="4"/>
      <c r="BC102" s="4"/>
      <c r="BD102" s="5"/>
      <c r="BE102" s="4"/>
      <c r="BH102" s="4"/>
      <c r="BI102" s="5"/>
      <c r="BJ102" s="4"/>
      <c r="BN102" s="4"/>
      <c r="BO102" s="5"/>
      <c r="BP102" s="4"/>
    </row>
    <row r="103" spans="4:68" s="3" customFormat="1" ht="14.4" x14ac:dyDescent="0.3">
      <c r="D103" s="57"/>
      <c r="E103" s="44"/>
      <c r="F103" s="45"/>
      <c r="G103" s="45"/>
      <c r="H103" s="57"/>
      <c r="J103" s="4"/>
      <c r="K103" s="5"/>
      <c r="L103" s="4"/>
      <c r="O103" s="4"/>
      <c r="P103" s="5"/>
      <c r="Q103" s="4"/>
      <c r="T103" s="4"/>
      <c r="U103" s="5"/>
      <c r="V103" s="4"/>
      <c r="Y103" s="4"/>
      <c r="Z103" s="5"/>
      <c r="AA103" s="4"/>
      <c r="AD103" s="4"/>
      <c r="AE103" s="5"/>
      <c r="AF103" s="4"/>
      <c r="AI103" s="4"/>
      <c r="AJ103" s="5"/>
      <c r="AK103" s="4"/>
      <c r="AN103" s="4"/>
      <c r="AO103" s="5"/>
      <c r="AP103" s="4"/>
      <c r="AS103" s="4"/>
      <c r="AT103" s="5"/>
      <c r="AU103" s="4"/>
      <c r="AX103" s="4"/>
      <c r="AY103" s="5"/>
      <c r="AZ103" s="4"/>
      <c r="BC103" s="4"/>
      <c r="BD103" s="5"/>
      <c r="BE103" s="4"/>
      <c r="BH103" s="4"/>
      <c r="BI103" s="5"/>
      <c r="BJ103" s="4"/>
      <c r="BN103" s="4"/>
      <c r="BO103" s="5"/>
      <c r="BP103" s="4"/>
    </row>
    <row r="104" spans="4:68" s="3" customFormat="1" ht="14.4" x14ac:dyDescent="0.3">
      <c r="D104" s="57"/>
      <c r="E104" s="44"/>
      <c r="F104" s="45"/>
      <c r="G104" s="45"/>
      <c r="H104" s="57"/>
      <c r="J104" s="4"/>
      <c r="K104" s="5"/>
      <c r="L104" s="4"/>
      <c r="O104" s="4"/>
      <c r="P104" s="5"/>
      <c r="Q104" s="4"/>
      <c r="T104" s="4"/>
      <c r="U104" s="5"/>
      <c r="V104" s="4"/>
      <c r="Y104" s="4"/>
      <c r="Z104" s="5"/>
      <c r="AA104" s="4"/>
      <c r="AD104" s="4"/>
      <c r="AE104" s="5"/>
      <c r="AF104" s="4"/>
      <c r="AI104" s="4"/>
      <c r="AJ104" s="5"/>
      <c r="AK104" s="4"/>
      <c r="AN104" s="4"/>
      <c r="AO104" s="5"/>
      <c r="AP104" s="4"/>
      <c r="AS104" s="4"/>
      <c r="AT104" s="5"/>
      <c r="AU104" s="4"/>
      <c r="AX104" s="4"/>
      <c r="AY104" s="5"/>
      <c r="AZ104" s="4"/>
      <c r="BC104" s="4"/>
      <c r="BD104" s="5"/>
      <c r="BE104" s="4"/>
      <c r="BH104" s="4"/>
      <c r="BI104" s="5"/>
      <c r="BJ104" s="4"/>
      <c r="BN104" s="4"/>
      <c r="BO104" s="5"/>
      <c r="BP104" s="4"/>
    </row>
    <row r="105" spans="4:68" s="3" customFormat="1" ht="14.4" x14ac:dyDescent="0.3">
      <c r="D105" s="57"/>
      <c r="E105" s="44"/>
      <c r="F105" s="45"/>
      <c r="G105" s="45"/>
      <c r="H105" s="57"/>
      <c r="J105" s="4"/>
      <c r="K105" s="5"/>
      <c r="L105" s="4"/>
      <c r="O105" s="4"/>
      <c r="P105" s="5"/>
      <c r="Q105" s="4"/>
      <c r="T105" s="4"/>
      <c r="U105" s="5"/>
      <c r="V105" s="4"/>
      <c r="Y105" s="4"/>
      <c r="Z105" s="5"/>
      <c r="AA105" s="4"/>
      <c r="AD105" s="4"/>
      <c r="AE105" s="5"/>
      <c r="AF105" s="4"/>
      <c r="AI105" s="4"/>
      <c r="AJ105" s="5"/>
      <c r="AK105" s="4"/>
      <c r="AN105" s="4"/>
      <c r="AO105" s="5"/>
      <c r="AP105" s="4"/>
      <c r="AS105" s="4"/>
      <c r="AT105" s="5"/>
      <c r="AU105" s="4"/>
      <c r="AX105" s="4"/>
      <c r="AY105" s="5"/>
      <c r="AZ105" s="4"/>
      <c r="BC105" s="4"/>
      <c r="BD105" s="5"/>
      <c r="BE105" s="4"/>
      <c r="BH105" s="4"/>
      <c r="BI105" s="5"/>
      <c r="BJ105" s="4"/>
      <c r="BN105" s="4"/>
      <c r="BO105" s="5"/>
      <c r="BP105" s="4"/>
    </row>
    <row r="106" spans="4:68" s="3" customFormat="1" ht="14.4" x14ac:dyDescent="0.3">
      <c r="D106" s="57"/>
      <c r="E106" s="44"/>
      <c r="F106" s="45"/>
      <c r="G106" s="45"/>
      <c r="H106" s="57"/>
      <c r="J106" s="4"/>
      <c r="K106" s="5"/>
      <c r="L106" s="4"/>
      <c r="O106" s="4"/>
      <c r="P106" s="5"/>
      <c r="Q106" s="4"/>
      <c r="T106" s="4"/>
      <c r="U106" s="5"/>
      <c r="V106" s="4"/>
      <c r="Y106" s="4"/>
      <c r="Z106" s="5"/>
      <c r="AA106" s="4"/>
      <c r="AD106" s="4"/>
      <c r="AE106" s="5"/>
      <c r="AF106" s="4"/>
      <c r="AI106" s="4"/>
      <c r="AJ106" s="5"/>
      <c r="AK106" s="4"/>
      <c r="AN106" s="4"/>
      <c r="AO106" s="5"/>
      <c r="AP106" s="4"/>
      <c r="AS106" s="4"/>
      <c r="AT106" s="5"/>
      <c r="AU106" s="4"/>
      <c r="AX106" s="4"/>
      <c r="AY106" s="5"/>
      <c r="AZ106" s="4"/>
      <c r="BC106" s="4"/>
      <c r="BD106" s="5"/>
      <c r="BE106" s="4"/>
      <c r="BH106" s="4"/>
      <c r="BI106" s="5"/>
      <c r="BJ106" s="4"/>
      <c r="BN106" s="4"/>
      <c r="BO106" s="5"/>
      <c r="BP106" s="4"/>
    </row>
    <row r="107" spans="4:68" s="3" customFormat="1" ht="14.4" x14ac:dyDescent="0.3">
      <c r="D107" s="57"/>
      <c r="E107" s="44"/>
      <c r="F107" s="45"/>
      <c r="G107" s="45"/>
      <c r="H107" s="57"/>
      <c r="J107" s="4"/>
      <c r="K107" s="5"/>
      <c r="L107" s="4"/>
      <c r="O107" s="4"/>
      <c r="P107" s="5"/>
      <c r="Q107" s="4"/>
      <c r="T107" s="4"/>
      <c r="U107" s="5"/>
      <c r="V107" s="4"/>
      <c r="Y107" s="4"/>
      <c r="Z107" s="5"/>
      <c r="AA107" s="4"/>
      <c r="AD107" s="4"/>
      <c r="AE107" s="5"/>
      <c r="AF107" s="4"/>
      <c r="AI107" s="4"/>
      <c r="AJ107" s="5"/>
      <c r="AK107" s="4"/>
      <c r="AN107" s="4"/>
      <c r="AO107" s="5"/>
      <c r="AP107" s="4"/>
      <c r="AS107" s="4"/>
      <c r="AT107" s="5"/>
      <c r="AU107" s="4"/>
      <c r="AX107" s="4"/>
      <c r="AY107" s="5"/>
      <c r="AZ107" s="4"/>
      <c r="BC107" s="4"/>
      <c r="BD107" s="5"/>
      <c r="BE107" s="4"/>
      <c r="BH107" s="4"/>
      <c r="BI107" s="5"/>
      <c r="BJ107" s="4"/>
      <c r="BN107" s="4"/>
      <c r="BO107" s="5"/>
      <c r="BP107" s="4"/>
    </row>
    <row r="108" spans="4:68" s="3" customFormat="1" ht="14.4" x14ac:dyDescent="0.3">
      <c r="D108" s="57"/>
      <c r="E108" s="44"/>
      <c r="F108" s="45"/>
      <c r="G108" s="45"/>
      <c r="H108" s="57"/>
      <c r="J108" s="4"/>
      <c r="K108" s="5"/>
      <c r="L108" s="4"/>
      <c r="O108" s="4"/>
      <c r="P108" s="5"/>
      <c r="Q108" s="4"/>
      <c r="T108" s="4"/>
      <c r="U108" s="5"/>
      <c r="V108" s="4"/>
      <c r="Y108" s="4"/>
      <c r="Z108" s="5"/>
      <c r="AA108" s="4"/>
      <c r="AD108" s="4"/>
      <c r="AE108" s="5"/>
      <c r="AF108" s="4"/>
      <c r="AI108" s="4"/>
      <c r="AJ108" s="5"/>
      <c r="AK108" s="4"/>
      <c r="AN108" s="4"/>
      <c r="AO108" s="5"/>
      <c r="AP108" s="4"/>
      <c r="AS108" s="4"/>
      <c r="AT108" s="5"/>
      <c r="AU108" s="4"/>
      <c r="AX108" s="4"/>
      <c r="AY108" s="5"/>
      <c r="AZ108" s="4"/>
      <c r="BC108" s="4"/>
      <c r="BD108" s="5"/>
      <c r="BE108" s="4"/>
      <c r="BH108" s="4"/>
      <c r="BI108" s="5"/>
      <c r="BJ108" s="4"/>
      <c r="BN108" s="4"/>
      <c r="BO108" s="5"/>
      <c r="BP108" s="4"/>
    </row>
    <row r="109" spans="4:68" s="3" customFormat="1" ht="14.4" x14ac:dyDescent="0.3">
      <c r="D109" s="57"/>
      <c r="E109" s="44"/>
      <c r="F109" s="45"/>
      <c r="G109" s="45"/>
      <c r="H109" s="57"/>
      <c r="J109" s="4"/>
      <c r="K109" s="5"/>
      <c r="L109" s="4"/>
      <c r="O109" s="4"/>
      <c r="P109" s="5"/>
      <c r="Q109" s="4"/>
      <c r="T109" s="4"/>
      <c r="U109" s="5"/>
      <c r="V109" s="4"/>
      <c r="Y109" s="4"/>
      <c r="Z109" s="5"/>
      <c r="AA109" s="4"/>
      <c r="AD109" s="4"/>
      <c r="AE109" s="5"/>
      <c r="AF109" s="4"/>
      <c r="AI109" s="4"/>
      <c r="AJ109" s="5"/>
      <c r="AK109" s="4"/>
      <c r="AN109" s="4"/>
      <c r="AO109" s="5"/>
      <c r="AP109" s="4"/>
      <c r="AS109" s="4"/>
      <c r="AT109" s="5"/>
      <c r="AU109" s="4"/>
      <c r="AX109" s="4"/>
      <c r="AY109" s="5"/>
      <c r="AZ109" s="4"/>
      <c r="BC109" s="4"/>
      <c r="BD109" s="5"/>
      <c r="BE109" s="4"/>
      <c r="BH109" s="4"/>
      <c r="BI109" s="5"/>
      <c r="BJ109" s="4"/>
      <c r="BN109" s="4"/>
      <c r="BO109" s="5"/>
      <c r="BP109" s="4"/>
    </row>
    <row r="110" spans="4:68" s="3" customFormat="1" ht="14.4" x14ac:dyDescent="0.3">
      <c r="D110" s="57"/>
      <c r="E110" s="44"/>
      <c r="F110" s="45"/>
      <c r="G110" s="45"/>
      <c r="H110" s="57"/>
      <c r="J110" s="4"/>
      <c r="K110" s="5"/>
      <c r="L110" s="4"/>
      <c r="O110" s="4"/>
      <c r="P110" s="5"/>
      <c r="Q110" s="4"/>
      <c r="T110" s="4"/>
      <c r="U110" s="5"/>
      <c r="V110" s="4"/>
      <c r="Y110" s="4"/>
      <c r="Z110" s="5"/>
      <c r="AA110" s="4"/>
      <c r="AD110" s="4"/>
      <c r="AE110" s="5"/>
      <c r="AF110" s="4"/>
      <c r="AI110" s="4"/>
      <c r="AJ110" s="5"/>
      <c r="AK110" s="4"/>
      <c r="AN110" s="4"/>
      <c r="AO110" s="5"/>
      <c r="AP110" s="4"/>
      <c r="AS110" s="4"/>
      <c r="AT110" s="5"/>
      <c r="AU110" s="4"/>
      <c r="AX110" s="4"/>
      <c r="AY110" s="5"/>
      <c r="AZ110" s="4"/>
      <c r="BC110" s="4"/>
      <c r="BD110" s="5"/>
      <c r="BE110" s="4"/>
      <c r="BH110" s="4"/>
      <c r="BI110" s="5"/>
      <c r="BJ110" s="4"/>
      <c r="BN110" s="4"/>
      <c r="BO110" s="5"/>
      <c r="BP110" s="4"/>
    </row>
    <row r="111" spans="4:68" s="3" customFormat="1" ht="14.4" x14ac:dyDescent="0.3">
      <c r="D111" s="57"/>
      <c r="E111" s="44"/>
      <c r="F111" s="45"/>
      <c r="G111" s="45"/>
      <c r="H111" s="57"/>
      <c r="J111" s="4"/>
      <c r="K111" s="5"/>
      <c r="L111" s="4"/>
      <c r="O111" s="4"/>
      <c r="P111" s="5"/>
      <c r="Q111" s="4"/>
      <c r="T111" s="4"/>
      <c r="U111" s="5"/>
      <c r="V111" s="4"/>
      <c r="Y111" s="4"/>
      <c r="Z111" s="5"/>
      <c r="AA111" s="4"/>
      <c r="AD111" s="4"/>
      <c r="AE111" s="5"/>
      <c r="AF111" s="4"/>
      <c r="AI111" s="4"/>
      <c r="AJ111" s="5"/>
      <c r="AK111" s="4"/>
      <c r="AN111" s="4"/>
      <c r="AO111" s="5"/>
      <c r="AP111" s="4"/>
      <c r="AS111" s="4"/>
      <c r="AT111" s="5"/>
      <c r="AU111" s="4"/>
      <c r="AX111" s="4"/>
      <c r="AY111" s="5"/>
      <c r="AZ111" s="4"/>
      <c r="BC111" s="4"/>
      <c r="BD111" s="5"/>
      <c r="BE111" s="4"/>
      <c r="BH111" s="4"/>
      <c r="BI111" s="5"/>
      <c r="BJ111" s="4"/>
      <c r="BN111" s="4"/>
      <c r="BO111" s="5"/>
      <c r="BP111" s="4"/>
    </row>
    <row r="112" spans="4:68" s="3" customFormat="1" ht="14.4" x14ac:dyDescent="0.3">
      <c r="D112" s="57"/>
      <c r="E112" s="44"/>
      <c r="F112" s="45"/>
      <c r="G112" s="45"/>
      <c r="H112" s="57"/>
      <c r="J112" s="4"/>
      <c r="K112" s="5"/>
      <c r="L112" s="4"/>
      <c r="O112" s="4"/>
      <c r="P112" s="5"/>
      <c r="Q112" s="4"/>
      <c r="T112" s="4"/>
      <c r="U112" s="5"/>
      <c r="V112" s="4"/>
      <c r="Y112" s="4"/>
      <c r="Z112" s="5"/>
      <c r="AA112" s="4"/>
      <c r="AD112" s="4"/>
      <c r="AE112" s="5"/>
      <c r="AF112" s="4"/>
      <c r="AI112" s="4"/>
      <c r="AJ112" s="5"/>
      <c r="AK112" s="4"/>
      <c r="AN112" s="4"/>
      <c r="AO112" s="5"/>
      <c r="AP112" s="4"/>
      <c r="AS112" s="4"/>
      <c r="AT112" s="5"/>
      <c r="AU112" s="4"/>
      <c r="AX112" s="4"/>
      <c r="AY112" s="5"/>
      <c r="AZ112" s="4"/>
      <c r="BC112" s="4"/>
      <c r="BD112" s="5"/>
      <c r="BE112" s="4"/>
      <c r="BH112" s="4"/>
      <c r="BI112" s="5"/>
      <c r="BJ112" s="4"/>
      <c r="BN112" s="4"/>
      <c r="BO112" s="5"/>
      <c r="BP112" s="4"/>
    </row>
    <row r="113" spans="4:68" s="3" customFormat="1" ht="14.4" x14ac:dyDescent="0.3">
      <c r="D113" s="57"/>
      <c r="E113" s="44"/>
      <c r="F113" s="45"/>
      <c r="G113" s="45"/>
      <c r="H113" s="57"/>
      <c r="J113" s="4"/>
      <c r="K113" s="5"/>
      <c r="L113" s="4"/>
      <c r="O113" s="4"/>
      <c r="P113" s="5"/>
      <c r="Q113" s="4"/>
      <c r="T113" s="4"/>
      <c r="U113" s="5"/>
      <c r="V113" s="4"/>
      <c r="Y113" s="4"/>
      <c r="Z113" s="5"/>
      <c r="AA113" s="4"/>
      <c r="AD113" s="4"/>
      <c r="AE113" s="5"/>
      <c r="AF113" s="4"/>
      <c r="AI113" s="4"/>
      <c r="AJ113" s="5"/>
      <c r="AK113" s="4"/>
      <c r="AN113" s="4"/>
      <c r="AO113" s="5"/>
      <c r="AP113" s="4"/>
      <c r="AS113" s="4"/>
      <c r="AT113" s="5"/>
      <c r="AU113" s="4"/>
      <c r="AX113" s="4"/>
      <c r="AY113" s="5"/>
      <c r="AZ113" s="4"/>
      <c r="BC113" s="4"/>
      <c r="BD113" s="5"/>
      <c r="BE113" s="4"/>
      <c r="BH113" s="4"/>
      <c r="BI113" s="5"/>
      <c r="BJ113" s="4"/>
      <c r="BN113" s="4"/>
      <c r="BO113" s="5"/>
      <c r="BP113" s="4"/>
    </row>
    <row r="114" spans="4:68" s="3" customFormat="1" ht="14.4" x14ac:dyDescent="0.3">
      <c r="D114" s="57"/>
      <c r="E114" s="44"/>
      <c r="F114" s="45"/>
      <c r="G114" s="45"/>
      <c r="H114" s="57"/>
      <c r="J114" s="4"/>
      <c r="K114" s="5"/>
      <c r="L114" s="4"/>
      <c r="O114" s="4"/>
      <c r="P114" s="5"/>
      <c r="Q114" s="4"/>
      <c r="T114" s="4"/>
      <c r="U114" s="5"/>
      <c r="V114" s="4"/>
      <c r="Y114" s="4"/>
      <c r="Z114" s="5"/>
      <c r="AA114" s="4"/>
      <c r="AD114" s="4"/>
      <c r="AE114" s="5"/>
      <c r="AF114" s="4"/>
      <c r="AI114" s="4"/>
      <c r="AJ114" s="5"/>
      <c r="AK114" s="4"/>
      <c r="AN114" s="4"/>
      <c r="AO114" s="5"/>
      <c r="AP114" s="4"/>
      <c r="AS114" s="4"/>
      <c r="AT114" s="5"/>
      <c r="AU114" s="4"/>
      <c r="AX114" s="4"/>
      <c r="AY114" s="5"/>
      <c r="AZ114" s="4"/>
      <c r="BC114" s="4"/>
      <c r="BD114" s="5"/>
      <c r="BE114" s="4"/>
      <c r="BH114" s="4"/>
      <c r="BI114" s="5"/>
      <c r="BJ114" s="4"/>
      <c r="BN114" s="4"/>
      <c r="BO114" s="5"/>
      <c r="BP114" s="4"/>
    </row>
    <row r="115" spans="4:68" s="3" customFormat="1" ht="14.4" x14ac:dyDescent="0.3">
      <c r="D115" s="57"/>
      <c r="E115" s="44"/>
      <c r="F115" s="45"/>
      <c r="G115" s="45"/>
      <c r="H115" s="57"/>
      <c r="J115" s="4"/>
      <c r="K115" s="5"/>
      <c r="L115" s="4"/>
      <c r="O115" s="4"/>
      <c r="P115" s="5"/>
      <c r="Q115" s="4"/>
      <c r="T115" s="4"/>
      <c r="U115" s="5"/>
      <c r="V115" s="4"/>
      <c r="Y115" s="4"/>
      <c r="Z115" s="5"/>
      <c r="AA115" s="4"/>
      <c r="AD115" s="4"/>
      <c r="AE115" s="5"/>
      <c r="AF115" s="4"/>
      <c r="AI115" s="4"/>
      <c r="AJ115" s="5"/>
      <c r="AK115" s="4"/>
      <c r="AN115" s="4"/>
      <c r="AO115" s="5"/>
      <c r="AP115" s="4"/>
      <c r="AS115" s="4"/>
      <c r="AT115" s="5"/>
      <c r="AU115" s="4"/>
      <c r="AX115" s="4"/>
      <c r="AY115" s="5"/>
      <c r="AZ115" s="4"/>
      <c r="BC115" s="4"/>
      <c r="BD115" s="5"/>
      <c r="BE115" s="4"/>
      <c r="BH115" s="4"/>
      <c r="BI115" s="5"/>
      <c r="BJ115" s="4"/>
      <c r="BN115" s="4"/>
      <c r="BO115" s="5"/>
      <c r="BP115" s="4"/>
    </row>
    <row r="116" spans="4:68" s="3" customFormat="1" ht="14.4" x14ac:dyDescent="0.3">
      <c r="D116" s="57"/>
      <c r="E116" s="44"/>
      <c r="F116" s="45"/>
      <c r="G116" s="45"/>
      <c r="H116" s="57"/>
      <c r="J116" s="4"/>
      <c r="K116" s="5"/>
      <c r="L116" s="4"/>
      <c r="O116" s="4"/>
      <c r="P116" s="5"/>
      <c r="Q116" s="4"/>
      <c r="T116" s="4"/>
      <c r="U116" s="5"/>
      <c r="V116" s="4"/>
      <c r="Y116" s="4"/>
      <c r="Z116" s="5"/>
      <c r="AA116" s="4"/>
      <c r="AD116" s="4"/>
      <c r="AE116" s="5"/>
      <c r="AF116" s="4"/>
      <c r="AI116" s="4"/>
      <c r="AJ116" s="5"/>
      <c r="AK116" s="4"/>
      <c r="AN116" s="4"/>
      <c r="AO116" s="5"/>
      <c r="AP116" s="4"/>
      <c r="AS116" s="4"/>
      <c r="AT116" s="5"/>
      <c r="AU116" s="4"/>
      <c r="AX116" s="4"/>
      <c r="AY116" s="5"/>
      <c r="AZ116" s="4"/>
      <c r="BC116" s="4"/>
      <c r="BD116" s="5"/>
      <c r="BE116" s="4"/>
      <c r="BH116" s="4"/>
      <c r="BI116" s="5"/>
      <c r="BJ116" s="4"/>
      <c r="BN116" s="4"/>
      <c r="BO116" s="5"/>
      <c r="BP116" s="4"/>
    </row>
    <row r="117" spans="4:68" s="3" customFormat="1" ht="14.4" x14ac:dyDescent="0.3">
      <c r="D117" s="57"/>
      <c r="E117" s="44"/>
      <c r="F117" s="45"/>
      <c r="G117" s="45"/>
      <c r="H117" s="57"/>
      <c r="J117" s="4"/>
      <c r="K117" s="5"/>
      <c r="L117" s="4"/>
      <c r="O117" s="4"/>
      <c r="P117" s="5"/>
      <c r="Q117" s="4"/>
      <c r="T117" s="4"/>
      <c r="U117" s="5"/>
      <c r="V117" s="4"/>
      <c r="Y117" s="4"/>
      <c r="Z117" s="5"/>
      <c r="AA117" s="4"/>
      <c r="AD117" s="4"/>
      <c r="AE117" s="5"/>
      <c r="AF117" s="4"/>
      <c r="AI117" s="4"/>
      <c r="AJ117" s="5"/>
      <c r="AK117" s="4"/>
      <c r="AN117" s="4"/>
      <c r="AO117" s="5"/>
      <c r="AP117" s="4"/>
      <c r="AS117" s="4"/>
      <c r="AT117" s="5"/>
      <c r="AU117" s="4"/>
      <c r="AX117" s="4"/>
      <c r="AY117" s="5"/>
      <c r="AZ117" s="4"/>
      <c r="BC117" s="4"/>
      <c r="BD117" s="5"/>
      <c r="BE117" s="4"/>
      <c r="BH117" s="4"/>
      <c r="BI117" s="5"/>
      <c r="BJ117" s="4"/>
      <c r="BN117" s="4"/>
      <c r="BO117" s="5"/>
      <c r="BP117" s="4"/>
    </row>
    <row r="118" spans="4:68" s="3" customFormat="1" ht="14.4" x14ac:dyDescent="0.3">
      <c r="D118" s="57"/>
      <c r="E118" s="44"/>
      <c r="F118" s="45"/>
      <c r="G118" s="45"/>
      <c r="H118" s="57"/>
      <c r="J118" s="4"/>
      <c r="K118" s="5"/>
      <c r="L118" s="4"/>
      <c r="O118" s="4"/>
      <c r="P118" s="5"/>
      <c r="Q118" s="4"/>
      <c r="T118" s="4"/>
      <c r="U118" s="5"/>
      <c r="V118" s="4"/>
      <c r="Y118" s="4"/>
      <c r="Z118" s="5"/>
      <c r="AA118" s="4"/>
      <c r="AD118" s="4"/>
      <c r="AE118" s="5"/>
      <c r="AF118" s="4"/>
      <c r="AI118" s="4"/>
      <c r="AJ118" s="5"/>
      <c r="AK118" s="4"/>
      <c r="AN118" s="4"/>
      <c r="AO118" s="5"/>
      <c r="AP118" s="4"/>
      <c r="AS118" s="4"/>
      <c r="AT118" s="5"/>
      <c r="AU118" s="4"/>
      <c r="AX118" s="4"/>
      <c r="AY118" s="5"/>
      <c r="AZ118" s="4"/>
      <c r="BC118" s="4"/>
      <c r="BD118" s="5"/>
      <c r="BE118" s="4"/>
      <c r="BH118" s="4"/>
      <c r="BI118" s="5"/>
      <c r="BJ118" s="4"/>
      <c r="BN118" s="4"/>
      <c r="BO118" s="5"/>
      <c r="BP118" s="4"/>
    </row>
    <row r="119" spans="4:68" s="3" customFormat="1" ht="14.4" x14ac:dyDescent="0.3">
      <c r="D119" s="57"/>
      <c r="E119" s="44"/>
      <c r="F119" s="45"/>
      <c r="G119" s="45"/>
      <c r="H119" s="57"/>
      <c r="J119" s="4"/>
      <c r="K119" s="5"/>
      <c r="L119" s="4"/>
      <c r="O119" s="4"/>
      <c r="P119" s="5"/>
      <c r="Q119" s="4"/>
      <c r="T119" s="4"/>
      <c r="U119" s="5"/>
      <c r="V119" s="4"/>
      <c r="Y119" s="4"/>
      <c r="Z119" s="5"/>
      <c r="AA119" s="4"/>
      <c r="AD119" s="4"/>
      <c r="AE119" s="5"/>
      <c r="AF119" s="4"/>
      <c r="AI119" s="4"/>
      <c r="AJ119" s="5"/>
      <c r="AK119" s="4"/>
      <c r="AN119" s="4"/>
      <c r="AO119" s="5"/>
      <c r="AP119" s="4"/>
      <c r="AS119" s="4"/>
      <c r="AT119" s="5"/>
      <c r="AU119" s="4"/>
      <c r="AX119" s="4"/>
      <c r="AY119" s="5"/>
      <c r="AZ119" s="4"/>
      <c r="BC119" s="4"/>
      <c r="BD119" s="5"/>
      <c r="BE119" s="4"/>
      <c r="BH119" s="4"/>
      <c r="BI119" s="5"/>
      <c r="BJ119" s="4"/>
      <c r="BN119" s="4"/>
      <c r="BO119" s="5"/>
      <c r="BP119" s="4"/>
    </row>
    <row r="120" spans="4:68" s="3" customFormat="1" ht="14.4" x14ac:dyDescent="0.3">
      <c r="D120" s="57"/>
      <c r="E120" s="44"/>
      <c r="F120" s="45"/>
      <c r="G120" s="45"/>
      <c r="H120" s="57"/>
      <c r="J120" s="4"/>
      <c r="K120" s="5"/>
      <c r="L120" s="4"/>
      <c r="O120" s="4"/>
      <c r="P120" s="5"/>
      <c r="Q120" s="4"/>
      <c r="T120" s="4"/>
      <c r="U120" s="5"/>
      <c r="V120" s="4"/>
      <c r="Y120" s="4"/>
      <c r="Z120" s="5"/>
      <c r="AA120" s="4"/>
      <c r="AD120" s="4"/>
      <c r="AE120" s="5"/>
      <c r="AF120" s="4"/>
      <c r="AI120" s="4"/>
      <c r="AJ120" s="5"/>
      <c r="AK120" s="4"/>
      <c r="AN120" s="4"/>
      <c r="AO120" s="5"/>
      <c r="AP120" s="4"/>
      <c r="AS120" s="4"/>
      <c r="AT120" s="5"/>
      <c r="AU120" s="4"/>
      <c r="AX120" s="4"/>
      <c r="AY120" s="5"/>
      <c r="AZ120" s="4"/>
      <c r="BC120" s="4"/>
      <c r="BD120" s="5"/>
      <c r="BE120" s="4"/>
      <c r="BH120" s="4"/>
      <c r="BI120" s="5"/>
      <c r="BJ120" s="4"/>
      <c r="BN120" s="4"/>
      <c r="BO120" s="5"/>
      <c r="BP120" s="4"/>
    </row>
    <row r="121" spans="4:68" s="3" customFormat="1" ht="14.4" x14ac:dyDescent="0.3">
      <c r="D121" s="57"/>
      <c r="E121" s="44"/>
      <c r="F121" s="45"/>
      <c r="G121" s="45"/>
      <c r="H121" s="57"/>
      <c r="J121" s="4"/>
      <c r="K121" s="5"/>
      <c r="L121" s="4"/>
      <c r="O121" s="4"/>
      <c r="P121" s="5"/>
      <c r="Q121" s="4"/>
      <c r="T121" s="4"/>
      <c r="U121" s="5"/>
      <c r="V121" s="4"/>
      <c r="Y121" s="4"/>
      <c r="Z121" s="5"/>
      <c r="AA121" s="4"/>
      <c r="AD121" s="4"/>
      <c r="AE121" s="5"/>
      <c r="AF121" s="4"/>
      <c r="AI121" s="4"/>
      <c r="AJ121" s="5"/>
      <c r="AK121" s="4"/>
      <c r="AN121" s="4"/>
      <c r="AO121" s="5"/>
      <c r="AP121" s="4"/>
      <c r="AS121" s="4"/>
      <c r="AT121" s="5"/>
      <c r="AU121" s="4"/>
      <c r="AX121" s="4"/>
      <c r="AY121" s="5"/>
      <c r="AZ121" s="4"/>
      <c r="BC121" s="4"/>
      <c r="BD121" s="5"/>
      <c r="BE121" s="4"/>
      <c r="BH121" s="4"/>
      <c r="BI121" s="5"/>
      <c r="BJ121" s="4"/>
      <c r="BN121" s="4"/>
      <c r="BO121" s="5"/>
      <c r="BP121" s="4"/>
    </row>
    <row r="122" spans="4:68" s="3" customFormat="1" ht="14.4" x14ac:dyDescent="0.3">
      <c r="D122" s="57"/>
      <c r="E122" s="44"/>
      <c r="F122" s="45"/>
      <c r="G122" s="45"/>
      <c r="H122" s="57"/>
      <c r="J122" s="4"/>
      <c r="K122" s="5"/>
      <c r="L122" s="4"/>
      <c r="O122" s="4"/>
      <c r="P122" s="5"/>
      <c r="Q122" s="4"/>
      <c r="T122" s="4"/>
      <c r="U122" s="5"/>
      <c r="V122" s="4"/>
      <c r="Y122" s="4"/>
      <c r="Z122" s="5"/>
      <c r="AA122" s="4"/>
      <c r="AD122" s="4"/>
      <c r="AE122" s="5"/>
      <c r="AF122" s="4"/>
      <c r="AI122" s="4"/>
      <c r="AJ122" s="5"/>
      <c r="AK122" s="4"/>
      <c r="AN122" s="4"/>
      <c r="AO122" s="5"/>
      <c r="AP122" s="4"/>
      <c r="AS122" s="4"/>
      <c r="AT122" s="5"/>
      <c r="AU122" s="4"/>
      <c r="AX122" s="4"/>
      <c r="AY122" s="5"/>
      <c r="AZ122" s="4"/>
      <c r="BC122" s="4"/>
      <c r="BD122" s="5"/>
      <c r="BE122" s="4"/>
      <c r="BH122" s="4"/>
      <c r="BI122" s="5"/>
      <c r="BJ122" s="4"/>
      <c r="BN122" s="4"/>
      <c r="BO122" s="5"/>
      <c r="BP122" s="4"/>
    </row>
    <row r="123" spans="4:68" s="3" customFormat="1" ht="14.4" x14ac:dyDescent="0.3">
      <c r="D123" s="57"/>
      <c r="E123" s="44"/>
      <c r="F123" s="45"/>
      <c r="G123" s="45"/>
      <c r="H123" s="57"/>
      <c r="J123" s="4"/>
      <c r="K123" s="5"/>
      <c r="L123" s="4"/>
      <c r="O123" s="4"/>
      <c r="P123" s="5"/>
      <c r="Q123" s="4"/>
      <c r="T123" s="4"/>
      <c r="U123" s="5"/>
      <c r="V123" s="4"/>
      <c r="Y123" s="4"/>
      <c r="Z123" s="5"/>
      <c r="AA123" s="4"/>
      <c r="AD123" s="4"/>
      <c r="AE123" s="5"/>
      <c r="AF123" s="4"/>
      <c r="AI123" s="4"/>
      <c r="AJ123" s="5"/>
      <c r="AK123" s="4"/>
      <c r="AN123" s="4"/>
      <c r="AO123" s="5"/>
      <c r="AP123" s="4"/>
      <c r="AS123" s="4"/>
      <c r="AT123" s="5"/>
      <c r="AU123" s="4"/>
      <c r="AX123" s="4"/>
      <c r="AY123" s="5"/>
      <c r="AZ123" s="4"/>
      <c r="BC123" s="4"/>
      <c r="BD123" s="5"/>
      <c r="BE123" s="4"/>
      <c r="BH123" s="4"/>
      <c r="BI123" s="5"/>
      <c r="BJ123" s="4"/>
      <c r="BN123" s="4"/>
      <c r="BO123" s="5"/>
      <c r="BP123" s="4"/>
    </row>
    <row r="124" spans="4:68" s="3" customFormat="1" ht="14.4" x14ac:dyDescent="0.3">
      <c r="D124" s="57"/>
      <c r="E124" s="44"/>
      <c r="F124" s="45"/>
      <c r="G124" s="45"/>
      <c r="H124" s="57"/>
      <c r="J124" s="4"/>
      <c r="K124" s="5"/>
      <c r="L124" s="4"/>
      <c r="O124" s="4"/>
      <c r="P124" s="5"/>
      <c r="Q124" s="4"/>
      <c r="T124" s="4"/>
      <c r="U124" s="5"/>
      <c r="V124" s="4"/>
      <c r="Y124" s="4"/>
      <c r="Z124" s="5"/>
      <c r="AA124" s="4"/>
      <c r="AD124" s="4"/>
      <c r="AE124" s="5"/>
      <c r="AF124" s="4"/>
      <c r="AI124" s="4"/>
      <c r="AJ124" s="5"/>
      <c r="AK124" s="4"/>
      <c r="AN124" s="4"/>
      <c r="AO124" s="5"/>
      <c r="AP124" s="4"/>
      <c r="AS124" s="4"/>
      <c r="AT124" s="5"/>
      <c r="AU124" s="4"/>
      <c r="AX124" s="4"/>
      <c r="AY124" s="5"/>
      <c r="AZ124" s="4"/>
      <c r="BC124" s="4"/>
      <c r="BD124" s="5"/>
      <c r="BE124" s="4"/>
      <c r="BH124" s="4"/>
      <c r="BI124" s="5"/>
      <c r="BJ124" s="4"/>
      <c r="BN124" s="4"/>
      <c r="BO124" s="5"/>
      <c r="BP124" s="4"/>
    </row>
    <row r="125" spans="4:68" s="3" customFormat="1" ht="14.4" x14ac:dyDescent="0.3">
      <c r="D125" s="57"/>
      <c r="E125" s="44"/>
      <c r="F125" s="45"/>
      <c r="G125" s="45"/>
      <c r="H125" s="57"/>
      <c r="J125" s="4"/>
      <c r="K125" s="5"/>
      <c r="L125" s="4"/>
      <c r="O125" s="4"/>
      <c r="P125" s="5"/>
      <c r="Q125" s="4"/>
      <c r="T125" s="4"/>
      <c r="U125" s="5"/>
      <c r="V125" s="4"/>
      <c r="Y125" s="4"/>
      <c r="Z125" s="5"/>
      <c r="AA125" s="4"/>
      <c r="AD125" s="4"/>
      <c r="AE125" s="5"/>
      <c r="AF125" s="4"/>
      <c r="AI125" s="4"/>
      <c r="AJ125" s="5"/>
      <c r="AK125" s="4"/>
      <c r="AN125" s="4"/>
      <c r="AO125" s="5"/>
      <c r="AP125" s="4"/>
      <c r="AS125" s="4"/>
      <c r="AT125" s="5"/>
      <c r="AU125" s="4"/>
      <c r="AX125" s="4"/>
      <c r="AY125" s="5"/>
      <c r="AZ125" s="4"/>
      <c r="BC125" s="4"/>
      <c r="BD125" s="5"/>
      <c r="BE125" s="4"/>
      <c r="BH125" s="4"/>
      <c r="BI125" s="5"/>
      <c r="BJ125" s="4"/>
      <c r="BN125" s="4"/>
      <c r="BO125" s="5"/>
      <c r="BP125" s="4"/>
    </row>
    <row r="126" spans="4:68" s="3" customFormat="1" ht="14.4" x14ac:dyDescent="0.3">
      <c r="D126" s="57"/>
      <c r="E126" s="44"/>
      <c r="F126" s="45"/>
      <c r="G126" s="45"/>
      <c r="H126" s="57"/>
      <c r="J126" s="4"/>
      <c r="K126" s="5"/>
      <c r="L126" s="4"/>
      <c r="O126" s="4"/>
      <c r="P126" s="5"/>
      <c r="Q126" s="4"/>
      <c r="T126" s="4"/>
      <c r="U126" s="5"/>
      <c r="V126" s="4"/>
      <c r="Y126" s="4"/>
      <c r="Z126" s="5"/>
      <c r="AA126" s="4"/>
      <c r="AD126" s="4"/>
      <c r="AE126" s="5"/>
      <c r="AF126" s="4"/>
      <c r="AI126" s="4"/>
      <c r="AJ126" s="5"/>
      <c r="AK126" s="4"/>
      <c r="AN126" s="4"/>
      <c r="AO126" s="5"/>
      <c r="AP126" s="4"/>
      <c r="AS126" s="4"/>
      <c r="AT126" s="5"/>
      <c r="AU126" s="4"/>
      <c r="AX126" s="4"/>
      <c r="AY126" s="5"/>
      <c r="AZ126" s="4"/>
      <c r="BC126" s="4"/>
      <c r="BD126" s="5"/>
      <c r="BE126" s="4"/>
      <c r="BH126" s="4"/>
      <c r="BI126" s="5"/>
      <c r="BJ126" s="4"/>
      <c r="BN126" s="4"/>
      <c r="BO126" s="5"/>
      <c r="BP126" s="4"/>
    </row>
    <row r="127" spans="4:68" s="3" customFormat="1" ht="14.4" x14ac:dyDescent="0.3">
      <c r="D127" s="57"/>
      <c r="E127" s="44"/>
      <c r="F127" s="45"/>
      <c r="G127" s="45"/>
      <c r="H127" s="57"/>
      <c r="J127" s="4"/>
      <c r="K127" s="5"/>
      <c r="L127" s="4"/>
      <c r="O127" s="4"/>
      <c r="P127" s="5"/>
      <c r="Q127" s="4"/>
      <c r="T127" s="4"/>
      <c r="U127" s="5"/>
      <c r="V127" s="4"/>
      <c r="Y127" s="4"/>
      <c r="Z127" s="5"/>
      <c r="AA127" s="4"/>
      <c r="AD127" s="4"/>
      <c r="AE127" s="5"/>
      <c r="AF127" s="4"/>
      <c r="AI127" s="4"/>
      <c r="AJ127" s="5"/>
      <c r="AK127" s="4"/>
      <c r="AN127" s="4"/>
      <c r="AO127" s="5"/>
      <c r="AP127" s="4"/>
      <c r="AS127" s="4"/>
      <c r="AT127" s="5"/>
      <c r="AU127" s="4"/>
      <c r="AX127" s="4"/>
      <c r="AY127" s="5"/>
      <c r="AZ127" s="4"/>
      <c r="BC127" s="4"/>
      <c r="BD127" s="5"/>
      <c r="BE127" s="4"/>
      <c r="BH127" s="4"/>
      <c r="BI127" s="5"/>
      <c r="BJ127" s="4"/>
      <c r="BN127" s="4"/>
      <c r="BO127" s="5"/>
      <c r="BP127" s="4"/>
    </row>
    <row r="128" spans="4:68" s="3" customFormat="1" ht="14.4" x14ac:dyDescent="0.3">
      <c r="D128" s="57"/>
      <c r="E128" s="44"/>
      <c r="F128" s="45"/>
      <c r="G128" s="45"/>
      <c r="H128" s="57"/>
      <c r="J128" s="4"/>
      <c r="K128" s="5"/>
      <c r="L128" s="4"/>
      <c r="O128" s="4"/>
      <c r="P128" s="5"/>
      <c r="Q128" s="4"/>
      <c r="T128" s="4"/>
      <c r="U128" s="5"/>
      <c r="V128" s="4"/>
      <c r="Y128" s="4"/>
      <c r="Z128" s="5"/>
      <c r="AA128" s="4"/>
      <c r="AD128" s="4"/>
      <c r="AE128" s="5"/>
      <c r="AF128" s="4"/>
      <c r="AI128" s="4"/>
      <c r="AJ128" s="5"/>
      <c r="AK128" s="4"/>
      <c r="AN128" s="4"/>
      <c r="AO128" s="5"/>
      <c r="AP128" s="4"/>
      <c r="AS128" s="4"/>
      <c r="AT128" s="5"/>
      <c r="AU128" s="4"/>
      <c r="AX128" s="4"/>
      <c r="AY128" s="5"/>
      <c r="AZ128" s="4"/>
      <c r="BC128" s="4"/>
      <c r="BD128" s="5"/>
      <c r="BE128" s="4"/>
      <c r="BH128" s="4"/>
      <c r="BI128" s="5"/>
      <c r="BJ128" s="4"/>
      <c r="BN128" s="4"/>
      <c r="BO128" s="5"/>
      <c r="BP128" s="4"/>
    </row>
    <row r="129" spans="4:68" s="3" customFormat="1" ht="14.4" x14ac:dyDescent="0.3">
      <c r="D129" s="57"/>
      <c r="E129" s="44"/>
      <c r="F129" s="45"/>
      <c r="G129" s="45"/>
      <c r="H129" s="57"/>
      <c r="J129" s="4"/>
      <c r="K129" s="5"/>
      <c r="L129" s="4"/>
      <c r="O129" s="4"/>
      <c r="P129" s="5"/>
      <c r="Q129" s="4"/>
      <c r="T129" s="4"/>
      <c r="U129" s="5"/>
      <c r="V129" s="4"/>
      <c r="Y129" s="4"/>
      <c r="Z129" s="5"/>
      <c r="AA129" s="4"/>
      <c r="AD129" s="4"/>
      <c r="AE129" s="5"/>
      <c r="AF129" s="4"/>
      <c r="AI129" s="4"/>
      <c r="AJ129" s="5"/>
      <c r="AK129" s="4"/>
      <c r="AN129" s="4"/>
      <c r="AO129" s="5"/>
      <c r="AP129" s="4"/>
      <c r="AS129" s="4"/>
      <c r="AT129" s="5"/>
      <c r="AU129" s="4"/>
      <c r="AX129" s="4"/>
      <c r="AY129" s="5"/>
      <c r="AZ129" s="4"/>
      <c r="BC129" s="4"/>
      <c r="BD129" s="5"/>
      <c r="BE129" s="4"/>
      <c r="BH129" s="4"/>
      <c r="BI129" s="5"/>
      <c r="BJ129" s="4"/>
      <c r="BN129" s="4"/>
      <c r="BO129" s="5"/>
      <c r="BP129" s="4"/>
    </row>
    <row r="130" spans="4:68" s="3" customFormat="1" ht="14.4" x14ac:dyDescent="0.3">
      <c r="D130" s="57"/>
      <c r="E130" s="44"/>
      <c r="F130" s="45"/>
      <c r="G130" s="45"/>
      <c r="H130" s="57"/>
      <c r="J130" s="4"/>
      <c r="K130" s="5"/>
      <c r="L130" s="4"/>
      <c r="O130" s="4"/>
      <c r="P130" s="5"/>
      <c r="Q130" s="4"/>
      <c r="T130" s="4"/>
      <c r="U130" s="5"/>
      <c r="V130" s="4"/>
      <c r="Y130" s="4"/>
      <c r="Z130" s="5"/>
      <c r="AA130" s="4"/>
      <c r="AD130" s="4"/>
      <c r="AE130" s="5"/>
      <c r="AF130" s="4"/>
      <c r="AI130" s="4"/>
      <c r="AJ130" s="5"/>
      <c r="AK130" s="4"/>
      <c r="AN130" s="4"/>
      <c r="AO130" s="5"/>
      <c r="AP130" s="4"/>
      <c r="AS130" s="4"/>
      <c r="AT130" s="5"/>
      <c r="AU130" s="4"/>
      <c r="AX130" s="4"/>
      <c r="AY130" s="5"/>
      <c r="AZ130" s="4"/>
      <c r="BC130" s="4"/>
      <c r="BD130" s="5"/>
      <c r="BE130" s="4"/>
      <c r="BH130" s="4"/>
      <c r="BI130" s="5"/>
      <c r="BJ130" s="4"/>
      <c r="BN130" s="4"/>
      <c r="BO130" s="5"/>
      <c r="BP130" s="4"/>
    </row>
    <row r="131" spans="4:68" s="3" customFormat="1" ht="14.4" x14ac:dyDescent="0.3">
      <c r="D131" s="57"/>
      <c r="E131" s="44"/>
      <c r="F131" s="45"/>
      <c r="G131" s="45"/>
      <c r="H131" s="57"/>
      <c r="J131" s="4"/>
      <c r="K131" s="5"/>
      <c r="L131" s="4"/>
      <c r="O131" s="4"/>
      <c r="P131" s="5"/>
      <c r="Q131" s="4"/>
      <c r="T131" s="4"/>
      <c r="U131" s="5"/>
      <c r="V131" s="4"/>
      <c r="Y131" s="4"/>
      <c r="Z131" s="5"/>
      <c r="AA131" s="4"/>
      <c r="AD131" s="4"/>
      <c r="AE131" s="5"/>
      <c r="AF131" s="4"/>
      <c r="AI131" s="4"/>
      <c r="AJ131" s="5"/>
      <c r="AK131" s="4"/>
      <c r="AN131" s="4"/>
      <c r="AO131" s="5"/>
      <c r="AP131" s="4"/>
      <c r="AS131" s="4"/>
      <c r="AT131" s="5"/>
      <c r="AU131" s="4"/>
      <c r="AX131" s="4"/>
      <c r="AY131" s="5"/>
      <c r="AZ131" s="4"/>
      <c r="BC131" s="4"/>
      <c r="BD131" s="5"/>
      <c r="BE131" s="4"/>
      <c r="BH131" s="4"/>
      <c r="BI131" s="5"/>
      <c r="BJ131" s="4"/>
      <c r="BN131" s="4"/>
      <c r="BO131" s="5"/>
      <c r="BP131" s="4"/>
    </row>
    <row r="132" spans="4:68" s="3" customFormat="1" ht="14.4" x14ac:dyDescent="0.3">
      <c r="D132" s="57"/>
      <c r="E132" s="44"/>
      <c r="F132" s="45"/>
      <c r="G132" s="45"/>
      <c r="H132" s="57"/>
      <c r="J132" s="4"/>
      <c r="K132" s="5"/>
      <c r="L132" s="4"/>
      <c r="O132" s="4"/>
      <c r="P132" s="5"/>
      <c r="Q132" s="4"/>
      <c r="T132" s="4"/>
      <c r="U132" s="5"/>
      <c r="V132" s="4"/>
      <c r="Y132" s="4"/>
      <c r="Z132" s="5"/>
      <c r="AA132" s="4"/>
      <c r="AD132" s="4"/>
      <c r="AE132" s="5"/>
      <c r="AF132" s="4"/>
      <c r="AI132" s="4"/>
      <c r="AJ132" s="5"/>
      <c r="AK132" s="4"/>
      <c r="AN132" s="4"/>
      <c r="AO132" s="5"/>
      <c r="AP132" s="4"/>
      <c r="AS132" s="4"/>
      <c r="AT132" s="5"/>
      <c r="AU132" s="4"/>
      <c r="AX132" s="4"/>
      <c r="AY132" s="5"/>
      <c r="AZ132" s="4"/>
      <c r="BC132" s="4"/>
      <c r="BD132" s="5"/>
      <c r="BE132" s="4"/>
      <c r="BH132" s="4"/>
      <c r="BI132" s="5"/>
      <c r="BJ132" s="4"/>
      <c r="BN132" s="4"/>
      <c r="BO132" s="5"/>
      <c r="BP132" s="4"/>
    </row>
    <row r="133" spans="4:68" s="3" customFormat="1" ht="14.4" x14ac:dyDescent="0.3">
      <c r="D133" s="57"/>
      <c r="E133" s="44"/>
      <c r="F133" s="45"/>
      <c r="G133" s="45"/>
      <c r="H133" s="57"/>
      <c r="J133" s="4"/>
      <c r="K133" s="5"/>
      <c r="L133" s="4"/>
      <c r="O133" s="4"/>
      <c r="P133" s="5"/>
      <c r="Q133" s="4"/>
      <c r="T133" s="4"/>
      <c r="U133" s="5"/>
      <c r="V133" s="4"/>
      <c r="Y133" s="4"/>
      <c r="Z133" s="5"/>
      <c r="AA133" s="4"/>
      <c r="AD133" s="4"/>
      <c r="AE133" s="5"/>
      <c r="AF133" s="4"/>
      <c r="AI133" s="4"/>
      <c r="AJ133" s="5"/>
      <c r="AK133" s="4"/>
      <c r="AN133" s="4"/>
      <c r="AO133" s="5"/>
      <c r="AP133" s="4"/>
      <c r="AS133" s="4"/>
      <c r="AT133" s="5"/>
      <c r="AU133" s="4"/>
      <c r="AX133" s="4"/>
      <c r="AY133" s="5"/>
      <c r="AZ133" s="4"/>
      <c r="BC133" s="4"/>
      <c r="BD133" s="5"/>
      <c r="BE133" s="4"/>
      <c r="BH133" s="4"/>
      <c r="BI133" s="5"/>
      <c r="BJ133" s="4"/>
      <c r="BN133" s="4"/>
      <c r="BO133" s="5"/>
      <c r="BP133" s="4"/>
    </row>
    <row r="134" spans="4:68" s="3" customFormat="1" ht="14.4" x14ac:dyDescent="0.3">
      <c r="D134" s="57"/>
      <c r="E134" s="44"/>
      <c r="F134" s="45"/>
      <c r="G134" s="45"/>
      <c r="H134" s="57"/>
      <c r="J134" s="4"/>
      <c r="K134" s="5"/>
      <c r="L134" s="4"/>
      <c r="O134" s="4"/>
      <c r="P134" s="5"/>
      <c r="Q134" s="4"/>
      <c r="T134" s="4"/>
      <c r="U134" s="5"/>
      <c r="V134" s="4"/>
      <c r="Y134" s="4"/>
      <c r="Z134" s="5"/>
      <c r="AA134" s="4"/>
      <c r="AD134" s="4"/>
      <c r="AE134" s="5"/>
      <c r="AF134" s="4"/>
      <c r="AI134" s="4"/>
      <c r="AJ134" s="5"/>
      <c r="AK134" s="4"/>
      <c r="AN134" s="4"/>
      <c r="AO134" s="5"/>
      <c r="AP134" s="4"/>
      <c r="AS134" s="4"/>
      <c r="AT134" s="5"/>
      <c r="AU134" s="4"/>
      <c r="AX134" s="4"/>
      <c r="AY134" s="5"/>
      <c r="AZ134" s="4"/>
      <c r="BC134" s="4"/>
      <c r="BD134" s="5"/>
      <c r="BE134" s="4"/>
      <c r="BH134" s="4"/>
      <c r="BI134" s="5"/>
      <c r="BJ134" s="4"/>
      <c r="BN134" s="4"/>
      <c r="BO134" s="5"/>
      <c r="BP134" s="4"/>
    </row>
    <row r="135" spans="4:68" s="3" customFormat="1" ht="14.4" x14ac:dyDescent="0.3">
      <c r="D135" s="57"/>
      <c r="E135" s="44"/>
      <c r="F135" s="45"/>
      <c r="G135" s="45"/>
      <c r="H135" s="57"/>
      <c r="J135" s="4"/>
      <c r="K135" s="5"/>
      <c r="L135" s="4"/>
      <c r="O135" s="4"/>
      <c r="P135" s="5"/>
      <c r="Q135" s="4"/>
      <c r="T135" s="4"/>
      <c r="U135" s="5"/>
      <c r="V135" s="4"/>
      <c r="Y135" s="4"/>
      <c r="Z135" s="5"/>
      <c r="AA135" s="4"/>
      <c r="AD135" s="4"/>
      <c r="AE135" s="5"/>
      <c r="AF135" s="4"/>
      <c r="AI135" s="4"/>
      <c r="AJ135" s="5"/>
      <c r="AK135" s="4"/>
      <c r="AN135" s="4"/>
      <c r="AO135" s="5"/>
      <c r="AP135" s="4"/>
      <c r="AS135" s="4"/>
      <c r="AT135" s="5"/>
      <c r="AU135" s="4"/>
      <c r="AX135" s="4"/>
      <c r="AY135" s="5"/>
      <c r="AZ135" s="4"/>
      <c r="BC135" s="4"/>
      <c r="BD135" s="5"/>
      <c r="BE135" s="4"/>
      <c r="BH135" s="4"/>
      <c r="BI135" s="5"/>
      <c r="BJ135" s="4"/>
      <c r="BN135" s="4"/>
      <c r="BO135" s="5"/>
      <c r="BP135" s="4"/>
    </row>
    <row r="136" spans="4:68" s="3" customFormat="1" ht="14.4" x14ac:dyDescent="0.3">
      <c r="D136" s="57"/>
      <c r="E136" s="44"/>
      <c r="F136" s="45"/>
      <c r="G136" s="45"/>
      <c r="H136" s="57"/>
      <c r="J136" s="4"/>
      <c r="K136" s="5"/>
      <c r="L136" s="4"/>
      <c r="O136" s="4"/>
      <c r="P136" s="5"/>
      <c r="Q136" s="4"/>
      <c r="T136" s="4"/>
      <c r="U136" s="5"/>
      <c r="V136" s="4"/>
      <c r="Y136" s="4"/>
      <c r="Z136" s="5"/>
      <c r="AA136" s="4"/>
      <c r="AD136" s="4"/>
      <c r="AE136" s="5"/>
      <c r="AF136" s="4"/>
      <c r="AI136" s="4"/>
      <c r="AJ136" s="5"/>
      <c r="AK136" s="4"/>
      <c r="AN136" s="4"/>
      <c r="AO136" s="5"/>
      <c r="AP136" s="4"/>
      <c r="AS136" s="4"/>
      <c r="AT136" s="5"/>
      <c r="AU136" s="4"/>
      <c r="AX136" s="4"/>
      <c r="AY136" s="5"/>
      <c r="AZ136" s="4"/>
      <c r="BC136" s="4"/>
      <c r="BD136" s="5"/>
      <c r="BE136" s="4"/>
      <c r="BH136" s="4"/>
      <c r="BI136" s="5"/>
      <c r="BJ136" s="4"/>
      <c r="BN136" s="4"/>
      <c r="BO136" s="5"/>
      <c r="BP136" s="4"/>
    </row>
    <row r="137" spans="4:68" s="3" customFormat="1" ht="14.4" x14ac:dyDescent="0.3">
      <c r="D137" s="57"/>
      <c r="E137" s="44"/>
      <c r="F137" s="45"/>
      <c r="G137" s="45"/>
      <c r="H137" s="57"/>
      <c r="J137" s="4"/>
      <c r="K137" s="5"/>
      <c r="L137" s="4"/>
      <c r="O137" s="4"/>
      <c r="P137" s="5"/>
      <c r="Q137" s="4"/>
      <c r="T137" s="4"/>
      <c r="U137" s="5"/>
      <c r="V137" s="4"/>
      <c r="Y137" s="4"/>
      <c r="Z137" s="5"/>
      <c r="AA137" s="4"/>
      <c r="AD137" s="4"/>
      <c r="AE137" s="5"/>
      <c r="AF137" s="4"/>
      <c r="AI137" s="4"/>
      <c r="AJ137" s="5"/>
      <c r="AK137" s="4"/>
      <c r="AN137" s="4"/>
      <c r="AO137" s="5"/>
      <c r="AP137" s="4"/>
      <c r="AS137" s="4"/>
      <c r="AT137" s="5"/>
      <c r="AU137" s="4"/>
      <c r="AX137" s="4"/>
      <c r="AY137" s="5"/>
      <c r="AZ137" s="4"/>
      <c r="BC137" s="4"/>
      <c r="BD137" s="5"/>
      <c r="BE137" s="4"/>
      <c r="BH137" s="4"/>
      <c r="BI137" s="5"/>
      <c r="BJ137" s="4"/>
      <c r="BN137" s="4"/>
      <c r="BO137" s="5"/>
      <c r="BP137" s="4"/>
    </row>
    <row r="138" spans="4:68" s="3" customFormat="1" ht="14.4" x14ac:dyDescent="0.3">
      <c r="D138" s="57"/>
      <c r="E138" s="44"/>
      <c r="F138" s="45"/>
      <c r="G138" s="45"/>
      <c r="H138" s="57"/>
      <c r="J138" s="4"/>
      <c r="K138" s="5"/>
      <c r="L138" s="4"/>
      <c r="O138" s="4"/>
      <c r="P138" s="5"/>
      <c r="Q138" s="4"/>
      <c r="T138" s="4"/>
      <c r="U138" s="5"/>
      <c r="V138" s="4"/>
      <c r="Y138" s="4"/>
      <c r="Z138" s="5"/>
      <c r="AA138" s="4"/>
      <c r="AD138" s="4"/>
      <c r="AE138" s="5"/>
      <c r="AF138" s="4"/>
      <c r="AI138" s="4"/>
      <c r="AJ138" s="5"/>
      <c r="AK138" s="4"/>
      <c r="AN138" s="4"/>
      <c r="AO138" s="5"/>
      <c r="AP138" s="4"/>
      <c r="AS138" s="4"/>
      <c r="AT138" s="5"/>
      <c r="AU138" s="4"/>
      <c r="AX138" s="4"/>
      <c r="AY138" s="5"/>
      <c r="AZ138" s="4"/>
      <c r="BC138" s="4"/>
      <c r="BD138" s="5"/>
      <c r="BE138" s="4"/>
      <c r="BH138" s="4"/>
      <c r="BI138" s="5"/>
      <c r="BJ138" s="4"/>
      <c r="BN138" s="4"/>
      <c r="BO138" s="5"/>
      <c r="BP138" s="4"/>
    </row>
    <row r="139" spans="4:68" s="3" customFormat="1" ht="14.4" x14ac:dyDescent="0.3">
      <c r="D139" s="57"/>
      <c r="E139" s="44"/>
      <c r="F139" s="45"/>
      <c r="G139" s="45"/>
      <c r="H139" s="57"/>
      <c r="J139" s="4"/>
      <c r="K139" s="5"/>
      <c r="L139" s="4"/>
      <c r="O139" s="4"/>
      <c r="P139" s="5"/>
      <c r="Q139" s="4"/>
      <c r="T139" s="4"/>
      <c r="U139" s="5"/>
      <c r="V139" s="4"/>
      <c r="Y139" s="4"/>
      <c r="Z139" s="5"/>
      <c r="AA139" s="4"/>
      <c r="AD139" s="4"/>
      <c r="AE139" s="5"/>
      <c r="AF139" s="4"/>
      <c r="AI139" s="4"/>
      <c r="AJ139" s="5"/>
      <c r="AK139" s="4"/>
      <c r="AN139" s="4"/>
      <c r="AO139" s="5"/>
      <c r="AP139" s="4"/>
      <c r="AS139" s="4"/>
      <c r="AT139" s="5"/>
      <c r="AU139" s="4"/>
      <c r="AX139" s="4"/>
      <c r="AY139" s="5"/>
      <c r="AZ139" s="4"/>
      <c r="BC139" s="4"/>
      <c r="BD139" s="5"/>
      <c r="BE139" s="4"/>
      <c r="BH139" s="4"/>
      <c r="BI139" s="5"/>
      <c r="BJ139" s="4"/>
      <c r="BN139" s="4"/>
      <c r="BO139" s="5"/>
      <c r="BP139" s="4"/>
    </row>
    <row r="140" spans="4:68" s="3" customFormat="1" ht="14.4" x14ac:dyDescent="0.3">
      <c r="D140" s="57"/>
      <c r="E140" s="44"/>
      <c r="F140" s="45"/>
      <c r="G140" s="45"/>
      <c r="H140" s="57"/>
      <c r="J140" s="4"/>
      <c r="K140" s="5"/>
      <c r="L140" s="4"/>
      <c r="O140" s="4"/>
      <c r="P140" s="5"/>
      <c r="Q140" s="4"/>
      <c r="T140" s="4"/>
      <c r="U140" s="5"/>
      <c r="V140" s="4"/>
      <c r="Y140" s="4"/>
      <c r="Z140" s="5"/>
      <c r="AA140" s="4"/>
      <c r="AD140" s="4"/>
      <c r="AE140" s="5"/>
      <c r="AF140" s="4"/>
      <c r="AI140" s="4"/>
      <c r="AJ140" s="5"/>
      <c r="AK140" s="4"/>
      <c r="AN140" s="4"/>
      <c r="AO140" s="5"/>
      <c r="AP140" s="4"/>
      <c r="AS140" s="4"/>
      <c r="AT140" s="5"/>
      <c r="AU140" s="4"/>
      <c r="AX140" s="4"/>
      <c r="AY140" s="5"/>
      <c r="AZ140" s="4"/>
      <c r="BC140" s="4"/>
      <c r="BD140" s="5"/>
      <c r="BE140" s="4"/>
      <c r="BH140" s="4"/>
      <c r="BI140" s="5"/>
      <c r="BJ140" s="4"/>
      <c r="BN140" s="4"/>
      <c r="BO140" s="5"/>
      <c r="BP140" s="4"/>
    </row>
    <row r="141" spans="4:68" s="3" customFormat="1" ht="14.4" x14ac:dyDescent="0.3">
      <c r="D141" s="57"/>
      <c r="E141" s="44"/>
      <c r="F141" s="45"/>
      <c r="G141" s="45"/>
      <c r="H141" s="57"/>
      <c r="J141" s="4"/>
      <c r="K141" s="5"/>
      <c r="L141" s="4"/>
      <c r="O141" s="4"/>
      <c r="P141" s="5"/>
      <c r="Q141" s="4"/>
      <c r="T141" s="4"/>
      <c r="U141" s="5"/>
      <c r="V141" s="4"/>
      <c r="Y141" s="4"/>
      <c r="Z141" s="5"/>
      <c r="AA141" s="4"/>
      <c r="AD141" s="4"/>
      <c r="AE141" s="5"/>
      <c r="AF141" s="4"/>
      <c r="AI141" s="4"/>
      <c r="AJ141" s="5"/>
      <c r="AK141" s="4"/>
      <c r="AN141" s="4"/>
      <c r="AO141" s="5"/>
      <c r="AP141" s="4"/>
      <c r="AS141" s="4"/>
      <c r="AT141" s="5"/>
      <c r="AU141" s="4"/>
      <c r="AX141" s="4"/>
      <c r="AY141" s="5"/>
      <c r="AZ141" s="4"/>
      <c r="BC141" s="4"/>
      <c r="BD141" s="5"/>
      <c r="BE141" s="4"/>
      <c r="BH141" s="4"/>
      <c r="BI141" s="5"/>
      <c r="BJ141" s="4"/>
      <c r="BN141" s="4"/>
      <c r="BO141" s="5"/>
      <c r="BP141" s="4"/>
    </row>
    <row r="142" spans="4:68" s="3" customFormat="1" ht="14.4" x14ac:dyDescent="0.3">
      <c r="D142" s="57"/>
      <c r="E142" s="44"/>
      <c r="F142" s="45"/>
      <c r="G142" s="45"/>
      <c r="H142" s="57"/>
      <c r="J142" s="4"/>
      <c r="K142" s="5"/>
      <c r="L142" s="4"/>
      <c r="O142" s="4"/>
      <c r="P142" s="5"/>
      <c r="Q142" s="4"/>
      <c r="T142" s="4"/>
      <c r="U142" s="5"/>
      <c r="V142" s="4"/>
      <c r="Y142" s="4"/>
      <c r="Z142" s="5"/>
      <c r="AA142" s="4"/>
      <c r="AD142" s="4"/>
      <c r="AE142" s="5"/>
      <c r="AF142" s="4"/>
      <c r="AI142" s="4"/>
      <c r="AJ142" s="5"/>
      <c r="AK142" s="4"/>
      <c r="AN142" s="4"/>
      <c r="AO142" s="5"/>
      <c r="AP142" s="4"/>
      <c r="AS142" s="4"/>
      <c r="AT142" s="5"/>
      <c r="AU142" s="4"/>
      <c r="AX142" s="4"/>
      <c r="AY142" s="5"/>
      <c r="AZ142" s="4"/>
      <c r="BC142" s="4"/>
      <c r="BD142" s="5"/>
      <c r="BE142" s="4"/>
      <c r="BH142" s="4"/>
      <c r="BI142" s="5"/>
      <c r="BJ142" s="4"/>
      <c r="BN142" s="4"/>
      <c r="BO142" s="5"/>
      <c r="BP142" s="4"/>
    </row>
    <row r="143" spans="4:68" s="3" customFormat="1" ht="14.4" x14ac:dyDescent="0.3">
      <c r="D143" s="57"/>
      <c r="E143" s="44"/>
      <c r="F143" s="45"/>
      <c r="G143" s="45"/>
      <c r="H143" s="57"/>
      <c r="J143" s="4"/>
      <c r="K143" s="5"/>
      <c r="L143" s="4"/>
      <c r="O143" s="4"/>
      <c r="P143" s="5"/>
      <c r="Q143" s="4"/>
      <c r="T143" s="4"/>
      <c r="U143" s="5"/>
      <c r="V143" s="4"/>
      <c r="Y143" s="4"/>
      <c r="Z143" s="5"/>
      <c r="AA143" s="4"/>
      <c r="AD143" s="4"/>
      <c r="AE143" s="5"/>
      <c r="AF143" s="4"/>
      <c r="AI143" s="4"/>
      <c r="AJ143" s="5"/>
      <c r="AK143" s="4"/>
      <c r="AN143" s="4"/>
      <c r="AO143" s="5"/>
      <c r="AP143" s="4"/>
      <c r="AS143" s="4"/>
      <c r="AT143" s="5"/>
      <c r="AU143" s="4"/>
      <c r="AX143" s="4"/>
      <c r="AY143" s="5"/>
      <c r="AZ143" s="4"/>
      <c r="BC143" s="4"/>
      <c r="BD143" s="5"/>
      <c r="BE143" s="4"/>
      <c r="BH143" s="4"/>
      <c r="BI143" s="5"/>
      <c r="BJ143" s="4"/>
      <c r="BN143" s="4"/>
      <c r="BO143" s="5"/>
      <c r="BP143" s="4"/>
    </row>
    <row r="144" spans="4:68" s="3" customFormat="1" ht="14.4" x14ac:dyDescent="0.3">
      <c r="D144" s="57"/>
      <c r="E144" s="44"/>
      <c r="F144" s="45"/>
      <c r="G144" s="45"/>
      <c r="H144" s="57"/>
      <c r="J144" s="4"/>
      <c r="K144" s="5"/>
      <c r="L144" s="4"/>
      <c r="O144" s="4"/>
      <c r="P144" s="5"/>
      <c r="Q144" s="4"/>
      <c r="T144" s="4"/>
      <c r="U144" s="5"/>
      <c r="V144" s="4"/>
      <c r="Y144" s="4"/>
      <c r="Z144" s="5"/>
      <c r="AA144" s="4"/>
      <c r="AD144" s="4"/>
      <c r="AE144" s="5"/>
      <c r="AF144" s="4"/>
      <c r="AI144" s="4"/>
      <c r="AJ144" s="5"/>
      <c r="AK144" s="4"/>
      <c r="AN144" s="4"/>
      <c r="AO144" s="5"/>
      <c r="AP144" s="4"/>
      <c r="AS144" s="4"/>
      <c r="AT144" s="5"/>
      <c r="AU144" s="4"/>
      <c r="AX144" s="4"/>
      <c r="AY144" s="5"/>
      <c r="AZ144" s="4"/>
      <c r="BC144" s="4"/>
      <c r="BD144" s="5"/>
      <c r="BE144" s="4"/>
      <c r="BH144" s="4"/>
      <c r="BI144" s="5"/>
      <c r="BJ144" s="4"/>
      <c r="BN144" s="4"/>
      <c r="BO144" s="5"/>
      <c r="BP144" s="4"/>
    </row>
    <row r="145" spans="4:68" s="3" customFormat="1" ht="14.4" x14ac:dyDescent="0.3">
      <c r="D145" s="57"/>
      <c r="E145" s="44"/>
      <c r="F145" s="45"/>
      <c r="G145" s="45"/>
      <c r="H145" s="57"/>
      <c r="J145" s="4"/>
      <c r="K145" s="5"/>
      <c r="L145" s="4"/>
      <c r="O145" s="4"/>
      <c r="P145" s="5"/>
      <c r="Q145" s="4"/>
      <c r="T145" s="4"/>
      <c r="U145" s="5"/>
      <c r="V145" s="4"/>
      <c r="Y145" s="4"/>
      <c r="Z145" s="5"/>
      <c r="AA145" s="4"/>
      <c r="AD145" s="4"/>
      <c r="AE145" s="5"/>
      <c r="AF145" s="4"/>
      <c r="AI145" s="4"/>
      <c r="AJ145" s="5"/>
      <c r="AK145" s="4"/>
      <c r="AN145" s="4"/>
      <c r="AO145" s="5"/>
      <c r="AP145" s="4"/>
      <c r="AS145" s="4"/>
      <c r="AT145" s="5"/>
      <c r="AU145" s="4"/>
      <c r="AX145" s="4"/>
      <c r="AY145" s="5"/>
      <c r="AZ145" s="4"/>
      <c r="BC145" s="4"/>
      <c r="BD145" s="5"/>
      <c r="BE145" s="4"/>
      <c r="BH145" s="4"/>
      <c r="BI145" s="5"/>
      <c r="BJ145" s="4"/>
      <c r="BN145" s="4"/>
      <c r="BO145" s="5"/>
      <c r="BP145" s="4"/>
    </row>
    <row r="146" spans="4:68" s="3" customFormat="1" ht="14.4" x14ac:dyDescent="0.3">
      <c r="D146" s="57"/>
      <c r="E146" s="44"/>
      <c r="F146" s="45"/>
      <c r="G146" s="45"/>
      <c r="H146" s="57"/>
      <c r="J146" s="4"/>
      <c r="K146" s="5"/>
      <c r="L146" s="4"/>
      <c r="O146" s="4"/>
      <c r="P146" s="5"/>
      <c r="Q146" s="4"/>
      <c r="T146" s="4"/>
      <c r="U146" s="5"/>
      <c r="V146" s="4"/>
      <c r="Y146" s="4"/>
      <c r="Z146" s="5"/>
      <c r="AA146" s="4"/>
      <c r="AD146" s="4"/>
      <c r="AE146" s="5"/>
      <c r="AF146" s="4"/>
      <c r="AI146" s="4"/>
      <c r="AJ146" s="5"/>
      <c r="AK146" s="4"/>
      <c r="AN146" s="4"/>
      <c r="AO146" s="5"/>
      <c r="AP146" s="4"/>
      <c r="AS146" s="4"/>
      <c r="AT146" s="5"/>
      <c r="AU146" s="4"/>
      <c r="AX146" s="4"/>
      <c r="AY146" s="5"/>
      <c r="AZ146" s="4"/>
      <c r="BC146" s="4"/>
      <c r="BD146" s="5"/>
      <c r="BE146" s="4"/>
      <c r="BH146" s="4"/>
      <c r="BI146" s="5"/>
      <c r="BJ146" s="4"/>
      <c r="BN146" s="4"/>
      <c r="BO146" s="5"/>
      <c r="BP146" s="4"/>
    </row>
    <row r="147" spans="4:68" s="3" customFormat="1" ht="14.4" x14ac:dyDescent="0.3">
      <c r="D147" s="57"/>
      <c r="E147" s="44"/>
      <c r="F147" s="45"/>
      <c r="G147" s="45"/>
      <c r="H147" s="57"/>
      <c r="J147" s="4"/>
      <c r="K147" s="5"/>
      <c r="L147" s="4"/>
      <c r="O147" s="4"/>
      <c r="P147" s="5"/>
      <c r="Q147" s="4"/>
      <c r="T147" s="4"/>
      <c r="U147" s="5"/>
      <c r="V147" s="4"/>
      <c r="Y147" s="4"/>
      <c r="Z147" s="5"/>
      <c r="AA147" s="4"/>
      <c r="AD147" s="4"/>
      <c r="AE147" s="5"/>
      <c r="AF147" s="4"/>
      <c r="AI147" s="4"/>
      <c r="AJ147" s="5"/>
      <c r="AK147" s="4"/>
      <c r="AN147" s="4"/>
      <c r="AO147" s="5"/>
      <c r="AP147" s="4"/>
      <c r="AS147" s="4"/>
      <c r="AT147" s="5"/>
      <c r="AU147" s="4"/>
      <c r="AX147" s="4"/>
      <c r="AY147" s="5"/>
      <c r="AZ147" s="4"/>
      <c r="BC147" s="4"/>
      <c r="BD147" s="5"/>
      <c r="BE147" s="4"/>
      <c r="BH147" s="4"/>
      <c r="BI147" s="5"/>
      <c r="BJ147" s="4"/>
      <c r="BN147" s="4"/>
      <c r="BO147" s="5"/>
      <c r="BP147" s="4"/>
    </row>
    <row r="148" spans="4:68" s="3" customFormat="1" ht="14.4" x14ac:dyDescent="0.3">
      <c r="D148" s="57"/>
      <c r="E148" s="44"/>
      <c r="F148" s="45"/>
      <c r="G148" s="45"/>
      <c r="H148" s="57"/>
      <c r="J148" s="4"/>
      <c r="K148" s="5"/>
      <c r="L148" s="4"/>
      <c r="O148" s="4"/>
      <c r="P148" s="5"/>
      <c r="Q148" s="4"/>
      <c r="T148" s="4"/>
      <c r="U148" s="5"/>
      <c r="V148" s="4"/>
      <c r="Y148" s="4"/>
      <c r="Z148" s="5"/>
      <c r="AA148" s="4"/>
      <c r="AD148" s="4"/>
      <c r="AE148" s="5"/>
      <c r="AF148" s="4"/>
      <c r="AI148" s="4"/>
      <c r="AJ148" s="5"/>
      <c r="AK148" s="4"/>
      <c r="AN148" s="4"/>
      <c r="AO148" s="5"/>
      <c r="AP148" s="4"/>
      <c r="AS148" s="4"/>
      <c r="AT148" s="5"/>
      <c r="AU148" s="4"/>
      <c r="AX148" s="4"/>
      <c r="AY148" s="5"/>
      <c r="AZ148" s="4"/>
      <c r="BC148" s="4"/>
      <c r="BD148" s="5"/>
      <c r="BE148" s="4"/>
      <c r="BH148" s="4"/>
      <c r="BI148" s="5"/>
      <c r="BJ148" s="4"/>
      <c r="BN148" s="4"/>
      <c r="BO148" s="5"/>
      <c r="BP148" s="4"/>
    </row>
    <row r="149" spans="4:68" s="3" customFormat="1" ht="14.4" x14ac:dyDescent="0.3">
      <c r="D149" s="57"/>
      <c r="E149" s="44"/>
      <c r="F149" s="45"/>
      <c r="G149" s="45"/>
      <c r="H149" s="57"/>
      <c r="J149" s="4"/>
      <c r="K149" s="5"/>
      <c r="L149" s="4"/>
      <c r="O149" s="4"/>
      <c r="P149" s="5"/>
      <c r="Q149" s="4"/>
      <c r="T149" s="4"/>
      <c r="U149" s="5"/>
      <c r="V149" s="4"/>
      <c r="Y149" s="4"/>
      <c r="Z149" s="5"/>
      <c r="AA149" s="4"/>
      <c r="AD149" s="4"/>
      <c r="AE149" s="5"/>
      <c r="AF149" s="4"/>
      <c r="AI149" s="4"/>
      <c r="AJ149" s="5"/>
      <c r="AK149" s="4"/>
      <c r="AN149" s="4"/>
      <c r="AO149" s="5"/>
      <c r="AP149" s="4"/>
      <c r="AS149" s="4"/>
      <c r="AT149" s="5"/>
      <c r="AU149" s="4"/>
      <c r="AX149" s="4"/>
      <c r="AY149" s="5"/>
      <c r="AZ149" s="4"/>
      <c r="BC149" s="4"/>
      <c r="BD149" s="5"/>
      <c r="BE149" s="4"/>
      <c r="BH149" s="4"/>
      <c r="BI149" s="5"/>
      <c r="BJ149" s="4"/>
      <c r="BN149" s="4"/>
      <c r="BO149" s="5"/>
      <c r="BP149" s="4"/>
    </row>
    <row r="150" spans="4:68" s="3" customFormat="1" ht="14.4" x14ac:dyDescent="0.3">
      <c r="D150" s="57"/>
      <c r="E150" s="44"/>
      <c r="F150" s="45"/>
      <c r="G150" s="45"/>
      <c r="H150" s="57"/>
      <c r="J150" s="4"/>
      <c r="K150" s="5"/>
      <c r="L150" s="4"/>
      <c r="O150" s="4"/>
      <c r="P150" s="5"/>
      <c r="Q150" s="4"/>
      <c r="T150" s="4"/>
      <c r="U150" s="5"/>
      <c r="V150" s="4"/>
      <c r="Y150" s="4"/>
      <c r="Z150" s="5"/>
      <c r="AA150" s="4"/>
      <c r="AD150" s="4"/>
      <c r="AE150" s="5"/>
      <c r="AF150" s="4"/>
      <c r="AI150" s="4"/>
      <c r="AJ150" s="5"/>
      <c r="AK150" s="4"/>
      <c r="AN150" s="4"/>
      <c r="AO150" s="5"/>
      <c r="AP150" s="4"/>
      <c r="AS150" s="4"/>
      <c r="AT150" s="5"/>
      <c r="AU150" s="4"/>
      <c r="AX150" s="4"/>
      <c r="AY150" s="5"/>
      <c r="AZ150" s="4"/>
      <c r="BC150" s="4"/>
      <c r="BD150" s="5"/>
      <c r="BE150" s="4"/>
      <c r="BH150" s="4"/>
      <c r="BI150" s="5"/>
      <c r="BJ150" s="4"/>
      <c r="BN150" s="4"/>
      <c r="BO150" s="5"/>
      <c r="BP150" s="4"/>
    </row>
    <row r="151" spans="4:68" s="3" customFormat="1" ht="14.4" x14ac:dyDescent="0.3">
      <c r="D151" s="57"/>
      <c r="E151" s="44"/>
      <c r="F151" s="45"/>
      <c r="G151" s="45"/>
      <c r="H151" s="57"/>
      <c r="J151" s="4"/>
      <c r="K151" s="5"/>
      <c r="L151" s="4"/>
      <c r="O151" s="4"/>
      <c r="P151" s="5"/>
      <c r="Q151" s="4"/>
      <c r="T151" s="4"/>
      <c r="U151" s="5"/>
      <c r="V151" s="4"/>
      <c r="Y151" s="4"/>
      <c r="Z151" s="5"/>
      <c r="AA151" s="4"/>
      <c r="AD151" s="4"/>
      <c r="AE151" s="5"/>
      <c r="AF151" s="4"/>
      <c r="AI151" s="4"/>
      <c r="AJ151" s="5"/>
      <c r="AK151" s="4"/>
      <c r="AN151" s="4"/>
      <c r="AO151" s="5"/>
      <c r="AP151" s="4"/>
      <c r="AS151" s="4"/>
      <c r="AT151" s="5"/>
      <c r="AU151" s="4"/>
      <c r="AX151" s="4"/>
      <c r="AY151" s="5"/>
      <c r="AZ151" s="4"/>
      <c r="BC151" s="4"/>
      <c r="BD151" s="5"/>
      <c r="BE151" s="4"/>
      <c r="BH151" s="4"/>
      <c r="BI151" s="5"/>
      <c r="BJ151" s="4"/>
      <c r="BN151" s="4"/>
      <c r="BO151" s="5"/>
      <c r="BP151" s="4"/>
    </row>
    <row r="152" spans="4:68" s="3" customFormat="1" ht="14.4" x14ac:dyDescent="0.3">
      <c r="D152" s="57"/>
      <c r="E152" s="44"/>
      <c r="F152" s="45"/>
      <c r="G152" s="45"/>
      <c r="H152" s="57"/>
      <c r="J152" s="4"/>
      <c r="K152" s="5"/>
      <c r="L152" s="4"/>
      <c r="O152" s="4"/>
      <c r="P152" s="5"/>
      <c r="Q152" s="4"/>
      <c r="T152" s="4"/>
      <c r="U152" s="5"/>
      <c r="V152" s="4"/>
      <c r="Y152" s="4"/>
      <c r="Z152" s="5"/>
      <c r="AA152" s="4"/>
      <c r="AD152" s="4"/>
      <c r="AE152" s="5"/>
      <c r="AF152" s="4"/>
      <c r="AI152" s="4"/>
      <c r="AJ152" s="5"/>
      <c r="AK152" s="4"/>
      <c r="AN152" s="4"/>
      <c r="AO152" s="5"/>
      <c r="AP152" s="4"/>
      <c r="AS152" s="4"/>
      <c r="AT152" s="5"/>
      <c r="AU152" s="4"/>
      <c r="AX152" s="4"/>
      <c r="AY152" s="5"/>
      <c r="AZ152" s="4"/>
      <c r="BC152" s="4"/>
      <c r="BD152" s="5"/>
      <c r="BE152" s="4"/>
      <c r="BH152" s="4"/>
      <c r="BI152" s="5"/>
      <c r="BJ152" s="4"/>
      <c r="BN152" s="4"/>
      <c r="BO152" s="5"/>
      <c r="BP152" s="4"/>
    </row>
    <row r="153" spans="4:68" s="3" customFormat="1" ht="14.4" x14ac:dyDescent="0.3">
      <c r="D153" s="57"/>
      <c r="E153" s="44"/>
      <c r="F153" s="45"/>
      <c r="G153" s="45"/>
      <c r="H153" s="57"/>
      <c r="J153" s="4"/>
      <c r="K153" s="5"/>
      <c r="L153" s="4"/>
      <c r="O153" s="4"/>
      <c r="P153" s="5"/>
      <c r="Q153" s="4"/>
      <c r="T153" s="4"/>
      <c r="U153" s="5"/>
      <c r="V153" s="4"/>
      <c r="Y153" s="4"/>
      <c r="Z153" s="5"/>
      <c r="AA153" s="4"/>
      <c r="AD153" s="4"/>
      <c r="AE153" s="5"/>
      <c r="AF153" s="4"/>
      <c r="AI153" s="4"/>
      <c r="AJ153" s="5"/>
      <c r="AK153" s="4"/>
      <c r="AN153" s="4"/>
      <c r="AO153" s="5"/>
      <c r="AP153" s="4"/>
      <c r="AS153" s="4"/>
      <c r="AT153" s="5"/>
      <c r="AU153" s="4"/>
      <c r="AX153" s="4"/>
      <c r="AY153" s="5"/>
      <c r="AZ153" s="4"/>
      <c r="BC153" s="4"/>
      <c r="BD153" s="5"/>
      <c r="BE153" s="4"/>
      <c r="BH153" s="4"/>
      <c r="BI153" s="5"/>
      <c r="BJ153" s="4"/>
      <c r="BN153" s="4"/>
      <c r="BO153" s="5"/>
      <c r="BP153" s="4"/>
    </row>
    <row r="154" spans="4:68" s="3" customFormat="1" ht="14.4" x14ac:dyDescent="0.3">
      <c r="D154" s="57"/>
      <c r="E154" s="44"/>
      <c r="F154" s="45"/>
      <c r="G154" s="45"/>
      <c r="H154" s="57"/>
      <c r="J154" s="4"/>
      <c r="K154" s="5"/>
      <c r="L154" s="4"/>
      <c r="O154" s="4"/>
      <c r="P154" s="5"/>
      <c r="Q154" s="4"/>
      <c r="T154" s="4"/>
      <c r="U154" s="5"/>
      <c r="V154" s="4"/>
      <c r="Y154" s="4"/>
      <c r="Z154" s="5"/>
      <c r="AA154" s="4"/>
      <c r="AD154" s="4"/>
      <c r="AE154" s="5"/>
      <c r="AF154" s="4"/>
      <c r="AI154" s="4"/>
      <c r="AJ154" s="5"/>
      <c r="AK154" s="4"/>
      <c r="AN154" s="4"/>
      <c r="AO154" s="5"/>
      <c r="AP154" s="4"/>
      <c r="AS154" s="4"/>
      <c r="AT154" s="5"/>
      <c r="AU154" s="4"/>
      <c r="AX154" s="4"/>
      <c r="AY154" s="5"/>
      <c r="AZ154" s="4"/>
      <c r="BC154" s="4"/>
      <c r="BD154" s="5"/>
      <c r="BE154" s="4"/>
      <c r="BH154" s="4"/>
      <c r="BI154" s="5"/>
      <c r="BJ154" s="4"/>
      <c r="BN154" s="4"/>
      <c r="BO154" s="5"/>
      <c r="BP154" s="4"/>
    </row>
    <row r="155" spans="4:68" s="3" customFormat="1" ht="14.4" x14ac:dyDescent="0.3">
      <c r="D155" s="57"/>
      <c r="E155" s="44"/>
      <c r="F155" s="45"/>
      <c r="G155" s="45"/>
      <c r="H155" s="57"/>
      <c r="J155" s="4"/>
      <c r="K155" s="5"/>
      <c r="L155" s="4"/>
      <c r="O155" s="4"/>
      <c r="P155" s="5"/>
      <c r="Q155" s="4"/>
      <c r="T155" s="4"/>
      <c r="U155" s="5"/>
      <c r="V155" s="4"/>
      <c r="Y155" s="4"/>
      <c r="Z155" s="5"/>
      <c r="AA155" s="4"/>
      <c r="AD155" s="4"/>
      <c r="AE155" s="5"/>
      <c r="AF155" s="4"/>
      <c r="AI155" s="4"/>
      <c r="AJ155" s="5"/>
      <c r="AK155" s="4"/>
      <c r="AN155" s="4"/>
      <c r="AO155" s="5"/>
      <c r="AP155" s="4"/>
      <c r="AS155" s="4"/>
      <c r="AT155" s="5"/>
      <c r="AU155" s="4"/>
      <c r="AX155" s="4"/>
      <c r="AY155" s="5"/>
      <c r="AZ155" s="4"/>
      <c r="BC155" s="4"/>
      <c r="BD155" s="5"/>
      <c r="BE155" s="4"/>
      <c r="BH155" s="4"/>
      <c r="BI155" s="5"/>
      <c r="BJ155" s="4"/>
      <c r="BN155" s="4"/>
      <c r="BO155" s="5"/>
      <c r="BP155" s="4"/>
    </row>
    <row r="156" spans="4:68" s="3" customFormat="1" ht="14.4" x14ac:dyDescent="0.3">
      <c r="D156" s="57"/>
      <c r="E156" s="44"/>
      <c r="F156" s="45"/>
      <c r="G156" s="45"/>
      <c r="H156" s="57"/>
      <c r="J156" s="4"/>
      <c r="K156" s="5"/>
      <c r="L156" s="4"/>
      <c r="O156" s="4"/>
      <c r="P156" s="5"/>
      <c r="Q156" s="4"/>
      <c r="T156" s="4"/>
      <c r="U156" s="5"/>
      <c r="V156" s="4"/>
      <c r="Y156" s="4"/>
      <c r="Z156" s="5"/>
      <c r="AA156" s="4"/>
      <c r="AD156" s="4"/>
      <c r="AE156" s="5"/>
      <c r="AF156" s="4"/>
      <c r="AI156" s="4"/>
      <c r="AJ156" s="5"/>
      <c r="AK156" s="4"/>
      <c r="AN156" s="4"/>
      <c r="AO156" s="5"/>
      <c r="AP156" s="4"/>
      <c r="AS156" s="4"/>
      <c r="AT156" s="5"/>
      <c r="AU156" s="4"/>
      <c r="AX156" s="4"/>
      <c r="AY156" s="5"/>
      <c r="AZ156" s="4"/>
      <c r="BC156" s="4"/>
      <c r="BD156" s="5"/>
      <c r="BE156" s="4"/>
      <c r="BH156" s="4"/>
      <c r="BI156" s="5"/>
      <c r="BJ156" s="4"/>
      <c r="BN156" s="4"/>
      <c r="BO156" s="5"/>
      <c r="BP156" s="4"/>
    </row>
    <row r="157" spans="4:68" s="3" customFormat="1" ht="14.4" x14ac:dyDescent="0.3">
      <c r="D157" s="57"/>
      <c r="E157" s="44"/>
      <c r="F157" s="45"/>
      <c r="G157" s="45"/>
      <c r="H157" s="57"/>
      <c r="J157" s="4"/>
      <c r="K157" s="5"/>
      <c r="L157" s="4"/>
      <c r="O157" s="4"/>
      <c r="P157" s="5"/>
      <c r="Q157" s="4"/>
      <c r="T157" s="4"/>
      <c r="U157" s="5"/>
      <c r="V157" s="4"/>
      <c r="Y157" s="4"/>
      <c r="Z157" s="5"/>
      <c r="AA157" s="4"/>
      <c r="AD157" s="4"/>
      <c r="AE157" s="5"/>
      <c r="AF157" s="4"/>
      <c r="AI157" s="4"/>
      <c r="AJ157" s="5"/>
      <c r="AK157" s="4"/>
      <c r="AN157" s="4"/>
      <c r="AO157" s="5"/>
      <c r="AP157" s="4"/>
      <c r="AS157" s="4"/>
      <c r="AT157" s="5"/>
      <c r="AU157" s="4"/>
      <c r="AX157" s="4"/>
      <c r="AY157" s="5"/>
      <c r="AZ157" s="4"/>
      <c r="BC157" s="4"/>
      <c r="BD157" s="5"/>
      <c r="BE157" s="4"/>
      <c r="BH157" s="4"/>
      <c r="BI157" s="5"/>
      <c r="BJ157" s="4"/>
      <c r="BN157" s="4"/>
      <c r="BO157" s="5"/>
      <c r="BP157" s="4"/>
    </row>
    <row r="158" spans="4:68" s="3" customFormat="1" ht="14.4" x14ac:dyDescent="0.3">
      <c r="D158" s="57"/>
      <c r="E158" s="44"/>
      <c r="F158" s="45"/>
      <c r="G158" s="45"/>
      <c r="H158" s="57"/>
      <c r="J158" s="4"/>
      <c r="K158" s="5"/>
      <c r="L158" s="4"/>
      <c r="O158" s="4"/>
      <c r="P158" s="5"/>
      <c r="Q158" s="4"/>
      <c r="T158" s="4"/>
      <c r="U158" s="5"/>
      <c r="V158" s="4"/>
      <c r="Y158" s="4"/>
      <c r="Z158" s="5"/>
      <c r="AA158" s="4"/>
      <c r="AD158" s="4"/>
      <c r="AE158" s="5"/>
      <c r="AF158" s="4"/>
      <c r="AI158" s="4"/>
      <c r="AJ158" s="5"/>
      <c r="AK158" s="4"/>
      <c r="AN158" s="4"/>
      <c r="AO158" s="5"/>
      <c r="AP158" s="4"/>
      <c r="AS158" s="4"/>
      <c r="AT158" s="5"/>
      <c r="AU158" s="4"/>
      <c r="AX158" s="4"/>
      <c r="AY158" s="5"/>
      <c r="AZ158" s="4"/>
      <c r="BC158" s="4"/>
      <c r="BD158" s="5"/>
      <c r="BE158" s="4"/>
      <c r="BH158" s="4"/>
      <c r="BI158" s="5"/>
      <c r="BJ158" s="4"/>
      <c r="BN158" s="4"/>
      <c r="BO158" s="5"/>
      <c r="BP158" s="4"/>
    </row>
    <row r="159" spans="4:68" s="3" customFormat="1" ht="14.4" x14ac:dyDescent="0.3">
      <c r="D159" s="57"/>
      <c r="E159" s="44"/>
      <c r="F159" s="45"/>
      <c r="G159" s="45"/>
      <c r="H159" s="57"/>
      <c r="J159" s="4"/>
      <c r="K159" s="5"/>
      <c r="L159" s="4"/>
      <c r="O159" s="4"/>
      <c r="P159" s="5"/>
      <c r="Q159" s="4"/>
      <c r="T159" s="4"/>
      <c r="U159" s="5"/>
      <c r="V159" s="4"/>
      <c r="Y159" s="4"/>
      <c r="Z159" s="5"/>
      <c r="AA159" s="4"/>
      <c r="AD159" s="4"/>
      <c r="AE159" s="5"/>
      <c r="AF159" s="4"/>
      <c r="AI159" s="4"/>
      <c r="AJ159" s="5"/>
      <c r="AK159" s="4"/>
      <c r="AN159" s="4"/>
      <c r="AO159" s="5"/>
      <c r="AP159" s="4"/>
      <c r="AS159" s="4"/>
      <c r="AT159" s="5"/>
      <c r="AU159" s="4"/>
      <c r="AX159" s="4"/>
      <c r="AY159" s="5"/>
      <c r="AZ159" s="4"/>
      <c r="BC159" s="4"/>
      <c r="BD159" s="5"/>
      <c r="BE159" s="4"/>
      <c r="BH159" s="4"/>
      <c r="BI159" s="5"/>
      <c r="BJ159" s="4"/>
      <c r="BN159" s="4"/>
      <c r="BO159" s="5"/>
      <c r="BP159" s="4"/>
    </row>
    <row r="160" spans="4:68" s="3" customFormat="1" ht="14.4" x14ac:dyDescent="0.3">
      <c r="D160" s="57"/>
      <c r="E160" s="44"/>
      <c r="F160" s="45"/>
      <c r="G160" s="45"/>
      <c r="H160" s="57"/>
      <c r="J160" s="4"/>
      <c r="K160" s="5"/>
      <c r="L160" s="4"/>
      <c r="O160" s="4"/>
      <c r="P160" s="5"/>
      <c r="Q160" s="4"/>
      <c r="T160" s="4"/>
      <c r="U160" s="5"/>
      <c r="V160" s="4"/>
      <c r="Y160" s="4"/>
      <c r="Z160" s="5"/>
      <c r="AA160" s="4"/>
      <c r="AD160" s="4"/>
      <c r="AE160" s="5"/>
      <c r="AF160" s="4"/>
      <c r="AI160" s="4"/>
      <c r="AJ160" s="5"/>
      <c r="AK160" s="4"/>
      <c r="AN160" s="4"/>
      <c r="AO160" s="5"/>
      <c r="AP160" s="4"/>
      <c r="AS160" s="4"/>
      <c r="AT160" s="5"/>
      <c r="AU160" s="4"/>
      <c r="AX160" s="4"/>
      <c r="AY160" s="5"/>
      <c r="AZ160" s="4"/>
      <c r="BC160" s="4"/>
      <c r="BD160" s="5"/>
      <c r="BE160" s="4"/>
      <c r="BH160" s="4"/>
      <c r="BI160" s="5"/>
      <c r="BJ160" s="4"/>
      <c r="BN160" s="4"/>
      <c r="BO160" s="5"/>
      <c r="BP160" s="4"/>
    </row>
    <row r="161" spans="4:68" s="3" customFormat="1" ht="14.4" x14ac:dyDescent="0.3">
      <c r="D161" s="57"/>
      <c r="E161" s="44"/>
      <c r="F161" s="45"/>
      <c r="G161" s="45"/>
      <c r="H161" s="57"/>
      <c r="J161" s="4"/>
      <c r="K161" s="5"/>
      <c r="L161" s="4"/>
      <c r="O161" s="4"/>
      <c r="P161" s="5"/>
      <c r="Q161" s="4"/>
      <c r="T161" s="4"/>
      <c r="U161" s="5"/>
      <c r="V161" s="4"/>
      <c r="Y161" s="4"/>
      <c r="Z161" s="5"/>
      <c r="AA161" s="4"/>
      <c r="AD161" s="4"/>
      <c r="AE161" s="5"/>
      <c r="AF161" s="4"/>
      <c r="AI161" s="4"/>
      <c r="AJ161" s="5"/>
      <c r="AK161" s="4"/>
      <c r="AN161" s="4"/>
      <c r="AO161" s="5"/>
      <c r="AP161" s="4"/>
      <c r="AS161" s="4"/>
      <c r="AT161" s="5"/>
      <c r="AU161" s="4"/>
      <c r="AX161" s="4"/>
      <c r="AY161" s="5"/>
      <c r="AZ161" s="4"/>
      <c r="BC161" s="4"/>
      <c r="BD161" s="5"/>
      <c r="BE161" s="4"/>
      <c r="BH161" s="4"/>
      <c r="BI161" s="5"/>
      <c r="BJ161" s="4"/>
      <c r="BN161" s="4"/>
      <c r="BO161" s="5"/>
      <c r="BP161" s="4"/>
    </row>
    <row r="162" spans="4:68" s="3" customFormat="1" ht="14.4" x14ac:dyDescent="0.3">
      <c r="D162" s="57"/>
      <c r="E162" s="44"/>
      <c r="F162" s="45"/>
      <c r="G162" s="45"/>
      <c r="H162" s="57"/>
      <c r="J162" s="4"/>
      <c r="K162" s="5"/>
      <c r="L162" s="4"/>
      <c r="O162" s="4"/>
      <c r="P162" s="5"/>
      <c r="Q162" s="4"/>
      <c r="T162" s="4"/>
      <c r="U162" s="5"/>
      <c r="V162" s="4"/>
      <c r="Y162" s="4"/>
      <c r="Z162" s="5"/>
      <c r="AA162" s="4"/>
      <c r="AD162" s="4"/>
      <c r="AE162" s="5"/>
      <c r="AF162" s="4"/>
      <c r="AI162" s="4"/>
      <c r="AJ162" s="5"/>
      <c r="AK162" s="4"/>
      <c r="AN162" s="4"/>
      <c r="AO162" s="5"/>
      <c r="AP162" s="4"/>
      <c r="AS162" s="4"/>
      <c r="AT162" s="5"/>
      <c r="AU162" s="4"/>
      <c r="AX162" s="4"/>
      <c r="AY162" s="5"/>
      <c r="AZ162" s="4"/>
      <c r="BC162" s="4"/>
      <c r="BD162" s="5"/>
      <c r="BE162" s="4"/>
      <c r="BH162" s="4"/>
      <c r="BI162" s="5"/>
      <c r="BJ162" s="4"/>
      <c r="BN162" s="4"/>
      <c r="BO162" s="5"/>
      <c r="BP162" s="4"/>
    </row>
    <row r="163" spans="4:68" s="3" customFormat="1" ht="14.4" x14ac:dyDescent="0.3">
      <c r="D163" s="57"/>
      <c r="E163" s="44"/>
      <c r="F163" s="45"/>
      <c r="G163" s="45"/>
      <c r="H163" s="57"/>
      <c r="J163" s="4"/>
      <c r="K163" s="5"/>
      <c r="L163" s="4"/>
      <c r="O163" s="4"/>
      <c r="P163" s="5"/>
      <c r="Q163" s="4"/>
      <c r="T163" s="4"/>
      <c r="U163" s="5"/>
      <c r="V163" s="4"/>
      <c r="Y163" s="4"/>
      <c r="Z163" s="5"/>
      <c r="AA163" s="4"/>
      <c r="AD163" s="4"/>
      <c r="AE163" s="5"/>
      <c r="AF163" s="4"/>
      <c r="AI163" s="4"/>
      <c r="AJ163" s="5"/>
      <c r="AK163" s="4"/>
      <c r="AN163" s="4"/>
      <c r="AO163" s="5"/>
      <c r="AP163" s="4"/>
      <c r="AS163" s="4"/>
      <c r="AT163" s="5"/>
      <c r="AU163" s="4"/>
      <c r="AX163" s="4"/>
      <c r="AY163" s="5"/>
      <c r="AZ163" s="4"/>
      <c r="BC163" s="4"/>
      <c r="BD163" s="5"/>
      <c r="BE163" s="4"/>
      <c r="BH163" s="4"/>
      <c r="BI163" s="5"/>
      <c r="BJ163" s="4"/>
      <c r="BN163" s="4"/>
      <c r="BO163" s="5"/>
      <c r="BP163" s="4"/>
    </row>
    <row r="164" spans="4:68" s="3" customFormat="1" ht="14.4" x14ac:dyDescent="0.3">
      <c r="D164" s="57"/>
      <c r="E164" s="44"/>
      <c r="F164" s="45"/>
      <c r="G164" s="45"/>
      <c r="H164" s="57"/>
      <c r="J164" s="4"/>
      <c r="K164" s="5"/>
      <c r="L164" s="4"/>
      <c r="O164" s="4"/>
      <c r="P164" s="5"/>
      <c r="Q164" s="4"/>
      <c r="T164" s="4"/>
      <c r="U164" s="5"/>
      <c r="V164" s="4"/>
      <c r="Y164" s="4"/>
      <c r="Z164" s="5"/>
      <c r="AA164" s="4"/>
      <c r="AD164" s="4"/>
      <c r="AE164" s="5"/>
      <c r="AF164" s="4"/>
      <c r="AI164" s="4"/>
      <c r="AJ164" s="5"/>
      <c r="AK164" s="4"/>
      <c r="AN164" s="4"/>
      <c r="AO164" s="5"/>
      <c r="AP164" s="4"/>
      <c r="AS164" s="4"/>
      <c r="AT164" s="5"/>
      <c r="AU164" s="4"/>
      <c r="AX164" s="4"/>
      <c r="AY164" s="5"/>
      <c r="AZ164" s="4"/>
      <c r="BC164" s="4"/>
      <c r="BD164" s="5"/>
      <c r="BE164" s="4"/>
      <c r="BH164" s="4"/>
      <c r="BI164" s="5"/>
      <c r="BJ164" s="4"/>
      <c r="BN164" s="4"/>
      <c r="BO164" s="5"/>
      <c r="BP164" s="4"/>
    </row>
    <row r="165" spans="4:68" s="3" customFormat="1" ht="14.4" x14ac:dyDescent="0.3">
      <c r="D165" s="57"/>
      <c r="E165" s="44"/>
      <c r="F165" s="45"/>
      <c r="G165" s="45"/>
      <c r="H165" s="57"/>
      <c r="J165" s="4"/>
      <c r="K165" s="5"/>
      <c r="L165" s="4"/>
      <c r="O165" s="4"/>
      <c r="P165" s="5"/>
      <c r="Q165" s="4"/>
      <c r="T165" s="4"/>
      <c r="U165" s="5"/>
      <c r="V165" s="4"/>
      <c r="Y165" s="4"/>
      <c r="Z165" s="5"/>
      <c r="AA165" s="4"/>
      <c r="AD165" s="4"/>
      <c r="AE165" s="5"/>
      <c r="AF165" s="4"/>
      <c r="AI165" s="4"/>
      <c r="AJ165" s="5"/>
      <c r="AK165" s="4"/>
      <c r="AN165" s="4"/>
      <c r="AO165" s="5"/>
      <c r="AP165" s="4"/>
      <c r="AS165" s="4"/>
      <c r="AT165" s="5"/>
      <c r="AU165" s="4"/>
      <c r="AX165" s="4"/>
      <c r="AY165" s="5"/>
      <c r="AZ165" s="4"/>
      <c r="BC165" s="4"/>
      <c r="BD165" s="5"/>
      <c r="BE165" s="4"/>
      <c r="BH165" s="4"/>
      <c r="BI165" s="5"/>
      <c r="BJ165" s="4"/>
      <c r="BN165" s="4"/>
      <c r="BO165" s="5"/>
      <c r="BP165" s="4"/>
    </row>
    <row r="166" spans="4:68" s="3" customFormat="1" ht="14.4" x14ac:dyDescent="0.3">
      <c r="D166" s="57"/>
      <c r="E166" s="44"/>
      <c r="F166" s="45"/>
      <c r="G166" s="45"/>
      <c r="H166" s="57"/>
      <c r="J166" s="4"/>
      <c r="K166" s="5"/>
      <c r="L166" s="4"/>
      <c r="O166" s="4"/>
      <c r="P166" s="5"/>
      <c r="Q166" s="4"/>
      <c r="T166" s="4"/>
      <c r="U166" s="5"/>
      <c r="V166" s="4"/>
      <c r="Y166" s="4"/>
      <c r="Z166" s="5"/>
      <c r="AA166" s="4"/>
      <c r="AD166" s="4"/>
      <c r="AE166" s="5"/>
      <c r="AF166" s="4"/>
      <c r="AI166" s="4"/>
      <c r="AJ166" s="5"/>
      <c r="AK166" s="4"/>
      <c r="AN166" s="4"/>
      <c r="AO166" s="5"/>
      <c r="AP166" s="4"/>
      <c r="AS166" s="4"/>
      <c r="AT166" s="5"/>
      <c r="AU166" s="4"/>
      <c r="AX166" s="4"/>
      <c r="AY166" s="5"/>
      <c r="AZ166" s="4"/>
      <c r="BC166" s="4"/>
      <c r="BD166" s="5"/>
      <c r="BE166" s="4"/>
      <c r="BH166" s="4"/>
      <c r="BI166" s="5"/>
      <c r="BJ166" s="4"/>
      <c r="BN166" s="4"/>
      <c r="BO166" s="5"/>
      <c r="BP166" s="4"/>
    </row>
    <row r="167" spans="4:68" s="3" customFormat="1" ht="14.4" x14ac:dyDescent="0.3">
      <c r="D167" s="57"/>
      <c r="E167" s="44"/>
      <c r="F167" s="45"/>
      <c r="G167" s="45"/>
      <c r="H167" s="57"/>
      <c r="J167" s="4"/>
      <c r="K167" s="5"/>
      <c r="L167" s="4"/>
      <c r="O167" s="4"/>
      <c r="P167" s="5"/>
      <c r="Q167" s="4"/>
      <c r="T167" s="4"/>
      <c r="U167" s="5"/>
      <c r="V167" s="4"/>
      <c r="Y167" s="4"/>
      <c r="Z167" s="5"/>
      <c r="AA167" s="4"/>
      <c r="AD167" s="4"/>
      <c r="AE167" s="5"/>
      <c r="AF167" s="4"/>
      <c r="AI167" s="4"/>
      <c r="AJ167" s="5"/>
      <c r="AK167" s="4"/>
      <c r="AN167" s="4"/>
      <c r="AO167" s="5"/>
      <c r="AP167" s="4"/>
      <c r="AS167" s="4"/>
      <c r="AT167" s="5"/>
      <c r="AU167" s="4"/>
      <c r="AX167" s="4"/>
      <c r="AY167" s="5"/>
      <c r="AZ167" s="4"/>
      <c r="BC167" s="4"/>
      <c r="BD167" s="5"/>
      <c r="BE167" s="4"/>
      <c r="BH167" s="4"/>
      <c r="BI167" s="5"/>
      <c r="BJ167" s="4"/>
      <c r="BN167" s="4"/>
      <c r="BO167" s="5"/>
      <c r="BP167" s="4"/>
    </row>
    <row r="168" spans="4:68" s="3" customFormat="1" ht="14.4" x14ac:dyDescent="0.3">
      <c r="D168" s="57"/>
      <c r="E168" s="44"/>
      <c r="F168" s="45"/>
      <c r="G168" s="45"/>
      <c r="H168" s="57"/>
      <c r="J168" s="4"/>
      <c r="K168" s="5"/>
      <c r="L168" s="4"/>
      <c r="O168" s="4"/>
      <c r="P168" s="5"/>
      <c r="Q168" s="4"/>
      <c r="T168" s="4"/>
      <c r="U168" s="5"/>
      <c r="V168" s="4"/>
      <c r="Y168" s="4"/>
      <c r="Z168" s="5"/>
      <c r="AA168" s="4"/>
      <c r="AD168" s="4"/>
      <c r="AE168" s="5"/>
      <c r="AF168" s="4"/>
      <c r="AI168" s="4"/>
      <c r="AJ168" s="5"/>
      <c r="AK168" s="4"/>
      <c r="AN168" s="4"/>
      <c r="AO168" s="5"/>
      <c r="AP168" s="4"/>
      <c r="AS168" s="4"/>
      <c r="AT168" s="5"/>
      <c r="AU168" s="4"/>
      <c r="AX168" s="4"/>
      <c r="AY168" s="5"/>
      <c r="AZ168" s="4"/>
      <c r="BC168" s="4"/>
      <c r="BD168" s="5"/>
      <c r="BE168" s="4"/>
      <c r="BH168" s="4"/>
      <c r="BI168" s="5"/>
      <c r="BJ168" s="4"/>
      <c r="BN168" s="4"/>
      <c r="BO168" s="5"/>
      <c r="BP168" s="4"/>
    </row>
    <row r="169" spans="4:68" s="3" customFormat="1" ht="14.4" x14ac:dyDescent="0.3">
      <c r="D169" s="57"/>
      <c r="E169" s="44"/>
      <c r="F169" s="45"/>
      <c r="G169" s="45"/>
      <c r="H169" s="57"/>
      <c r="J169" s="4"/>
      <c r="K169" s="5"/>
      <c r="L169" s="4"/>
      <c r="O169" s="4"/>
      <c r="P169" s="5"/>
      <c r="Q169" s="4"/>
      <c r="T169" s="4"/>
      <c r="U169" s="5"/>
      <c r="V169" s="4"/>
      <c r="Y169" s="4"/>
      <c r="Z169" s="5"/>
      <c r="AA169" s="4"/>
      <c r="AD169" s="4"/>
      <c r="AE169" s="5"/>
      <c r="AF169" s="4"/>
      <c r="AI169" s="4"/>
      <c r="AJ169" s="5"/>
      <c r="AK169" s="4"/>
      <c r="AN169" s="4"/>
      <c r="AO169" s="5"/>
      <c r="AP169" s="4"/>
      <c r="AS169" s="4"/>
      <c r="AT169" s="5"/>
      <c r="AU169" s="4"/>
      <c r="AX169" s="4"/>
      <c r="AY169" s="5"/>
      <c r="AZ169" s="4"/>
      <c r="BC169" s="4"/>
      <c r="BD169" s="5"/>
      <c r="BE169" s="4"/>
      <c r="BH169" s="4"/>
      <c r="BI169" s="5"/>
      <c r="BJ169" s="4"/>
      <c r="BN169" s="4"/>
      <c r="BO169" s="5"/>
      <c r="BP169" s="4"/>
    </row>
    <row r="170" spans="4:68" s="3" customFormat="1" ht="14.4" x14ac:dyDescent="0.3">
      <c r="D170" s="57"/>
      <c r="E170" s="44"/>
      <c r="F170" s="45"/>
      <c r="G170" s="45"/>
      <c r="H170" s="57"/>
      <c r="J170" s="4"/>
      <c r="K170" s="5"/>
      <c r="L170" s="4"/>
      <c r="O170" s="4"/>
      <c r="P170" s="5"/>
      <c r="Q170" s="4"/>
      <c r="T170" s="4"/>
      <c r="U170" s="5"/>
      <c r="V170" s="4"/>
      <c r="Y170" s="4"/>
      <c r="Z170" s="5"/>
      <c r="AA170" s="4"/>
      <c r="AD170" s="4"/>
      <c r="AE170" s="5"/>
      <c r="AF170" s="4"/>
      <c r="AI170" s="4"/>
      <c r="AJ170" s="5"/>
      <c r="AK170" s="4"/>
      <c r="AN170" s="4"/>
      <c r="AO170" s="5"/>
      <c r="AP170" s="4"/>
      <c r="AS170" s="4"/>
      <c r="AT170" s="5"/>
      <c r="AU170" s="4"/>
      <c r="AX170" s="4"/>
      <c r="AY170" s="5"/>
      <c r="AZ170" s="4"/>
      <c r="BC170" s="4"/>
      <c r="BD170" s="5"/>
      <c r="BE170" s="4"/>
      <c r="BH170" s="4"/>
      <c r="BI170" s="5"/>
      <c r="BJ170" s="4"/>
      <c r="BN170" s="4"/>
      <c r="BO170" s="5"/>
      <c r="BP170" s="4"/>
    </row>
    <row r="171" spans="4:68" s="3" customFormat="1" ht="14.4" x14ac:dyDescent="0.3">
      <c r="D171" s="57"/>
      <c r="E171" s="44"/>
      <c r="F171" s="45"/>
      <c r="G171" s="45"/>
      <c r="H171" s="57"/>
      <c r="J171" s="4"/>
      <c r="K171" s="5"/>
      <c r="L171" s="4"/>
      <c r="O171" s="4"/>
      <c r="P171" s="5"/>
      <c r="Q171" s="4"/>
      <c r="T171" s="4"/>
      <c r="U171" s="5"/>
      <c r="V171" s="4"/>
      <c r="Y171" s="4"/>
      <c r="Z171" s="5"/>
      <c r="AA171" s="4"/>
      <c r="AD171" s="4"/>
      <c r="AE171" s="5"/>
      <c r="AF171" s="4"/>
      <c r="AI171" s="4"/>
      <c r="AJ171" s="5"/>
      <c r="AK171" s="4"/>
      <c r="AN171" s="4"/>
      <c r="AO171" s="5"/>
      <c r="AP171" s="4"/>
      <c r="AS171" s="4"/>
      <c r="AT171" s="5"/>
      <c r="AU171" s="4"/>
      <c r="AX171" s="4"/>
      <c r="AY171" s="5"/>
      <c r="AZ171" s="4"/>
      <c r="BC171" s="4"/>
      <c r="BD171" s="5"/>
      <c r="BE171" s="4"/>
      <c r="BH171" s="4"/>
      <c r="BI171" s="5"/>
      <c r="BJ171" s="4"/>
      <c r="BN171" s="4"/>
      <c r="BO171" s="5"/>
      <c r="BP171" s="4"/>
    </row>
    <row r="172" spans="4:68" s="3" customFormat="1" ht="14.4" x14ac:dyDescent="0.3">
      <c r="D172" s="57"/>
      <c r="E172" s="44"/>
      <c r="F172" s="45"/>
      <c r="G172" s="45"/>
      <c r="H172" s="57"/>
      <c r="J172" s="4"/>
      <c r="K172" s="5"/>
      <c r="L172" s="4"/>
      <c r="O172" s="4"/>
      <c r="P172" s="5"/>
      <c r="Q172" s="4"/>
      <c r="T172" s="4"/>
      <c r="U172" s="5"/>
      <c r="V172" s="4"/>
      <c r="Y172" s="4"/>
      <c r="Z172" s="5"/>
      <c r="AA172" s="4"/>
      <c r="AD172" s="4"/>
      <c r="AE172" s="5"/>
      <c r="AF172" s="4"/>
      <c r="AI172" s="4"/>
      <c r="AJ172" s="5"/>
      <c r="AK172" s="4"/>
      <c r="AN172" s="4"/>
      <c r="AO172" s="5"/>
      <c r="AP172" s="4"/>
      <c r="AS172" s="4"/>
      <c r="AT172" s="5"/>
      <c r="AU172" s="4"/>
      <c r="AX172" s="4"/>
      <c r="AY172" s="5"/>
      <c r="AZ172" s="4"/>
      <c r="BC172" s="4"/>
      <c r="BD172" s="5"/>
      <c r="BE172" s="4"/>
      <c r="BH172" s="4"/>
      <c r="BI172" s="5"/>
      <c r="BJ172" s="4"/>
      <c r="BN172" s="4"/>
      <c r="BO172" s="5"/>
      <c r="BP172" s="4"/>
    </row>
    <row r="173" spans="4:68" s="3" customFormat="1" ht="14.4" x14ac:dyDescent="0.3">
      <c r="D173" s="57"/>
      <c r="E173" s="44"/>
      <c r="F173" s="45"/>
      <c r="G173" s="45"/>
      <c r="H173" s="57"/>
      <c r="J173" s="4"/>
      <c r="K173" s="5"/>
      <c r="L173" s="4"/>
      <c r="O173" s="4"/>
      <c r="P173" s="5"/>
      <c r="Q173" s="4"/>
      <c r="T173" s="4"/>
      <c r="U173" s="5"/>
      <c r="V173" s="4"/>
      <c r="Y173" s="4"/>
      <c r="Z173" s="5"/>
      <c r="AA173" s="4"/>
      <c r="AD173" s="4"/>
      <c r="AE173" s="5"/>
      <c r="AF173" s="4"/>
      <c r="AI173" s="4"/>
      <c r="AJ173" s="5"/>
      <c r="AK173" s="4"/>
      <c r="AN173" s="4"/>
      <c r="AO173" s="5"/>
      <c r="AP173" s="4"/>
      <c r="AS173" s="4"/>
      <c r="AT173" s="5"/>
      <c r="AU173" s="4"/>
      <c r="AX173" s="4"/>
      <c r="AY173" s="5"/>
      <c r="AZ173" s="4"/>
      <c r="BC173" s="4"/>
      <c r="BD173" s="5"/>
      <c r="BE173" s="4"/>
      <c r="BH173" s="4"/>
      <c r="BI173" s="5"/>
      <c r="BJ173" s="4"/>
      <c r="BN173" s="4"/>
      <c r="BO173" s="5"/>
      <c r="BP173" s="4"/>
    </row>
    <row r="174" spans="4:68" s="3" customFormat="1" ht="14.4" x14ac:dyDescent="0.3">
      <c r="D174" s="57"/>
      <c r="E174" s="44"/>
      <c r="F174" s="45"/>
      <c r="G174" s="45"/>
      <c r="H174" s="57"/>
      <c r="J174" s="4"/>
      <c r="K174" s="5"/>
      <c r="L174" s="4"/>
      <c r="O174" s="4"/>
      <c r="P174" s="5"/>
      <c r="Q174" s="4"/>
      <c r="T174" s="4"/>
      <c r="U174" s="5"/>
      <c r="V174" s="4"/>
      <c r="Y174" s="4"/>
      <c r="Z174" s="5"/>
      <c r="AA174" s="4"/>
      <c r="AD174" s="4"/>
      <c r="AE174" s="5"/>
      <c r="AF174" s="4"/>
      <c r="AI174" s="4"/>
      <c r="AJ174" s="5"/>
      <c r="AK174" s="4"/>
      <c r="AN174" s="4"/>
      <c r="AO174" s="5"/>
      <c r="AP174" s="4"/>
      <c r="AS174" s="4"/>
      <c r="AT174" s="5"/>
      <c r="AU174" s="4"/>
      <c r="AX174" s="4"/>
      <c r="AY174" s="5"/>
      <c r="AZ174" s="4"/>
      <c r="BC174" s="4"/>
      <c r="BD174" s="5"/>
      <c r="BE174" s="4"/>
      <c r="BH174" s="4"/>
      <c r="BI174" s="5"/>
      <c r="BJ174" s="4"/>
      <c r="BN174" s="4"/>
      <c r="BO174" s="5"/>
      <c r="BP174" s="4"/>
    </row>
    <row r="175" spans="4:68" s="3" customFormat="1" ht="14.4" x14ac:dyDescent="0.3">
      <c r="D175" s="57"/>
      <c r="E175" s="44"/>
      <c r="F175" s="45"/>
      <c r="G175" s="45"/>
      <c r="H175" s="57"/>
      <c r="J175" s="4"/>
      <c r="K175" s="5"/>
      <c r="L175" s="4"/>
      <c r="O175" s="4"/>
      <c r="P175" s="5"/>
      <c r="Q175" s="4"/>
      <c r="T175" s="4"/>
      <c r="U175" s="5"/>
      <c r="V175" s="4"/>
      <c r="Y175" s="4"/>
      <c r="Z175" s="5"/>
      <c r="AA175" s="4"/>
      <c r="AD175" s="4"/>
      <c r="AE175" s="5"/>
      <c r="AF175" s="4"/>
      <c r="AI175" s="4"/>
      <c r="AJ175" s="5"/>
      <c r="AK175" s="4"/>
      <c r="AN175" s="4"/>
      <c r="AO175" s="5"/>
      <c r="AP175" s="4"/>
      <c r="AS175" s="4"/>
      <c r="AT175" s="5"/>
      <c r="AU175" s="4"/>
      <c r="AX175" s="4"/>
      <c r="AY175" s="5"/>
      <c r="AZ175" s="4"/>
      <c r="BC175" s="4"/>
      <c r="BD175" s="5"/>
      <c r="BE175" s="4"/>
      <c r="BH175" s="4"/>
      <c r="BI175" s="5"/>
      <c r="BJ175" s="4"/>
      <c r="BN175" s="4"/>
      <c r="BO175" s="5"/>
      <c r="BP175" s="4"/>
    </row>
    <row r="176" spans="4:68" s="3" customFormat="1" ht="14.4" x14ac:dyDescent="0.3">
      <c r="D176" s="57"/>
      <c r="E176" s="44"/>
      <c r="F176" s="45"/>
      <c r="G176" s="45"/>
      <c r="H176" s="57"/>
      <c r="J176" s="4"/>
      <c r="K176" s="5"/>
      <c r="L176" s="4"/>
      <c r="O176" s="4"/>
      <c r="P176" s="5"/>
      <c r="Q176" s="4"/>
      <c r="T176" s="4"/>
      <c r="U176" s="5"/>
      <c r="V176" s="4"/>
      <c r="Y176" s="4"/>
      <c r="Z176" s="5"/>
      <c r="AA176" s="4"/>
      <c r="AD176" s="4"/>
      <c r="AE176" s="5"/>
      <c r="AF176" s="4"/>
      <c r="AI176" s="4"/>
      <c r="AJ176" s="5"/>
      <c r="AK176" s="4"/>
      <c r="AN176" s="4"/>
      <c r="AO176" s="5"/>
      <c r="AP176" s="4"/>
      <c r="AS176" s="4"/>
      <c r="AT176" s="5"/>
      <c r="AU176" s="4"/>
      <c r="AX176" s="4"/>
      <c r="AY176" s="5"/>
      <c r="AZ176" s="4"/>
      <c r="BC176" s="4"/>
      <c r="BD176" s="5"/>
      <c r="BE176" s="4"/>
      <c r="BH176" s="4"/>
      <c r="BI176" s="5"/>
      <c r="BJ176" s="4"/>
      <c r="BN176" s="4"/>
      <c r="BO176" s="5"/>
      <c r="BP176" s="4"/>
    </row>
    <row r="177" spans="4:68" s="3" customFormat="1" ht="14.4" x14ac:dyDescent="0.3">
      <c r="D177" s="57"/>
      <c r="E177" s="44"/>
      <c r="F177" s="45"/>
      <c r="G177" s="45"/>
      <c r="H177" s="57"/>
      <c r="J177" s="4"/>
      <c r="K177" s="5"/>
      <c r="L177" s="4"/>
      <c r="O177" s="4"/>
      <c r="P177" s="5"/>
      <c r="Q177" s="4"/>
      <c r="T177" s="4"/>
      <c r="U177" s="5"/>
      <c r="V177" s="4"/>
      <c r="Y177" s="4"/>
      <c r="Z177" s="5"/>
      <c r="AA177" s="4"/>
      <c r="AD177" s="4"/>
      <c r="AE177" s="5"/>
      <c r="AF177" s="4"/>
      <c r="AI177" s="4"/>
      <c r="AJ177" s="5"/>
      <c r="AK177" s="4"/>
      <c r="AN177" s="4"/>
      <c r="AO177" s="5"/>
      <c r="AP177" s="4"/>
      <c r="AS177" s="4"/>
      <c r="AT177" s="5"/>
      <c r="AU177" s="4"/>
      <c r="AX177" s="4"/>
      <c r="AY177" s="5"/>
      <c r="AZ177" s="4"/>
      <c r="BC177" s="4"/>
      <c r="BD177" s="5"/>
      <c r="BE177" s="4"/>
      <c r="BH177" s="4"/>
      <c r="BI177" s="5"/>
      <c r="BJ177" s="4"/>
      <c r="BN177" s="4"/>
      <c r="BO177" s="5"/>
      <c r="BP177" s="4"/>
    </row>
    <row r="178" spans="4:68" s="3" customFormat="1" ht="14.4" x14ac:dyDescent="0.3">
      <c r="D178" s="57"/>
      <c r="E178" s="44"/>
      <c r="F178" s="45"/>
      <c r="G178" s="45"/>
      <c r="H178" s="57"/>
      <c r="J178" s="4"/>
      <c r="K178" s="5"/>
      <c r="L178" s="4"/>
      <c r="O178" s="4"/>
      <c r="P178" s="5"/>
      <c r="Q178" s="4"/>
      <c r="T178" s="4"/>
      <c r="U178" s="5"/>
      <c r="V178" s="4"/>
      <c r="Y178" s="4"/>
      <c r="Z178" s="5"/>
      <c r="AA178" s="4"/>
      <c r="AD178" s="4"/>
      <c r="AE178" s="5"/>
      <c r="AF178" s="4"/>
      <c r="AI178" s="4"/>
      <c r="AJ178" s="5"/>
      <c r="AK178" s="4"/>
      <c r="AN178" s="4"/>
      <c r="AO178" s="5"/>
      <c r="AP178" s="4"/>
      <c r="AS178" s="4"/>
      <c r="AT178" s="5"/>
      <c r="AU178" s="4"/>
      <c r="AX178" s="4"/>
      <c r="AY178" s="5"/>
      <c r="AZ178" s="4"/>
      <c r="BC178" s="4"/>
      <c r="BD178" s="5"/>
      <c r="BE178" s="4"/>
      <c r="BH178" s="4"/>
      <c r="BI178" s="5"/>
      <c r="BJ178" s="4"/>
      <c r="BN178" s="4"/>
      <c r="BO178" s="5"/>
      <c r="BP178" s="4"/>
    </row>
    <row r="179" spans="4:68" s="3" customFormat="1" ht="14.4" x14ac:dyDescent="0.3">
      <c r="D179" s="57"/>
      <c r="E179" s="44"/>
      <c r="F179" s="45"/>
      <c r="G179" s="45"/>
      <c r="H179" s="57"/>
      <c r="J179" s="4"/>
      <c r="K179" s="5"/>
      <c r="L179" s="4"/>
      <c r="O179" s="4"/>
      <c r="P179" s="5"/>
      <c r="Q179" s="4"/>
      <c r="T179" s="4"/>
      <c r="U179" s="5"/>
      <c r="V179" s="4"/>
      <c r="Y179" s="4"/>
      <c r="Z179" s="5"/>
      <c r="AA179" s="4"/>
      <c r="AD179" s="4"/>
      <c r="AE179" s="5"/>
      <c r="AF179" s="4"/>
      <c r="AI179" s="4"/>
      <c r="AJ179" s="5"/>
      <c r="AK179" s="4"/>
      <c r="AN179" s="4"/>
      <c r="AO179" s="5"/>
      <c r="AP179" s="4"/>
      <c r="AS179" s="4"/>
      <c r="AT179" s="5"/>
      <c r="AU179" s="4"/>
      <c r="AX179" s="4"/>
      <c r="AY179" s="5"/>
      <c r="AZ179" s="4"/>
      <c r="BC179" s="4"/>
      <c r="BD179" s="5"/>
      <c r="BE179" s="4"/>
      <c r="BH179" s="4"/>
      <c r="BI179" s="5"/>
      <c r="BJ179" s="4"/>
      <c r="BN179" s="4"/>
      <c r="BO179" s="5"/>
      <c r="BP179" s="4"/>
    </row>
    <row r="180" spans="4:68" s="3" customFormat="1" ht="14.4" x14ac:dyDescent="0.3">
      <c r="D180" s="57"/>
      <c r="E180" s="44"/>
      <c r="F180" s="45"/>
      <c r="G180" s="45"/>
      <c r="H180" s="57"/>
      <c r="J180" s="4"/>
      <c r="K180" s="5"/>
      <c r="L180" s="4"/>
      <c r="O180" s="4"/>
      <c r="P180" s="5"/>
      <c r="Q180" s="4"/>
      <c r="T180" s="4"/>
      <c r="U180" s="5"/>
      <c r="V180" s="4"/>
      <c r="Y180" s="4"/>
      <c r="Z180" s="5"/>
      <c r="AA180" s="4"/>
      <c r="AD180" s="4"/>
      <c r="AE180" s="5"/>
      <c r="AF180" s="4"/>
      <c r="AI180" s="4"/>
      <c r="AJ180" s="5"/>
      <c r="AK180" s="4"/>
      <c r="AN180" s="4"/>
      <c r="AO180" s="5"/>
      <c r="AP180" s="4"/>
      <c r="AS180" s="4"/>
      <c r="AT180" s="5"/>
      <c r="AU180" s="4"/>
      <c r="AX180" s="4"/>
      <c r="AY180" s="5"/>
      <c r="AZ180" s="4"/>
      <c r="BC180" s="4"/>
      <c r="BD180" s="5"/>
      <c r="BE180" s="4"/>
      <c r="BH180" s="4"/>
      <c r="BI180" s="5"/>
      <c r="BJ180" s="4"/>
      <c r="BN180" s="4"/>
      <c r="BO180" s="5"/>
      <c r="BP180" s="4"/>
    </row>
    <row r="181" spans="4:68" s="3" customFormat="1" ht="14.4" x14ac:dyDescent="0.3">
      <c r="D181" s="57"/>
      <c r="E181" s="44"/>
      <c r="F181" s="45"/>
      <c r="G181" s="45"/>
      <c r="H181" s="57"/>
      <c r="J181" s="4"/>
      <c r="K181" s="5"/>
      <c r="L181" s="4"/>
      <c r="O181" s="4"/>
      <c r="P181" s="5"/>
      <c r="Q181" s="4"/>
      <c r="T181" s="4"/>
      <c r="U181" s="5"/>
      <c r="V181" s="4"/>
      <c r="Y181" s="4"/>
      <c r="Z181" s="5"/>
      <c r="AA181" s="4"/>
      <c r="AD181" s="4"/>
      <c r="AE181" s="5"/>
      <c r="AF181" s="4"/>
      <c r="AI181" s="4"/>
      <c r="AJ181" s="5"/>
      <c r="AK181" s="4"/>
      <c r="AN181" s="4"/>
      <c r="AO181" s="5"/>
      <c r="AP181" s="4"/>
      <c r="AS181" s="4"/>
      <c r="AT181" s="5"/>
      <c r="AU181" s="4"/>
      <c r="AX181" s="4"/>
      <c r="AY181" s="5"/>
      <c r="AZ181" s="4"/>
      <c r="BC181" s="4"/>
      <c r="BD181" s="5"/>
      <c r="BE181" s="4"/>
      <c r="BH181" s="4"/>
      <c r="BI181" s="5"/>
      <c r="BJ181" s="4"/>
      <c r="BN181" s="4"/>
      <c r="BO181" s="5"/>
      <c r="BP181" s="4"/>
    </row>
    <row r="182" spans="4:68" s="3" customFormat="1" ht="14.4" x14ac:dyDescent="0.3">
      <c r="D182" s="57"/>
      <c r="E182" s="44"/>
      <c r="F182" s="45"/>
      <c r="G182" s="45"/>
      <c r="H182" s="57"/>
      <c r="J182" s="4"/>
      <c r="K182" s="5"/>
      <c r="L182" s="4"/>
      <c r="O182" s="4"/>
      <c r="P182" s="5"/>
      <c r="Q182" s="4"/>
      <c r="T182" s="4"/>
      <c r="U182" s="5"/>
      <c r="V182" s="4"/>
      <c r="Y182" s="4"/>
      <c r="Z182" s="5"/>
      <c r="AA182" s="4"/>
      <c r="AD182" s="4"/>
      <c r="AE182" s="5"/>
      <c r="AF182" s="4"/>
      <c r="AI182" s="4"/>
      <c r="AJ182" s="5"/>
      <c r="AK182" s="4"/>
      <c r="AN182" s="4"/>
      <c r="AO182" s="5"/>
      <c r="AP182" s="4"/>
      <c r="AS182" s="4"/>
      <c r="AT182" s="5"/>
      <c r="AU182" s="4"/>
      <c r="AX182" s="4"/>
      <c r="AY182" s="5"/>
      <c r="AZ182" s="4"/>
      <c r="BC182" s="4"/>
      <c r="BD182" s="5"/>
      <c r="BE182" s="4"/>
      <c r="BH182" s="4"/>
      <c r="BI182" s="5"/>
      <c r="BJ182" s="4"/>
      <c r="BN182" s="4"/>
      <c r="BO182" s="5"/>
      <c r="BP182" s="4"/>
    </row>
    <row r="183" spans="4:68" s="3" customFormat="1" ht="14.4" x14ac:dyDescent="0.3">
      <c r="D183" s="57"/>
      <c r="E183" s="44"/>
      <c r="F183" s="45"/>
      <c r="G183" s="45"/>
      <c r="H183" s="57"/>
      <c r="J183" s="4"/>
      <c r="K183" s="5"/>
      <c r="L183" s="4"/>
      <c r="O183" s="4"/>
      <c r="P183" s="5"/>
      <c r="Q183" s="4"/>
      <c r="T183" s="4"/>
      <c r="U183" s="5"/>
      <c r="V183" s="4"/>
      <c r="Y183" s="4"/>
      <c r="Z183" s="5"/>
      <c r="AA183" s="4"/>
      <c r="AD183" s="4"/>
      <c r="AE183" s="5"/>
      <c r="AF183" s="4"/>
      <c r="AI183" s="4"/>
      <c r="AJ183" s="5"/>
      <c r="AK183" s="4"/>
      <c r="AN183" s="4"/>
      <c r="AO183" s="5"/>
      <c r="AP183" s="4"/>
      <c r="AS183" s="4"/>
      <c r="AT183" s="5"/>
      <c r="AU183" s="4"/>
      <c r="AX183" s="4"/>
      <c r="AY183" s="5"/>
      <c r="AZ183" s="4"/>
      <c r="BC183" s="4"/>
      <c r="BD183" s="5"/>
      <c r="BE183" s="4"/>
      <c r="BH183" s="4"/>
      <c r="BI183" s="5"/>
      <c r="BJ183" s="4"/>
      <c r="BN183" s="4"/>
      <c r="BO183" s="5"/>
      <c r="BP183" s="4"/>
    </row>
    <row r="184" spans="4:68" s="3" customFormat="1" ht="14.4" x14ac:dyDescent="0.3">
      <c r="D184" s="57"/>
      <c r="E184" s="44"/>
      <c r="F184" s="45"/>
      <c r="G184" s="45"/>
      <c r="H184" s="57"/>
      <c r="J184" s="4"/>
      <c r="K184" s="5"/>
      <c r="L184" s="4"/>
      <c r="O184" s="4"/>
      <c r="P184" s="5"/>
      <c r="Q184" s="4"/>
      <c r="T184" s="4"/>
      <c r="U184" s="5"/>
      <c r="V184" s="4"/>
      <c r="Y184" s="4"/>
      <c r="Z184" s="5"/>
      <c r="AA184" s="4"/>
      <c r="AD184" s="4"/>
      <c r="AE184" s="5"/>
      <c r="AF184" s="4"/>
      <c r="AI184" s="4"/>
      <c r="AJ184" s="5"/>
      <c r="AK184" s="4"/>
      <c r="AN184" s="4"/>
      <c r="AO184" s="5"/>
      <c r="AP184" s="4"/>
      <c r="AS184" s="4"/>
      <c r="AT184" s="5"/>
      <c r="AU184" s="4"/>
      <c r="AX184" s="4"/>
      <c r="AY184" s="5"/>
      <c r="AZ184" s="4"/>
      <c r="BC184" s="4"/>
      <c r="BD184" s="5"/>
      <c r="BE184" s="4"/>
      <c r="BH184" s="4"/>
      <c r="BI184" s="5"/>
      <c r="BJ184" s="4"/>
      <c r="BN184" s="4"/>
      <c r="BO184" s="5"/>
      <c r="BP184" s="4"/>
    </row>
    <row r="185" spans="4:68" s="3" customFormat="1" ht="14.4" x14ac:dyDescent="0.3">
      <c r="D185" s="57"/>
      <c r="E185" s="44"/>
      <c r="F185" s="45"/>
      <c r="G185" s="45"/>
      <c r="H185" s="57"/>
      <c r="J185" s="4"/>
      <c r="K185" s="5"/>
      <c r="L185" s="4"/>
      <c r="O185" s="4"/>
      <c r="P185" s="5"/>
      <c r="Q185" s="4"/>
      <c r="T185" s="4"/>
      <c r="U185" s="5"/>
      <c r="V185" s="4"/>
      <c r="Y185" s="4"/>
      <c r="Z185" s="5"/>
      <c r="AA185" s="4"/>
      <c r="AD185" s="4"/>
      <c r="AE185" s="5"/>
      <c r="AF185" s="4"/>
      <c r="AI185" s="4"/>
      <c r="AJ185" s="5"/>
      <c r="AK185" s="4"/>
      <c r="AN185" s="4"/>
      <c r="AO185" s="5"/>
      <c r="AP185" s="4"/>
      <c r="AS185" s="4"/>
      <c r="AT185" s="5"/>
      <c r="AU185" s="4"/>
      <c r="AX185" s="4"/>
      <c r="AY185" s="5"/>
      <c r="AZ185" s="4"/>
      <c r="BC185" s="4"/>
      <c r="BD185" s="5"/>
      <c r="BE185" s="4"/>
      <c r="BH185" s="4"/>
      <c r="BI185" s="5"/>
      <c r="BJ185" s="4"/>
      <c r="BN185" s="4"/>
      <c r="BO185" s="5"/>
      <c r="BP185" s="4"/>
    </row>
    <row r="186" spans="4:68" s="3" customFormat="1" ht="14.4" x14ac:dyDescent="0.3">
      <c r="D186" s="57"/>
      <c r="E186" s="44"/>
      <c r="F186" s="45"/>
      <c r="G186" s="45"/>
      <c r="H186" s="57"/>
      <c r="J186" s="4"/>
      <c r="K186" s="5"/>
      <c r="L186" s="4"/>
      <c r="O186" s="4"/>
      <c r="P186" s="5"/>
      <c r="Q186" s="4"/>
      <c r="T186" s="4"/>
      <c r="U186" s="5"/>
      <c r="V186" s="4"/>
      <c r="Y186" s="4"/>
      <c r="Z186" s="5"/>
      <c r="AA186" s="4"/>
      <c r="AD186" s="4"/>
      <c r="AE186" s="5"/>
      <c r="AF186" s="4"/>
      <c r="AI186" s="4"/>
      <c r="AJ186" s="5"/>
      <c r="AK186" s="4"/>
      <c r="AN186" s="4"/>
      <c r="AO186" s="5"/>
      <c r="AP186" s="4"/>
      <c r="AS186" s="4"/>
      <c r="AT186" s="5"/>
      <c r="AU186" s="4"/>
      <c r="AX186" s="4"/>
      <c r="AY186" s="5"/>
      <c r="AZ186" s="4"/>
      <c r="BC186" s="4"/>
      <c r="BD186" s="5"/>
      <c r="BE186" s="4"/>
      <c r="BH186" s="4"/>
      <c r="BI186" s="5"/>
      <c r="BJ186" s="4"/>
      <c r="BN186" s="4"/>
      <c r="BO186" s="5"/>
      <c r="BP186" s="4"/>
    </row>
    <row r="187" spans="4:68" s="3" customFormat="1" ht="14.4" x14ac:dyDescent="0.3">
      <c r="D187" s="57"/>
      <c r="E187" s="44"/>
      <c r="F187" s="45"/>
      <c r="G187" s="45"/>
      <c r="H187" s="57"/>
      <c r="J187" s="4"/>
      <c r="K187" s="5"/>
      <c r="L187" s="4"/>
      <c r="O187" s="4"/>
      <c r="P187" s="5"/>
      <c r="Q187" s="4"/>
      <c r="T187" s="4"/>
      <c r="U187" s="5"/>
      <c r="V187" s="4"/>
      <c r="Y187" s="4"/>
      <c r="Z187" s="5"/>
      <c r="AA187" s="4"/>
      <c r="AD187" s="4"/>
      <c r="AE187" s="5"/>
      <c r="AF187" s="4"/>
      <c r="AI187" s="4"/>
      <c r="AJ187" s="5"/>
      <c r="AK187" s="4"/>
      <c r="AN187" s="4"/>
      <c r="AO187" s="5"/>
      <c r="AP187" s="4"/>
      <c r="AS187" s="4"/>
      <c r="AT187" s="5"/>
      <c r="AU187" s="4"/>
      <c r="AX187" s="4"/>
      <c r="AY187" s="5"/>
      <c r="AZ187" s="4"/>
      <c r="BC187" s="4"/>
      <c r="BD187" s="5"/>
      <c r="BE187" s="4"/>
      <c r="BH187" s="4"/>
      <c r="BI187" s="5"/>
      <c r="BJ187" s="4"/>
      <c r="BN187" s="4"/>
      <c r="BO187" s="5"/>
      <c r="BP187" s="4"/>
    </row>
    <row r="188" spans="4:68" s="3" customFormat="1" ht="14.4" x14ac:dyDescent="0.3">
      <c r="D188" s="57"/>
      <c r="E188" s="44"/>
      <c r="F188" s="45"/>
      <c r="G188" s="45"/>
      <c r="H188" s="57"/>
      <c r="J188" s="4"/>
      <c r="K188" s="5"/>
      <c r="L188" s="4"/>
      <c r="O188" s="4"/>
      <c r="P188" s="5"/>
      <c r="Q188" s="4"/>
      <c r="T188" s="4"/>
      <c r="U188" s="5"/>
      <c r="V188" s="4"/>
      <c r="Y188" s="4"/>
      <c r="Z188" s="5"/>
      <c r="AA188" s="4"/>
      <c r="AD188" s="4"/>
      <c r="AE188" s="5"/>
      <c r="AF188" s="4"/>
      <c r="AI188" s="4"/>
      <c r="AJ188" s="5"/>
      <c r="AK188" s="4"/>
      <c r="AN188" s="4"/>
      <c r="AO188" s="5"/>
      <c r="AP188" s="4"/>
      <c r="AS188" s="4"/>
      <c r="AT188" s="5"/>
      <c r="AU188" s="4"/>
      <c r="AX188" s="4"/>
      <c r="AY188" s="5"/>
      <c r="AZ188" s="4"/>
      <c r="BC188" s="4"/>
      <c r="BD188" s="5"/>
      <c r="BE188" s="4"/>
      <c r="BH188" s="4"/>
      <c r="BI188" s="5"/>
      <c r="BJ188" s="4"/>
      <c r="BN188" s="4"/>
      <c r="BO188" s="5"/>
      <c r="BP188" s="4"/>
    </row>
    <row r="189" spans="4:68" s="3" customFormat="1" ht="14.4" x14ac:dyDescent="0.3">
      <c r="D189" s="57"/>
      <c r="E189" s="44"/>
      <c r="F189" s="45"/>
      <c r="G189" s="45"/>
      <c r="H189" s="57"/>
      <c r="J189" s="4"/>
      <c r="K189" s="5"/>
      <c r="L189" s="4"/>
      <c r="O189" s="4"/>
      <c r="P189" s="5"/>
      <c r="Q189" s="4"/>
      <c r="T189" s="4"/>
      <c r="U189" s="5"/>
      <c r="V189" s="4"/>
      <c r="Y189" s="4"/>
      <c r="Z189" s="5"/>
      <c r="AA189" s="4"/>
      <c r="AD189" s="4"/>
      <c r="AE189" s="5"/>
      <c r="AF189" s="4"/>
      <c r="AI189" s="4"/>
      <c r="AJ189" s="5"/>
      <c r="AK189" s="4"/>
      <c r="AN189" s="4"/>
      <c r="AO189" s="5"/>
      <c r="AP189" s="4"/>
      <c r="AS189" s="4"/>
      <c r="AT189" s="5"/>
      <c r="AU189" s="4"/>
      <c r="AX189" s="4"/>
      <c r="AY189" s="5"/>
      <c r="AZ189" s="4"/>
      <c r="BC189" s="4"/>
      <c r="BD189" s="5"/>
      <c r="BE189" s="4"/>
      <c r="BH189" s="4"/>
      <c r="BI189" s="5"/>
      <c r="BJ189" s="4"/>
      <c r="BN189" s="4"/>
      <c r="BO189" s="5"/>
      <c r="BP189" s="4"/>
    </row>
    <row r="190" spans="4:68" s="3" customFormat="1" ht="14.4" x14ac:dyDescent="0.3">
      <c r="D190" s="57"/>
      <c r="E190" s="44"/>
      <c r="F190" s="45"/>
      <c r="G190" s="45"/>
      <c r="H190" s="57"/>
      <c r="J190" s="4"/>
      <c r="K190" s="5"/>
      <c r="L190" s="4"/>
      <c r="O190" s="4"/>
      <c r="P190" s="5"/>
      <c r="Q190" s="4"/>
      <c r="T190" s="4"/>
      <c r="U190" s="5"/>
      <c r="V190" s="4"/>
      <c r="Y190" s="4"/>
      <c r="Z190" s="5"/>
      <c r="AA190" s="4"/>
      <c r="AD190" s="4"/>
      <c r="AE190" s="5"/>
      <c r="AF190" s="4"/>
      <c r="AI190" s="4"/>
      <c r="AJ190" s="5"/>
      <c r="AK190" s="4"/>
      <c r="AN190" s="4"/>
      <c r="AO190" s="5"/>
      <c r="AP190" s="4"/>
      <c r="AS190" s="4"/>
      <c r="AT190" s="5"/>
      <c r="AU190" s="4"/>
      <c r="AX190" s="4"/>
      <c r="AY190" s="5"/>
      <c r="AZ190" s="4"/>
      <c r="BC190" s="4"/>
      <c r="BD190" s="5"/>
      <c r="BE190" s="4"/>
      <c r="BH190" s="4"/>
      <c r="BI190" s="5"/>
      <c r="BJ190" s="4"/>
      <c r="BN190" s="4"/>
      <c r="BO190" s="5"/>
      <c r="BP190" s="4"/>
    </row>
    <row r="191" spans="4:68" s="3" customFormat="1" ht="14.4" x14ac:dyDescent="0.3">
      <c r="D191" s="57"/>
      <c r="E191" s="44"/>
      <c r="F191" s="45"/>
      <c r="G191" s="45"/>
      <c r="H191" s="57"/>
      <c r="J191" s="4"/>
      <c r="K191" s="5"/>
      <c r="L191" s="4"/>
      <c r="O191" s="4"/>
      <c r="P191" s="5"/>
      <c r="Q191" s="4"/>
      <c r="T191" s="4"/>
      <c r="U191" s="5"/>
      <c r="V191" s="4"/>
      <c r="Y191" s="4"/>
      <c r="Z191" s="5"/>
      <c r="AA191" s="4"/>
      <c r="AD191" s="4"/>
      <c r="AE191" s="5"/>
      <c r="AF191" s="4"/>
      <c r="AI191" s="4"/>
      <c r="AJ191" s="5"/>
      <c r="AK191" s="4"/>
      <c r="AN191" s="4"/>
      <c r="AO191" s="5"/>
      <c r="AP191" s="4"/>
      <c r="AS191" s="4"/>
      <c r="AT191" s="5"/>
      <c r="AU191" s="4"/>
      <c r="AX191" s="4"/>
      <c r="AY191" s="5"/>
      <c r="AZ191" s="4"/>
      <c r="BC191" s="4"/>
      <c r="BD191" s="5"/>
      <c r="BE191" s="4"/>
      <c r="BH191" s="4"/>
      <c r="BI191" s="5"/>
      <c r="BJ191" s="4"/>
      <c r="BN191" s="4"/>
      <c r="BO191" s="5"/>
      <c r="BP191" s="4"/>
    </row>
    <row r="192" spans="4:68" s="3" customFormat="1" ht="14.4" x14ac:dyDescent="0.3">
      <c r="D192" s="57"/>
      <c r="E192" s="44"/>
      <c r="F192" s="45"/>
      <c r="G192" s="45"/>
      <c r="H192" s="57"/>
      <c r="J192" s="4"/>
      <c r="K192" s="5"/>
      <c r="L192" s="4"/>
      <c r="O192" s="4"/>
      <c r="P192" s="5"/>
      <c r="Q192" s="4"/>
      <c r="T192" s="4"/>
      <c r="U192" s="5"/>
      <c r="V192" s="4"/>
      <c r="Y192" s="4"/>
      <c r="Z192" s="5"/>
      <c r="AA192" s="4"/>
      <c r="AD192" s="4"/>
      <c r="AE192" s="5"/>
      <c r="AF192" s="4"/>
      <c r="AI192" s="4"/>
      <c r="AJ192" s="5"/>
      <c r="AK192" s="4"/>
      <c r="AN192" s="4"/>
      <c r="AO192" s="5"/>
      <c r="AP192" s="4"/>
      <c r="AS192" s="4"/>
      <c r="AT192" s="5"/>
      <c r="AU192" s="4"/>
      <c r="AX192" s="4"/>
      <c r="AY192" s="5"/>
      <c r="AZ192" s="4"/>
      <c r="BC192" s="4"/>
      <c r="BD192" s="5"/>
      <c r="BE192" s="4"/>
      <c r="BH192" s="4"/>
      <c r="BI192" s="5"/>
      <c r="BJ192" s="4"/>
      <c r="BN192" s="4"/>
      <c r="BO192" s="5"/>
      <c r="BP192" s="4"/>
    </row>
    <row r="193" spans="4:68" s="3" customFormat="1" ht="14.4" x14ac:dyDescent="0.3">
      <c r="D193" s="57"/>
      <c r="E193" s="44"/>
      <c r="F193" s="45"/>
      <c r="G193" s="45"/>
      <c r="H193" s="57"/>
      <c r="J193" s="4"/>
      <c r="K193" s="5"/>
      <c r="L193" s="4"/>
      <c r="O193" s="4"/>
      <c r="P193" s="5"/>
      <c r="Q193" s="4"/>
      <c r="T193" s="4"/>
      <c r="U193" s="5"/>
      <c r="V193" s="4"/>
      <c r="Y193" s="4"/>
      <c r="Z193" s="5"/>
      <c r="AA193" s="4"/>
      <c r="AD193" s="4"/>
      <c r="AE193" s="5"/>
      <c r="AF193" s="4"/>
      <c r="AI193" s="4"/>
      <c r="AJ193" s="5"/>
      <c r="AK193" s="4"/>
      <c r="AN193" s="4"/>
      <c r="AO193" s="5"/>
      <c r="AP193" s="4"/>
      <c r="AS193" s="4"/>
      <c r="AT193" s="5"/>
      <c r="AU193" s="4"/>
      <c r="AX193" s="4"/>
      <c r="AY193" s="5"/>
      <c r="AZ193" s="4"/>
      <c r="BC193" s="4"/>
      <c r="BD193" s="5"/>
      <c r="BE193" s="4"/>
      <c r="BH193" s="4"/>
      <c r="BI193" s="5"/>
      <c r="BJ193" s="4"/>
      <c r="BN193" s="4"/>
      <c r="BO193" s="5"/>
      <c r="BP193" s="4"/>
    </row>
    <row r="194" spans="4:68" s="3" customFormat="1" ht="14.4" x14ac:dyDescent="0.3">
      <c r="D194" s="57"/>
      <c r="E194" s="44"/>
      <c r="F194" s="45"/>
      <c r="G194" s="45"/>
      <c r="H194" s="57"/>
      <c r="J194" s="4"/>
      <c r="K194" s="5"/>
      <c r="L194" s="4"/>
      <c r="O194" s="4"/>
      <c r="P194" s="5"/>
      <c r="Q194" s="4"/>
      <c r="T194" s="4"/>
      <c r="U194" s="5"/>
      <c r="V194" s="4"/>
      <c r="Y194" s="4"/>
      <c r="Z194" s="5"/>
      <c r="AA194" s="4"/>
      <c r="AD194" s="4"/>
      <c r="AE194" s="5"/>
      <c r="AF194" s="4"/>
      <c r="AI194" s="4"/>
      <c r="AJ194" s="5"/>
      <c r="AK194" s="4"/>
      <c r="AN194" s="4"/>
      <c r="AO194" s="5"/>
      <c r="AP194" s="4"/>
      <c r="AS194" s="4"/>
      <c r="AT194" s="5"/>
      <c r="AU194" s="4"/>
      <c r="AX194" s="4"/>
      <c r="AY194" s="5"/>
      <c r="AZ194" s="4"/>
      <c r="BC194" s="4"/>
      <c r="BD194" s="5"/>
      <c r="BE194" s="4"/>
      <c r="BH194" s="4"/>
      <c r="BI194" s="5"/>
      <c r="BJ194" s="4"/>
      <c r="BN194" s="4"/>
      <c r="BO194" s="5"/>
      <c r="BP194" s="4"/>
    </row>
    <row r="195" spans="4:68" s="3" customFormat="1" ht="14.4" x14ac:dyDescent="0.3">
      <c r="D195" s="57"/>
      <c r="E195" s="44"/>
      <c r="F195" s="45"/>
      <c r="G195" s="45"/>
      <c r="H195" s="57"/>
      <c r="J195" s="4"/>
      <c r="K195" s="5"/>
      <c r="L195" s="4"/>
      <c r="O195" s="4"/>
      <c r="P195" s="5"/>
      <c r="Q195" s="4"/>
      <c r="T195" s="4"/>
      <c r="U195" s="5"/>
      <c r="V195" s="4"/>
      <c r="Y195" s="4"/>
      <c r="Z195" s="5"/>
      <c r="AA195" s="4"/>
      <c r="AD195" s="4"/>
      <c r="AE195" s="5"/>
      <c r="AF195" s="4"/>
      <c r="AI195" s="4"/>
      <c r="AJ195" s="5"/>
      <c r="AK195" s="4"/>
      <c r="AN195" s="4"/>
      <c r="AO195" s="5"/>
      <c r="AP195" s="4"/>
      <c r="AS195" s="4"/>
      <c r="AT195" s="5"/>
      <c r="AU195" s="4"/>
      <c r="AX195" s="4"/>
      <c r="AY195" s="5"/>
      <c r="AZ195" s="4"/>
      <c r="BC195" s="4"/>
      <c r="BD195" s="5"/>
      <c r="BE195" s="4"/>
      <c r="BH195" s="4"/>
      <c r="BI195" s="5"/>
      <c r="BJ195" s="4"/>
      <c r="BN195" s="4"/>
      <c r="BO195" s="5"/>
      <c r="BP195" s="4"/>
    </row>
    <row r="196" spans="4:68" s="3" customFormat="1" ht="14.4" x14ac:dyDescent="0.3">
      <c r="D196" s="57"/>
      <c r="E196" s="44"/>
      <c r="F196" s="45"/>
      <c r="G196" s="45"/>
      <c r="H196" s="57"/>
      <c r="J196" s="4"/>
      <c r="K196" s="5"/>
      <c r="L196" s="4"/>
      <c r="O196" s="4"/>
      <c r="P196" s="5"/>
      <c r="Q196" s="4"/>
      <c r="T196" s="4"/>
      <c r="U196" s="5"/>
      <c r="V196" s="4"/>
      <c r="Y196" s="4"/>
      <c r="Z196" s="5"/>
      <c r="AA196" s="4"/>
      <c r="AD196" s="4"/>
      <c r="AE196" s="5"/>
      <c r="AF196" s="4"/>
      <c r="AI196" s="4"/>
      <c r="AJ196" s="5"/>
      <c r="AK196" s="4"/>
      <c r="AN196" s="4"/>
      <c r="AO196" s="5"/>
      <c r="AP196" s="4"/>
      <c r="AS196" s="4"/>
      <c r="AT196" s="5"/>
      <c r="AU196" s="4"/>
      <c r="AX196" s="4"/>
      <c r="AY196" s="5"/>
      <c r="AZ196" s="4"/>
      <c r="BC196" s="4"/>
      <c r="BD196" s="5"/>
      <c r="BE196" s="4"/>
      <c r="BH196" s="4"/>
      <c r="BI196" s="5"/>
      <c r="BJ196" s="4"/>
      <c r="BN196" s="4"/>
      <c r="BO196" s="5"/>
      <c r="BP196" s="4"/>
    </row>
    <row r="197" spans="4:68" s="3" customFormat="1" ht="14.4" x14ac:dyDescent="0.3">
      <c r="D197" s="57"/>
      <c r="E197" s="44"/>
      <c r="F197" s="45"/>
      <c r="G197" s="45"/>
      <c r="H197" s="57"/>
      <c r="J197" s="4"/>
      <c r="K197" s="5"/>
      <c r="L197" s="4"/>
      <c r="O197" s="4"/>
      <c r="P197" s="5"/>
      <c r="Q197" s="4"/>
      <c r="T197" s="4"/>
      <c r="U197" s="5"/>
      <c r="V197" s="4"/>
      <c r="Y197" s="4"/>
      <c r="Z197" s="5"/>
      <c r="AA197" s="4"/>
      <c r="AD197" s="4"/>
      <c r="AE197" s="5"/>
      <c r="AF197" s="4"/>
      <c r="AI197" s="4"/>
      <c r="AJ197" s="5"/>
      <c r="AK197" s="4"/>
      <c r="AN197" s="4"/>
      <c r="AO197" s="5"/>
      <c r="AP197" s="4"/>
      <c r="AS197" s="4"/>
      <c r="AT197" s="5"/>
      <c r="AU197" s="4"/>
      <c r="AX197" s="4"/>
      <c r="AY197" s="5"/>
      <c r="AZ197" s="4"/>
      <c r="BC197" s="4"/>
      <c r="BD197" s="5"/>
      <c r="BE197" s="4"/>
      <c r="BH197" s="4"/>
      <c r="BI197" s="5"/>
      <c r="BJ197" s="4"/>
      <c r="BN197" s="4"/>
      <c r="BO197" s="5"/>
      <c r="BP197" s="4"/>
    </row>
    <row r="198" spans="4:68" s="3" customFormat="1" ht="14.4" x14ac:dyDescent="0.3">
      <c r="D198" s="57"/>
      <c r="E198" s="44"/>
      <c r="F198" s="45"/>
      <c r="G198" s="45"/>
      <c r="H198" s="57"/>
      <c r="J198" s="4"/>
      <c r="K198" s="5"/>
      <c r="L198" s="4"/>
      <c r="O198" s="4"/>
      <c r="P198" s="5"/>
      <c r="Q198" s="4"/>
      <c r="T198" s="4"/>
      <c r="U198" s="5"/>
      <c r="V198" s="4"/>
      <c r="Y198" s="4"/>
      <c r="Z198" s="5"/>
      <c r="AA198" s="4"/>
      <c r="AD198" s="4"/>
      <c r="AE198" s="5"/>
      <c r="AF198" s="4"/>
      <c r="AI198" s="4"/>
      <c r="AJ198" s="5"/>
      <c r="AK198" s="4"/>
      <c r="AN198" s="4"/>
      <c r="AO198" s="5"/>
      <c r="AP198" s="4"/>
      <c r="AS198" s="4"/>
      <c r="AT198" s="5"/>
      <c r="AU198" s="4"/>
      <c r="AX198" s="4"/>
      <c r="AY198" s="5"/>
      <c r="AZ198" s="4"/>
      <c r="BC198" s="4"/>
      <c r="BD198" s="5"/>
      <c r="BE198" s="4"/>
      <c r="BH198" s="4"/>
      <c r="BI198" s="5"/>
      <c r="BJ198" s="4"/>
      <c r="BN198" s="4"/>
      <c r="BO198" s="5"/>
      <c r="BP198" s="4"/>
    </row>
    <row r="199" spans="4:68" s="3" customFormat="1" ht="14.4" x14ac:dyDescent="0.3">
      <c r="D199" s="57"/>
      <c r="E199" s="44"/>
      <c r="F199" s="45"/>
      <c r="G199" s="45"/>
      <c r="H199" s="57"/>
      <c r="J199" s="4"/>
      <c r="K199" s="5"/>
      <c r="L199" s="4"/>
      <c r="O199" s="4"/>
      <c r="P199" s="5"/>
      <c r="Q199" s="4"/>
      <c r="T199" s="4"/>
      <c r="U199" s="5"/>
      <c r="V199" s="4"/>
      <c r="Y199" s="4"/>
      <c r="Z199" s="5"/>
      <c r="AA199" s="4"/>
      <c r="AD199" s="4"/>
      <c r="AE199" s="5"/>
      <c r="AF199" s="4"/>
      <c r="AI199" s="4"/>
      <c r="AJ199" s="5"/>
      <c r="AK199" s="4"/>
      <c r="AN199" s="4"/>
      <c r="AO199" s="5"/>
      <c r="AP199" s="4"/>
      <c r="AS199" s="4"/>
      <c r="AT199" s="5"/>
      <c r="AU199" s="4"/>
      <c r="AX199" s="4"/>
      <c r="AY199" s="5"/>
      <c r="AZ199" s="4"/>
      <c r="BC199" s="4"/>
      <c r="BD199" s="5"/>
      <c r="BE199" s="4"/>
      <c r="BH199" s="4"/>
      <c r="BI199" s="5"/>
      <c r="BJ199" s="4"/>
      <c r="BN199" s="4"/>
      <c r="BO199" s="5"/>
      <c r="BP199" s="4"/>
    </row>
    <row r="200" spans="4:68" s="3" customFormat="1" ht="14.4" x14ac:dyDescent="0.3">
      <c r="D200" s="57"/>
      <c r="E200" s="44"/>
      <c r="F200" s="45"/>
      <c r="G200" s="45"/>
      <c r="H200" s="57"/>
      <c r="J200" s="4"/>
      <c r="K200" s="5"/>
      <c r="L200" s="4"/>
      <c r="O200" s="4"/>
      <c r="P200" s="5"/>
      <c r="Q200" s="4"/>
      <c r="T200" s="4"/>
      <c r="U200" s="5"/>
      <c r="V200" s="4"/>
      <c r="Y200" s="4"/>
      <c r="Z200" s="5"/>
      <c r="AA200" s="4"/>
      <c r="AD200" s="4"/>
      <c r="AE200" s="5"/>
      <c r="AF200" s="4"/>
      <c r="AI200" s="4"/>
      <c r="AJ200" s="5"/>
      <c r="AK200" s="4"/>
      <c r="AN200" s="4"/>
      <c r="AO200" s="5"/>
      <c r="AP200" s="4"/>
      <c r="AS200" s="4"/>
      <c r="AT200" s="5"/>
      <c r="AU200" s="4"/>
      <c r="AX200" s="4"/>
      <c r="AY200" s="5"/>
      <c r="AZ200" s="4"/>
      <c r="BC200" s="4"/>
      <c r="BD200" s="5"/>
      <c r="BE200" s="4"/>
      <c r="BH200" s="4"/>
      <c r="BI200" s="5"/>
      <c r="BJ200" s="4"/>
      <c r="BN200" s="4"/>
      <c r="BO200" s="5"/>
      <c r="BP200" s="4"/>
    </row>
    <row r="201" spans="4:68" s="3" customFormat="1" ht="14.4" x14ac:dyDescent="0.3">
      <c r="D201" s="57"/>
      <c r="E201" s="44"/>
      <c r="F201" s="45"/>
      <c r="G201" s="45"/>
      <c r="H201" s="57"/>
      <c r="J201" s="4"/>
      <c r="K201" s="5"/>
      <c r="L201" s="4"/>
      <c r="O201" s="4"/>
      <c r="P201" s="5"/>
      <c r="Q201" s="4"/>
      <c r="T201" s="4"/>
      <c r="U201" s="5"/>
      <c r="V201" s="4"/>
      <c r="Y201" s="4"/>
      <c r="Z201" s="5"/>
      <c r="AA201" s="4"/>
      <c r="AD201" s="4"/>
      <c r="AE201" s="5"/>
      <c r="AF201" s="4"/>
      <c r="AI201" s="4"/>
      <c r="AJ201" s="5"/>
      <c r="AK201" s="4"/>
      <c r="AN201" s="4"/>
      <c r="AO201" s="5"/>
      <c r="AP201" s="4"/>
      <c r="AS201" s="4"/>
      <c r="AT201" s="5"/>
      <c r="AU201" s="4"/>
      <c r="AX201" s="4"/>
      <c r="AY201" s="5"/>
      <c r="AZ201" s="4"/>
      <c r="BC201" s="4"/>
      <c r="BD201" s="5"/>
      <c r="BE201" s="4"/>
      <c r="BH201" s="4"/>
      <c r="BI201" s="5"/>
      <c r="BJ201" s="4"/>
      <c r="BN201" s="4"/>
      <c r="BO201" s="5"/>
      <c r="BP201" s="4"/>
    </row>
    <row r="202" spans="4:68" s="3" customFormat="1" ht="14.4" x14ac:dyDescent="0.3">
      <c r="D202" s="57"/>
      <c r="E202" s="44"/>
      <c r="F202" s="45"/>
      <c r="G202" s="45"/>
      <c r="H202" s="57"/>
      <c r="J202" s="4"/>
      <c r="K202" s="5"/>
      <c r="L202" s="4"/>
      <c r="O202" s="4"/>
      <c r="P202" s="5"/>
      <c r="Q202" s="4"/>
      <c r="T202" s="4"/>
      <c r="U202" s="5"/>
      <c r="V202" s="4"/>
      <c r="Y202" s="4"/>
      <c r="Z202" s="5"/>
      <c r="AA202" s="4"/>
      <c r="AD202" s="4"/>
      <c r="AE202" s="5"/>
      <c r="AF202" s="4"/>
      <c r="AI202" s="4"/>
      <c r="AJ202" s="5"/>
      <c r="AK202" s="4"/>
      <c r="AN202" s="4"/>
      <c r="AO202" s="5"/>
      <c r="AP202" s="4"/>
      <c r="AS202" s="4"/>
      <c r="AT202" s="5"/>
      <c r="AU202" s="4"/>
      <c r="AX202" s="4"/>
      <c r="AY202" s="5"/>
      <c r="AZ202" s="4"/>
      <c r="BC202" s="4"/>
      <c r="BD202" s="5"/>
      <c r="BE202" s="4"/>
      <c r="BH202" s="4"/>
      <c r="BI202" s="5"/>
      <c r="BJ202" s="4"/>
      <c r="BN202" s="4"/>
      <c r="BO202" s="5"/>
      <c r="BP202" s="4"/>
    </row>
    <row r="203" spans="4:68" s="3" customFormat="1" ht="14.4" x14ac:dyDescent="0.3">
      <c r="D203" s="57"/>
      <c r="E203" s="44"/>
      <c r="F203" s="45"/>
      <c r="G203" s="45"/>
      <c r="H203" s="57"/>
      <c r="J203" s="4"/>
      <c r="K203" s="5"/>
      <c r="L203" s="4"/>
      <c r="O203" s="4"/>
      <c r="P203" s="5"/>
      <c r="Q203" s="4"/>
      <c r="T203" s="4"/>
      <c r="U203" s="5"/>
      <c r="V203" s="4"/>
      <c r="Y203" s="4"/>
      <c r="Z203" s="5"/>
      <c r="AA203" s="4"/>
      <c r="AD203" s="4"/>
      <c r="AE203" s="5"/>
      <c r="AF203" s="4"/>
      <c r="AI203" s="4"/>
      <c r="AJ203" s="5"/>
      <c r="AK203" s="4"/>
      <c r="AN203" s="4"/>
      <c r="AO203" s="5"/>
      <c r="AP203" s="4"/>
      <c r="AS203" s="4"/>
      <c r="AT203" s="5"/>
      <c r="AU203" s="4"/>
      <c r="AX203" s="4"/>
      <c r="AY203" s="5"/>
      <c r="AZ203" s="4"/>
      <c r="BC203" s="4"/>
      <c r="BD203" s="5"/>
      <c r="BE203" s="4"/>
      <c r="BH203" s="4"/>
      <c r="BI203" s="5"/>
      <c r="BJ203" s="4"/>
      <c r="BN203" s="4"/>
      <c r="BO203" s="5"/>
      <c r="BP203" s="4"/>
    </row>
    <row r="204" spans="4:68" s="3" customFormat="1" ht="14.4" x14ac:dyDescent="0.3">
      <c r="D204" s="57"/>
      <c r="E204" s="44"/>
      <c r="F204" s="45"/>
      <c r="G204" s="45"/>
      <c r="H204" s="57"/>
      <c r="J204" s="4"/>
      <c r="K204" s="5"/>
      <c r="L204" s="4"/>
      <c r="O204" s="4"/>
      <c r="P204" s="5"/>
      <c r="Q204" s="4"/>
      <c r="T204" s="4"/>
      <c r="U204" s="5"/>
      <c r="V204" s="4"/>
      <c r="Y204" s="4"/>
      <c r="Z204" s="5"/>
      <c r="AA204" s="4"/>
      <c r="AD204" s="4"/>
      <c r="AE204" s="5"/>
      <c r="AF204" s="4"/>
      <c r="AI204" s="4"/>
      <c r="AJ204" s="5"/>
      <c r="AK204" s="4"/>
      <c r="AN204" s="4"/>
      <c r="AO204" s="5"/>
      <c r="AP204" s="4"/>
      <c r="AS204" s="4"/>
      <c r="AT204" s="5"/>
      <c r="AU204" s="4"/>
      <c r="AX204" s="4"/>
      <c r="AY204" s="5"/>
      <c r="AZ204" s="4"/>
      <c r="BC204" s="4"/>
      <c r="BD204" s="5"/>
      <c r="BE204" s="4"/>
      <c r="BH204" s="4"/>
      <c r="BI204" s="5"/>
      <c r="BJ204" s="4"/>
      <c r="BN204" s="4"/>
      <c r="BO204" s="5"/>
      <c r="BP204" s="4"/>
    </row>
    <row r="205" spans="4:68" s="3" customFormat="1" ht="14.4" x14ac:dyDescent="0.3">
      <c r="D205" s="57"/>
      <c r="E205" s="44"/>
      <c r="F205" s="45"/>
      <c r="G205" s="45"/>
      <c r="H205" s="57"/>
      <c r="J205" s="4"/>
      <c r="K205" s="5"/>
      <c r="L205" s="4"/>
      <c r="O205" s="4"/>
      <c r="P205" s="5"/>
      <c r="Q205" s="4"/>
      <c r="T205" s="4"/>
      <c r="U205" s="5"/>
      <c r="V205" s="4"/>
      <c r="Y205" s="4"/>
      <c r="Z205" s="5"/>
      <c r="AA205" s="4"/>
      <c r="AD205" s="4"/>
      <c r="AE205" s="5"/>
      <c r="AF205" s="4"/>
      <c r="AI205" s="4"/>
      <c r="AJ205" s="5"/>
      <c r="AK205" s="4"/>
      <c r="AN205" s="4"/>
      <c r="AO205" s="5"/>
      <c r="AP205" s="4"/>
      <c r="AS205" s="4"/>
      <c r="AT205" s="5"/>
      <c r="AU205" s="4"/>
      <c r="AX205" s="4"/>
      <c r="AY205" s="5"/>
      <c r="AZ205" s="4"/>
      <c r="BC205" s="4"/>
      <c r="BD205" s="5"/>
      <c r="BE205" s="4"/>
      <c r="BH205" s="4"/>
      <c r="BI205" s="5"/>
      <c r="BJ205" s="4"/>
      <c r="BN205" s="4"/>
      <c r="BO205" s="5"/>
      <c r="BP205" s="4"/>
    </row>
    <row r="206" spans="4:68" s="3" customFormat="1" ht="14.4" x14ac:dyDescent="0.3">
      <c r="D206" s="57"/>
      <c r="E206" s="44"/>
      <c r="F206" s="45"/>
      <c r="G206" s="45"/>
      <c r="H206" s="57"/>
      <c r="J206" s="4"/>
      <c r="K206" s="5"/>
      <c r="L206" s="4"/>
      <c r="O206" s="4"/>
      <c r="P206" s="5"/>
      <c r="Q206" s="4"/>
      <c r="T206" s="4"/>
      <c r="U206" s="5"/>
      <c r="V206" s="4"/>
      <c r="Y206" s="4"/>
      <c r="Z206" s="5"/>
      <c r="AA206" s="4"/>
      <c r="AD206" s="4"/>
      <c r="AE206" s="5"/>
      <c r="AF206" s="4"/>
      <c r="AI206" s="4"/>
      <c r="AJ206" s="5"/>
      <c r="AK206" s="4"/>
      <c r="AN206" s="4"/>
      <c r="AO206" s="5"/>
      <c r="AP206" s="4"/>
      <c r="AS206" s="4"/>
      <c r="AT206" s="5"/>
      <c r="AU206" s="4"/>
      <c r="AX206" s="4"/>
      <c r="AY206" s="5"/>
      <c r="AZ206" s="4"/>
      <c r="BC206" s="4"/>
      <c r="BD206" s="5"/>
      <c r="BE206" s="4"/>
      <c r="BH206" s="4"/>
      <c r="BI206" s="5"/>
      <c r="BJ206" s="4"/>
      <c r="BN206" s="4"/>
      <c r="BO206" s="5"/>
      <c r="BP206" s="4"/>
    </row>
    <row r="207" spans="4:68" s="3" customFormat="1" ht="14.4" x14ac:dyDescent="0.3">
      <c r="D207" s="57"/>
      <c r="E207" s="44"/>
      <c r="F207" s="45"/>
      <c r="G207" s="45"/>
      <c r="H207" s="57"/>
      <c r="J207" s="4"/>
      <c r="K207" s="5"/>
      <c r="L207" s="4"/>
      <c r="O207" s="4"/>
      <c r="P207" s="5"/>
      <c r="Q207" s="4"/>
      <c r="T207" s="4"/>
      <c r="U207" s="5"/>
      <c r="V207" s="4"/>
      <c r="Y207" s="4"/>
      <c r="Z207" s="5"/>
      <c r="AA207" s="4"/>
      <c r="AD207" s="4"/>
      <c r="AE207" s="5"/>
      <c r="AF207" s="4"/>
      <c r="AI207" s="4"/>
      <c r="AJ207" s="5"/>
      <c r="AK207" s="4"/>
      <c r="AN207" s="4"/>
      <c r="AO207" s="5"/>
      <c r="AP207" s="4"/>
      <c r="AS207" s="4"/>
      <c r="AT207" s="5"/>
      <c r="AU207" s="4"/>
      <c r="AX207" s="4"/>
      <c r="AY207" s="5"/>
      <c r="AZ207" s="4"/>
      <c r="BC207" s="4"/>
      <c r="BD207" s="5"/>
      <c r="BE207" s="4"/>
      <c r="BH207" s="4"/>
      <c r="BI207" s="5"/>
      <c r="BJ207" s="4"/>
      <c r="BN207" s="4"/>
      <c r="BO207" s="5"/>
      <c r="BP207" s="4"/>
    </row>
    <row r="208" spans="4:68" s="3" customFormat="1" ht="14.4" x14ac:dyDescent="0.3">
      <c r="D208" s="57"/>
      <c r="E208" s="44"/>
      <c r="F208" s="45"/>
      <c r="G208" s="45"/>
      <c r="H208" s="57"/>
      <c r="J208" s="4"/>
      <c r="K208" s="5"/>
      <c r="L208" s="4"/>
      <c r="O208" s="4"/>
      <c r="P208" s="5"/>
      <c r="Q208" s="4"/>
      <c r="T208" s="4"/>
      <c r="U208" s="5"/>
      <c r="V208" s="4"/>
      <c r="Y208" s="4"/>
      <c r="Z208" s="5"/>
      <c r="AA208" s="4"/>
      <c r="AD208" s="4"/>
      <c r="AE208" s="5"/>
      <c r="AF208" s="4"/>
      <c r="AI208" s="4"/>
      <c r="AJ208" s="5"/>
      <c r="AK208" s="4"/>
      <c r="AN208" s="4"/>
      <c r="AO208" s="5"/>
      <c r="AP208" s="4"/>
      <c r="AS208" s="4"/>
      <c r="AT208" s="5"/>
      <c r="AU208" s="4"/>
      <c r="AX208" s="4"/>
      <c r="AY208" s="5"/>
      <c r="AZ208" s="4"/>
      <c r="BC208" s="4"/>
      <c r="BD208" s="5"/>
      <c r="BE208" s="4"/>
      <c r="BH208" s="4"/>
      <c r="BI208" s="5"/>
      <c r="BJ208" s="4"/>
      <c r="BN208" s="4"/>
      <c r="BO208" s="5"/>
      <c r="BP208" s="4"/>
    </row>
    <row r="209" spans="4:68" s="3" customFormat="1" ht="14.4" x14ac:dyDescent="0.3">
      <c r="D209" s="57"/>
      <c r="E209" s="44"/>
      <c r="F209" s="45"/>
      <c r="G209" s="45"/>
      <c r="H209" s="57"/>
      <c r="J209" s="4"/>
      <c r="K209" s="5"/>
      <c r="L209" s="4"/>
      <c r="O209" s="4"/>
      <c r="P209" s="5"/>
      <c r="Q209" s="4"/>
      <c r="T209" s="4"/>
      <c r="U209" s="5"/>
      <c r="V209" s="4"/>
      <c r="Y209" s="4"/>
      <c r="Z209" s="5"/>
      <c r="AA209" s="4"/>
      <c r="AD209" s="4"/>
      <c r="AE209" s="5"/>
      <c r="AF209" s="4"/>
      <c r="AI209" s="4"/>
      <c r="AJ209" s="5"/>
      <c r="AK209" s="4"/>
      <c r="AN209" s="4"/>
      <c r="AO209" s="5"/>
      <c r="AP209" s="4"/>
      <c r="AS209" s="4"/>
      <c r="AT209" s="5"/>
      <c r="AU209" s="4"/>
      <c r="AX209" s="4"/>
      <c r="AY209" s="5"/>
      <c r="AZ209" s="4"/>
      <c r="BC209" s="4"/>
      <c r="BD209" s="5"/>
      <c r="BE209" s="4"/>
      <c r="BH209" s="4"/>
      <c r="BI209" s="5"/>
      <c r="BJ209" s="4"/>
      <c r="BN209" s="4"/>
      <c r="BO209" s="5"/>
      <c r="BP209" s="4"/>
    </row>
    <row r="210" spans="4:68" s="3" customFormat="1" ht="14.4" x14ac:dyDescent="0.3">
      <c r="D210" s="57"/>
      <c r="E210" s="44"/>
      <c r="F210" s="45"/>
      <c r="G210" s="45"/>
      <c r="H210" s="57"/>
      <c r="J210" s="4"/>
      <c r="K210" s="5"/>
      <c r="L210" s="4"/>
      <c r="O210" s="4"/>
      <c r="P210" s="5"/>
      <c r="Q210" s="4"/>
      <c r="T210" s="4"/>
      <c r="U210" s="5"/>
      <c r="V210" s="4"/>
      <c r="Y210" s="4"/>
      <c r="Z210" s="5"/>
      <c r="AA210" s="4"/>
      <c r="AD210" s="4"/>
      <c r="AE210" s="5"/>
      <c r="AF210" s="4"/>
      <c r="AI210" s="4"/>
      <c r="AJ210" s="5"/>
      <c r="AK210" s="4"/>
      <c r="AN210" s="4"/>
      <c r="AO210" s="5"/>
      <c r="AP210" s="4"/>
      <c r="AS210" s="4"/>
      <c r="AT210" s="5"/>
      <c r="AU210" s="4"/>
      <c r="AX210" s="4"/>
      <c r="AY210" s="5"/>
      <c r="AZ210" s="4"/>
      <c r="BC210" s="4"/>
      <c r="BD210" s="5"/>
      <c r="BE210" s="4"/>
      <c r="BH210" s="4"/>
      <c r="BI210" s="5"/>
      <c r="BJ210" s="4"/>
      <c r="BN210" s="4"/>
      <c r="BO210" s="5"/>
      <c r="BP210" s="4"/>
    </row>
    <row r="211" spans="4:68" s="3" customFormat="1" ht="14.4" x14ac:dyDescent="0.3">
      <c r="D211" s="57"/>
      <c r="E211" s="44"/>
      <c r="F211" s="45"/>
      <c r="G211" s="45"/>
      <c r="H211" s="57"/>
      <c r="J211" s="4"/>
      <c r="K211" s="5"/>
      <c r="L211" s="4"/>
      <c r="O211" s="4"/>
      <c r="P211" s="5"/>
      <c r="Q211" s="4"/>
      <c r="T211" s="4"/>
      <c r="U211" s="5"/>
      <c r="V211" s="4"/>
      <c r="Y211" s="4"/>
      <c r="Z211" s="5"/>
      <c r="AA211" s="4"/>
      <c r="AD211" s="4"/>
      <c r="AE211" s="5"/>
      <c r="AF211" s="4"/>
      <c r="AI211" s="4"/>
      <c r="AJ211" s="5"/>
      <c r="AK211" s="4"/>
      <c r="AN211" s="4"/>
      <c r="AO211" s="5"/>
      <c r="AP211" s="4"/>
      <c r="AS211" s="4"/>
      <c r="AT211" s="5"/>
      <c r="AU211" s="4"/>
      <c r="AX211" s="4"/>
      <c r="AY211" s="5"/>
      <c r="AZ211" s="4"/>
      <c r="BC211" s="4"/>
      <c r="BD211" s="5"/>
      <c r="BE211" s="4"/>
      <c r="BH211" s="4"/>
      <c r="BI211" s="5"/>
      <c r="BJ211" s="4"/>
      <c r="BN211" s="4"/>
      <c r="BO211" s="5"/>
      <c r="BP211" s="4"/>
    </row>
    <row r="212" spans="4:68" s="3" customFormat="1" ht="14.4" x14ac:dyDescent="0.3">
      <c r="D212" s="57"/>
      <c r="E212" s="44"/>
      <c r="F212" s="45"/>
      <c r="G212" s="45"/>
      <c r="H212" s="57"/>
      <c r="J212" s="4"/>
      <c r="K212" s="5"/>
      <c r="L212" s="4"/>
      <c r="O212" s="4"/>
      <c r="P212" s="5"/>
      <c r="Q212" s="4"/>
      <c r="T212" s="4"/>
      <c r="U212" s="5"/>
      <c r="V212" s="4"/>
      <c r="Y212" s="4"/>
      <c r="Z212" s="5"/>
      <c r="AA212" s="4"/>
      <c r="AD212" s="4"/>
      <c r="AE212" s="5"/>
      <c r="AF212" s="4"/>
      <c r="AI212" s="4"/>
      <c r="AJ212" s="5"/>
      <c r="AK212" s="4"/>
      <c r="AN212" s="4"/>
      <c r="AO212" s="5"/>
      <c r="AP212" s="4"/>
      <c r="AS212" s="4"/>
      <c r="AT212" s="5"/>
      <c r="AU212" s="4"/>
      <c r="AX212" s="4"/>
      <c r="AY212" s="5"/>
      <c r="AZ212" s="4"/>
      <c r="BC212" s="4"/>
      <c r="BD212" s="5"/>
      <c r="BE212" s="4"/>
      <c r="BH212" s="4"/>
      <c r="BI212" s="5"/>
      <c r="BJ212" s="4"/>
      <c r="BN212" s="4"/>
      <c r="BO212" s="5"/>
      <c r="BP212" s="4"/>
    </row>
    <row r="213" spans="4:68" s="3" customFormat="1" ht="14.4" x14ac:dyDescent="0.3">
      <c r="D213" s="57"/>
      <c r="E213" s="44"/>
      <c r="F213" s="45"/>
      <c r="G213" s="45"/>
      <c r="H213" s="57"/>
      <c r="J213" s="4"/>
      <c r="K213" s="5"/>
      <c r="L213" s="4"/>
      <c r="O213" s="4"/>
      <c r="P213" s="5"/>
      <c r="Q213" s="4"/>
      <c r="T213" s="4"/>
      <c r="U213" s="5"/>
      <c r="V213" s="4"/>
      <c r="Y213" s="4"/>
      <c r="Z213" s="5"/>
      <c r="AA213" s="4"/>
      <c r="AD213" s="4"/>
      <c r="AE213" s="5"/>
      <c r="AF213" s="4"/>
      <c r="AI213" s="4"/>
      <c r="AJ213" s="5"/>
      <c r="AK213" s="4"/>
      <c r="AN213" s="4"/>
      <c r="AO213" s="5"/>
      <c r="AP213" s="4"/>
      <c r="AS213" s="4"/>
      <c r="AT213" s="5"/>
      <c r="AU213" s="4"/>
      <c r="AX213" s="4"/>
      <c r="AY213" s="5"/>
      <c r="AZ213" s="4"/>
      <c r="BC213" s="4"/>
      <c r="BD213" s="5"/>
      <c r="BE213" s="4"/>
      <c r="BH213" s="4"/>
      <c r="BI213" s="5"/>
      <c r="BJ213" s="4"/>
      <c r="BN213" s="4"/>
      <c r="BO213" s="5"/>
      <c r="BP213" s="4"/>
    </row>
    <row r="214" spans="4:68" s="3" customFormat="1" ht="14.4" x14ac:dyDescent="0.3">
      <c r="D214" s="57"/>
      <c r="E214" s="44"/>
      <c r="F214" s="45"/>
      <c r="G214" s="45"/>
      <c r="H214" s="57"/>
      <c r="J214" s="4"/>
      <c r="K214" s="5"/>
      <c r="L214" s="4"/>
      <c r="O214" s="4"/>
      <c r="P214" s="5"/>
      <c r="Q214" s="4"/>
      <c r="T214" s="4"/>
      <c r="U214" s="5"/>
      <c r="V214" s="4"/>
      <c r="Y214" s="4"/>
      <c r="Z214" s="5"/>
      <c r="AA214" s="4"/>
      <c r="AD214" s="4"/>
      <c r="AE214" s="5"/>
      <c r="AF214" s="4"/>
      <c r="AI214" s="4"/>
      <c r="AJ214" s="5"/>
      <c r="AK214" s="4"/>
      <c r="AN214" s="4"/>
      <c r="AO214" s="5"/>
      <c r="AP214" s="4"/>
      <c r="AS214" s="4"/>
      <c r="AT214" s="5"/>
      <c r="AU214" s="4"/>
      <c r="AX214" s="4"/>
      <c r="AY214" s="5"/>
      <c r="AZ214" s="4"/>
      <c r="BC214" s="4"/>
      <c r="BD214" s="5"/>
      <c r="BE214" s="4"/>
      <c r="BH214" s="4"/>
      <c r="BI214" s="5"/>
      <c r="BJ214" s="4"/>
      <c r="BN214" s="4"/>
      <c r="BO214" s="5"/>
      <c r="BP214" s="4"/>
    </row>
    <row r="215" spans="4:68" s="3" customFormat="1" ht="14.4" x14ac:dyDescent="0.3">
      <c r="D215" s="57"/>
      <c r="E215" s="44"/>
      <c r="F215" s="45"/>
      <c r="G215" s="45"/>
      <c r="H215" s="57"/>
      <c r="J215" s="4"/>
      <c r="K215" s="5"/>
      <c r="L215" s="4"/>
      <c r="O215" s="4"/>
      <c r="P215" s="5"/>
      <c r="Q215" s="4"/>
      <c r="T215" s="4"/>
      <c r="U215" s="5"/>
      <c r="V215" s="4"/>
      <c r="Y215" s="4"/>
      <c r="Z215" s="5"/>
      <c r="AA215" s="4"/>
      <c r="AD215" s="4"/>
      <c r="AE215" s="5"/>
      <c r="AF215" s="4"/>
      <c r="AI215" s="4"/>
      <c r="AJ215" s="5"/>
      <c r="AK215" s="4"/>
      <c r="AN215" s="4"/>
      <c r="AO215" s="5"/>
      <c r="AP215" s="4"/>
      <c r="AS215" s="4"/>
      <c r="AT215" s="5"/>
      <c r="AU215" s="4"/>
      <c r="AX215" s="4"/>
      <c r="AY215" s="5"/>
      <c r="AZ215" s="4"/>
      <c r="BC215" s="4"/>
      <c r="BD215" s="5"/>
      <c r="BE215" s="4"/>
      <c r="BH215" s="4"/>
      <c r="BI215" s="5"/>
      <c r="BJ215" s="4"/>
      <c r="BN215" s="4"/>
      <c r="BO215" s="5"/>
      <c r="BP215" s="4"/>
    </row>
    <row r="216" spans="4:68" s="3" customFormat="1" ht="14.4" x14ac:dyDescent="0.3">
      <c r="D216" s="57"/>
      <c r="E216" s="44"/>
      <c r="F216" s="45"/>
      <c r="G216" s="45"/>
      <c r="H216" s="57"/>
      <c r="J216" s="4"/>
      <c r="K216" s="5"/>
      <c r="L216" s="4"/>
      <c r="O216" s="4"/>
      <c r="P216" s="5"/>
      <c r="Q216" s="4"/>
      <c r="T216" s="4"/>
      <c r="U216" s="5"/>
      <c r="V216" s="4"/>
      <c r="Y216" s="4"/>
      <c r="Z216" s="5"/>
      <c r="AA216" s="4"/>
      <c r="AD216" s="4"/>
      <c r="AE216" s="5"/>
      <c r="AF216" s="4"/>
      <c r="AI216" s="4"/>
      <c r="AJ216" s="5"/>
      <c r="AK216" s="4"/>
      <c r="AN216" s="4"/>
      <c r="AO216" s="5"/>
      <c r="AP216" s="4"/>
      <c r="AS216" s="4"/>
      <c r="AT216" s="5"/>
      <c r="AU216" s="4"/>
      <c r="AX216" s="4"/>
      <c r="AY216" s="5"/>
      <c r="AZ216" s="4"/>
      <c r="BC216" s="4"/>
      <c r="BD216" s="5"/>
      <c r="BE216" s="4"/>
      <c r="BH216" s="4"/>
      <c r="BI216" s="5"/>
      <c r="BJ216" s="4"/>
      <c r="BN216" s="4"/>
      <c r="BO216" s="5"/>
      <c r="BP216" s="4"/>
    </row>
    <row r="217" spans="4:68" s="3" customFormat="1" ht="14.4" x14ac:dyDescent="0.3">
      <c r="D217" s="57"/>
      <c r="E217" s="44"/>
      <c r="F217" s="45"/>
      <c r="G217" s="45"/>
      <c r="H217" s="57"/>
      <c r="J217" s="4"/>
      <c r="K217" s="5"/>
      <c r="L217" s="4"/>
      <c r="O217" s="4"/>
      <c r="P217" s="5"/>
      <c r="Q217" s="4"/>
      <c r="T217" s="4"/>
      <c r="U217" s="5"/>
      <c r="V217" s="4"/>
      <c r="Y217" s="4"/>
      <c r="Z217" s="5"/>
      <c r="AA217" s="4"/>
      <c r="AD217" s="4"/>
      <c r="AE217" s="5"/>
      <c r="AF217" s="4"/>
      <c r="AI217" s="4"/>
      <c r="AJ217" s="5"/>
      <c r="AK217" s="4"/>
      <c r="AN217" s="4"/>
      <c r="AO217" s="5"/>
      <c r="AP217" s="4"/>
      <c r="AS217" s="4"/>
      <c r="AT217" s="5"/>
      <c r="AU217" s="4"/>
      <c r="AX217" s="4"/>
      <c r="AY217" s="5"/>
      <c r="AZ217" s="4"/>
      <c r="BC217" s="4"/>
      <c r="BD217" s="5"/>
      <c r="BE217" s="4"/>
      <c r="BH217" s="4"/>
      <c r="BI217" s="5"/>
      <c r="BJ217" s="4"/>
      <c r="BN217" s="4"/>
      <c r="BO217" s="5"/>
      <c r="BP217" s="4"/>
    </row>
    <row r="218" spans="4:68" s="3" customFormat="1" ht="14.4" x14ac:dyDescent="0.3">
      <c r="D218" s="57"/>
      <c r="E218" s="44"/>
      <c r="F218" s="45"/>
      <c r="G218" s="45"/>
      <c r="H218" s="57"/>
      <c r="J218" s="4"/>
      <c r="K218" s="5"/>
      <c r="L218" s="4"/>
      <c r="O218" s="4"/>
      <c r="P218" s="5"/>
      <c r="Q218" s="4"/>
      <c r="T218" s="4"/>
      <c r="U218" s="5"/>
      <c r="V218" s="4"/>
      <c r="Y218" s="4"/>
      <c r="Z218" s="5"/>
      <c r="AA218" s="4"/>
      <c r="AD218" s="4"/>
      <c r="AE218" s="5"/>
      <c r="AF218" s="4"/>
      <c r="AI218" s="4"/>
      <c r="AJ218" s="5"/>
      <c r="AK218" s="4"/>
      <c r="AN218" s="4"/>
      <c r="AO218" s="5"/>
      <c r="AP218" s="4"/>
      <c r="AS218" s="4"/>
      <c r="AT218" s="5"/>
      <c r="AU218" s="4"/>
      <c r="AX218" s="4"/>
      <c r="AY218" s="5"/>
      <c r="AZ218" s="4"/>
      <c r="BC218" s="4"/>
      <c r="BD218" s="5"/>
      <c r="BE218" s="4"/>
      <c r="BH218" s="4"/>
      <c r="BI218" s="5"/>
      <c r="BJ218" s="4"/>
      <c r="BN218" s="4"/>
      <c r="BO218" s="5"/>
      <c r="BP218" s="4"/>
    </row>
    <row r="219" spans="4:68" s="3" customFormat="1" ht="14.4" x14ac:dyDescent="0.3">
      <c r="D219" s="57"/>
      <c r="E219" s="44"/>
      <c r="F219" s="45"/>
      <c r="G219" s="45"/>
      <c r="H219" s="57"/>
      <c r="J219" s="4"/>
      <c r="K219" s="5"/>
      <c r="L219" s="4"/>
      <c r="O219" s="4"/>
      <c r="P219" s="5"/>
      <c r="Q219" s="4"/>
      <c r="T219" s="4"/>
      <c r="U219" s="5"/>
      <c r="V219" s="4"/>
      <c r="Y219" s="4"/>
      <c r="Z219" s="5"/>
      <c r="AA219" s="4"/>
      <c r="AD219" s="4"/>
      <c r="AE219" s="5"/>
      <c r="AF219" s="4"/>
      <c r="AI219" s="4"/>
      <c r="AJ219" s="5"/>
      <c r="AK219" s="4"/>
      <c r="AN219" s="4"/>
      <c r="AO219" s="5"/>
      <c r="AP219" s="4"/>
      <c r="AS219" s="4"/>
      <c r="AT219" s="5"/>
      <c r="AU219" s="4"/>
      <c r="AX219" s="4"/>
      <c r="AY219" s="5"/>
      <c r="AZ219" s="4"/>
      <c r="BC219" s="4"/>
      <c r="BD219" s="5"/>
      <c r="BE219" s="4"/>
      <c r="BH219" s="4"/>
      <c r="BI219" s="5"/>
      <c r="BJ219" s="4"/>
      <c r="BN219" s="4"/>
      <c r="BO219" s="5"/>
      <c r="BP219" s="4"/>
    </row>
    <row r="220" spans="4:68" s="3" customFormat="1" ht="14.4" x14ac:dyDescent="0.3">
      <c r="D220" s="57"/>
      <c r="E220" s="44"/>
      <c r="F220" s="45"/>
      <c r="G220" s="45"/>
      <c r="H220" s="57"/>
      <c r="J220" s="4"/>
      <c r="K220" s="5"/>
      <c r="L220" s="4"/>
      <c r="O220" s="4"/>
      <c r="P220" s="5"/>
      <c r="Q220" s="4"/>
      <c r="T220" s="4"/>
      <c r="U220" s="5"/>
      <c r="V220" s="4"/>
      <c r="Y220" s="4"/>
      <c r="Z220" s="5"/>
      <c r="AA220" s="4"/>
      <c r="AD220" s="4"/>
      <c r="AE220" s="5"/>
      <c r="AF220" s="4"/>
      <c r="AI220" s="4"/>
      <c r="AJ220" s="5"/>
      <c r="AK220" s="4"/>
      <c r="AN220" s="4"/>
      <c r="AO220" s="5"/>
      <c r="AP220" s="4"/>
      <c r="AS220" s="4"/>
      <c r="AT220" s="5"/>
      <c r="AU220" s="4"/>
      <c r="AX220" s="4"/>
      <c r="AY220" s="5"/>
      <c r="AZ220" s="4"/>
      <c r="BC220" s="4"/>
      <c r="BD220" s="5"/>
      <c r="BE220" s="4"/>
      <c r="BH220" s="4"/>
      <c r="BI220" s="5"/>
      <c r="BJ220" s="4"/>
      <c r="BN220" s="4"/>
      <c r="BO220" s="5"/>
      <c r="BP220" s="4"/>
    </row>
    <row r="221" spans="4:68" s="3" customFormat="1" ht="14.4" x14ac:dyDescent="0.3">
      <c r="D221" s="57"/>
      <c r="E221" s="44"/>
      <c r="F221" s="45"/>
      <c r="G221" s="45"/>
      <c r="H221" s="57"/>
      <c r="J221" s="4"/>
      <c r="K221" s="5"/>
      <c r="L221" s="4"/>
      <c r="O221" s="4"/>
      <c r="P221" s="5"/>
      <c r="Q221" s="4"/>
      <c r="T221" s="4"/>
      <c r="U221" s="5"/>
      <c r="V221" s="4"/>
      <c r="Y221" s="4"/>
      <c r="Z221" s="5"/>
      <c r="AA221" s="4"/>
      <c r="AD221" s="4"/>
      <c r="AE221" s="5"/>
      <c r="AF221" s="4"/>
      <c r="AI221" s="4"/>
      <c r="AJ221" s="5"/>
      <c r="AK221" s="4"/>
      <c r="AN221" s="4"/>
      <c r="AO221" s="5"/>
      <c r="AP221" s="4"/>
      <c r="AS221" s="4"/>
      <c r="AT221" s="5"/>
      <c r="AU221" s="4"/>
      <c r="AX221" s="4"/>
      <c r="AY221" s="5"/>
      <c r="AZ221" s="4"/>
      <c r="BC221" s="4"/>
      <c r="BD221" s="5"/>
      <c r="BE221" s="4"/>
      <c r="BH221" s="4"/>
      <c r="BI221" s="5"/>
      <c r="BJ221" s="4"/>
      <c r="BN221" s="4"/>
      <c r="BO221" s="5"/>
      <c r="BP221" s="4"/>
    </row>
    <row r="222" spans="4:68" s="3" customFormat="1" ht="14.4" x14ac:dyDescent="0.3">
      <c r="D222" s="57"/>
      <c r="E222" s="44"/>
      <c r="F222" s="45"/>
      <c r="G222" s="45"/>
      <c r="H222" s="57"/>
      <c r="J222" s="4"/>
      <c r="K222" s="5"/>
      <c r="L222" s="4"/>
      <c r="O222" s="4"/>
      <c r="P222" s="5"/>
      <c r="Q222" s="4"/>
      <c r="T222" s="4"/>
      <c r="U222" s="5"/>
      <c r="V222" s="4"/>
      <c r="Y222" s="4"/>
      <c r="Z222" s="5"/>
      <c r="AA222" s="4"/>
      <c r="AD222" s="4"/>
      <c r="AE222" s="5"/>
      <c r="AF222" s="4"/>
      <c r="AI222" s="4"/>
      <c r="AJ222" s="5"/>
      <c r="AK222" s="4"/>
      <c r="AN222" s="4"/>
      <c r="AO222" s="5"/>
      <c r="AP222" s="4"/>
      <c r="AS222" s="4"/>
      <c r="AT222" s="5"/>
      <c r="AU222" s="4"/>
      <c r="AX222" s="4"/>
      <c r="AY222" s="5"/>
      <c r="AZ222" s="4"/>
      <c r="BC222" s="4"/>
      <c r="BD222" s="5"/>
      <c r="BE222" s="4"/>
      <c r="BH222" s="4"/>
      <c r="BI222" s="5"/>
      <c r="BJ222" s="4"/>
      <c r="BN222" s="4"/>
      <c r="BO222" s="5"/>
      <c r="BP222" s="4"/>
    </row>
    <row r="223" spans="4:68" s="3" customFormat="1" ht="14.4" x14ac:dyDescent="0.3">
      <c r="D223" s="57"/>
      <c r="E223" s="44"/>
      <c r="F223" s="45"/>
      <c r="G223" s="45"/>
      <c r="H223" s="57"/>
      <c r="J223" s="4"/>
      <c r="K223" s="5"/>
      <c r="L223" s="4"/>
      <c r="O223" s="4"/>
      <c r="P223" s="5"/>
      <c r="Q223" s="4"/>
      <c r="T223" s="4"/>
      <c r="U223" s="5"/>
      <c r="V223" s="4"/>
      <c r="Y223" s="4"/>
      <c r="Z223" s="5"/>
      <c r="AA223" s="4"/>
      <c r="AD223" s="4"/>
      <c r="AE223" s="5"/>
      <c r="AF223" s="4"/>
      <c r="AI223" s="4"/>
      <c r="AJ223" s="5"/>
      <c r="AK223" s="4"/>
      <c r="AN223" s="4"/>
      <c r="AO223" s="5"/>
      <c r="AP223" s="4"/>
      <c r="AS223" s="4"/>
      <c r="AT223" s="5"/>
      <c r="AU223" s="4"/>
      <c r="AX223" s="4"/>
      <c r="AY223" s="5"/>
      <c r="AZ223" s="4"/>
      <c r="BC223" s="4"/>
      <c r="BD223" s="5"/>
      <c r="BE223" s="4"/>
      <c r="BH223" s="4"/>
      <c r="BI223" s="5"/>
      <c r="BJ223" s="4"/>
      <c r="BN223" s="4"/>
      <c r="BO223" s="5"/>
      <c r="BP223" s="4"/>
    </row>
    <row r="224" spans="4:68" s="3" customFormat="1" ht="14.4" x14ac:dyDescent="0.3">
      <c r="D224" s="57"/>
      <c r="E224" s="44"/>
      <c r="F224" s="45"/>
      <c r="G224" s="45"/>
      <c r="H224" s="57"/>
      <c r="J224" s="4"/>
      <c r="K224" s="5"/>
      <c r="L224" s="4"/>
      <c r="O224" s="4"/>
      <c r="P224" s="5"/>
      <c r="Q224" s="4"/>
      <c r="T224" s="4"/>
      <c r="U224" s="5"/>
      <c r="V224" s="4"/>
      <c r="Y224" s="4"/>
      <c r="Z224" s="5"/>
      <c r="AA224" s="4"/>
      <c r="AD224" s="4"/>
      <c r="AE224" s="5"/>
      <c r="AF224" s="4"/>
      <c r="AI224" s="4"/>
      <c r="AJ224" s="5"/>
      <c r="AK224" s="4"/>
      <c r="AN224" s="4"/>
      <c r="AO224" s="5"/>
      <c r="AP224" s="4"/>
      <c r="AS224" s="4"/>
      <c r="AT224" s="5"/>
      <c r="AU224" s="4"/>
      <c r="AX224" s="4"/>
      <c r="AY224" s="5"/>
      <c r="AZ224" s="4"/>
      <c r="BC224" s="4"/>
      <c r="BD224" s="5"/>
      <c r="BE224" s="4"/>
      <c r="BH224" s="4"/>
      <c r="BI224" s="5"/>
      <c r="BJ224" s="4"/>
      <c r="BN224" s="4"/>
      <c r="BO224" s="5"/>
      <c r="BP224" s="4"/>
    </row>
    <row r="225" spans="4:68" s="3" customFormat="1" ht="14.4" x14ac:dyDescent="0.3">
      <c r="D225" s="57"/>
      <c r="E225" s="44"/>
      <c r="F225" s="45"/>
      <c r="G225" s="45"/>
      <c r="H225" s="57"/>
      <c r="J225" s="4"/>
      <c r="K225" s="5"/>
      <c r="L225" s="4"/>
      <c r="O225" s="4"/>
      <c r="P225" s="5"/>
      <c r="Q225" s="4"/>
      <c r="T225" s="4"/>
      <c r="U225" s="5"/>
      <c r="V225" s="4"/>
      <c r="Y225" s="4"/>
      <c r="Z225" s="5"/>
      <c r="AA225" s="4"/>
      <c r="AD225" s="4"/>
      <c r="AE225" s="5"/>
      <c r="AF225" s="4"/>
      <c r="AI225" s="4"/>
      <c r="AJ225" s="5"/>
      <c r="AK225" s="4"/>
      <c r="AN225" s="4"/>
      <c r="AO225" s="5"/>
      <c r="AP225" s="4"/>
      <c r="AS225" s="4"/>
      <c r="AT225" s="5"/>
      <c r="AU225" s="4"/>
      <c r="AX225" s="4"/>
      <c r="AY225" s="5"/>
      <c r="AZ225" s="4"/>
      <c r="BC225" s="4"/>
      <c r="BD225" s="5"/>
      <c r="BE225" s="4"/>
      <c r="BH225" s="4"/>
      <c r="BI225" s="5"/>
      <c r="BJ225" s="4"/>
      <c r="BN225" s="4"/>
      <c r="BO225" s="5"/>
      <c r="BP225" s="4"/>
    </row>
    <row r="226" spans="4:68" s="3" customFormat="1" ht="14.4" x14ac:dyDescent="0.3">
      <c r="D226" s="57"/>
      <c r="E226" s="44"/>
      <c r="F226" s="45"/>
      <c r="G226" s="45"/>
      <c r="H226" s="57"/>
      <c r="J226" s="4"/>
      <c r="K226" s="5"/>
      <c r="L226" s="4"/>
      <c r="O226" s="4"/>
      <c r="P226" s="5"/>
      <c r="Q226" s="4"/>
      <c r="T226" s="4"/>
      <c r="U226" s="5"/>
      <c r="V226" s="4"/>
      <c r="Y226" s="4"/>
      <c r="Z226" s="5"/>
      <c r="AA226" s="4"/>
      <c r="AD226" s="4"/>
      <c r="AE226" s="5"/>
      <c r="AF226" s="4"/>
      <c r="AI226" s="4"/>
      <c r="AJ226" s="5"/>
      <c r="AK226" s="4"/>
      <c r="AN226" s="4"/>
      <c r="AO226" s="5"/>
      <c r="AP226" s="4"/>
      <c r="AS226" s="4"/>
      <c r="AT226" s="5"/>
      <c r="AU226" s="4"/>
      <c r="AX226" s="4"/>
      <c r="AY226" s="5"/>
      <c r="AZ226" s="4"/>
      <c r="BC226" s="4"/>
      <c r="BD226" s="5"/>
      <c r="BE226" s="4"/>
      <c r="BH226" s="4"/>
      <c r="BI226" s="5"/>
      <c r="BJ226" s="4"/>
      <c r="BN226" s="4"/>
      <c r="BO226" s="5"/>
      <c r="BP226" s="4"/>
    </row>
    <row r="227" spans="4:68" s="3" customFormat="1" ht="14.4" x14ac:dyDescent="0.3">
      <c r="D227" s="57"/>
      <c r="E227" s="44"/>
      <c r="F227" s="45"/>
      <c r="G227" s="45"/>
      <c r="H227" s="57"/>
      <c r="J227" s="4"/>
      <c r="K227" s="5"/>
      <c r="L227" s="4"/>
      <c r="O227" s="4"/>
      <c r="P227" s="5"/>
      <c r="Q227" s="4"/>
      <c r="T227" s="4"/>
      <c r="U227" s="5"/>
      <c r="V227" s="4"/>
      <c r="Y227" s="4"/>
      <c r="Z227" s="5"/>
      <c r="AA227" s="4"/>
      <c r="AD227" s="4"/>
      <c r="AE227" s="5"/>
      <c r="AF227" s="4"/>
      <c r="AI227" s="4"/>
      <c r="AJ227" s="5"/>
      <c r="AK227" s="4"/>
      <c r="AN227" s="4"/>
      <c r="AO227" s="5"/>
      <c r="AP227" s="4"/>
      <c r="AS227" s="4"/>
      <c r="AT227" s="5"/>
      <c r="AU227" s="4"/>
      <c r="AX227" s="4"/>
      <c r="AY227" s="5"/>
      <c r="AZ227" s="4"/>
      <c r="BC227" s="4"/>
      <c r="BD227" s="5"/>
      <c r="BE227" s="4"/>
      <c r="BH227" s="4"/>
      <c r="BI227" s="5"/>
      <c r="BJ227" s="4"/>
      <c r="BN227" s="4"/>
      <c r="BO227" s="5"/>
      <c r="BP227" s="4"/>
    </row>
    <row r="228" spans="4:68" s="3" customFormat="1" ht="14.4" x14ac:dyDescent="0.3">
      <c r="D228" s="57"/>
      <c r="E228" s="44"/>
      <c r="F228" s="45"/>
      <c r="G228" s="45"/>
      <c r="H228" s="57"/>
      <c r="J228" s="4"/>
      <c r="K228" s="5"/>
      <c r="L228" s="4"/>
      <c r="O228" s="4"/>
      <c r="P228" s="5"/>
      <c r="Q228" s="4"/>
      <c r="T228" s="4"/>
      <c r="U228" s="5"/>
      <c r="V228" s="4"/>
      <c r="Y228" s="4"/>
      <c r="Z228" s="5"/>
      <c r="AA228" s="4"/>
      <c r="AD228" s="4"/>
      <c r="AE228" s="5"/>
      <c r="AF228" s="4"/>
      <c r="AI228" s="4"/>
      <c r="AJ228" s="5"/>
      <c r="AK228" s="4"/>
      <c r="AN228" s="4"/>
      <c r="AO228" s="5"/>
      <c r="AP228" s="4"/>
      <c r="AS228" s="4"/>
      <c r="AT228" s="5"/>
      <c r="AU228" s="4"/>
      <c r="AX228" s="4"/>
      <c r="AY228" s="5"/>
      <c r="AZ228" s="4"/>
      <c r="BC228" s="4"/>
      <c r="BD228" s="5"/>
      <c r="BE228" s="4"/>
      <c r="BH228" s="4"/>
      <c r="BI228" s="5"/>
      <c r="BJ228" s="4"/>
      <c r="BN228" s="4"/>
      <c r="BO228" s="5"/>
      <c r="BP228" s="4"/>
    </row>
    <row r="229" spans="4:68" s="3" customFormat="1" ht="14.4" x14ac:dyDescent="0.3">
      <c r="D229" s="57"/>
      <c r="E229" s="44"/>
      <c r="F229" s="45"/>
      <c r="G229" s="45"/>
      <c r="H229" s="57"/>
      <c r="J229" s="4"/>
      <c r="K229" s="5"/>
      <c r="L229" s="4"/>
      <c r="O229" s="4"/>
      <c r="P229" s="5"/>
      <c r="Q229" s="4"/>
      <c r="T229" s="4"/>
      <c r="U229" s="5"/>
      <c r="V229" s="4"/>
      <c r="Y229" s="4"/>
      <c r="Z229" s="5"/>
      <c r="AA229" s="4"/>
      <c r="AD229" s="4"/>
      <c r="AE229" s="5"/>
      <c r="AF229" s="4"/>
      <c r="AI229" s="4"/>
      <c r="AJ229" s="5"/>
      <c r="AK229" s="4"/>
      <c r="AN229" s="4"/>
      <c r="AO229" s="5"/>
      <c r="AP229" s="4"/>
      <c r="AS229" s="4"/>
      <c r="AT229" s="5"/>
      <c r="AU229" s="4"/>
      <c r="AX229" s="4"/>
      <c r="AY229" s="5"/>
      <c r="AZ229" s="4"/>
      <c r="BC229" s="4"/>
      <c r="BD229" s="5"/>
      <c r="BE229" s="4"/>
      <c r="BH229" s="4"/>
      <c r="BI229" s="5"/>
      <c r="BJ229" s="4"/>
      <c r="BN229" s="4"/>
      <c r="BO229" s="5"/>
      <c r="BP229" s="4"/>
    </row>
    <row r="230" spans="4:68" s="3" customFormat="1" ht="14.4" x14ac:dyDescent="0.3">
      <c r="D230" s="57"/>
      <c r="E230" s="44"/>
      <c r="F230" s="45"/>
      <c r="G230" s="45"/>
      <c r="H230" s="57"/>
      <c r="J230" s="4"/>
      <c r="K230" s="5"/>
      <c r="L230" s="4"/>
      <c r="O230" s="4"/>
      <c r="P230" s="5"/>
      <c r="Q230" s="4"/>
      <c r="T230" s="4"/>
      <c r="U230" s="5"/>
      <c r="V230" s="4"/>
      <c r="Y230" s="4"/>
      <c r="Z230" s="5"/>
      <c r="AA230" s="4"/>
      <c r="AD230" s="4"/>
      <c r="AE230" s="5"/>
      <c r="AF230" s="4"/>
      <c r="AI230" s="4"/>
      <c r="AJ230" s="5"/>
      <c r="AK230" s="4"/>
      <c r="AN230" s="4"/>
      <c r="AO230" s="5"/>
      <c r="AP230" s="4"/>
      <c r="AS230" s="4"/>
      <c r="AT230" s="5"/>
      <c r="AU230" s="4"/>
      <c r="AX230" s="4"/>
      <c r="AY230" s="5"/>
      <c r="AZ230" s="4"/>
      <c r="BC230" s="4"/>
      <c r="BD230" s="5"/>
      <c r="BE230" s="4"/>
      <c r="BH230" s="4"/>
      <c r="BI230" s="5"/>
      <c r="BJ230" s="4"/>
      <c r="BN230" s="4"/>
      <c r="BO230" s="5"/>
      <c r="BP230" s="4"/>
    </row>
    <row r="231" spans="4:68" s="3" customFormat="1" ht="14.4" x14ac:dyDescent="0.3">
      <c r="D231" s="57"/>
      <c r="E231" s="44"/>
      <c r="F231" s="45"/>
      <c r="G231" s="45"/>
      <c r="H231" s="57"/>
      <c r="J231" s="4"/>
      <c r="K231" s="5"/>
      <c r="L231" s="4"/>
      <c r="O231" s="4"/>
      <c r="P231" s="5"/>
      <c r="Q231" s="4"/>
      <c r="T231" s="4"/>
      <c r="U231" s="5"/>
      <c r="V231" s="4"/>
      <c r="Y231" s="4"/>
      <c r="Z231" s="5"/>
      <c r="AA231" s="4"/>
      <c r="AD231" s="4"/>
      <c r="AE231" s="5"/>
      <c r="AF231" s="4"/>
      <c r="AI231" s="4"/>
      <c r="AJ231" s="5"/>
      <c r="AK231" s="4"/>
      <c r="AN231" s="4"/>
      <c r="AO231" s="5"/>
      <c r="AP231" s="4"/>
      <c r="AS231" s="4"/>
      <c r="AT231" s="5"/>
      <c r="AU231" s="4"/>
      <c r="AX231" s="4"/>
      <c r="AY231" s="5"/>
      <c r="AZ231" s="4"/>
      <c r="BC231" s="4"/>
      <c r="BD231" s="5"/>
      <c r="BE231" s="4"/>
      <c r="BH231" s="4"/>
      <c r="BI231" s="5"/>
      <c r="BJ231" s="4"/>
      <c r="BN231" s="4"/>
      <c r="BO231" s="5"/>
      <c r="BP231" s="4"/>
    </row>
    <row r="232" spans="4:68" s="3" customFormat="1" ht="14.4" x14ac:dyDescent="0.3">
      <c r="D232" s="57"/>
      <c r="E232" s="44"/>
      <c r="F232" s="45"/>
      <c r="G232" s="45"/>
      <c r="H232" s="57"/>
      <c r="J232" s="4"/>
      <c r="K232" s="5"/>
      <c r="L232" s="4"/>
      <c r="O232" s="4"/>
      <c r="P232" s="5"/>
      <c r="Q232" s="4"/>
      <c r="T232" s="4"/>
      <c r="U232" s="5"/>
      <c r="V232" s="4"/>
      <c r="Y232" s="4"/>
      <c r="Z232" s="5"/>
      <c r="AA232" s="4"/>
      <c r="AD232" s="4"/>
      <c r="AE232" s="5"/>
      <c r="AF232" s="4"/>
      <c r="AI232" s="4"/>
      <c r="AJ232" s="5"/>
      <c r="AK232" s="4"/>
      <c r="AN232" s="4"/>
      <c r="AO232" s="5"/>
      <c r="AP232" s="4"/>
      <c r="AS232" s="4"/>
      <c r="AT232" s="5"/>
      <c r="AU232" s="4"/>
      <c r="AX232" s="4"/>
      <c r="AY232" s="5"/>
      <c r="AZ232" s="4"/>
      <c r="BC232" s="4"/>
      <c r="BD232" s="5"/>
      <c r="BE232" s="4"/>
      <c r="BH232" s="4"/>
      <c r="BI232" s="5"/>
      <c r="BJ232" s="4"/>
      <c r="BN232" s="4"/>
      <c r="BO232" s="5"/>
      <c r="BP232" s="4"/>
    </row>
    <row r="233" spans="4:68" s="3" customFormat="1" ht="14.4" x14ac:dyDescent="0.3">
      <c r="D233" s="57"/>
      <c r="E233" s="44"/>
      <c r="F233" s="45"/>
      <c r="G233" s="45"/>
      <c r="H233" s="57"/>
      <c r="J233" s="4"/>
      <c r="K233" s="5"/>
      <c r="L233" s="4"/>
      <c r="O233" s="4"/>
      <c r="P233" s="5"/>
      <c r="Q233" s="4"/>
      <c r="T233" s="4"/>
      <c r="U233" s="5"/>
      <c r="V233" s="4"/>
      <c r="Y233" s="4"/>
      <c r="Z233" s="5"/>
      <c r="AA233" s="4"/>
      <c r="AD233" s="4"/>
      <c r="AE233" s="5"/>
      <c r="AF233" s="4"/>
      <c r="AI233" s="4"/>
      <c r="AJ233" s="5"/>
      <c r="AK233" s="4"/>
      <c r="AN233" s="4"/>
      <c r="AO233" s="5"/>
      <c r="AP233" s="4"/>
      <c r="AS233" s="4"/>
      <c r="AT233" s="5"/>
      <c r="AU233" s="4"/>
      <c r="AX233" s="4"/>
      <c r="AY233" s="5"/>
      <c r="AZ233" s="4"/>
      <c r="BC233" s="4"/>
      <c r="BD233" s="5"/>
      <c r="BE233" s="4"/>
      <c r="BH233" s="4"/>
      <c r="BI233" s="5"/>
      <c r="BJ233" s="4"/>
      <c r="BN233" s="4"/>
      <c r="BO233" s="5"/>
      <c r="BP233" s="4"/>
    </row>
    <row r="234" spans="4:68" s="3" customFormat="1" ht="14.4" x14ac:dyDescent="0.3">
      <c r="D234" s="57"/>
      <c r="E234" s="44"/>
      <c r="F234" s="45"/>
      <c r="G234" s="45"/>
      <c r="H234" s="57"/>
      <c r="J234" s="4"/>
      <c r="K234" s="5"/>
      <c r="L234" s="4"/>
      <c r="O234" s="4"/>
      <c r="P234" s="5"/>
      <c r="Q234" s="4"/>
      <c r="T234" s="4"/>
      <c r="U234" s="5"/>
      <c r="V234" s="4"/>
      <c r="Y234" s="4"/>
      <c r="Z234" s="5"/>
      <c r="AA234" s="4"/>
      <c r="AD234" s="4"/>
      <c r="AE234" s="5"/>
      <c r="AF234" s="4"/>
      <c r="AI234" s="4"/>
      <c r="AJ234" s="5"/>
      <c r="AK234" s="4"/>
      <c r="AN234" s="4"/>
      <c r="AO234" s="5"/>
      <c r="AP234" s="4"/>
      <c r="AS234" s="4"/>
      <c r="AT234" s="5"/>
      <c r="AU234" s="4"/>
      <c r="AX234" s="4"/>
      <c r="AY234" s="5"/>
      <c r="AZ234" s="4"/>
      <c r="BC234" s="4"/>
      <c r="BD234" s="5"/>
      <c r="BE234" s="4"/>
      <c r="BH234" s="4"/>
      <c r="BI234" s="5"/>
      <c r="BJ234" s="4"/>
      <c r="BN234" s="4"/>
      <c r="BO234" s="5"/>
      <c r="BP234" s="4"/>
    </row>
    <row r="235" spans="4:68" s="3" customFormat="1" ht="14.4" x14ac:dyDescent="0.3">
      <c r="D235" s="57"/>
      <c r="E235" s="44"/>
      <c r="F235" s="45"/>
      <c r="G235" s="45"/>
      <c r="H235" s="57"/>
      <c r="J235" s="4"/>
      <c r="K235" s="5"/>
      <c r="L235" s="4"/>
      <c r="O235" s="4"/>
      <c r="P235" s="5"/>
      <c r="Q235" s="4"/>
      <c r="T235" s="4"/>
      <c r="U235" s="5"/>
      <c r="V235" s="4"/>
      <c r="Y235" s="4"/>
      <c r="Z235" s="5"/>
      <c r="AA235" s="4"/>
      <c r="AD235" s="4"/>
      <c r="AE235" s="5"/>
      <c r="AF235" s="4"/>
      <c r="AI235" s="4"/>
      <c r="AJ235" s="5"/>
      <c r="AK235" s="4"/>
      <c r="AN235" s="4"/>
      <c r="AO235" s="5"/>
      <c r="AP235" s="4"/>
      <c r="AS235" s="4"/>
      <c r="AT235" s="5"/>
      <c r="AU235" s="4"/>
      <c r="AX235" s="4"/>
      <c r="AY235" s="5"/>
      <c r="AZ235" s="4"/>
      <c r="BC235" s="4"/>
      <c r="BD235" s="5"/>
      <c r="BE235" s="4"/>
      <c r="BH235" s="4"/>
      <c r="BI235" s="5"/>
      <c r="BJ235" s="4"/>
      <c r="BN235" s="4"/>
      <c r="BO235" s="5"/>
      <c r="BP235" s="4"/>
    </row>
    <row r="236" spans="4:68" s="3" customFormat="1" ht="14.4" x14ac:dyDescent="0.3">
      <c r="D236" s="57"/>
      <c r="E236" s="44"/>
      <c r="F236" s="45"/>
      <c r="G236" s="45"/>
      <c r="H236" s="57"/>
      <c r="J236" s="4"/>
      <c r="K236" s="5"/>
      <c r="L236" s="4"/>
      <c r="O236" s="4"/>
      <c r="P236" s="5"/>
      <c r="Q236" s="4"/>
      <c r="T236" s="4"/>
      <c r="U236" s="5"/>
      <c r="V236" s="4"/>
      <c r="Y236" s="4"/>
      <c r="Z236" s="5"/>
      <c r="AA236" s="4"/>
      <c r="AD236" s="4"/>
      <c r="AE236" s="5"/>
      <c r="AF236" s="4"/>
      <c r="AI236" s="4"/>
      <c r="AJ236" s="5"/>
      <c r="AK236" s="4"/>
      <c r="AN236" s="4"/>
      <c r="AO236" s="5"/>
      <c r="AP236" s="4"/>
      <c r="AS236" s="4"/>
      <c r="AT236" s="5"/>
      <c r="AU236" s="4"/>
      <c r="AX236" s="4"/>
      <c r="AY236" s="5"/>
      <c r="AZ236" s="4"/>
      <c r="BC236" s="4"/>
      <c r="BD236" s="5"/>
      <c r="BE236" s="4"/>
      <c r="BH236" s="4"/>
      <c r="BI236" s="5"/>
      <c r="BJ236" s="4"/>
      <c r="BN236" s="4"/>
      <c r="BO236" s="5"/>
      <c r="BP236" s="4"/>
    </row>
    <row r="237" spans="4:68" s="3" customFormat="1" ht="14.4" x14ac:dyDescent="0.3">
      <c r="D237" s="57"/>
      <c r="E237" s="44"/>
      <c r="F237" s="45"/>
      <c r="G237" s="45"/>
      <c r="H237" s="57"/>
      <c r="J237" s="4"/>
      <c r="K237" s="5"/>
      <c r="L237" s="4"/>
      <c r="O237" s="4"/>
      <c r="P237" s="5"/>
      <c r="Q237" s="4"/>
      <c r="T237" s="4"/>
      <c r="U237" s="5"/>
      <c r="V237" s="4"/>
      <c r="Y237" s="4"/>
      <c r="Z237" s="5"/>
      <c r="AA237" s="4"/>
      <c r="AD237" s="4"/>
      <c r="AE237" s="5"/>
      <c r="AF237" s="4"/>
      <c r="AI237" s="4"/>
      <c r="AJ237" s="5"/>
      <c r="AK237" s="4"/>
      <c r="AN237" s="4"/>
      <c r="AO237" s="5"/>
      <c r="AP237" s="4"/>
      <c r="AS237" s="4"/>
      <c r="AT237" s="5"/>
      <c r="AU237" s="4"/>
      <c r="AX237" s="4"/>
      <c r="AY237" s="5"/>
      <c r="AZ237" s="4"/>
      <c r="BC237" s="4"/>
      <c r="BD237" s="5"/>
      <c r="BE237" s="4"/>
      <c r="BH237" s="4"/>
      <c r="BI237" s="5"/>
      <c r="BJ237" s="4"/>
      <c r="BN237" s="4"/>
      <c r="BO237" s="5"/>
      <c r="BP237" s="4"/>
    </row>
    <row r="238" spans="4:68" s="3" customFormat="1" ht="14.4" x14ac:dyDescent="0.3">
      <c r="D238" s="57"/>
      <c r="E238" s="44"/>
      <c r="F238" s="45"/>
      <c r="G238" s="45"/>
      <c r="H238" s="57"/>
      <c r="J238" s="4"/>
      <c r="K238" s="5"/>
      <c r="L238" s="4"/>
      <c r="O238" s="4"/>
      <c r="P238" s="5"/>
      <c r="Q238" s="4"/>
      <c r="T238" s="4"/>
      <c r="U238" s="5"/>
      <c r="V238" s="4"/>
      <c r="Y238" s="4"/>
      <c r="Z238" s="5"/>
      <c r="AA238" s="4"/>
      <c r="AD238" s="4"/>
      <c r="AE238" s="5"/>
      <c r="AF238" s="4"/>
      <c r="AI238" s="4"/>
      <c r="AJ238" s="5"/>
      <c r="AK238" s="4"/>
      <c r="AN238" s="4"/>
      <c r="AO238" s="5"/>
      <c r="AP238" s="4"/>
      <c r="AS238" s="4"/>
      <c r="AT238" s="5"/>
      <c r="AU238" s="4"/>
      <c r="AX238" s="4"/>
      <c r="AY238" s="5"/>
      <c r="AZ238" s="4"/>
      <c r="BC238" s="4"/>
      <c r="BD238" s="5"/>
      <c r="BE238" s="4"/>
      <c r="BH238" s="4"/>
      <c r="BI238" s="5"/>
      <c r="BJ238" s="4"/>
      <c r="BN238" s="4"/>
      <c r="BO238" s="5"/>
      <c r="BP238" s="4"/>
    </row>
    <row r="239" spans="4:68" s="3" customFormat="1" ht="14.4" x14ac:dyDescent="0.3">
      <c r="D239" s="57"/>
      <c r="E239" s="44"/>
      <c r="F239" s="45"/>
      <c r="G239" s="45"/>
      <c r="H239" s="57"/>
      <c r="J239" s="4"/>
      <c r="K239" s="5"/>
      <c r="L239" s="4"/>
      <c r="O239" s="4"/>
      <c r="P239" s="5"/>
      <c r="Q239" s="4"/>
      <c r="T239" s="4"/>
      <c r="U239" s="5"/>
      <c r="V239" s="4"/>
      <c r="Y239" s="4"/>
      <c r="Z239" s="5"/>
      <c r="AA239" s="4"/>
      <c r="AD239" s="4"/>
      <c r="AE239" s="5"/>
      <c r="AF239" s="4"/>
      <c r="AI239" s="4"/>
      <c r="AJ239" s="5"/>
      <c r="AK239" s="4"/>
      <c r="AN239" s="4"/>
      <c r="AO239" s="5"/>
      <c r="AP239" s="4"/>
      <c r="AS239" s="4"/>
      <c r="AT239" s="5"/>
      <c r="AU239" s="4"/>
      <c r="AX239" s="4"/>
      <c r="AY239" s="5"/>
      <c r="AZ239" s="4"/>
      <c r="BC239" s="4"/>
      <c r="BD239" s="5"/>
      <c r="BE239" s="4"/>
      <c r="BH239" s="4"/>
      <c r="BI239" s="5"/>
      <c r="BJ239" s="4"/>
      <c r="BN239" s="4"/>
      <c r="BO239" s="5"/>
      <c r="BP239" s="4"/>
    </row>
    <row r="240" spans="4:68" s="3" customFormat="1" ht="14.4" x14ac:dyDescent="0.3">
      <c r="D240" s="57"/>
      <c r="E240" s="44"/>
      <c r="F240" s="45"/>
      <c r="G240" s="45"/>
      <c r="H240" s="57"/>
      <c r="J240" s="4"/>
      <c r="K240" s="5"/>
      <c r="L240" s="4"/>
      <c r="O240" s="4"/>
      <c r="P240" s="5"/>
      <c r="Q240" s="4"/>
      <c r="T240" s="4"/>
      <c r="U240" s="5"/>
      <c r="V240" s="4"/>
      <c r="Y240" s="4"/>
      <c r="Z240" s="5"/>
      <c r="AA240" s="4"/>
      <c r="AD240" s="4"/>
      <c r="AE240" s="5"/>
      <c r="AF240" s="4"/>
      <c r="AI240" s="4"/>
      <c r="AJ240" s="5"/>
      <c r="AK240" s="4"/>
      <c r="AN240" s="4"/>
      <c r="AO240" s="5"/>
      <c r="AP240" s="4"/>
      <c r="AS240" s="4"/>
      <c r="AT240" s="5"/>
      <c r="AU240" s="4"/>
      <c r="AX240" s="4"/>
      <c r="AY240" s="5"/>
      <c r="AZ240" s="4"/>
      <c r="BC240" s="4"/>
      <c r="BD240" s="5"/>
      <c r="BE240" s="4"/>
      <c r="BH240" s="4"/>
      <c r="BI240" s="5"/>
      <c r="BJ240" s="4"/>
      <c r="BN240" s="4"/>
      <c r="BO240" s="5"/>
      <c r="BP240" s="4"/>
    </row>
    <row r="241" spans="4:68" s="3" customFormat="1" ht="14.4" x14ac:dyDescent="0.3">
      <c r="D241" s="57"/>
      <c r="E241" s="44"/>
      <c r="F241" s="45"/>
      <c r="G241" s="45"/>
      <c r="H241" s="57"/>
      <c r="J241" s="4"/>
      <c r="K241" s="5"/>
      <c r="L241" s="4"/>
      <c r="O241" s="4"/>
      <c r="P241" s="5"/>
      <c r="Q241" s="4"/>
      <c r="T241" s="4"/>
      <c r="U241" s="5"/>
      <c r="V241" s="4"/>
      <c r="Y241" s="4"/>
      <c r="Z241" s="5"/>
      <c r="AA241" s="4"/>
      <c r="AD241" s="4"/>
      <c r="AE241" s="5"/>
      <c r="AF241" s="4"/>
      <c r="AI241" s="4"/>
      <c r="AJ241" s="5"/>
      <c r="AK241" s="4"/>
      <c r="AN241" s="4"/>
      <c r="AO241" s="5"/>
      <c r="AP241" s="4"/>
      <c r="AS241" s="4"/>
      <c r="AT241" s="5"/>
      <c r="AU241" s="4"/>
      <c r="AX241" s="4"/>
      <c r="AY241" s="5"/>
      <c r="AZ241" s="4"/>
      <c r="BC241" s="4"/>
      <c r="BD241" s="5"/>
      <c r="BE241" s="4"/>
      <c r="BH241" s="4"/>
      <c r="BI241" s="5"/>
      <c r="BJ241" s="4"/>
      <c r="BN241" s="4"/>
      <c r="BO241" s="5"/>
      <c r="BP241" s="4"/>
    </row>
    <row r="242" spans="4:68" s="3" customFormat="1" ht="14.4" x14ac:dyDescent="0.3">
      <c r="D242" s="57"/>
      <c r="E242" s="44"/>
      <c r="F242" s="45"/>
      <c r="G242" s="45"/>
      <c r="H242" s="57"/>
      <c r="J242" s="4"/>
      <c r="K242" s="5"/>
      <c r="L242" s="4"/>
      <c r="O242" s="4"/>
      <c r="P242" s="5"/>
      <c r="Q242" s="4"/>
      <c r="T242" s="4"/>
      <c r="U242" s="5"/>
      <c r="V242" s="4"/>
      <c r="Y242" s="4"/>
      <c r="Z242" s="5"/>
      <c r="AA242" s="4"/>
      <c r="AD242" s="4"/>
      <c r="AE242" s="5"/>
      <c r="AF242" s="4"/>
      <c r="AI242" s="4"/>
      <c r="AJ242" s="5"/>
      <c r="AK242" s="4"/>
      <c r="AN242" s="4"/>
      <c r="AO242" s="5"/>
      <c r="AP242" s="4"/>
      <c r="AS242" s="4"/>
      <c r="AT242" s="5"/>
      <c r="AU242" s="4"/>
      <c r="AX242" s="4"/>
      <c r="AY242" s="5"/>
      <c r="AZ242" s="4"/>
      <c r="BC242" s="4"/>
      <c r="BD242" s="5"/>
      <c r="BE242" s="4"/>
      <c r="BH242" s="4"/>
      <c r="BI242" s="5"/>
      <c r="BJ242" s="4"/>
      <c r="BN242" s="4"/>
      <c r="BO242" s="5"/>
      <c r="BP242" s="4"/>
    </row>
    <row r="243" spans="4:68" s="3" customFormat="1" ht="14.4" x14ac:dyDescent="0.3">
      <c r="D243" s="57"/>
      <c r="E243" s="44"/>
      <c r="F243" s="45"/>
      <c r="G243" s="45"/>
      <c r="H243" s="57"/>
      <c r="J243" s="4"/>
      <c r="K243" s="5"/>
      <c r="L243" s="4"/>
      <c r="O243" s="4"/>
      <c r="P243" s="5"/>
      <c r="Q243" s="4"/>
      <c r="T243" s="4"/>
      <c r="U243" s="5"/>
      <c r="V243" s="4"/>
      <c r="Y243" s="4"/>
      <c r="Z243" s="5"/>
      <c r="AA243" s="4"/>
      <c r="AD243" s="4"/>
      <c r="AE243" s="5"/>
      <c r="AF243" s="4"/>
      <c r="AI243" s="4"/>
      <c r="AJ243" s="5"/>
      <c r="AK243" s="4"/>
      <c r="AN243" s="4"/>
      <c r="AO243" s="5"/>
      <c r="AP243" s="4"/>
      <c r="AS243" s="4"/>
      <c r="AT243" s="5"/>
      <c r="AU243" s="4"/>
      <c r="AX243" s="4"/>
      <c r="AY243" s="5"/>
      <c r="AZ243" s="4"/>
      <c r="BC243" s="4"/>
      <c r="BD243" s="5"/>
      <c r="BE243" s="4"/>
      <c r="BH243" s="4"/>
      <c r="BI243" s="5"/>
      <c r="BJ243" s="4"/>
      <c r="BN243" s="4"/>
      <c r="BO243" s="5"/>
      <c r="BP243" s="4"/>
    </row>
    <row r="244" spans="4:68" s="3" customFormat="1" ht="14.4" x14ac:dyDescent="0.3">
      <c r="D244" s="57"/>
      <c r="E244" s="44"/>
      <c r="F244" s="45"/>
      <c r="G244" s="45"/>
      <c r="H244" s="57"/>
      <c r="J244" s="4"/>
      <c r="K244" s="5"/>
      <c r="L244" s="4"/>
      <c r="O244" s="4"/>
      <c r="P244" s="5"/>
      <c r="Q244" s="4"/>
      <c r="T244" s="4"/>
      <c r="U244" s="5"/>
      <c r="V244" s="4"/>
      <c r="Y244" s="4"/>
      <c r="Z244" s="5"/>
      <c r="AA244" s="4"/>
      <c r="AD244" s="4"/>
      <c r="AE244" s="5"/>
      <c r="AF244" s="4"/>
      <c r="AI244" s="4"/>
      <c r="AJ244" s="5"/>
      <c r="AK244" s="4"/>
      <c r="AN244" s="4"/>
      <c r="AO244" s="5"/>
      <c r="AP244" s="4"/>
      <c r="AS244" s="4"/>
      <c r="AT244" s="5"/>
      <c r="AU244" s="4"/>
      <c r="AX244" s="4"/>
      <c r="AY244" s="5"/>
      <c r="AZ244" s="4"/>
      <c r="BC244" s="4"/>
      <c r="BD244" s="5"/>
      <c r="BE244" s="4"/>
      <c r="BH244" s="4"/>
      <c r="BI244" s="5"/>
      <c r="BJ244" s="4"/>
      <c r="BN244" s="4"/>
      <c r="BO244" s="5"/>
      <c r="BP244" s="4"/>
    </row>
    <row r="245" spans="4:68" s="3" customFormat="1" ht="14.4" x14ac:dyDescent="0.3">
      <c r="D245" s="57"/>
      <c r="E245" s="44"/>
      <c r="F245" s="45"/>
      <c r="G245" s="45"/>
      <c r="H245" s="57"/>
      <c r="J245" s="4"/>
      <c r="K245" s="5"/>
      <c r="L245" s="4"/>
      <c r="O245" s="4"/>
      <c r="P245" s="5"/>
      <c r="Q245" s="4"/>
      <c r="T245" s="4"/>
      <c r="U245" s="5"/>
      <c r="V245" s="4"/>
      <c r="Y245" s="4"/>
      <c r="Z245" s="5"/>
      <c r="AA245" s="4"/>
      <c r="AD245" s="4"/>
      <c r="AE245" s="5"/>
      <c r="AF245" s="4"/>
      <c r="AI245" s="4"/>
      <c r="AJ245" s="5"/>
      <c r="AK245" s="4"/>
      <c r="AN245" s="4"/>
      <c r="AO245" s="5"/>
      <c r="AP245" s="4"/>
      <c r="AS245" s="4"/>
      <c r="AT245" s="5"/>
      <c r="AU245" s="4"/>
      <c r="AX245" s="4"/>
      <c r="AY245" s="5"/>
      <c r="AZ245" s="4"/>
      <c r="BC245" s="4"/>
      <c r="BD245" s="5"/>
      <c r="BE245" s="4"/>
      <c r="BH245" s="4"/>
      <c r="BI245" s="5"/>
      <c r="BJ245" s="4"/>
      <c r="BN245" s="4"/>
      <c r="BO245" s="5"/>
      <c r="BP245" s="4"/>
    </row>
    <row r="246" spans="4:68" s="3" customFormat="1" ht="14.4" x14ac:dyDescent="0.3">
      <c r="D246" s="57"/>
      <c r="E246" s="44"/>
      <c r="F246" s="45"/>
      <c r="G246" s="45"/>
      <c r="H246" s="57"/>
      <c r="J246" s="4"/>
      <c r="K246" s="5"/>
      <c r="L246" s="4"/>
      <c r="O246" s="4"/>
      <c r="P246" s="5"/>
      <c r="Q246" s="4"/>
      <c r="T246" s="4"/>
      <c r="U246" s="5"/>
      <c r="V246" s="4"/>
      <c r="Y246" s="4"/>
      <c r="Z246" s="5"/>
      <c r="AA246" s="4"/>
      <c r="AD246" s="4"/>
      <c r="AE246" s="5"/>
      <c r="AF246" s="4"/>
      <c r="AI246" s="4"/>
      <c r="AJ246" s="5"/>
      <c r="AK246" s="4"/>
      <c r="AN246" s="4"/>
      <c r="AO246" s="5"/>
      <c r="AP246" s="4"/>
      <c r="AS246" s="4"/>
      <c r="AT246" s="5"/>
      <c r="AU246" s="4"/>
      <c r="AX246" s="4"/>
      <c r="AY246" s="5"/>
      <c r="AZ246" s="4"/>
      <c r="BC246" s="4"/>
      <c r="BD246" s="5"/>
      <c r="BE246" s="4"/>
      <c r="BH246" s="4"/>
      <c r="BI246" s="5"/>
      <c r="BJ246" s="4"/>
      <c r="BN246" s="4"/>
      <c r="BO246" s="5"/>
      <c r="BP246" s="4"/>
    </row>
    <row r="247" spans="4:68" s="3" customFormat="1" ht="14.4" x14ac:dyDescent="0.3">
      <c r="D247" s="57"/>
      <c r="E247" s="44"/>
      <c r="F247" s="45"/>
      <c r="G247" s="45"/>
      <c r="H247" s="57"/>
      <c r="J247" s="4"/>
      <c r="K247" s="5"/>
      <c r="L247" s="4"/>
      <c r="O247" s="4"/>
      <c r="P247" s="5"/>
      <c r="Q247" s="4"/>
      <c r="T247" s="4"/>
      <c r="U247" s="5"/>
      <c r="V247" s="4"/>
      <c r="Y247" s="4"/>
      <c r="Z247" s="5"/>
      <c r="AA247" s="4"/>
      <c r="AD247" s="4"/>
      <c r="AE247" s="5"/>
      <c r="AF247" s="4"/>
      <c r="AI247" s="4"/>
      <c r="AJ247" s="5"/>
      <c r="AK247" s="4"/>
      <c r="AN247" s="4"/>
      <c r="AO247" s="5"/>
      <c r="AP247" s="4"/>
      <c r="AS247" s="4"/>
      <c r="AT247" s="5"/>
      <c r="AU247" s="4"/>
      <c r="AX247" s="4"/>
      <c r="AY247" s="5"/>
      <c r="AZ247" s="4"/>
      <c r="BC247" s="4"/>
      <c r="BD247" s="5"/>
      <c r="BE247" s="4"/>
      <c r="BH247" s="4"/>
      <c r="BI247" s="5"/>
      <c r="BJ247" s="4"/>
      <c r="BN247" s="4"/>
      <c r="BO247" s="5"/>
      <c r="BP247" s="4"/>
    </row>
    <row r="248" spans="4:68" s="3" customFormat="1" ht="14.4" x14ac:dyDescent="0.3">
      <c r="D248" s="57"/>
      <c r="E248" s="44"/>
      <c r="F248" s="45"/>
      <c r="G248" s="45"/>
      <c r="H248" s="57"/>
      <c r="J248" s="4"/>
      <c r="K248" s="5"/>
      <c r="L248" s="4"/>
      <c r="O248" s="4"/>
      <c r="P248" s="5"/>
      <c r="Q248" s="4"/>
      <c r="T248" s="4"/>
      <c r="U248" s="5"/>
      <c r="V248" s="4"/>
      <c r="Y248" s="4"/>
      <c r="Z248" s="5"/>
      <c r="AA248" s="4"/>
      <c r="AD248" s="4"/>
      <c r="AE248" s="5"/>
      <c r="AF248" s="4"/>
      <c r="AI248" s="4"/>
      <c r="AJ248" s="5"/>
      <c r="AK248" s="4"/>
      <c r="AN248" s="4"/>
      <c r="AO248" s="5"/>
      <c r="AP248" s="4"/>
      <c r="AS248" s="4"/>
      <c r="AT248" s="5"/>
      <c r="AU248" s="4"/>
      <c r="AX248" s="4"/>
      <c r="AY248" s="5"/>
      <c r="AZ248" s="4"/>
      <c r="BC248" s="4"/>
      <c r="BD248" s="5"/>
      <c r="BE248" s="4"/>
      <c r="BH248" s="4"/>
      <c r="BI248" s="5"/>
      <c r="BJ248" s="4"/>
      <c r="BN248" s="4"/>
      <c r="BO248" s="5"/>
      <c r="BP248" s="4"/>
    </row>
    <row r="249" spans="4:68" s="3" customFormat="1" ht="14.4" x14ac:dyDescent="0.3">
      <c r="D249" s="57"/>
      <c r="E249" s="44"/>
      <c r="F249" s="45"/>
      <c r="G249" s="45"/>
      <c r="H249" s="57"/>
      <c r="J249" s="4"/>
      <c r="K249" s="5"/>
      <c r="L249" s="4"/>
      <c r="O249" s="4"/>
      <c r="P249" s="5"/>
      <c r="Q249" s="4"/>
      <c r="T249" s="4"/>
      <c r="U249" s="5"/>
      <c r="V249" s="4"/>
      <c r="Y249" s="4"/>
      <c r="Z249" s="5"/>
      <c r="AA249" s="4"/>
      <c r="AD249" s="4"/>
      <c r="AE249" s="5"/>
      <c r="AF249" s="4"/>
      <c r="AI249" s="4"/>
      <c r="AJ249" s="5"/>
      <c r="AK249" s="4"/>
      <c r="AN249" s="4"/>
      <c r="AO249" s="5"/>
      <c r="AP249" s="4"/>
      <c r="AS249" s="4"/>
      <c r="AT249" s="5"/>
      <c r="AU249" s="4"/>
      <c r="AX249" s="4"/>
      <c r="AY249" s="5"/>
      <c r="AZ249" s="4"/>
      <c r="BC249" s="4"/>
      <c r="BD249" s="5"/>
      <c r="BE249" s="4"/>
      <c r="BH249" s="4"/>
      <c r="BI249" s="5"/>
      <c r="BJ249" s="4"/>
      <c r="BN249" s="4"/>
      <c r="BO249" s="5"/>
      <c r="BP249" s="4"/>
    </row>
    <row r="250" spans="4:68" s="3" customFormat="1" ht="14.4" x14ac:dyDescent="0.3">
      <c r="D250" s="57"/>
      <c r="E250" s="44"/>
      <c r="F250" s="45"/>
      <c r="G250" s="45"/>
      <c r="H250" s="57"/>
      <c r="J250" s="4"/>
      <c r="K250" s="5"/>
      <c r="L250" s="4"/>
      <c r="O250" s="4"/>
      <c r="P250" s="5"/>
      <c r="Q250" s="4"/>
      <c r="T250" s="4"/>
      <c r="U250" s="5"/>
      <c r="V250" s="4"/>
      <c r="Y250" s="4"/>
      <c r="Z250" s="5"/>
      <c r="AA250" s="4"/>
      <c r="AD250" s="4"/>
      <c r="AE250" s="5"/>
      <c r="AF250" s="4"/>
      <c r="AI250" s="4"/>
      <c r="AJ250" s="5"/>
      <c r="AK250" s="4"/>
      <c r="AN250" s="4"/>
      <c r="AO250" s="5"/>
      <c r="AP250" s="4"/>
      <c r="AS250" s="4"/>
      <c r="AT250" s="5"/>
      <c r="AU250" s="4"/>
      <c r="AX250" s="4"/>
      <c r="AY250" s="5"/>
      <c r="AZ250" s="4"/>
      <c r="BC250" s="4"/>
      <c r="BD250" s="5"/>
      <c r="BE250" s="4"/>
      <c r="BH250" s="4"/>
      <c r="BI250" s="5"/>
      <c r="BJ250" s="4"/>
      <c r="BN250" s="4"/>
      <c r="BO250" s="5"/>
      <c r="BP250" s="4"/>
    </row>
    <row r="251" spans="4:68" s="3" customFormat="1" ht="14.4" x14ac:dyDescent="0.3">
      <c r="D251" s="57"/>
      <c r="E251" s="44"/>
      <c r="F251" s="45"/>
      <c r="G251" s="45"/>
      <c r="H251" s="57"/>
      <c r="J251" s="4"/>
      <c r="K251" s="5"/>
      <c r="L251" s="4"/>
      <c r="O251" s="4"/>
      <c r="P251" s="5"/>
      <c r="Q251" s="4"/>
      <c r="T251" s="4"/>
      <c r="U251" s="5"/>
      <c r="V251" s="4"/>
      <c r="Y251" s="4"/>
      <c r="Z251" s="5"/>
      <c r="AA251" s="4"/>
      <c r="AD251" s="4"/>
      <c r="AE251" s="5"/>
      <c r="AF251" s="4"/>
      <c r="AI251" s="4"/>
      <c r="AJ251" s="5"/>
      <c r="AK251" s="4"/>
      <c r="AN251" s="4"/>
      <c r="AO251" s="5"/>
      <c r="AP251" s="4"/>
      <c r="AS251" s="4"/>
      <c r="AT251" s="5"/>
      <c r="AU251" s="4"/>
      <c r="AX251" s="4"/>
      <c r="AY251" s="5"/>
      <c r="AZ251" s="4"/>
      <c r="BC251" s="4"/>
      <c r="BD251" s="5"/>
      <c r="BE251" s="4"/>
      <c r="BH251" s="4"/>
      <c r="BI251" s="5"/>
      <c r="BJ251" s="4"/>
      <c r="BN251" s="4"/>
      <c r="BO251" s="5"/>
      <c r="BP251" s="4"/>
    </row>
    <row r="252" spans="4:68" s="3" customFormat="1" ht="14.4" x14ac:dyDescent="0.3">
      <c r="D252" s="57"/>
      <c r="E252" s="44"/>
      <c r="F252" s="45"/>
      <c r="G252" s="45"/>
      <c r="H252" s="57"/>
      <c r="J252" s="4"/>
      <c r="K252" s="5"/>
      <c r="L252" s="4"/>
      <c r="O252" s="4"/>
      <c r="P252" s="5"/>
      <c r="Q252" s="4"/>
      <c r="T252" s="4"/>
      <c r="U252" s="5"/>
      <c r="V252" s="4"/>
      <c r="Y252" s="4"/>
      <c r="Z252" s="5"/>
      <c r="AA252" s="4"/>
      <c r="AD252" s="4"/>
      <c r="AE252" s="5"/>
      <c r="AF252" s="4"/>
      <c r="AI252" s="4"/>
      <c r="AJ252" s="5"/>
      <c r="AK252" s="4"/>
      <c r="AN252" s="4"/>
      <c r="AO252" s="5"/>
      <c r="AP252" s="4"/>
      <c r="AS252" s="4"/>
      <c r="AT252" s="5"/>
      <c r="AU252" s="4"/>
      <c r="AX252" s="4"/>
      <c r="AY252" s="5"/>
      <c r="AZ252" s="4"/>
      <c r="BC252" s="4"/>
      <c r="BD252" s="5"/>
      <c r="BE252" s="4"/>
      <c r="BH252" s="4"/>
      <c r="BI252" s="5"/>
      <c r="BJ252" s="4"/>
      <c r="BN252" s="4"/>
      <c r="BO252" s="5"/>
      <c r="BP252" s="4"/>
    </row>
    <row r="253" spans="4:68" s="3" customFormat="1" ht="14.4" x14ac:dyDescent="0.3">
      <c r="D253" s="57"/>
      <c r="E253" s="44"/>
      <c r="F253" s="45"/>
      <c r="G253" s="45"/>
      <c r="H253" s="57"/>
      <c r="J253" s="4"/>
      <c r="K253" s="5"/>
      <c r="L253" s="4"/>
      <c r="O253" s="4"/>
      <c r="P253" s="5"/>
      <c r="Q253" s="4"/>
      <c r="T253" s="4"/>
      <c r="U253" s="5"/>
      <c r="V253" s="4"/>
      <c r="Y253" s="4"/>
      <c r="Z253" s="5"/>
      <c r="AA253" s="4"/>
      <c r="AD253" s="4"/>
      <c r="AE253" s="5"/>
      <c r="AF253" s="4"/>
      <c r="AI253" s="4"/>
      <c r="AJ253" s="5"/>
      <c r="AK253" s="4"/>
      <c r="AN253" s="4"/>
      <c r="AO253" s="5"/>
      <c r="AP253" s="4"/>
      <c r="AS253" s="4"/>
      <c r="AT253" s="5"/>
      <c r="AU253" s="4"/>
      <c r="AX253" s="4"/>
      <c r="AY253" s="5"/>
      <c r="AZ253" s="4"/>
      <c r="BC253" s="4"/>
      <c r="BD253" s="5"/>
      <c r="BE253" s="4"/>
      <c r="BH253" s="4"/>
      <c r="BI253" s="5"/>
      <c r="BJ253" s="4"/>
      <c r="BN253" s="4"/>
      <c r="BO253" s="5"/>
      <c r="BP253" s="4"/>
    </row>
    <row r="254" spans="4:68" s="3" customFormat="1" ht="14.4" x14ac:dyDescent="0.3">
      <c r="D254" s="57"/>
      <c r="E254" s="44"/>
      <c r="F254" s="45"/>
      <c r="G254" s="45"/>
      <c r="H254" s="57"/>
      <c r="J254" s="4"/>
      <c r="K254" s="5"/>
      <c r="L254" s="4"/>
      <c r="O254" s="4"/>
      <c r="P254" s="5"/>
      <c r="Q254" s="4"/>
      <c r="T254" s="4"/>
      <c r="U254" s="5"/>
      <c r="V254" s="4"/>
      <c r="Y254" s="4"/>
      <c r="Z254" s="5"/>
      <c r="AA254" s="4"/>
      <c r="AD254" s="4"/>
      <c r="AE254" s="5"/>
      <c r="AF254" s="4"/>
      <c r="AI254" s="4"/>
      <c r="AJ254" s="5"/>
      <c r="AK254" s="4"/>
      <c r="AN254" s="4"/>
      <c r="AO254" s="5"/>
      <c r="AP254" s="4"/>
      <c r="AS254" s="4"/>
      <c r="AT254" s="5"/>
      <c r="AU254" s="4"/>
      <c r="AX254" s="4"/>
      <c r="AY254" s="5"/>
      <c r="AZ254" s="4"/>
      <c r="BC254" s="4"/>
      <c r="BD254" s="5"/>
      <c r="BE254" s="4"/>
      <c r="BH254" s="4"/>
      <c r="BI254" s="5"/>
      <c r="BJ254" s="4"/>
      <c r="BN254" s="4"/>
      <c r="BO254" s="5"/>
      <c r="BP254" s="4"/>
    </row>
    <row r="255" spans="4:68" s="3" customFormat="1" ht="14.4" x14ac:dyDescent="0.3">
      <c r="D255" s="57"/>
      <c r="E255" s="44"/>
      <c r="F255" s="45"/>
      <c r="G255" s="45"/>
      <c r="H255" s="57"/>
      <c r="J255" s="4"/>
      <c r="K255" s="5"/>
      <c r="L255" s="4"/>
      <c r="O255" s="4"/>
      <c r="P255" s="5"/>
      <c r="Q255" s="4"/>
      <c r="T255" s="4"/>
      <c r="U255" s="5"/>
      <c r="V255" s="4"/>
      <c r="Y255" s="4"/>
      <c r="Z255" s="5"/>
      <c r="AA255" s="4"/>
      <c r="AD255" s="4"/>
      <c r="AE255" s="5"/>
      <c r="AF255" s="4"/>
      <c r="AI255" s="4"/>
      <c r="AJ255" s="5"/>
      <c r="AK255" s="4"/>
      <c r="AN255" s="4"/>
      <c r="AO255" s="5"/>
      <c r="AP255" s="4"/>
      <c r="AS255" s="4"/>
      <c r="AT255" s="5"/>
      <c r="AU255" s="4"/>
      <c r="AX255" s="4"/>
      <c r="AY255" s="5"/>
      <c r="AZ255" s="4"/>
      <c r="BC255" s="4"/>
      <c r="BD255" s="5"/>
      <c r="BE255" s="4"/>
      <c r="BH255" s="4"/>
      <c r="BI255" s="5"/>
      <c r="BJ255" s="4"/>
      <c r="BN255" s="4"/>
      <c r="BO255" s="5"/>
      <c r="BP255" s="4"/>
    </row>
    <row r="256" spans="4:68" s="3" customFormat="1" ht="14.4" x14ac:dyDescent="0.3">
      <c r="D256" s="57"/>
      <c r="E256" s="44"/>
      <c r="F256" s="45"/>
      <c r="G256" s="45"/>
      <c r="H256" s="57"/>
      <c r="J256" s="4"/>
      <c r="K256" s="5"/>
      <c r="L256" s="4"/>
      <c r="O256" s="4"/>
      <c r="P256" s="5"/>
      <c r="Q256" s="4"/>
      <c r="T256" s="4"/>
      <c r="U256" s="5"/>
      <c r="V256" s="4"/>
      <c r="Y256" s="4"/>
      <c r="Z256" s="5"/>
      <c r="AA256" s="4"/>
      <c r="AD256" s="4"/>
      <c r="AE256" s="5"/>
      <c r="AF256" s="4"/>
      <c r="AI256" s="4"/>
      <c r="AJ256" s="5"/>
      <c r="AK256" s="4"/>
      <c r="AN256" s="4"/>
      <c r="AO256" s="5"/>
      <c r="AP256" s="4"/>
      <c r="AS256" s="4"/>
      <c r="AT256" s="5"/>
      <c r="AU256" s="4"/>
      <c r="AX256" s="4"/>
      <c r="AY256" s="5"/>
      <c r="AZ256" s="4"/>
      <c r="BC256" s="4"/>
      <c r="BD256" s="5"/>
      <c r="BE256" s="4"/>
      <c r="BH256" s="4"/>
      <c r="BI256" s="5"/>
      <c r="BJ256" s="4"/>
      <c r="BN256" s="4"/>
      <c r="BO256" s="5"/>
      <c r="BP256" s="4"/>
    </row>
    <row r="257" spans="4:68" s="3" customFormat="1" ht="14.4" x14ac:dyDescent="0.3">
      <c r="D257" s="57"/>
      <c r="E257" s="44"/>
      <c r="F257" s="45"/>
      <c r="G257" s="45"/>
      <c r="H257" s="57"/>
      <c r="J257" s="4"/>
      <c r="K257" s="5"/>
      <c r="L257" s="4"/>
      <c r="O257" s="4"/>
      <c r="P257" s="5"/>
      <c r="Q257" s="4"/>
      <c r="T257" s="4"/>
      <c r="U257" s="5"/>
      <c r="V257" s="4"/>
      <c r="Y257" s="4"/>
      <c r="Z257" s="5"/>
      <c r="AA257" s="4"/>
      <c r="AD257" s="4"/>
      <c r="AE257" s="5"/>
      <c r="AF257" s="4"/>
      <c r="AI257" s="4"/>
      <c r="AJ257" s="5"/>
      <c r="AK257" s="4"/>
      <c r="AN257" s="4"/>
      <c r="AO257" s="5"/>
      <c r="AP257" s="4"/>
      <c r="AS257" s="4"/>
      <c r="AT257" s="5"/>
      <c r="AU257" s="4"/>
      <c r="AX257" s="4"/>
      <c r="AY257" s="5"/>
      <c r="AZ257" s="4"/>
      <c r="BC257" s="4"/>
      <c r="BD257" s="5"/>
      <c r="BE257" s="4"/>
      <c r="BH257" s="4"/>
      <c r="BI257" s="5"/>
      <c r="BJ257" s="4"/>
      <c r="BN257" s="4"/>
      <c r="BO257" s="5"/>
      <c r="BP257" s="4"/>
    </row>
    <row r="258" spans="4:68" s="3" customFormat="1" ht="14.4" x14ac:dyDescent="0.3">
      <c r="D258" s="57"/>
      <c r="E258" s="44"/>
      <c r="F258" s="45"/>
      <c r="G258" s="45"/>
      <c r="H258" s="57"/>
      <c r="J258" s="4"/>
      <c r="K258" s="5"/>
      <c r="L258" s="4"/>
      <c r="O258" s="4"/>
      <c r="P258" s="5"/>
      <c r="Q258" s="4"/>
      <c r="T258" s="4"/>
      <c r="U258" s="5"/>
      <c r="V258" s="4"/>
      <c r="Y258" s="4"/>
      <c r="Z258" s="5"/>
      <c r="AA258" s="4"/>
      <c r="AD258" s="4"/>
      <c r="AE258" s="5"/>
      <c r="AF258" s="4"/>
      <c r="AI258" s="4"/>
      <c r="AJ258" s="5"/>
      <c r="AK258" s="4"/>
      <c r="AN258" s="4"/>
      <c r="AO258" s="5"/>
      <c r="AP258" s="4"/>
      <c r="AS258" s="4"/>
      <c r="AT258" s="5"/>
      <c r="AU258" s="4"/>
      <c r="AX258" s="4"/>
      <c r="AY258" s="5"/>
      <c r="AZ258" s="4"/>
      <c r="BC258" s="4"/>
      <c r="BD258" s="5"/>
      <c r="BE258" s="4"/>
      <c r="BH258" s="4"/>
      <c r="BI258" s="5"/>
      <c r="BJ258" s="4"/>
      <c r="BN258" s="4"/>
      <c r="BO258" s="5"/>
      <c r="BP258" s="4"/>
    </row>
    <row r="259" spans="4:68" s="3" customFormat="1" ht="14.4" x14ac:dyDescent="0.3">
      <c r="D259" s="57"/>
      <c r="E259" s="44"/>
      <c r="F259" s="45"/>
      <c r="G259" s="45"/>
      <c r="H259" s="57"/>
      <c r="J259" s="4"/>
      <c r="K259" s="5"/>
      <c r="L259" s="4"/>
      <c r="O259" s="4"/>
      <c r="P259" s="5"/>
      <c r="Q259" s="4"/>
      <c r="T259" s="4"/>
      <c r="U259" s="5"/>
      <c r="V259" s="4"/>
      <c r="Y259" s="4"/>
      <c r="Z259" s="5"/>
      <c r="AA259" s="4"/>
      <c r="AD259" s="4"/>
      <c r="AE259" s="5"/>
      <c r="AF259" s="4"/>
      <c r="AI259" s="4"/>
      <c r="AJ259" s="5"/>
      <c r="AK259" s="4"/>
      <c r="AN259" s="4"/>
      <c r="AO259" s="5"/>
      <c r="AP259" s="4"/>
      <c r="AS259" s="4"/>
      <c r="AT259" s="5"/>
      <c r="AU259" s="4"/>
      <c r="AX259" s="4"/>
      <c r="AY259" s="5"/>
      <c r="AZ259" s="4"/>
      <c r="BC259" s="4"/>
      <c r="BD259" s="5"/>
      <c r="BE259" s="4"/>
      <c r="BH259" s="4"/>
      <c r="BI259" s="5"/>
      <c r="BJ259" s="4"/>
      <c r="BN259" s="4"/>
      <c r="BO259" s="5"/>
      <c r="BP259" s="4"/>
    </row>
    <row r="260" spans="4:68" s="3" customFormat="1" ht="14.4" x14ac:dyDescent="0.3">
      <c r="D260" s="57"/>
      <c r="E260" s="44"/>
      <c r="F260" s="45"/>
      <c r="G260" s="45"/>
      <c r="H260" s="57"/>
      <c r="J260" s="4"/>
      <c r="K260" s="5"/>
      <c r="L260" s="4"/>
      <c r="O260" s="4"/>
      <c r="P260" s="5"/>
      <c r="Q260" s="4"/>
      <c r="T260" s="4"/>
      <c r="U260" s="5"/>
      <c r="V260" s="4"/>
      <c r="Y260" s="4"/>
      <c r="Z260" s="5"/>
      <c r="AA260" s="4"/>
      <c r="AD260" s="4"/>
      <c r="AE260" s="5"/>
      <c r="AF260" s="4"/>
      <c r="AI260" s="4"/>
      <c r="AJ260" s="5"/>
      <c r="AK260" s="4"/>
      <c r="AN260" s="4"/>
      <c r="AO260" s="5"/>
      <c r="AP260" s="4"/>
      <c r="AS260" s="4"/>
      <c r="AT260" s="5"/>
      <c r="AU260" s="4"/>
      <c r="AX260" s="4"/>
      <c r="AY260" s="5"/>
      <c r="AZ260" s="4"/>
      <c r="BC260" s="4"/>
      <c r="BD260" s="5"/>
      <c r="BE260" s="4"/>
      <c r="BH260" s="4"/>
      <c r="BI260" s="5"/>
      <c r="BJ260" s="4"/>
      <c r="BN260" s="4"/>
      <c r="BO260" s="5"/>
      <c r="BP260" s="4"/>
    </row>
    <row r="261" spans="4:68" s="3" customFormat="1" ht="14.4" x14ac:dyDescent="0.3">
      <c r="D261" s="57"/>
      <c r="E261" s="44"/>
      <c r="F261" s="45"/>
      <c r="G261" s="45"/>
      <c r="H261" s="57"/>
      <c r="J261" s="4"/>
      <c r="K261" s="5"/>
      <c r="L261" s="4"/>
      <c r="O261" s="4"/>
      <c r="P261" s="5"/>
      <c r="Q261" s="4"/>
      <c r="T261" s="4"/>
      <c r="U261" s="5"/>
      <c r="V261" s="4"/>
      <c r="Y261" s="4"/>
      <c r="Z261" s="5"/>
      <c r="AA261" s="4"/>
      <c r="AD261" s="4"/>
      <c r="AE261" s="5"/>
      <c r="AF261" s="4"/>
      <c r="AI261" s="4"/>
      <c r="AJ261" s="5"/>
      <c r="AK261" s="4"/>
      <c r="AN261" s="4"/>
      <c r="AO261" s="5"/>
      <c r="AP261" s="4"/>
      <c r="AS261" s="4"/>
      <c r="AT261" s="5"/>
      <c r="AU261" s="4"/>
      <c r="AX261" s="4"/>
      <c r="AY261" s="5"/>
      <c r="AZ261" s="4"/>
      <c r="BC261" s="4"/>
      <c r="BD261" s="5"/>
      <c r="BE261" s="4"/>
      <c r="BH261" s="4"/>
      <c r="BI261" s="5"/>
      <c r="BJ261" s="4"/>
      <c r="BN261" s="4"/>
      <c r="BO261" s="5"/>
      <c r="BP261" s="4"/>
    </row>
    <row r="262" spans="4:68" s="3" customFormat="1" ht="14.4" x14ac:dyDescent="0.3">
      <c r="D262" s="57"/>
      <c r="E262" s="44"/>
      <c r="F262" s="45"/>
      <c r="G262" s="45"/>
      <c r="H262" s="57"/>
      <c r="J262" s="4"/>
      <c r="K262" s="5"/>
      <c r="L262" s="4"/>
      <c r="O262" s="4"/>
      <c r="P262" s="5"/>
      <c r="Q262" s="4"/>
      <c r="T262" s="4"/>
      <c r="U262" s="5"/>
      <c r="V262" s="4"/>
      <c r="Y262" s="4"/>
      <c r="Z262" s="5"/>
      <c r="AA262" s="4"/>
      <c r="AD262" s="4"/>
      <c r="AE262" s="5"/>
      <c r="AF262" s="4"/>
      <c r="AI262" s="4"/>
      <c r="AJ262" s="5"/>
      <c r="AK262" s="4"/>
      <c r="AN262" s="4"/>
      <c r="AO262" s="5"/>
      <c r="AP262" s="4"/>
      <c r="AS262" s="4"/>
      <c r="AT262" s="5"/>
      <c r="AU262" s="4"/>
      <c r="AX262" s="4"/>
      <c r="AY262" s="5"/>
      <c r="AZ262" s="4"/>
      <c r="BC262" s="4"/>
      <c r="BD262" s="5"/>
      <c r="BE262" s="4"/>
      <c r="BH262" s="4"/>
      <c r="BI262" s="5"/>
      <c r="BJ262" s="4"/>
      <c r="BN262" s="4"/>
      <c r="BO262" s="5"/>
      <c r="BP262" s="4"/>
    </row>
    <row r="263" spans="4:68" s="3" customFormat="1" ht="14.4" x14ac:dyDescent="0.3">
      <c r="D263" s="57"/>
      <c r="E263" s="44"/>
      <c r="F263" s="45"/>
      <c r="G263" s="45"/>
      <c r="H263" s="57"/>
      <c r="J263" s="4"/>
      <c r="K263" s="5"/>
      <c r="L263" s="4"/>
      <c r="O263" s="4"/>
      <c r="P263" s="5"/>
      <c r="Q263" s="4"/>
      <c r="T263" s="4"/>
      <c r="U263" s="5"/>
      <c r="V263" s="4"/>
      <c r="Y263" s="4"/>
      <c r="Z263" s="5"/>
      <c r="AA263" s="4"/>
      <c r="AD263" s="4"/>
      <c r="AE263" s="5"/>
      <c r="AF263" s="4"/>
      <c r="AI263" s="4"/>
      <c r="AJ263" s="5"/>
      <c r="AK263" s="4"/>
      <c r="AN263" s="4"/>
      <c r="AO263" s="5"/>
      <c r="AP263" s="4"/>
      <c r="AS263" s="4"/>
      <c r="AT263" s="5"/>
      <c r="AU263" s="4"/>
      <c r="AX263" s="4"/>
      <c r="AY263" s="5"/>
      <c r="AZ263" s="4"/>
      <c r="BC263" s="4"/>
      <c r="BD263" s="5"/>
      <c r="BE263" s="4"/>
      <c r="BH263" s="4"/>
      <c r="BI263" s="5"/>
      <c r="BJ263" s="4"/>
      <c r="BN263" s="4"/>
      <c r="BO263" s="5"/>
      <c r="BP263" s="4"/>
    </row>
    <row r="264" spans="4:68" s="3" customFormat="1" ht="14.4" x14ac:dyDescent="0.3">
      <c r="D264" s="57"/>
      <c r="E264" s="44"/>
      <c r="F264" s="45"/>
      <c r="G264" s="45"/>
      <c r="H264" s="57"/>
      <c r="J264" s="4"/>
      <c r="K264" s="5"/>
      <c r="L264" s="4"/>
      <c r="O264" s="4"/>
      <c r="P264" s="5"/>
      <c r="Q264" s="4"/>
      <c r="T264" s="4"/>
      <c r="U264" s="5"/>
      <c r="V264" s="4"/>
      <c r="Y264" s="4"/>
      <c r="Z264" s="5"/>
      <c r="AA264" s="4"/>
      <c r="AD264" s="4"/>
      <c r="AE264" s="5"/>
      <c r="AF264" s="4"/>
      <c r="AI264" s="4"/>
      <c r="AJ264" s="5"/>
      <c r="AK264" s="4"/>
      <c r="AN264" s="4"/>
      <c r="AO264" s="5"/>
      <c r="AP264" s="4"/>
      <c r="AS264" s="4"/>
      <c r="AT264" s="5"/>
      <c r="AU264" s="4"/>
      <c r="AX264" s="4"/>
      <c r="AY264" s="5"/>
      <c r="AZ264" s="4"/>
      <c r="BC264" s="4"/>
      <c r="BD264" s="5"/>
      <c r="BE264" s="4"/>
      <c r="BH264" s="4"/>
      <c r="BI264" s="5"/>
      <c r="BJ264" s="4"/>
      <c r="BN264" s="4"/>
      <c r="BO264" s="5"/>
      <c r="BP264" s="4"/>
    </row>
    <row r="265" spans="4:68" s="3" customFormat="1" ht="14.4" x14ac:dyDescent="0.3">
      <c r="D265" s="57"/>
      <c r="E265" s="44"/>
      <c r="F265" s="45"/>
      <c r="G265" s="45"/>
      <c r="H265" s="57"/>
      <c r="J265" s="4"/>
      <c r="K265" s="5"/>
      <c r="L265" s="4"/>
      <c r="O265" s="4"/>
      <c r="P265" s="5"/>
      <c r="Q265" s="4"/>
      <c r="T265" s="4"/>
      <c r="U265" s="5"/>
      <c r="V265" s="4"/>
      <c r="Y265" s="4"/>
      <c r="Z265" s="5"/>
      <c r="AA265" s="4"/>
      <c r="AD265" s="4"/>
      <c r="AE265" s="5"/>
      <c r="AF265" s="4"/>
      <c r="AI265" s="4"/>
      <c r="AJ265" s="5"/>
      <c r="AK265" s="4"/>
      <c r="AN265" s="4"/>
      <c r="AO265" s="5"/>
      <c r="AP265" s="4"/>
      <c r="AS265" s="4"/>
      <c r="AT265" s="5"/>
      <c r="AU265" s="4"/>
      <c r="AX265" s="4"/>
      <c r="AY265" s="5"/>
      <c r="AZ265" s="4"/>
      <c r="BC265" s="4"/>
      <c r="BD265" s="5"/>
      <c r="BE265" s="4"/>
      <c r="BH265" s="4"/>
      <c r="BI265" s="5"/>
      <c r="BJ265" s="4"/>
      <c r="BN265" s="4"/>
      <c r="BO265" s="5"/>
      <c r="BP265" s="4"/>
    </row>
    <row r="266" spans="4:68" s="3" customFormat="1" ht="14.4" x14ac:dyDescent="0.3">
      <c r="D266" s="57"/>
      <c r="E266" s="44"/>
      <c r="F266" s="45"/>
      <c r="G266" s="45"/>
      <c r="H266" s="57"/>
      <c r="J266" s="4"/>
      <c r="K266" s="5"/>
      <c r="L266" s="4"/>
      <c r="O266" s="4"/>
      <c r="P266" s="5"/>
      <c r="Q266" s="4"/>
      <c r="T266" s="4"/>
      <c r="U266" s="5"/>
      <c r="V266" s="4"/>
      <c r="Y266" s="4"/>
      <c r="Z266" s="5"/>
      <c r="AA266" s="4"/>
      <c r="AD266" s="4"/>
      <c r="AE266" s="5"/>
      <c r="AF266" s="4"/>
      <c r="AI266" s="4"/>
      <c r="AJ266" s="5"/>
      <c r="AK266" s="4"/>
      <c r="AN266" s="4"/>
      <c r="AO266" s="5"/>
      <c r="AP266" s="4"/>
      <c r="AS266" s="4"/>
      <c r="AT266" s="5"/>
      <c r="AU266" s="4"/>
      <c r="AX266" s="4"/>
      <c r="AY266" s="5"/>
      <c r="AZ266" s="4"/>
      <c r="BC266" s="4"/>
      <c r="BD266" s="5"/>
      <c r="BE266" s="4"/>
      <c r="BH266" s="4"/>
      <c r="BI266" s="5"/>
      <c r="BJ266" s="4"/>
      <c r="BN266" s="4"/>
      <c r="BO266" s="5"/>
      <c r="BP266" s="4"/>
    </row>
    <row r="267" spans="4:68" s="3" customFormat="1" ht="14.4" x14ac:dyDescent="0.3">
      <c r="D267" s="57"/>
      <c r="E267" s="44"/>
      <c r="F267" s="45"/>
      <c r="G267" s="45"/>
      <c r="H267" s="57"/>
      <c r="J267" s="4"/>
      <c r="K267" s="5"/>
      <c r="L267" s="4"/>
      <c r="O267" s="4"/>
      <c r="P267" s="5"/>
      <c r="Q267" s="4"/>
      <c r="T267" s="4"/>
      <c r="U267" s="5"/>
      <c r="V267" s="4"/>
      <c r="Y267" s="4"/>
      <c r="Z267" s="5"/>
      <c r="AA267" s="4"/>
      <c r="AD267" s="4"/>
      <c r="AE267" s="5"/>
      <c r="AF267" s="4"/>
      <c r="AI267" s="4"/>
      <c r="AJ267" s="5"/>
      <c r="AK267" s="4"/>
      <c r="AN267" s="4"/>
      <c r="AO267" s="5"/>
      <c r="AP267" s="4"/>
      <c r="AS267" s="4"/>
      <c r="AT267" s="5"/>
      <c r="AU267" s="4"/>
      <c r="AX267" s="4"/>
      <c r="AY267" s="5"/>
      <c r="AZ267" s="4"/>
      <c r="BC267" s="4"/>
      <c r="BD267" s="5"/>
      <c r="BE267" s="4"/>
      <c r="BH267" s="4"/>
      <c r="BI267" s="5"/>
      <c r="BJ267" s="4"/>
      <c r="BN267" s="4"/>
      <c r="BO267" s="5"/>
      <c r="BP267" s="4"/>
    </row>
    <row r="268" spans="4:68" s="3" customFormat="1" ht="14.4" x14ac:dyDescent="0.3">
      <c r="D268" s="57"/>
      <c r="E268" s="44"/>
      <c r="F268" s="45"/>
      <c r="G268" s="45"/>
      <c r="H268" s="57"/>
      <c r="J268" s="4"/>
      <c r="K268" s="5"/>
      <c r="L268" s="4"/>
      <c r="O268" s="4"/>
      <c r="P268" s="5"/>
      <c r="Q268" s="4"/>
      <c r="T268" s="4"/>
      <c r="U268" s="5"/>
      <c r="V268" s="4"/>
      <c r="Y268" s="4"/>
      <c r="Z268" s="5"/>
      <c r="AA268" s="4"/>
      <c r="AD268" s="4"/>
      <c r="AE268" s="5"/>
      <c r="AF268" s="4"/>
      <c r="AI268" s="4"/>
      <c r="AJ268" s="5"/>
      <c r="AK268" s="4"/>
      <c r="AN268" s="4"/>
      <c r="AO268" s="5"/>
      <c r="AP268" s="4"/>
      <c r="AS268" s="4"/>
      <c r="AT268" s="5"/>
      <c r="AU268" s="4"/>
      <c r="AX268" s="4"/>
      <c r="AY268" s="5"/>
      <c r="AZ268" s="4"/>
      <c r="BC268" s="4"/>
      <c r="BD268" s="5"/>
      <c r="BE268" s="4"/>
      <c r="BH268" s="4"/>
      <c r="BI268" s="5"/>
      <c r="BJ268" s="4"/>
      <c r="BN268" s="4"/>
      <c r="BO268" s="5"/>
      <c r="BP268" s="4"/>
    </row>
    <row r="269" spans="4:68" s="3" customFormat="1" ht="14.4" x14ac:dyDescent="0.3">
      <c r="D269" s="57"/>
      <c r="E269" s="44"/>
      <c r="F269" s="45"/>
      <c r="G269" s="45"/>
      <c r="H269" s="57"/>
      <c r="J269" s="4"/>
      <c r="K269" s="5"/>
      <c r="L269" s="4"/>
      <c r="O269" s="4"/>
      <c r="P269" s="5"/>
      <c r="Q269" s="4"/>
      <c r="T269" s="4"/>
      <c r="U269" s="5"/>
      <c r="V269" s="4"/>
      <c r="Y269" s="4"/>
      <c r="Z269" s="5"/>
      <c r="AA269" s="4"/>
      <c r="AD269" s="4"/>
      <c r="AE269" s="5"/>
      <c r="AF269" s="4"/>
      <c r="AI269" s="4"/>
      <c r="AJ269" s="5"/>
      <c r="AK269" s="4"/>
      <c r="AN269" s="4"/>
      <c r="AO269" s="5"/>
      <c r="AP269" s="4"/>
      <c r="AS269" s="4"/>
      <c r="AT269" s="5"/>
      <c r="AU269" s="4"/>
      <c r="AX269" s="4"/>
      <c r="AY269" s="5"/>
      <c r="AZ269" s="4"/>
      <c r="BC269" s="4"/>
      <c r="BD269" s="5"/>
      <c r="BE269" s="4"/>
      <c r="BH269" s="4"/>
      <c r="BI269" s="5"/>
      <c r="BJ269" s="4"/>
      <c r="BN269" s="4"/>
      <c r="BO269" s="5"/>
      <c r="BP269" s="4"/>
    </row>
    <row r="270" spans="4:68" s="3" customFormat="1" ht="14.4" x14ac:dyDescent="0.3">
      <c r="D270" s="57"/>
      <c r="E270" s="44"/>
      <c r="F270" s="45"/>
      <c r="G270" s="45"/>
      <c r="H270" s="57"/>
      <c r="J270" s="4"/>
      <c r="K270" s="5"/>
      <c r="L270" s="4"/>
      <c r="O270" s="4"/>
      <c r="P270" s="5"/>
      <c r="Q270" s="4"/>
      <c r="T270" s="4"/>
      <c r="U270" s="5"/>
      <c r="V270" s="4"/>
      <c r="Y270" s="4"/>
      <c r="Z270" s="5"/>
      <c r="AA270" s="4"/>
      <c r="AD270" s="4"/>
      <c r="AE270" s="5"/>
      <c r="AF270" s="4"/>
      <c r="AI270" s="4"/>
      <c r="AJ270" s="5"/>
      <c r="AK270" s="4"/>
      <c r="AN270" s="4"/>
      <c r="AO270" s="5"/>
      <c r="AP270" s="4"/>
      <c r="AS270" s="4"/>
      <c r="AT270" s="5"/>
      <c r="AU270" s="4"/>
      <c r="AX270" s="4"/>
      <c r="AY270" s="5"/>
      <c r="AZ270" s="4"/>
      <c r="BC270" s="4"/>
      <c r="BD270" s="5"/>
      <c r="BE270" s="4"/>
      <c r="BH270" s="4"/>
      <c r="BI270" s="5"/>
      <c r="BJ270" s="4"/>
      <c r="BN270" s="4"/>
      <c r="BO270" s="5"/>
      <c r="BP270" s="4"/>
    </row>
    <row r="271" spans="4:68" s="3" customFormat="1" ht="14.4" x14ac:dyDescent="0.3">
      <c r="D271" s="57"/>
      <c r="E271" s="44"/>
      <c r="F271" s="45"/>
      <c r="G271" s="45"/>
      <c r="H271" s="57"/>
      <c r="J271" s="4"/>
      <c r="K271" s="5"/>
      <c r="L271" s="4"/>
      <c r="O271" s="4"/>
      <c r="P271" s="5"/>
      <c r="Q271" s="4"/>
      <c r="T271" s="4"/>
      <c r="U271" s="5"/>
      <c r="V271" s="4"/>
      <c r="Y271" s="4"/>
      <c r="Z271" s="5"/>
      <c r="AA271" s="4"/>
      <c r="AD271" s="4"/>
      <c r="AE271" s="5"/>
      <c r="AF271" s="4"/>
      <c r="AI271" s="4"/>
      <c r="AJ271" s="5"/>
      <c r="AK271" s="4"/>
      <c r="AN271" s="4"/>
      <c r="AO271" s="5"/>
      <c r="AP271" s="4"/>
      <c r="AS271" s="4"/>
      <c r="AT271" s="5"/>
      <c r="AU271" s="4"/>
      <c r="AX271" s="4"/>
      <c r="AY271" s="5"/>
      <c r="AZ271" s="4"/>
      <c r="BC271" s="4"/>
      <c r="BD271" s="5"/>
      <c r="BE271" s="4"/>
      <c r="BH271" s="4"/>
      <c r="BI271" s="5"/>
      <c r="BJ271" s="4"/>
      <c r="BN271" s="4"/>
      <c r="BO271" s="5"/>
      <c r="BP271" s="4"/>
    </row>
    <row r="272" spans="4:68" s="3" customFormat="1" ht="14.4" x14ac:dyDescent="0.3">
      <c r="D272" s="57"/>
      <c r="E272" s="44"/>
      <c r="F272" s="45"/>
      <c r="G272" s="45"/>
      <c r="H272" s="57"/>
      <c r="J272" s="4"/>
      <c r="K272" s="5"/>
      <c r="L272" s="4"/>
      <c r="O272" s="4"/>
      <c r="P272" s="5"/>
      <c r="Q272" s="4"/>
      <c r="T272" s="4"/>
      <c r="U272" s="5"/>
      <c r="V272" s="4"/>
      <c r="Y272" s="4"/>
      <c r="Z272" s="5"/>
      <c r="AA272" s="4"/>
      <c r="AD272" s="4"/>
      <c r="AE272" s="5"/>
      <c r="AF272" s="4"/>
      <c r="AI272" s="4"/>
      <c r="AJ272" s="5"/>
      <c r="AK272" s="4"/>
      <c r="AN272" s="4"/>
      <c r="AO272" s="5"/>
      <c r="AP272" s="4"/>
      <c r="AS272" s="4"/>
      <c r="AT272" s="5"/>
      <c r="AU272" s="4"/>
      <c r="AX272" s="4"/>
      <c r="AY272" s="5"/>
      <c r="AZ272" s="4"/>
      <c r="BC272" s="4"/>
      <c r="BD272" s="5"/>
      <c r="BE272" s="4"/>
      <c r="BH272" s="4"/>
      <c r="BI272" s="5"/>
      <c r="BJ272" s="4"/>
      <c r="BN272" s="4"/>
      <c r="BO272" s="5"/>
      <c r="BP272" s="4"/>
    </row>
    <row r="273" spans="4:68" s="3" customFormat="1" ht="14.4" x14ac:dyDescent="0.3">
      <c r="D273" s="57"/>
      <c r="E273" s="44"/>
      <c r="F273" s="45"/>
      <c r="G273" s="45"/>
      <c r="H273" s="57"/>
      <c r="J273" s="4"/>
      <c r="K273" s="5"/>
      <c r="L273" s="4"/>
      <c r="O273" s="4"/>
      <c r="P273" s="5"/>
      <c r="Q273" s="4"/>
      <c r="T273" s="4"/>
      <c r="U273" s="5"/>
      <c r="V273" s="4"/>
      <c r="Y273" s="4"/>
      <c r="Z273" s="5"/>
      <c r="AA273" s="4"/>
      <c r="AD273" s="4"/>
      <c r="AE273" s="5"/>
      <c r="AF273" s="4"/>
      <c r="AI273" s="4"/>
      <c r="AJ273" s="5"/>
      <c r="AK273" s="4"/>
      <c r="AN273" s="4"/>
      <c r="AO273" s="5"/>
      <c r="AP273" s="4"/>
      <c r="AS273" s="4"/>
      <c r="AT273" s="5"/>
      <c r="AU273" s="4"/>
      <c r="AX273" s="4"/>
      <c r="AY273" s="5"/>
      <c r="AZ273" s="4"/>
      <c r="BC273" s="4"/>
      <c r="BD273" s="5"/>
      <c r="BE273" s="4"/>
      <c r="BH273" s="4"/>
      <c r="BI273" s="5"/>
      <c r="BJ273" s="4"/>
      <c r="BN273" s="4"/>
      <c r="BO273" s="5"/>
      <c r="BP273" s="4"/>
    </row>
    <row r="274" spans="4:68" s="3" customFormat="1" ht="14.4" x14ac:dyDescent="0.3">
      <c r="D274" s="57"/>
      <c r="E274" s="44"/>
      <c r="F274" s="45"/>
      <c r="G274" s="45"/>
      <c r="H274" s="57"/>
      <c r="J274" s="4"/>
      <c r="K274" s="5"/>
      <c r="L274" s="4"/>
      <c r="O274" s="4"/>
      <c r="P274" s="5"/>
      <c r="Q274" s="4"/>
      <c r="T274" s="4"/>
      <c r="U274" s="5"/>
      <c r="V274" s="4"/>
      <c r="Y274" s="4"/>
      <c r="Z274" s="5"/>
      <c r="AA274" s="4"/>
      <c r="AD274" s="4"/>
      <c r="AE274" s="5"/>
      <c r="AF274" s="4"/>
      <c r="AI274" s="4"/>
      <c r="AJ274" s="5"/>
      <c r="AK274" s="4"/>
      <c r="AN274" s="4"/>
      <c r="AO274" s="5"/>
      <c r="AP274" s="4"/>
      <c r="AS274" s="4"/>
      <c r="AT274" s="5"/>
      <c r="AU274" s="4"/>
      <c r="AX274" s="4"/>
      <c r="AY274" s="5"/>
      <c r="AZ274" s="4"/>
      <c r="BC274" s="4"/>
      <c r="BD274" s="5"/>
      <c r="BE274" s="4"/>
      <c r="BH274" s="4"/>
      <c r="BI274" s="5"/>
      <c r="BJ274" s="4"/>
      <c r="BN274" s="4"/>
      <c r="BO274" s="5"/>
      <c r="BP274" s="4"/>
    </row>
    <row r="275" spans="4:68" s="3" customFormat="1" ht="14.4" x14ac:dyDescent="0.3">
      <c r="D275" s="57"/>
      <c r="E275" s="44"/>
      <c r="F275" s="45"/>
      <c r="G275" s="45"/>
      <c r="H275" s="57"/>
      <c r="J275" s="4"/>
      <c r="K275" s="5"/>
      <c r="L275" s="4"/>
      <c r="O275" s="4"/>
      <c r="P275" s="5"/>
      <c r="Q275" s="4"/>
      <c r="T275" s="4"/>
      <c r="U275" s="5"/>
      <c r="V275" s="4"/>
      <c r="Y275" s="4"/>
      <c r="Z275" s="5"/>
      <c r="AA275" s="4"/>
      <c r="AD275" s="4"/>
      <c r="AE275" s="5"/>
      <c r="AF275" s="4"/>
      <c r="AI275" s="4"/>
      <c r="AJ275" s="5"/>
      <c r="AK275" s="4"/>
      <c r="AN275" s="4"/>
      <c r="AO275" s="5"/>
      <c r="AP275" s="4"/>
      <c r="AS275" s="4"/>
      <c r="AT275" s="5"/>
      <c r="AU275" s="4"/>
      <c r="AX275" s="4"/>
      <c r="AY275" s="5"/>
      <c r="AZ275" s="4"/>
      <c r="BC275" s="4"/>
      <c r="BD275" s="5"/>
      <c r="BE275" s="4"/>
      <c r="BH275" s="4"/>
      <c r="BI275" s="5"/>
      <c r="BJ275" s="4"/>
      <c r="BN275" s="4"/>
      <c r="BO275" s="5"/>
      <c r="BP275" s="4"/>
    </row>
    <row r="276" spans="4:68" s="3" customFormat="1" ht="14.4" x14ac:dyDescent="0.3">
      <c r="D276" s="57"/>
      <c r="E276" s="44"/>
      <c r="F276" s="45"/>
      <c r="G276" s="45"/>
      <c r="H276" s="57"/>
      <c r="J276" s="4"/>
      <c r="K276" s="5"/>
      <c r="L276" s="4"/>
      <c r="O276" s="4"/>
      <c r="P276" s="5"/>
      <c r="Q276" s="4"/>
      <c r="T276" s="4"/>
      <c r="U276" s="5"/>
      <c r="V276" s="4"/>
      <c r="Y276" s="4"/>
      <c r="Z276" s="5"/>
      <c r="AA276" s="4"/>
      <c r="AD276" s="4"/>
      <c r="AE276" s="5"/>
      <c r="AF276" s="4"/>
      <c r="AI276" s="4"/>
      <c r="AJ276" s="5"/>
      <c r="AK276" s="4"/>
      <c r="AN276" s="4"/>
      <c r="AO276" s="5"/>
      <c r="AP276" s="4"/>
      <c r="AS276" s="4"/>
      <c r="AT276" s="5"/>
      <c r="AU276" s="4"/>
      <c r="AX276" s="4"/>
      <c r="AY276" s="5"/>
      <c r="AZ276" s="4"/>
      <c r="BC276" s="4"/>
      <c r="BD276" s="5"/>
      <c r="BE276" s="4"/>
      <c r="BH276" s="4"/>
      <c r="BI276" s="5"/>
      <c r="BJ276" s="4"/>
      <c r="BN276" s="4"/>
      <c r="BO276" s="5"/>
      <c r="BP276" s="4"/>
    </row>
    <row r="277" spans="4:68" s="3" customFormat="1" ht="14.4" x14ac:dyDescent="0.3">
      <c r="D277" s="57"/>
      <c r="E277" s="44"/>
      <c r="F277" s="45"/>
      <c r="G277" s="45"/>
      <c r="H277" s="57"/>
      <c r="J277" s="4"/>
      <c r="K277" s="5"/>
      <c r="L277" s="4"/>
      <c r="O277" s="4"/>
      <c r="P277" s="5"/>
      <c r="Q277" s="4"/>
      <c r="T277" s="4"/>
      <c r="U277" s="5"/>
      <c r="V277" s="4"/>
      <c r="Y277" s="4"/>
      <c r="Z277" s="5"/>
      <c r="AA277" s="4"/>
      <c r="AD277" s="4"/>
      <c r="AE277" s="5"/>
      <c r="AF277" s="4"/>
      <c r="AI277" s="4"/>
      <c r="AJ277" s="5"/>
      <c r="AK277" s="4"/>
      <c r="AN277" s="4"/>
      <c r="AO277" s="5"/>
      <c r="AP277" s="4"/>
      <c r="AS277" s="4"/>
      <c r="AT277" s="5"/>
      <c r="AU277" s="4"/>
      <c r="AX277" s="4"/>
      <c r="AY277" s="5"/>
      <c r="AZ277" s="4"/>
      <c r="BC277" s="4"/>
      <c r="BD277" s="5"/>
      <c r="BE277" s="4"/>
      <c r="BH277" s="4"/>
      <c r="BI277" s="5"/>
      <c r="BJ277" s="4"/>
      <c r="BN277" s="4"/>
      <c r="BO277" s="5"/>
      <c r="BP277" s="4"/>
    </row>
    <row r="278" spans="4:68" s="3" customFormat="1" ht="14.4" x14ac:dyDescent="0.3">
      <c r="D278" s="57"/>
      <c r="E278" s="44"/>
      <c r="F278" s="45"/>
      <c r="G278" s="45"/>
      <c r="H278" s="57"/>
      <c r="J278" s="4"/>
      <c r="K278" s="5"/>
      <c r="L278" s="4"/>
      <c r="O278" s="4"/>
      <c r="P278" s="5"/>
      <c r="Q278" s="4"/>
      <c r="T278" s="4"/>
      <c r="U278" s="5"/>
      <c r="V278" s="4"/>
      <c r="Y278" s="4"/>
      <c r="Z278" s="5"/>
      <c r="AA278" s="4"/>
      <c r="AD278" s="4"/>
      <c r="AE278" s="5"/>
      <c r="AF278" s="4"/>
      <c r="AI278" s="4"/>
      <c r="AJ278" s="5"/>
      <c r="AK278" s="4"/>
      <c r="AN278" s="4"/>
      <c r="AO278" s="5"/>
      <c r="AP278" s="4"/>
      <c r="AS278" s="4"/>
      <c r="AT278" s="5"/>
      <c r="AU278" s="4"/>
      <c r="AX278" s="4"/>
      <c r="AY278" s="5"/>
      <c r="AZ278" s="4"/>
      <c r="BC278" s="4"/>
      <c r="BD278" s="5"/>
      <c r="BE278" s="4"/>
      <c r="BH278" s="4"/>
      <c r="BI278" s="5"/>
      <c r="BJ278" s="4"/>
      <c r="BN278" s="4"/>
      <c r="BO278" s="5"/>
      <c r="BP278" s="4"/>
    </row>
    <row r="279" spans="4:68" s="3" customFormat="1" ht="14.4" x14ac:dyDescent="0.3">
      <c r="D279" s="57"/>
      <c r="E279" s="44"/>
      <c r="F279" s="45"/>
      <c r="G279" s="45"/>
      <c r="H279" s="57"/>
      <c r="J279" s="4"/>
      <c r="K279" s="5"/>
      <c r="L279" s="4"/>
      <c r="O279" s="4"/>
      <c r="P279" s="5"/>
      <c r="Q279" s="4"/>
      <c r="T279" s="4"/>
      <c r="U279" s="5"/>
      <c r="V279" s="4"/>
      <c r="Y279" s="4"/>
      <c r="Z279" s="5"/>
      <c r="AA279" s="4"/>
      <c r="AD279" s="4"/>
      <c r="AE279" s="5"/>
      <c r="AF279" s="4"/>
      <c r="AI279" s="4"/>
      <c r="AJ279" s="5"/>
      <c r="AK279" s="4"/>
      <c r="AN279" s="4"/>
      <c r="AO279" s="5"/>
      <c r="AP279" s="4"/>
      <c r="AS279" s="4"/>
      <c r="AT279" s="5"/>
      <c r="AU279" s="4"/>
      <c r="AX279" s="4"/>
      <c r="AY279" s="5"/>
      <c r="AZ279" s="4"/>
      <c r="BC279" s="4"/>
      <c r="BD279" s="5"/>
      <c r="BE279" s="4"/>
      <c r="BH279" s="4"/>
      <c r="BI279" s="5"/>
      <c r="BJ279" s="4"/>
      <c r="BN279" s="4"/>
      <c r="BO279" s="5"/>
      <c r="BP279" s="4"/>
    </row>
    <row r="280" spans="4:68" s="3" customFormat="1" ht="14.4" x14ac:dyDescent="0.3">
      <c r="D280" s="57"/>
      <c r="E280" s="44"/>
      <c r="F280" s="45"/>
      <c r="G280" s="45"/>
      <c r="H280" s="57"/>
      <c r="J280" s="4"/>
      <c r="K280" s="5"/>
      <c r="L280" s="4"/>
      <c r="O280" s="4"/>
      <c r="P280" s="5"/>
      <c r="Q280" s="4"/>
      <c r="T280" s="4"/>
      <c r="U280" s="5"/>
      <c r="V280" s="4"/>
      <c r="Y280" s="4"/>
      <c r="Z280" s="5"/>
      <c r="AA280" s="4"/>
      <c r="AD280" s="4"/>
      <c r="AE280" s="5"/>
      <c r="AF280" s="4"/>
      <c r="AI280" s="4"/>
      <c r="AJ280" s="5"/>
      <c r="AK280" s="4"/>
      <c r="AN280" s="4"/>
      <c r="AO280" s="5"/>
      <c r="AP280" s="4"/>
      <c r="AS280" s="4"/>
      <c r="AT280" s="5"/>
      <c r="AU280" s="4"/>
      <c r="AX280" s="4"/>
      <c r="AY280" s="5"/>
      <c r="AZ280" s="4"/>
      <c r="BC280" s="4"/>
      <c r="BD280" s="5"/>
      <c r="BE280" s="4"/>
      <c r="BH280" s="4"/>
      <c r="BI280" s="5"/>
      <c r="BJ280" s="4"/>
      <c r="BN280" s="4"/>
      <c r="BO280" s="5"/>
      <c r="BP280" s="4"/>
    </row>
    <row r="281" spans="4:68" s="3" customFormat="1" ht="14.4" x14ac:dyDescent="0.3">
      <c r="D281" s="57"/>
      <c r="E281" s="44"/>
      <c r="F281" s="45"/>
      <c r="G281" s="45"/>
      <c r="H281" s="57"/>
      <c r="J281" s="4"/>
      <c r="K281" s="5"/>
      <c r="L281" s="4"/>
      <c r="O281" s="4"/>
      <c r="P281" s="5"/>
      <c r="Q281" s="4"/>
      <c r="T281" s="4"/>
      <c r="U281" s="5"/>
      <c r="V281" s="4"/>
      <c r="Y281" s="4"/>
      <c r="Z281" s="5"/>
      <c r="AA281" s="4"/>
      <c r="AD281" s="4"/>
      <c r="AE281" s="5"/>
      <c r="AF281" s="4"/>
      <c r="AI281" s="4"/>
      <c r="AJ281" s="5"/>
      <c r="AK281" s="4"/>
      <c r="AN281" s="4"/>
      <c r="AO281" s="5"/>
      <c r="AP281" s="4"/>
      <c r="AS281" s="4"/>
      <c r="AT281" s="5"/>
      <c r="AU281" s="4"/>
      <c r="AX281" s="4"/>
      <c r="AY281" s="5"/>
      <c r="AZ281" s="4"/>
      <c r="BC281" s="4"/>
      <c r="BD281" s="5"/>
      <c r="BE281" s="4"/>
      <c r="BH281" s="4"/>
      <c r="BI281" s="5"/>
      <c r="BJ281" s="4"/>
      <c r="BN281" s="4"/>
      <c r="BO281" s="5"/>
      <c r="BP281" s="4"/>
    </row>
    <row r="282" spans="4:68" s="3" customFormat="1" ht="14.4" x14ac:dyDescent="0.3">
      <c r="D282" s="57"/>
      <c r="E282" s="44"/>
      <c r="F282" s="45"/>
      <c r="G282" s="45"/>
      <c r="H282" s="57"/>
      <c r="J282" s="4"/>
      <c r="K282" s="5"/>
      <c r="L282" s="4"/>
      <c r="O282" s="4"/>
      <c r="P282" s="5"/>
      <c r="Q282" s="4"/>
      <c r="T282" s="4"/>
      <c r="U282" s="5"/>
      <c r="V282" s="4"/>
      <c r="Y282" s="4"/>
      <c r="Z282" s="5"/>
      <c r="AA282" s="4"/>
      <c r="AD282" s="4"/>
      <c r="AE282" s="5"/>
      <c r="AF282" s="4"/>
      <c r="AI282" s="4"/>
      <c r="AJ282" s="5"/>
      <c r="AK282" s="4"/>
      <c r="AN282" s="4"/>
      <c r="AO282" s="5"/>
      <c r="AP282" s="4"/>
      <c r="AS282" s="4"/>
      <c r="AT282" s="5"/>
      <c r="AU282" s="4"/>
      <c r="AX282" s="4"/>
      <c r="AY282" s="5"/>
      <c r="AZ282" s="4"/>
      <c r="BC282" s="4"/>
      <c r="BD282" s="5"/>
      <c r="BE282" s="4"/>
      <c r="BH282" s="4"/>
      <c r="BI282" s="5"/>
      <c r="BJ282" s="4"/>
      <c r="BN282" s="4"/>
      <c r="BO282" s="5"/>
      <c r="BP282" s="4"/>
    </row>
    <row r="283" spans="4:68" s="3" customFormat="1" ht="14.4" x14ac:dyDescent="0.3">
      <c r="D283" s="57"/>
      <c r="E283" s="44"/>
      <c r="F283" s="45"/>
      <c r="G283" s="45"/>
      <c r="H283" s="57"/>
      <c r="J283" s="4"/>
      <c r="K283" s="5"/>
      <c r="L283" s="4"/>
      <c r="O283" s="4"/>
      <c r="P283" s="5"/>
      <c r="Q283" s="4"/>
      <c r="T283" s="4"/>
      <c r="U283" s="5"/>
      <c r="V283" s="4"/>
      <c r="Y283" s="4"/>
      <c r="Z283" s="5"/>
      <c r="AA283" s="4"/>
      <c r="AD283" s="4"/>
      <c r="AE283" s="5"/>
      <c r="AF283" s="4"/>
      <c r="AI283" s="4"/>
      <c r="AJ283" s="5"/>
      <c r="AK283" s="4"/>
      <c r="AN283" s="4"/>
      <c r="AO283" s="5"/>
      <c r="AP283" s="4"/>
      <c r="AS283" s="4"/>
      <c r="AT283" s="5"/>
      <c r="AU283" s="4"/>
      <c r="AX283" s="4"/>
      <c r="AY283" s="5"/>
      <c r="AZ283" s="4"/>
      <c r="BC283" s="4"/>
      <c r="BD283" s="5"/>
      <c r="BE283" s="4"/>
      <c r="BH283" s="4"/>
      <c r="BI283" s="5"/>
      <c r="BJ283" s="4"/>
      <c r="BN283" s="4"/>
      <c r="BO283" s="5"/>
      <c r="BP283" s="4"/>
    </row>
    <row r="284" spans="4:68" s="3" customFormat="1" ht="14.4" x14ac:dyDescent="0.3">
      <c r="D284" s="57"/>
      <c r="E284" s="44"/>
      <c r="F284" s="45"/>
      <c r="G284" s="45"/>
      <c r="H284" s="57"/>
      <c r="J284" s="4"/>
      <c r="K284" s="5"/>
      <c r="L284" s="4"/>
      <c r="O284" s="4"/>
      <c r="P284" s="5"/>
      <c r="Q284" s="4"/>
      <c r="T284" s="4"/>
      <c r="U284" s="5"/>
      <c r="V284" s="4"/>
      <c r="Y284" s="4"/>
      <c r="Z284" s="5"/>
      <c r="AA284" s="4"/>
      <c r="AD284" s="4"/>
      <c r="AE284" s="5"/>
      <c r="AF284" s="4"/>
      <c r="AI284" s="4"/>
      <c r="AJ284" s="5"/>
      <c r="AK284" s="4"/>
      <c r="AN284" s="4"/>
      <c r="AO284" s="5"/>
      <c r="AP284" s="4"/>
      <c r="AS284" s="4"/>
      <c r="AT284" s="5"/>
      <c r="AU284" s="4"/>
      <c r="AX284" s="4"/>
      <c r="AY284" s="5"/>
      <c r="AZ284" s="4"/>
      <c r="BC284" s="4"/>
      <c r="BD284" s="5"/>
      <c r="BE284" s="4"/>
      <c r="BH284" s="4"/>
      <c r="BI284" s="5"/>
      <c r="BJ284" s="4"/>
      <c r="BN284" s="4"/>
      <c r="BO284" s="5"/>
      <c r="BP284" s="4"/>
    </row>
    <row r="285" spans="4:68" s="3" customFormat="1" ht="14.4" x14ac:dyDescent="0.3">
      <c r="D285" s="57"/>
      <c r="E285" s="44"/>
      <c r="F285" s="45"/>
      <c r="G285" s="45"/>
      <c r="H285" s="57"/>
      <c r="J285" s="4"/>
      <c r="K285" s="5"/>
      <c r="L285" s="4"/>
      <c r="O285" s="4"/>
      <c r="P285" s="5"/>
      <c r="Q285" s="4"/>
      <c r="T285" s="4"/>
      <c r="U285" s="5"/>
      <c r="V285" s="4"/>
      <c r="Y285" s="4"/>
      <c r="Z285" s="5"/>
      <c r="AA285" s="4"/>
      <c r="AD285" s="4"/>
      <c r="AE285" s="5"/>
      <c r="AF285" s="4"/>
      <c r="AI285" s="4"/>
      <c r="AJ285" s="5"/>
      <c r="AK285" s="4"/>
      <c r="AN285" s="4"/>
      <c r="AO285" s="5"/>
      <c r="AP285" s="4"/>
      <c r="AS285" s="4"/>
      <c r="AT285" s="5"/>
      <c r="AU285" s="4"/>
      <c r="AX285" s="4"/>
      <c r="AY285" s="5"/>
      <c r="AZ285" s="4"/>
      <c r="BC285" s="4"/>
      <c r="BD285" s="5"/>
      <c r="BE285" s="4"/>
      <c r="BH285" s="4"/>
      <c r="BI285" s="5"/>
      <c r="BJ285" s="4"/>
      <c r="BN285" s="4"/>
      <c r="BO285" s="5"/>
      <c r="BP285" s="4"/>
    </row>
    <row r="286" spans="4:68" s="3" customFormat="1" ht="14.4" x14ac:dyDescent="0.3">
      <c r="D286" s="57"/>
      <c r="E286" s="44"/>
      <c r="F286" s="45"/>
      <c r="G286" s="45"/>
      <c r="H286" s="57"/>
      <c r="J286" s="4"/>
      <c r="K286" s="5"/>
      <c r="L286" s="4"/>
      <c r="O286" s="4"/>
      <c r="P286" s="5"/>
      <c r="Q286" s="4"/>
      <c r="T286" s="4"/>
      <c r="U286" s="5"/>
      <c r="V286" s="4"/>
      <c r="Y286" s="4"/>
      <c r="Z286" s="5"/>
      <c r="AA286" s="4"/>
      <c r="AD286" s="4"/>
      <c r="AE286" s="5"/>
      <c r="AF286" s="4"/>
      <c r="AI286" s="4"/>
      <c r="AJ286" s="5"/>
      <c r="AK286" s="4"/>
      <c r="AN286" s="4"/>
      <c r="AO286" s="5"/>
      <c r="AP286" s="4"/>
      <c r="AS286" s="4"/>
      <c r="AT286" s="5"/>
      <c r="AU286" s="4"/>
      <c r="AX286" s="4"/>
      <c r="AY286" s="5"/>
      <c r="AZ286" s="4"/>
      <c r="BC286" s="4"/>
      <c r="BD286" s="5"/>
      <c r="BE286" s="4"/>
      <c r="BH286" s="4"/>
      <c r="BI286" s="5"/>
      <c r="BJ286" s="4"/>
      <c r="BN286" s="4"/>
      <c r="BO286" s="5"/>
      <c r="BP286" s="4"/>
    </row>
    <row r="287" spans="4:68" s="3" customFormat="1" ht="14.4" x14ac:dyDescent="0.3">
      <c r="D287" s="57"/>
      <c r="E287" s="44"/>
      <c r="F287" s="45"/>
      <c r="G287" s="45"/>
      <c r="H287" s="57"/>
      <c r="J287" s="4"/>
      <c r="K287" s="5"/>
      <c r="L287" s="4"/>
      <c r="O287" s="4"/>
      <c r="P287" s="5"/>
      <c r="Q287" s="4"/>
      <c r="T287" s="4"/>
      <c r="U287" s="5"/>
      <c r="V287" s="4"/>
      <c r="Y287" s="4"/>
      <c r="Z287" s="5"/>
      <c r="AA287" s="4"/>
      <c r="AD287" s="4"/>
      <c r="AE287" s="5"/>
      <c r="AF287" s="4"/>
      <c r="AI287" s="4"/>
      <c r="AJ287" s="5"/>
      <c r="AK287" s="4"/>
      <c r="AN287" s="4"/>
      <c r="AO287" s="5"/>
      <c r="AP287" s="4"/>
      <c r="AS287" s="4"/>
      <c r="AT287" s="5"/>
      <c r="AU287" s="4"/>
      <c r="AX287" s="4"/>
      <c r="AY287" s="5"/>
      <c r="AZ287" s="4"/>
      <c r="BC287" s="4"/>
      <c r="BD287" s="5"/>
      <c r="BE287" s="4"/>
      <c r="BH287" s="4"/>
      <c r="BI287" s="5"/>
      <c r="BJ287" s="4"/>
      <c r="BN287" s="4"/>
      <c r="BO287" s="5"/>
      <c r="BP287" s="4"/>
    </row>
    <row r="288" spans="4:68" s="3" customFormat="1" ht="14.4" x14ac:dyDescent="0.3">
      <c r="D288" s="57"/>
      <c r="E288" s="44"/>
      <c r="F288" s="45"/>
      <c r="G288" s="45"/>
      <c r="H288" s="57"/>
      <c r="J288" s="4"/>
      <c r="K288" s="5"/>
      <c r="L288" s="4"/>
      <c r="O288" s="4"/>
      <c r="P288" s="5"/>
      <c r="Q288" s="4"/>
      <c r="T288" s="4"/>
      <c r="U288" s="5"/>
      <c r="V288" s="4"/>
      <c r="Y288" s="4"/>
      <c r="Z288" s="5"/>
      <c r="AA288" s="4"/>
      <c r="AD288" s="4"/>
      <c r="AE288" s="5"/>
      <c r="AF288" s="4"/>
      <c r="AI288" s="4"/>
      <c r="AJ288" s="5"/>
      <c r="AK288" s="4"/>
      <c r="AN288" s="4"/>
      <c r="AO288" s="5"/>
      <c r="AP288" s="4"/>
      <c r="AS288" s="4"/>
      <c r="AT288" s="5"/>
      <c r="AU288" s="4"/>
      <c r="AX288" s="4"/>
      <c r="AY288" s="5"/>
      <c r="AZ288" s="4"/>
      <c r="BC288" s="4"/>
      <c r="BD288" s="5"/>
      <c r="BE288" s="4"/>
      <c r="BH288" s="4"/>
      <c r="BI288" s="5"/>
      <c r="BJ288" s="4"/>
      <c r="BN288" s="4"/>
      <c r="BO288" s="5"/>
      <c r="BP288" s="4"/>
    </row>
    <row r="289" spans="4:68" s="3" customFormat="1" ht="14.4" x14ac:dyDescent="0.3">
      <c r="D289" s="57"/>
      <c r="E289" s="44"/>
      <c r="F289" s="45"/>
      <c r="G289" s="45"/>
      <c r="H289" s="57"/>
      <c r="J289" s="4"/>
      <c r="K289" s="5"/>
      <c r="L289" s="4"/>
      <c r="O289" s="4"/>
      <c r="P289" s="5"/>
      <c r="Q289" s="4"/>
      <c r="T289" s="4"/>
      <c r="U289" s="5"/>
      <c r="V289" s="4"/>
      <c r="Y289" s="4"/>
      <c r="Z289" s="5"/>
      <c r="AA289" s="4"/>
      <c r="AD289" s="4"/>
      <c r="AE289" s="5"/>
      <c r="AF289" s="4"/>
      <c r="AI289" s="4"/>
      <c r="AJ289" s="5"/>
      <c r="AK289" s="4"/>
      <c r="AN289" s="4"/>
      <c r="AO289" s="5"/>
      <c r="AP289" s="4"/>
      <c r="AS289" s="4"/>
      <c r="AT289" s="5"/>
      <c r="AU289" s="4"/>
      <c r="AX289" s="4"/>
      <c r="AY289" s="5"/>
      <c r="AZ289" s="4"/>
      <c r="BC289" s="4"/>
      <c r="BD289" s="5"/>
      <c r="BE289" s="4"/>
      <c r="BH289" s="4"/>
      <c r="BI289" s="5"/>
      <c r="BJ289" s="4"/>
      <c r="BN289" s="4"/>
      <c r="BO289" s="5"/>
      <c r="BP289" s="4"/>
    </row>
    <row r="290" spans="4:68" s="3" customFormat="1" ht="14.4" x14ac:dyDescent="0.3">
      <c r="D290" s="57"/>
      <c r="E290" s="44"/>
      <c r="F290" s="45"/>
      <c r="G290" s="45"/>
      <c r="H290" s="57"/>
      <c r="J290" s="4"/>
      <c r="K290" s="5"/>
      <c r="L290" s="4"/>
      <c r="O290" s="4"/>
      <c r="P290" s="5"/>
      <c r="Q290" s="4"/>
      <c r="T290" s="4"/>
      <c r="U290" s="5"/>
      <c r="V290" s="4"/>
      <c r="Y290" s="4"/>
      <c r="Z290" s="5"/>
      <c r="AA290" s="4"/>
      <c r="AD290" s="4"/>
      <c r="AE290" s="5"/>
      <c r="AF290" s="4"/>
      <c r="AI290" s="4"/>
      <c r="AJ290" s="5"/>
      <c r="AK290" s="4"/>
      <c r="AN290" s="4"/>
      <c r="AO290" s="5"/>
      <c r="AP290" s="4"/>
      <c r="AS290" s="4"/>
      <c r="AT290" s="5"/>
      <c r="AU290" s="4"/>
      <c r="AX290" s="4"/>
      <c r="AY290" s="5"/>
      <c r="AZ290" s="4"/>
      <c r="BC290" s="4"/>
      <c r="BD290" s="5"/>
      <c r="BE290" s="4"/>
      <c r="BH290" s="4"/>
      <c r="BI290" s="5"/>
      <c r="BJ290" s="4"/>
      <c r="BN290" s="4"/>
      <c r="BO290" s="5"/>
      <c r="BP290" s="4"/>
    </row>
    <row r="291" spans="4:68" s="3" customFormat="1" ht="14.4" x14ac:dyDescent="0.3">
      <c r="D291" s="57"/>
      <c r="E291" s="44"/>
      <c r="F291" s="45"/>
      <c r="G291" s="45"/>
      <c r="H291" s="57"/>
      <c r="J291" s="4"/>
      <c r="K291" s="5"/>
      <c r="L291" s="4"/>
      <c r="O291" s="4"/>
      <c r="P291" s="5"/>
      <c r="Q291" s="4"/>
      <c r="T291" s="4"/>
      <c r="U291" s="5"/>
      <c r="V291" s="4"/>
      <c r="Y291" s="4"/>
      <c r="Z291" s="5"/>
      <c r="AA291" s="4"/>
      <c r="AD291" s="4"/>
      <c r="AE291" s="5"/>
      <c r="AF291" s="4"/>
      <c r="AI291" s="4"/>
      <c r="AJ291" s="5"/>
      <c r="AK291" s="4"/>
      <c r="AN291" s="4"/>
      <c r="AO291" s="5"/>
      <c r="AP291" s="4"/>
      <c r="AS291" s="4"/>
      <c r="AT291" s="5"/>
      <c r="AU291" s="4"/>
      <c r="AX291" s="4"/>
      <c r="AY291" s="5"/>
      <c r="AZ291" s="4"/>
      <c r="BC291" s="4"/>
      <c r="BD291" s="5"/>
      <c r="BE291" s="4"/>
      <c r="BH291" s="4"/>
      <c r="BI291" s="5"/>
      <c r="BJ291" s="4"/>
      <c r="BN291" s="4"/>
      <c r="BO291" s="5"/>
      <c r="BP291" s="4"/>
    </row>
    <row r="292" spans="4:68" s="3" customFormat="1" ht="14.4" x14ac:dyDescent="0.3">
      <c r="D292" s="57"/>
      <c r="E292" s="44"/>
      <c r="F292" s="45"/>
      <c r="G292" s="45"/>
      <c r="H292" s="57"/>
      <c r="J292" s="4"/>
      <c r="K292" s="5"/>
      <c r="L292" s="4"/>
      <c r="O292" s="4"/>
      <c r="P292" s="5"/>
      <c r="Q292" s="4"/>
      <c r="T292" s="4"/>
      <c r="U292" s="5"/>
      <c r="V292" s="4"/>
      <c r="Y292" s="4"/>
      <c r="Z292" s="5"/>
      <c r="AA292" s="4"/>
      <c r="AD292" s="4"/>
      <c r="AE292" s="5"/>
      <c r="AF292" s="4"/>
      <c r="AI292" s="4"/>
      <c r="AJ292" s="5"/>
      <c r="AK292" s="4"/>
      <c r="AN292" s="4"/>
      <c r="AO292" s="5"/>
      <c r="AP292" s="4"/>
      <c r="AS292" s="4"/>
      <c r="AT292" s="5"/>
      <c r="AU292" s="4"/>
      <c r="AX292" s="4"/>
      <c r="AY292" s="5"/>
      <c r="AZ292" s="4"/>
      <c r="BC292" s="4"/>
      <c r="BD292" s="5"/>
      <c r="BE292" s="4"/>
      <c r="BH292" s="4"/>
      <c r="BI292" s="5"/>
      <c r="BJ292" s="4"/>
      <c r="BN292" s="4"/>
      <c r="BO292" s="5"/>
      <c r="BP292" s="4"/>
    </row>
    <row r="293" spans="4:68" s="3" customFormat="1" ht="14.4" x14ac:dyDescent="0.3">
      <c r="D293" s="57"/>
      <c r="E293" s="44"/>
      <c r="F293" s="45"/>
      <c r="G293" s="45"/>
      <c r="H293" s="57"/>
      <c r="J293" s="4"/>
      <c r="K293" s="5"/>
      <c r="L293" s="4"/>
      <c r="O293" s="4"/>
      <c r="P293" s="5"/>
      <c r="Q293" s="4"/>
      <c r="T293" s="4"/>
      <c r="U293" s="5"/>
      <c r="V293" s="4"/>
      <c r="Y293" s="4"/>
      <c r="Z293" s="5"/>
      <c r="AA293" s="4"/>
      <c r="AD293" s="4"/>
      <c r="AE293" s="5"/>
      <c r="AF293" s="4"/>
      <c r="AI293" s="4"/>
      <c r="AJ293" s="5"/>
      <c r="AK293" s="4"/>
      <c r="AN293" s="4"/>
      <c r="AO293" s="5"/>
      <c r="AP293" s="4"/>
      <c r="AS293" s="4"/>
      <c r="AT293" s="5"/>
      <c r="AU293" s="4"/>
      <c r="AX293" s="4"/>
      <c r="AY293" s="5"/>
      <c r="AZ293" s="4"/>
      <c r="BC293" s="4"/>
      <c r="BD293" s="5"/>
      <c r="BE293" s="4"/>
      <c r="BH293" s="4"/>
      <c r="BI293" s="5"/>
      <c r="BJ293" s="4"/>
      <c r="BN293" s="4"/>
      <c r="BO293" s="5"/>
      <c r="BP293" s="4"/>
    </row>
    <row r="294" spans="4:68" s="3" customFormat="1" ht="14.4" x14ac:dyDescent="0.3">
      <c r="D294" s="57"/>
      <c r="E294" s="44"/>
      <c r="F294" s="45"/>
      <c r="G294" s="45"/>
      <c r="H294" s="57"/>
      <c r="J294" s="4"/>
      <c r="K294" s="5"/>
      <c r="L294" s="4"/>
      <c r="O294" s="4"/>
      <c r="P294" s="5"/>
      <c r="Q294" s="4"/>
      <c r="T294" s="4"/>
      <c r="U294" s="5"/>
      <c r="V294" s="4"/>
      <c r="Y294" s="4"/>
      <c r="Z294" s="5"/>
      <c r="AA294" s="4"/>
      <c r="AD294" s="4"/>
      <c r="AE294" s="5"/>
      <c r="AF294" s="4"/>
      <c r="AI294" s="4"/>
      <c r="AJ294" s="5"/>
      <c r="AK294" s="4"/>
      <c r="AN294" s="4"/>
      <c r="AO294" s="5"/>
      <c r="AP294" s="4"/>
      <c r="AS294" s="4"/>
      <c r="AT294" s="5"/>
      <c r="AU294" s="4"/>
      <c r="AX294" s="4"/>
      <c r="AY294" s="5"/>
      <c r="AZ294" s="4"/>
      <c r="BC294" s="4"/>
      <c r="BD294" s="5"/>
      <c r="BE294" s="4"/>
      <c r="BH294" s="4"/>
      <c r="BI294" s="5"/>
      <c r="BJ294" s="4"/>
      <c r="BN294" s="4"/>
      <c r="BO294" s="5"/>
      <c r="BP294" s="4"/>
    </row>
    <row r="295" spans="4:68" s="3" customFormat="1" ht="14.4" x14ac:dyDescent="0.3">
      <c r="D295" s="57"/>
      <c r="E295" s="44"/>
      <c r="F295" s="45"/>
      <c r="G295" s="45"/>
      <c r="H295" s="57"/>
      <c r="J295" s="4"/>
      <c r="K295" s="5"/>
      <c r="L295" s="4"/>
      <c r="O295" s="4"/>
      <c r="P295" s="5"/>
      <c r="Q295" s="4"/>
      <c r="T295" s="4"/>
      <c r="U295" s="5"/>
      <c r="V295" s="4"/>
      <c r="Y295" s="4"/>
      <c r="Z295" s="5"/>
      <c r="AA295" s="4"/>
      <c r="AD295" s="4"/>
      <c r="AE295" s="5"/>
      <c r="AF295" s="4"/>
      <c r="AI295" s="4"/>
      <c r="AJ295" s="5"/>
      <c r="AK295" s="4"/>
      <c r="AN295" s="4"/>
      <c r="AO295" s="5"/>
      <c r="AP295" s="4"/>
      <c r="AS295" s="4"/>
      <c r="AT295" s="5"/>
      <c r="AU295" s="4"/>
      <c r="AX295" s="4"/>
      <c r="AY295" s="5"/>
      <c r="AZ295" s="4"/>
      <c r="BC295" s="4"/>
      <c r="BD295" s="5"/>
      <c r="BE295" s="4"/>
      <c r="BH295" s="4"/>
      <c r="BI295" s="5"/>
      <c r="BJ295" s="4"/>
      <c r="BN295" s="4"/>
      <c r="BO295" s="5"/>
      <c r="BP295" s="4"/>
    </row>
    <row r="296" spans="4:68" s="3" customFormat="1" ht="14.4" x14ac:dyDescent="0.3">
      <c r="D296" s="57"/>
      <c r="E296" s="44"/>
      <c r="F296" s="45"/>
      <c r="G296" s="45"/>
      <c r="H296" s="57"/>
      <c r="J296" s="4"/>
      <c r="K296" s="5"/>
      <c r="L296" s="4"/>
      <c r="O296" s="4"/>
      <c r="P296" s="5"/>
      <c r="Q296" s="4"/>
      <c r="T296" s="4"/>
      <c r="U296" s="5"/>
      <c r="V296" s="4"/>
      <c r="Y296" s="4"/>
      <c r="Z296" s="5"/>
      <c r="AA296" s="4"/>
      <c r="AD296" s="4"/>
      <c r="AE296" s="5"/>
      <c r="AF296" s="4"/>
      <c r="AI296" s="4"/>
      <c r="AJ296" s="5"/>
      <c r="AK296" s="4"/>
      <c r="AN296" s="4"/>
      <c r="AO296" s="5"/>
      <c r="AP296" s="4"/>
      <c r="AS296" s="4"/>
      <c r="AT296" s="5"/>
      <c r="AU296" s="4"/>
      <c r="AX296" s="4"/>
      <c r="AY296" s="5"/>
      <c r="AZ296" s="4"/>
      <c r="BC296" s="4"/>
      <c r="BD296" s="5"/>
      <c r="BE296" s="4"/>
      <c r="BH296" s="4"/>
      <c r="BI296" s="5"/>
      <c r="BJ296" s="4"/>
      <c r="BN296" s="4"/>
      <c r="BO296" s="5"/>
      <c r="BP296" s="4"/>
    </row>
    <row r="297" spans="4:68" s="3" customFormat="1" ht="14.4" x14ac:dyDescent="0.3">
      <c r="D297" s="57"/>
      <c r="E297" s="44"/>
      <c r="F297" s="45"/>
      <c r="G297" s="45"/>
      <c r="H297" s="57"/>
      <c r="J297" s="4"/>
      <c r="K297" s="5"/>
      <c r="L297" s="4"/>
      <c r="O297" s="4"/>
      <c r="P297" s="5"/>
      <c r="Q297" s="4"/>
      <c r="T297" s="4"/>
      <c r="U297" s="5"/>
      <c r="V297" s="4"/>
      <c r="Y297" s="4"/>
      <c r="Z297" s="5"/>
      <c r="AA297" s="4"/>
      <c r="AD297" s="4"/>
      <c r="AE297" s="5"/>
      <c r="AF297" s="4"/>
      <c r="AI297" s="4"/>
      <c r="AJ297" s="5"/>
      <c r="AK297" s="4"/>
      <c r="AN297" s="4"/>
      <c r="AO297" s="5"/>
      <c r="AP297" s="4"/>
      <c r="AS297" s="4"/>
      <c r="AT297" s="5"/>
      <c r="AU297" s="4"/>
      <c r="AX297" s="4"/>
      <c r="AY297" s="5"/>
      <c r="AZ297" s="4"/>
      <c r="BC297" s="4"/>
      <c r="BD297" s="5"/>
      <c r="BE297" s="4"/>
      <c r="BH297" s="4"/>
      <c r="BI297" s="5"/>
      <c r="BJ297" s="4"/>
      <c r="BN297" s="4"/>
      <c r="BO297" s="5"/>
      <c r="BP297" s="4"/>
    </row>
    <row r="298" spans="4:68" s="3" customFormat="1" ht="14.4" x14ac:dyDescent="0.3">
      <c r="D298" s="57"/>
      <c r="E298" s="44"/>
      <c r="F298" s="45"/>
      <c r="G298" s="45"/>
      <c r="H298" s="57"/>
      <c r="J298" s="4"/>
      <c r="K298" s="5"/>
      <c r="L298" s="4"/>
      <c r="O298" s="4"/>
      <c r="P298" s="5"/>
      <c r="Q298" s="4"/>
      <c r="T298" s="4"/>
      <c r="U298" s="5"/>
      <c r="V298" s="4"/>
      <c r="Y298" s="4"/>
      <c r="Z298" s="5"/>
      <c r="AA298" s="4"/>
      <c r="AD298" s="4"/>
      <c r="AE298" s="5"/>
      <c r="AF298" s="4"/>
      <c r="AI298" s="4"/>
      <c r="AJ298" s="5"/>
      <c r="AK298" s="4"/>
      <c r="AN298" s="4"/>
      <c r="AO298" s="5"/>
      <c r="AP298" s="4"/>
      <c r="AS298" s="4"/>
      <c r="AT298" s="5"/>
      <c r="AU298" s="4"/>
      <c r="AX298" s="4"/>
      <c r="AY298" s="5"/>
      <c r="AZ298" s="4"/>
      <c r="BC298" s="4"/>
      <c r="BD298" s="5"/>
      <c r="BE298" s="4"/>
      <c r="BH298" s="4"/>
      <c r="BI298" s="5"/>
      <c r="BJ298" s="4"/>
      <c r="BN298" s="4"/>
      <c r="BO298" s="5"/>
      <c r="BP298" s="4"/>
    </row>
    <row r="299" spans="4:68" s="3" customFormat="1" ht="14.4" x14ac:dyDescent="0.3">
      <c r="D299" s="57"/>
      <c r="E299" s="44"/>
      <c r="F299" s="45"/>
      <c r="G299" s="45"/>
      <c r="H299" s="57"/>
      <c r="J299" s="4"/>
      <c r="K299" s="5"/>
      <c r="L299" s="4"/>
      <c r="O299" s="4"/>
      <c r="P299" s="5"/>
      <c r="Q299" s="4"/>
      <c r="T299" s="4"/>
      <c r="U299" s="5"/>
      <c r="V299" s="4"/>
      <c r="Y299" s="4"/>
      <c r="Z299" s="5"/>
      <c r="AA299" s="4"/>
      <c r="AD299" s="4"/>
      <c r="AE299" s="5"/>
      <c r="AF299" s="4"/>
      <c r="AI299" s="4"/>
      <c r="AJ299" s="5"/>
      <c r="AK299" s="4"/>
      <c r="AN299" s="4"/>
      <c r="AO299" s="5"/>
      <c r="AP299" s="4"/>
      <c r="AS299" s="4"/>
      <c r="AT299" s="5"/>
      <c r="AU299" s="4"/>
      <c r="AX299" s="4"/>
      <c r="AY299" s="5"/>
      <c r="AZ299" s="4"/>
      <c r="BC299" s="4"/>
      <c r="BD299" s="5"/>
      <c r="BE299" s="4"/>
      <c r="BH299" s="4"/>
      <c r="BI299" s="5"/>
      <c r="BJ299" s="4"/>
      <c r="BN299" s="4"/>
      <c r="BO299" s="5"/>
      <c r="BP299" s="4"/>
    </row>
    <row r="300" spans="4:68" s="3" customFormat="1" ht="14.4" x14ac:dyDescent="0.3">
      <c r="D300" s="57"/>
      <c r="E300" s="44"/>
      <c r="F300" s="45"/>
      <c r="G300" s="45"/>
      <c r="H300" s="57"/>
      <c r="J300" s="4"/>
      <c r="K300" s="5"/>
      <c r="L300" s="4"/>
      <c r="O300" s="4"/>
      <c r="P300" s="5"/>
      <c r="Q300" s="4"/>
      <c r="T300" s="4"/>
      <c r="U300" s="5"/>
      <c r="V300" s="4"/>
      <c r="Y300" s="4"/>
      <c r="Z300" s="5"/>
      <c r="AA300" s="4"/>
      <c r="AD300" s="4"/>
      <c r="AE300" s="5"/>
      <c r="AF300" s="4"/>
      <c r="AI300" s="4"/>
      <c r="AJ300" s="5"/>
      <c r="AK300" s="4"/>
      <c r="AN300" s="4"/>
      <c r="AO300" s="5"/>
      <c r="AP300" s="4"/>
      <c r="AS300" s="4"/>
      <c r="AT300" s="5"/>
      <c r="AU300" s="4"/>
      <c r="AX300" s="4"/>
      <c r="AY300" s="5"/>
      <c r="AZ300" s="4"/>
      <c r="BC300" s="4"/>
      <c r="BD300" s="5"/>
      <c r="BE300" s="4"/>
      <c r="BH300" s="4"/>
      <c r="BI300" s="5"/>
      <c r="BJ300" s="4"/>
      <c r="BN300" s="4"/>
      <c r="BO300" s="5"/>
      <c r="BP300" s="4"/>
    </row>
    <row r="301" spans="4:68" s="3" customFormat="1" ht="14.4" x14ac:dyDescent="0.3">
      <c r="D301" s="57"/>
      <c r="E301" s="44"/>
      <c r="F301" s="45"/>
      <c r="G301" s="45"/>
      <c r="H301" s="57"/>
      <c r="J301" s="4"/>
      <c r="K301" s="5"/>
      <c r="L301" s="4"/>
      <c r="O301" s="4"/>
      <c r="P301" s="5"/>
      <c r="Q301" s="4"/>
      <c r="T301" s="4"/>
      <c r="U301" s="5"/>
      <c r="V301" s="4"/>
      <c r="Y301" s="4"/>
      <c r="Z301" s="5"/>
      <c r="AA301" s="4"/>
      <c r="AD301" s="4"/>
      <c r="AE301" s="5"/>
      <c r="AF301" s="4"/>
      <c r="AI301" s="4"/>
      <c r="AJ301" s="5"/>
      <c r="AK301" s="4"/>
      <c r="AN301" s="4"/>
      <c r="AO301" s="5"/>
      <c r="AP301" s="4"/>
      <c r="AS301" s="4"/>
      <c r="AT301" s="5"/>
      <c r="AU301" s="4"/>
      <c r="AX301" s="4"/>
      <c r="AY301" s="5"/>
      <c r="AZ301" s="4"/>
      <c r="BC301" s="4"/>
      <c r="BD301" s="5"/>
      <c r="BE301" s="4"/>
      <c r="BH301" s="4"/>
      <c r="BI301" s="5"/>
      <c r="BJ301" s="4"/>
      <c r="BN301" s="4"/>
      <c r="BO301" s="5"/>
      <c r="BP301" s="4"/>
    </row>
    <row r="302" spans="4:68" s="3" customFormat="1" ht="14.4" x14ac:dyDescent="0.3">
      <c r="D302" s="57"/>
      <c r="E302" s="44"/>
      <c r="F302" s="45"/>
      <c r="G302" s="45"/>
      <c r="H302" s="57"/>
      <c r="J302" s="4"/>
      <c r="K302" s="5"/>
      <c r="L302" s="4"/>
      <c r="O302" s="4"/>
      <c r="P302" s="5"/>
      <c r="Q302" s="4"/>
      <c r="T302" s="4"/>
      <c r="U302" s="5"/>
      <c r="V302" s="4"/>
      <c r="Y302" s="4"/>
      <c r="Z302" s="5"/>
      <c r="AA302" s="4"/>
      <c r="AD302" s="4"/>
      <c r="AE302" s="5"/>
      <c r="AF302" s="4"/>
      <c r="AI302" s="4"/>
      <c r="AJ302" s="5"/>
      <c r="AK302" s="4"/>
      <c r="AN302" s="4"/>
      <c r="AO302" s="5"/>
      <c r="AP302" s="4"/>
      <c r="AS302" s="4"/>
      <c r="AT302" s="5"/>
      <c r="AU302" s="4"/>
      <c r="AX302" s="4"/>
      <c r="AY302" s="5"/>
      <c r="AZ302" s="4"/>
      <c r="BC302" s="4"/>
      <c r="BD302" s="5"/>
      <c r="BE302" s="4"/>
      <c r="BH302" s="4"/>
      <c r="BI302" s="5"/>
      <c r="BJ302" s="4"/>
      <c r="BN302" s="4"/>
      <c r="BO302" s="5"/>
      <c r="BP302" s="4"/>
    </row>
    <row r="303" spans="4:68" s="3" customFormat="1" ht="14.4" x14ac:dyDescent="0.3">
      <c r="D303" s="57"/>
      <c r="E303" s="44"/>
      <c r="F303" s="45"/>
      <c r="G303" s="45"/>
      <c r="H303" s="57"/>
      <c r="J303" s="4"/>
      <c r="K303" s="5"/>
      <c r="L303" s="4"/>
      <c r="O303" s="4"/>
      <c r="P303" s="5"/>
      <c r="Q303" s="4"/>
      <c r="T303" s="4"/>
      <c r="U303" s="5"/>
      <c r="V303" s="4"/>
      <c r="Y303" s="4"/>
      <c r="Z303" s="5"/>
      <c r="AA303" s="4"/>
      <c r="AD303" s="4"/>
      <c r="AE303" s="5"/>
      <c r="AF303" s="4"/>
      <c r="AI303" s="4"/>
      <c r="AJ303" s="5"/>
      <c r="AK303" s="4"/>
      <c r="AN303" s="4"/>
      <c r="AO303" s="5"/>
      <c r="AP303" s="4"/>
      <c r="AS303" s="4"/>
      <c r="AT303" s="5"/>
      <c r="AU303" s="4"/>
      <c r="AX303" s="4"/>
      <c r="AY303" s="5"/>
      <c r="AZ303" s="4"/>
      <c r="BC303" s="4"/>
      <c r="BD303" s="5"/>
      <c r="BE303" s="4"/>
      <c r="BH303" s="4"/>
      <c r="BI303" s="5"/>
      <c r="BJ303" s="4"/>
      <c r="BN303" s="4"/>
      <c r="BO303" s="5"/>
      <c r="BP303" s="4"/>
    </row>
    <row r="304" spans="4:68" s="3" customFormat="1" ht="14.4" x14ac:dyDescent="0.3">
      <c r="D304" s="57"/>
      <c r="E304" s="44"/>
      <c r="F304" s="45"/>
      <c r="G304" s="45"/>
      <c r="H304" s="57"/>
      <c r="J304" s="4"/>
      <c r="K304" s="5"/>
      <c r="L304" s="4"/>
      <c r="O304" s="4"/>
      <c r="P304" s="5"/>
      <c r="Q304" s="4"/>
      <c r="T304" s="4"/>
      <c r="U304" s="5"/>
      <c r="V304" s="4"/>
      <c r="Y304" s="4"/>
      <c r="Z304" s="5"/>
      <c r="AA304" s="4"/>
      <c r="AD304" s="4"/>
      <c r="AE304" s="5"/>
      <c r="AF304" s="4"/>
      <c r="AI304" s="4"/>
      <c r="AJ304" s="5"/>
      <c r="AK304" s="4"/>
      <c r="AN304" s="4"/>
      <c r="AO304" s="5"/>
      <c r="AP304" s="4"/>
      <c r="AS304" s="4"/>
      <c r="AT304" s="5"/>
      <c r="AU304" s="4"/>
      <c r="AX304" s="4"/>
      <c r="AY304" s="5"/>
      <c r="AZ304" s="4"/>
      <c r="BC304" s="4"/>
      <c r="BD304" s="5"/>
      <c r="BE304" s="4"/>
      <c r="BH304" s="4"/>
      <c r="BI304" s="5"/>
      <c r="BJ304" s="4"/>
      <c r="BN304" s="4"/>
      <c r="BO304" s="5"/>
      <c r="BP304" s="4"/>
    </row>
    <row r="305" spans="4:68" s="3" customFormat="1" ht="14.4" x14ac:dyDescent="0.3">
      <c r="D305" s="57"/>
      <c r="E305" s="44"/>
      <c r="F305" s="45"/>
      <c r="G305" s="45"/>
      <c r="H305" s="57"/>
      <c r="J305" s="4"/>
      <c r="K305" s="5"/>
      <c r="L305" s="4"/>
      <c r="O305" s="4"/>
      <c r="P305" s="5"/>
      <c r="Q305" s="4"/>
      <c r="T305" s="4"/>
      <c r="U305" s="5"/>
      <c r="V305" s="4"/>
      <c r="Y305" s="4"/>
      <c r="Z305" s="5"/>
      <c r="AA305" s="4"/>
      <c r="AD305" s="4"/>
      <c r="AE305" s="5"/>
      <c r="AF305" s="4"/>
      <c r="AI305" s="4"/>
      <c r="AJ305" s="5"/>
      <c r="AK305" s="4"/>
      <c r="AN305" s="4"/>
      <c r="AO305" s="5"/>
      <c r="AP305" s="4"/>
      <c r="AS305" s="4"/>
      <c r="AT305" s="5"/>
      <c r="AU305" s="4"/>
      <c r="AX305" s="4"/>
      <c r="AY305" s="5"/>
      <c r="AZ305" s="4"/>
      <c r="BC305" s="4"/>
      <c r="BD305" s="5"/>
      <c r="BE305" s="4"/>
      <c r="BH305" s="4"/>
      <c r="BI305" s="5"/>
      <c r="BJ305" s="4"/>
      <c r="BN305" s="4"/>
      <c r="BO305" s="5"/>
      <c r="BP305" s="4"/>
    </row>
    <row r="306" spans="4:68" s="3" customFormat="1" ht="14.4" x14ac:dyDescent="0.3">
      <c r="D306" s="57"/>
      <c r="E306" s="44"/>
      <c r="F306" s="45"/>
      <c r="G306" s="45"/>
      <c r="H306" s="57"/>
      <c r="J306" s="4"/>
      <c r="K306" s="5"/>
      <c r="L306" s="4"/>
      <c r="O306" s="4"/>
      <c r="P306" s="5"/>
      <c r="Q306" s="4"/>
      <c r="T306" s="4"/>
      <c r="U306" s="5"/>
      <c r="V306" s="4"/>
      <c r="Y306" s="4"/>
      <c r="Z306" s="5"/>
      <c r="AA306" s="4"/>
      <c r="AD306" s="4"/>
      <c r="AE306" s="5"/>
      <c r="AF306" s="4"/>
      <c r="AI306" s="4"/>
      <c r="AJ306" s="5"/>
      <c r="AK306" s="4"/>
      <c r="AN306" s="4"/>
      <c r="AO306" s="5"/>
      <c r="AP306" s="4"/>
      <c r="AS306" s="4"/>
      <c r="AT306" s="5"/>
      <c r="AU306" s="4"/>
      <c r="AX306" s="4"/>
      <c r="AY306" s="5"/>
      <c r="AZ306" s="4"/>
      <c r="BC306" s="4"/>
      <c r="BD306" s="5"/>
      <c r="BE306" s="4"/>
      <c r="BH306" s="4"/>
      <c r="BI306" s="5"/>
      <c r="BJ306" s="4"/>
      <c r="BN306" s="4"/>
      <c r="BO306" s="5"/>
      <c r="BP306" s="4"/>
    </row>
    <row r="307" spans="4:68" s="3" customFormat="1" ht="14.4" x14ac:dyDescent="0.3">
      <c r="D307" s="57"/>
      <c r="E307" s="44"/>
      <c r="F307" s="45"/>
      <c r="G307" s="45"/>
      <c r="H307" s="57"/>
      <c r="J307" s="4"/>
      <c r="K307" s="5"/>
      <c r="L307" s="4"/>
      <c r="O307" s="4"/>
      <c r="P307" s="5"/>
      <c r="Q307" s="4"/>
      <c r="T307" s="4"/>
      <c r="U307" s="5"/>
      <c r="V307" s="4"/>
      <c r="Y307" s="4"/>
      <c r="Z307" s="5"/>
      <c r="AA307" s="4"/>
      <c r="AD307" s="4"/>
      <c r="AE307" s="5"/>
      <c r="AF307" s="4"/>
      <c r="AI307" s="4"/>
      <c r="AJ307" s="5"/>
      <c r="AK307" s="4"/>
      <c r="AN307" s="4"/>
      <c r="AO307" s="5"/>
      <c r="AP307" s="4"/>
      <c r="AS307" s="4"/>
      <c r="AT307" s="5"/>
      <c r="AU307" s="4"/>
      <c r="AX307" s="4"/>
      <c r="AY307" s="5"/>
      <c r="AZ307" s="4"/>
      <c r="BC307" s="4"/>
      <c r="BD307" s="5"/>
      <c r="BE307" s="4"/>
      <c r="BH307" s="4"/>
      <c r="BI307" s="5"/>
      <c r="BJ307" s="4"/>
      <c r="BN307" s="4"/>
      <c r="BO307" s="5"/>
      <c r="BP307" s="4"/>
    </row>
    <row r="308" spans="4:68" s="3" customFormat="1" ht="14.4" x14ac:dyDescent="0.3">
      <c r="D308" s="57"/>
      <c r="E308" s="44"/>
      <c r="F308" s="45"/>
      <c r="G308" s="45"/>
      <c r="H308" s="57"/>
      <c r="J308" s="4"/>
      <c r="K308" s="5"/>
      <c r="L308" s="4"/>
      <c r="O308" s="4"/>
      <c r="P308" s="5"/>
      <c r="Q308" s="4"/>
      <c r="T308" s="4"/>
      <c r="U308" s="5"/>
      <c r="V308" s="4"/>
      <c r="Y308" s="4"/>
      <c r="Z308" s="5"/>
      <c r="AA308" s="4"/>
      <c r="AD308" s="4"/>
      <c r="AE308" s="5"/>
      <c r="AF308" s="4"/>
      <c r="AI308" s="4"/>
      <c r="AJ308" s="5"/>
      <c r="AK308" s="4"/>
      <c r="AN308" s="4"/>
      <c r="AO308" s="5"/>
      <c r="AP308" s="4"/>
      <c r="AS308" s="4"/>
      <c r="AT308" s="5"/>
      <c r="AU308" s="4"/>
      <c r="AX308" s="4"/>
      <c r="AY308" s="5"/>
      <c r="AZ308" s="4"/>
      <c r="BC308" s="4"/>
      <c r="BD308" s="5"/>
      <c r="BE308" s="4"/>
      <c r="BH308" s="4"/>
      <c r="BI308" s="5"/>
      <c r="BJ308" s="4"/>
      <c r="BN308" s="4"/>
      <c r="BO308" s="5"/>
      <c r="BP308" s="4"/>
    </row>
    <row r="309" spans="4:68" s="3" customFormat="1" ht="14.4" x14ac:dyDescent="0.3">
      <c r="D309" s="57"/>
      <c r="E309" s="44"/>
      <c r="F309" s="45"/>
      <c r="G309" s="45"/>
      <c r="H309" s="57"/>
      <c r="J309" s="4"/>
      <c r="K309" s="5"/>
      <c r="L309" s="4"/>
      <c r="O309" s="4"/>
      <c r="P309" s="5"/>
      <c r="Q309" s="4"/>
      <c r="T309" s="4"/>
      <c r="U309" s="5"/>
      <c r="V309" s="4"/>
      <c r="Y309" s="4"/>
      <c r="Z309" s="5"/>
      <c r="AA309" s="4"/>
      <c r="AD309" s="4"/>
      <c r="AE309" s="5"/>
      <c r="AF309" s="4"/>
      <c r="AI309" s="4"/>
      <c r="AJ309" s="5"/>
      <c r="AK309" s="4"/>
      <c r="AN309" s="4"/>
      <c r="AO309" s="5"/>
      <c r="AP309" s="4"/>
      <c r="AS309" s="4"/>
      <c r="AT309" s="5"/>
      <c r="AU309" s="4"/>
      <c r="AX309" s="4"/>
      <c r="AY309" s="5"/>
      <c r="AZ309" s="4"/>
      <c r="BC309" s="4"/>
      <c r="BD309" s="5"/>
      <c r="BE309" s="4"/>
      <c r="BH309" s="4"/>
      <c r="BI309" s="5"/>
      <c r="BJ309" s="4"/>
      <c r="BN309" s="4"/>
      <c r="BO309" s="5"/>
      <c r="BP309" s="4"/>
    </row>
    <row r="310" spans="4:68" s="3" customFormat="1" ht="14.4" x14ac:dyDescent="0.3">
      <c r="D310" s="57"/>
      <c r="E310" s="44"/>
      <c r="F310" s="45"/>
      <c r="G310" s="45"/>
      <c r="H310" s="57"/>
      <c r="J310" s="4"/>
      <c r="K310" s="5"/>
      <c r="L310" s="4"/>
      <c r="O310" s="4"/>
      <c r="P310" s="5"/>
      <c r="Q310" s="4"/>
      <c r="T310" s="4"/>
      <c r="U310" s="5"/>
      <c r="V310" s="4"/>
      <c r="Y310" s="4"/>
      <c r="Z310" s="5"/>
      <c r="AA310" s="4"/>
      <c r="AD310" s="4"/>
      <c r="AE310" s="5"/>
      <c r="AF310" s="4"/>
      <c r="AI310" s="4"/>
      <c r="AJ310" s="5"/>
      <c r="AK310" s="4"/>
      <c r="AN310" s="4"/>
      <c r="AO310" s="5"/>
      <c r="AP310" s="4"/>
      <c r="AS310" s="4"/>
      <c r="AT310" s="5"/>
      <c r="AU310" s="4"/>
      <c r="AX310" s="4"/>
      <c r="AY310" s="5"/>
      <c r="AZ310" s="4"/>
      <c r="BC310" s="4"/>
      <c r="BD310" s="5"/>
      <c r="BE310" s="4"/>
      <c r="BH310" s="4"/>
      <c r="BI310" s="5"/>
      <c r="BJ310" s="4"/>
      <c r="BN310" s="4"/>
      <c r="BO310" s="5"/>
      <c r="BP310" s="4"/>
    </row>
    <row r="311" spans="4:68" s="3" customFormat="1" ht="14.4" x14ac:dyDescent="0.3">
      <c r="D311" s="57"/>
      <c r="E311" s="44"/>
      <c r="F311" s="45"/>
      <c r="G311" s="45"/>
      <c r="H311" s="57"/>
      <c r="J311" s="4"/>
      <c r="K311" s="5"/>
      <c r="L311" s="4"/>
      <c r="O311" s="4"/>
      <c r="P311" s="5"/>
      <c r="Q311" s="4"/>
      <c r="T311" s="4"/>
      <c r="U311" s="5"/>
      <c r="V311" s="4"/>
      <c r="Y311" s="4"/>
      <c r="Z311" s="5"/>
      <c r="AA311" s="4"/>
      <c r="AD311" s="4"/>
      <c r="AE311" s="5"/>
      <c r="AF311" s="4"/>
      <c r="AI311" s="4"/>
      <c r="AJ311" s="5"/>
      <c r="AK311" s="4"/>
      <c r="AN311" s="4"/>
      <c r="AO311" s="5"/>
      <c r="AP311" s="4"/>
      <c r="AS311" s="4"/>
      <c r="AT311" s="5"/>
      <c r="AU311" s="4"/>
      <c r="AX311" s="4"/>
      <c r="AY311" s="5"/>
      <c r="AZ311" s="4"/>
      <c r="BC311" s="4"/>
      <c r="BD311" s="5"/>
      <c r="BE311" s="4"/>
      <c r="BH311" s="4"/>
      <c r="BI311" s="5"/>
      <c r="BJ311" s="4"/>
      <c r="BN311" s="4"/>
      <c r="BO311" s="5"/>
      <c r="BP311" s="4"/>
    </row>
    <row r="312" spans="4:68" s="3" customFormat="1" ht="14.4" x14ac:dyDescent="0.3">
      <c r="D312" s="57"/>
      <c r="E312" s="44"/>
      <c r="F312" s="45"/>
      <c r="G312" s="45"/>
      <c r="H312" s="57"/>
      <c r="J312" s="4"/>
      <c r="K312" s="5"/>
      <c r="L312" s="4"/>
      <c r="O312" s="4"/>
      <c r="P312" s="5"/>
      <c r="Q312" s="4"/>
      <c r="T312" s="4"/>
      <c r="U312" s="5"/>
      <c r="V312" s="4"/>
      <c r="Y312" s="4"/>
      <c r="Z312" s="5"/>
      <c r="AA312" s="4"/>
      <c r="AD312" s="4"/>
      <c r="AE312" s="5"/>
      <c r="AF312" s="4"/>
      <c r="AI312" s="4"/>
      <c r="AJ312" s="5"/>
      <c r="AK312" s="4"/>
      <c r="AN312" s="4"/>
      <c r="AO312" s="5"/>
      <c r="AP312" s="4"/>
      <c r="AS312" s="4"/>
      <c r="AT312" s="5"/>
      <c r="AU312" s="4"/>
      <c r="AX312" s="4"/>
      <c r="AY312" s="5"/>
      <c r="AZ312" s="4"/>
      <c r="BC312" s="4"/>
      <c r="BD312" s="5"/>
      <c r="BE312" s="4"/>
      <c r="BH312" s="4"/>
      <c r="BI312" s="5"/>
      <c r="BJ312" s="4"/>
      <c r="BN312" s="4"/>
      <c r="BO312" s="5"/>
      <c r="BP312" s="4"/>
    </row>
    <row r="313" spans="4:68" s="3" customFormat="1" ht="14.4" x14ac:dyDescent="0.3">
      <c r="D313" s="57"/>
      <c r="E313" s="44"/>
      <c r="F313" s="45"/>
      <c r="G313" s="45"/>
      <c r="H313" s="57"/>
      <c r="J313" s="4"/>
      <c r="K313" s="5"/>
      <c r="L313" s="4"/>
      <c r="O313" s="4"/>
      <c r="P313" s="5"/>
      <c r="Q313" s="4"/>
      <c r="T313" s="4"/>
      <c r="U313" s="5"/>
      <c r="V313" s="4"/>
      <c r="Y313" s="4"/>
      <c r="Z313" s="5"/>
      <c r="AA313" s="4"/>
      <c r="AD313" s="4"/>
      <c r="AE313" s="5"/>
      <c r="AF313" s="4"/>
      <c r="AI313" s="4"/>
      <c r="AJ313" s="5"/>
      <c r="AK313" s="4"/>
      <c r="AN313" s="4"/>
      <c r="AO313" s="5"/>
      <c r="AP313" s="4"/>
      <c r="AS313" s="4"/>
      <c r="AT313" s="5"/>
      <c r="AU313" s="4"/>
      <c r="AX313" s="4"/>
      <c r="AY313" s="5"/>
      <c r="AZ313" s="4"/>
      <c r="BC313" s="4"/>
      <c r="BD313" s="5"/>
      <c r="BE313" s="4"/>
      <c r="BH313" s="4"/>
      <c r="BI313" s="5"/>
      <c r="BJ313" s="4"/>
      <c r="BN313" s="4"/>
      <c r="BO313" s="5"/>
      <c r="BP313" s="4"/>
    </row>
    <row r="314" spans="4:68" s="3" customFormat="1" ht="14.4" x14ac:dyDescent="0.3">
      <c r="D314" s="57"/>
      <c r="E314" s="44"/>
      <c r="F314" s="45"/>
      <c r="G314" s="45"/>
      <c r="H314" s="57"/>
      <c r="J314" s="4"/>
      <c r="K314" s="5"/>
      <c r="L314" s="4"/>
      <c r="O314" s="4"/>
      <c r="P314" s="5"/>
      <c r="Q314" s="4"/>
      <c r="T314" s="4"/>
      <c r="U314" s="5"/>
      <c r="V314" s="4"/>
      <c r="Y314" s="4"/>
      <c r="Z314" s="5"/>
      <c r="AA314" s="4"/>
      <c r="AD314" s="4"/>
      <c r="AE314" s="5"/>
      <c r="AF314" s="4"/>
      <c r="AI314" s="4"/>
      <c r="AJ314" s="5"/>
      <c r="AK314" s="4"/>
      <c r="AN314" s="4"/>
      <c r="AO314" s="5"/>
      <c r="AP314" s="4"/>
      <c r="AS314" s="4"/>
      <c r="AT314" s="5"/>
      <c r="AU314" s="4"/>
      <c r="AX314" s="4"/>
      <c r="AY314" s="5"/>
      <c r="AZ314" s="4"/>
      <c r="BC314" s="4"/>
      <c r="BD314" s="5"/>
      <c r="BE314" s="4"/>
      <c r="BH314" s="4"/>
      <c r="BI314" s="5"/>
      <c r="BJ314" s="4"/>
      <c r="BN314" s="4"/>
      <c r="BO314" s="5"/>
      <c r="BP314" s="4"/>
    </row>
    <row r="315" spans="4:68" s="3" customFormat="1" ht="14.4" x14ac:dyDescent="0.3">
      <c r="D315" s="57"/>
      <c r="E315" s="44"/>
      <c r="F315" s="45"/>
      <c r="G315" s="45"/>
      <c r="H315" s="57"/>
      <c r="J315" s="4"/>
      <c r="K315" s="5"/>
      <c r="L315" s="4"/>
      <c r="O315" s="4"/>
      <c r="P315" s="5"/>
      <c r="Q315" s="4"/>
      <c r="T315" s="4"/>
      <c r="U315" s="5"/>
      <c r="V315" s="4"/>
      <c r="Y315" s="4"/>
      <c r="Z315" s="5"/>
      <c r="AA315" s="4"/>
      <c r="AD315" s="4"/>
      <c r="AE315" s="5"/>
      <c r="AF315" s="4"/>
      <c r="AI315" s="4"/>
      <c r="AJ315" s="5"/>
      <c r="AK315" s="4"/>
      <c r="AN315" s="4"/>
      <c r="AO315" s="5"/>
      <c r="AP315" s="4"/>
      <c r="AS315" s="4"/>
      <c r="AT315" s="5"/>
      <c r="AU315" s="4"/>
      <c r="AX315" s="4"/>
      <c r="AY315" s="5"/>
      <c r="AZ315" s="4"/>
      <c r="BC315" s="4"/>
      <c r="BD315" s="5"/>
      <c r="BE315" s="4"/>
      <c r="BH315" s="4"/>
      <c r="BI315" s="5"/>
      <c r="BJ315" s="4"/>
      <c r="BN315" s="4"/>
      <c r="BO315" s="5"/>
      <c r="BP315" s="4"/>
    </row>
    <row r="316" spans="4:68" s="3" customFormat="1" ht="14.4" x14ac:dyDescent="0.3">
      <c r="D316" s="57"/>
      <c r="E316" s="44"/>
      <c r="F316" s="45"/>
      <c r="G316" s="45"/>
      <c r="H316" s="57"/>
      <c r="J316" s="4"/>
      <c r="K316" s="5"/>
      <c r="L316" s="4"/>
      <c r="O316" s="4"/>
      <c r="P316" s="5"/>
      <c r="Q316" s="4"/>
      <c r="T316" s="4"/>
      <c r="U316" s="5"/>
      <c r="V316" s="4"/>
      <c r="Y316" s="4"/>
      <c r="Z316" s="5"/>
      <c r="AA316" s="4"/>
      <c r="AD316" s="4"/>
      <c r="AE316" s="5"/>
      <c r="AF316" s="4"/>
      <c r="AI316" s="4"/>
      <c r="AJ316" s="5"/>
      <c r="AK316" s="4"/>
      <c r="AN316" s="4"/>
      <c r="AO316" s="5"/>
      <c r="AP316" s="4"/>
      <c r="AS316" s="4"/>
      <c r="AT316" s="5"/>
      <c r="AU316" s="4"/>
      <c r="AX316" s="4"/>
      <c r="AY316" s="5"/>
      <c r="AZ316" s="4"/>
      <c r="BC316" s="4"/>
      <c r="BD316" s="5"/>
      <c r="BE316" s="4"/>
      <c r="BH316" s="4"/>
      <c r="BI316" s="5"/>
      <c r="BJ316" s="4"/>
      <c r="BN316" s="4"/>
      <c r="BO316" s="5"/>
      <c r="BP316" s="4"/>
    </row>
    <row r="317" spans="4:68" s="3" customFormat="1" ht="14.4" x14ac:dyDescent="0.3">
      <c r="D317" s="57"/>
      <c r="E317" s="44"/>
      <c r="F317" s="45"/>
      <c r="G317" s="45"/>
      <c r="H317" s="57"/>
      <c r="J317" s="4"/>
      <c r="K317" s="5"/>
      <c r="L317" s="4"/>
      <c r="O317" s="4"/>
      <c r="P317" s="5"/>
      <c r="Q317" s="4"/>
      <c r="T317" s="4"/>
      <c r="U317" s="5"/>
      <c r="V317" s="4"/>
      <c r="Y317" s="4"/>
      <c r="Z317" s="5"/>
      <c r="AA317" s="4"/>
      <c r="AD317" s="4"/>
      <c r="AE317" s="5"/>
      <c r="AF317" s="4"/>
      <c r="AI317" s="4"/>
      <c r="AJ317" s="5"/>
      <c r="AK317" s="4"/>
      <c r="AN317" s="4"/>
      <c r="AO317" s="5"/>
      <c r="AP317" s="4"/>
      <c r="AS317" s="4"/>
      <c r="AT317" s="5"/>
      <c r="AU317" s="4"/>
      <c r="AX317" s="4"/>
      <c r="AY317" s="5"/>
      <c r="AZ317" s="4"/>
      <c r="BC317" s="4"/>
      <c r="BD317" s="5"/>
      <c r="BE317" s="4"/>
      <c r="BH317" s="4"/>
      <c r="BI317" s="5"/>
      <c r="BJ317" s="4"/>
      <c r="BN317" s="4"/>
      <c r="BO317" s="5"/>
      <c r="BP317" s="4"/>
    </row>
    <row r="318" spans="4:68" s="3" customFormat="1" ht="14.4" x14ac:dyDescent="0.3">
      <c r="D318" s="57"/>
      <c r="E318" s="44"/>
      <c r="F318" s="45"/>
      <c r="G318" s="45"/>
      <c r="H318" s="57"/>
      <c r="J318" s="4"/>
      <c r="K318" s="5"/>
      <c r="L318" s="4"/>
      <c r="O318" s="4"/>
      <c r="P318" s="5"/>
      <c r="Q318" s="4"/>
      <c r="T318" s="4"/>
      <c r="U318" s="5"/>
      <c r="V318" s="4"/>
      <c r="Y318" s="4"/>
      <c r="Z318" s="5"/>
      <c r="AA318" s="4"/>
      <c r="AD318" s="4"/>
      <c r="AE318" s="5"/>
      <c r="AF318" s="4"/>
      <c r="AI318" s="4"/>
      <c r="AJ318" s="5"/>
      <c r="AK318" s="4"/>
      <c r="AN318" s="4"/>
      <c r="AO318" s="5"/>
      <c r="AP318" s="4"/>
      <c r="AS318" s="4"/>
      <c r="AT318" s="5"/>
      <c r="AU318" s="4"/>
      <c r="AX318" s="4"/>
      <c r="AY318" s="5"/>
      <c r="AZ318" s="4"/>
      <c r="BC318" s="4"/>
      <c r="BD318" s="5"/>
      <c r="BE318" s="4"/>
      <c r="BH318" s="4"/>
      <c r="BI318" s="5"/>
      <c r="BJ318" s="4"/>
      <c r="BN318" s="4"/>
      <c r="BO318" s="5"/>
      <c r="BP318" s="4"/>
    </row>
    <row r="319" spans="4:68" s="3" customFormat="1" ht="14.4" x14ac:dyDescent="0.3">
      <c r="D319" s="57"/>
      <c r="E319" s="44"/>
      <c r="F319" s="45"/>
      <c r="G319" s="45"/>
      <c r="H319" s="57"/>
      <c r="J319" s="4"/>
      <c r="K319" s="5"/>
      <c r="L319" s="4"/>
      <c r="O319" s="4"/>
      <c r="P319" s="5"/>
      <c r="Q319" s="4"/>
      <c r="T319" s="4"/>
      <c r="U319" s="5"/>
      <c r="V319" s="4"/>
      <c r="Y319" s="4"/>
      <c r="Z319" s="5"/>
      <c r="AA319" s="4"/>
      <c r="AD319" s="4"/>
      <c r="AE319" s="5"/>
      <c r="AF319" s="4"/>
      <c r="AI319" s="4"/>
      <c r="AJ319" s="5"/>
      <c r="AK319" s="4"/>
      <c r="AN319" s="4"/>
      <c r="AO319" s="5"/>
      <c r="AP319" s="4"/>
      <c r="AS319" s="4"/>
      <c r="AT319" s="5"/>
      <c r="AU319" s="4"/>
      <c r="AX319" s="4"/>
      <c r="AY319" s="5"/>
      <c r="AZ319" s="4"/>
      <c r="BC319" s="4"/>
      <c r="BD319" s="5"/>
      <c r="BE319" s="4"/>
      <c r="BH319" s="4"/>
      <c r="BI319" s="5"/>
      <c r="BJ319" s="4"/>
      <c r="BN319" s="4"/>
      <c r="BO319" s="5"/>
      <c r="BP319" s="4"/>
    </row>
    <row r="320" spans="4:68" s="3" customFormat="1" ht="14.4" x14ac:dyDescent="0.3">
      <c r="D320" s="57"/>
      <c r="E320" s="44"/>
      <c r="F320" s="45"/>
      <c r="G320" s="45"/>
      <c r="H320" s="57"/>
      <c r="J320" s="4"/>
      <c r="K320" s="5"/>
      <c r="L320" s="4"/>
      <c r="O320" s="4"/>
      <c r="P320" s="5"/>
      <c r="Q320" s="4"/>
      <c r="T320" s="4"/>
      <c r="U320" s="5"/>
      <c r="V320" s="4"/>
      <c r="Y320" s="4"/>
      <c r="Z320" s="5"/>
      <c r="AA320" s="4"/>
      <c r="AD320" s="4"/>
      <c r="AE320" s="5"/>
      <c r="AF320" s="4"/>
      <c r="AI320" s="4"/>
      <c r="AJ320" s="5"/>
      <c r="AK320" s="4"/>
      <c r="AN320" s="4"/>
      <c r="AO320" s="5"/>
      <c r="AP320" s="4"/>
      <c r="AS320" s="4"/>
      <c r="AT320" s="5"/>
      <c r="AU320" s="4"/>
      <c r="AX320" s="4"/>
      <c r="AY320" s="5"/>
      <c r="AZ320" s="4"/>
      <c r="BC320" s="4"/>
      <c r="BD320" s="5"/>
      <c r="BE320" s="4"/>
      <c r="BH320" s="4"/>
      <c r="BI320" s="5"/>
      <c r="BJ320" s="4"/>
      <c r="BN320" s="4"/>
      <c r="BO320" s="5"/>
      <c r="BP320" s="4"/>
    </row>
    <row r="321" spans="4:68" s="3" customFormat="1" ht="14.4" x14ac:dyDescent="0.3">
      <c r="D321" s="57"/>
      <c r="E321" s="44"/>
      <c r="F321" s="45"/>
      <c r="G321" s="45"/>
      <c r="H321" s="57"/>
      <c r="J321" s="4"/>
      <c r="K321" s="5"/>
      <c r="L321" s="4"/>
      <c r="O321" s="4"/>
      <c r="P321" s="5"/>
      <c r="Q321" s="4"/>
      <c r="T321" s="4"/>
      <c r="U321" s="5"/>
      <c r="V321" s="4"/>
      <c r="Y321" s="4"/>
      <c r="Z321" s="5"/>
      <c r="AA321" s="4"/>
      <c r="AD321" s="4"/>
      <c r="AE321" s="5"/>
      <c r="AF321" s="4"/>
      <c r="AI321" s="4"/>
      <c r="AJ321" s="5"/>
      <c r="AK321" s="4"/>
      <c r="AN321" s="4"/>
      <c r="AO321" s="5"/>
      <c r="AP321" s="4"/>
      <c r="AS321" s="4"/>
      <c r="AT321" s="5"/>
      <c r="AU321" s="4"/>
      <c r="AX321" s="4"/>
      <c r="AY321" s="5"/>
      <c r="AZ321" s="4"/>
      <c r="BC321" s="4"/>
      <c r="BD321" s="5"/>
      <c r="BE321" s="4"/>
      <c r="BH321" s="4"/>
      <c r="BI321" s="5"/>
      <c r="BJ321" s="4"/>
      <c r="BN321" s="4"/>
      <c r="BO321" s="5"/>
      <c r="BP321" s="4"/>
    </row>
    <row r="322" spans="4:68" s="3" customFormat="1" ht="14.4" x14ac:dyDescent="0.3">
      <c r="D322" s="57"/>
      <c r="E322" s="44"/>
      <c r="F322" s="45"/>
      <c r="G322" s="45"/>
      <c r="H322" s="57"/>
      <c r="J322" s="4"/>
      <c r="K322" s="5"/>
      <c r="L322" s="4"/>
      <c r="O322" s="4"/>
      <c r="P322" s="5"/>
      <c r="Q322" s="4"/>
      <c r="T322" s="4"/>
      <c r="U322" s="5"/>
      <c r="V322" s="4"/>
      <c r="Y322" s="4"/>
      <c r="Z322" s="5"/>
      <c r="AA322" s="4"/>
      <c r="AD322" s="4"/>
      <c r="AE322" s="5"/>
      <c r="AF322" s="4"/>
      <c r="AI322" s="4"/>
      <c r="AJ322" s="5"/>
      <c r="AK322" s="4"/>
      <c r="AN322" s="4"/>
      <c r="AO322" s="5"/>
      <c r="AP322" s="4"/>
      <c r="AS322" s="4"/>
      <c r="AT322" s="5"/>
      <c r="AU322" s="4"/>
      <c r="AX322" s="4"/>
      <c r="AY322" s="5"/>
      <c r="AZ322" s="4"/>
      <c r="BC322" s="4"/>
      <c r="BD322" s="5"/>
      <c r="BE322" s="4"/>
      <c r="BH322" s="4"/>
      <c r="BI322" s="5"/>
      <c r="BJ322" s="4"/>
      <c r="BN322" s="4"/>
      <c r="BO322" s="5"/>
      <c r="BP322" s="4"/>
    </row>
    <row r="323" spans="4:68" s="3" customFormat="1" ht="14.4" x14ac:dyDescent="0.3">
      <c r="D323" s="57"/>
      <c r="E323" s="44"/>
      <c r="F323" s="45"/>
      <c r="G323" s="45"/>
      <c r="H323" s="57"/>
      <c r="J323" s="4"/>
      <c r="K323" s="5"/>
      <c r="L323" s="4"/>
      <c r="O323" s="4"/>
      <c r="P323" s="5"/>
      <c r="Q323" s="4"/>
      <c r="T323" s="4"/>
      <c r="U323" s="5"/>
      <c r="V323" s="4"/>
      <c r="Y323" s="4"/>
      <c r="Z323" s="5"/>
      <c r="AA323" s="4"/>
      <c r="AD323" s="4"/>
      <c r="AE323" s="5"/>
      <c r="AF323" s="4"/>
      <c r="AI323" s="4"/>
      <c r="AJ323" s="5"/>
      <c r="AK323" s="4"/>
      <c r="AN323" s="4"/>
      <c r="AO323" s="5"/>
      <c r="AP323" s="4"/>
      <c r="AS323" s="4"/>
      <c r="AT323" s="5"/>
      <c r="AU323" s="4"/>
      <c r="AX323" s="4"/>
      <c r="AY323" s="5"/>
      <c r="AZ323" s="4"/>
      <c r="BC323" s="4"/>
      <c r="BD323" s="5"/>
      <c r="BE323" s="4"/>
      <c r="BH323" s="4"/>
      <c r="BI323" s="5"/>
      <c r="BJ323" s="4"/>
      <c r="BN323" s="4"/>
      <c r="BO323" s="5"/>
      <c r="BP323" s="4"/>
    </row>
    <row r="324" spans="4:68" s="3" customFormat="1" ht="14.4" x14ac:dyDescent="0.3">
      <c r="D324" s="57"/>
      <c r="E324" s="44"/>
      <c r="F324" s="45"/>
      <c r="G324" s="45"/>
      <c r="H324" s="57"/>
      <c r="J324" s="4"/>
      <c r="K324" s="5"/>
      <c r="L324" s="4"/>
      <c r="O324" s="4"/>
      <c r="P324" s="5"/>
      <c r="Q324" s="4"/>
      <c r="T324" s="4"/>
      <c r="U324" s="5"/>
      <c r="V324" s="4"/>
      <c r="Y324" s="4"/>
      <c r="Z324" s="5"/>
      <c r="AA324" s="4"/>
      <c r="AD324" s="4"/>
      <c r="AE324" s="5"/>
      <c r="AF324" s="4"/>
      <c r="AI324" s="4"/>
      <c r="AJ324" s="5"/>
      <c r="AK324" s="4"/>
      <c r="AN324" s="4"/>
      <c r="AO324" s="5"/>
      <c r="AP324" s="4"/>
      <c r="AS324" s="4"/>
      <c r="AT324" s="5"/>
      <c r="AU324" s="4"/>
      <c r="AX324" s="4"/>
      <c r="AY324" s="5"/>
      <c r="AZ324" s="4"/>
      <c r="BC324" s="4"/>
      <c r="BD324" s="5"/>
      <c r="BE324" s="4"/>
      <c r="BH324" s="4"/>
      <c r="BI324" s="5"/>
      <c r="BJ324" s="4"/>
      <c r="BN324" s="4"/>
      <c r="BO324" s="5"/>
      <c r="BP324" s="4"/>
    </row>
    <row r="325" spans="4:68" s="3" customFormat="1" ht="14.4" x14ac:dyDescent="0.3">
      <c r="D325" s="57"/>
      <c r="E325" s="44"/>
      <c r="F325" s="45"/>
      <c r="G325" s="45"/>
      <c r="H325" s="57"/>
      <c r="J325" s="4"/>
      <c r="K325" s="5"/>
      <c r="L325" s="4"/>
      <c r="O325" s="4"/>
      <c r="P325" s="5"/>
      <c r="Q325" s="4"/>
      <c r="T325" s="4"/>
      <c r="U325" s="5"/>
      <c r="V325" s="4"/>
      <c r="Y325" s="4"/>
      <c r="Z325" s="5"/>
      <c r="AA325" s="4"/>
      <c r="AD325" s="4"/>
      <c r="AE325" s="5"/>
      <c r="AF325" s="4"/>
      <c r="AI325" s="4"/>
      <c r="AJ325" s="5"/>
      <c r="AK325" s="4"/>
      <c r="AN325" s="4"/>
      <c r="AO325" s="5"/>
      <c r="AP325" s="4"/>
      <c r="AS325" s="4"/>
      <c r="AT325" s="5"/>
      <c r="AU325" s="4"/>
      <c r="AX325" s="4"/>
      <c r="AY325" s="5"/>
      <c r="AZ325" s="4"/>
      <c r="BC325" s="4"/>
      <c r="BD325" s="5"/>
      <c r="BE325" s="4"/>
      <c r="BH325" s="4"/>
      <c r="BI325" s="5"/>
      <c r="BJ325" s="4"/>
      <c r="BN325" s="4"/>
      <c r="BO325" s="5"/>
      <c r="BP325" s="4"/>
    </row>
    <row r="326" spans="4:68" s="3" customFormat="1" ht="14.4" x14ac:dyDescent="0.3">
      <c r="D326" s="57"/>
      <c r="E326" s="44"/>
      <c r="F326" s="45"/>
      <c r="G326" s="45"/>
      <c r="H326" s="57"/>
      <c r="J326" s="4"/>
      <c r="K326" s="5"/>
      <c r="L326" s="4"/>
      <c r="O326" s="4"/>
      <c r="P326" s="5"/>
      <c r="Q326" s="4"/>
      <c r="T326" s="4"/>
      <c r="U326" s="5"/>
      <c r="V326" s="4"/>
      <c r="Y326" s="4"/>
      <c r="Z326" s="5"/>
      <c r="AA326" s="4"/>
      <c r="AD326" s="4"/>
      <c r="AE326" s="5"/>
      <c r="AF326" s="4"/>
      <c r="AI326" s="4"/>
      <c r="AJ326" s="5"/>
      <c r="AK326" s="4"/>
      <c r="AN326" s="4"/>
      <c r="AO326" s="5"/>
      <c r="AP326" s="4"/>
      <c r="AS326" s="4"/>
      <c r="AT326" s="5"/>
      <c r="AU326" s="4"/>
      <c r="AX326" s="4"/>
      <c r="AY326" s="5"/>
      <c r="AZ326" s="4"/>
      <c r="BC326" s="4"/>
      <c r="BD326" s="5"/>
      <c r="BE326" s="4"/>
      <c r="BH326" s="4"/>
      <c r="BI326" s="5"/>
      <c r="BJ326" s="4"/>
      <c r="BN326" s="4"/>
      <c r="BO326" s="5"/>
      <c r="BP326" s="4"/>
    </row>
    <row r="327" spans="4:68" s="3" customFormat="1" ht="14.4" x14ac:dyDescent="0.3">
      <c r="D327" s="57"/>
      <c r="E327" s="44"/>
      <c r="F327" s="45"/>
      <c r="G327" s="45"/>
      <c r="H327" s="57"/>
      <c r="J327" s="4"/>
      <c r="K327" s="5"/>
      <c r="L327" s="4"/>
      <c r="O327" s="4"/>
      <c r="P327" s="5"/>
      <c r="Q327" s="4"/>
      <c r="T327" s="4"/>
      <c r="U327" s="5"/>
      <c r="V327" s="4"/>
      <c r="Y327" s="4"/>
      <c r="Z327" s="5"/>
      <c r="AA327" s="4"/>
      <c r="AD327" s="4"/>
      <c r="AE327" s="5"/>
      <c r="AF327" s="4"/>
      <c r="AI327" s="4"/>
      <c r="AJ327" s="5"/>
      <c r="AK327" s="4"/>
      <c r="AN327" s="4"/>
      <c r="AO327" s="5"/>
      <c r="AP327" s="4"/>
      <c r="AS327" s="4"/>
      <c r="AT327" s="5"/>
      <c r="AU327" s="4"/>
      <c r="AX327" s="4"/>
      <c r="AY327" s="5"/>
      <c r="AZ327" s="4"/>
      <c r="BC327" s="4"/>
      <c r="BD327" s="5"/>
      <c r="BE327" s="4"/>
      <c r="BH327" s="4"/>
      <c r="BI327" s="5"/>
      <c r="BJ327" s="4"/>
      <c r="BN327" s="4"/>
      <c r="BO327" s="5"/>
      <c r="BP327" s="4"/>
    </row>
    <row r="328" spans="4:68" s="3" customFormat="1" ht="14.4" x14ac:dyDescent="0.3">
      <c r="D328" s="57"/>
      <c r="E328" s="44"/>
      <c r="F328" s="45"/>
      <c r="G328" s="45"/>
      <c r="H328" s="57"/>
      <c r="J328" s="4"/>
      <c r="K328" s="5"/>
      <c r="L328" s="4"/>
      <c r="O328" s="4"/>
      <c r="P328" s="5"/>
      <c r="Q328" s="4"/>
      <c r="T328" s="4"/>
      <c r="U328" s="5"/>
      <c r="V328" s="4"/>
      <c r="Y328" s="4"/>
      <c r="Z328" s="5"/>
      <c r="AA328" s="4"/>
      <c r="AD328" s="4"/>
      <c r="AE328" s="5"/>
      <c r="AF328" s="4"/>
      <c r="AI328" s="4"/>
      <c r="AJ328" s="5"/>
      <c r="AK328" s="4"/>
      <c r="AN328" s="4"/>
      <c r="AO328" s="5"/>
      <c r="AP328" s="4"/>
      <c r="AS328" s="4"/>
      <c r="AT328" s="5"/>
      <c r="AU328" s="4"/>
      <c r="AX328" s="4"/>
      <c r="AY328" s="5"/>
      <c r="AZ328" s="4"/>
      <c r="BC328" s="4"/>
      <c r="BD328" s="5"/>
      <c r="BE328" s="4"/>
      <c r="BH328" s="4"/>
      <c r="BI328" s="5"/>
      <c r="BJ328" s="4"/>
      <c r="BN328" s="4"/>
      <c r="BO328" s="5"/>
      <c r="BP328" s="4"/>
    </row>
    <row r="329" spans="4:68" s="3" customFormat="1" ht="14.4" x14ac:dyDescent="0.3">
      <c r="D329" s="57"/>
      <c r="E329" s="44"/>
      <c r="F329" s="45"/>
      <c r="G329" s="45"/>
      <c r="H329" s="57"/>
      <c r="J329" s="4"/>
      <c r="K329" s="5"/>
      <c r="L329" s="4"/>
      <c r="O329" s="4"/>
      <c r="P329" s="5"/>
      <c r="Q329" s="4"/>
      <c r="T329" s="4"/>
      <c r="U329" s="5"/>
      <c r="V329" s="4"/>
      <c r="Y329" s="4"/>
      <c r="Z329" s="5"/>
      <c r="AA329" s="4"/>
      <c r="AD329" s="4"/>
      <c r="AE329" s="5"/>
      <c r="AF329" s="4"/>
      <c r="AI329" s="4"/>
      <c r="AJ329" s="5"/>
      <c r="AK329" s="4"/>
      <c r="AN329" s="4"/>
      <c r="AO329" s="5"/>
      <c r="AP329" s="4"/>
      <c r="AS329" s="4"/>
      <c r="AT329" s="5"/>
      <c r="AU329" s="4"/>
      <c r="AX329" s="4"/>
      <c r="AY329" s="5"/>
      <c r="AZ329" s="4"/>
      <c r="BC329" s="4"/>
      <c r="BD329" s="5"/>
      <c r="BE329" s="4"/>
      <c r="BH329" s="4"/>
      <c r="BI329" s="5"/>
      <c r="BJ329" s="4"/>
      <c r="BN329" s="4"/>
      <c r="BO329" s="5"/>
      <c r="BP329" s="4"/>
    </row>
    <row r="330" spans="4:68" s="3" customFormat="1" ht="14.4" x14ac:dyDescent="0.3">
      <c r="D330" s="57"/>
      <c r="E330" s="44"/>
      <c r="F330" s="45"/>
      <c r="G330" s="45"/>
      <c r="H330" s="57"/>
      <c r="J330" s="4"/>
      <c r="K330" s="5"/>
      <c r="L330" s="4"/>
      <c r="O330" s="4"/>
      <c r="P330" s="5"/>
      <c r="Q330" s="4"/>
      <c r="T330" s="4"/>
      <c r="U330" s="5"/>
      <c r="V330" s="4"/>
      <c r="Y330" s="4"/>
      <c r="Z330" s="5"/>
      <c r="AA330" s="4"/>
      <c r="AD330" s="4"/>
      <c r="AE330" s="5"/>
      <c r="AF330" s="4"/>
      <c r="AI330" s="4"/>
      <c r="AJ330" s="5"/>
      <c r="AK330" s="4"/>
      <c r="AN330" s="4"/>
      <c r="AO330" s="5"/>
      <c r="AP330" s="4"/>
      <c r="AS330" s="4"/>
      <c r="AT330" s="5"/>
      <c r="AU330" s="4"/>
      <c r="AX330" s="4"/>
      <c r="AY330" s="5"/>
      <c r="AZ330" s="4"/>
      <c r="BC330" s="4"/>
      <c r="BD330" s="5"/>
      <c r="BE330" s="4"/>
      <c r="BH330" s="4"/>
      <c r="BI330" s="5"/>
      <c r="BJ330" s="4"/>
      <c r="BN330" s="4"/>
      <c r="BO330" s="5"/>
      <c r="BP330" s="4"/>
    </row>
    <row r="331" spans="4:68" s="3" customFormat="1" ht="14.4" x14ac:dyDescent="0.3">
      <c r="D331" s="57"/>
      <c r="E331" s="44"/>
      <c r="F331" s="45"/>
      <c r="G331" s="45"/>
      <c r="H331" s="57"/>
      <c r="J331" s="4"/>
      <c r="K331" s="5"/>
      <c r="L331" s="4"/>
      <c r="O331" s="4"/>
      <c r="P331" s="5"/>
      <c r="Q331" s="4"/>
      <c r="T331" s="4"/>
      <c r="U331" s="5"/>
      <c r="V331" s="4"/>
      <c r="Y331" s="4"/>
      <c r="Z331" s="5"/>
      <c r="AA331" s="4"/>
      <c r="AD331" s="4"/>
      <c r="AE331" s="5"/>
      <c r="AF331" s="4"/>
      <c r="AI331" s="4"/>
      <c r="AJ331" s="5"/>
      <c r="AK331" s="4"/>
      <c r="AN331" s="4"/>
      <c r="AO331" s="5"/>
      <c r="AP331" s="4"/>
      <c r="AS331" s="4"/>
      <c r="AT331" s="5"/>
      <c r="AU331" s="4"/>
      <c r="AX331" s="4"/>
      <c r="AY331" s="5"/>
      <c r="AZ331" s="4"/>
      <c r="BC331" s="4"/>
      <c r="BD331" s="5"/>
      <c r="BE331" s="4"/>
      <c r="BH331" s="4"/>
      <c r="BI331" s="5"/>
      <c r="BJ331" s="4"/>
      <c r="BN331" s="4"/>
      <c r="BO331" s="5"/>
      <c r="BP331" s="4"/>
    </row>
    <row r="332" spans="4:68" s="3" customFormat="1" ht="14.4" x14ac:dyDescent="0.3">
      <c r="D332" s="57"/>
      <c r="E332" s="44"/>
      <c r="F332" s="45"/>
      <c r="G332" s="45"/>
      <c r="H332" s="57"/>
      <c r="J332" s="4"/>
      <c r="K332" s="5"/>
      <c r="L332" s="4"/>
      <c r="O332" s="4"/>
      <c r="P332" s="5"/>
      <c r="Q332" s="4"/>
      <c r="T332" s="4"/>
      <c r="U332" s="5"/>
      <c r="V332" s="4"/>
      <c r="Y332" s="4"/>
      <c r="Z332" s="5"/>
      <c r="AA332" s="4"/>
      <c r="AD332" s="4"/>
      <c r="AE332" s="5"/>
      <c r="AF332" s="4"/>
      <c r="AI332" s="4"/>
      <c r="AJ332" s="5"/>
      <c r="AK332" s="4"/>
      <c r="AN332" s="4"/>
      <c r="AO332" s="5"/>
      <c r="AP332" s="4"/>
      <c r="AS332" s="4"/>
      <c r="AT332" s="5"/>
      <c r="AU332" s="4"/>
      <c r="AX332" s="4"/>
      <c r="AY332" s="5"/>
      <c r="AZ332" s="4"/>
      <c r="BC332" s="4"/>
      <c r="BD332" s="5"/>
      <c r="BE332" s="4"/>
      <c r="BH332" s="4"/>
      <c r="BI332" s="5"/>
      <c r="BJ332" s="4"/>
      <c r="BN332" s="4"/>
      <c r="BO332" s="5"/>
      <c r="BP332" s="4"/>
    </row>
    <row r="333" spans="4:68" s="3" customFormat="1" ht="14.4" x14ac:dyDescent="0.3">
      <c r="D333" s="57"/>
      <c r="E333" s="44"/>
      <c r="F333" s="45"/>
      <c r="G333" s="45"/>
      <c r="H333" s="57"/>
      <c r="J333" s="4"/>
      <c r="K333" s="5"/>
      <c r="L333" s="4"/>
      <c r="O333" s="4"/>
      <c r="P333" s="5"/>
      <c r="Q333" s="4"/>
      <c r="T333" s="4"/>
      <c r="U333" s="5"/>
      <c r="V333" s="4"/>
      <c r="Y333" s="4"/>
      <c r="Z333" s="5"/>
      <c r="AA333" s="4"/>
      <c r="AD333" s="4"/>
      <c r="AE333" s="5"/>
      <c r="AF333" s="4"/>
      <c r="AI333" s="4"/>
      <c r="AJ333" s="5"/>
      <c r="AK333" s="4"/>
      <c r="AN333" s="4"/>
      <c r="AO333" s="5"/>
      <c r="AP333" s="4"/>
      <c r="AS333" s="4"/>
      <c r="AT333" s="5"/>
      <c r="AU333" s="4"/>
      <c r="AX333" s="4"/>
      <c r="AY333" s="5"/>
      <c r="AZ333" s="4"/>
      <c r="BC333" s="4"/>
      <c r="BD333" s="5"/>
      <c r="BE333" s="4"/>
      <c r="BH333" s="4"/>
      <c r="BI333" s="5"/>
      <c r="BJ333" s="4"/>
      <c r="BN333" s="4"/>
      <c r="BO333" s="5"/>
      <c r="BP333" s="4"/>
    </row>
    <row r="334" spans="4:68" s="3" customFormat="1" ht="14.4" x14ac:dyDescent="0.3">
      <c r="D334" s="57"/>
      <c r="E334" s="44"/>
      <c r="F334" s="45"/>
      <c r="G334" s="45"/>
      <c r="H334" s="57"/>
      <c r="J334" s="4"/>
      <c r="K334" s="5"/>
      <c r="L334" s="4"/>
      <c r="O334" s="4"/>
      <c r="P334" s="5"/>
      <c r="Q334" s="4"/>
      <c r="T334" s="4"/>
      <c r="U334" s="5"/>
      <c r="V334" s="4"/>
      <c r="Y334" s="4"/>
      <c r="Z334" s="5"/>
      <c r="AA334" s="4"/>
      <c r="AD334" s="4"/>
      <c r="AE334" s="5"/>
      <c r="AF334" s="4"/>
      <c r="AI334" s="4"/>
      <c r="AJ334" s="5"/>
      <c r="AK334" s="4"/>
      <c r="AN334" s="4"/>
      <c r="AO334" s="5"/>
      <c r="AP334" s="4"/>
      <c r="AS334" s="4"/>
      <c r="AT334" s="5"/>
      <c r="AU334" s="4"/>
      <c r="AX334" s="4"/>
      <c r="AY334" s="5"/>
      <c r="AZ334" s="4"/>
      <c r="BC334" s="4"/>
      <c r="BD334" s="5"/>
      <c r="BE334" s="4"/>
      <c r="BH334" s="4"/>
      <c r="BI334" s="5"/>
      <c r="BJ334" s="4"/>
      <c r="BN334" s="4"/>
      <c r="BO334" s="5"/>
      <c r="BP334" s="4"/>
    </row>
    <row r="335" spans="4:68" s="3" customFormat="1" ht="14.4" x14ac:dyDescent="0.3">
      <c r="D335" s="57"/>
      <c r="E335" s="44"/>
      <c r="F335" s="45"/>
      <c r="G335" s="45"/>
      <c r="H335" s="57"/>
      <c r="J335" s="4"/>
      <c r="K335" s="5"/>
      <c r="L335" s="4"/>
      <c r="O335" s="4"/>
      <c r="P335" s="5"/>
      <c r="Q335" s="4"/>
      <c r="T335" s="4"/>
      <c r="U335" s="5"/>
      <c r="V335" s="4"/>
      <c r="Y335" s="4"/>
      <c r="Z335" s="5"/>
      <c r="AA335" s="4"/>
      <c r="AD335" s="4"/>
      <c r="AE335" s="5"/>
      <c r="AF335" s="4"/>
      <c r="AI335" s="4"/>
      <c r="AJ335" s="5"/>
      <c r="AK335" s="4"/>
      <c r="AN335" s="4"/>
      <c r="AO335" s="5"/>
      <c r="AP335" s="4"/>
      <c r="AS335" s="4"/>
      <c r="AT335" s="5"/>
      <c r="AU335" s="4"/>
      <c r="AX335" s="4"/>
      <c r="AY335" s="5"/>
      <c r="AZ335" s="4"/>
      <c r="BC335" s="4"/>
      <c r="BD335" s="5"/>
      <c r="BE335" s="4"/>
      <c r="BH335" s="4"/>
      <c r="BI335" s="5"/>
      <c r="BJ335" s="4"/>
      <c r="BN335" s="4"/>
      <c r="BO335" s="5"/>
      <c r="BP335" s="4"/>
    </row>
    <row r="336" spans="4:68" s="3" customFormat="1" ht="14.4" x14ac:dyDescent="0.3">
      <c r="D336" s="57"/>
      <c r="E336" s="44"/>
      <c r="F336" s="45"/>
      <c r="G336" s="45"/>
      <c r="H336" s="57"/>
      <c r="J336" s="4"/>
      <c r="K336" s="5"/>
      <c r="L336" s="4"/>
      <c r="O336" s="4"/>
      <c r="P336" s="5"/>
      <c r="Q336" s="4"/>
      <c r="T336" s="4"/>
      <c r="U336" s="5"/>
      <c r="V336" s="4"/>
      <c r="Y336" s="4"/>
      <c r="Z336" s="5"/>
      <c r="AA336" s="4"/>
      <c r="AD336" s="4"/>
      <c r="AE336" s="5"/>
      <c r="AF336" s="4"/>
      <c r="AI336" s="4"/>
      <c r="AJ336" s="5"/>
      <c r="AK336" s="4"/>
      <c r="AN336" s="4"/>
      <c r="AO336" s="5"/>
      <c r="AP336" s="4"/>
      <c r="AS336" s="4"/>
      <c r="AT336" s="5"/>
      <c r="AU336" s="4"/>
      <c r="AX336" s="4"/>
      <c r="AY336" s="5"/>
      <c r="AZ336" s="4"/>
      <c r="BC336" s="4"/>
      <c r="BD336" s="5"/>
      <c r="BE336" s="4"/>
      <c r="BH336" s="4"/>
      <c r="BI336" s="5"/>
      <c r="BJ336" s="4"/>
      <c r="BN336" s="4"/>
      <c r="BO336" s="5"/>
      <c r="BP336" s="4"/>
    </row>
    <row r="337" spans="4:68" s="3" customFormat="1" ht="14.4" x14ac:dyDescent="0.3">
      <c r="D337" s="57"/>
      <c r="E337" s="44"/>
      <c r="F337" s="45"/>
      <c r="G337" s="45"/>
      <c r="H337" s="57"/>
      <c r="J337" s="4"/>
      <c r="K337" s="5"/>
      <c r="L337" s="4"/>
      <c r="O337" s="4"/>
      <c r="P337" s="5"/>
      <c r="Q337" s="4"/>
      <c r="T337" s="4"/>
      <c r="U337" s="5"/>
      <c r="V337" s="4"/>
      <c r="Y337" s="4"/>
      <c r="Z337" s="5"/>
      <c r="AA337" s="4"/>
      <c r="AD337" s="4"/>
      <c r="AE337" s="5"/>
      <c r="AF337" s="4"/>
      <c r="AI337" s="4"/>
      <c r="AJ337" s="5"/>
      <c r="AK337" s="4"/>
      <c r="AN337" s="4"/>
      <c r="AO337" s="5"/>
      <c r="AP337" s="4"/>
      <c r="AS337" s="4"/>
      <c r="AT337" s="5"/>
      <c r="AU337" s="4"/>
      <c r="AX337" s="4"/>
      <c r="AY337" s="5"/>
      <c r="AZ337" s="4"/>
      <c r="BC337" s="4"/>
      <c r="BD337" s="5"/>
      <c r="BE337" s="4"/>
      <c r="BH337" s="4"/>
      <c r="BI337" s="5"/>
      <c r="BJ337" s="4"/>
      <c r="BN337" s="4"/>
      <c r="BO337" s="5"/>
      <c r="BP337" s="4"/>
    </row>
    <row r="338" spans="4:68" s="3" customFormat="1" ht="14.4" x14ac:dyDescent="0.3">
      <c r="D338" s="57"/>
      <c r="E338" s="44"/>
      <c r="F338" s="45"/>
      <c r="G338" s="45"/>
      <c r="H338" s="57"/>
      <c r="J338" s="4"/>
      <c r="K338" s="5"/>
      <c r="L338" s="4"/>
      <c r="O338" s="4"/>
      <c r="P338" s="5"/>
      <c r="Q338" s="4"/>
      <c r="T338" s="4"/>
      <c r="U338" s="5"/>
      <c r="V338" s="4"/>
      <c r="Y338" s="4"/>
      <c r="Z338" s="5"/>
      <c r="AA338" s="4"/>
      <c r="AD338" s="4"/>
      <c r="AE338" s="5"/>
      <c r="AF338" s="4"/>
      <c r="AI338" s="4"/>
      <c r="AJ338" s="5"/>
      <c r="AK338" s="4"/>
      <c r="AN338" s="4"/>
      <c r="AO338" s="5"/>
      <c r="AP338" s="4"/>
      <c r="AS338" s="4"/>
      <c r="AT338" s="5"/>
      <c r="AU338" s="4"/>
      <c r="AX338" s="4"/>
      <c r="AY338" s="5"/>
      <c r="AZ338" s="4"/>
      <c r="BC338" s="4"/>
      <c r="BD338" s="5"/>
      <c r="BE338" s="4"/>
      <c r="BH338" s="4"/>
      <c r="BI338" s="5"/>
      <c r="BJ338" s="4"/>
      <c r="BN338" s="4"/>
      <c r="BO338" s="5"/>
      <c r="BP338" s="4"/>
    </row>
    <row r="339" spans="4:68" s="3" customFormat="1" ht="14.4" x14ac:dyDescent="0.3">
      <c r="D339" s="57"/>
      <c r="E339" s="44"/>
      <c r="F339" s="45"/>
      <c r="G339" s="45"/>
      <c r="H339" s="57"/>
      <c r="J339" s="4"/>
      <c r="K339" s="5"/>
      <c r="L339" s="4"/>
      <c r="O339" s="4"/>
      <c r="P339" s="5"/>
      <c r="Q339" s="4"/>
      <c r="T339" s="4"/>
      <c r="U339" s="5"/>
      <c r="V339" s="4"/>
      <c r="Y339" s="4"/>
      <c r="Z339" s="5"/>
      <c r="AA339" s="4"/>
      <c r="AD339" s="4"/>
      <c r="AE339" s="5"/>
      <c r="AF339" s="4"/>
      <c r="AI339" s="4"/>
      <c r="AJ339" s="5"/>
      <c r="AK339" s="4"/>
      <c r="AN339" s="4"/>
      <c r="AO339" s="5"/>
      <c r="AP339" s="4"/>
      <c r="AS339" s="4"/>
      <c r="AT339" s="5"/>
      <c r="AU339" s="4"/>
      <c r="AX339" s="4"/>
      <c r="AY339" s="5"/>
      <c r="AZ339" s="4"/>
      <c r="BC339" s="4"/>
      <c r="BD339" s="5"/>
      <c r="BE339" s="4"/>
      <c r="BH339" s="4"/>
      <c r="BI339" s="5"/>
      <c r="BJ339" s="4"/>
      <c r="BN339" s="4"/>
      <c r="BO339" s="5"/>
      <c r="BP339" s="4"/>
    </row>
    <row r="340" spans="4:68" s="3" customFormat="1" ht="14.4" x14ac:dyDescent="0.3">
      <c r="D340" s="57"/>
      <c r="E340" s="44"/>
      <c r="F340" s="45"/>
      <c r="G340" s="45"/>
      <c r="H340" s="57"/>
      <c r="J340" s="4"/>
      <c r="K340" s="5"/>
      <c r="L340" s="4"/>
      <c r="O340" s="4"/>
      <c r="P340" s="5"/>
      <c r="Q340" s="4"/>
      <c r="T340" s="4"/>
      <c r="U340" s="5"/>
      <c r="V340" s="4"/>
      <c r="Y340" s="4"/>
      <c r="Z340" s="5"/>
      <c r="AA340" s="4"/>
      <c r="AD340" s="4"/>
      <c r="AE340" s="5"/>
      <c r="AF340" s="4"/>
      <c r="AI340" s="4"/>
      <c r="AJ340" s="5"/>
      <c r="AK340" s="4"/>
      <c r="AN340" s="4"/>
      <c r="AO340" s="5"/>
      <c r="AP340" s="4"/>
      <c r="AS340" s="4"/>
      <c r="AT340" s="5"/>
      <c r="AU340" s="4"/>
      <c r="AX340" s="4"/>
      <c r="AY340" s="5"/>
      <c r="AZ340" s="4"/>
      <c r="BC340" s="4"/>
      <c r="BD340" s="5"/>
      <c r="BE340" s="4"/>
      <c r="BH340" s="4"/>
      <c r="BI340" s="5"/>
      <c r="BJ340" s="4"/>
      <c r="BN340" s="4"/>
      <c r="BO340" s="5"/>
      <c r="BP340" s="4"/>
    </row>
    <row r="341" spans="4:68" s="3" customFormat="1" ht="14.4" x14ac:dyDescent="0.3">
      <c r="D341" s="57"/>
      <c r="E341" s="44"/>
      <c r="F341" s="45"/>
      <c r="G341" s="45"/>
      <c r="H341" s="57"/>
      <c r="J341" s="4"/>
      <c r="K341" s="5"/>
      <c r="L341" s="4"/>
      <c r="O341" s="4"/>
      <c r="P341" s="5"/>
      <c r="Q341" s="4"/>
      <c r="T341" s="4"/>
      <c r="U341" s="5"/>
      <c r="V341" s="4"/>
      <c r="Y341" s="4"/>
      <c r="Z341" s="5"/>
      <c r="AA341" s="4"/>
      <c r="AD341" s="4"/>
      <c r="AE341" s="5"/>
      <c r="AF341" s="4"/>
      <c r="AI341" s="4"/>
      <c r="AJ341" s="5"/>
      <c r="AK341" s="4"/>
      <c r="AN341" s="4"/>
      <c r="AO341" s="5"/>
      <c r="AP341" s="4"/>
      <c r="AS341" s="4"/>
      <c r="AT341" s="5"/>
      <c r="AU341" s="4"/>
      <c r="AX341" s="4"/>
      <c r="AY341" s="5"/>
      <c r="AZ341" s="4"/>
      <c r="BC341" s="4"/>
      <c r="BD341" s="5"/>
      <c r="BE341" s="4"/>
      <c r="BH341" s="4"/>
      <c r="BI341" s="5"/>
      <c r="BJ341" s="4"/>
      <c r="BN341" s="4"/>
      <c r="BO341" s="5"/>
      <c r="BP341" s="4"/>
    </row>
    <row r="342" spans="4:68" s="3" customFormat="1" ht="14.4" x14ac:dyDescent="0.3">
      <c r="D342" s="57"/>
      <c r="E342" s="44"/>
      <c r="F342" s="45"/>
      <c r="G342" s="45"/>
      <c r="H342" s="57"/>
      <c r="J342" s="4"/>
      <c r="K342" s="5"/>
      <c r="L342" s="4"/>
      <c r="O342" s="4"/>
      <c r="P342" s="5"/>
      <c r="Q342" s="4"/>
      <c r="T342" s="4"/>
      <c r="U342" s="5"/>
      <c r="V342" s="4"/>
      <c r="Y342" s="4"/>
      <c r="Z342" s="5"/>
      <c r="AA342" s="4"/>
      <c r="AD342" s="4"/>
      <c r="AE342" s="5"/>
      <c r="AF342" s="4"/>
      <c r="AI342" s="4"/>
      <c r="AJ342" s="5"/>
      <c r="AK342" s="4"/>
      <c r="AN342" s="4"/>
      <c r="AO342" s="5"/>
      <c r="AP342" s="4"/>
      <c r="AS342" s="4"/>
      <c r="AT342" s="5"/>
      <c r="AU342" s="4"/>
      <c r="AX342" s="4"/>
      <c r="AY342" s="5"/>
      <c r="AZ342" s="4"/>
      <c r="BC342" s="4"/>
      <c r="BD342" s="5"/>
      <c r="BE342" s="4"/>
      <c r="BH342" s="4"/>
      <c r="BI342" s="5"/>
      <c r="BJ342" s="4"/>
      <c r="BN342" s="4"/>
      <c r="BO342" s="5"/>
      <c r="BP342" s="4"/>
    </row>
    <row r="343" spans="4:68" s="3" customFormat="1" ht="14.4" x14ac:dyDescent="0.3">
      <c r="D343" s="57"/>
      <c r="E343" s="44"/>
      <c r="F343" s="45"/>
      <c r="G343" s="45"/>
      <c r="H343" s="57"/>
      <c r="J343" s="4"/>
      <c r="K343" s="5"/>
      <c r="L343" s="4"/>
      <c r="O343" s="4"/>
      <c r="P343" s="5"/>
      <c r="Q343" s="4"/>
      <c r="T343" s="4"/>
      <c r="U343" s="5"/>
      <c r="V343" s="4"/>
      <c r="Y343" s="4"/>
      <c r="Z343" s="5"/>
      <c r="AA343" s="4"/>
      <c r="AD343" s="4"/>
      <c r="AE343" s="5"/>
      <c r="AF343" s="4"/>
      <c r="AI343" s="4"/>
      <c r="AJ343" s="5"/>
      <c r="AK343" s="4"/>
      <c r="AN343" s="4"/>
      <c r="AO343" s="5"/>
      <c r="AP343" s="4"/>
      <c r="AS343" s="4"/>
      <c r="AT343" s="5"/>
      <c r="AU343" s="4"/>
      <c r="AX343" s="4"/>
      <c r="AY343" s="5"/>
      <c r="AZ343" s="4"/>
      <c r="BC343" s="4"/>
      <c r="BD343" s="5"/>
      <c r="BE343" s="4"/>
      <c r="BH343" s="4"/>
      <c r="BI343" s="5"/>
      <c r="BJ343" s="4"/>
      <c r="BN343" s="4"/>
      <c r="BO343" s="5"/>
      <c r="BP343" s="4"/>
    </row>
    <row r="344" spans="4:68" s="3" customFormat="1" ht="14.4" x14ac:dyDescent="0.3">
      <c r="D344" s="57"/>
      <c r="E344" s="44"/>
      <c r="F344" s="45"/>
      <c r="G344" s="45"/>
      <c r="H344" s="57"/>
      <c r="J344" s="4"/>
      <c r="K344" s="5"/>
      <c r="L344" s="4"/>
      <c r="O344" s="4"/>
      <c r="P344" s="5"/>
      <c r="Q344" s="4"/>
      <c r="T344" s="4"/>
      <c r="U344" s="5"/>
      <c r="V344" s="4"/>
      <c r="Y344" s="4"/>
      <c r="Z344" s="5"/>
      <c r="AA344" s="4"/>
      <c r="AD344" s="4"/>
      <c r="AE344" s="5"/>
      <c r="AF344" s="4"/>
      <c r="AI344" s="4"/>
      <c r="AJ344" s="5"/>
      <c r="AK344" s="4"/>
      <c r="AN344" s="4"/>
      <c r="AO344" s="5"/>
      <c r="AP344" s="4"/>
      <c r="AS344" s="4"/>
      <c r="AT344" s="5"/>
      <c r="AU344" s="4"/>
      <c r="AX344" s="4"/>
      <c r="AY344" s="5"/>
      <c r="AZ344" s="4"/>
      <c r="BC344" s="4"/>
      <c r="BD344" s="5"/>
      <c r="BE344" s="4"/>
      <c r="BH344" s="4"/>
      <c r="BI344" s="5"/>
      <c r="BJ344" s="4"/>
      <c r="BN344" s="4"/>
      <c r="BO344" s="5"/>
      <c r="BP344" s="4"/>
    </row>
    <row r="345" spans="4:68" s="3" customFormat="1" ht="14.4" x14ac:dyDescent="0.3">
      <c r="D345" s="57"/>
      <c r="E345" s="44"/>
      <c r="F345" s="45"/>
      <c r="G345" s="45"/>
      <c r="H345" s="57"/>
      <c r="J345" s="4"/>
      <c r="K345" s="5"/>
      <c r="L345" s="4"/>
      <c r="O345" s="4"/>
      <c r="P345" s="5"/>
      <c r="Q345" s="4"/>
      <c r="T345" s="4"/>
      <c r="U345" s="5"/>
      <c r="V345" s="4"/>
      <c r="Y345" s="4"/>
      <c r="Z345" s="5"/>
      <c r="AA345" s="4"/>
      <c r="AD345" s="4"/>
      <c r="AE345" s="5"/>
      <c r="AF345" s="4"/>
      <c r="AI345" s="4"/>
      <c r="AJ345" s="5"/>
      <c r="AK345" s="4"/>
      <c r="AN345" s="4"/>
      <c r="AO345" s="5"/>
      <c r="AP345" s="4"/>
      <c r="AS345" s="4"/>
      <c r="AT345" s="5"/>
      <c r="AU345" s="4"/>
      <c r="AX345" s="4"/>
      <c r="AY345" s="5"/>
      <c r="AZ345" s="4"/>
      <c r="BC345" s="4"/>
      <c r="BD345" s="5"/>
      <c r="BE345" s="4"/>
      <c r="BH345" s="4"/>
      <c r="BI345" s="5"/>
      <c r="BJ345" s="4"/>
      <c r="BN345" s="4"/>
      <c r="BO345" s="5"/>
      <c r="BP345" s="4"/>
    </row>
    <row r="346" spans="4:68" s="3" customFormat="1" ht="14.4" x14ac:dyDescent="0.3">
      <c r="D346" s="57"/>
      <c r="E346" s="44"/>
      <c r="F346" s="45"/>
      <c r="G346" s="45"/>
      <c r="H346" s="57"/>
      <c r="J346" s="4"/>
      <c r="K346" s="5"/>
      <c r="L346" s="4"/>
      <c r="O346" s="4"/>
      <c r="P346" s="5"/>
      <c r="Q346" s="4"/>
      <c r="T346" s="4"/>
      <c r="U346" s="5"/>
      <c r="V346" s="4"/>
      <c r="Y346" s="4"/>
      <c r="Z346" s="5"/>
      <c r="AA346" s="4"/>
      <c r="AD346" s="4"/>
      <c r="AE346" s="5"/>
      <c r="AF346" s="4"/>
      <c r="AI346" s="4"/>
      <c r="AJ346" s="5"/>
      <c r="AK346" s="4"/>
      <c r="AN346" s="4"/>
      <c r="AO346" s="5"/>
      <c r="AP346" s="4"/>
      <c r="AS346" s="4"/>
      <c r="AT346" s="5"/>
      <c r="AU346" s="4"/>
      <c r="AX346" s="4"/>
      <c r="AY346" s="5"/>
      <c r="AZ346" s="4"/>
      <c r="BC346" s="4"/>
      <c r="BD346" s="5"/>
      <c r="BE346" s="4"/>
      <c r="BH346" s="4"/>
      <c r="BI346" s="5"/>
      <c r="BJ346" s="4"/>
      <c r="BN346" s="4"/>
      <c r="BO346" s="5"/>
      <c r="BP346" s="4"/>
    </row>
    <row r="347" spans="4:68" s="3" customFormat="1" ht="14.4" x14ac:dyDescent="0.3">
      <c r="D347" s="57"/>
      <c r="E347" s="44"/>
      <c r="F347" s="45"/>
      <c r="G347" s="45"/>
      <c r="H347" s="57"/>
      <c r="J347" s="4"/>
      <c r="K347" s="5"/>
      <c r="L347" s="4"/>
      <c r="O347" s="4"/>
      <c r="P347" s="5"/>
      <c r="Q347" s="4"/>
      <c r="T347" s="4"/>
      <c r="U347" s="5"/>
      <c r="V347" s="4"/>
      <c r="Y347" s="4"/>
      <c r="Z347" s="5"/>
      <c r="AA347" s="4"/>
      <c r="AD347" s="4"/>
      <c r="AE347" s="5"/>
      <c r="AF347" s="4"/>
      <c r="AI347" s="4"/>
      <c r="AJ347" s="5"/>
      <c r="AK347" s="4"/>
      <c r="AN347" s="4"/>
      <c r="AO347" s="5"/>
      <c r="AP347" s="4"/>
      <c r="AS347" s="4"/>
      <c r="AT347" s="5"/>
      <c r="AU347" s="4"/>
      <c r="AX347" s="4"/>
      <c r="AY347" s="5"/>
      <c r="AZ347" s="4"/>
      <c r="BC347" s="4"/>
      <c r="BD347" s="5"/>
      <c r="BE347" s="4"/>
      <c r="BH347" s="4"/>
      <c r="BI347" s="5"/>
      <c r="BJ347" s="4"/>
      <c r="BN347" s="4"/>
      <c r="BO347" s="5"/>
      <c r="BP347" s="4"/>
    </row>
    <row r="348" spans="4:68" s="3" customFormat="1" ht="14.4" x14ac:dyDescent="0.3">
      <c r="D348" s="57"/>
      <c r="E348" s="44"/>
      <c r="F348" s="45"/>
      <c r="G348" s="45"/>
      <c r="H348" s="57"/>
      <c r="J348" s="4"/>
      <c r="K348" s="5"/>
      <c r="L348" s="4"/>
      <c r="O348" s="4"/>
      <c r="P348" s="5"/>
      <c r="Q348" s="4"/>
      <c r="T348" s="4"/>
      <c r="U348" s="5"/>
      <c r="V348" s="4"/>
      <c r="Y348" s="4"/>
      <c r="Z348" s="5"/>
      <c r="AA348" s="4"/>
      <c r="AD348" s="4"/>
      <c r="AE348" s="5"/>
      <c r="AF348" s="4"/>
      <c r="AI348" s="4"/>
      <c r="AJ348" s="5"/>
      <c r="AK348" s="4"/>
      <c r="AN348" s="4"/>
      <c r="AO348" s="5"/>
      <c r="AP348" s="4"/>
      <c r="AS348" s="4"/>
      <c r="AT348" s="5"/>
      <c r="AU348" s="4"/>
      <c r="AX348" s="4"/>
      <c r="AY348" s="5"/>
      <c r="AZ348" s="4"/>
      <c r="BC348" s="4"/>
      <c r="BD348" s="5"/>
      <c r="BE348" s="4"/>
      <c r="BH348" s="4"/>
      <c r="BI348" s="5"/>
      <c r="BJ348" s="4"/>
      <c r="BN348" s="4"/>
      <c r="BO348" s="5"/>
      <c r="BP348" s="4"/>
    </row>
    <row r="349" spans="4:68" s="3" customFormat="1" ht="14.4" x14ac:dyDescent="0.3">
      <c r="D349" s="57"/>
      <c r="E349" s="44"/>
      <c r="F349" s="45"/>
      <c r="G349" s="45"/>
      <c r="H349" s="57"/>
      <c r="J349" s="4"/>
      <c r="K349" s="5"/>
      <c r="L349" s="4"/>
      <c r="O349" s="4"/>
      <c r="P349" s="5"/>
      <c r="Q349" s="4"/>
      <c r="T349" s="4"/>
      <c r="U349" s="5"/>
      <c r="V349" s="4"/>
      <c r="Y349" s="4"/>
      <c r="Z349" s="5"/>
      <c r="AA349" s="4"/>
      <c r="AD349" s="4"/>
      <c r="AE349" s="5"/>
      <c r="AF349" s="4"/>
      <c r="AI349" s="4"/>
      <c r="AJ349" s="5"/>
      <c r="AK349" s="4"/>
      <c r="AN349" s="4"/>
      <c r="AO349" s="5"/>
      <c r="AP349" s="4"/>
      <c r="AS349" s="4"/>
      <c r="AT349" s="5"/>
      <c r="AU349" s="4"/>
      <c r="AX349" s="4"/>
      <c r="AY349" s="5"/>
      <c r="AZ349" s="4"/>
      <c r="BC349" s="4"/>
      <c r="BD349" s="5"/>
      <c r="BE349" s="4"/>
      <c r="BH349" s="4"/>
      <c r="BI349" s="5"/>
      <c r="BJ349" s="4"/>
      <c r="BN349" s="4"/>
      <c r="BO349" s="5"/>
      <c r="BP349" s="4"/>
    </row>
    <row r="350" spans="4:68" s="3" customFormat="1" ht="14.4" x14ac:dyDescent="0.3">
      <c r="D350" s="57"/>
      <c r="E350" s="44"/>
      <c r="F350" s="45"/>
      <c r="G350" s="45"/>
      <c r="H350" s="57"/>
      <c r="J350" s="4"/>
      <c r="K350" s="5"/>
      <c r="L350" s="4"/>
      <c r="O350" s="4"/>
      <c r="P350" s="5"/>
      <c r="Q350" s="4"/>
      <c r="T350" s="4"/>
      <c r="U350" s="5"/>
      <c r="V350" s="4"/>
      <c r="Y350" s="4"/>
      <c r="Z350" s="5"/>
      <c r="AA350" s="4"/>
      <c r="AD350" s="4"/>
      <c r="AE350" s="5"/>
      <c r="AF350" s="4"/>
      <c r="AI350" s="4"/>
      <c r="AJ350" s="5"/>
      <c r="AK350" s="4"/>
      <c r="AN350" s="4"/>
      <c r="AO350" s="5"/>
      <c r="AP350" s="4"/>
      <c r="AS350" s="4"/>
      <c r="AT350" s="5"/>
      <c r="AU350" s="4"/>
      <c r="AX350" s="4"/>
      <c r="AY350" s="5"/>
      <c r="AZ350" s="4"/>
      <c r="BC350" s="4"/>
      <c r="BD350" s="5"/>
      <c r="BE350" s="4"/>
      <c r="BH350" s="4"/>
      <c r="BI350" s="5"/>
      <c r="BJ350" s="4"/>
      <c r="BN350" s="4"/>
      <c r="BO350" s="5"/>
      <c r="BP350" s="4"/>
    </row>
    <row r="351" spans="4:68" s="3" customFormat="1" ht="14.4" x14ac:dyDescent="0.3">
      <c r="D351" s="57"/>
      <c r="E351" s="44"/>
      <c r="F351" s="45"/>
      <c r="G351" s="45"/>
      <c r="H351" s="57"/>
      <c r="J351" s="4"/>
      <c r="K351" s="5"/>
      <c r="L351" s="4"/>
      <c r="O351" s="4"/>
      <c r="P351" s="5"/>
      <c r="Q351" s="4"/>
      <c r="T351" s="4"/>
      <c r="U351" s="5"/>
      <c r="V351" s="4"/>
      <c r="Y351" s="4"/>
      <c r="Z351" s="5"/>
      <c r="AA351" s="4"/>
      <c r="AD351" s="4"/>
      <c r="AE351" s="5"/>
      <c r="AF351" s="4"/>
      <c r="AI351" s="4"/>
      <c r="AJ351" s="5"/>
      <c r="AK351" s="4"/>
      <c r="AN351" s="4"/>
      <c r="AO351" s="5"/>
      <c r="AP351" s="4"/>
      <c r="AS351" s="4"/>
      <c r="AT351" s="5"/>
      <c r="AU351" s="4"/>
      <c r="AX351" s="4"/>
      <c r="AY351" s="5"/>
      <c r="AZ351" s="4"/>
      <c r="BC351" s="4"/>
      <c r="BD351" s="5"/>
      <c r="BE351" s="4"/>
      <c r="BH351" s="4"/>
      <c r="BI351" s="5"/>
      <c r="BJ351" s="4"/>
      <c r="BN351" s="4"/>
      <c r="BO351" s="5"/>
      <c r="BP351" s="4"/>
    </row>
    <row r="352" spans="4:68" s="3" customFormat="1" ht="14.4" x14ac:dyDescent="0.3">
      <c r="D352" s="57"/>
      <c r="E352" s="44"/>
      <c r="F352" s="45"/>
      <c r="G352" s="45"/>
      <c r="H352" s="57"/>
      <c r="J352" s="4"/>
      <c r="K352" s="5"/>
      <c r="L352" s="4"/>
      <c r="O352" s="4"/>
      <c r="P352" s="5"/>
      <c r="Q352" s="4"/>
      <c r="T352" s="4"/>
      <c r="U352" s="5"/>
      <c r="V352" s="4"/>
      <c r="Y352" s="4"/>
      <c r="Z352" s="5"/>
      <c r="AA352" s="4"/>
      <c r="AD352" s="4"/>
      <c r="AE352" s="5"/>
      <c r="AF352" s="4"/>
      <c r="AI352" s="4"/>
      <c r="AJ352" s="5"/>
      <c r="AK352" s="4"/>
      <c r="AN352" s="4"/>
      <c r="AO352" s="5"/>
      <c r="AP352" s="4"/>
      <c r="AS352" s="4"/>
      <c r="AT352" s="5"/>
      <c r="AU352" s="4"/>
      <c r="AX352" s="4"/>
      <c r="AY352" s="5"/>
      <c r="AZ352" s="4"/>
      <c r="BC352" s="4"/>
      <c r="BD352" s="5"/>
      <c r="BE352" s="4"/>
      <c r="BH352" s="4"/>
      <c r="BI352" s="5"/>
      <c r="BJ352" s="4"/>
      <c r="BN352" s="4"/>
      <c r="BO352" s="5"/>
      <c r="BP352" s="4"/>
    </row>
    <row r="353" spans="4:68" s="3" customFormat="1" ht="14.4" x14ac:dyDescent="0.3">
      <c r="D353" s="57"/>
      <c r="E353" s="44"/>
      <c r="F353" s="45"/>
      <c r="G353" s="45"/>
      <c r="H353" s="57"/>
      <c r="J353" s="4"/>
      <c r="K353" s="5"/>
      <c r="L353" s="4"/>
      <c r="O353" s="4"/>
      <c r="P353" s="5"/>
      <c r="Q353" s="4"/>
      <c r="T353" s="4"/>
      <c r="U353" s="5"/>
      <c r="V353" s="4"/>
      <c r="Y353" s="4"/>
      <c r="Z353" s="5"/>
      <c r="AA353" s="4"/>
      <c r="AD353" s="4"/>
      <c r="AE353" s="5"/>
      <c r="AF353" s="4"/>
      <c r="AI353" s="4"/>
      <c r="AJ353" s="5"/>
      <c r="AK353" s="4"/>
      <c r="AN353" s="4"/>
      <c r="AO353" s="5"/>
      <c r="AP353" s="4"/>
      <c r="AS353" s="4"/>
      <c r="AT353" s="5"/>
      <c r="AU353" s="4"/>
      <c r="AX353" s="4"/>
      <c r="AY353" s="5"/>
      <c r="AZ353" s="4"/>
      <c r="BC353" s="4"/>
      <c r="BD353" s="5"/>
      <c r="BE353" s="4"/>
      <c r="BH353" s="4"/>
      <c r="BI353" s="5"/>
      <c r="BJ353" s="4"/>
      <c r="BN353" s="4"/>
      <c r="BO353" s="5"/>
      <c r="BP353" s="4"/>
    </row>
    <row r="354" spans="4:68" s="3" customFormat="1" ht="14.4" x14ac:dyDescent="0.3">
      <c r="D354" s="57"/>
      <c r="E354" s="44"/>
      <c r="F354" s="45"/>
      <c r="G354" s="45"/>
      <c r="H354" s="57"/>
      <c r="J354" s="4"/>
      <c r="K354" s="5"/>
      <c r="L354" s="4"/>
      <c r="O354" s="4"/>
      <c r="P354" s="5"/>
      <c r="Q354" s="4"/>
      <c r="T354" s="4"/>
      <c r="U354" s="5"/>
      <c r="V354" s="4"/>
      <c r="Y354" s="4"/>
      <c r="Z354" s="5"/>
      <c r="AA354" s="4"/>
      <c r="AD354" s="4"/>
      <c r="AE354" s="5"/>
      <c r="AF354" s="4"/>
      <c r="AI354" s="4"/>
      <c r="AJ354" s="5"/>
      <c r="AK354" s="4"/>
      <c r="AN354" s="4"/>
      <c r="AO354" s="5"/>
      <c r="AP354" s="4"/>
      <c r="AS354" s="4"/>
      <c r="AT354" s="5"/>
      <c r="AU354" s="4"/>
      <c r="AX354" s="4"/>
      <c r="AY354" s="5"/>
      <c r="AZ354" s="4"/>
      <c r="BC354" s="4"/>
      <c r="BD354" s="5"/>
      <c r="BE354" s="4"/>
      <c r="BH354" s="4"/>
      <c r="BI354" s="5"/>
      <c r="BJ354" s="4"/>
      <c r="BN354" s="4"/>
      <c r="BO354" s="5"/>
      <c r="BP354" s="4"/>
    </row>
    <row r="355" spans="4:68" s="3" customFormat="1" ht="14.4" x14ac:dyDescent="0.3">
      <c r="D355" s="57"/>
      <c r="E355" s="44"/>
      <c r="F355" s="45"/>
      <c r="G355" s="45"/>
      <c r="H355" s="57"/>
      <c r="J355" s="4"/>
      <c r="K355" s="5"/>
      <c r="L355" s="4"/>
      <c r="O355" s="4"/>
      <c r="P355" s="5"/>
      <c r="Q355" s="4"/>
      <c r="T355" s="4"/>
      <c r="U355" s="5"/>
      <c r="V355" s="4"/>
      <c r="Y355" s="4"/>
      <c r="Z355" s="5"/>
      <c r="AA355" s="4"/>
      <c r="AD355" s="4"/>
      <c r="AE355" s="5"/>
      <c r="AF355" s="4"/>
      <c r="AI355" s="4"/>
      <c r="AJ355" s="5"/>
      <c r="AK355" s="4"/>
      <c r="AN355" s="4"/>
      <c r="AO355" s="5"/>
      <c r="AP355" s="4"/>
      <c r="AS355" s="4"/>
      <c r="AT355" s="5"/>
      <c r="AU355" s="4"/>
      <c r="AX355" s="4"/>
      <c r="AY355" s="5"/>
      <c r="AZ355" s="4"/>
      <c r="BC355" s="4"/>
      <c r="BD355" s="5"/>
      <c r="BE355" s="4"/>
      <c r="BH355" s="4"/>
      <c r="BI355" s="5"/>
      <c r="BJ355" s="4"/>
      <c r="BN355" s="4"/>
      <c r="BO355" s="5"/>
      <c r="BP355" s="4"/>
    </row>
    <row r="356" spans="4:68" s="3" customFormat="1" ht="14.4" x14ac:dyDescent="0.3">
      <c r="D356" s="57"/>
      <c r="E356" s="44"/>
      <c r="F356" s="45"/>
      <c r="G356" s="45"/>
      <c r="H356" s="57"/>
      <c r="J356" s="4"/>
      <c r="K356" s="5"/>
      <c r="L356" s="4"/>
      <c r="O356" s="4"/>
      <c r="P356" s="5"/>
      <c r="Q356" s="4"/>
      <c r="T356" s="4"/>
      <c r="U356" s="5"/>
      <c r="V356" s="4"/>
      <c r="Y356" s="4"/>
      <c r="Z356" s="5"/>
      <c r="AA356" s="4"/>
      <c r="AD356" s="4"/>
      <c r="AE356" s="5"/>
      <c r="AF356" s="4"/>
      <c r="AI356" s="4"/>
      <c r="AJ356" s="5"/>
      <c r="AK356" s="4"/>
      <c r="AN356" s="4"/>
      <c r="AO356" s="5"/>
      <c r="AP356" s="4"/>
      <c r="AS356" s="4"/>
      <c r="AT356" s="5"/>
      <c r="AU356" s="4"/>
      <c r="AX356" s="4"/>
      <c r="AY356" s="5"/>
      <c r="AZ356" s="4"/>
      <c r="BC356" s="4"/>
      <c r="BD356" s="5"/>
      <c r="BE356" s="4"/>
      <c r="BH356" s="4"/>
      <c r="BI356" s="5"/>
      <c r="BJ356" s="4"/>
      <c r="BN356" s="4"/>
      <c r="BO356" s="5"/>
      <c r="BP356" s="4"/>
    </row>
    <row r="357" spans="4:68" s="3" customFormat="1" ht="14.4" x14ac:dyDescent="0.3">
      <c r="D357" s="57"/>
      <c r="E357" s="44"/>
      <c r="F357" s="45"/>
      <c r="G357" s="45"/>
      <c r="H357" s="57"/>
      <c r="J357" s="4"/>
      <c r="K357" s="5"/>
      <c r="L357" s="4"/>
      <c r="O357" s="4"/>
      <c r="P357" s="5"/>
      <c r="Q357" s="4"/>
      <c r="T357" s="4"/>
      <c r="U357" s="5"/>
      <c r="V357" s="4"/>
      <c r="Y357" s="4"/>
      <c r="Z357" s="5"/>
      <c r="AA357" s="4"/>
      <c r="AD357" s="4"/>
      <c r="AE357" s="5"/>
      <c r="AF357" s="4"/>
      <c r="AI357" s="4"/>
      <c r="AJ357" s="5"/>
      <c r="AK357" s="4"/>
      <c r="AN357" s="4"/>
      <c r="AO357" s="5"/>
      <c r="AP357" s="4"/>
      <c r="AS357" s="4"/>
      <c r="AT357" s="5"/>
      <c r="AU357" s="4"/>
      <c r="AX357" s="4"/>
      <c r="AY357" s="5"/>
      <c r="AZ357" s="4"/>
      <c r="BC357" s="4"/>
      <c r="BD357" s="5"/>
      <c r="BE357" s="4"/>
      <c r="BH357" s="4"/>
      <c r="BI357" s="5"/>
      <c r="BJ357" s="4"/>
      <c r="BN357" s="4"/>
      <c r="BO357" s="5"/>
      <c r="BP357" s="4"/>
    </row>
    <row r="358" spans="4:68" s="3" customFormat="1" ht="14.4" x14ac:dyDescent="0.3">
      <c r="D358" s="57"/>
      <c r="E358" s="44"/>
      <c r="F358" s="45"/>
      <c r="G358" s="45"/>
      <c r="H358" s="57"/>
      <c r="J358" s="4"/>
      <c r="K358" s="5"/>
      <c r="L358" s="4"/>
      <c r="O358" s="4"/>
      <c r="P358" s="5"/>
      <c r="Q358" s="4"/>
      <c r="T358" s="4"/>
      <c r="U358" s="5"/>
      <c r="V358" s="4"/>
      <c r="Y358" s="4"/>
      <c r="Z358" s="5"/>
      <c r="AA358" s="4"/>
      <c r="AD358" s="4"/>
      <c r="AE358" s="5"/>
      <c r="AF358" s="4"/>
      <c r="AI358" s="4"/>
      <c r="AJ358" s="5"/>
      <c r="AK358" s="4"/>
      <c r="AN358" s="4"/>
      <c r="AO358" s="5"/>
      <c r="AP358" s="4"/>
      <c r="AS358" s="4"/>
      <c r="AT358" s="5"/>
      <c r="AU358" s="4"/>
      <c r="AX358" s="4"/>
      <c r="AY358" s="5"/>
      <c r="AZ358" s="4"/>
      <c r="BC358" s="4"/>
      <c r="BD358" s="5"/>
      <c r="BE358" s="4"/>
      <c r="BH358" s="4"/>
      <c r="BI358" s="5"/>
      <c r="BJ358" s="4"/>
      <c r="BN358" s="4"/>
      <c r="BO358" s="5"/>
      <c r="BP358" s="4"/>
    </row>
    <row r="359" spans="4:68" s="3" customFormat="1" ht="14.4" x14ac:dyDescent="0.3">
      <c r="D359" s="57"/>
      <c r="E359" s="44"/>
      <c r="F359" s="45"/>
      <c r="G359" s="45"/>
      <c r="H359" s="57"/>
      <c r="J359" s="4"/>
      <c r="K359" s="5"/>
      <c r="L359" s="4"/>
      <c r="O359" s="4"/>
      <c r="P359" s="5"/>
      <c r="Q359" s="4"/>
      <c r="T359" s="4"/>
      <c r="U359" s="5"/>
      <c r="V359" s="4"/>
      <c r="Y359" s="4"/>
      <c r="Z359" s="5"/>
      <c r="AA359" s="4"/>
      <c r="AD359" s="4"/>
      <c r="AE359" s="5"/>
      <c r="AF359" s="4"/>
      <c r="AI359" s="4"/>
      <c r="AJ359" s="5"/>
      <c r="AK359" s="4"/>
      <c r="AN359" s="4"/>
      <c r="AO359" s="5"/>
      <c r="AP359" s="4"/>
      <c r="AS359" s="4"/>
      <c r="AT359" s="5"/>
      <c r="AU359" s="4"/>
      <c r="AX359" s="4"/>
      <c r="AY359" s="5"/>
      <c r="AZ359" s="4"/>
      <c r="BC359" s="4"/>
      <c r="BD359" s="5"/>
      <c r="BE359" s="4"/>
      <c r="BH359" s="4"/>
      <c r="BI359" s="5"/>
      <c r="BJ359" s="4"/>
      <c r="BN359" s="4"/>
      <c r="BO359" s="5"/>
      <c r="BP359" s="4"/>
    </row>
    <row r="360" spans="4:68" s="3" customFormat="1" ht="14.4" x14ac:dyDescent="0.3">
      <c r="D360" s="57"/>
      <c r="E360" s="44"/>
      <c r="F360" s="45"/>
      <c r="G360" s="45"/>
      <c r="H360" s="57"/>
      <c r="J360" s="4"/>
      <c r="K360" s="5"/>
      <c r="L360" s="4"/>
      <c r="O360" s="4"/>
      <c r="P360" s="5"/>
      <c r="Q360" s="4"/>
      <c r="T360" s="4"/>
      <c r="U360" s="5"/>
      <c r="V360" s="4"/>
      <c r="Y360" s="4"/>
      <c r="Z360" s="5"/>
      <c r="AA360" s="4"/>
      <c r="AD360" s="4"/>
      <c r="AE360" s="5"/>
      <c r="AF360" s="4"/>
      <c r="AI360" s="4"/>
      <c r="AJ360" s="5"/>
      <c r="AK360" s="4"/>
      <c r="AN360" s="4"/>
      <c r="AO360" s="5"/>
      <c r="AP360" s="4"/>
      <c r="AS360" s="4"/>
      <c r="AT360" s="5"/>
      <c r="AU360" s="4"/>
      <c r="AX360" s="4"/>
      <c r="AY360" s="5"/>
      <c r="AZ360" s="4"/>
      <c r="BC360" s="4"/>
      <c r="BD360" s="5"/>
      <c r="BE360" s="4"/>
      <c r="BH360" s="4"/>
      <c r="BI360" s="5"/>
      <c r="BJ360" s="4"/>
      <c r="BN360" s="4"/>
      <c r="BO360" s="5"/>
      <c r="BP360" s="4"/>
    </row>
    <row r="361" spans="4:68" s="3" customFormat="1" ht="14.4" x14ac:dyDescent="0.3">
      <c r="D361" s="57"/>
      <c r="E361" s="44"/>
      <c r="F361" s="45"/>
      <c r="G361" s="45"/>
      <c r="H361" s="57"/>
      <c r="J361" s="4"/>
      <c r="K361" s="5"/>
      <c r="L361" s="4"/>
      <c r="O361" s="4"/>
      <c r="P361" s="5"/>
      <c r="Q361" s="4"/>
      <c r="T361" s="4"/>
      <c r="U361" s="5"/>
      <c r="V361" s="4"/>
      <c r="Y361" s="4"/>
      <c r="Z361" s="5"/>
      <c r="AA361" s="4"/>
      <c r="AD361" s="4"/>
      <c r="AE361" s="5"/>
      <c r="AF361" s="4"/>
      <c r="AI361" s="4"/>
      <c r="AJ361" s="5"/>
      <c r="AK361" s="4"/>
      <c r="AN361" s="4"/>
      <c r="AO361" s="5"/>
      <c r="AP361" s="4"/>
      <c r="AS361" s="4"/>
      <c r="AT361" s="5"/>
      <c r="AU361" s="4"/>
      <c r="AX361" s="4"/>
      <c r="AY361" s="5"/>
      <c r="AZ361" s="4"/>
      <c r="BC361" s="4"/>
      <c r="BD361" s="5"/>
      <c r="BE361" s="4"/>
      <c r="BH361" s="4"/>
      <c r="BI361" s="5"/>
      <c r="BJ361" s="4"/>
      <c r="BN361" s="4"/>
      <c r="BO361" s="5"/>
      <c r="BP361" s="4"/>
    </row>
    <row r="362" spans="4:68" s="3" customFormat="1" ht="14.4" x14ac:dyDescent="0.3">
      <c r="D362" s="57"/>
      <c r="E362" s="44"/>
      <c r="F362" s="45"/>
      <c r="G362" s="45"/>
      <c r="H362" s="57"/>
      <c r="J362" s="4"/>
      <c r="K362" s="5"/>
      <c r="L362" s="4"/>
      <c r="O362" s="4"/>
      <c r="P362" s="5"/>
      <c r="Q362" s="4"/>
      <c r="T362" s="4"/>
      <c r="U362" s="5"/>
      <c r="V362" s="4"/>
      <c r="Y362" s="4"/>
      <c r="Z362" s="5"/>
      <c r="AA362" s="4"/>
      <c r="AD362" s="4"/>
      <c r="AE362" s="5"/>
      <c r="AF362" s="4"/>
      <c r="AI362" s="4"/>
      <c r="AJ362" s="5"/>
      <c r="AK362" s="4"/>
      <c r="AN362" s="4"/>
      <c r="AO362" s="5"/>
      <c r="AP362" s="4"/>
      <c r="AS362" s="4"/>
      <c r="AT362" s="5"/>
      <c r="AU362" s="4"/>
      <c r="AX362" s="4"/>
      <c r="AY362" s="5"/>
      <c r="AZ362" s="4"/>
      <c r="BC362" s="4"/>
      <c r="BD362" s="5"/>
      <c r="BE362" s="4"/>
      <c r="BH362" s="4"/>
      <c r="BI362" s="5"/>
      <c r="BJ362" s="4"/>
      <c r="BN362" s="4"/>
      <c r="BO362" s="5"/>
      <c r="BP362" s="4"/>
    </row>
    <row r="363" spans="4:68" s="3" customFormat="1" ht="14.4" x14ac:dyDescent="0.3">
      <c r="D363" s="57"/>
      <c r="E363" s="44"/>
      <c r="F363" s="45"/>
      <c r="G363" s="45"/>
      <c r="H363" s="57"/>
      <c r="J363" s="4"/>
      <c r="K363" s="5"/>
      <c r="L363" s="4"/>
      <c r="O363" s="4"/>
      <c r="P363" s="5"/>
      <c r="Q363" s="4"/>
      <c r="T363" s="4"/>
      <c r="U363" s="5"/>
      <c r="V363" s="4"/>
      <c r="Y363" s="4"/>
      <c r="Z363" s="5"/>
      <c r="AA363" s="4"/>
      <c r="AD363" s="4"/>
      <c r="AE363" s="5"/>
      <c r="AF363" s="4"/>
      <c r="AI363" s="4"/>
      <c r="AJ363" s="5"/>
      <c r="AK363" s="4"/>
      <c r="AN363" s="4"/>
      <c r="AO363" s="5"/>
      <c r="AP363" s="4"/>
      <c r="AS363" s="4"/>
      <c r="AT363" s="5"/>
      <c r="AU363" s="4"/>
      <c r="AX363" s="4"/>
      <c r="AY363" s="5"/>
      <c r="AZ363" s="4"/>
      <c r="BC363" s="4"/>
      <c r="BD363" s="5"/>
      <c r="BE363" s="4"/>
      <c r="BH363" s="4"/>
      <c r="BI363" s="5"/>
      <c r="BJ363" s="4"/>
      <c r="BN363" s="4"/>
      <c r="BO363" s="5"/>
      <c r="BP363" s="4"/>
    </row>
    <row r="364" spans="4:68" s="3" customFormat="1" ht="14.4" x14ac:dyDescent="0.3">
      <c r="D364" s="57"/>
      <c r="E364" s="44"/>
      <c r="F364" s="45"/>
      <c r="G364" s="45"/>
      <c r="H364" s="57"/>
      <c r="J364" s="4"/>
      <c r="K364" s="5"/>
      <c r="L364" s="4"/>
      <c r="O364" s="4"/>
      <c r="P364" s="5"/>
      <c r="Q364" s="4"/>
      <c r="T364" s="4"/>
      <c r="U364" s="5"/>
      <c r="V364" s="4"/>
      <c r="Y364" s="4"/>
      <c r="Z364" s="5"/>
      <c r="AA364" s="4"/>
      <c r="AD364" s="4"/>
      <c r="AE364" s="5"/>
      <c r="AF364" s="4"/>
      <c r="AI364" s="4"/>
      <c r="AJ364" s="5"/>
      <c r="AK364" s="4"/>
      <c r="AN364" s="4"/>
      <c r="AO364" s="5"/>
      <c r="AP364" s="4"/>
      <c r="AS364" s="4"/>
      <c r="AT364" s="5"/>
      <c r="AU364" s="4"/>
      <c r="AX364" s="4"/>
      <c r="AY364" s="5"/>
      <c r="AZ364" s="4"/>
      <c r="BC364" s="4"/>
      <c r="BD364" s="5"/>
      <c r="BE364" s="4"/>
      <c r="BH364" s="4"/>
      <c r="BI364" s="5"/>
      <c r="BJ364" s="4"/>
      <c r="BN364" s="4"/>
      <c r="BO364" s="5"/>
      <c r="BP364" s="4"/>
    </row>
    <row r="365" spans="4:68" s="3" customFormat="1" ht="14.4" x14ac:dyDescent="0.3">
      <c r="D365" s="57"/>
      <c r="E365" s="44"/>
      <c r="F365" s="45"/>
      <c r="G365" s="45"/>
      <c r="H365" s="57"/>
      <c r="J365" s="4"/>
      <c r="K365" s="5"/>
      <c r="L365" s="4"/>
      <c r="O365" s="4"/>
      <c r="P365" s="5"/>
      <c r="Q365" s="4"/>
      <c r="T365" s="4"/>
      <c r="U365" s="5"/>
      <c r="V365" s="4"/>
      <c r="Y365" s="4"/>
      <c r="Z365" s="5"/>
      <c r="AA365" s="4"/>
      <c r="AD365" s="4"/>
      <c r="AE365" s="5"/>
      <c r="AF365" s="4"/>
      <c r="AI365" s="4"/>
      <c r="AJ365" s="5"/>
      <c r="AK365" s="4"/>
      <c r="AN365" s="4"/>
      <c r="AO365" s="5"/>
      <c r="AP365" s="4"/>
      <c r="AS365" s="4"/>
      <c r="AT365" s="5"/>
      <c r="AU365" s="4"/>
      <c r="AX365" s="4"/>
      <c r="AY365" s="5"/>
      <c r="AZ365" s="4"/>
      <c r="BC365" s="4"/>
      <c r="BD365" s="5"/>
      <c r="BE365" s="4"/>
      <c r="BH365" s="4"/>
      <c r="BI365" s="5"/>
      <c r="BJ365" s="4"/>
      <c r="BN365" s="4"/>
      <c r="BO365" s="5"/>
      <c r="BP365" s="4"/>
    </row>
    <row r="366" spans="4:68" s="3" customFormat="1" ht="14.4" x14ac:dyDescent="0.3">
      <c r="D366" s="57"/>
      <c r="E366" s="44"/>
      <c r="F366" s="45"/>
      <c r="G366" s="45"/>
      <c r="H366" s="57"/>
      <c r="J366" s="4"/>
      <c r="K366" s="5"/>
      <c r="L366" s="4"/>
      <c r="O366" s="4"/>
      <c r="P366" s="5"/>
      <c r="Q366" s="4"/>
      <c r="T366" s="4"/>
      <c r="U366" s="5"/>
      <c r="V366" s="4"/>
      <c r="Y366" s="4"/>
      <c r="Z366" s="5"/>
      <c r="AA366" s="4"/>
      <c r="AD366" s="4"/>
      <c r="AE366" s="5"/>
      <c r="AF366" s="4"/>
      <c r="AI366" s="4"/>
      <c r="AJ366" s="5"/>
      <c r="AK366" s="4"/>
      <c r="AN366" s="4"/>
      <c r="AO366" s="5"/>
      <c r="AP366" s="4"/>
      <c r="AS366" s="4"/>
      <c r="AT366" s="5"/>
      <c r="AU366" s="4"/>
      <c r="AX366" s="4"/>
      <c r="AY366" s="5"/>
      <c r="AZ366" s="4"/>
      <c r="BC366" s="4"/>
      <c r="BD366" s="5"/>
      <c r="BE366" s="4"/>
      <c r="BH366" s="4"/>
      <c r="BI366" s="5"/>
      <c r="BJ366" s="4"/>
      <c r="BN366" s="4"/>
      <c r="BO366" s="5"/>
      <c r="BP366" s="4"/>
    </row>
    <row r="367" spans="4:68" s="3" customFormat="1" ht="14.4" x14ac:dyDescent="0.3">
      <c r="D367" s="57"/>
      <c r="E367" s="44"/>
      <c r="F367" s="45"/>
      <c r="G367" s="45"/>
      <c r="H367" s="57"/>
      <c r="J367" s="4"/>
      <c r="K367" s="5"/>
      <c r="L367" s="4"/>
      <c r="O367" s="4"/>
      <c r="P367" s="5"/>
      <c r="Q367" s="4"/>
      <c r="T367" s="4"/>
      <c r="U367" s="5"/>
      <c r="V367" s="4"/>
      <c r="Y367" s="4"/>
      <c r="Z367" s="5"/>
      <c r="AA367" s="4"/>
      <c r="AD367" s="4"/>
      <c r="AE367" s="5"/>
      <c r="AF367" s="4"/>
      <c r="AI367" s="4"/>
      <c r="AJ367" s="5"/>
      <c r="AK367" s="4"/>
      <c r="AN367" s="4"/>
      <c r="AO367" s="5"/>
      <c r="AP367" s="4"/>
      <c r="AS367" s="4"/>
      <c r="AT367" s="5"/>
      <c r="AU367" s="4"/>
      <c r="AX367" s="4"/>
      <c r="AY367" s="5"/>
      <c r="AZ367" s="4"/>
      <c r="BC367" s="4"/>
      <c r="BD367" s="5"/>
      <c r="BE367" s="4"/>
      <c r="BH367" s="4"/>
      <c r="BI367" s="5"/>
      <c r="BJ367" s="4"/>
      <c r="BN367" s="4"/>
      <c r="BO367" s="5"/>
      <c r="BP367" s="4"/>
    </row>
    <row r="368" spans="4:68" s="3" customFormat="1" ht="14.4" x14ac:dyDescent="0.3">
      <c r="D368" s="57"/>
      <c r="E368" s="44"/>
      <c r="F368" s="45"/>
      <c r="G368" s="45"/>
      <c r="H368" s="57"/>
      <c r="J368" s="4"/>
      <c r="K368" s="5"/>
      <c r="L368" s="4"/>
      <c r="O368" s="4"/>
      <c r="P368" s="5"/>
      <c r="Q368" s="4"/>
      <c r="T368" s="4"/>
      <c r="U368" s="5"/>
      <c r="V368" s="4"/>
      <c r="Y368" s="4"/>
      <c r="Z368" s="5"/>
      <c r="AA368" s="4"/>
      <c r="AD368" s="4"/>
      <c r="AE368" s="5"/>
      <c r="AF368" s="4"/>
      <c r="AI368" s="4"/>
      <c r="AJ368" s="5"/>
      <c r="AK368" s="4"/>
      <c r="AN368" s="4"/>
      <c r="AO368" s="5"/>
      <c r="AP368" s="4"/>
      <c r="AS368" s="4"/>
      <c r="AT368" s="5"/>
      <c r="AU368" s="4"/>
      <c r="AX368" s="4"/>
      <c r="AY368" s="5"/>
      <c r="AZ368" s="4"/>
      <c r="BC368" s="4"/>
      <c r="BD368" s="5"/>
      <c r="BE368" s="4"/>
      <c r="BH368" s="4"/>
      <c r="BI368" s="5"/>
      <c r="BJ368" s="4"/>
      <c r="BN368" s="4"/>
      <c r="BO368" s="5"/>
      <c r="BP368" s="4"/>
    </row>
    <row r="369" spans="4:68" s="3" customFormat="1" ht="14.4" x14ac:dyDescent="0.3">
      <c r="D369" s="57"/>
      <c r="E369" s="44"/>
      <c r="F369" s="45"/>
      <c r="G369" s="45"/>
      <c r="H369" s="57"/>
      <c r="J369" s="4"/>
      <c r="K369" s="5"/>
      <c r="L369" s="4"/>
      <c r="O369" s="4"/>
      <c r="P369" s="5"/>
      <c r="Q369" s="4"/>
      <c r="T369" s="4"/>
      <c r="U369" s="5"/>
      <c r="V369" s="4"/>
      <c r="Y369" s="4"/>
      <c r="Z369" s="5"/>
      <c r="AA369" s="4"/>
      <c r="AD369" s="4"/>
      <c r="AE369" s="5"/>
      <c r="AF369" s="4"/>
      <c r="AI369" s="4"/>
      <c r="AJ369" s="5"/>
      <c r="AK369" s="4"/>
      <c r="AN369" s="4"/>
      <c r="AO369" s="5"/>
      <c r="AP369" s="4"/>
      <c r="AS369" s="4"/>
      <c r="AT369" s="5"/>
      <c r="AU369" s="4"/>
      <c r="AX369" s="4"/>
      <c r="AY369" s="5"/>
      <c r="AZ369" s="4"/>
      <c r="BC369" s="4"/>
      <c r="BD369" s="5"/>
      <c r="BE369" s="4"/>
      <c r="BH369" s="4"/>
      <c r="BI369" s="5"/>
      <c r="BJ369" s="4"/>
      <c r="BN369" s="4"/>
      <c r="BO369" s="5"/>
      <c r="BP369" s="4"/>
    </row>
    <row r="370" spans="4:68" s="3" customFormat="1" ht="14.4" x14ac:dyDescent="0.3">
      <c r="D370" s="57"/>
      <c r="E370" s="44"/>
      <c r="F370" s="45"/>
      <c r="G370" s="45"/>
      <c r="H370" s="57"/>
      <c r="J370" s="4"/>
      <c r="K370" s="5"/>
      <c r="L370" s="4"/>
      <c r="O370" s="4"/>
      <c r="P370" s="5"/>
      <c r="Q370" s="4"/>
      <c r="T370" s="4"/>
      <c r="U370" s="5"/>
      <c r="V370" s="4"/>
      <c r="Y370" s="4"/>
      <c r="Z370" s="5"/>
      <c r="AA370" s="4"/>
      <c r="AD370" s="4"/>
      <c r="AE370" s="5"/>
      <c r="AF370" s="4"/>
      <c r="AI370" s="4"/>
      <c r="AJ370" s="5"/>
      <c r="AK370" s="4"/>
      <c r="AN370" s="4"/>
      <c r="AO370" s="5"/>
      <c r="AP370" s="4"/>
      <c r="AS370" s="4"/>
      <c r="AT370" s="5"/>
      <c r="AU370" s="4"/>
      <c r="AX370" s="4"/>
      <c r="AY370" s="5"/>
      <c r="AZ370" s="4"/>
      <c r="BC370" s="4"/>
      <c r="BD370" s="5"/>
      <c r="BE370" s="4"/>
      <c r="BH370" s="4"/>
      <c r="BI370" s="5"/>
      <c r="BJ370" s="4"/>
      <c r="BN370" s="4"/>
      <c r="BO370" s="5"/>
      <c r="BP370" s="4"/>
    </row>
    <row r="371" spans="4:68" s="3" customFormat="1" ht="14.4" x14ac:dyDescent="0.3">
      <c r="D371" s="57"/>
      <c r="E371" s="44"/>
      <c r="F371" s="45"/>
      <c r="G371" s="45"/>
      <c r="H371" s="57"/>
      <c r="J371" s="4"/>
      <c r="K371" s="5"/>
      <c r="L371" s="4"/>
      <c r="O371" s="4"/>
      <c r="P371" s="5"/>
      <c r="Q371" s="4"/>
      <c r="T371" s="4"/>
      <c r="U371" s="5"/>
      <c r="V371" s="4"/>
      <c r="Y371" s="4"/>
      <c r="Z371" s="5"/>
      <c r="AA371" s="4"/>
      <c r="AD371" s="4"/>
      <c r="AE371" s="5"/>
      <c r="AF371" s="4"/>
      <c r="AI371" s="4"/>
      <c r="AJ371" s="5"/>
      <c r="AK371" s="4"/>
      <c r="AN371" s="4"/>
      <c r="AO371" s="5"/>
      <c r="AP371" s="4"/>
      <c r="AS371" s="4"/>
      <c r="AT371" s="5"/>
      <c r="AU371" s="4"/>
      <c r="AX371" s="4"/>
      <c r="AY371" s="5"/>
      <c r="AZ371" s="4"/>
      <c r="BC371" s="4"/>
      <c r="BD371" s="5"/>
      <c r="BE371" s="4"/>
      <c r="BH371" s="4"/>
      <c r="BI371" s="5"/>
      <c r="BJ371" s="4"/>
      <c r="BN371" s="4"/>
      <c r="BO371" s="5"/>
      <c r="BP371" s="4"/>
    </row>
    <row r="372" spans="4:68" s="3" customFormat="1" ht="14.4" x14ac:dyDescent="0.3">
      <c r="D372" s="57"/>
      <c r="E372" s="44"/>
      <c r="F372" s="45"/>
      <c r="G372" s="45"/>
      <c r="H372" s="57"/>
      <c r="J372" s="4"/>
      <c r="K372" s="5"/>
      <c r="L372" s="4"/>
      <c r="O372" s="4"/>
      <c r="P372" s="5"/>
      <c r="Q372" s="4"/>
      <c r="T372" s="4"/>
      <c r="U372" s="5"/>
      <c r="V372" s="4"/>
      <c r="Y372" s="4"/>
      <c r="Z372" s="5"/>
      <c r="AA372" s="4"/>
      <c r="AD372" s="4"/>
      <c r="AE372" s="5"/>
      <c r="AF372" s="4"/>
      <c r="AI372" s="4"/>
      <c r="AJ372" s="5"/>
      <c r="AK372" s="4"/>
      <c r="AN372" s="4"/>
      <c r="AO372" s="5"/>
      <c r="AP372" s="4"/>
      <c r="AS372" s="4"/>
      <c r="AT372" s="5"/>
      <c r="AU372" s="4"/>
      <c r="AX372" s="4"/>
      <c r="AY372" s="5"/>
      <c r="AZ372" s="4"/>
      <c r="BC372" s="4"/>
      <c r="BD372" s="5"/>
      <c r="BE372" s="4"/>
      <c r="BH372" s="4"/>
      <c r="BI372" s="5"/>
      <c r="BJ372" s="4"/>
      <c r="BN372" s="4"/>
      <c r="BO372" s="5"/>
      <c r="BP372" s="4"/>
    </row>
    <row r="373" spans="4:68" s="3" customFormat="1" ht="14.4" x14ac:dyDescent="0.3">
      <c r="D373" s="57"/>
      <c r="E373" s="44"/>
      <c r="F373" s="45"/>
      <c r="G373" s="45"/>
      <c r="H373" s="57"/>
      <c r="J373" s="4"/>
      <c r="K373" s="5"/>
      <c r="L373" s="4"/>
      <c r="O373" s="4"/>
      <c r="P373" s="5"/>
      <c r="Q373" s="4"/>
      <c r="T373" s="4"/>
      <c r="U373" s="5"/>
      <c r="V373" s="4"/>
      <c r="Y373" s="4"/>
      <c r="Z373" s="5"/>
      <c r="AA373" s="4"/>
      <c r="AD373" s="4"/>
      <c r="AE373" s="5"/>
      <c r="AF373" s="4"/>
      <c r="AI373" s="4"/>
      <c r="AJ373" s="5"/>
      <c r="AK373" s="4"/>
      <c r="AN373" s="4"/>
      <c r="AO373" s="5"/>
      <c r="AP373" s="4"/>
      <c r="AS373" s="4"/>
      <c r="AT373" s="5"/>
      <c r="AU373" s="4"/>
      <c r="AX373" s="4"/>
      <c r="AY373" s="5"/>
      <c r="AZ373" s="4"/>
      <c r="BC373" s="4"/>
      <c r="BD373" s="5"/>
      <c r="BE373" s="4"/>
      <c r="BH373" s="4"/>
      <c r="BI373" s="5"/>
      <c r="BJ373" s="4"/>
      <c r="BN373" s="4"/>
      <c r="BO373" s="5"/>
      <c r="BP373" s="4"/>
    </row>
    <row r="374" spans="4:68" s="3" customFormat="1" ht="14.4" x14ac:dyDescent="0.3">
      <c r="D374" s="57"/>
      <c r="E374" s="44"/>
      <c r="F374" s="45"/>
      <c r="G374" s="45"/>
      <c r="H374" s="57"/>
      <c r="J374" s="4"/>
      <c r="K374" s="5"/>
      <c r="L374" s="4"/>
      <c r="O374" s="4"/>
      <c r="P374" s="5"/>
      <c r="Q374" s="4"/>
      <c r="T374" s="4"/>
      <c r="U374" s="5"/>
      <c r="V374" s="4"/>
      <c r="Y374" s="4"/>
      <c r="Z374" s="5"/>
      <c r="AA374" s="4"/>
      <c r="AD374" s="4"/>
      <c r="AE374" s="5"/>
      <c r="AF374" s="4"/>
      <c r="AI374" s="4"/>
      <c r="AJ374" s="5"/>
      <c r="AK374" s="4"/>
      <c r="AN374" s="4"/>
      <c r="AO374" s="5"/>
      <c r="AP374" s="4"/>
      <c r="AS374" s="4"/>
      <c r="AT374" s="5"/>
      <c r="AU374" s="4"/>
      <c r="AX374" s="4"/>
      <c r="AY374" s="5"/>
      <c r="AZ374" s="4"/>
      <c r="BC374" s="4"/>
      <c r="BD374" s="5"/>
      <c r="BE374" s="4"/>
      <c r="BH374" s="4"/>
      <c r="BI374" s="5"/>
      <c r="BJ374" s="4"/>
      <c r="BN374" s="4"/>
      <c r="BO374" s="5"/>
      <c r="BP374" s="4"/>
    </row>
    <row r="375" spans="4:68" s="3" customFormat="1" ht="14.4" x14ac:dyDescent="0.3">
      <c r="D375" s="57"/>
      <c r="E375" s="44"/>
      <c r="F375" s="45"/>
      <c r="G375" s="45"/>
      <c r="H375" s="57"/>
      <c r="J375" s="4"/>
      <c r="K375" s="5"/>
      <c r="L375" s="4"/>
      <c r="O375" s="4"/>
      <c r="P375" s="5"/>
      <c r="Q375" s="4"/>
      <c r="T375" s="4"/>
      <c r="U375" s="5"/>
      <c r="V375" s="4"/>
      <c r="Y375" s="4"/>
      <c r="Z375" s="5"/>
      <c r="AA375" s="4"/>
      <c r="AD375" s="4"/>
      <c r="AE375" s="5"/>
      <c r="AF375" s="4"/>
      <c r="AI375" s="4"/>
      <c r="AJ375" s="5"/>
      <c r="AK375" s="4"/>
      <c r="AN375" s="4"/>
      <c r="AO375" s="5"/>
      <c r="AP375" s="4"/>
      <c r="AS375" s="4"/>
      <c r="AT375" s="5"/>
      <c r="AU375" s="4"/>
      <c r="AX375" s="4"/>
      <c r="AY375" s="5"/>
      <c r="AZ375" s="4"/>
      <c r="BC375" s="4"/>
      <c r="BD375" s="5"/>
      <c r="BE375" s="4"/>
      <c r="BH375" s="4"/>
      <c r="BI375" s="5"/>
      <c r="BJ375" s="4"/>
      <c r="BN375" s="4"/>
      <c r="BO375" s="5"/>
      <c r="BP375" s="4"/>
    </row>
    <row r="376" spans="4:68" s="3" customFormat="1" ht="14.4" x14ac:dyDescent="0.3">
      <c r="D376" s="57"/>
      <c r="E376" s="44"/>
      <c r="F376" s="45"/>
      <c r="G376" s="45"/>
      <c r="H376" s="57"/>
      <c r="J376" s="4"/>
      <c r="K376" s="5"/>
      <c r="L376" s="4"/>
      <c r="O376" s="4"/>
      <c r="P376" s="5"/>
      <c r="Q376" s="4"/>
      <c r="T376" s="4"/>
      <c r="U376" s="5"/>
      <c r="V376" s="4"/>
      <c r="Y376" s="4"/>
      <c r="Z376" s="5"/>
      <c r="AA376" s="4"/>
      <c r="AD376" s="4"/>
      <c r="AE376" s="5"/>
      <c r="AF376" s="4"/>
      <c r="AI376" s="4"/>
      <c r="AJ376" s="5"/>
      <c r="AK376" s="4"/>
      <c r="AN376" s="4"/>
      <c r="AO376" s="5"/>
      <c r="AP376" s="4"/>
      <c r="AS376" s="4"/>
      <c r="AT376" s="5"/>
      <c r="AU376" s="4"/>
      <c r="AX376" s="4"/>
      <c r="AY376" s="5"/>
      <c r="AZ376" s="4"/>
      <c r="BC376" s="4"/>
      <c r="BD376" s="5"/>
      <c r="BE376" s="4"/>
      <c r="BH376" s="4"/>
      <c r="BI376" s="5"/>
      <c r="BJ376" s="4"/>
      <c r="BN376" s="4"/>
      <c r="BO376" s="5"/>
      <c r="BP376" s="4"/>
    </row>
    <row r="377" spans="4:68" s="3" customFormat="1" ht="14.4" x14ac:dyDescent="0.3">
      <c r="D377" s="57"/>
      <c r="E377" s="44"/>
      <c r="F377" s="45"/>
      <c r="G377" s="45"/>
      <c r="H377" s="57"/>
      <c r="J377" s="4"/>
      <c r="K377" s="5"/>
      <c r="L377" s="4"/>
      <c r="O377" s="4"/>
      <c r="P377" s="5"/>
      <c r="Q377" s="4"/>
      <c r="T377" s="4"/>
      <c r="U377" s="5"/>
      <c r="V377" s="4"/>
      <c r="Y377" s="4"/>
      <c r="Z377" s="5"/>
      <c r="AA377" s="4"/>
      <c r="AD377" s="4"/>
      <c r="AE377" s="5"/>
      <c r="AF377" s="4"/>
      <c r="AI377" s="4"/>
      <c r="AJ377" s="5"/>
      <c r="AK377" s="4"/>
      <c r="AN377" s="4"/>
      <c r="AO377" s="5"/>
      <c r="AP377" s="4"/>
      <c r="AS377" s="4"/>
      <c r="AT377" s="5"/>
      <c r="AU377" s="4"/>
      <c r="AX377" s="4"/>
      <c r="AY377" s="5"/>
      <c r="AZ377" s="4"/>
      <c r="BC377" s="4"/>
      <c r="BD377" s="5"/>
      <c r="BE377" s="4"/>
      <c r="BH377" s="4"/>
      <c r="BI377" s="5"/>
      <c r="BJ377" s="4"/>
      <c r="BN377" s="4"/>
      <c r="BO377" s="5"/>
      <c r="BP377" s="4"/>
    </row>
    <row r="378" spans="4:68" s="3" customFormat="1" ht="14.4" x14ac:dyDescent="0.3">
      <c r="D378" s="57"/>
      <c r="E378" s="44"/>
      <c r="F378" s="45"/>
      <c r="G378" s="45"/>
      <c r="H378" s="57"/>
      <c r="J378" s="4"/>
      <c r="K378" s="5"/>
      <c r="L378" s="4"/>
      <c r="O378" s="4"/>
      <c r="P378" s="5"/>
      <c r="Q378" s="4"/>
      <c r="T378" s="4"/>
      <c r="U378" s="5"/>
      <c r="V378" s="4"/>
      <c r="Y378" s="4"/>
      <c r="Z378" s="5"/>
      <c r="AA378" s="4"/>
      <c r="AD378" s="4"/>
      <c r="AE378" s="5"/>
      <c r="AF378" s="4"/>
      <c r="AI378" s="4"/>
      <c r="AJ378" s="5"/>
      <c r="AK378" s="4"/>
      <c r="AN378" s="4"/>
      <c r="AO378" s="5"/>
      <c r="AP378" s="4"/>
      <c r="AS378" s="4"/>
      <c r="AT378" s="5"/>
      <c r="AU378" s="4"/>
      <c r="AX378" s="4"/>
      <c r="AY378" s="5"/>
      <c r="AZ378" s="4"/>
      <c r="BC378" s="4"/>
      <c r="BD378" s="5"/>
      <c r="BE378" s="4"/>
      <c r="BH378" s="4"/>
      <c r="BI378" s="5"/>
      <c r="BJ378" s="4"/>
      <c r="BN378" s="4"/>
      <c r="BO378" s="5"/>
      <c r="BP378" s="4"/>
    </row>
    <row r="379" spans="4:68" s="3" customFormat="1" ht="14.4" x14ac:dyDescent="0.3">
      <c r="D379" s="57"/>
      <c r="E379" s="44"/>
      <c r="F379" s="45"/>
      <c r="G379" s="45"/>
      <c r="H379" s="57"/>
      <c r="J379" s="4"/>
      <c r="K379" s="5"/>
      <c r="L379" s="4"/>
      <c r="O379" s="4"/>
      <c r="P379" s="5"/>
      <c r="Q379" s="4"/>
      <c r="T379" s="4"/>
      <c r="U379" s="5"/>
      <c r="V379" s="4"/>
      <c r="Y379" s="4"/>
      <c r="Z379" s="5"/>
      <c r="AA379" s="4"/>
      <c r="AD379" s="4"/>
      <c r="AE379" s="5"/>
      <c r="AF379" s="4"/>
      <c r="AI379" s="4"/>
      <c r="AJ379" s="5"/>
      <c r="AK379" s="4"/>
      <c r="AN379" s="4"/>
      <c r="AO379" s="5"/>
      <c r="AP379" s="4"/>
      <c r="AS379" s="4"/>
      <c r="AT379" s="5"/>
      <c r="AU379" s="4"/>
      <c r="AX379" s="4"/>
      <c r="AY379" s="5"/>
      <c r="AZ379" s="4"/>
      <c r="BC379" s="4"/>
      <c r="BD379" s="5"/>
      <c r="BE379" s="4"/>
      <c r="BH379" s="4"/>
      <c r="BI379" s="5"/>
      <c r="BJ379" s="4"/>
      <c r="BN379" s="4"/>
      <c r="BO379" s="5"/>
      <c r="BP379" s="4"/>
    </row>
    <row r="380" spans="4:68" s="3" customFormat="1" ht="14.4" x14ac:dyDescent="0.3">
      <c r="D380" s="57"/>
      <c r="E380" s="44"/>
      <c r="F380" s="45"/>
      <c r="G380" s="45"/>
      <c r="H380" s="57"/>
      <c r="J380" s="4"/>
      <c r="K380" s="5"/>
      <c r="L380" s="4"/>
      <c r="O380" s="4"/>
      <c r="P380" s="5"/>
      <c r="Q380" s="4"/>
      <c r="T380" s="4"/>
      <c r="U380" s="5"/>
      <c r="V380" s="4"/>
      <c r="Y380" s="4"/>
      <c r="Z380" s="5"/>
      <c r="AA380" s="4"/>
      <c r="AD380" s="4"/>
      <c r="AE380" s="5"/>
      <c r="AF380" s="4"/>
      <c r="AI380" s="4"/>
      <c r="AJ380" s="5"/>
      <c r="AK380" s="4"/>
      <c r="AN380" s="4"/>
      <c r="AO380" s="5"/>
      <c r="AP380" s="4"/>
      <c r="AS380" s="4"/>
      <c r="AT380" s="5"/>
      <c r="AU380" s="4"/>
      <c r="AX380" s="4"/>
      <c r="AY380" s="5"/>
      <c r="AZ380" s="4"/>
      <c r="BC380" s="4"/>
      <c r="BD380" s="5"/>
      <c r="BE380" s="4"/>
      <c r="BH380" s="4"/>
      <c r="BI380" s="5"/>
      <c r="BJ380" s="4"/>
      <c r="BN380" s="4"/>
      <c r="BO380" s="5"/>
      <c r="BP380" s="4"/>
    </row>
    <row r="381" spans="4:68" s="3" customFormat="1" ht="14.4" x14ac:dyDescent="0.3">
      <c r="D381" s="57"/>
      <c r="E381" s="44"/>
      <c r="F381" s="45"/>
      <c r="G381" s="45"/>
      <c r="H381" s="57"/>
      <c r="J381" s="4"/>
      <c r="K381" s="5"/>
      <c r="L381" s="4"/>
      <c r="O381" s="4"/>
      <c r="P381" s="5"/>
      <c r="Q381" s="4"/>
      <c r="T381" s="4"/>
      <c r="U381" s="5"/>
      <c r="V381" s="4"/>
      <c r="Y381" s="4"/>
      <c r="Z381" s="5"/>
      <c r="AA381" s="4"/>
      <c r="AD381" s="4"/>
      <c r="AE381" s="5"/>
      <c r="AF381" s="4"/>
      <c r="AI381" s="4"/>
      <c r="AJ381" s="5"/>
      <c r="AK381" s="4"/>
      <c r="AN381" s="4"/>
      <c r="AO381" s="5"/>
      <c r="AP381" s="4"/>
      <c r="AS381" s="4"/>
      <c r="AT381" s="5"/>
      <c r="AU381" s="4"/>
      <c r="AX381" s="4"/>
      <c r="AY381" s="5"/>
      <c r="AZ381" s="4"/>
      <c r="BC381" s="4"/>
      <c r="BD381" s="5"/>
      <c r="BE381" s="4"/>
      <c r="BH381" s="4"/>
      <c r="BI381" s="5"/>
      <c r="BJ381" s="4"/>
      <c r="BN381" s="4"/>
      <c r="BO381" s="5"/>
      <c r="BP381" s="4"/>
    </row>
    <row r="382" spans="4:68" s="3" customFormat="1" ht="14.4" x14ac:dyDescent="0.3">
      <c r="D382" s="57"/>
      <c r="E382" s="44"/>
      <c r="F382" s="45"/>
      <c r="G382" s="45"/>
      <c r="H382" s="57"/>
      <c r="J382" s="4"/>
      <c r="K382" s="5"/>
      <c r="L382" s="4"/>
      <c r="O382" s="4"/>
      <c r="P382" s="5"/>
      <c r="Q382" s="4"/>
      <c r="T382" s="4"/>
      <c r="U382" s="5"/>
      <c r="V382" s="4"/>
      <c r="Y382" s="4"/>
      <c r="Z382" s="5"/>
      <c r="AA382" s="4"/>
      <c r="AD382" s="4"/>
      <c r="AE382" s="5"/>
      <c r="AF382" s="4"/>
      <c r="AI382" s="4"/>
      <c r="AJ382" s="5"/>
      <c r="AK382" s="4"/>
      <c r="AN382" s="4"/>
      <c r="AO382" s="5"/>
      <c r="AP382" s="4"/>
      <c r="AS382" s="4"/>
      <c r="AT382" s="5"/>
      <c r="AU382" s="4"/>
      <c r="AX382" s="4"/>
      <c r="AY382" s="5"/>
      <c r="AZ382" s="4"/>
      <c r="BC382" s="4"/>
      <c r="BD382" s="5"/>
      <c r="BE382" s="4"/>
      <c r="BH382" s="4"/>
      <c r="BI382" s="5"/>
      <c r="BJ382" s="4"/>
      <c r="BN382" s="4"/>
      <c r="BO382" s="5"/>
      <c r="BP382" s="4"/>
    </row>
    <row r="383" spans="4:68" s="3" customFormat="1" ht="14.4" x14ac:dyDescent="0.3">
      <c r="D383" s="57"/>
      <c r="E383" s="44"/>
      <c r="F383" s="45"/>
      <c r="G383" s="45"/>
      <c r="H383" s="57"/>
      <c r="J383" s="4"/>
      <c r="K383" s="5"/>
      <c r="L383" s="4"/>
      <c r="O383" s="4"/>
      <c r="P383" s="5"/>
      <c r="Q383" s="4"/>
      <c r="T383" s="4"/>
      <c r="U383" s="5"/>
      <c r="V383" s="4"/>
      <c r="Y383" s="4"/>
      <c r="Z383" s="5"/>
      <c r="AA383" s="4"/>
      <c r="AD383" s="4"/>
      <c r="AE383" s="5"/>
      <c r="AF383" s="4"/>
      <c r="AI383" s="4"/>
      <c r="AJ383" s="5"/>
      <c r="AK383" s="4"/>
      <c r="AN383" s="4"/>
      <c r="AO383" s="5"/>
      <c r="AP383" s="4"/>
      <c r="AS383" s="4"/>
      <c r="AT383" s="5"/>
      <c r="AU383" s="4"/>
      <c r="AX383" s="4"/>
      <c r="AY383" s="5"/>
      <c r="AZ383" s="4"/>
      <c r="BC383" s="4"/>
      <c r="BD383" s="5"/>
      <c r="BE383" s="4"/>
      <c r="BH383" s="4"/>
      <c r="BI383" s="5"/>
      <c r="BJ383" s="4"/>
      <c r="BN383" s="4"/>
      <c r="BO383" s="5"/>
      <c r="BP383" s="4"/>
    </row>
    <row r="384" spans="4:68" s="3" customFormat="1" ht="14.4" x14ac:dyDescent="0.3">
      <c r="D384" s="57"/>
      <c r="E384" s="44"/>
      <c r="F384" s="45"/>
      <c r="G384" s="45"/>
      <c r="H384" s="57"/>
      <c r="J384" s="4"/>
      <c r="K384" s="5"/>
      <c r="L384" s="4"/>
      <c r="O384" s="4"/>
      <c r="P384" s="5"/>
      <c r="Q384" s="4"/>
      <c r="T384" s="4"/>
      <c r="U384" s="5"/>
      <c r="V384" s="4"/>
      <c r="Y384" s="4"/>
      <c r="Z384" s="5"/>
      <c r="AA384" s="4"/>
      <c r="AD384" s="4"/>
      <c r="AE384" s="5"/>
      <c r="AF384" s="4"/>
      <c r="AI384" s="4"/>
      <c r="AJ384" s="5"/>
      <c r="AK384" s="4"/>
      <c r="AN384" s="4"/>
      <c r="AO384" s="5"/>
      <c r="AP384" s="4"/>
      <c r="AS384" s="4"/>
      <c r="AT384" s="5"/>
      <c r="AU384" s="4"/>
      <c r="AX384" s="4"/>
      <c r="AY384" s="5"/>
      <c r="AZ384" s="4"/>
      <c r="BC384" s="4"/>
      <c r="BD384" s="5"/>
      <c r="BE384" s="4"/>
      <c r="BH384" s="4"/>
      <c r="BI384" s="5"/>
      <c r="BJ384" s="4"/>
      <c r="BN384" s="4"/>
      <c r="BO384" s="5"/>
      <c r="BP384" s="4"/>
    </row>
    <row r="385" spans="2:68" s="3" customFormat="1" ht="14.4" x14ac:dyDescent="0.3">
      <c r="D385" s="57"/>
      <c r="E385" s="44"/>
      <c r="F385" s="45"/>
      <c r="G385" s="45"/>
      <c r="H385" s="57"/>
      <c r="J385" s="4"/>
      <c r="K385" s="5"/>
      <c r="L385" s="4"/>
      <c r="O385" s="4"/>
      <c r="P385" s="5"/>
      <c r="Q385" s="4"/>
      <c r="T385" s="4"/>
      <c r="U385" s="5"/>
      <c r="V385" s="4"/>
      <c r="Y385" s="4"/>
      <c r="Z385" s="5"/>
      <c r="AA385" s="4"/>
      <c r="AD385" s="4"/>
      <c r="AE385" s="5"/>
      <c r="AF385" s="4"/>
      <c r="AI385" s="4"/>
      <c r="AJ385" s="5"/>
      <c r="AK385" s="4"/>
      <c r="AN385" s="4"/>
      <c r="AO385" s="5"/>
      <c r="AP385" s="4"/>
      <c r="AS385" s="4"/>
      <c r="AT385" s="5"/>
      <c r="AU385" s="4"/>
      <c r="AX385" s="4"/>
      <c r="AY385" s="5"/>
      <c r="AZ385" s="4"/>
      <c r="BC385" s="4"/>
      <c r="BD385" s="5"/>
      <c r="BE385" s="4"/>
      <c r="BH385" s="4"/>
      <c r="BI385" s="5"/>
      <c r="BJ385" s="4"/>
      <c r="BN385" s="4"/>
      <c r="BO385" s="5"/>
      <c r="BP385" s="4"/>
    </row>
    <row r="386" spans="2:68" s="3" customFormat="1" ht="14.4" x14ac:dyDescent="0.3">
      <c r="D386" s="57"/>
      <c r="E386" s="44"/>
      <c r="F386" s="45"/>
      <c r="G386" s="45"/>
      <c r="H386" s="57"/>
      <c r="J386" s="4"/>
      <c r="K386" s="5"/>
      <c r="L386" s="4"/>
      <c r="O386" s="4"/>
      <c r="P386" s="5"/>
      <c r="Q386" s="4"/>
      <c r="T386" s="4"/>
      <c r="U386" s="5"/>
      <c r="V386" s="4"/>
      <c r="Y386" s="4"/>
      <c r="Z386" s="5"/>
      <c r="AA386" s="4"/>
      <c r="AD386" s="4"/>
      <c r="AE386" s="5"/>
      <c r="AF386" s="4"/>
      <c r="AI386" s="4"/>
      <c r="AJ386" s="5"/>
      <c r="AK386" s="4"/>
      <c r="AN386" s="4"/>
      <c r="AO386" s="5"/>
      <c r="AP386" s="4"/>
      <c r="AS386" s="4"/>
      <c r="AT386" s="5"/>
      <c r="AU386" s="4"/>
      <c r="AX386" s="4"/>
      <c r="AY386" s="5"/>
      <c r="AZ386" s="4"/>
      <c r="BC386" s="4"/>
      <c r="BD386" s="5"/>
      <c r="BE386" s="4"/>
      <c r="BH386" s="4"/>
      <c r="BI386" s="5"/>
      <c r="BJ386" s="4"/>
      <c r="BN386" s="4"/>
      <c r="BO386" s="5"/>
      <c r="BP386" s="4"/>
    </row>
    <row r="387" spans="2:68" ht="14.4" x14ac:dyDescent="0.3">
      <c r="B387" s="3"/>
      <c r="C387" s="3"/>
    </row>
    <row r="388" spans="2:68" ht="14.4" x14ac:dyDescent="0.3">
      <c r="B388" s="3"/>
      <c r="C388" s="3"/>
    </row>
    <row r="389" spans="2:68" ht="14.4" x14ac:dyDescent="0.3">
      <c r="B389" s="3"/>
      <c r="C389" s="3"/>
    </row>
    <row r="390" spans="2:68" ht="14.4" x14ac:dyDescent="0.3">
      <c r="B390" s="3"/>
      <c r="C390" s="3"/>
    </row>
    <row r="391" spans="2:68" ht="14.4" x14ac:dyDescent="0.3">
      <c r="B391" s="3"/>
      <c r="C391" s="3"/>
    </row>
    <row r="392" spans="2:68" ht="14.4" x14ac:dyDescent="0.3">
      <c r="B392" s="3"/>
      <c r="C392" s="3"/>
    </row>
    <row r="393" spans="2:68" ht="14.4" x14ac:dyDescent="0.3">
      <c r="B393" s="3"/>
      <c r="C393" s="3"/>
    </row>
    <row r="394" spans="2:68" ht="14.4" x14ac:dyDescent="0.3">
      <c r="B394" s="3"/>
      <c r="C394" s="3"/>
    </row>
    <row r="395" spans="2:68" ht="14.4" x14ac:dyDescent="0.3">
      <c r="B395" s="3"/>
      <c r="C395" s="3"/>
    </row>
    <row r="396" spans="2:68" ht="14.4" x14ac:dyDescent="0.3">
      <c r="B396" s="3"/>
      <c r="C396" s="3"/>
    </row>
    <row r="397" spans="2:68" ht="14.4" x14ac:dyDescent="0.3">
      <c r="B397" s="3"/>
      <c r="C397" s="3"/>
    </row>
    <row r="398" spans="2:68" ht="14.4" x14ac:dyDescent="0.3">
      <c r="B398" s="3"/>
      <c r="C398" s="3"/>
    </row>
    <row r="399" spans="2:68" ht="14.4" x14ac:dyDescent="0.3">
      <c r="B399" s="3"/>
      <c r="C399" s="3"/>
    </row>
    <row r="400" spans="2:68" ht="14.4" x14ac:dyDescent="0.3">
      <c r="B400" s="3"/>
      <c r="C400" s="3"/>
    </row>
    <row r="401" spans="2:3" ht="14.4" x14ac:dyDescent="0.3">
      <c r="B401" s="3"/>
      <c r="C401" s="3"/>
    </row>
    <row r="402" spans="2:3" ht="14.4" x14ac:dyDescent="0.3">
      <c r="B402" s="3"/>
      <c r="C402" s="3"/>
    </row>
    <row r="403" spans="2:3" ht="14.4" x14ac:dyDescent="0.3">
      <c r="B403" s="3"/>
      <c r="C403" s="3"/>
    </row>
    <row r="404" spans="2:3" ht="14.4" x14ac:dyDescent="0.3">
      <c r="B404" s="3"/>
      <c r="C404" s="3"/>
    </row>
    <row r="405" spans="2:3" ht="14.4" x14ac:dyDescent="0.3">
      <c r="B405" s="3"/>
      <c r="C405" s="3"/>
    </row>
    <row r="406" spans="2:3" ht="14.4" x14ac:dyDescent="0.3">
      <c r="B406" s="3"/>
      <c r="C406" s="3"/>
    </row>
    <row r="407" spans="2:3" ht="14.4" x14ac:dyDescent="0.3">
      <c r="B407" s="3"/>
      <c r="C407" s="3"/>
    </row>
    <row r="408" spans="2:3" ht="14.4" x14ac:dyDescent="0.3">
      <c r="B408" s="3"/>
      <c r="C408" s="3"/>
    </row>
    <row r="409" spans="2:3" ht="14.4" x14ac:dyDescent="0.3">
      <c r="B409" s="3"/>
      <c r="C409" s="3"/>
    </row>
    <row r="410" spans="2:3" ht="14.4" x14ac:dyDescent="0.3">
      <c r="B410" s="3"/>
      <c r="C410" s="3"/>
    </row>
    <row r="411" spans="2:3" ht="14.4" x14ac:dyDescent="0.3">
      <c r="B411" s="3"/>
      <c r="C411" s="3"/>
    </row>
    <row r="412" spans="2:3" ht="14.4" x14ac:dyDescent="0.3">
      <c r="B412" s="3"/>
      <c r="C412" s="3"/>
    </row>
    <row r="413" spans="2:3" ht="14.4" x14ac:dyDescent="0.3">
      <c r="B413" s="3"/>
      <c r="C413" s="3"/>
    </row>
    <row r="414" spans="2:3" ht="14.4" x14ac:dyDescent="0.3">
      <c r="B414" s="3"/>
      <c r="C414" s="3"/>
    </row>
    <row r="415" spans="2:3" ht="14.4" x14ac:dyDescent="0.3">
      <c r="B415" s="3"/>
      <c r="C415" s="3"/>
    </row>
    <row r="416" spans="2:3" ht="14.4" x14ac:dyDescent="0.3">
      <c r="B416" s="3"/>
      <c r="C416" s="3"/>
    </row>
    <row r="417" spans="2:3" ht="14.4" x14ac:dyDescent="0.3">
      <c r="B417" s="3"/>
      <c r="C417" s="3"/>
    </row>
    <row r="418" spans="2:3" ht="14.4" x14ac:dyDescent="0.3">
      <c r="B418" s="3"/>
      <c r="C418" s="3"/>
    </row>
    <row r="419" spans="2:3" ht="14.4" x14ac:dyDescent="0.3">
      <c r="B419" s="3"/>
      <c r="C419" s="3"/>
    </row>
    <row r="420" spans="2:3" ht="14.4" x14ac:dyDescent="0.3">
      <c r="B420" s="3"/>
      <c r="C420" s="3"/>
    </row>
    <row r="421" spans="2:3" ht="14.4" x14ac:dyDescent="0.3">
      <c r="B421" s="3"/>
      <c r="C421" s="3"/>
    </row>
    <row r="422" spans="2:3" ht="14.4" x14ac:dyDescent="0.3">
      <c r="B422" s="3"/>
      <c r="C422" s="3"/>
    </row>
    <row r="423" spans="2:3" ht="14.4" x14ac:dyDescent="0.3">
      <c r="B423" s="3"/>
      <c r="C423" s="3"/>
    </row>
    <row r="424" spans="2:3" ht="14.4" x14ac:dyDescent="0.3">
      <c r="B424" s="3"/>
      <c r="C424" s="3"/>
    </row>
    <row r="425" spans="2:3" ht="14.4" x14ac:dyDescent="0.3">
      <c r="B425" s="3"/>
      <c r="C425" s="3"/>
    </row>
    <row r="426" spans="2:3" ht="14.4" x14ac:dyDescent="0.3">
      <c r="B426" s="3"/>
      <c r="C426" s="3"/>
    </row>
    <row r="427" spans="2:3" ht="14.4" x14ac:dyDescent="0.3">
      <c r="B427" s="3"/>
      <c r="C427" s="3"/>
    </row>
  </sheetData>
  <autoFilter ref="D1:D459" xr:uid="{00000000-0009-0000-0000-000004000000}"/>
  <mergeCells count="26">
    <mergeCell ref="B83:B85"/>
    <mergeCell ref="AX2:BB2"/>
    <mergeCell ref="B65:B67"/>
    <mergeCell ref="B69:B71"/>
    <mergeCell ref="B74:B76"/>
    <mergeCell ref="B78:B80"/>
    <mergeCell ref="B55:B57"/>
    <mergeCell ref="B60:B62"/>
    <mergeCell ref="AN2:AR2"/>
    <mergeCell ref="AS2:AW2"/>
    <mergeCell ref="D2:H2"/>
    <mergeCell ref="I2:M2"/>
    <mergeCell ref="N2:R2"/>
    <mergeCell ref="S2:W2"/>
    <mergeCell ref="X2:AB2"/>
    <mergeCell ref="AC2:AG2"/>
    <mergeCell ref="BC2:BG2"/>
    <mergeCell ref="BH2:BL2"/>
    <mergeCell ref="BM2:BQ2"/>
    <mergeCell ref="BR2:BV2"/>
    <mergeCell ref="BX2:CB2"/>
    <mergeCell ref="AH2:AL2"/>
    <mergeCell ref="B27:B34"/>
    <mergeCell ref="B39:B46"/>
    <mergeCell ref="B7:B14"/>
    <mergeCell ref="B17:B2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X428"/>
  <sheetViews>
    <sheetView zoomScale="80" zoomScaleNormal="80" workbookViewId="0">
      <pane xSplit="4" topLeftCell="AJ1" activePane="topRight" state="frozen"/>
      <selection activeCell="AN3" sqref="AN3:AX3"/>
      <selection pane="topRight" activeCell="AO3" sqref="AO3:AS3"/>
    </sheetView>
  </sheetViews>
  <sheetFormatPr defaultRowHeight="15.05" outlineLevelRow="1" outlineLevelCol="1" x14ac:dyDescent="0.3"/>
  <cols>
    <col min="1" max="1" width="5.55468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10.33203125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10.7773437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11.77734375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1.77734375" style="2" bestFit="1" customWidth="1" outlineLevel="1"/>
    <col min="32" max="32" width="9.33203125" style="1" bestFit="1" customWidth="1" outlineLevel="1"/>
    <col min="33" max="33" width="9.33203125" style="2" bestFit="1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1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thickBot="1" x14ac:dyDescent="0.35">
      <c r="C2" s="20" t="s">
        <v>56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42</v>
      </c>
      <c r="F5" s="36">
        <f>IFERROR(VLOOKUP($C$2&amp;"-"&amp;$A5&amp;"-"&amp;$D5&amp;"-"&amp;F$1,data!$L:$N,3,0),)</f>
        <v>234016</v>
      </c>
      <c r="G5" s="37">
        <f>IF(E5=0,"-",E5/E38)</f>
        <v>3.1157270029673591E-2</v>
      </c>
      <c r="H5" s="37">
        <f>IF(F5=0,"-",F5/F38)</f>
        <v>5.3379562043795618E-2</v>
      </c>
      <c r="I5" s="38">
        <f>IF(E5&gt;0,F5/E5,"-")</f>
        <v>5571.8095238095239</v>
      </c>
      <c r="J5" s="35">
        <f>IFERROR(VLOOKUP($C$2&amp;"-"&amp;$A5&amp;"-"&amp;$D5&amp;"-"&amp;J$1,data!$L:$N,2,0),)</f>
        <v>62</v>
      </c>
      <c r="K5" s="36">
        <f>IFERROR(VLOOKUP($C$2&amp;"-"&amp;$A5&amp;"-"&amp;$D5&amp;"-"&amp;K$1,data!$L:$N,3,0),)</f>
        <v>348016</v>
      </c>
      <c r="L5" s="37">
        <f>IF(J5=0,"-",J5/J38)</f>
        <v>3.4009873834339004E-2</v>
      </c>
      <c r="M5" s="37">
        <f>IF(K5=0,"-",K5/K38)</f>
        <v>5.6083354081608812E-2</v>
      </c>
      <c r="N5" s="38">
        <f>IF(J5&gt;0,K5/J5,"-")</f>
        <v>5613.1612903225805</v>
      </c>
      <c r="O5" s="35">
        <f>IFERROR(VLOOKUP($C$2&amp;"-"&amp;$A5&amp;"-"&amp;$D5&amp;"-"&amp;O$1,data!$L:$N,2,0),)</f>
        <v>183</v>
      </c>
      <c r="P5" s="36">
        <f>IFERROR(VLOOKUP($C$2&amp;"-"&amp;$A5&amp;"-"&amp;$D5&amp;"-"&amp;P$1,data!$L:$N,3,0),)</f>
        <v>1060969</v>
      </c>
      <c r="Q5" s="37">
        <f>IF(O5=0,"-",O5/O38)</f>
        <v>9.163745618427642E-2</v>
      </c>
      <c r="R5" s="37">
        <f>IF(P5=0,"-",P5/P38)</f>
        <v>0.13148532191794232</v>
      </c>
      <c r="S5" s="38">
        <f>IF(O5&gt;0,P5/O5,"-")</f>
        <v>5797.6448087431691</v>
      </c>
      <c r="T5" s="35">
        <f>IFERROR(VLOOKUP($C$2&amp;"-"&amp;$A5&amp;"-"&amp;$D5&amp;"-"&amp;T$1,data!$L:$N,2,0),)</f>
        <v>156</v>
      </c>
      <c r="U5" s="36">
        <f>IFERROR(VLOOKUP($C$2&amp;"-"&amp;$A5&amp;"-"&amp;$D5&amp;"-"&amp;U$1,data!$L:$N,3,0),)</f>
        <v>924371</v>
      </c>
      <c r="V5" s="37">
        <f>IF(T5=0,"-",T5/T38)</f>
        <v>0.10290237467018469</v>
      </c>
      <c r="W5" s="37">
        <f>IF(U5=0,"-",U5/U38)</f>
        <v>0.13719875697944878</v>
      </c>
      <c r="X5" s="38">
        <f>IF(T5&gt;0,U5/T5,"-")</f>
        <v>5925.4551282051279</v>
      </c>
      <c r="Y5" s="35">
        <f>IFERROR(VLOOKUP($C$2&amp;"-"&amp;$A5&amp;"-"&amp;$D5&amp;"-"&amp;Y$1,data!$L:$N,2,0),)</f>
        <v>602</v>
      </c>
      <c r="Z5" s="36">
        <f>IFERROR(VLOOKUP($C$2&amp;"-"&amp;$A5&amp;"-"&amp;$D5&amp;"-"&amp;Z$1,data!$L:$N,3,0),)</f>
        <v>3510942</v>
      </c>
      <c r="AA5" s="37">
        <f>IF(Y5=0,"-",Y5/Y38)</f>
        <v>0.12641747165056699</v>
      </c>
      <c r="AB5" s="37">
        <f>IF(Z5=0,"-",Z5/Z38)</f>
        <v>0.15234250319312731</v>
      </c>
      <c r="AC5" s="38">
        <f>IF(Y5&gt;0,Z5/Y5,"-")</f>
        <v>5832.129568106312</v>
      </c>
      <c r="AD5" s="35">
        <f>IFERROR(VLOOKUP($C$2&amp;"-"&amp;$A5&amp;"-"&amp;$D5&amp;"-"&amp;AD$1,data!$L:$N,2,0),)</f>
        <v>938</v>
      </c>
      <c r="AE5" s="36">
        <f>IFERROR(VLOOKUP($C$2&amp;"-"&amp;$A5&amp;"-"&amp;$D5&amp;"-"&amp;AE$1,data!$L:$N,3,0),)</f>
        <v>5432040</v>
      </c>
      <c r="AF5" s="37">
        <f>IF(AD5=0,"-",AD5/AD38)</f>
        <v>0.15615115698351922</v>
      </c>
      <c r="AG5" s="37">
        <f>IF(AE5=0,"-",AE5/AE38)</f>
        <v>0.19305955992838084</v>
      </c>
      <c r="AH5" s="38">
        <f>IF(AD5&gt;0,AE5/AD5,"-")</f>
        <v>5791.0874200426442</v>
      </c>
      <c r="AI5" s="35">
        <f>AD5+Y5+T5+O5+J5+E5</f>
        <v>1983</v>
      </c>
      <c r="AJ5" s="36">
        <f>AE5+Z5+U5+P5+K5+F5</f>
        <v>11510354</v>
      </c>
      <c r="AK5" s="37">
        <f>IF(AI5=0,"-",AI5/AI38)</f>
        <v>0.11361943505414542</v>
      </c>
      <c r="AL5" s="37">
        <f>IF(AJ5=0,"-",AJ5/AJ38)</f>
        <v>0.15030717218432854</v>
      </c>
      <c r="AM5" s="38">
        <f>IF(AI5&gt;0,AJ5/AI5,"-")</f>
        <v>5804.5153807362585</v>
      </c>
      <c r="AN5" s="10"/>
      <c r="AO5" s="35">
        <f>IFERROR(VLOOKUP($C$2&amp;"-"&amp;$A5&amp;"-"&amp;$D5&amp;"-"&amp;AO$1,data!$L:$N,2,0),)</f>
        <v>624</v>
      </c>
      <c r="AP5" s="36">
        <f>IFERROR(VLOOKUP($C$2&amp;"-"&amp;$A5&amp;"-"&amp;$D5&amp;"-"&amp;AP$1,data!$L:$N,3,0),)</f>
        <v>3645202</v>
      </c>
      <c r="AQ5" s="37">
        <f>IF(AO5=0,"-",AO5/AO38)</f>
        <v>0.15773508594539939</v>
      </c>
      <c r="AR5" s="37">
        <f>IF(AP5=0,"-",AP5/AP38)</f>
        <v>0.20175711018798126</v>
      </c>
      <c r="AS5" s="38">
        <f>IF(AO5&gt;0,AP5/AO5,"-")</f>
        <v>5841.6698717948721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624</v>
      </c>
      <c r="BT5" s="36">
        <f>BO5+BJ5+BE5+AZ5+AU5+AP5</f>
        <v>3645202</v>
      </c>
      <c r="BU5" s="37">
        <f>IF(BS5=0,"-",BS5/BS38)</f>
        <v>0.2807017543859649</v>
      </c>
      <c r="BV5" s="37">
        <f>IF(BT5=0,"-",BT5/BT38)</f>
        <v>0.33073565233470553</v>
      </c>
      <c r="BW5" s="38">
        <f>IF(BS5&gt;0,BT5/BS5,"-")</f>
        <v>5841.6698717948721</v>
      </c>
      <c r="BY5" s="35">
        <f>AI5+BS5</f>
        <v>2607</v>
      </c>
      <c r="BZ5" s="36">
        <f>AJ5+BT5</f>
        <v>15155556</v>
      </c>
      <c r="CA5" s="37">
        <f>IF(BY5=0,"-",BY5/BY38)</f>
        <v>0.13249644236633462</v>
      </c>
      <c r="CB5" s="37">
        <f>IF(BZ5=0,"-",BZ5/BZ38)</f>
        <v>0.17300789742089107</v>
      </c>
      <c r="CC5" s="38">
        <f>IF(BY5&gt;0,BZ5/BY5,"-")</f>
        <v>5813.4085155350976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42</v>
      </c>
      <c r="F6" s="40">
        <f>SUM(F5:F5)</f>
        <v>234016</v>
      </c>
      <c r="G6" s="41">
        <f>IF(E6=0,"-",E6/E38)</f>
        <v>3.1157270029673591E-2</v>
      </c>
      <c r="H6" s="41">
        <f>IF(F6=0,"-",F6/F38)</f>
        <v>5.3379562043795618E-2</v>
      </c>
      <c r="I6" s="42">
        <f>IF(F6=0,"-",F6/E6)</f>
        <v>5571.8095238095239</v>
      </c>
      <c r="J6" s="39">
        <f>SUM(J5:J5)</f>
        <v>62</v>
      </c>
      <c r="K6" s="40">
        <f>SUM(K5:K5)</f>
        <v>348016</v>
      </c>
      <c r="L6" s="41">
        <f>IF(J6=0,"-",J6/J38)</f>
        <v>3.4009873834339004E-2</v>
      </c>
      <c r="M6" s="41">
        <f>IF(K6=0,"-",K6/K38)</f>
        <v>5.6083354081608812E-2</v>
      </c>
      <c r="N6" s="42">
        <f>IF(K6=0,"-",K6/J6)</f>
        <v>5613.1612903225805</v>
      </c>
      <c r="O6" s="39">
        <f>SUM(O5:O5)</f>
        <v>183</v>
      </c>
      <c r="P6" s="40">
        <f>SUM(P5:P5)</f>
        <v>1060969</v>
      </c>
      <c r="Q6" s="41">
        <f>IF(O6=0,"-",O6/O38)</f>
        <v>9.163745618427642E-2</v>
      </c>
      <c r="R6" s="41">
        <f>IF(P6=0,"-",P6/P38)</f>
        <v>0.13148532191794232</v>
      </c>
      <c r="S6" s="42">
        <f>IF(P6=0,"-",P6/O6)</f>
        <v>5797.6448087431691</v>
      </c>
      <c r="T6" s="39">
        <f>SUM(T5:T5)</f>
        <v>156</v>
      </c>
      <c r="U6" s="40">
        <f>SUM(U5:U5)</f>
        <v>924371</v>
      </c>
      <c r="V6" s="41">
        <f>IF(T6=0,"-",T6/T38)</f>
        <v>0.10290237467018469</v>
      </c>
      <c r="W6" s="41">
        <f>IF(U6=0,"-",U6/U38)</f>
        <v>0.13719875697944878</v>
      </c>
      <c r="X6" s="42">
        <f>IF(U6=0,"-",U6/T6)</f>
        <v>5925.4551282051279</v>
      </c>
      <c r="Y6" s="39">
        <f>SUM(Y5:Y5)</f>
        <v>602</v>
      </c>
      <c r="Z6" s="40">
        <f>SUM(Z5:Z5)</f>
        <v>3510942</v>
      </c>
      <c r="AA6" s="41">
        <f>IF(Y6=0,"-",Y6/Y38)</f>
        <v>0.12641747165056699</v>
      </c>
      <c r="AB6" s="41">
        <f>IF(Z6=0,"-",Z6/Z38)</f>
        <v>0.15234250319312731</v>
      </c>
      <c r="AC6" s="42">
        <f>IF(Z6=0,"-",Z6/Y6)</f>
        <v>5832.129568106312</v>
      </c>
      <c r="AD6" s="39">
        <f>SUM(AD5:AD5)</f>
        <v>938</v>
      </c>
      <c r="AE6" s="40">
        <f>SUM(AE5:AE5)</f>
        <v>5432040</v>
      </c>
      <c r="AF6" s="41">
        <f>IF(AD6=0,"-",AD6/AD38)</f>
        <v>0.15615115698351922</v>
      </c>
      <c r="AG6" s="41">
        <f>IF(AE6=0,"-",AE6/AE38)</f>
        <v>0.19305955992838084</v>
      </c>
      <c r="AH6" s="42">
        <f>IF(AE6=0,"-",AE6/AD6)</f>
        <v>5791.0874200426442</v>
      </c>
      <c r="AI6" s="39">
        <f>SUM(AI5:AI5)</f>
        <v>1983</v>
      </c>
      <c r="AJ6" s="40">
        <f>SUM(AJ5:AJ5)</f>
        <v>11510354</v>
      </c>
      <c r="AK6" s="41">
        <f>IF(AI6=0,"-",AI6/AI38)</f>
        <v>0.11361943505414542</v>
      </c>
      <c r="AL6" s="41">
        <f>IF(AJ6=0,"-",AJ6/AJ38)</f>
        <v>0.15030717218432854</v>
      </c>
      <c r="AM6" s="42">
        <f>IF(AJ6=0,"-",AJ6/AI6)</f>
        <v>5804.5153807362585</v>
      </c>
      <c r="AN6" s="16"/>
      <c r="AO6" s="39">
        <f>SUM(AO5:AO5)</f>
        <v>624</v>
      </c>
      <c r="AP6" s="40">
        <f>SUM(AP5:AP5)</f>
        <v>3645202</v>
      </c>
      <c r="AQ6" s="41">
        <f>IF(AO6=0,"-",AO6/AO38)</f>
        <v>0.15773508594539939</v>
      </c>
      <c r="AR6" s="41">
        <f>IF(AP6=0,"-",AP6/AP38)</f>
        <v>0.20175711018798126</v>
      </c>
      <c r="AS6" s="42">
        <f>IF(AP6=0,"-",AP6/AO6)</f>
        <v>5841.6698717948721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624</v>
      </c>
      <c r="BT6" s="40">
        <f>SUM(BT5:BT5)</f>
        <v>3645202</v>
      </c>
      <c r="BU6" s="41">
        <f>IF(BS6=0,"-",BS6/BS38)</f>
        <v>0.2807017543859649</v>
      </c>
      <c r="BV6" s="41">
        <f>IF(BT6=0,"-",BT6/BT38)</f>
        <v>0.33073565233470553</v>
      </c>
      <c r="BW6" s="42">
        <f>IF(BT6=0,"-",BT6/BS6)</f>
        <v>5841.6698717948721</v>
      </c>
      <c r="BY6" s="39">
        <f>SUM(BY5:BY5)</f>
        <v>2607</v>
      </c>
      <c r="BZ6" s="40">
        <f>SUM(BZ5:BZ5)</f>
        <v>15155556</v>
      </c>
      <c r="CA6" s="41">
        <f>IF(BY6=0,"-",BY6/BY38)</f>
        <v>0.13249644236633462</v>
      </c>
      <c r="CB6" s="41">
        <f>IF(BZ6=0,"-",BZ6/BZ38)</f>
        <v>0.17300789742089107</v>
      </c>
      <c r="CC6" s="42">
        <f>IF(BZ6=0,"-",BZ6/BY6)</f>
        <v>5813.4085155350976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47</v>
      </c>
      <c r="F8" s="36">
        <f>IFERROR(VLOOKUP($C$2&amp;"-"&amp;$A8&amp;"-"&amp;$D8&amp;"-"&amp;F$1,data!$L:$N,3,0),)</f>
        <v>195040</v>
      </c>
      <c r="G8" s="37">
        <f>IF(E8&gt;0,E8/E$16,"-")</f>
        <v>4.2380522993688011E-2</v>
      </c>
      <c r="H8" s="37">
        <f>IF(F8&gt;0,F8/F$16,"-")</f>
        <v>5.0539783754817783E-2</v>
      </c>
      <c r="I8" s="38">
        <f>IF(E8&gt;0,F8/E8,"-")</f>
        <v>4149.7872340425529</v>
      </c>
      <c r="J8" s="35">
        <f>IFERROR(VLOOKUP($C$2&amp;"-"&amp;$A8&amp;"-"&amp;$D8&amp;"-"&amp;J$1,data!$L:$N,2,0),)</f>
        <v>34</v>
      </c>
      <c r="K8" s="36">
        <f>IFERROR(VLOOKUP($C$2&amp;"-"&amp;$A8&amp;"-"&amp;$D8&amp;"-"&amp;K$1,data!$L:$N,3,0),)</f>
        <v>210951</v>
      </c>
      <c r="L8" s="37">
        <f>IF(J8&gt;0,J8/J$16,"-")</f>
        <v>2.442528735632184E-2</v>
      </c>
      <c r="M8" s="37">
        <f>IF(K8&gt;0,K8/K$16,"-")</f>
        <v>3.9972668261018106E-2</v>
      </c>
      <c r="N8" s="38">
        <f>IF(J8&gt;0,K8/J8,"-")</f>
        <v>6204.4411764705883</v>
      </c>
      <c r="O8" s="35">
        <f>IFERROR(VLOOKUP($C$2&amp;"-"&amp;$A8&amp;"-"&amp;$D8&amp;"-"&amp;O$1,data!$L:$N,2,0),)</f>
        <v>145</v>
      </c>
      <c r="P8" s="36">
        <f>IFERROR(VLOOKUP($C$2&amp;"-"&amp;$A8&amp;"-"&amp;$D8&amp;"-"&amp;P$1,data!$L:$N,3,0),)</f>
        <v>1055395</v>
      </c>
      <c r="Q8" s="37">
        <f>IF(O8&gt;0,O8/O$16,"-")</f>
        <v>9.4771241830065356E-2</v>
      </c>
      <c r="R8" s="37">
        <f>IF(P8&gt;0,P8/P$16,"-")</f>
        <v>0.16148553317484601</v>
      </c>
      <c r="S8" s="38">
        <f>IF(O8&gt;0,P8/O8,"-")</f>
        <v>7278.5862068965516</v>
      </c>
      <c r="T8" s="35">
        <f>IFERROR(VLOOKUP($C$2&amp;"-"&amp;$A8&amp;"-"&amp;$D8&amp;"-"&amp;T$1,data!$L:$N,2,0),)</f>
        <v>182</v>
      </c>
      <c r="U8" s="36">
        <f>IFERROR(VLOOKUP($C$2&amp;"-"&amp;$A8&amp;"-"&amp;$D8&amp;"-"&amp;U$1,data!$L:$N,3,0),)</f>
        <v>1178342</v>
      </c>
      <c r="V8" s="37">
        <f>IF(T8&gt;0,T8/T$16,"-")</f>
        <v>0.15041322314049588</v>
      </c>
      <c r="W8" s="37">
        <f>IF(U8&gt;0,U8/U$16,"-")</f>
        <v>0.21362549592779015</v>
      </c>
      <c r="X8" s="38">
        <f>IF(T8&gt;0,U8/T8,"-")</f>
        <v>6474.4065934065939</v>
      </c>
      <c r="Y8" s="35">
        <f>IFERROR(VLOOKUP($C$2&amp;"-"&amp;$A8&amp;"-"&amp;$D8&amp;"-"&amp;Y$1,data!$L:$N,2,0),)</f>
        <v>652</v>
      </c>
      <c r="Z8" s="36">
        <f>IFERROR(VLOOKUP($C$2&amp;"-"&amp;$A8&amp;"-"&amp;$D8&amp;"-"&amp;Z$1,data!$L:$N,3,0),)</f>
        <v>3928751</v>
      </c>
      <c r="AA8" s="37">
        <f>IF(Y8&gt;0,Y8/Y$16,"-")</f>
        <v>0.17335814942834352</v>
      </c>
      <c r="AB8" s="37">
        <f>IF(Z8&gt;0,Z8/Z$16,"-")</f>
        <v>0.20938895853862508</v>
      </c>
      <c r="AC8" s="38">
        <f>IF(Y8&gt;0,Z8/Y8,"-")</f>
        <v>6025.6917177914111</v>
      </c>
      <c r="AD8" s="35">
        <f>IFERROR(VLOOKUP($C$2&amp;"-"&amp;$A8&amp;"-"&amp;$D8&amp;"-"&amp;AD$1,data!$L:$N,2,0),)</f>
        <v>822</v>
      </c>
      <c r="AE8" s="36">
        <f>IFERROR(VLOOKUP($C$2&amp;"-"&amp;$A8&amp;"-"&amp;$D8&amp;"-"&amp;AE$1,data!$L:$N,3,0),)</f>
        <v>4872896</v>
      </c>
      <c r="AF8" s="37">
        <f>IF(AD8&gt;0,AD8/AD$16,"-")</f>
        <v>0.17470775770456962</v>
      </c>
      <c r="AG8" s="37">
        <f>IF(AE8&gt;0,AE8/AE$16,"-")</f>
        <v>0.22083349497016397</v>
      </c>
      <c r="AH8" s="38">
        <f>IF(AD8&gt;0,AE8/AD8,"-")</f>
        <v>5928.0973236009731</v>
      </c>
      <c r="AI8" s="35">
        <f t="shared" ref="AI8:AJ15" si="0">AD8+Y8+T8+O8+J8+E8</f>
        <v>1882</v>
      </c>
      <c r="AJ8" s="36">
        <f t="shared" si="0"/>
        <v>11441375</v>
      </c>
      <c r="AK8" s="37">
        <f>IF(AI8&gt;0,AI8/AI$16,"-")</f>
        <v>0.13730210841176041</v>
      </c>
      <c r="AL8" s="37">
        <f>IF(AJ8&gt;0,AJ8/AJ$16,"-")</f>
        <v>0.18448818815237014</v>
      </c>
      <c r="AM8" s="38">
        <f>IF(AI8&gt;0,AJ8/AI8,"-")</f>
        <v>6079.3703506907541</v>
      </c>
      <c r="AN8" s="10"/>
      <c r="AO8" s="35">
        <f>IFERROR(VLOOKUP($C$2&amp;"-"&amp;$A8&amp;"-"&amp;$D8&amp;"-"&amp;AO$1,data!$L:$N,2,0),)</f>
        <v>473</v>
      </c>
      <c r="AP8" s="36">
        <f>IFERROR(VLOOKUP($C$2&amp;"-"&amp;$A8&amp;"-"&amp;$D8&amp;"-"&amp;AP$1,data!$L:$N,3,0),)</f>
        <v>2817654</v>
      </c>
      <c r="AQ8" s="37">
        <f>IF(AO8&gt;0,AO8/AO$16,"-")</f>
        <v>0.15362130561870738</v>
      </c>
      <c r="AR8" s="37">
        <f>IF(AP8&gt;0,AP8/AP$16,"-")</f>
        <v>0.20172742261929905</v>
      </c>
      <c r="AS8" s="38">
        <f>IF(AO8&gt;0,AP8/AO8,"-")</f>
        <v>5956.9852008456655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473</v>
      </c>
      <c r="BT8" s="36">
        <f t="shared" si="1"/>
        <v>2817654</v>
      </c>
      <c r="BU8" s="37">
        <f>IF(BS8&gt;0,BS8/BS$16,"-")</f>
        <v>0.3368945868945869</v>
      </c>
      <c r="BV8" s="37">
        <f>IF(BT8&gt;0,BT8/BT$16,"-")</f>
        <v>0.40245306553920263</v>
      </c>
      <c r="BW8" s="38">
        <f>IF(BS8&gt;0,BT8/BS8,"-")</f>
        <v>5956.9852008456655</v>
      </c>
      <c r="BY8" s="65">
        <f>BS8+AI8</f>
        <v>2355</v>
      </c>
      <c r="BZ8" s="36">
        <f>BT8+AJ8</f>
        <v>14259029</v>
      </c>
      <c r="CA8" s="37">
        <f>IF(BY8&gt;0,BY8/BY$16,"-")</f>
        <v>0.15584673416716299</v>
      </c>
      <c r="CB8" s="37">
        <f>IF(BZ8&gt;0,BZ8/BZ$16,"-")</f>
        <v>0.20659857316728863</v>
      </c>
      <c r="CC8" s="38">
        <f>IF(BY8&gt;0,BZ8/BY8,"-")</f>
        <v>6054.789384288747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492</v>
      </c>
      <c r="F9" s="47">
        <f>IFERROR(VLOOKUP($C$2&amp;"-"&amp;$A9&amp;"-"&amp;$D9&amp;"-"&amp;F$1,data!$L:$N,3,0),)+IFERROR(VLOOKUP($C$2&amp;"-"&amp;$A9&amp;"-Incubate 2019"&amp;"-"&amp;F$1,data!$L:$N,3,0),)</f>
        <v>1755515</v>
      </c>
      <c r="G9" s="48">
        <f t="shared" ref="G9:H15" si="2">IF(E9&gt;0,E9/E$16,"-")</f>
        <v>0.44364292155094681</v>
      </c>
      <c r="H9" s="48">
        <f t="shared" si="2"/>
        <v>0.45489821820313242</v>
      </c>
      <c r="I9" s="49">
        <f t="shared" ref="I9:I15" si="3">IF(E9&gt;0,F9/E9,"-")</f>
        <v>3568.1199186991871</v>
      </c>
      <c r="J9" s="46">
        <f>IFERROR(VLOOKUP($C$2&amp;"-"&amp;$A9&amp;"-"&amp;$D9&amp;"-"&amp;J$1,data!$L:$N,2,0),)+IFERROR(VLOOKUP($C$2&amp;"-"&amp;$A9&amp;"-Incubate 2019"&amp;"-"&amp;J$1,data!$L:$N,2,0),)</f>
        <v>616</v>
      </c>
      <c r="K9" s="47">
        <f>IFERROR(VLOOKUP($C$2&amp;"-"&amp;$A9&amp;"-"&amp;$D9&amp;"-"&amp;K$1,data!$L:$N,3,0),)+IFERROR(VLOOKUP($C$2&amp;"-"&amp;$A9&amp;"-Incubate 2019"&amp;"-"&amp;K$1,data!$L:$N,3,0),)</f>
        <v>2635683</v>
      </c>
      <c r="L9" s="48">
        <f t="shared" ref="L9:L11" si="4">IF(J9&gt;0,J9/J$16,"-")</f>
        <v>0.44252873563218392</v>
      </c>
      <c r="M9" s="48">
        <f t="shared" ref="M9:M11" si="5">IF(K9&gt;0,K9/K$16,"-")</f>
        <v>0.49943011505138629</v>
      </c>
      <c r="N9" s="49">
        <f t="shared" ref="N9:N11" si="6">IF(J9&gt;0,K9/J9,"-")</f>
        <v>4278.7061688311687</v>
      </c>
      <c r="O9" s="46">
        <f>IFERROR(VLOOKUP($C$2&amp;"-"&amp;$A9&amp;"-"&amp;$D9&amp;"-"&amp;O$1,data!$L:$N,2,0),)+IFERROR(VLOOKUP($C$2&amp;"-"&amp;$A9&amp;"-Incubate 2019"&amp;"-"&amp;O$1,data!$L:$N,2,0),)</f>
        <v>688</v>
      </c>
      <c r="P9" s="47">
        <f>IFERROR(VLOOKUP($C$2&amp;"-"&amp;$A9&amp;"-"&amp;$D9&amp;"-"&amp;P$1,data!$L:$N,3,0),)+IFERROR(VLOOKUP($C$2&amp;"-"&amp;$A9&amp;"-Incubate 2019"&amp;"-"&amp;P$1,data!$L:$N,3,0),)</f>
        <v>2656166</v>
      </c>
      <c r="Q9" s="48">
        <f t="shared" ref="Q9:Q11" si="7">IF(O9&gt;0,O9/O$16,"-")</f>
        <v>0.4496732026143791</v>
      </c>
      <c r="R9" s="48">
        <f t="shared" ref="R9:R11" si="8">IF(P9&gt;0,P9/P$16,"-")</f>
        <v>0.40641881258760754</v>
      </c>
      <c r="S9" s="49">
        <f t="shared" ref="S9:S11" si="9">IF(O9&gt;0,P9/O9,"-")</f>
        <v>3860.7063953488373</v>
      </c>
      <c r="T9" s="46">
        <f>IFERROR(VLOOKUP($C$2&amp;"-"&amp;$A9&amp;"-"&amp;$D9&amp;"-"&amp;T$1,data!$L:$N,2,0),)+IFERROR(VLOOKUP($C$2&amp;"-"&amp;$A9&amp;"-Incubate 2019"&amp;"-"&amp;T$1,data!$L:$N,2,0),)</f>
        <v>357</v>
      </c>
      <c r="U9" s="47">
        <f>IFERROR(VLOOKUP($C$2&amp;"-"&amp;$A9&amp;"-"&amp;$D9&amp;"-"&amp;U$1,data!$L:$N,3,0),)+IFERROR(VLOOKUP($C$2&amp;"-"&amp;$A9&amp;"-Incubate 2019"&amp;"-"&amp;U$1,data!$L:$N,3,0),)</f>
        <v>1133732</v>
      </c>
      <c r="V9" s="48">
        <f t="shared" ref="V9:V11" si="10">IF(T9&gt;0,T9/T$16,"-")</f>
        <v>0.29504132231404961</v>
      </c>
      <c r="W9" s="48">
        <f t="shared" ref="W9:W11" si="11">IF(U9&gt;0,U9/U$16,"-")</f>
        <v>0.2055380023365079</v>
      </c>
      <c r="X9" s="49">
        <f t="shared" ref="X9:X11" si="12">IF(T9&gt;0,U9/T9,"-")</f>
        <v>3175.719887955182</v>
      </c>
      <c r="Y9" s="46">
        <f>IFERROR(VLOOKUP($C$2&amp;"-"&amp;$A9&amp;"-"&amp;$D9&amp;"-"&amp;Y$1,data!$L:$N,2,0),)+IFERROR(VLOOKUP($C$2&amp;"-"&amp;$A9&amp;"-Incubate 2019"&amp;"-"&amp;Y$1,data!$L:$N,2,0),)</f>
        <v>660</v>
      </c>
      <c r="Z9" s="47">
        <f>IFERROR(VLOOKUP($C$2&amp;"-"&amp;$A9&amp;"-"&amp;$D9&amp;"-"&amp;Z$1,data!$L:$N,3,0),)+IFERROR(VLOOKUP($C$2&amp;"-"&amp;$A9&amp;"-Incubate 2019"&amp;"-"&amp;Z$1,data!$L:$N,3,0),)</f>
        <v>3301165</v>
      </c>
      <c r="AA9" s="48">
        <f t="shared" ref="AA9:AA11" si="13">IF(Y9&gt;0,Y9/Y$16,"-")</f>
        <v>0.17548524328636</v>
      </c>
      <c r="AB9" s="48">
        <f t="shared" ref="AB9:AB11" si="14">IF(Z9&gt;0,Z9/Z$16,"-")</f>
        <v>0.17594077642338754</v>
      </c>
      <c r="AC9" s="49">
        <f t="shared" ref="AC9:AC11" si="15">IF(Y9&gt;0,Z9/Y9,"-")</f>
        <v>5001.765151515152</v>
      </c>
      <c r="AD9" s="46">
        <f>IFERROR(VLOOKUP($C$2&amp;"-"&amp;$A9&amp;"-"&amp;$D9&amp;"-"&amp;AD$1,data!$L:$N,2,0),)+IFERROR(VLOOKUP($C$2&amp;"-"&amp;$A9&amp;"-Incubate 2019"&amp;"-"&amp;AD$1,data!$L:$N,2,0),)</f>
        <v>417</v>
      </c>
      <c r="AE9" s="47">
        <f>IFERROR(VLOOKUP($C$2&amp;"-"&amp;$A9&amp;"-"&amp;$D9&amp;"-"&amp;AE$1,data!$L:$N,3,0),)+IFERROR(VLOOKUP($C$2&amp;"-"&amp;$A9&amp;"-Incubate 2019"&amp;"-"&amp;AE$1,data!$L:$N,3,0),)</f>
        <v>2512430</v>
      </c>
      <c r="AF9" s="48">
        <f t="shared" ref="AF9:AF11" si="16">IF(AD9&gt;0,AD9/AD$16,"-")</f>
        <v>8.8629117959617434E-2</v>
      </c>
      <c r="AG9" s="48">
        <f t="shared" ref="AG9:AG11" si="17">IF(AE9&gt;0,AE9/AE$16,"-")</f>
        <v>0.11386015580219422</v>
      </c>
      <c r="AH9" s="49">
        <f t="shared" ref="AH9:AH11" si="18">IF(AD9&gt;0,AE9/AD9,"-")</f>
        <v>6025.0119904076737</v>
      </c>
      <c r="AI9" s="46">
        <f t="shared" si="0"/>
        <v>3230</v>
      </c>
      <c r="AJ9" s="47">
        <f t="shared" si="0"/>
        <v>13994691</v>
      </c>
      <c r="AK9" s="48">
        <f t="shared" ref="AK9:AL15" si="19">IF(AI9&gt;0,AI9/AI$16,"-")</f>
        <v>0.23564602028160794</v>
      </c>
      <c r="AL9" s="48">
        <f t="shared" si="19"/>
        <v>0.22565951962437042</v>
      </c>
      <c r="AM9" s="49">
        <f t="shared" ref="AM9:AM15" si="20">IF(AI9&gt;0,AJ9/AI9,"-")</f>
        <v>4332.7216718266254</v>
      </c>
      <c r="AN9" s="10"/>
      <c r="AO9" s="46">
        <f>IFERROR(VLOOKUP($C$2&amp;"-"&amp;$A9&amp;"-"&amp;$D9&amp;"-"&amp;AO$1,data!$L:$N,2,0),)+IFERROR(VLOOKUP($C$2&amp;"-"&amp;$A9&amp;"-Incubate 2019"&amp;"-"&amp;AO$1,data!$L:$N,2,0),)</f>
        <v>191</v>
      </c>
      <c r="AP9" s="47">
        <f>IFERROR(VLOOKUP($C$2&amp;"-"&amp;$A9&amp;"-"&amp;$D9&amp;"-"&amp;AP$1,data!$L:$N,3,0),)+IFERROR(VLOOKUP($C$2&amp;"-"&amp;$A9&amp;"-Incubate 2019"&amp;"-"&amp;AP$1,data!$L:$N,3,0),)</f>
        <v>1049076</v>
      </c>
      <c r="AQ9" s="48">
        <f t="shared" ref="AQ9:AQ11" si="21">IF(AO9&gt;0,AO9/AO$16,"-")</f>
        <v>6.2033127638843784E-2</v>
      </c>
      <c r="AR9" s="48">
        <f t="shared" ref="AR9:AR11" si="22">IF(AP9&gt;0,AP9/AP$16,"-")</f>
        <v>7.5107659638750449E-2</v>
      </c>
      <c r="AS9" s="49">
        <f t="shared" ref="AS9:AS11" si="23">IF(AO9&gt;0,AP9/AO9,"-")</f>
        <v>5492.5445026178013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3230</v>
      </c>
      <c r="BZ9" s="47">
        <f t="shared" si="42"/>
        <v>13994691</v>
      </c>
      <c r="CA9" s="48">
        <f t="shared" ref="CA9:CB15" si="43">IF(BY9&gt;0,BY9/BY$16,"-")</f>
        <v>0.2137515717027331</v>
      </c>
      <c r="CB9" s="48">
        <f t="shared" si="43"/>
        <v>0.20276858911761073</v>
      </c>
      <c r="CC9" s="49">
        <f t="shared" ref="CC9:CC15" si="44">IF(BY9&gt;0,BZ9/BY9,"-")</f>
        <v>4332.7216718266254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130</v>
      </c>
      <c r="F10" s="47">
        <f>IFERROR(VLOOKUP($C$2&amp;"-"&amp;$A10&amp;"-"&amp;$D10&amp;"-"&amp;F$1,data!$L:$N,3,0),)</f>
        <v>578562</v>
      </c>
      <c r="G10" s="48">
        <f t="shared" si="2"/>
        <v>0.11722272317403065</v>
      </c>
      <c r="H10" s="48">
        <f t="shared" si="2"/>
        <v>0.14992000804324696</v>
      </c>
      <c r="I10" s="49">
        <f t="shared" si="3"/>
        <v>4450.4769230769234</v>
      </c>
      <c r="J10" s="46">
        <f>IFERROR(VLOOKUP($C$2&amp;"-"&amp;$A10&amp;"-"&amp;$D10&amp;"-"&amp;J$1,data!$L:$N,2,0),)</f>
        <v>167</v>
      </c>
      <c r="K10" s="47">
        <f>IFERROR(VLOOKUP($C$2&amp;"-"&amp;$A10&amp;"-"&amp;$D10&amp;"-"&amp;K$1,data!$L:$N,3,0),)</f>
        <v>671863</v>
      </c>
      <c r="L10" s="48">
        <f t="shared" si="4"/>
        <v>0.11997126436781609</v>
      </c>
      <c r="M10" s="48">
        <f t="shared" si="5"/>
        <v>0.12730992892118267</v>
      </c>
      <c r="N10" s="49">
        <f t="shared" si="6"/>
        <v>4023.131736526946</v>
      </c>
      <c r="O10" s="46">
        <f>IFERROR(VLOOKUP($C$2&amp;"-"&amp;$A10&amp;"-"&amp;$D10&amp;"-"&amp;O$1,data!$L:$N,2,0),)</f>
        <v>160</v>
      </c>
      <c r="P10" s="47">
        <f>IFERROR(VLOOKUP($C$2&amp;"-"&amp;$A10&amp;"-"&amp;$D10&amp;"-"&amp;P$1,data!$L:$N,3,0),)</f>
        <v>643020</v>
      </c>
      <c r="Q10" s="48">
        <f t="shared" si="7"/>
        <v>0.10457516339869281</v>
      </c>
      <c r="R10" s="48">
        <f t="shared" si="8"/>
        <v>9.8388212510092887E-2</v>
      </c>
      <c r="S10" s="49">
        <f t="shared" si="9"/>
        <v>4018.875</v>
      </c>
      <c r="T10" s="46">
        <f>IFERROR(VLOOKUP($C$2&amp;"-"&amp;$A10&amp;"-"&amp;$D10&amp;"-"&amp;T$1,data!$L:$N,2,0),)</f>
        <v>119</v>
      </c>
      <c r="U10" s="47">
        <f>IFERROR(VLOOKUP($C$2&amp;"-"&amp;$A10&amp;"-"&amp;$D10&amp;"-"&amp;U$1,data!$L:$N,3,0),)</f>
        <v>476554</v>
      </c>
      <c r="V10" s="48">
        <f t="shared" si="10"/>
        <v>9.8347107438016529E-2</v>
      </c>
      <c r="W10" s="48">
        <f t="shared" si="11"/>
        <v>8.6396041714860469E-2</v>
      </c>
      <c r="X10" s="49">
        <f t="shared" si="12"/>
        <v>4004.6554621848741</v>
      </c>
      <c r="Y10" s="46">
        <f>IFERROR(VLOOKUP($C$2&amp;"-"&amp;$A10&amp;"-"&amp;$D10&amp;"-"&amp;Y$1,data!$L:$N,2,0),)</f>
        <v>153</v>
      </c>
      <c r="Z10" s="47">
        <f>IFERROR(VLOOKUP($C$2&amp;"-"&amp;$A10&amp;"-"&amp;$D10&amp;"-"&amp;Z$1,data!$L:$N,3,0),)</f>
        <v>604272</v>
      </c>
      <c r="AA10" s="48">
        <f t="shared" si="13"/>
        <v>4.0680670034565276E-2</v>
      </c>
      <c r="AB10" s="48">
        <f t="shared" si="14"/>
        <v>3.2205625847515421E-2</v>
      </c>
      <c r="AC10" s="49">
        <f t="shared" si="15"/>
        <v>3949.4901960784314</v>
      </c>
      <c r="AD10" s="46">
        <f>IFERROR(VLOOKUP($C$2&amp;"-"&amp;$A10&amp;"-"&amp;$D10&amp;"-"&amp;AD$1,data!$L:$N,2,0),)</f>
        <v>68</v>
      </c>
      <c r="AE10" s="47">
        <f>IFERROR(VLOOKUP($C$2&amp;"-"&amp;$A10&amp;"-"&amp;$D10&amp;"-"&amp;AE$1,data!$L:$N,3,0),)</f>
        <v>295590</v>
      </c>
      <c r="AF10" s="48">
        <f t="shared" si="16"/>
        <v>1.4452709883103081E-2</v>
      </c>
      <c r="AG10" s="48">
        <f t="shared" si="17"/>
        <v>1.3395765634692545E-2</v>
      </c>
      <c r="AH10" s="49">
        <f t="shared" si="18"/>
        <v>4346.911764705882</v>
      </c>
      <c r="AI10" s="46">
        <f t="shared" si="0"/>
        <v>797</v>
      </c>
      <c r="AJ10" s="47">
        <f t="shared" si="0"/>
        <v>3269861</v>
      </c>
      <c r="AK10" s="48">
        <f t="shared" si="19"/>
        <v>5.8145473115926168E-2</v>
      </c>
      <c r="AL10" s="48">
        <f t="shared" si="19"/>
        <v>5.272537010631128E-2</v>
      </c>
      <c r="AM10" s="49">
        <f t="shared" si="20"/>
        <v>4102.7114178168131</v>
      </c>
      <c r="AN10" s="10"/>
      <c r="AO10" s="46">
        <f>IFERROR(VLOOKUP($C$2&amp;"-"&amp;$A10&amp;"-"&amp;$D10&amp;"-"&amp;AO$1,data!$L:$N,2,0),)</f>
        <v>59</v>
      </c>
      <c r="AP10" s="47">
        <f>IFERROR(VLOOKUP($C$2&amp;"-"&amp;$A10&amp;"-"&amp;$D10&amp;"-"&amp;AP$1,data!$L:$N,3,0),)</f>
        <v>243328</v>
      </c>
      <c r="AQ10" s="48">
        <f t="shared" si="21"/>
        <v>1.9162065605716143E-2</v>
      </c>
      <c r="AR10" s="48">
        <f t="shared" si="22"/>
        <v>1.7420850924602098E-2</v>
      </c>
      <c r="AS10" s="49">
        <f t="shared" si="23"/>
        <v>4124.2033898305081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797</v>
      </c>
      <c r="BZ10" s="47">
        <f t="shared" si="42"/>
        <v>3269861</v>
      </c>
      <c r="CA10" s="48">
        <f t="shared" si="43"/>
        <v>5.2743034875256438E-2</v>
      </c>
      <c r="CB10" s="48">
        <f t="shared" si="43"/>
        <v>4.7376901825177828E-2</v>
      </c>
      <c r="CC10" s="49">
        <f t="shared" si="44"/>
        <v>4102.7114178168131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0</v>
      </c>
      <c r="F11" s="47">
        <f>IFERROR(VLOOKUP($C$2&amp;"-"&amp;$A11&amp;"-"&amp;$D11&amp;"-"&amp;F$1,data!$L:$N,3,0),)+IFERROR(VLOOKUP($C$2&amp;"-"&amp;$A11&amp;"-Incubate 2020"&amp;"-"&amp;F$1,data!$L:$N,3,0),)</f>
        <v>0</v>
      </c>
      <c r="G11" s="48" t="str">
        <f t="shared" si="2"/>
        <v>-</v>
      </c>
      <c r="H11" s="48" t="str">
        <f t="shared" si="2"/>
        <v>-</v>
      </c>
      <c r="I11" s="49" t="str">
        <f t="shared" si="3"/>
        <v>-</v>
      </c>
      <c r="J11" s="46">
        <f>IFERROR(VLOOKUP($C$2&amp;"-"&amp;$A11&amp;"-"&amp;$D11&amp;"-"&amp;J$1,data!$L:$N,2,0),)+IFERROR(VLOOKUP($C$2&amp;"-"&amp;$A11&amp;"-Incubate 2020"&amp;"-"&amp;J$1,data!$L:$N,2,0),)</f>
        <v>0</v>
      </c>
      <c r="K11" s="47">
        <f>IFERROR(VLOOKUP($C$2&amp;"-"&amp;$A11&amp;"-"&amp;$D11&amp;"-"&amp;K$1,data!$L:$N,3,0),)+IFERROR(VLOOKUP($C$2&amp;"-"&amp;$A11&amp;"-Incubate 2020"&amp;"-"&amp;K$1,data!$L:$N,3,0),)</f>
        <v>0</v>
      </c>
      <c r="L11" s="48" t="str">
        <f t="shared" si="4"/>
        <v>-</v>
      </c>
      <c r="M11" s="48" t="str">
        <f t="shared" si="5"/>
        <v>-</v>
      </c>
      <c r="N11" s="49" t="str">
        <f t="shared" si="6"/>
        <v>-</v>
      </c>
      <c r="O11" s="46">
        <f>IFERROR(VLOOKUP($C$2&amp;"-"&amp;$A11&amp;"-"&amp;$D11&amp;"-"&amp;O$1,data!$L:$N,2,0),)+IFERROR(VLOOKUP($C$2&amp;"-"&amp;$A11&amp;"-Incubate 2020"&amp;"-"&amp;O$1,data!$L:$N,2,0),)</f>
        <v>72</v>
      </c>
      <c r="P11" s="47">
        <f>IFERROR(VLOOKUP($C$2&amp;"-"&amp;$A11&amp;"-"&amp;$D11&amp;"-"&amp;P$1,data!$L:$N,3,0),)+IFERROR(VLOOKUP($C$2&amp;"-"&amp;$A11&amp;"-Incubate 2020"&amp;"-"&amp;P$1,data!$L:$N,3,0),)</f>
        <v>635500</v>
      </c>
      <c r="Q11" s="48">
        <f t="shared" si="7"/>
        <v>4.7058823529411764E-2</v>
      </c>
      <c r="R11" s="48">
        <f t="shared" si="8"/>
        <v>9.7237580557625006E-2</v>
      </c>
      <c r="S11" s="49">
        <f t="shared" si="9"/>
        <v>8826.3888888888887</v>
      </c>
      <c r="T11" s="46">
        <f>IFERROR(VLOOKUP($C$2&amp;"-"&amp;$A11&amp;"-"&amp;$D11&amp;"-"&amp;T$1,data!$L:$N,2,0),)+IFERROR(VLOOKUP($C$2&amp;"-"&amp;$A11&amp;"-Incubate 2020"&amp;"-"&amp;T$1,data!$L:$N,2,0),)</f>
        <v>441</v>
      </c>
      <c r="U11" s="47">
        <f>IFERROR(VLOOKUP($C$2&amp;"-"&amp;$A11&amp;"-"&amp;$D11&amp;"-"&amp;U$1,data!$L:$N,3,0),)+IFERROR(VLOOKUP($C$2&amp;"-"&amp;$A11&amp;"-Incubate 2020"&amp;"-"&amp;U$1,data!$L:$N,3,0),)</f>
        <v>2333617</v>
      </c>
      <c r="V11" s="48">
        <f t="shared" si="10"/>
        <v>0.36446280991735536</v>
      </c>
      <c r="W11" s="48">
        <f t="shared" si="11"/>
        <v>0.42306909957425082</v>
      </c>
      <c r="X11" s="49">
        <f t="shared" si="12"/>
        <v>5291.6485260770978</v>
      </c>
      <c r="Y11" s="46">
        <f>IFERROR(VLOOKUP($C$2&amp;"-"&amp;$A11&amp;"-"&amp;$D11&amp;"-"&amp;Y$1,data!$L:$N,2,0),)+IFERROR(VLOOKUP($C$2&amp;"-"&amp;$A11&amp;"-Incubate 2020"&amp;"-"&amp;Y$1,data!$L:$N,2,0),)</f>
        <v>1862</v>
      </c>
      <c r="Z11" s="47">
        <f>IFERROR(VLOOKUP($C$2&amp;"-"&amp;$A11&amp;"-"&amp;$D11&amp;"-"&amp;Z$1,data!$L:$N,3,0),)+IFERROR(VLOOKUP($C$2&amp;"-"&amp;$A11&amp;"-Incubate 2020"&amp;"-"&amp;Z$1,data!$L:$N,3,0),)</f>
        <v>8952778</v>
      </c>
      <c r="AA11" s="48">
        <f t="shared" si="13"/>
        <v>0.49508109545333689</v>
      </c>
      <c r="AB11" s="48">
        <f t="shared" si="14"/>
        <v>0.47715237271273098</v>
      </c>
      <c r="AC11" s="49">
        <f t="shared" si="15"/>
        <v>4808.151450053706</v>
      </c>
      <c r="AD11" s="46">
        <f>IFERROR(VLOOKUP($C$2&amp;"-"&amp;$A11&amp;"-"&amp;$D11&amp;"-"&amp;AD$1,data!$L:$N,2,0),)+IFERROR(VLOOKUP($C$2&amp;"-"&amp;$A11&amp;"-Incubate 2020"&amp;"-"&amp;AD$1,data!$L:$N,2,0),)</f>
        <v>2707</v>
      </c>
      <c r="AE11" s="47">
        <f>IFERROR(VLOOKUP($C$2&amp;"-"&amp;$A11&amp;"-"&amp;$D11&amp;"-"&amp;AE$1,data!$L:$N,3,0),)+IFERROR(VLOOKUP($C$2&amp;"-"&amp;$A11&amp;"-Incubate 2020"&amp;"-"&amp;AE$1,data!$L:$N,3,0),)</f>
        <v>10873822</v>
      </c>
      <c r="AF11" s="48">
        <f t="shared" si="16"/>
        <v>0.57534537725823587</v>
      </c>
      <c r="AG11" s="48">
        <f t="shared" si="17"/>
        <v>0.49278788546758606</v>
      </c>
      <c r="AH11" s="49">
        <f t="shared" si="18"/>
        <v>4016.9272257111193</v>
      </c>
      <c r="AI11" s="46">
        <f t="shared" si="0"/>
        <v>5082</v>
      </c>
      <c r="AJ11" s="47">
        <f t="shared" si="0"/>
        <v>22795717</v>
      </c>
      <c r="AK11" s="48">
        <f t="shared" si="19"/>
        <v>0.37075946596629461</v>
      </c>
      <c r="AL11" s="48">
        <f t="shared" si="19"/>
        <v>0.36757299948338229</v>
      </c>
      <c r="AM11" s="49">
        <f t="shared" si="20"/>
        <v>4485.5798898071625</v>
      </c>
      <c r="AN11" s="10"/>
      <c r="AO11" s="46">
        <f>IFERROR(VLOOKUP($C$2&amp;"-"&amp;$A11&amp;"-"&amp;$D11&amp;"-"&amp;AO$1,data!$L:$N,2,0),)+IFERROR(VLOOKUP($C$2&amp;"-"&amp;$A11&amp;"-Incubate 2020"&amp;"-"&amp;AO$1,data!$L:$N,2,0),)</f>
        <v>1242</v>
      </c>
      <c r="AP11" s="47">
        <f>IFERROR(VLOOKUP($C$2&amp;"-"&amp;$A11&amp;"-"&amp;$D11&amp;"-"&amp;AP$1,data!$L:$N,3,0),)+IFERROR(VLOOKUP($C$2&amp;"-"&amp;$A11&amp;"-Incubate 2020"&amp;"-"&amp;AP$1,data!$L:$N,3,0),)</f>
        <v>5012107</v>
      </c>
      <c r="AQ11" s="48">
        <f t="shared" si="21"/>
        <v>0.40337772003897371</v>
      </c>
      <c r="AR11" s="48">
        <f t="shared" si="22"/>
        <v>0.35883732601737017</v>
      </c>
      <c r="AS11" s="49">
        <f t="shared" si="23"/>
        <v>4035.5128824476651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5082</v>
      </c>
      <c r="BZ11" s="47">
        <f t="shared" si="42"/>
        <v>22795717</v>
      </c>
      <c r="CA11" s="48">
        <f t="shared" si="43"/>
        <v>0.33631129640659124</v>
      </c>
      <c r="CB11" s="48">
        <f t="shared" si="43"/>
        <v>0.33028634744520863</v>
      </c>
      <c r="CC11" s="49">
        <f t="shared" si="44"/>
        <v>4485.5798898071625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1</v>
      </c>
      <c r="U12" s="47">
        <f>IFERROR(VLOOKUP($C$2&amp;"-"&amp;$A12&amp;"-"&amp;$D12&amp;"-"&amp;U$1,data!$L:$N,3,0),)</f>
        <v>8600</v>
      </c>
      <c r="V12" s="48">
        <f t="shared" ref="V12:W15" si="49">IF(T12&gt;0,T12/T$16,"-")</f>
        <v>8.2644628099173552E-4</v>
      </c>
      <c r="W12" s="48">
        <f t="shared" si="49"/>
        <v>1.559122279422269E-3</v>
      </c>
      <c r="X12" s="49">
        <f t="shared" ref="X12:X15" si="50">IF(T12&gt;0,U12/T12,"-")</f>
        <v>8600</v>
      </c>
      <c r="Y12" s="46">
        <f>IFERROR(VLOOKUP($C$2&amp;"-"&amp;$A12&amp;"-"&amp;$D12&amp;"-"&amp;Y$1,data!$L:$N,2,0),)</f>
        <v>112</v>
      </c>
      <c r="Z12" s="47">
        <f>IFERROR(VLOOKUP($C$2&amp;"-"&amp;$A12&amp;"-"&amp;$D12&amp;"-"&amp;Z$1,data!$L:$N,3,0),)</f>
        <v>835696</v>
      </c>
      <c r="AA12" s="48">
        <f t="shared" ref="AA12:AB15" si="51">IF(Y12&gt;0,Y12/Y$16,"-")</f>
        <v>2.977931401223079E-2</v>
      </c>
      <c r="AB12" s="48">
        <f t="shared" si="51"/>
        <v>4.4539731608059359E-2</v>
      </c>
      <c r="AC12" s="49">
        <f t="shared" ref="AC12:AC15" si="52">IF(Y12&gt;0,Z12/Y12,"-")</f>
        <v>7461.5714285714284</v>
      </c>
      <c r="AD12" s="46">
        <f>IFERROR(VLOOKUP($C$2&amp;"-"&amp;$A12&amp;"-"&amp;$D12&amp;"-"&amp;AD$1,data!$L:$N,2,0),)</f>
        <v>376</v>
      </c>
      <c r="AE12" s="47">
        <f>IFERROR(VLOOKUP($C$2&amp;"-"&amp;$A12&amp;"-"&amp;$D12&amp;"-"&amp;AE$1,data!$L:$N,3,0),)</f>
        <v>2424729</v>
      </c>
      <c r="AF12" s="48">
        <f t="shared" ref="AF12:AG15" si="53">IF(AD12&gt;0,AD12/AD$16,"-")</f>
        <v>7.9914984059511154E-2</v>
      </c>
      <c r="AG12" s="48">
        <f t="shared" si="53"/>
        <v>0.10988565719964281</v>
      </c>
      <c r="AH12" s="49">
        <f t="shared" ref="AH12:AH15" si="54">IF(AD12&gt;0,AE12/AD12,"-")</f>
        <v>6448.7473404255315</v>
      </c>
      <c r="AI12" s="46">
        <f t="shared" si="0"/>
        <v>489</v>
      </c>
      <c r="AJ12" s="47">
        <f t="shared" si="0"/>
        <v>3269025</v>
      </c>
      <c r="AK12" s="48">
        <f t="shared" si="19"/>
        <v>3.5675202451302256E-2</v>
      </c>
      <c r="AL12" s="48">
        <f t="shared" si="19"/>
        <v>5.271188989739449E-2</v>
      </c>
      <c r="AM12" s="49">
        <f t="shared" si="20"/>
        <v>6685.122699386503</v>
      </c>
      <c r="AN12" s="10"/>
      <c r="AO12" s="46">
        <f>IFERROR(VLOOKUP($C$2&amp;"-"&amp;$A12&amp;"-"&amp;$D12&amp;"-"&amp;AO$1,data!$L:$N,2,0),)</f>
        <v>931</v>
      </c>
      <c r="AP12" s="47">
        <f>IFERROR(VLOOKUP($C$2&amp;"-"&amp;$A12&amp;"-"&amp;$D12&amp;"-"&amp;AP$1,data!$L:$N,3,0),)</f>
        <v>4183545</v>
      </c>
      <c r="AQ12" s="48">
        <f t="shared" ref="AQ12:AR15" si="55">IF(AO12&gt;0,AO12/AO$16,"-")</f>
        <v>0.30237089964274116</v>
      </c>
      <c r="AR12" s="48">
        <f t="shared" si="55"/>
        <v>0.2995171693408259</v>
      </c>
      <c r="AS12" s="49">
        <f t="shared" ref="AS12:AS15" si="56">IF(AO12&gt;0,AP12/AO12,"-")</f>
        <v>4493.6036519871104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931</v>
      </c>
      <c r="BT12" s="47">
        <f t="shared" si="1"/>
        <v>4183545</v>
      </c>
      <c r="BU12" s="48">
        <f t="shared" ref="BU12:BV15" si="67">IF(BS12&gt;0,BS12/BS$16,"-")</f>
        <v>0.66310541310541316</v>
      </c>
      <c r="BV12" s="48">
        <f t="shared" si="67"/>
        <v>0.59754693446079732</v>
      </c>
      <c r="BW12" s="49">
        <f t="shared" ref="BW12:BW15" si="68">IF(BS12&gt;0,BT12/BS12,"-")</f>
        <v>4493.6036519871104</v>
      </c>
      <c r="BY12" s="66">
        <f t="shared" si="42"/>
        <v>1420</v>
      </c>
      <c r="BZ12" s="47">
        <f t="shared" si="42"/>
        <v>7452570</v>
      </c>
      <c r="CA12" s="48">
        <f t="shared" si="43"/>
        <v>9.3971279200582361E-2</v>
      </c>
      <c r="CB12" s="48">
        <f t="shared" si="43"/>
        <v>0.10798002644004302</v>
      </c>
      <c r="CC12" s="49">
        <f t="shared" si="44"/>
        <v>5248.288732394366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440</v>
      </c>
      <c r="F15" s="47">
        <f>SUMIFS(data!$N:$N,data!$I:$I,$C$2,data!$J:$J,$A15,data!$H:$H,E$1,data!$K:$K,$D15)</f>
        <v>1330021</v>
      </c>
      <c r="G15" s="48">
        <f t="shared" si="2"/>
        <v>0.39675383228133454</v>
      </c>
      <c r="H15" s="48">
        <f t="shared" si="2"/>
        <v>0.34464198999880286</v>
      </c>
      <c r="I15" s="49">
        <f t="shared" si="3"/>
        <v>3022.7750000000001</v>
      </c>
      <c r="J15" s="46">
        <f>SUMIFS(data!$M:$M,data!$I:$I,$C$2,data!$J:$J,$A15,data!$H:$H,J$1,data!$K:$K,$D15)</f>
        <v>575</v>
      </c>
      <c r="K15" s="47">
        <f>SUMIFS(data!$N:$N,data!$I:$I,$C$2,data!$J:$J,$A15,data!$H:$H,J$1,data!$K:$K,$D15)</f>
        <v>1758884</v>
      </c>
      <c r="L15" s="48">
        <f t="shared" si="45"/>
        <v>0.41307471264367818</v>
      </c>
      <c r="M15" s="48">
        <f t="shared" si="45"/>
        <v>0.33328728776641292</v>
      </c>
      <c r="N15" s="49">
        <f t="shared" si="46"/>
        <v>3058.9286956521737</v>
      </c>
      <c r="O15" s="46">
        <f>SUMIFS(data!$M:$M,data!$I:$I,$C$2,data!$J:$J,$A15,data!$H:$H,O$1,data!$K:$K,$D15)</f>
        <v>465</v>
      </c>
      <c r="P15" s="47">
        <f>SUMIFS(data!$N:$N,data!$I:$I,$C$2,data!$J:$J,$A15,data!$H:$H,O$1,data!$K:$K,$D15)</f>
        <v>1545458</v>
      </c>
      <c r="Q15" s="48">
        <f t="shared" si="47"/>
        <v>0.30392156862745096</v>
      </c>
      <c r="R15" s="48">
        <f t="shared" si="47"/>
        <v>0.23646986116982854</v>
      </c>
      <c r="S15" s="49">
        <f t="shared" si="48"/>
        <v>3323.5655913978494</v>
      </c>
      <c r="T15" s="46">
        <f>SUMIFS(data!$M:$M,data!$I:$I,$C$2,data!$J:$J,$A15,data!$H:$H,T$1,data!$K:$K,$D15)</f>
        <v>110</v>
      </c>
      <c r="U15" s="47">
        <f>SUMIFS(data!$N:$N,data!$I:$I,$C$2,data!$J:$J,$A15,data!$H:$H,T$1,data!$K:$K,$D15)</f>
        <v>385079</v>
      </c>
      <c r="V15" s="48">
        <f t="shared" si="49"/>
        <v>9.0909090909090912E-2</v>
      </c>
      <c r="W15" s="48">
        <f t="shared" si="49"/>
        <v>6.9812238167168361E-2</v>
      </c>
      <c r="X15" s="49">
        <f t="shared" si="50"/>
        <v>3500.7181818181816</v>
      </c>
      <c r="Y15" s="46">
        <f>SUMIFS(data!$M:$M,data!$I:$I,$C$2,data!$J:$J,$A15,data!$H:$H,Y$1,data!$K:$K,$D15)</f>
        <v>322</v>
      </c>
      <c r="Z15" s="47">
        <f>SUMIFS(data!$N:$N,data!$I:$I,$C$2,data!$J:$J,$A15,data!$H:$H,Y$1,data!$K:$K,$D15)</f>
        <v>1140271</v>
      </c>
      <c r="AA15" s="48">
        <f t="shared" si="51"/>
        <v>8.5615527785163514E-2</v>
      </c>
      <c r="AB15" s="48">
        <f t="shared" si="51"/>
        <v>6.0772534869681621E-2</v>
      </c>
      <c r="AC15" s="49">
        <f t="shared" si="52"/>
        <v>3541.2142857142858</v>
      </c>
      <c r="AD15" s="46">
        <f>SUMIFS(data!$M:$M,data!$I:$I,$C$2,data!$J:$J,$A15,data!$H:$H,AD$1,data!$K:$K,$D15)</f>
        <v>315</v>
      </c>
      <c r="AE15" s="47">
        <f>SUMIFS(data!$N:$N,data!$I:$I,$C$2,data!$J:$J,$A15,data!$H:$H,AD$1,data!$K:$K,$D15)</f>
        <v>1086461</v>
      </c>
      <c r="AF15" s="48">
        <f t="shared" si="53"/>
        <v>6.69500531349628E-2</v>
      </c>
      <c r="AG15" s="48">
        <f t="shared" si="53"/>
        <v>4.9237040925720413E-2</v>
      </c>
      <c r="AH15" s="49">
        <f t="shared" si="54"/>
        <v>3449.0825396825398</v>
      </c>
      <c r="AI15" s="46">
        <f t="shared" si="0"/>
        <v>2227</v>
      </c>
      <c r="AJ15" s="47">
        <f t="shared" si="0"/>
        <v>7246174</v>
      </c>
      <c r="AK15" s="48">
        <f t="shared" si="19"/>
        <v>0.16247172977310864</v>
      </c>
      <c r="AL15" s="48">
        <f t="shared" si="19"/>
        <v>0.11684203273617137</v>
      </c>
      <c r="AM15" s="49">
        <f t="shared" si="20"/>
        <v>3253.7826672653796</v>
      </c>
      <c r="AN15" s="10"/>
      <c r="AO15" s="46">
        <f>SUMIFS(data!$M:$M,data!$I:$I,$C$2,data!$J:$J,$A15,data!$H:$H,AO$1,data!$K:$K,$D15)</f>
        <v>183</v>
      </c>
      <c r="AP15" s="47">
        <f>SUMIFS(data!$N:$N,data!$I:$I,$C$2,data!$J:$J,$A15,data!$H:$H,AO$1,data!$K:$K,$D15)</f>
        <v>661920</v>
      </c>
      <c r="AQ15" s="48">
        <f t="shared" si="55"/>
        <v>5.9434881455017866E-2</v>
      </c>
      <c r="AR15" s="48">
        <f t="shared" si="55"/>
        <v>4.738957145915234E-2</v>
      </c>
      <c r="AS15" s="49">
        <f t="shared" si="56"/>
        <v>3617.0491803278687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2227</v>
      </c>
      <c r="BZ15" s="47">
        <f t="shared" si="42"/>
        <v>7246174</v>
      </c>
      <c r="CA15" s="48">
        <f t="shared" si="43"/>
        <v>0.14737608364767388</v>
      </c>
      <c r="CB15" s="48">
        <f t="shared" si="43"/>
        <v>0.10498956200467119</v>
      </c>
      <c r="CC15" s="49">
        <f t="shared" si="44"/>
        <v>3253.7826672653796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1109</v>
      </c>
      <c r="F16" s="40">
        <f>SUM(F8:F15)</f>
        <v>3859138</v>
      </c>
      <c r="G16" s="41">
        <f>IF(E16&gt;0,E16/E$38,"-")</f>
        <v>0.82270029673590506</v>
      </c>
      <c r="H16" s="41">
        <f>IF(F16&gt;0,F16/F$38,"-")</f>
        <v>0.8802778284671533</v>
      </c>
      <c r="I16" s="42">
        <f>IF(E16&gt;0,F16/E16,"-")</f>
        <v>3479.8358881875565</v>
      </c>
      <c r="J16" s="39">
        <f>SUM(J8:J15)</f>
        <v>1392</v>
      </c>
      <c r="K16" s="40">
        <f>SUM(K8:K15)</f>
        <v>5277381</v>
      </c>
      <c r="L16" s="41">
        <f>IF(J16&gt;0,J16/J$38,"-")</f>
        <v>0.76357652221612726</v>
      </c>
      <c r="M16" s="41">
        <f>IF(K16&gt;0,K16/K$38,"-")</f>
        <v>0.85045867789571394</v>
      </c>
      <c r="N16" s="42">
        <f>IF(J16&gt;0,K16/J16,"-")</f>
        <v>3791.2219827586205</v>
      </c>
      <c r="O16" s="39">
        <f>SUM(O8:O15)</f>
        <v>1530</v>
      </c>
      <c r="P16" s="40">
        <f>SUM(P8:P15)</f>
        <v>6535539</v>
      </c>
      <c r="Q16" s="41">
        <f>IF(O16&gt;0,O16/O$38,"-")</f>
        <v>0.76614922383575368</v>
      </c>
      <c r="R16" s="41">
        <f>IF(P16&gt;0,P16/P$38,"-")</f>
        <v>0.80994586017335746</v>
      </c>
      <c r="S16" s="42">
        <f>IF(O16&gt;0,P16/O16,"-")</f>
        <v>4271.5941176470587</v>
      </c>
      <c r="T16" s="39">
        <f>SUM(T8:T15)</f>
        <v>1210</v>
      </c>
      <c r="U16" s="40">
        <f>SUM(U8:U15)</f>
        <v>5515924</v>
      </c>
      <c r="V16" s="41">
        <f>IF(T16&gt;0,T16/T$38,"-")</f>
        <v>0.79815303430079154</v>
      </c>
      <c r="W16" s="41">
        <f>IF(U16&gt;0,U16/U$38,"-")</f>
        <v>0.81869500059295353</v>
      </c>
      <c r="X16" s="42">
        <f>IF(T16&gt;0,U16/T16,"-")</f>
        <v>4558.614876033058</v>
      </c>
      <c r="Y16" s="39">
        <f>SUM(Y8:Y15)</f>
        <v>3761</v>
      </c>
      <c r="Z16" s="40">
        <f>SUM(Z8:Z15)</f>
        <v>18762933</v>
      </c>
      <c r="AA16" s="41">
        <f>IF(Y16&gt;0,Y16/Y$38,"-")</f>
        <v>0.78979420411591772</v>
      </c>
      <c r="AB16" s="41">
        <f>IF(Z16&gt;0,Z16/Z$38,"-")</f>
        <v>0.81413825134819484</v>
      </c>
      <c r="AC16" s="42">
        <f>IF(Y16&gt;0,Z16/Y16,"-")</f>
        <v>4988.8149428343522</v>
      </c>
      <c r="AD16" s="39">
        <f>SUM(AD8:AD15)</f>
        <v>4705</v>
      </c>
      <c r="AE16" s="40">
        <f>SUM(AE8:AE15)</f>
        <v>22065928</v>
      </c>
      <c r="AF16" s="41">
        <f>IF(AD16&gt;0,AD16/AD$38,"-")</f>
        <v>0.783252871649742</v>
      </c>
      <c r="AG16" s="41">
        <f>IF(AE16&gt;0,AE16/AE$38,"-")</f>
        <v>0.78424281652773853</v>
      </c>
      <c r="AH16" s="42">
        <f>IF(AD16&gt;0,AE16/AD16,"-")</f>
        <v>4689.8890541976616</v>
      </c>
      <c r="AI16" s="39">
        <f>SUM(AI8:AI15)</f>
        <v>13707</v>
      </c>
      <c r="AJ16" s="40">
        <f>SUM(AJ8:AJ15)</f>
        <v>62016843</v>
      </c>
      <c r="AK16" s="41">
        <f>IF(AI16&gt;0,AI16/AI$38,"-")</f>
        <v>0.78536641265112017</v>
      </c>
      <c r="AL16" s="41">
        <f>IF(AJ16&gt;0,AJ16/AJ$38,"-")</f>
        <v>0.80984271197301749</v>
      </c>
      <c r="AM16" s="42">
        <f>IF(AI16&gt;0,AJ16/AI16,"-")</f>
        <v>4524.4650908295034</v>
      </c>
      <c r="AN16" s="16"/>
      <c r="AO16" s="39">
        <f>SUM(AO8:AO15)</f>
        <v>3079</v>
      </c>
      <c r="AP16" s="40">
        <f>SUM(AP8:AP15)</f>
        <v>13967630</v>
      </c>
      <c r="AQ16" s="41">
        <f>IF(AO16&gt;0,AO16/AO$38,"-")</f>
        <v>0.77831142568250755</v>
      </c>
      <c r="AR16" s="41">
        <f>IF(AP16&gt;0,AP16/AP$38,"-")</f>
        <v>0.77308984933481129</v>
      </c>
      <c r="AS16" s="42">
        <f>IF(AO16&gt;0,AP16/AO16,"-")</f>
        <v>4536.4176680740502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1404</v>
      </c>
      <c r="BT16" s="40">
        <f>SUM(BT8:BT15)</f>
        <v>7001199</v>
      </c>
      <c r="BU16" s="41">
        <f>IF(BS16&gt;0,BS16/BS$38,"-")</f>
        <v>0.63157894736842102</v>
      </c>
      <c r="BV16" s="41">
        <f>IF(BT16&gt;0,BT16/BT$38,"-")</f>
        <v>0.63523122131231358</v>
      </c>
      <c r="BW16" s="42">
        <f>IF(BS16&gt;0,BT16/BS16,"-")</f>
        <v>4986.6089743589746</v>
      </c>
      <c r="BY16" s="68">
        <f>SUM(BY8:BY15)</f>
        <v>15111</v>
      </c>
      <c r="BZ16" s="40">
        <f>SUM(BZ8:BZ15)</f>
        <v>69018042</v>
      </c>
      <c r="CA16" s="41">
        <f>IF(BY16&gt;0,BY16/BY$38,"-")</f>
        <v>0.76799146167920307</v>
      </c>
      <c r="CB16" s="41">
        <f>IF(BZ16&gt;0,BZ16/BZ$38,"-")</f>
        <v>0.78787385500912999</v>
      </c>
      <c r="CC16" s="42">
        <f>IF(BY16&gt;0,BZ16/BY16,"-")</f>
        <v>4567.4040103236057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13</v>
      </c>
      <c r="F18" s="36">
        <f>IFERROR(VLOOKUP($C$2&amp;"-"&amp;$A18&amp;"-"&amp;$D18&amp;"-"&amp;F$1,data!$L:$N,3,0),)</f>
        <v>21140</v>
      </c>
      <c r="G18" s="37">
        <f>IF(E18&gt;0,E18/E$26,"-")</f>
        <v>0.11818181818181818</v>
      </c>
      <c r="H18" s="37">
        <f>IF(F18&gt;0,F18/F$26,"-")</f>
        <v>0.11593090211132438</v>
      </c>
      <c r="I18" s="38">
        <f>IF(E18&gt;0,F18/E18,"-")</f>
        <v>1626.1538461538462</v>
      </c>
      <c r="J18" s="35">
        <f>IFERROR(VLOOKUP($C$2&amp;"-"&amp;$A18&amp;"-"&amp;$D18&amp;"-"&amp;J$1,data!$L:$N,2,0),)</f>
        <v>5</v>
      </c>
      <c r="K18" s="36">
        <f>IFERROR(VLOOKUP($C$2&amp;"-"&amp;$A18&amp;"-"&amp;$D18&amp;"-"&amp;K$1,data!$L:$N,3,0),)</f>
        <v>9818</v>
      </c>
      <c r="L18" s="37">
        <f>IF(J18&gt;0,J18/J$26,"-")</f>
        <v>1.858736059479554E-2</v>
      </c>
      <c r="M18" s="37">
        <f>IF(K18&gt;0,K18/K$26,"-")</f>
        <v>2.2457774443244826E-2</v>
      </c>
      <c r="N18" s="38">
        <f>IF(J18&gt;0,K18/J18,"-")</f>
        <v>1963.6</v>
      </c>
      <c r="O18" s="35">
        <f>IFERROR(VLOOKUP($C$2&amp;"-"&amp;$A18&amp;"-"&amp;$D18&amp;"-"&amp;O$1,data!$L:$N,2,0),)</f>
        <v>5</v>
      </c>
      <c r="P18" s="36">
        <f>IFERROR(VLOOKUP($C$2&amp;"-"&amp;$A18&amp;"-"&amp;$D18&amp;"-"&amp;P$1,data!$L:$N,3,0),)</f>
        <v>9350</v>
      </c>
      <c r="Q18" s="37">
        <f>IF(O18&gt;0,O18/O$26,"-")</f>
        <v>2.358490566037736E-2</v>
      </c>
      <c r="R18" s="37">
        <f>IF(P18&gt;0,P18/P$26,"-")</f>
        <v>2.5026766595289081E-2</v>
      </c>
      <c r="S18" s="38">
        <f>IF(O18&gt;0,P18/O18,"-")</f>
        <v>1870</v>
      </c>
      <c r="T18" s="35">
        <f>IFERROR(VLOOKUP($C$2&amp;"-"&amp;$A18&amp;"-"&amp;$D18&amp;"-"&amp;T$1,data!$L:$N,2,0),)</f>
        <v>17</v>
      </c>
      <c r="U18" s="36">
        <f>IFERROR(VLOOKUP($C$2&amp;"-"&amp;$A18&amp;"-"&amp;$D18&amp;"-"&amp;U$1,data!$L:$N,3,0),)</f>
        <v>33009</v>
      </c>
      <c r="V18" s="37">
        <f>IF(T18&gt;0,T18/T$26,"-")</f>
        <v>0.12686567164179105</v>
      </c>
      <c r="W18" s="37">
        <f>IF(U18&gt;0,U18/U$26,"-")</f>
        <v>0.12106241816761473</v>
      </c>
      <c r="X18" s="38">
        <f>IF(T18&gt;0,U18/T18,"-")</f>
        <v>1941.7058823529412</v>
      </c>
      <c r="Y18" s="35">
        <f>IFERROR(VLOOKUP($C$2&amp;"-"&amp;$A18&amp;"-"&amp;$D18&amp;"-"&amp;Y$1,data!$L:$N,2,0),)</f>
        <v>65</v>
      </c>
      <c r="Z18" s="36">
        <f>IFERROR(VLOOKUP($C$2&amp;"-"&amp;$A18&amp;"-"&amp;$D18&amp;"-"&amp;Z$1,data!$L:$N,3,0),)</f>
        <v>141859</v>
      </c>
      <c r="AA18" s="37">
        <f>IF(Y18&gt;0,Y18/Y$26,"-")</f>
        <v>0.20900321543408359</v>
      </c>
      <c r="AB18" s="37">
        <f>IF(Z18&gt;0,Z18/Z$26,"-")</f>
        <v>0.22851109138736173</v>
      </c>
      <c r="AC18" s="38">
        <f>IF(Y18&gt;0,Z18/Y18,"-")</f>
        <v>2182.4461538461537</v>
      </c>
      <c r="AD18" s="35">
        <f>IFERROR(VLOOKUP($C$2&amp;"-"&amp;$A18&amp;"-"&amp;$D18&amp;"-"&amp;AD$1,data!$L:$N,2,0),)</f>
        <v>51</v>
      </c>
      <c r="AE18" s="36">
        <f>IFERROR(VLOOKUP($C$2&amp;"-"&amp;$A18&amp;"-"&amp;$D18&amp;"-"&amp;AE$1,data!$L:$N,3,0),)</f>
        <v>102089</v>
      </c>
      <c r="AF18" s="37">
        <f>IF(AD18&gt;0,AD18/AD$26,"-")</f>
        <v>0.18613138686131386</v>
      </c>
      <c r="AG18" s="37">
        <f>IF(AE18&gt;0,AE18/AE$26,"-")</f>
        <v>0.2132545397195432</v>
      </c>
      <c r="AH18" s="38">
        <f>IF(AD18&gt;0,AE18/AD18,"-")</f>
        <v>2001.7450980392157</v>
      </c>
      <c r="AI18" s="35">
        <f t="shared" ref="AI18:AJ25" si="69">AD18+Y18+T18+O18+J18+E18</f>
        <v>156</v>
      </c>
      <c r="AJ18" s="36">
        <f t="shared" si="69"/>
        <v>317265</v>
      </c>
      <c r="AK18" s="37">
        <f>IF(AI18&gt;0,AI18/AI$26,"-")</f>
        <v>0.11908396946564885</v>
      </c>
      <c r="AL18" s="37">
        <f>IF(AJ18&gt;0,AJ18/AJ$26,"-")</f>
        <v>0.13413292081395067</v>
      </c>
      <c r="AM18" s="38">
        <f>IF(AI18&gt;0,AJ18/AI18,"-")</f>
        <v>2033.75</v>
      </c>
      <c r="AN18" s="10"/>
      <c r="AO18" s="35">
        <f>IFERROR(VLOOKUP($C$2&amp;"-"&amp;$A18&amp;"-"&amp;$D18&amp;"-"&amp;AO$1,data!$L:$N,2,0),)</f>
        <v>28</v>
      </c>
      <c r="AP18" s="36">
        <f>IFERROR(VLOOKUP($C$2&amp;"-"&amp;$A18&amp;"-"&amp;$D18&amp;"-"&amp;AP$1,data!$L:$N,3,0),)</f>
        <v>59840</v>
      </c>
      <c r="AQ18" s="37">
        <f>IF(AO18&gt;0,AO18/AO$26,"-")</f>
        <v>0.15384615384615385</v>
      </c>
      <c r="AR18" s="37">
        <f>IF(AP18&gt;0,AP18/AP$26,"-")</f>
        <v>0.18070033458551257</v>
      </c>
      <c r="AS18" s="38">
        <f>IF(AO18&gt;0,AP18/AO18,"-")</f>
        <v>2137.1428571428573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28</v>
      </c>
      <c r="BT18" s="36">
        <f t="shared" si="70"/>
        <v>59840</v>
      </c>
      <c r="BU18" s="37">
        <f>IF(BS18&gt;0,BS18/BS$26,"-")</f>
        <v>0.20895522388059701</v>
      </c>
      <c r="BV18" s="37">
        <f>IF(BT18&gt;0,BT18/BT$26,"-")</f>
        <v>0.22428533412292964</v>
      </c>
      <c r="BW18" s="38">
        <f>IF(BS18&gt;0,BT18/BS18,"-")</f>
        <v>2137.1428571428573</v>
      </c>
      <c r="BY18" s="65">
        <f>BS18+AI18</f>
        <v>184</v>
      </c>
      <c r="BZ18" s="36">
        <f>BT18+AJ18</f>
        <v>377105</v>
      </c>
      <c r="CA18" s="37">
        <f>IF(BY18&gt;0,BY18/BY$26,"-")</f>
        <v>0.12742382271468145</v>
      </c>
      <c r="CB18" s="37">
        <f>IF(BZ18&gt;0,BZ18/BZ$26,"-")</f>
        <v>0.14327120564293383</v>
      </c>
      <c r="CC18" s="38">
        <f>IF(BY18&gt;0,BZ18/BY18,"-")</f>
        <v>2049.483695652174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1</v>
      </c>
      <c r="F19" s="47">
        <f>IFERROR(VLOOKUP($C$2&amp;"-"&amp;$A19&amp;"-"&amp;$D19&amp;"-"&amp;F$1,data!$L:$N,3,0),)+IFERROR(VLOOKUP($C$2&amp;"-"&amp;$A19&amp;"-Incubate 2019"&amp;"-"&amp;F$1,data!$L:$N,3,0),)</f>
        <v>7300</v>
      </c>
      <c r="G19" s="48">
        <f t="shared" ref="G19:G21" si="71">IF(E19&gt;0,E19/E$16,"-")</f>
        <v>9.0171325518485117E-4</v>
      </c>
      <c r="H19" s="48">
        <f t="shared" ref="H19:H21" si="72">IF(F19&gt;0,F19/F$16,"-")</f>
        <v>1.8916141376649398E-3</v>
      </c>
      <c r="I19" s="49">
        <f t="shared" ref="I19:I21" si="73">IF(E19&gt;0,F19/E19,"-")</f>
        <v>7300</v>
      </c>
      <c r="J19" s="46">
        <f>IFERROR(VLOOKUP($C$2&amp;"-"&amp;$A19&amp;"-"&amp;$D19&amp;"-"&amp;J$1,data!$L:$N,2,0),)+IFERROR(VLOOKUP($C$2&amp;"-"&amp;$A19&amp;"-Incubate 2019"&amp;"-"&amp;J$1,data!$L:$N,2,0),)</f>
        <v>123</v>
      </c>
      <c r="K19" s="47">
        <f>IFERROR(VLOOKUP($C$2&amp;"-"&amp;$A19&amp;"-"&amp;$D19&amp;"-"&amp;K$1,data!$L:$N,3,0),)+IFERROR(VLOOKUP($C$2&amp;"-"&amp;$A19&amp;"-Incubate 2019"&amp;"-"&amp;K$1,data!$L:$N,3,0),)</f>
        <v>212690</v>
      </c>
      <c r="L19" s="48">
        <f t="shared" ref="L19:L21" si="74">IF(J19&gt;0,J19/J$16,"-")</f>
        <v>8.8362068965517238E-2</v>
      </c>
      <c r="M19" s="48">
        <f t="shared" ref="M19:M21" si="75">IF(K19&gt;0,K19/K$16,"-")</f>
        <v>4.0302187770790095E-2</v>
      </c>
      <c r="N19" s="49">
        <f t="shared" ref="N19:N21" si="76">IF(J19&gt;0,K19/J19,"-")</f>
        <v>1729.1869918699188</v>
      </c>
      <c r="O19" s="46">
        <f>IFERROR(VLOOKUP($C$2&amp;"-"&amp;$A19&amp;"-"&amp;$D19&amp;"-"&amp;O$1,data!$L:$N,2,0),)+IFERROR(VLOOKUP($C$2&amp;"-"&amp;$A19&amp;"-Incubate 2019"&amp;"-"&amp;O$1,data!$L:$N,2,0),)</f>
        <v>100</v>
      </c>
      <c r="P19" s="47">
        <f>IFERROR(VLOOKUP($C$2&amp;"-"&amp;$A19&amp;"-"&amp;$D19&amp;"-"&amp;P$1,data!$L:$N,3,0),)+IFERROR(VLOOKUP($C$2&amp;"-"&amp;$A19&amp;"-Incubate 2019"&amp;"-"&amp;P$1,data!$L:$N,3,0),)</f>
        <v>171830</v>
      </c>
      <c r="Q19" s="48">
        <f t="shared" ref="Q19:Q21" si="77">IF(O19&gt;0,O19/O$16,"-")</f>
        <v>6.535947712418301E-2</v>
      </c>
      <c r="R19" s="48">
        <f t="shared" ref="R19:R21" si="78">IF(P19&gt;0,P19/P$16,"-")</f>
        <v>2.6291634094754848E-2</v>
      </c>
      <c r="S19" s="49">
        <f t="shared" ref="S19:S21" si="79">IF(O19&gt;0,P19/O19,"-")</f>
        <v>1718.3</v>
      </c>
      <c r="T19" s="46">
        <f>IFERROR(VLOOKUP($C$2&amp;"-"&amp;$A19&amp;"-"&amp;$D19&amp;"-"&amp;T$1,data!$L:$N,2,0),)+IFERROR(VLOOKUP($C$2&amp;"-"&amp;$A19&amp;"-Incubate 2019"&amp;"-"&amp;T$1,data!$L:$N,2,0),)</f>
        <v>54</v>
      </c>
      <c r="U19" s="47">
        <f>IFERROR(VLOOKUP($C$2&amp;"-"&amp;$A19&amp;"-"&amp;$D19&amp;"-"&amp;U$1,data!$L:$N,3,0),)+IFERROR(VLOOKUP($C$2&amp;"-"&amp;$A19&amp;"-Incubate 2019"&amp;"-"&amp;U$1,data!$L:$N,3,0),)</f>
        <v>122095</v>
      </c>
      <c r="V19" s="48">
        <f t="shared" ref="V19:V21" si="80">IF(T19&gt;0,T19/T$16,"-")</f>
        <v>4.4628099173553717E-2</v>
      </c>
      <c r="W19" s="48">
        <f t="shared" ref="W19:W21" si="81">IF(U19&gt;0,U19/U$16,"-")</f>
        <v>2.2135004035588598E-2</v>
      </c>
      <c r="X19" s="49">
        <f t="shared" ref="X19:X21" si="82">IF(T19&gt;0,U19/T19,"-")</f>
        <v>2261.0185185185187</v>
      </c>
      <c r="Y19" s="46">
        <f>IFERROR(VLOOKUP($C$2&amp;"-"&amp;$A19&amp;"-"&amp;$D19&amp;"-"&amp;Y$1,data!$L:$N,2,0),)+IFERROR(VLOOKUP($C$2&amp;"-"&amp;$A19&amp;"-Incubate 2019"&amp;"-"&amp;Y$1,data!$L:$N,2,0),)</f>
        <v>125</v>
      </c>
      <c r="Z19" s="47">
        <f>IFERROR(VLOOKUP($C$2&amp;"-"&amp;$A19&amp;"-"&amp;$D19&amp;"-"&amp;Z$1,data!$L:$N,3,0),)+IFERROR(VLOOKUP($C$2&amp;"-"&amp;$A19&amp;"-Incubate 2019"&amp;"-"&amp;Z$1,data!$L:$N,3,0),)</f>
        <v>254740</v>
      </c>
      <c r="AA19" s="48">
        <f t="shared" ref="AA19:AA21" si="83">IF(Y19&gt;0,Y19/Y$16,"-")</f>
        <v>3.3235841531507576E-2</v>
      </c>
      <c r="AB19" s="48">
        <f t="shared" ref="AB19:AB21" si="84">IF(Z19&gt;0,Z19/Z$16,"-")</f>
        <v>1.357676862140903E-2</v>
      </c>
      <c r="AC19" s="49">
        <f t="shared" ref="AC19:AC21" si="85">IF(Y19&gt;0,Z19/Y19,"-")</f>
        <v>2037.92</v>
      </c>
      <c r="AD19" s="46">
        <f>IFERROR(VLOOKUP($C$2&amp;"-"&amp;$A19&amp;"-"&amp;$D19&amp;"-"&amp;AD$1,data!$L:$N,2,0),)+IFERROR(VLOOKUP($C$2&amp;"-"&amp;$A19&amp;"-Incubate 2019"&amp;"-"&amp;AD$1,data!$L:$N,2,0),)</f>
        <v>62</v>
      </c>
      <c r="AE19" s="47">
        <f>IFERROR(VLOOKUP($C$2&amp;"-"&amp;$A19&amp;"-"&amp;$D19&amp;"-"&amp;AE$1,data!$L:$N,3,0),)+IFERROR(VLOOKUP($C$2&amp;"-"&amp;$A19&amp;"-Incubate 2019"&amp;"-"&amp;AE$1,data!$L:$N,3,0),)</f>
        <v>118955</v>
      </c>
      <c r="AF19" s="48">
        <f t="shared" ref="AF19:AF21" si="86">IF(AD19&gt;0,AD19/AD$16,"-")</f>
        <v>1.3177470775770457E-2</v>
      </c>
      <c r="AG19" s="48">
        <f t="shared" ref="AG19:AG21" si="87">IF(AE19&gt;0,AE19/AE$16,"-")</f>
        <v>5.3908904261810338E-3</v>
      </c>
      <c r="AH19" s="49">
        <f t="shared" ref="AH19:AH21" si="88">IF(AD19&gt;0,AE19/AD19,"-")</f>
        <v>1918.6290322580646</v>
      </c>
      <c r="AI19" s="46">
        <f t="shared" si="69"/>
        <v>465</v>
      </c>
      <c r="AJ19" s="47">
        <f t="shared" si="69"/>
        <v>887610</v>
      </c>
      <c r="AK19" s="48">
        <f t="shared" ref="AK19:AL25" si="89">IF(AI19&gt;0,AI19/AI$26,"-")</f>
        <v>0.35496183206106868</v>
      </c>
      <c r="AL19" s="48">
        <f t="shared" si="89"/>
        <v>0.37526270418631358</v>
      </c>
      <c r="AM19" s="49">
        <f t="shared" ref="AM19:AM25" si="90">IF(AI19&gt;0,AJ19/AI19,"-")</f>
        <v>1908.8387096774193</v>
      </c>
      <c r="AN19" s="10"/>
      <c r="AO19" s="46">
        <f>IFERROR(VLOOKUP($C$2&amp;"-"&amp;$A19&amp;"-"&amp;$D19&amp;"-"&amp;AO$1,data!$L:$N,2,0),)+IFERROR(VLOOKUP($C$2&amp;"-"&amp;$A19&amp;"-Incubate 2019"&amp;"-"&amp;AO$1,data!$L:$N,2,0),)</f>
        <v>33</v>
      </c>
      <c r="AP19" s="47">
        <f>IFERROR(VLOOKUP($C$2&amp;"-"&amp;$A19&amp;"-"&amp;$D19&amp;"-"&amp;AP$1,data!$L:$N,3,0),)+IFERROR(VLOOKUP($C$2&amp;"-"&amp;$A19&amp;"-Incubate 2019"&amp;"-"&amp;AP$1,data!$L:$N,3,0),)</f>
        <v>105897</v>
      </c>
      <c r="AQ19" s="48">
        <f t="shared" ref="AQ19:AQ21" si="91">IF(AO19&gt;0,AO19/AO$16,"-")</f>
        <v>1.071776550828191E-2</v>
      </c>
      <c r="AR19" s="48">
        <f t="shared" ref="AR19:AR21" si="92">IF(AP19&gt;0,AP19/AP$16,"-")</f>
        <v>7.5816011735706061E-3</v>
      </c>
      <c r="AS19" s="49">
        <f t="shared" ref="AS19:AS21" si="93">IF(AO19&gt;0,AP19/AO19,"-")</f>
        <v>3209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33</v>
      </c>
      <c r="BT19" s="47">
        <f t="shared" si="70"/>
        <v>105897</v>
      </c>
      <c r="BU19" s="48">
        <f t="shared" ref="BU19:BV25" si="109">IF(BS19&gt;0,BS19/BS$26,"-")</f>
        <v>0.2462686567164179</v>
      </c>
      <c r="BV19" s="48">
        <f t="shared" si="109"/>
        <v>0.39691082933850069</v>
      </c>
      <c r="BW19" s="49">
        <f t="shared" ref="BW19:BW25" si="110">IF(BS19&gt;0,BT19/BS19,"-")</f>
        <v>3209</v>
      </c>
      <c r="BY19" s="66">
        <f t="shared" ref="BY19:BZ25" si="111">BS19+AI19</f>
        <v>498</v>
      </c>
      <c r="BZ19" s="47">
        <f t="shared" si="111"/>
        <v>993507</v>
      </c>
      <c r="CA19" s="48">
        <f t="shared" ref="CA19:CB25" si="112">IF(BY19&gt;0,BY19/BY$26,"-")</f>
        <v>0.34487534626038779</v>
      </c>
      <c r="CB19" s="48">
        <f t="shared" si="112"/>
        <v>0.37745706289944247</v>
      </c>
      <c r="CC19" s="49">
        <f t="shared" ref="CC19:CC25" si="113">IF(BY19&gt;0,BZ19/BY19,"-")</f>
        <v>1994.9939759036145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17</v>
      </c>
      <c r="F20" s="47">
        <f>IFERROR(VLOOKUP($C$2&amp;"-"&amp;$A20&amp;"-"&amp;$D20&amp;"-"&amp;F$1,data!$L:$N,3,0),)</f>
        <v>21580</v>
      </c>
      <c r="G20" s="48">
        <f t="shared" si="71"/>
        <v>1.5329125338142471E-2</v>
      </c>
      <c r="H20" s="48">
        <f t="shared" si="72"/>
        <v>5.5919223412067669E-3</v>
      </c>
      <c r="I20" s="49">
        <f t="shared" si="73"/>
        <v>1269.4117647058824</v>
      </c>
      <c r="J20" s="46">
        <f>IFERROR(VLOOKUP($C$2&amp;"-"&amp;$A20&amp;"-"&amp;$D20&amp;"-"&amp;J$1,data!$L:$N,2,0),)</f>
        <v>34</v>
      </c>
      <c r="K20" s="47">
        <f>IFERROR(VLOOKUP($C$2&amp;"-"&amp;$A20&amp;"-"&amp;$D20&amp;"-"&amp;K$1,data!$L:$N,3,0),)</f>
        <v>53060</v>
      </c>
      <c r="L20" s="48">
        <f t="shared" si="74"/>
        <v>2.442528735632184E-2</v>
      </c>
      <c r="M20" s="48">
        <f t="shared" si="75"/>
        <v>1.0054229550604742E-2</v>
      </c>
      <c r="N20" s="49">
        <f t="shared" si="76"/>
        <v>1560.5882352941176</v>
      </c>
      <c r="O20" s="46">
        <f>IFERROR(VLOOKUP($C$2&amp;"-"&amp;$A20&amp;"-"&amp;$D20&amp;"-"&amp;O$1,data!$L:$N,2,0),)</f>
        <v>31</v>
      </c>
      <c r="P20" s="47">
        <f>IFERROR(VLOOKUP($C$2&amp;"-"&amp;$A20&amp;"-"&amp;$D20&amp;"-"&amp;P$1,data!$L:$N,3,0),)</f>
        <v>49535</v>
      </c>
      <c r="Q20" s="48">
        <f t="shared" si="77"/>
        <v>2.0261437908496733E-2</v>
      </c>
      <c r="R20" s="48">
        <f t="shared" si="78"/>
        <v>7.5793289581777418E-3</v>
      </c>
      <c r="S20" s="49">
        <f t="shared" si="79"/>
        <v>1597.9032258064517</v>
      </c>
      <c r="T20" s="46">
        <f>IFERROR(VLOOKUP($C$2&amp;"-"&amp;$A20&amp;"-"&amp;$D20&amp;"-"&amp;T$1,data!$L:$N,2,0),)</f>
        <v>19</v>
      </c>
      <c r="U20" s="47">
        <f>IFERROR(VLOOKUP($C$2&amp;"-"&amp;$A20&amp;"-"&amp;$D20&amp;"-"&amp;U$1,data!$L:$N,3,0),)</f>
        <v>21640</v>
      </c>
      <c r="V20" s="48">
        <f t="shared" si="80"/>
        <v>1.5702479338842976E-2</v>
      </c>
      <c r="W20" s="48">
        <f t="shared" si="81"/>
        <v>3.9231867589183608E-3</v>
      </c>
      <c r="X20" s="49">
        <f t="shared" si="82"/>
        <v>1138.9473684210527</v>
      </c>
      <c r="Y20" s="46">
        <f>IFERROR(VLOOKUP($C$2&amp;"-"&amp;$A20&amp;"-"&amp;$D20&amp;"-"&amp;Y$1,data!$L:$N,2,0),)</f>
        <v>30</v>
      </c>
      <c r="Z20" s="47">
        <f>IFERROR(VLOOKUP($C$2&amp;"-"&amp;$A20&amp;"-"&amp;$D20&amp;"-"&amp;Z$1,data!$L:$N,3,0),)</f>
        <v>39681</v>
      </c>
      <c r="AA20" s="48">
        <f t="shared" si="83"/>
        <v>7.9766019675618187E-3</v>
      </c>
      <c r="AB20" s="48">
        <f t="shared" si="84"/>
        <v>2.1148612533019224E-3</v>
      </c>
      <c r="AC20" s="49">
        <f t="shared" si="85"/>
        <v>1322.7</v>
      </c>
      <c r="AD20" s="46">
        <f>IFERROR(VLOOKUP($C$2&amp;"-"&amp;$A20&amp;"-"&amp;$D20&amp;"-"&amp;AD$1,data!$L:$N,2,0),)</f>
        <v>18</v>
      </c>
      <c r="AE20" s="47">
        <f>IFERROR(VLOOKUP($C$2&amp;"-"&amp;$A20&amp;"-"&amp;$D20&amp;"-"&amp;AE$1,data!$L:$N,3,0),)</f>
        <v>21751</v>
      </c>
      <c r="AF20" s="48">
        <f t="shared" si="86"/>
        <v>3.8257173219978747E-3</v>
      </c>
      <c r="AG20" s="48">
        <f t="shared" si="87"/>
        <v>9.8572786061841577E-4</v>
      </c>
      <c r="AH20" s="49">
        <f t="shared" si="88"/>
        <v>1208.3888888888889</v>
      </c>
      <c r="AI20" s="46">
        <f t="shared" si="69"/>
        <v>149</v>
      </c>
      <c r="AJ20" s="47">
        <f t="shared" si="69"/>
        <v>207247</v>
      </c>
      <c r="AK20" s="48">
        <f t="shared" si="89"/>
        <v>0.11374045801526718</v>
      </c>
      <c r="AL20" s="48">
        <f t="shared" si="89"/>
        <v>8.7619641119974903E-2</v>
      </c>
      <c r="AM20" s="49">
        <f t="shared" si="90"/>
        <v>1390.9194630872482</v>
      </c>
      <c r="AN20" s="10"/>
      <c r="AO20" s="46">
        <f>IFERROR(VLOOKUP($C$2&amp;"-"&amp;$A20&amp;"-"&amp;$D20&amp;"-"&amp;AO$1,data!$L:$N,2,0),)</f>
        <v>10</v>
      </c>
      <c r="AP20" s="47">
        <f>IFERROR(VLOOKUP($C$2&amp;"-"&amp;$A20&amp;"-"&amp;$D20&amp;"-"&amp;AP$1,data!$L:$N,3,0),)</f>
        <v>10660</v>
      </c>
      <c r="AQ20" s="48">
        <f t="shared" si="91"/>
        <v>3.247807729782397E-3</v>
      </c>
      <c r="AR20" s="48">
        <f t="shared" si="92"/>
        <v>7.6319318309548583E-4</v>
      </c>
      <c r="AS20" s="49">
        <f t="shared" si="93"/>
        <v>1066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10</v>
      </c>
      <c r="BT20" s="47">
        <f t="shared" si="70"/>
        <v>10660</v>
      </c>
      <c r="BU20" s="48">
        <f t="shared" si="109"/>
        <v>7.4626865671641784E-2</v>
      </c>
      <c r="BV20" s="48">
        <f t="shared" si="109"/>
        <v>3.9954573224439002E-2</v>
      </c>
      <c r="BW20" s="49">
        <f t="shared" si="110"/>
        <v>1066</v>
      </c>
      <c r="BY20" s="66">
        <f>BS20+AI20</f>
        <v>159</v>
      </c>
      <c r="BZ20" s="47">
        <f t="shared" si="111"/>
        <v>217907</v>
      </c>
      <c r="CA20" s="48">
        <f t="shared" si="112"/>
        <v>0.11011080332409973</v>
      </c>
      <c r="CB20" s="48">
        <f t="shared" si="112"/>
        <v>8.2788079203497122E-2</v>
      </c>
      <c r="CC20" s="49">
        <f t="shared" si="113"/>
        <v>1370.4842767295597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0</v>
      </c>
      <c r="P21" s="47">
        <f>IFERROR(VLOOKUP($C$2&amp;"-"&amp;$A21&amp;"-"&amp;$D21&amp;"-"&amp;P$1,data!$L:$N,3,0),)+IFERROR(VLOOKUP($C$2&amp;"-"&amp;$A21&amp;"-Incubate 2020"&amp;"-"&amp;P$1,data!$L:$N,3,0),)</f>
        <v>0</v>
      </c>
      <c r="Q21" s="48" t="str">
        <f t="shared" si="77"/>
        <v>-</v>
      </c>
      <c r="R21" s="48" t="str">
        <f t="shared" si="78"/>
        <v>-</v>
      </c>
      <c r="S21" s="49" t="str">
        <f t="shared" si="79"/>
        <v>-</v>
      </c>
      <c r="T21" s="46">
        <f>IFERROR(VLOOKUP($C$2&amp;"-"&amp;$A21&amp;"-"&amp;$D21&amp;"-"&amp;T$1,data!$L:$N,2,0),)+IFERROR(VLOOKUP($C$2&amp;"-"&amp;$A21&amp;"-Incubate 2020"&amp;"-"&amp;T$1,data!$L:$N,2,0),)</f>
        <v>6</v>
      </c>
      <c r="U21" s="47">
        <f>IFERROR(VLOOKUP($C$2&amp;"-"&amp;$A21&amp;"-"&amp;$D21&amp;"-"&amp;U$1,data!$L:$N,3,0),)+IFERROR(VLOOKUP($C$2&amp;"-"&amp;$A21&amp;"-Incubate 2020"&amp;"-"&amp;U$1,data!$L:$N,3,0),)</f>
        <v>23370</v>
      </c>
      <c r="V21" s="48">
        <f t="shared" si="80"/>
        <v>4.9586776859504135E-3</v>
      </c>
      <c r="W21" s="48">
        <f t="shared" si="81"/>
        <v>4.2368241476858637E-3</v>
      </c>
      <c r="X21" s="49">
        <f t="shared" si="82"/>
        <v>3895</v>
      </c>
      <c r="Y21" s="46">
        <f>IFERROR(VLOOKUP($C$2&amp;"-"&amp;$A21&amp;"-"&amp;$D21&amp;"-"&amp;Y$1,data!$L:$N,2,0),)+IFERROR(VLOOKUP($C$2&amp;"-"&amp;$A21&amp;"-Incubate 2020"&amp;"-"&amp;Y$1,data!$L:$N,2,0),)</f>
        <v>21</v>
      </c>
      <c r="Z21" s="47">
        <f>IFERROR(VLOOKUP($C$2&amp;"-"&amp;$A21&amp;"-"&amp;$D21&amp;"-"&amp;Z$1,data!$L:$N,3,0),)+IFERROR(VLOOKUP($C$2&amp;"-"&amp;$A21&amp;"-Incubate 2020"&amp;"-"&amp;Z$1,data!$L:$N,3,0),)</f>
        <v>61841</v>
      </c>
      <c r="AA21" s="48">
        <f t="shared" si="83"/>
        <v>5.5836213772932734E-3</v>
      </c>
      <c r="AB21" s="48">
        <f t="shared" si="84"/>
        <v>3.2959132775243613E-3</v>
      </c>
      <c r="AC21" s="49">
        <f t="shared" si="85"/>
        <v>2944.8095238095239</v>
      </c>
      <c r="AD21" s="46">
        <f>IFERROR(VLOOKUP($C$2&amp;"-"&amp;$A21&amp;"-"&amp;$D21&amp;"-"&amp;AD$1,data!$L:$N,2,0),)+IFERROR(VLOOKUP($C$2&amp;"-"&amp;$A21&amp;"-Incubate 2020"&amp;"-"&amp;AD$1,data!$L:$N,2,0),)</f>
        <v>61</v>
      </c>
      <c r="AE21" s="47">
        <f>IFERROR(VLOOKUP($C$2&amp;"-"&amp;$A21&amp;"-"&amp;$D21&amp;"-"&amp;AE$1,data!$L:$N,3,0),)+IFERROR(VLOOKUP($C$2&amp;"-"&amp;$A21&amp;"-Incubate 2020"&amp;"-"&amp;AE$1,data!$L:$N,3,0),)</f>
        <v>121897</v>
      </c>
      <c r="AF21" s="48">
        <f t="shared" si="86"/>
        <v>1.2964930924548352E-2</v>
      </c>
      <c r="AG21" s="48">
        <f t="shared" si="87"/>
        <v>5.5242181520759066E-3</v>
      </c>
      <c r="AH21" s="49">
        <f t="shared" si="88"/>
        <v>1998.311475409836</v>
      </c>
      <c r="AI21" s="46">
        <f t="shared" si="69"/>
        <v>88</v>
      </c>
      <c r="AJ21" s="47">
        <f t="shared" si="69"/>
        <v>207108</v>
      </c>
      <c r="AK21" s="48">
        <f t="shared" si="89"/>
        <v>6.7175572519083973E-2</v>
      </c>
      <c r="AL21" s="48">
        <f t="shared" si="89"/>
        <v>8.7560874864657925E-2</v>
      </c>
      <c r="AM21" s="49">
        <f t="shared" si="90"/>
        <v>2353.5</v>
      </c>
      <c r="AN21" s="10"/>
      <c r="AO21" s="46">
        <f>IFERROR(VLOOKUP($C$2&amp;"-"&amp;$A21&amp;"-"&amp;$D21&amp;"-"&amp;AO$1,data!$L:$N,2,0),)+IFERROR(VLOOKUP($C$2&amp;"-"&amp;$A21&amp;"-Incubate 2020"&amp;"-"&amp;AO$1,data!$L:$N,2,0),)</f>
        <v>49</v>
      </c>
      <c r="AP21" s="47">
        <f>IFERROR(VLOOKUP($C$2&amp;"-"&amp;$A21&amp;"-"&amp;$D21&amp;"-"&amp;AP$1,data!$L:$N,3,0),)+IFERROR(VLOOKUP($C$2&amp;"-"&amp;$A21&amp;"-Incubate 2020"&amp;"-"&amp;AP$1,data!$L:$N,3,0),)</f>
        <v>70654</v>
      </c>
      <c r="AQ21" s="48">
        <f t="shared" si="91"/>
        <v>1.5914257875933743E-2</v>
      </c>
      <c r="AR21" s="48">
        <f t="shared" si="92"/>
        <v>5.0584100523854087E-3</v>
      </c>
      <c r="AS21" s="49">
        <f t="shared" si="93"/>
        <v>1441.9183673469388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49</v>
      </c>
      <c r="BT21" s="47">
        <f t="shared" si="70"/>
        <v>70654</v>
      </c>
      <c r="BU21" s="48">
        <f t="shared" si="109"/>
        <v>0.36567164179104478</v>
      </c>
      <c r="BV21" s="48">
        <f t="shared" si="109"/>
        <v>0.26481711225136151</v>
      </c>
      <c r="BW21" s="49">
        <f t="shared" si="110"/>
        <v>1441.9183673469388</v>
      </c>
      <c r="BY21" s="66">
        <f t="shared" ref="BY21:BY25" si="114">BS21+AI21</f>
        <v>137</v>
      </c>
      <c r="BZ21" s="47">
        <f t="shared" si="111"/>
        <v>277762</v>
      </c>
      <c r="CA21" s="48">
        <f t="shared" si="112"/>
        <v>9.4875346260387808E-2</v>
      </c>
      <c r="CB21" s="48">
        <f t="shared" si="112"/>
        <v>0.10552842476708765</v>
      </c>
      <c r="CC21" s="49">
        <f t="shared" si="113"/>
        <v>2027.4598540145985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3</v>
      </c>
      <c r="AE22" s="47">
        <f>IFERROR(VLOOKUP($C$2&amp;"-"&amp;$A22&amp;"-"&amp;$D22&amp;"-"&amp;AE$1,data!$L:$N,3,0),)</f>
        <v>5760</v>
      </c>
      <c r="AF22" s="48">
        <f t="shared" ref="AF22:AG25" si="125">IF(AD22&gt;0,AD22/AD$26,"-")</f>
        <v>1.0948905109489052E-2</v>
      </c>
      <c r="AG22" s="48">
        <f t="shared" si="125"/>
        <v>1.2032110695418399E-2</v>
      </c>
      <c r="AH22" s="49">
        <f t="shared" ref="AH22:AH25" si="126">IF(AD22&gt;0,AE22/AD22,"-")</f>
        <v>1920</v>
      </c>
      <c r="AI22" s="46">
        <f t="shared" si="69"/>
        <v>3</v>
      </c>
      <c r="AJ22" s="47">
        <f t="shared" si="69"/>
        <v>5760</v>
      </c>
      <c r="AK22" s="48">
        <f t="shared" si="89"/>
        <v>2.2900763358778627E-3</v>
      </c>
      <c r="AL22" s="48">
        <f t="shared" si="89"/>
        <v>2.4352059757248861E-3</v>
      </c>
      <c r="AM22" s="49">
        <f t="shared" si="90"/>
        <v>1920</v>
      </c>
      <c r="AN22" s="10"/>
      <c r="AO22" s="46">
        <f>IFERROR(VLOOKUP($C$2&amp;"-"&amp;$A22&amp;"-"&amp;$D22&amp;"-"&amp;AO$1,data!$L:$N,2,0),)</f>
        <v>14</v>
      </c>
      <c r="AP22" s="47">
        <f>IFERROR(VLOOKUP($C$2&amp;"-"&amp;$A22&amp;"-"&amp;$D22&amp;"-"&amp;AP$1,data!$L:$N,3,0),)</f>
        <v>19752</v>
      </c>
      <c r="AQ22" s="48">
        <f t="shared" ref="AQ22:AR25" si="127">IF(AO22&gt;0,AO22/AO$26,"-")</f>
        <v>7.6923076923076927E-2</v>
      </c>
      <c r="AR22" s="48">
        <f t="shared" si="127"/>
        <v>5.9645605092463971E-2</v>
      </c>
      <c r="AS22" s="49">
        <f t="shared" ref="AS22:AS25" si="128">IF(AO22&gt;0,AP22/AO22,"-")</f>
        <v>1410.8571428571429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14</v>
      </c>
      <c r="BT22" s="47">
        <f t="shared" si="70"/>
        <v>19752</v>
      </c>
      <c r="BU22" s="48">
        <f t="shared" si="109"/>
        <v>0.1044776119402985</v>
      </c>
      <c r="BV22" s="48">
        <f t="shared" si="109"/>
        <v>7.4032151062769155E-2</v>
      </c>
      <c r="BW22" s="49">
        <f t="shared" si="110"/>
        <v>1410.8571428571429</v>
      </c>
      <c r="BY22" s="66">
        <f t="shared" si="114"/>
        <v>17</v>
      </c>
      <c r="BZ22" s="47">
        <f t="shared" si="111"/>
        <v>25512</v>
      </c>
      <c r="CA22" s="48">
        <f t="shared" si="112"/>
        <v>1.1772853185595568E-2</v>
      </c>
      <c r="CB22" s="48">
        <f t="shared" si="112"/>
        <v>9.6926187623142829E-3</v>
      </c>
      <c r="CC22" s="49">
        <f t="shared" si="113"/>
        <v>1500.7058823529412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79</v>
      </c>
      <c r="F25" s="54">
        <f>SUMIFS(data!$N:$N,data!$I:$I,$C$2,data!$J:$J,$A25,data!$H:$H,E$1,data!$K:$K,$D25)</f>
        <v>132330</v>
      </c>
      <c r="G25" s="55">
        <f t="shared" si="115"/>
        <v>0.71818181818181814</v>
      </c>
      <c r="H25" s="55">
        <f t="shared" si="115"/>
        <v>0.72569234987661091</v>
      </c>
      <c r="I25" s="56">
        <f t="shared" si="116"/>
        <v>1675.0632911392406</v>
      </c>
      <c r="J25" s="53">
        <f>SUMIFS(data!$M:$M,data!$I:$I,$C$2,data!$J:$J,$A25,data!$H:$H,J$1,data!$K:$K,$D25)</f>
        <v>107</v>
      </c>
      <c r="K25" s="54">
        <f>SUMIFS(data!$N:$N,data!$I:$I,$C$2,data!$J:$J,$A25,data!$H:$H,J$1,data!$K:$K,$D25)</f>
        <v>161608</v>
      </c>
      <c r="L25" s="55">
        <f t="shared" si="117"/>
        <v>0.39776951672862454</v>
      </c>
      <c r="M25" s="55">
        <f t="shared" si="117"/>
        <v>0.36966347649459258</v>
      </c>
      <c r="N25" s="56">
        <f t="shared" si="118"/>
        <v>1510.3551401869158</v>
      </c>
      <c r="O25" s="53">
        <f>SUMIFS(data!$M:$M,data!$I:$I,$C$2,data!$J:$J,$A25,data!$H:$H,O$1,data!$K:$K,$D25)</f>
        <v>76</v>
      </c>
      <c r="P25" s="54">
        <f>SUMIFS(data!$N:$N,data!$I:$I,$C$2,data!$J:$J,$A25,data!$H:$H,O$1,data!$K:$K,$D25)</f>
        <v>142885</v>
      </c>
      <c r="Q25" s="55">
        <f t="shared" si="119"/>
        <v>0.35849056603773582</v>
      </c>
      <c r="R25" s="55">
        <f t="shared" si="119"/>
        <v>0.38245449678800858</v>
      </c>
      <c r="S25" s="56">
        <f t="shared" si="120"/>
        <v>1880.0657894736842</v>
      </c>
      <c r="T25" s="53">
        <f>SUMIFS(data!$M:$M,data!$I:$I,$C$2,data!$J:$J,$A25,data!$H:$H,T$1,data!$K:$K,$D25)</f>
        <v>38</v>
      </c>
      <c r="U25" s="54">
        <f>SUMIFS(data!$N:$N,data!$I:$I,$C$2,data!$J:$J,$A25,data!$H:$H,T$1,data!$K:$K,$D25)</f>
        <v>72547</v>
      </c>
      <c r="V25" s="55">
        <f t="shared" si="121"/>
        <v>0.28358208955223879</v>
      </c>
      <c r="W25" s="55">
        <f t="shared" si="121"/>
        <v>0.26607032175485312</v>
      </c>
      <c r="X25" s="56">
        <f t="shared" si="122"/>
        <v>1909.1315789473683</v>
      </c>
      <c r="Y25" s="53">
        <f>SUMIFS(data!$M:$M,data!$I:$I,$C$2,data!$J:$J,$A25,data!$H:$H,Y$1,data!$K:$K,$D25)</f>
        <v>70</v>
      </c>
      <c r="Z25" s="54">
        <f>SUMIFS(data!$N:$N,data!$I:$I,$C$2,data!$J:$J,$A25,data!$H:$H,Y$1,data!$K:$K,$D25)</f>
        <v>122676</v>
      </c>
      <c r="AA25" s="55">
        <f t="shared" si="123"/>
        <v>0.22508038585209003</v>
      </c>
      <c r="AB25" s="55">
        <f t="shared" si="123"/>
        <v>0.19761049103007908</v>
      </c>
      <c r="AC25" s="56">
        <f t="shared" si="124"/>
        <v>1752.5142857142857</v>
      </c>
      <c r="AD25" s="53">
        <f>SUMIFS(data!$M:$M,data!$I:$I,$C$2,data!$J:$J,$A25,data!$H:$H,AD$1,data!$K:$K,$D25)</f>
        <v>79</v>
      </c>
      <c r="AE25" s="54">
        <f>SUMIFS(data!$N:$N,data!$I:$I,$C$2,data!$J:$J,$A25,data!$H:$H,AD$1,data!$K:$K,$D25)</f>
        <v>108267</v>
      </c>
      <c r="AF25" s="55">
        <f t="shared" si="125"/>
        <v>0.28832116788321166</v>
      </c>
      <c r="AG25" s="55">
        <f t="shared" si="125"/>
        <v>0.22615981400362217</v>
      </c>
      <c r="AH25" s="56">
        <f t="shared" si="126"/>
        <v>1370.4683544303798</v>
      </c>
      <c r="AI25" s="53">
        <f t="shared" si="69"/>
        <v>449</v>
      </c>
      <c r="AJ25" s="54">
        <f t="shared" si="69"/>
        <v>740313</v>
      </c>
      <c r="AK25" s="55">
        <f t="shared" si="89"/>
        <v>0.34274809160305342</v>
      </c>
      <c r="AL25" s="55">
        <f t="shared" si="89"/>
        <v>0.31298865303937806</v>
      </c>
      <c r="AM25" s="56">
        <f t="shared" si="90"/>
        <v>1648.804008908686</v>
      </c>
      <c r="AN25" s="10"/>
      <c r="AO25" s="53">
        <f>SUMIFS(data!$M:$M,data!$I:$I,$C$2,data!$J:$J,$A25,data!$H:$H,AO$1,data!$K:$K,$D25)</f>
        <v>48</v>
      </c>
      <c r="AP25" s="54">
        <f>SUMIFS(data!$N:$N,data!$I:$I,$C$2,data!$J:$J,$A25,data!$H:$H,AO$1,data!$K:$K,$D25)</f>
        <v>64353</v>
      </c>
      <c r="AQ25" s="55">
        <f t="shared" si="127"/>
        <v>0.26373626373626374</v>
      </c>
      <c r="AR25" s="55">
        <f t="shared" si="127"/>
        <v>0.19432835280049282</v>
      </c>
      <c r="AS25" s="56">
        <f t="shared" si="128"/>
        <v>1340.6875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449</v>
      </c>
      <c r="BZ25" s="47">
        <f t="shared" si="111"/>
        <v>740313</v>
      </c>
      <c r="CA25" s="48">
        <f t="shared" si="112"/>
        <v>0.31094182825484762</v>
      </c>
      <c r="CB25" s="48">
        <f t="shared" si="112"/>
        <v>0.28126260872472464</v>
      </c>
      <c r="CC25" s="49">
        <f t="shared" si="113"/>
        <v>1648.804008908686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110</v>
      </c>
      <c r="F26" s="40">
        <f>SUM(F18:F25)</f>
        <v>182350</v>
      </c>
      <c r="G26" s="41">
        <f>IF(E26&gt;0,E26/E$38,"-")</f>
        <v>8.1602373887240356E-2</v>
      </c>
      <c r="H26" s="41">
        <f>IF(F26&gt;0,F26/F$38,"-")</f>
        <v>4.1594434306569346E-2</v>
      </c>
      <c r="I26" s="42">
        <f>IF(E26&gt;0,F26/E26,"-")</f>
        <v>1657.7272727272727</v>
      </c>
      <c r="J26" s="39">
        <f>SUM(J18:J25)</f>
        <v>269</v>
      </c>
      <c r="K26" s="40">
        <f>SUM(K18:K25)</f>
        <v>437176</v>
      </c>
      <c r="L26" s="41">
        <f>IF(J26&gt;0,J26/J$38,"-")</f>
        <v>0.14755896873285793</v>
      </c>
      <c r="M26" s="41">
        <f>IF(K26&gt;0,K26/K$38,"-")</f>
        <v>7.0451635568426207E-2</v>
      </c>
      <c r="N26" s="42">
        <f>IF(J26&gt;0,K26/J26,"-")</f>
        <v>1625.189591078067</v>
      </c>
      <c r="O26" s="39">
        <f>SUM(O18:O25)</f>
        <v>212</v>
      </c>
      <c r="P26" s="40">
        <f>SUM(P18:P25)</f>
        <v>373600</v>
      </c>
      <c r="Q26" s="41">
        <f>IF(O26&gt;0,O26/O$38,"-")</f>
        <v>0.10615923885828743</v>
      </c>
      <c r="R26" s="41">
        <f>IF(P26&gt;0,P26/P$38,"-")</f>
        <v>4.630004860513668E-2</v>
      </c>
      <c r="S26" s="42">
        <f>IF(O26&gt;0,P26/O26,"-")</f>
        <v>1762.2641509433963</v>
      </c>
      <c r="T26" s="39">
        <f>SUM(T18:T25)</f>
        <v>134</v>
      </c>
      <c r="U26" s="40">
        <f>SUM(U18:U25)</f>
        <v>272661</v>
      </c>
      <c r="V26" s="41">
        <f>IF(T26&gt;0,T26/T$38,"-")</f>
        <v>8.8390501319261211E-2</v>
      </c>
      <c r="W26" s="41">
        <f>IF(U26&gt;0,U26/U$38,"-")</f>
        <v>4.046941139085225E-2</v>
      </c>
      <c r="X26" s="42">
        <f>IF(T26&gt;0,U26/T26,"-")</f>
        <v>2034.7835820895523</v>
      </c>
      <c r="Y26" s="39">
        <f>SUM(Y18:Y25)</f>
        <v>311</v>
      </c>
      <c r="Z26" s="40">
        <f>SUM(Z18:Z25)</f>
        <v>620797</v>
      </c>
      <c r="AA26" s="41">
        <f>IF(Y26&gt;0,Y26/Y$38,"-")</f>
        <v>6.5308693826123476E-2</v>
      </c>
      <c r="AB26" s="41">
        <f>IF(Z26&gt;0,Z26/Z$38,"-")</f>
        <v>2.6936864509520198E-2</v>
      </c>
      <c r="AC26" s="42">
        <f>IF(Y26&gt;0,Z26/Y26,"-")</f>
        <v>1996.1318327974277</v>
      </c>
      <c r="AD26" s="39">
        <f>SUM(AD18:AD25)</f>
        <v>274</v>
      </c>
      <c r="AE26" s="40">
        <f>SUM(AE18:AE25)</f>
        <v>478719</v>
      </c>
      <c r="AF26" s="41">
        <f>IF(AD26&gt;0,AD26/AD$38,"-")</f>
        <v>4.5613450973863823E-2</v>
      </c>
      <c r="AG26" s="41">
        <f>IF(AE26&gt;0,AE26/AE$38,"-")</f>
        <v>1.7014101418501067E-2</v>
      </c>
      <c r="AH26" s="42">
        <f>IF(AD26&gt;0,AE26/AD26,"-")</f>
        <v>1747.1496350364964</v>
      </c>
      <c r="AI26" s="39">
        <f>SUM(AI18:AI25)</f>
        <v>1310</v>
      </c>
      <c r="AJ26" s="40">
        <f>SUM(AJ18:AJ25)</f>
        <v>2365303</v>
      </c>
      <c r="AK26" s="41">
        <f>IF(AI26&gt;0,AI26/AI$38,"-")</f>
        <v>7.5058729158310897E-2</v>
      </c>
      <c r="AL26" s="41">
        <f>IF(AJ26&gt;0,AJ26/AJ$38,"-")</f>
        <v>3.0887147805281127E-2</v>
      </c>
      <c r="AM26" s="42">
        <f>IF(AI26&gt;0,AJ26/AI26,"-")</f>
        <v>1805.5748091603054</v>
      </c>
      <c r="AN26" s="16"/>
      <c r="AO26" s="39">
        <f>SUM(AO18:AO25)</f>
        <v>182</v>
      </c>
      <c r="AP26" s="40">
        <f>SUM(AP18:AP25)</f>
        <v>331156</v>
      </c>
      <c r="AQ26" s="41">
        <f>IF(AO26&gt;0,AO26/AO$38,"-")</f>
        <v>4.600606673407482E-2</v>
      </c>
      <c r="AR26" s="41">
        <f>IF(AP26&gt;0,AP26/AP$38,"-")</f>
        <v>1.8329046670503068E-2</v>
      </c>
      <c r="AS26" s="42">
        <f>IF(AO26&gt;0,AP26/AO26,"-")</f>
        <v>1819.5384615384614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134</v>
      </c>
      <c r="BT26" s="40">
        <f>SUM(BT18:BT25)</f>
        <v>266803</v>
      </c>
      <c r="BU26" s="41">
        <f>IF(BS26&gt;0,BS26/BS$38,"-")</f>
        <v>6.0278902384165542E-2</v>
      </c>
      <c r="BV26" s="41">
        <f>IF(BT26&gt;0,BT26/BT$38,"-")</f>
        <v>2.4207510105024754E-2</v>
      </c>
      <c r="BW26" s="42">
        <f>IF(BS26&gt;0,BT26/BS26,"-")</f>
        <v>1991.0671641791046</v>
      </c>
      <c r="BY26" s="68">
        <f>SUM(BY18:BY25)</f>
        <v>1444</v>
      </c>
      <c r="BZ26" s="40">
        <f>SUM(BZ18:BZ25)</f>
        <v>2632106</v>
      </c>
      <c r="CA26" s="41">
        <f>IF(BY26&gt;0,BY26/BY$38,"-")</f>
        <v>7.3388900182964012E-2</v>
      </c>
      <c r="CB26" s="41">
        <f>IF(BZ26&gt;0,BZ26/BZ$38,"-")</f>
        <v>3.0046744893352108E-2</v>
      </c>
      <c r="CC26" s="42">
        <f>IF(BY26&gt;0,BZ26/BY26,"-")</f>
        <v>1822.7880886426592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6</v>
      </c>
      <c r="F28" s="36">
        <f>IFERROR(VLOOKUP($C$2&amp;"-"&amp;$A28&amp;"-"&amp;$D28&amp;"-"&amp;F$1,data!$L:$N,3,0),)</f>
        <v>8150</v>
      </c>
      <c r="G28" s="37">
        <f>IF(E28&gt;0,E28/E$36,"-")</f>
        <v>6.8965517241379309E-2</v>
      </c>
      <c r="H28" s="37">
        <f>IF(F28&gt;0,F28/F$36,"-")</f>
        <v>7.5117976699601824E-2</v>
      </c>
      <c r="I28" s="38">
        <f>IF(E28&gt;0,F28/E28,"-")</f>
        <v>1358.3333333333333</v>
      </c>
      <c r="J28" s="35">
        <f>IFERROR(VLOOKUP($C$2&amp;"-"&amp;$A28&amp;"-"&amp;$D28&amp;"-"&amp;J$1,data!$L:$N,2,0),)</f>
        <v>7</v>
      </c>
      <c r="K28" s="36">
        <f>IFERROR(VLOOKUP($C$2&amp;"-"&amp;$A28&amp;"-"&amp;$D28&amp;"-"&amp;K$1,data!$L:$N,3,0),)</f>
        <v>12720</v>
      </c>
      <c r="L28" s="37">
        <f>IF(J28&gt;0,J28/J$36,"-")</f>
        <v>7.0000000000000007E-2</v>
      </c>
      <c r="M28" s="37">
        <f>IF(K28&gt;0,K28/K$36,"-")</f>
        <v>8.9099340160546922E-2</v>
      </c>
      <c r="N28" s="38">
        <f>IF(J28&gt;0,K28/J28,"-")</f>
        <v>1817.1428571428571</v>
      </c>
      <c r="O28" s="35">
        <f>IFERROR(VLOOKUP($C$2&amp;"-"&amp;$A28&amp;"-"&amp;$D28&amp;"-"&amp;O$1,data!$L:$N,2,0),)</f>
        <v>7</v>
      </c>
      <c r="P28" s="36">
        <f>IFERROR(VLOOKUP($C$2&amp;"-"&amp;$A28&amp;"-"&amp;$D28&amp;"-"&amp;P$1,data!$L:$N,3,0),)</f>
        <v>12116</v>
      </c>
      <c r="Q28" s="37">
        <f>IF(O28&gt;0,O28/O$36,"-")</f>
        <v>9.7222222222222224E-2</v>
      </c>
      <c r="R28" s="37">
        <f>IF(P28&gt;0,P28/P$36,"-")</f>
        <v>0.12238631083456232</v>
      </c>
      <c r="S28" s="38">
        <f>IF(O28&gt;0,P28/O28,"-")</f>
        <v>1730.8571428571429</v>
      </c>
      <c r="T28" s="35">
        <f>IFERROR(VLOOKUP($C$2&amp;"-"&amp;$A28&amp;"-"&amp;$D28&amp;"-"&amp;T$1,data!$L:$N,2,0),)</f>
        <v>2</v>
      </c>
      <c r="U28" s="36">
        <f>IFERROR(VLOOKUP($C$2&amp;"-"&amp;$A28&amp;"-"&amp;$D28&amp;"-"&amp;U$1,data!$L:$N,3,0),)</f>
        <v>5160</v>
      </c>
      <c r="V28" s="37">
        <f>IF(T28&gt;0,T28/T$36,"-")</f>
        <v>0.125</v>
      </c>
      <c r="W28" s="37">
        <f>IF(U28&gt;0,U28/U$36,"-")</f>
        <v>0.21058645880096316</v>
      </c>
      <c r="X28" s="38">
        <f>IF(T28&gt;0,U28/T28,"-")</f>
        <v>2580</v>
      </c>
      <c r="Y28" s="35">
        <f>IFERROR(VLOOKUP($C$2&amp;"-"&amp;$A28&amp;"-"&amp;$D28&amp;"-"&amp;Y$1,data!$L:$N,2,0),)</f>
        <v>45</v>
      </c>
      <c r="Z28" s="36">
        <f>IFERROR(VLOOKUP($C$2&amp;"-"&amp;$A28&amp;"-"&amp;$D28&amp;"-"&amp;Z$1,data!$L:$N,3,0),)</f>
        <v>81913</v>
      </c>
      <c r="AA28" s="37">
        <f>IF(Y28&gt;0,Y28/Y$36,"-")</f>
        <v>0.51136363636363635</v>
      </c>
      <c r="AB28" s="37">
        <f>IF(Z28&gt;0,Z28/Z$36,"-")</f>
        <v>0.53996704021094266</v>
      </c>
      <c r="AC28" s="38">
        <f>IF(Y28&gt;0,Z28/Y28,"-")</f>
        <v>1820.2888888888888</v>
      </c>
      <c r="AD28" s="35">
        <f>IFERROR(VLOOKUP($C$2&amp;"-"&amp;$A28&amp;"-"&amp;$D28&amp;"-"&amp;AD$1,data!$L:$N,2,0),)</f>
        <v>29</v>
      </c>
      <c r="AE28" s="36">
        <f>IFERROR(VLOOKUP($C$2&amp;"-"&amp;$A28&amp;"-"&amp;$D28&amp;"-"&amp;AE$1,data!$L:$N,3,0),)</f>
        <v>61680</v>
      </c>
      <c r="AF28" s="37">
        <f>IF(AD28&gt;0,AD28/AD$36,"-")</f>
        <v>0.32222222222222224</v>
      </c>
      <c r="AG28" s="37">
        <f>IF(AE28&gt;0,AE28/AE$36,"-")</f>
        <v>0.38570490573116967</v>
      </c>
      <c r="AH28" s="38">
        <f>IF(AD28&gt;0,AE28/AD28,"-")</f>
        <v>2126.8965517241381</v>
      </c>
      <c r="AI28" s="35">
        <f t="shared" ref="AI28:AJ35" si="139">AD28+Y28+T28+O28+J28+E28</f>
        <v>96</v>
      </c>
      <c r="AJ28" s="36">
        <f t="shared" si="139"/>
        <v>181739</v>
      </c>
      <c r="AK28" s="37">
        <f>IF(AI28&gt;0,AI28/AI$36,"-")</f>
        <v>0.2119205298013245</v>
      </c>
      <c r="AL28" s="37">
        <f>IF(AJ28&gt;0,AJ28/AJ$36,"-")</f>
        <v>0.264781299990967</v>
      </c>
      <c r="AM28" s="38">
        <f>IF(AI28&gt;0,AJ28/AI28,"-")</f>
        <v>1893.1145833333333</v>
      </c>
      <c r="AN28" s="10"/>
      <c r="AO28" s="35">
        <f>IFERROR(VLOOKUP($C$2&amp;"-"&amp;$A28&amp;"-"&amp;$D28&amp;"-"&amp;AO$1,data!$L:$N,2,0),)</f>
        <v>13</v>
      </c>
      <c r="AP28" s="36">
        <f>IFERROR(VLOOKUP($C$2&amp;"-"&amp;$A28&amp;"-"&amp;$D28&amp;"-"&amp;AP$1,data!$L:$N,3,0),)</f>
        <v>22448</v>
      </c>
      <c r="AQ28" s="37">
        <f>IF(AO28&gt;0,AO28/AO$36,"-")</f>
        <v>0.18309859154929578</v>
      </c>
      <c r="AR28" s="37">
        <f>IF(AP28&gt;0,AP28/AP$36,"-")</f>
        <v>0.18207330624295368</v>
      </c>
      <c r="AS28" s="38">
        <f>IF(AO28&gt;0,AP28/AO28,"-")</f>
        <v>1726.7692307692307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13</v>
      </c>
      <c r="BT28" s="36">
        <f t="shared" si="140"/>
        <v>22448</v>
      </c>
      <c r="BU28" s="37">
        <f>IF(BS28&gt;0,BS28/BS$36,"-")</f>
        <v>0.21311475409836064</v>
      </c>
      <c r="BV28" s="37">
        <f>IF(BT28&gt;0,BT28/BT$36,"-")</f>
        <v>0.20728948316142318</v>
      </c>
      <c r="BW28" s="38">
        <f>IF(BS28&gt;0,BT28/BS28,"-")</f>
        <v>1726.7692307692307</v>
      </c>
      <c r="BY28" s="65">
        <f>BS28+AI28</f>
        <v>109</v>
      </c>
      <c r="BZ28" s="36">
        <f>BT28+AJ28</f>
        <v>204187</v>
      </c>
      <c r="CA28" s="37">
        <f>IF(BY28&gt;0,BY28/BY$36,"-")</f>
        <v>0.21206225680933852</v>
      </c>
      <c r="CB28" s="37">
        <f>IF(BZ28&gt;0,BZ28/BZ$36,"-")</f>
        <v>0.2569466204082968</v>
      </c>
      <c r="CC28" s="38">
        <f>IF(BY28&gt;0,BZ28/BY28,"-")</f>
        <v>1873.2752293577983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28</v>
      </c>
      <c r="F29" s="47">
        <f>IFERROR(VLOOKUP($C$2&amp;"-"&amp;$A29&amp;"-"&amp;$D29&amp;"-"&amp;F$1,data!$L:$N,3,0),)+IFERROR(VLOOKUP($C$2&amp;"-"&amp;$A29&amp;"-Incubate 2019"&amp;"-"&amp;F$1,data!$L:$N,3,0),)</f>
        <v>31845</v>
      </c>
      <c r="G29" s="48">
        <f t="shared" ref="G29:G31" si="141">IF(E29&gt;0,E29/E$16,"-")</f>
        <v>2.5247971145175834E-2</v>
      </c>
      <c r="H29" s="48">
        <f t="shared" ref="H29:H31" si="142">IF(F29&gt;0,F29/F$16,"-")</f>
        <v>8.2518427690328779E-3</v>
      </c>
      <c r="I29" s="49">
        <f t="shared" ref="I29:I31" si="143">IF(E29&gt;0,F29/E29,"-")</f>
        <v>1137.3214285714287</v>
      </c>
      <c r="J29" s="46">
        <f>IFERROR(VLOOKUP($C$2&amp;"-"&amp;$A29&amp;"-"&amp;$D29&amp;"-"&amp;J$1,data!$L:$N,2,0),)+IFERROR(VLOOKUP($C$2&amp;"-"&amp;$A29&amp;"-Incubate 2019"&amp;"-"&amp;J$1,data!$L:$N,2,0),)</f>
        <v>25</v>
      </c>
      <c r="K29" s="47">
        <f>IFERROR(VLOOKUP($C$2&amp;"-"&amp;$A29&amp;"-"&amp;$D29&amp;"-"&amp;K$1,data!$L:$N,3,0),)+IFERROR(VLOOKUP($C$2&amp;"-"&amp;$A29&amp;"-Incubate 2019"&amp;"-"&amp;K$1,data!$L:$N,3,0),)</f>
        <v>26049</v>
      </c>
      <c r="L29" s="48">
        <f t="shared" ref="L29:L31" si="144">IF(J29&gt;0,J29/J$16,"-")</f>
        <v>1.7959770114942528E-2</v>
      </c>
      <c r="M29" s="48">
        <f t="shared" ref="M29:M31" si="145">IF(K29&gt;0,K29/K$16,"-")</f>
        <v>4.9359710811101186E-3</v>
      </c>
      <c r="N29" s="49">
        <f t="shared" ref="N29:N31" si="146">IF(J29&gt;0,K29/J29,"-")</f>
        <v>1041.96</v>
      </c>
      <c r="O29" s="46">
        <f>IFERROR(VLOOKUP($C$2&amp;"-"&amp;$A29&amp;"-"&amp;$D29&amp;"-"&amp;O$1,data!$L:$N,2,0),)+IFERROR(VLOOKUP($C$2&amp;"-"&amp;$A29&amp;"-Incubate 2019"&amp;"-"&amp;O$1,data!$L:$N,2,0),)</f>
        <v>24</v>
      </c>
      <c r="P29" s="47">
        <f>IFERROR(VLOOKUP($C$2&amp;"-"&amp;$A29&amp;"-"&amp;$D29&amp;"-"&amp;P$1,data!$L:$N,3,0),)+IFERROR(VLOOKUP($C$2&amp;"-"&amp;$A29&amp;"-Incubate 2019"&amp;"-"&amp;P$1,data!$L:$N,3,0),)</f>
        <v>24875</v>
      </c>
      <c r="Q29" s="48">
        <f t="shared" ref="Q29:Q31" si="147">IF(O29&gt;0,O29/O$16,"-")</f>
        <v>1.5686274509803921E-2</v>
      </c>
      <c r="R29" s="48">
        <f t="shared" ref="R29:R31" si="148">IF(P29&gt;0,P29/P$16,"-")</f>
        <v>3.8061130076647081E-3</v>
      </c>
      <c r="S29" s="49">
        <f t="shared" ref="S29:S31" si="149">IF(O29&gt;0,P29/O29,"-")</f>
        <v>1036.4583333333333</v>
      </c>
      <c r="T29" s="46">
        <f>IFERROR(VLOOKUP($C$2&amp;"-"&amp;$A29&amp;"-"&amp;$D29&amp;"-"&amp;T$1,data!$L:$N,2,0),)+IFERROR(VLOOKUP($C$2&amp;"-"&amp;$A29&amp;"-Incubate 2019"&amp;"-"&amp;T$1,data!$L:$N,2,0),)</f>
        <v>5</v>
      </c>
      <c r="U29" s="47">
        <f>IFERROR(VLOOKUP($C$2&amp;"-"&amp;$A29&amp;"-"&amp;$D29&amp;"-"&amp;U$1,data!$L:$N,3,0),)+IFERROR(VLOOKUP($C$2&amp;"-"&amp;$A29&amp;"-Incubate 2019"&amp;"-"&amp;U$1,data!$L:$N,3,0),)</f>
        <v>4336</v>
      </c>
      <c r="V29" s="48">
        <f t="shared" ref="V29:V31" si="150">IF(T29&gt;0,T29/T$16,"-")</f>
        <v>4.1322314049586778E-3</v>
      </c>
      <c r="W29" s="48">
        <f t="shared" ref="W29:W31" si="151">IF(U29&gt;0,U29/U$16,"-")</f>
        <v>7.8608769809011142E-4</v>
      </c>
      <c r="X29" s="49">
        <f t="shared" ref="X29:X31" si="152">IF(T29&gt;0,U29/T29,"-")</f>
        <v>867.2</v>
      </c>
      <c r="Y29" s="46">
        <f>IFERROR(VLOOKUP($C$2&amp;"-"&amp;$A29&amp;"-"&amp;$D29&amp;"-"&amp;Y$1,data!$L:$N,2,0),)+IFERROR(VLOOKUP($C$2&amp;"-"&amp;$A29&amp;"-Incubate 2019"&amp;"-"&amp;Y$1,data!$L:$N,2,0),)</f>
        <v>12</v>
      </c>
      <c r="Z29" s="47">
        <f>IFERROR(VLOOKUP($C$2&amp;"-"&amp;$A29&amp;"-"&amp;$D29&amp;"-"&amp;Z$1,data!$L:$N,3,0),)+IFERROR(VLOOKUP($C$2&amp;"-"&amp;$A29&amp;"-Incubate 2019"&amp;"-"&amp;Z$1,data!$L:$N,3,0),)</f>
        <v>16462</v>
      </c>
      <c r="AA29" s="48">
        <f t="shared" ref="AA29:AA31" si="153">IF(Y29&gt;0,Y29/Y$16,"-")</f>
        <v>3.1906407870247273E-3</v>
      </c>
      <c r="AB29" s="48">
        <f t="shared" ref="AB29:AB31" si="154">IF(Z29&gt;0,Z29/Z$16,"-")</f>
        <v>8.7736815987138046E-4</v>
      </c>
      <c r="AC29" s="49">
        <f t="shared" ref="AC29:AC31" si="155">IF(Y29&gt;0,Z29/Y29,"-")</f>
        <v>1371.8333333333333</v>
      </c>
      <c r="AD29" s="46">
        <f>IFERROR(VLOOKUP($C$2&amp;"-"&amp;$A29&amp;"-"&amp;$D29&amp;"-"&amp;AD$1,data!$L:$N,2,0),)+IFERROR(VLOOKUP($C$2&amp;"-"&amp;$A29&amp;"-Incubate 2019"&amp;"-"&amp;AD$1,data!$L:$N,2,0),)</f>
        <v>14</v>
      </c>
      <c r="AE29" s="47">
        <f>IFERROR(VLOOKUP($C$2&amp;"-"&amp;$A29&amp;"-"&amp;$D29&amp;"-"&amp;AE$1,data!$L:$N,3,0),)+IFERROR(VLOOKUP($C$2&amp;"-"&amp;$A29&amp;"-Incubate 2019"&amp;"-"&amp;AE$1,data!$L:$N,3,0),)</f>
        <v>13880</v>
      </c>
      <c r="AF29" s="48">
        <f t="shared" ref="AF29:AF31" si="156">IF(AD29&gt;0,AD29/AD$16,"-")</f>
        <v>2.975557917109458E-3</v>
      </c>
      <c r="AG29" s="48">
        <f t="shared" ref="AG29:AG31" si="157">IF(AE29&gt;0,AE29/AE$16,"-")</f>
        <v>6.2902407730143961E-4</v>
      </c>
      <c r="AH29" s="49">
        <f t="shared" ref="AH29:AH31" si="158">IF(AD29&gt;0,AE29/AD29,"-")</f>
        <v>991.42857142857144</v>
      </c>
      <c r="AI29" s="46">
        <f t="shared" si="139"/>
        <v>108</v>
      </c>
      <c r="AJ29" s="47">
        <f t="shared" si="139"/>
        <v>117447</v>
      </c>
      <c r="AK29" s="48">
        <f t="shared" ref="AK29:AL35" si="159">IF(AI29&gt;0,AI29/AI$36,"-")</f>
        <v>0.23841059602649006</v>
      </c>
      <c r="AL29" s="48">
        <f t="shared" si="159"/>
        <v>0.17111225075541905</v>
      </c>
      <c r="AM29" s="49">
        <f t="shared" ref="AM29:AM35" si="160">IF(AI29&gt;0,AJ29/AI29,"-")</f>
        <v>1087.4722222222222</v>
      </c>
      <c r="AN29" s="10"/>
      <c r="AO29" s="46">
        <f>IFERROR(VLOOKUP($C$2&amp;"-"&amp;$A29&amp;"-"&amp;$D29&amp;"-"&amp;AO$1,data!$L:$N,2,0),)+IFERROR(VLOOKUP($C$2&amp;"-"&amp;$A29&amp;"-Incubate 2019"&amp;"-"&amp;AO$1,data!$L:$N,2,0),)</f>
        <v>2</v>
      </c>
      <c r="AP29" s="47">
        <f>IFERROR(VLOOKUP($C$2&amp;"-"&amp;$A29&amp;"-"&amp;$D29&amp;"-"&amp;AP$1,data!$L:$N,3,0),)+IFERROR(VLOOKUP($C$2&amp;"-"&amp;$A29&amp;"-Incubate 2019"&amp;"-"&amp;AP$1,data!$L:$N,3,0),)</f>
        <v>3200</v>
      </c>
      <c r="AQ29" s="48">
        <f t="shared" ref="AQ29:AQ31" si="161">IF(AO29&gt;0,AO29/AO$16,"-")</f>
        <v>6.4956154595647935E-4</v>
      </c>
      <c r="AR29" s="48">
        <f t="shared" ref="AR29:AR31" si="162">IF(AP29&gt;0,AP29/AP$16,"-")</f>
        <v>2.2910114314311019E-4</v>
      </c>
      <c r="AS29" s="49">
        <f t="shared" ref="AS29:AS31" si="163">IF(AO29&gt;0,AP29/AO29,"-")</f>
        <v>1600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2</v>
      </c>
      <c r="BT29" s="47">
        <f t="shared" si="140"/>
        <v>3200</v>
      </c>
      <c r="BU29" s="48">
        <f t="shared" ref="BU29:BV35" si="179">IF(BS29&gt;0,BS29/BS$36,"-")</f>
        <v>3.2786885245901641E-2</v>
      </c>
      <c r="BV29" s="48">
        <f t="shared" si="179"/>
        <v>2.9549463030851486E-2</v>
      </c>
      <c r="BW29" s="49">
        <f t="shared" ref="BW29:BW35" si="180">IF(BS29&gt;0,BT29/BS29,"-")</f>
        <v>1600</v>
      </c>
      <c r="BY29" s="66">
        <f t="shared" ref="BY29:BZ35" si="181">BS29+AI29</f>
        <v>110</v>
      </c>
      <c r="BZ29" s="47">
        <f t="shared" si="181"/>
        <v>120647</v>
      </c>
      <c r="CA29" s="48">
        <f t="shared" ref="CA29:CB35" si="182">IF(BY29&gt;0,BY29/BY$36,"-")</f>
        <v>0.2140077821011673</v>
      </c>
      <c r="CB29" s="48">
        <f t="shared" si="182"/>
        <v>0.15182082557851276</v>
      </c>
      <c r="CC29" s="49">
        <f t="shared" ref="CC29:CC35" si="183">IF(BY29&gt;0,BZ29/BY29,"-")</f>
        <v>1096.7909090909091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2</v>
      </c>
      <c r="F30" s="47">
        <f>IFERROR(VLOOKUP($C$2&amp;"-"&amp;$A30&amp;"-"&amp;$D30&amp;"-"&amp;F$1,data!$L:$N,3,0),)</f>
        <v>2455</v>
      </c>
      <c r="G30" s="48">
        <f t="shared" si="141"/>
        <v>1.8034265103697023E-3</v>
      </c>
      <c r="H30" s="48">
        <f t="shared" si="142"/>
        <v>6.3615242574896263E-4</v>
      </c>
      <c r="I30" s="49">
        <f t="shared" si="143"/>
        <v>1227.5</v>
      </c>
      <c r="J30" s="46">
        <f>IFERROR(VLOOKUP($C$2&amp;"-"&amp;$A30&amp;"-"&amp;$D30&amp;"-"&amp;J$1,data!$L:$N,2,0),)</f>
        <v>14</v>
      </c>
      <c r="K30" s="47">
        <f>IFERROR(VLOOKUP($C$2&amp;"-"&amp;$A30&amp;"-"&amp;$D30&amp;"-"&amp;K$1,data!$L:$N,3,0),)</f>
        <v>27965</v>
      </c>
      <c r="L30" s="48">
        <f t="shared" si="144"/>
        <v>1.0057471264367816E-2</v>
      </c>
      <c r="M30" s="48">
        <f t="shared" si="145"/>
        <v>5.2990299544414168E-3</v>
      </c>
      <c r="N30" s="49">
        <f t="shared" si="146"/>
        <v>1997.5</v>
      </c>
      <c r="O30" s="46">
        <f>IFERROR(VLOOKUP($C$2&amp;"-"&amp;$A30&amp;"-"&amp;$D30&amp;"-"&amp;O$1,data!$L:$N,2,0),)</f>
        <v>6</v>
      </c>
      <c r="P30" s="47">
        <f>IFERROR(VLOOKUP($C$2&amp;"-"&amp;$A30&amp;"-"&amp;$D30&amp;"-"&amp;P$1,data!$L:$N,3,0),)</f>
        <v>10011</v>
      </c>
      <c r="Q30" s="48">
        <f t="shared" si="147"/>
        <v>3.9215686274509803E-3</v>
      </c>
      <c r="R30" s="48">
        <f t="shared" si="148"/>
        <v>1.5317787867228701E-3</v>
      </c>
      <c r="S30" s="49">
        <f t="shared" si="149"/>
        <v>1668.5</v>
      </c>
      <c r="T30" s="46">
        <f>IFERROR(VLOOKUP($C$2&amp;"-"&amp;$A30&amp;"-"&amp;$D30&amp;"-"&amp;T$1,data!$L:$N,2,0),)</f>
        <v>2</v>
      </c>
      <c r="U30" s="47">
        <f>IFERROR(VLOOKUP($C$2&amp;"-"&amp;$A30&amp;"-"&amp;$D30&amp;"-"&amp;U$1,data!$L:$N,3,0),)</f>
        <v>3325</v>
      </c>
      <c r="V30" s="48">
        <f t="shared" si="150"/>
        <v>1.652892561983471E-3</v>
      </c>
      <c r="W30" s="48">
        <f t="shared" si="151"/>
        <v>6.0280018361384235E-4</v>
      </c>
      <c r="X30" s="49">
        <f t="shared" si="152"/>
        <v>1662.5</v>
      </c>
      <c r="Y30" s="46">
        <f>IFERROR(VLOOKUP($C$2&amp;"-"&amp;$A30&amp;"-"&amp;$D30&amp;"-"&amp;Y$1,data!$L:$N,2,0),)</f>
        <v>8</v>
      </c>
      <c r="Z30" s="47">
        <f>IFERROR(VLOOKUP($C$2&amp;"-"&amp;$A30&amp;"-"&amp;$D30&amp;"-"&amp;Z$1,data!$L:$N,3,0),)</f>
        <v>12238</v>
      </c>
      <c r="AA30" s="48">
        <f t="shared" si="153"/>
        <v>2.1270938580164852E-3</v>
      </c>
      <c r="AB30" s="48">
        <f t="shared" si="154"/>
        <v>6.5224344189685054E-4</v>
      </c>
      <c r="AC30" s="49">
        <f t="shared" si="155"/>
        <v>1529.75</v>
      </c>
      <c r="AD30" s="46">
        <f>IFERROR(VLOOKUP($C$2&amp;"-"&amp;$A30&amp;"-"&amp;$D30&amp;"-"&amp;AD$1,data!$L:$N,2,0),)</f>
        <v>7</v>
      </c>
      <c r="AE30" s="47">
        <f>IFERROR(VLOOKUP($C$2&amp;"-"&amp;$A30&amp;"-"&amp;$D30&amp;"-"&amp;AE$1,data!$L:$N,3,0),)</f>
        <v>15683</v>
      </c>
      <c r="AF30" s="48">
        <f t="shared" si="156"/>
        <v>1.487778958554729E-3</v>
      </c>
      <c r="AG30" s="48">
        <f t="shared" si="157"/>
        <v>7.1073376111804594E-4</v>
      </c>
      <c r="AH30" s="49">
        <f t="shared" si="158"/>
        <v>2240.4285714285716</v>
      </c>
      <c r="AI30" s="46">
        <f t="shared" si="139"/>
        <v>39</v>
      </c>
      <c r="AJ30" s="47">
        <f t="shared" si="139"/>
        <v>71677</v>
      </c>
      <c r="AK30" s="48">
        <f t="shared" si="159"/>
        <v>8.6092715231788075E-2</v>
      </c>
      <c r="AL30" s="48">
        <f t="shared" si="159"/>
        <v>0.1044284894241332</v>
      </c>
      <c r="AM30" s="49">
        <f t="shared" si="160"/>
        <v>1837.8717948717949</v>
      </c>
      <c r="AN30" s="10"/>
      <c r="AO30" s="46">
        <f>IFERROR(VLOOKUP($C$2&amp;"-"&amp;$A30&amp;"-"&amp;$D30&amp;"-"&amp;AO$1,data!$L:$N,2,0),)</f>
        <v>2</v>
      </c>
      <c r="AP30" s="47">
        <f>IFERROR(VLOOKUP($C$2&amp;"-"&amp;$A30&amp;"-"&amp;$D30&amp;"-"&amp;AP$1,data!$L:$N,3,0),)</f>
        <v>3400</v>
      </c>
      <c r="AQ30" s="48">
        <f t="shared" si="161"/>
        <v>6.4956154595647935E-4</v>
      </c>
      <c r="AR30" s="48">
        <f t="shared" si="162"/>
        <v>2.4341996458955456E-4</v>
      </c>
      <c r="AS30" s="49">
        <f t="shared" si="163"/>
        <v>1700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2</v>
      </c>
      <c r="BT30" s="47">
        <f t="shared" si="140"/>
        <v>3400</v>
      </c>
      <c r="BU30" s="48">
        <f t="shared" si="179"/>
        <v>3.2786885245901641E-2</v>
      </c>
      <c r="BV30" s="48">
        <f t="shared" si="179"/>
        <v>3.1396304470279704E-2</v>
      </c>
      <c r="BW30" s="49">
        <f t="shared" si="180"/>
        <v>1700</v>
      </c>
      <c r="BY30" s="66">
        <f>BS30+AI30</f>
        <v>41</v>
      </c>
      <c r="BZ30" s="47">
        <f t="shared" si="181"/>
        <v>75077</v>
      </c>
      <c r="CA30" s="48">
        <f t="shared" si="182"/>
        <v>7.9766536964980539E-2</v>
      </c>
      <c r="CB30" s="48">
        <f t="shared" si="182"/>
        <v>9.4476050974810835E-2</v>
      </c>
      <c r="CC30" s="49">
        <f t="shared" si="183"/>
        <v>1831.1463414634147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0</v>
      </c>
      <c r="K31" s="47">
        <f>IFERROR(VLOOKUP($C$2&amp;"-"&amp;$A31&amp;"-"&amp;$D31&amp;"-"&amp;K$1,data!$L:$N,3,0),)+IFERROR(VLOOKUP($C$2&amp;"-"&amp;$A31&amp;"-Incubate 2020"&amp;"-"&amp;K$1,data!$L:$N,3,0),)</f>
        <v>0</v>
      </c>
      <c r="L31" s="48" t="str">
        <f t="shared" si="144"/>
        <v>-</v>
      </c>
      <c r="M31" s="48" t="str">
        <f t="shared" si="145"/>
        <v>-</v>
      </c>
      <c r="N31" s="49" t="str">
        <f t="shared" si="146"/>
        <v>-</v>
      </c>
      <c r="O31" s="46">
        <f>IFERROR(VLOOKUP($C$2&amp;"-"&amp;$A31&amp;"-"&amp;$D31&amp;"-"&amp;O$1,data!$L:$N,2,0),)+IFERROR(VLOOKUP($C$2&amp;"-"&amp;$A31&amp;"-Incubate 2020"&amp;"-"&amp;O$1,data!$L:$N,2,0),)</f>
        <v>0</v>
      </c>
      <c r="P31" s="47">
        <f>IFERROR(VLOOKUP($C$2&amp;"-"&amp;$A31&amp;"-"&amp;$D31&amp;"-"&amp;P$1,data!$L:$N,3,0),)+IFERROR(VLOOKUP($C$2&amp;"-"&amp;$A31&amp;"-Incubate 2020"&amp;"-"&amp;P$1,data!$L:$N,3,0),)</f>
        <v>0</v>
      </c>
      <c r="Q31" s="48" t="str">
        <f t="shared" si="147"/>
        <v>-</v>
      </c>
      <c r="R31" s="48" t="str">
        <f t="shared" si="148"/>
        <v>-</v>
      </c>
      <c r="S31" s="49" t="str">
        <f t="shared" si="149"/>
        <v>-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6</v>
      </c>
      <c r="AE31" s="47">
        <f>IFERROR(VLOOKUP($C$2&amp;"-"&amp;$A31&amp;"-"&amp;$D31&amp;"-"&amp;AE$1,data!$L:$N,3,0),)+IFERROR(VLOOKUP($C$2&amp;"-"&amp;$A31&amp;"-Incubate 2020"&amp;"-"&amp;AE$1,data!$L:$N,3,0),)</f>
        <v>12698</v>
      </c>
      <c r="AF31" s="48">
        <f t="shared" si="156"/>
        <v>1.2752391073326248E-3</v>
      </c>
      <c r="AG31" s="48">
        <f t="shared" si="157"/>
        <v>5.7545732950819019E-4</v>
      </c>
      <c r="AH31" s="49">
        <f t="shared" si="158"/>
        <v>2116.3333333333335</v>
      </c>
      <c r="AI31" s="46">
        <f t="shared" si="139"/>
        <v>6</v>
      </c>
      <c r="AJ31" s="47">
        <f t="shared" si="139"/>
        <v>12698</v>
      </c>
      <c r="AK31" s="48">
        <f t="shared" si="159"/>
        <v>1.3245033112582781E-2</v>
      </c>
      <c r="AL31" s="48">
        <f t="shared" si="159"/>
        <v>1.8500118011463139E-2</v>
      </c>
      <c r="AM31" s="49">
        <f t="shared" si="160"/>
        <v>2116.3333333333335</v>
      </c>
      <c r="AN31" s="10"/>
      <c r="AO31" s="46">
        <f>IFERROR(VLOOKUP($C$2&amp;"-"&amp;$A31&amp;"-"&amp;$D31&amp;"-"&amp;AO$1,data!$L:$N,2,0),)+IFERROR(VLOOKUP($C$2&amp;"-"&amp;$A31&amp;"-Incubate 2020"&amp;"-"&amp;AO$1,data!$L:$N,2,0),)</f>
        <v>16</v>
      </c>
      <c r="AP31" s="47">
        <f>IFERROR(VLOOKUP($C$2&amp;"-"&amp;$A31&amp;"-"&amp;$D31&amp;"-"&amp;AP$1,data!$L:$N,3,0),)+IFERROR(VLOOKUP($C$2&amp;"-"&amp;$A31&amp;"-Incubate 2020"&amp;"-"&amp;AP$1,data!$L:$N,3,0),)</f>
        <v>29378</v>
      </c>
      <c r="AQ31" s="48">
        <f t="shared" si="161"/>
        <v>5.1964923676518348E-3</v>
      </c>
      <c r="AR31" s="48">
        <f t="shared" si="162"/>
        <v>2.1032916822682161E-3</v>
      </c>
      <c r="AS31" s="49">
        <f t="shared" si="163"/>
        <v>1836.125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16</v>
      </c>
      <c r="BT31" s="47">
        <f t="shared" si="140"/>
        <v>29378</v>
      </c>
      <c r="BU31" s="48">
        <f t="shared" si="179"/>
        <v>0.26229508196721313</v>
      </c>
      <c r="BV31" s="48">
        <f t="shared" si="179"/>
        <v>0.2712825390376109</v>
      </c>
      <c r="BW31" s="49">
        <f t="shared" si="180"/>
        <v>1836.125</v>
      </c>
      <c r="BY31" s="66">
        <f t="shared" ref="BY31:BY35" si="184">BS31+AI31</f>
        <v>22</v>
      </c>
      <c r="BZ31" s="47">
        <f t="shared" si="181"/>
        <v>42076</v>
      </c>
      <c r="CA31" s="48">
        <f t="shared" si="182"/>
        <v>4.2801556420233464E-2</v>
      </c>
      <c r="CB31" s="48">
        <f t="shared" si="182"/>
        <v>5.2947964367464614E-2</v>
      </c>
      <c r="CC31" s="49">
        <f t="shared" si="183"/>
        <v>1912.5454545454545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3</v>
      </c>
      <c r="Z32" s="47">
        <f>IFERROR(VLOOKUP($C$2&amp;"-"&amp;$A32&amp;"-"&amp;$D32&amp;"-"&amp;Z$1,data!$L:$N,3,0),)</f>
        <v>6975</v>
      </c>
      <c r="AA32" s="48">
        <f t="shared" ref="AA32:AB35" si="193">IF(Y32&gt;0,Y32/Y$36,"-")</f>
        <v>3.4090909090909088E-2</v>
      </c>
      <c r="AB32" s="48">
        <f t="shared" si="193"/>
        <v>4.5978905735003295E-2</v>
      </c>
      <c r="AC32" s="49">
        <f t="shared" ref="AC32:AC35" si="194">IF(Y32&gt;0,Z32/Y32,"-")</f>
        <v>2325</v>
      </c>
      <c r="AD32" s="46">
        <f>IFERROR(VLOOKUP($C$2&amp;"-"&amp;$A32&amp;"-"&amp;$D32&amp;"-"&amp;AD$1,data!$L:$N,2,0),)</f>
        <v>8</v>
      </c>
      <c r="AE32" s="47">
        <f>IFERROR(VLOOKUP($C$2&amp;"-"&amp;$A32&amp;"-"&amp;$D32&amp;"-"&amp;AE$1,data!$L:$N,3,0),)</f>
        <v>20955</v>
      </c>
      <c r="AF32" s="48">
        <f t="shared" ref="AF32:AG35" si="195">IF(AD32&gt;0,AD32/AD$36,"-")</f>
        <v>8.8888888888888892E-2</v>
      </c>
      <c r="AG32" s="48">
        <f t="shared" si="195"/>
        <v>0.13103836413094455</v>
      </c>
      <c r="AH32" s="49">
        <f t="shared" ref="AH32:AH35" si="196">IF(AD32&gt;0,AE32/AD32,"-")</f>
        <v>2619.375</v>
      </c>
      <c r="AI32" s="46">
        <f t="shared" si="139"/>
        <v>11</v>
      </c>
      <c r="AJ32" s="47">
        <f t="shared" si="139"/>
        <v>27930</v>
      </c>
      <c r="AK32" s="48">
        <f t="shared" si="159"/>
        <v>2.4282560706401765E-2</v>
      </c>
      <c r="AL32" s="48">
        <f t="shared" si="159"/>
        <v>4.0692100808014289E-2</v>
      </c>
      <c r="AM32" s="49">
        <f t="shared" si="160"/>
        <v>2539.090909090909</v>
      </c>
      <c r="AN32" s="10"/>
      <c r="AO32" s="46">
        <f>IFERROR(VLOOKUP($C$2&amp;"-"&amp;$A32&amp;"-"&amp;$D32&amp;"-"&amp;AO$1,data!$L:$N,2,0),)</f>
        <v>28</v>
      </c>
      <c r="AP32" s="47">
        <f>IFERROR(VLOOKUP($C$2&amp;"-"&amp;$A32&amp;"-"&amp;$D32&amp;"-"&amp;AP$1,data!$L:$N,3,0),)</f>
        <v>49867</v>
      </c>
      <c r="AQ32" s="48">
        <f t="shared" ref="AQ32:AR35" si="197">IF(AO32&gt;0,AO32/AO$36,"-")</f>
        <v>0.39436619718309857</v>
      </c>
      <c r="AR32" s="48">
        <f t="shared" si="197"/>
        <v>0.40446585719963341</v>
      </c>
      <c r="AS32" s="49">
        <f t="shared" ref="AS32:AS35" si="198">IF(AO32&gt;0,AP32/AO32,"-")</f>
        <v>1780.9642857142858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28</v>
      </c>
      <c r="BT32" s="47">
        <f t="shared" si="140"/>
        <v>49867</v>
      </c>
      <c r="BU32" s="48">
        <f t="shared" si="179"/>
        <v>0.45901639344262296</v>
      </c>
      <c r="BV32" s="48">
        <f t="shared" si="179"/>
        <v>0.46048221029983472</v>
      </c>
      <c r="BW32" s="49">
        <f t="shared" si="180"/>
        <v>1780.9642857142858</v>
      </c>
      <c r="BY32" s="66">
        <f t="shared" si="184"/>
        <v>39</v>
      </c>
      <c r="BZ32" s="47">
        <f t="shared" si="181"/>
        <v>77797</v>
      </c>
      <c r="CA32" s="48">
        <f t="shared" si="182"/>
        <v>7.5875486381322951E-2</v>
      </c>
      <c r="CB32" s="48">
        <f t="shared" si="182"/>
        <v>9.7898868331011607E-2</v>
      </c>
      <c r="CC32" s="49">
        <f t="shared" si="183"/>
        <v>1994.7948717948718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51</v>
      </c>
      <c r="F35" s="54">
        <f>SUMIFS(data!$N:$N,data!$I:$I,$C$2,data!$J:$J,$A35,data!$H:$H,E$1,data!$K:$K,$D35)</f>
        <v>66046</v>
      </c>
      <c r="G35" s="55">
        <f t="shared" si="185"/>
        <v>0.58620689655172409</v>
      </c>
      <c r="H35" s="55">
        <f t="shared" si="185"/>
        <v>0.60874133608612302</v>
      </c>
      <c r="I35" s="56">
        <f t="shared" si="186"/>
        <v>1295.0196078431372</v>
      </c>
      <c r="J35" s="53">
        <f>SUMIFS(data!$M:$M,data!$I:$I,$C$2,data!$J:$J,$A35,data!$H:$H,J$1,data!$K:$K,$D35)</f>
        <v>54</v>
      </c>
      <c r="K35" s="54">
        <f>SUMIFS(data!$N:$N,data!$I:$I,$C$2,data!$J:$J,$A35,data!$H:$H,J$1,data!$K:$K,$D35)</f>
        <v>76028</v>
      </c>
      <c r="L35" s="55">
        <f t="shared" si="187"/>
        <v>0.54</v>
      </c>
      <c r="M35" s="55">
        <f t="shared" si="187"/>
        <v>0.53255067875204887</v>
      </c>
      <c r="N35" s="56">
        <f t="shared" si="188"/>
        <v>1407.9259259259259</v>
      </c>
      <c r="O35" s="53">
        <f>SUMIFS(data!$M:$M,data!$I:$I,$C$2,data!$J:$J,$A35,data!$H:$H,O$1,data!$K:$K,$D35)</f>
        <v>35</v>
      </c>
      <c r="P35" s="54">
        <f>SUMIFS(data!$N:$N,data!$I:$I,$C$2,data!$J:$J,$A35,data!$H:$H,O$1,data!$K:$K,$D35)</f>
        <v>51996</v>
      </c>
      <c r="Q35" s="55">
        <f t="shared" si="189"/>
        <v>0.4861111111111111</v>
      </c>
      <c r="R35" s="55">
        <f t="shared" si="189"/>
        <v>0.52522273177235901</v>
      </c>
      <c r="S35" s="56">
        <f t="shared" si="190"/>
        <v>1485.6</v>
      </c>
      <c r="T35" s="53">
        <f>SUMIFS(data!$M:$M,data!$I:$I,$C$2,data!$J:$J,$A35,data!$H:$H,T$1,data!$K:$K,$D35)</f>
        <v>7</v>
      </c>
      <c r="U35" s="54">
        <f>SUMIFS(data!$N:$N,data!$I:$I,$C$2,data!$J:$J,$A35,data!$H:$H,T$1,data!$K:$K,$D35)</f>
        <v>11682</v>
      </c>
      <c r="V35" s="55">
        <f t="shared" si="191"/>
        <v>0.4375</v>
      </c>
      <c r="W35" s="55">
        <f t="shared" si="191"/>
        <v>0.47675794800636656</v>
      </c>
      <c r="X35" s="56">
        <f t="shared" si="192"/>
        <v>1668.8571428571429</v>
      </c>
      <c r="Y35" s="53">
        <f>SUMIFS(data!$M:$M,data!$I:$I,$C$2,data!$J:$J,$A35,data!$H:$H,Y$1,data!$K:$K,$D35)</f>
        <v>20</v>
      </c>
      <c r="Z35" s="54">
        <f>SUMIFS(data!$N:$N,data!$I:$I,$C$2,data!$J:$J,$A35,data!$H:$H,Y$1,data!$K:$K,$D35)</f>
        <v>34112</v>
      </c>
      <c r="AA35" s="55">
        <f t="shared" si="193"/>
        <v>0.22727272727272727</v>
      </c>
      <c r="AB35" s="55">
        <f t="shared" si="193"/>
        <v>0.22486486486486487</v>
      </c>
      <c r="AC35" s="56">
        <f t="shared" si="194"/>
        <v>1705.6</v>
      </c>
      <c r="AD35" s="53">
        <f>SUMIFS(data!$M:$M,data!$I:$I,$C$2,data!$J:$J,$A35,data!$H:$H,AD$1,data!$K:$K,$D35)</f>
        <v>26</v>
      </c>
      <c r="AE35" s="54">
        <f>SUMIFS(data!$N:$N,data!$I:$I,$C$2,data!$J:$J,$A35,data!$H:$H,AD$1,data!$K:$K,$D35)</f>
        <v>35019</v>
      </c>
      <c r="AF35" s="55">
        <f t="shared" si="195"/>
        <v>0.28888888888888886</v>
      </c>
      <c r="AG35" s="55">
        <f t="shared" si="195"/>
        <v>0.2189850858268455</v>
      </c>
      <c r="AH35" s="56">
        <f t="shared" si="196"/>
        <v>1346.8846153846155</v>
      </c>
      <c r="AI35" s="53">
        <f t="shared" si="139"/>
        <v>193</v>
      </c>
      <c r="AJ35" s="54">
        <f t="shared" si="139"/>
        <v>274883</v>
      </c>
      <c r="AK35" s="55">
        <f t="shared" si="159"/>
        <v>0.42604856512141281</v>
      </c>
      <c r="AL35" s="55">
        <f t="shared" si="159"/>
        <v>0.40048574101000328</v>
      </c>
      <c r="AM35" s="56">
        <f t="shared" si="160"/>
        <v>1424.2642487046633</v>
      </c>
      <c r="AN35" s="10"/>
      <c r="AO35" s="53">
        <f>SUMIFS(data!$M:$M,data!$I:$I,$C$2,data!$J:$J,$A35,data!$H:$H,AO$1,data!$K:$K,$D35)</f>
        <v>10</v>
      </c>
      <c r="AP35" s="54">
        <f>SUMIFS(data!$N:$N,data!$I:$I,$C$2,data!$J:$J,$A35,data!$H:$H,AO$1,data!$K:$K,$D35)</f>
        <v>14998</v>
      </c>
      <c r="AQ35" s="55">
        <f t="shared" si="197"/>
        <v>0.14084507042253522</v>
      </c>
      <c r="AR35" s="55">
        <f t="shared" si="197"/>
        <v>0.12164715997112523</v>
      </c>
      <c r="AS35" s="56">
        <f t="shared" si="198"/>
        <v>1499.8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193</v>
      </c>
      <c r="BZ35" s="47">
        <f t="shared" si="181"/>
        <v>274883</v>
      </c>
      <c r="CA35" s="48">
        <f t="shared" si="182"/>
        <v>0.3754863813229572</v>
      </c>
      <c r="CB35" s="48">
        <f t="shared" si="182"/>
        <v>0.34590967033990339</v>
      </c>
      <c r="CC35" s="49">
        <f t="shared" si="183"/>
        <v>1424.2642487046633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87</v>
      </c>
      <c r="F36" s="40">
        <f>SUM(F28:F35)</f>
        <v>108496</v>
      </c>
      <c r="G36" s="41">
        <f>IF(E36&gt;0,E36/E$38,"-")</f>
        <v>6.4540059347181003E-2</v>
      </c>
      <c r="H36" s="41">
        <f>IF(F36&gt;0,F36/F$38,"-")</f>
        <v>2.4748175182481753E-2</v>
      </c>
      <c r="I36" s="42">
        <f>IF(E36&gt;0,F36/E36,"-")</f>
        <v>1247.0804597701149</v>
      </c>
      <c r="J36" s="39">
        <f>SUM(J28:J35)</f>
        <v>100</v>
      </c>
      <c r="K36" s="40">
        <f>SUM(K28:K35)</f>
        <v>142762</v>
      </c>
      <c r="L36" s="41">
        <f>IF(J36&gt;0,J36/J$38,"-")</f>
        <v>5.4854635216675808E-2</v>
      </c>
      <c r="M36" s="41">
        <f>IF(K36&gt;0,K36/K$38,"-")</f>
        <v>2.3006332454251061E-2</v>
      </c>
      <c r="N36" s="42">
        <f>IF(J36&gt;0,K36/J36,"-")</f>
        <v>1427.62</v>
      </c>
      <c r="O36" s="39">
        <f>SUM(O28:O35)</f>
        <v>72</v>
      </c>
      <c r="P36" s="40">
        <f>SUM(P28:P35)</f>
        <v>98998</v>
      </c>
      <c r="Q36" s="41">
        <f>IF(O36&gt;0,O36/O$38,"-")</f>
        <v>3.6054081121682527E-2</v>
      </c>
      <c r="R36" s="41">
        <f>IF(P36&gt;0,P36/P$38,"-")</f>
        <v>1.2268769303563493E-2</v>
      </c>
      <c r="S36" s="42">
        <f>IF(O36&gt;0,P36/O36,"-")</f>
        <v>1374.9722222222222</v>
      </c>
      <c r="T36" s="39">
        <f>SUM(T28:T35)</f>
        <v>16</v>
      </c>
      <c r="U36" s="40">
        <f>SUM(U28:U35)</f>
        <v>24503</v>
      </c>
      <c r="V36" s="41">
        <f>IF(T36&gt;0,T36/T$38,"-")</f>
        <v>1.0554089709762533E-2</v>
      </c>
      <c r="W36" s="41">
        <f>IF(U36&gt;0,U36/U$38,"-")</f>
        <v>3.6368310367454557E-3</v>
      </c>
      <c r="X36" s="42">
        <f>IF(T36&gt;0,U36/T36,"-")</f>
        <v>1531.4375</v>
      </c>
      <c r="Y36" s="39">
        <f>SUM(Y28:Y35)</f>
        <v>88</v>
      </c>
      <c r="Z36" s="40">
        <f>SUM(Z28:Z35)</f>
        <v>151700</v>
      </c>
      <c r="AA36" s="41">
        <f>IF(Y36&gt;0,Y36/Y$38,"-")</f>
        <v>1.8479630407391853E-2</v>
      </c>
      <c r="AB36" s="41">
        <f>IF(Z36&gt;0,Z36/Z$38,"-")</f>
        <v>6.5823809491576376E-3</v>
      </c>
      <c r="AC36" s="42">
        <f>IF(Y36&gt;0,Z36/Y36,"-")</f>
        <v>1723.8636363636363</v>
      </c>
      <c r="AD36" s="39">
        <f>SUM(AD28:AD35)</f>
        <v>90</v>
      </c>
      <c r="AE36" s="40">
        <f>SUM(AE28:AE35)</f>
        <v>159915</v>
      </c>
      <c r="AF36" s="41">
        <f>IF(AD36&gt;0,AD36/AD$38,"-")</f>
        <v>1.498252039287498E-2</v>
      </c>
      <c r="AG36" s="41">
        <f>IF(AE36&gt;0,AE36/AE$38,"-")</f>
        <v>5.6835221253796033E-3</v>
      </c>
      <c r="AH36" s="42">
        <f>IF(AD36&gt;0,AE36/AD36,"-")</f>
        <v>1776.8333333333333</v>
      </c>
      <c r="AI36" s="39">
        <f>SUM(AI28:AI35)</f>
        <v>453</v>
      </c>
      <c r="AJ36" s="40">
        <f>SUM(AJ28:AJ35)</f>
        <v>686374</v>
      </c>
      <c r="AK36" s="41">
        <f>IF(AI36&gt;0,AI36/AI$38,"-")</f>
        <v>2.5955423136423537E-2</v>
      </c>
      <c r="AL36" s="41">
        <f>IF(AJ36&gt;0,AJ36/AJ$38,"-")</f>
        <v>8.9629680373728132E-3</v>
      </c>
      <c r="AM36" s="42">
        <f>IF(AI36&gt;0,AJ36/AI36,"-")</f>
        <v>1515.1743929359823</v>
      </c>
      <c r="AN36" s="16"/>
      <c r="AO36" s="39">
        <f>SUM(AO28:AO35)</f>
        <v>71</v>
      </c>
      <c r="AP36" s="40">
        <f>SUM(AP28:AP35)</f>
        <v>123291</v>
      </c>
      <c r="AQ36" s="41">
        <f>IF(AO36&gt;0,AO36/AO$38,"-")</f>
        <v>1.7947421638018199E-2</v>
      </c>
      <c r="AR36" s="41">
        <f>IF(AP36&gt;0,AP36/AP$38,"-")</f>
        <v>6.8239938067043739E-3</v>
      </c>
      <c r="AS36" s="42">
        <f>IF(AO36&gt;0,AP36/AO36,"-")</f>
        <v>1736.4929577464789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61</v>
      </c>
      <c r="BT36" s="40">
        <f>SUM(BT28:BT35)</f>
        <v>108293</v>
      </c>
      <c r="BU36" s="41">
        <f>IF(BS36&gt;0,BS36/BS$38,"-")</f>
        <v>2.7440395861448492E-2</v>
      </c>
      <c r="BV36" s="41">
        <f>IF(BT36&gt;0,BT36/BT$38,"-")</f>
        <v>9.8256162479561527E-3</v>
      </c>
      <c r="BW36" s="42">
        <f>IF(BS36&gt;0,BT36/BS36,"-")</f>
        <v>1775.295081967213</v>
      </c>
      <c r="BY36" s="68">
        <f>SUM(BY28:BY35)</f>
        <v>514</v>
      </c>
      <c r="BZ36" s="40">
        <f>SUM(BZ28:BZ35)</f>
        <v>794667</v>
      </c>
      <c r="CA36" s="41">
        <f>IF(BY36&gt;0,BY36/BY$38,"-")</f>
        <v>2.6123195771498273E-2</v>
      </c>
      <c r="CB36" s="41">
        <f>IF(BZ36&gt;0,BZ36/BZ$38,"-")</f>
        <v>9.0715026766267914E-3</v>
      </c>
      <c r="CC36" s="42">
        <f>IF(BY36&gt;0,BZ36/BY36,"-")</f>
        <v>1546.0447470817121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1348</v>
      </c>
      <c r="F38" s="59">
        <f>F36+F26+F16+F6</f>
        <v>4384000</v>
      </c>
      <c r="G38" s="60"/>
      <c r="H38" s="60"/>
      <c r="I38" s="61">
        <f>IF(E38&gt;0,F38/E38,"-")</f>
        <v>3252.2255192878338</v>
      </c>
      <c r="J38" s="58">
        <f>J36+J26+J16+J6</f>
        <v>1823</v>
      </c>
      <c r="K38" s="59">
        <f>K36+K26+K16+K6</f>
        <v>6205335</v>
      </c>
      <c r="L38" s="60"/>
      <c r="M38" s="60"/>
      <c r="N38" s="61">
        <f>IF(J38&gt;0,K38/J38,"-")</f>
        <v>3403.9138782227096</v>
      </c>
      <c r="O38" s="58">
        <f>O36+O26+O16+O6</f>
        <v>1997</v>
      </c>
      <c r="P38" s="59">
        <f>P36+P26+P16+P6</f>
        <v>8069106</v>
      </c>
      <c r="Q38" s="60"/>
      <c r="R38" s="60"/>
      <c r="S38" s="61">
        <f>IF(O38&gt;0,P38/O38,"-")</f>
        <v>4040.613920881322</v>
      </c>
      <c r="T38" s="58">
        <f>T36+T26+T16+T6</f>
        <v>1516</v>
      </c>
      <c r="U38" s="59">
        <f>U36+U26+U16+U6</f>
        <v>6737459</v>
      </c>
      <c r="V38" s="60"/>
      <c r="W38" s="60"/>
      <c r="X38" s="61">
        <f>IF(T38&gt;0,U38/T38,"-")</f>
        <v>4444.2341688654351</v>
      </c>
      <c r="Y38" s="58">
        <f>Y36+Y26+Y16+Y6</f>
        <v>4762</v>
      </c>
      <c r="Z38" s="59">
        <f>Z36+Z26+Z16+Z6</f>
        <v>23046372</v>
      </c>
      <c r="AA38" s="60"/>
      <c r="AB38" s="60"/>
      <c r="AC38" s="61">
        <f>IF(Y38&gt;0,Z38/Y38,"-")</f>
        <v>4839.6413271734564</v>
      </c>
      <c r="AD38" s="58">
        <f>AD36+AD26+AD16+AD6</f>
        <v>6007</v>
      </c>
      <c r="AE38" s="59">
        <f>AE36+AE26+AE16+AE6</f>
        <v>28136602</v>
      </c>
      <c r="AF38" s="60"/>
      <c r="AG38" s="60"/>
      <c r="AH38" s="61">
        <f>IF(AD38&gt;0,AE38/AD38,"-")</f>
        <v>4683.9690361245212</v>
      </c>
      <c r="AI38" s="58">
        <f>AI36+AI26+AI16+AI6</f>
        <v>17453</v>
      </c>
      <c r="AJ38" s="59">
        <f>AJ36+AJ26+AJ16+AJ6</f>
        <v>76578874</v>
      </c>
      <c r="AK38" s="60"/>
      <c r="AL38" s="60"/>
      <c r="AM38" s="61">
        <f>IF(AI38&gt;0,AJ38/AI38,"-")</f>
        <v>4387.7198189423025</v>
      </c>
      <c r="AN38" s="17"/>
      <c r="AO38" s="58">
        <f>AO36+AO26+AO16+AO6</f>
        <v>3956</v>
      </c>
      <c r="AP38" s="59">
        <f>AP36+AP26+AP16+AP6</f>
        <v>18067279</v>
      </c>
      <c r="AQ38" s="60"/>
      <c r="AR38" s="60"/>
      <c r="AS38" s="61">
        <f>IF(AO38&gt;0,AP38/AO38,"-")</f>
        <v>4567.0573811931245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2223</v>
      </c>
      <c r="BT38" s="59">
        <f>BT36+BT26+BT16+BT6</f>
        <v>11021497</v>
      </c>
      <c r="BU38" s="60"/>
      <c r="BV38" s="60"/>
      <c r="BW38" s="61">
        <f>IF(BS38&gt;0,BT38/BS38,"-")</f>
        <v>4957.9383715699505</v>
      </c>
      <c r="BY38" s="70">
        <f>BY36+BY26+BY16+BY6</f>
        <v>19676</v>
      </c>
      <c r="BZ38" s="59">
        <f>BZ36+BZ26+BZ16+BZ6</f>
        <v>87600371</v>
      </c>
      <c r="CA38" s="60"/>
      <c r="CB38" s="60"/>
      <c r="CC38" s="61">
        <f>IF(BY38&gt;0,BZ38/BY38,"-")</f>
        <v>4452.1432709900382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66</v>
      </c>
      <c r="F40" s="36">
        <f>F8+F18+F28</f>
        <v>224330</v>
      </c>
      <c r="G40" s="37">
        <f>IF(E40&gt;0,E40/E$48,"-")</f>
        <v>5.0535987748851458E-2</v>
      </c>
      <c r="H40" s="37">
        <f>IF(F40&gt;0,F40/F$48,"-")</f>
        <v>5.4055630093995541E-2</v>
      </c>
      <c r="I40" s="38">
        <f>IF(E40&gt;0,F40/E40,"-")</f>
        <v>3398.939393939394</v>
      </c>
      <c r="J40" s="35">
        <f>J8+J18+J28</f>
        <v>46</v>
      </c>
      <c r="K40" s="36">
        <f>K8+K18+K28</f>
        <v>233489</v>
      </c>
      <c r="L40" s="37">
        <f>IF(J40&gt;0,J40/J$48,"-")</f>
        <v>2.612152186257808E-2</v>
      </c>
      <c r="M40" s="37">
        <f>IF(K40&gt;0,K40/K$48,"-")</f>
        <v>3.9862776809663263E-2</v>
      </c>
      <c r="N40" s="38">
        <f>IF(J40&gt;0,K40/J40,"-")</f>
        <v>5075.847826086957</v>
      </c>
      <c r="O40" s="35">
        <f>O8+O18+O28</f>
        <v>157</v>
      </c>
      <c r="P40" s="36">
        <f>P8+P18+P28</f>
        <v>1076861</v>
      </c>
      <c r="Q40" s="37">
        <f>IF(O40&gt;0,O40/O$48,"-")</f>
        <v>8.6549062844542446E-2</v>
      </c>
      <c r="R40" s="37">
        <f>IF(P40&gt;0,P40/P$48,"-")</f>
        <v>0.15365866848778784</v>
      </c>
      <c r="S40" s="38">
        <f>IF(O40&gt;0,P40/O40,"-")</f>
        <v>6858.9872611464971</v>
      </c>
      <c r="T40" s="35">
        <f>T8+T18+T28</f>
        <v>201</v>
      </c>
      <c r="U40" s="36">
        <f>U8+U18+U28</f>
        <v>1216511</v>
      </c>
      <c r="V40" s="37">
        <f>IF(T40&gt;0,T40/T$48,"-")</f>
        <v>0.14779411764705883</v>
      </c>
      <c r="W40" s="37">
        <f>IF(U40&gt;0,U40/U$48,"-")</f>
        <v>0.2092710449248317</v>
      </c>
      <c r="X40" s="38">
        <f>IF(T40&gt;0,U40/T40,"-")</f>
        <v>6052.2935323383081</v>
      </c>
      <c r="Y40" s="35">
        <f>Y8+Y18+Y28</f>
        <v>762</v>
      </c>
      <c r="Z40" s="36">
        <f>Z8+Z18+Z28</f>
        <v>4152523</v>
      </c>
      <c r="AA40" s="37">
        <f>IF(Y40&gt;0,Y40/Y$48,"-")</f>
        <v>0.18317307692307691</v>
      </c>
      <c r="AB40" s="37">
        <f>IF(Z40&gt;0,Z40/Z$48,"-")</f>
        <v>0.212563685570269</v>
      </c>
      <c r="AC40" s="38">
        <f>IF(Y40&gt;0,Z40/Y40,"-")</f>
        <v>5449.5052493438325</v>
      </c>
      <c r="AD40" s="35">
        <f>AD8+AD18+AD28</f>
        <v>902</v>
      </c>
      <c r="AE40" s="36">
        <f>AE8+AE18+AE28</f>
        <v>5036665</v>
      </c>
      <c r="AF40" s="37">
        <f>IF(AD40&gt;0,AD40/AD$48,"-")</f>
        <v>0.17794436772538963</v>
      </c>
      <c r="AG40" s="37">
        <f>IF(AE40&gt;0,AE40/AE$48,"-")</f>
        <v>0.22183493343760607</v>
      </c>
      <c r="AH40" s="38">
        <f>IF(AD40&gt;0,AE40/AD40,"-")</f>
        <v>5583.8858093126382</v>
      </c>
      <c r="AI40" s="35">
        <f>AI8+AI18+AI28</f>
        <v>2134</v>
      </c>
      <c r="AJ40" s="36">
        <f>AJ8+AJ18+AJ28</f>
        <v>11940379</v>
      </c>
      <c r="AK40" s="37">
        <f>IF(AI40&gt;0,AI40/AI$48,"-")</f>
        <v>0.13794440853264384</v>
      </c>
      <c r="AL40" s="37">
        <f>IF(AJ40&gt;0,AJ40/AJ$48,"-")</f>
        <v>0.18350469628016744</v>
      </c>
      <c r="AM40" s="38">
        <f>IF(AI40&gt;0,AJ40/AI40,"-")</f>
        <v>5595.3041237113403</v>
      </c>
      <c r="AN40" s="10"/>
      <c r="AO40" s="35">
        <f>AO8+AO18+AO28</f>
        <v>514</v>
      </c>
      <c r="AP40" s="36">
        <f>AP8+AP18+AP28</f>
        <v>2899942</v>
      </c>
      <c r="AQ40" s="37">
        <f>IF(AO40&gt;0,AO40/AO$48,"-")</f>
        <v>0.15426170468187275</v>
      </c>
      <c r="AR40" s="37">
        <f>IF(AP40&gt;0,AP40/AP$48,"-")</f>
        <v>0.20107658557085778</v>
      </c>
      <c r="AS40" s="38">
        <f>IF(AO40&gt;0,AP40/AO40,"-")</f>
        <v>5641.9105058365758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514</v>
      </c>
      <c r="BT40" s="36">
        <f>BT8+BT18+BT28</f>
        <v>2899942</v>
      </c>
      <c r="BU40" s="37">
        <f>IF(BS40&gt;0,BS40/BS$48,"-")</f>
        <v>0.32145090681676047</v>
      </c>
      <c r="BV40" s="37">
        <f>IF(BT40&gt;0,BT40/BT$48,"-")</f>
        <v>0.39314344125336637</v>
      </c>
      <c r="BW40" s="38">
        <f>IF(BS40&gt;0,BT40/BS40,"-")</f>
        <v>5641.9105058365758</v>
      </c>
      <c r="BY40" s="65">
        <f>BY8+BY18+BY28</f>
        <v>2648</v>
      </c>
      <c r="BZ40" s="36">
        <f>BZ8+BZ18+BZ28</f>
        <v>14840321</v>
      </c>
      <c r="CA40" s="37">
        <f>IF(BY40&gt;0,BY40/BY$48,"-")</f>
        <v>0.15513504013123205</v>
      </c>
      <c r="CB40" s="37">
        <f>IF(BZ40&gt;0,BZ40/BZ$48,"-")</f>
        <v>0.20485000893438682</v>
      </c>
      <c r="CC40" s="38">
        <f>IF(BY40&gt;0,BZ40/BY40,"-")</f>
        <v>5604.3508308157097</v>
      </c>
    </row>
    <row r="41" spans="1:81" s="3" customFormat="1" ht="14.4" x14ac:dyDescent="0.3">
      <c r="C41" s="141"/>
      <c r="D41" s="9" t="s">
        <v>26</v>
      </c>
      <c r="E41" s="46">
        <f>E9+E19+E29</f>
        <v>521</v>
      </c>
      <c r="F41" s="47">
        <f t="shared" ref="F41" si="209">F9+F19+F29</f>
        <v>1794660</v>
      </c>
      <c r="G41" s="48">
        <f t="shared" ref="G41:H47" si="210">IF(E41&gt;0,E41/E$48,"-")</f>
        <v>0.39892802450229708</v>
      </c>
      <c r="H41" s="48">
        <f t="shared" si="210"/>
        <v>0.43244986004765318</v>
      </c>
      <c r="I41" s="49">
        <f t="shared" ref="I41:I47" si="211">IF(E41&gt;0,F41/E41,"-")</f>
        <v>3444.6449136276392</v>
      </c>
      <c r="J41" s="46">
        <f>J9+J19+J29</f>
        <v>764</v>
      </c>
      <c r="K41" s="47">
        <f t="shared" ref="K41" si="212">K9+K19+K29</f>
        <v>2874422</v>
      </c>
      <c r="L41" s="48">
        <f t="shared" ref="L41:M47" si="213">IF(J41&gt;0,J41/J$48,"-")</f>
        <v>0.43384440658716639</v>
      </c>
      <c r="M41" s="48">
        <f t="shared" si="213"/>
        <v>0.49074021749541047</v>
      </c>
      <c r="N41" s="49">
        <f t="shared" ref="N41:N47" si="214">IF(J41&gt;0,K41/J41,"-")</f>
        <v>3762.3324607329841</v>
      </c>
      <c r="O41" s="46">
        <f>O9+O19+O29</f>
        <v>812</v>
      </c>
      <c r="P41" s="47">
        <f t="shared" ref="P41" si="215">P9+P19+P29</f>
        <v>2852871</v>
      </c>
      <c r="Q41" s="48">
        <f t="shared" ref="Q41:R47" si="216">IF(O41&gt;0,O41/O$48,"-")</f>
        <v>0.44762954796030868</v>
      </c>
      <c r="R41" s="48">
        <f t="shared" si="216"/>
        <v>0.4070797988110107</v>
      </c>
      <c r="S41" s="49">
        <f t="shared" ref="S41:S47" si="217">IF(O41&gt;0,P41/O41,"-")</f>
        <v>3513.3879310344828</v>
      </c>
      <c r="T41" s="46">
        <f>T9+T19+T29</f>
        <v>416</v>
      </c>
      <c r="U41" s="47">
        <f t="shared" ref="U41" si="218">U9+U19+U29</f>
        <v>1260163</v>
      </c>
      <c r="V41" s="48">
        <f t="shared" ref="V41:W47" si="219">IF(T41&gt;0,T41/T$48,"-")</f>
        <v>0.30588235294117649</v>
      </c>
      <c r="W41" s="48">
        <f t="shared" si="219"/>
        <v>0.21678030678358903</v>
      </c>
      <c r="X41" s="49">
        <f t="shared" ref="X41:X47" si="220">IF(T41&gt;0,U41/T41,"-")</f>
        <v>3029.2379807692309</v>
      </c>
      <c r="Y41" s="46">
        <f>Y9+Y19+Y29</f>
        <v>797</v>
      </c>
      <c r="Z41" s="47">
        <f t="shared" ref="Z41" si="221">Z9+Z19+Z29</f>
        <v>3572367</v>
      </c>
      <c r="AA41" s="48">
        <f t="shared" ref="AA41:AB47" si="222">IF(Y41&gt;0,Y41/Y$48,"-")</f>
        <v>0.19158653846153847</v>
      </c>
      <c r="AB41" s="48">
        <f t="shared" si="222"/>
        <v>0.18286605413855747</v>
      </c>
      <c r="AC41" s="49">
        <f t="shared" ref="AC41:AC47" si="223">IF(Y41&gt;0,Z41/Y41,"-")</f>
        <v>4482.2672521957338</v>
      </c>
      <c r="AD41" s="46">
        <f>AD9+AD19+AD29</f>
        <v>493</v>
      </c>
      <c r="AE41" s="47">
        <f t="shared" ref="AE41" si="224">AE9+AE19+AE29</f>
        <v>2645265</v>
      </c>
      <c r="AF41" s="48">
        <f t="shared" ref="AF41:AG47" si="225">IF(AD41&gt;0,AD41/AD$48,"-")</f>
        <v>9.7257841783389226E-2</v>
      </c>
      <c r="AG41" s="48">
        <f t="shared" si="225"/>
        <v>0.11650808326538076</v>
      </c>
      <c r="AH41" s="49">
        <f t="shared" ref="AH41:AH47" si="226">IF(AD41&gt;0,AE41/AD41,"-")</f>
        <v>5365.6490872210952</v>
      </c>
      <c r="AI41" s="46">
        <f>AI9+AI19+AI29</f>
        <v>3803</v>
      </c>
      <c r="AJ41" s="47">
        <f t="shared" ref="AJ41" si="227">AJ9+AJ19+AJ29</f>
        <v>14999748</v>
      </c>
      <c r="AK41" s="48">
        <f t="shared" ref="AK41:AL47" si="228">IF(AI41&gt;0,AI41/AI$48,"-")</f>
        <v>0.24583063994828699</v>
      </c>
      <c r="AL41" s="48">
        <f t="shared" si="228"/>
        <v>0.23052234782656805</v>
      </c>
      <c r="AM41" s="49">
        <f t="shared" ref="AM41:AM47" si="229">IF(AI41&gt;0,AJ41/AI41,"-")</f>
        <v>3944.1882724165134</v>
      </c>
      <c r="AN41" s="10"/>
      <c r="AO41" s="46">
        <f>AO9+AO19+AO29</f>
        <v>226</v>
      </c>
      <c r="AP41" s="47">
        <f t="shared" ref="AP41" si="230">AP9+AP19+AP29</f>
        <v>1158173</v>
      </c>
      <c r="AQ41" s="48">
        <f t="shared" ref="AQ41:AR47" si="231">IF(AO41&gt;0,AO41/AO$48,"-")</f>
        <v>6.7827130852340933E-2</v>
      </c>
      <c r="AR41" s="48">
        <f t="shared" si="231"/>
        <v>8.0305562090675284E-2</v>
      </c>
      <c r="AS41" s="49">
        <f t="shared" ref="AS41:AS47" si="232">IF(AO41&gt;0,AP41/AO41,"-")</f>
        <v>5124.6592920353978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35</v>
      </c>
      <c r="BT41" s="47">
        <f t="shared" ref="BT41" si="248">BT9+BT19+BT29</f>
        <v>109097</v>
      </c>
      <c r="BU41" s="48">
        <f t="shared" ref="BU41:BV47" si="249">IF(BS41&gt;0,BS41/BS$48,"-")</f>
        <v>2.1888680425265792E-2</v>
      </c>
      <c r="BV41" s="48">
        <f t="shared" si="249"/>
        <v>1.4790216497577714E-2</v>
      </c>
      <c r="BW41" s="49">
        <f t="shared" ref="BW41:BW47" si="250">IF(BS41&gt;0,BT41/BS41,"-")</f>
        <v>3117.0571428571429</v>
      </c>
      <c r="BY41" s="66">
        <f>BY9+BY19+BY29</f>
        <v>3838</v>
      </c>
      <c r="BZ41" s="47">
        <f t="shared" ref="BZ41" si="251">BZ9+BZ19+BZ29</f>
        <v>15108845</v>
      </c>
      <c r="CA41" s="48">
        <f t="shared" ref="CA41:CB47" si="252">IF(BY41&gt;0,BY41/BY$48,"-")</f>
        <v>0.22485207100591717</v>
      </c>
      <c r="CB41" s="48">
        <f t="shared" si="252"/>
        <v>0.20855660960691252</v>
      </c>
      <c r="CC41" s="49">
        <f t="shared" ref="CC41:CC47" si="253">IF(BY41&gt;0,BZ41/BY41,"-")</f>
        <v>3936.645388223033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149</v>
      </c>
      <c r="F42" s="47">
        <f t="shared" si="254"/>
        <v>602597</v>
      </c>
      <c r="G42" s="48">
        <f t="shared" si="210"/>
        <v>0.11408882082695253</v>
      </c>
      <c r="H42" s="48">
        <f t="shared" si="210"/>
        <v>0.14520465621072273</v>
      </c>
      <c r="I42" s="49">
        <f t="shared" si="211"/>
        <v>4044.2751677852348</v>
      </c>
      <c r="J42" s="46">
        <f t="shared" ref="J42:K47" si="255">J10+J20+J30</f>
        <v>215</v>
      </c>
      <c r="K42" s="47">
        <f t="shared" si="255"/>
        <v>752888</v>
      </c>
      <c r="L42" s="48">
        <f t="shared" si="213"/>
        <v>0.12208972174900624</v>
      </c>
      <c r="M42" s="48">
        <f t="shared" si="213"/>
        <v>0.12853798811367453</v>
      </c>
      <c r="N42" s="49">
        <f t="shared" si="214"/>
        <v>3501.8046511627908</v>
      </c>
      <c r="O42" s="46">
        <f t="shared" ref="O42:P47" si="256">O10+O20+O30</f>
        <v>197</v>
      </c>
      <c r="P42" s="47">
        <f t="shared" si="256"/>
        <v>702566</v>
      </c>
      <c r="Q42" s="48">
        <f t="shared" si="216"/>
        <v>0.10859977949283352</v>
      </c>
      <c r="R42" s="48">
        <f t="shared" si="216"/>
        <v>0.10025003792020619</v>
      </c>
      <c r="S42" s="49">
        <f t="shared" si="217"/>
        <v>3566.3248730964465</v>
      </c>
      <c r="T42" s="46">
        <f t="shared" ref="T42:U47" si="257">T10+T20+T30</f>
        <v>140</v>
      </c>
      <c r="U42" s="47">
        <f t="shared" si="257"/>
        <v>501519</v>
      </c>
      <c r="V42" s="48">
        <f t="shared" si="219"/>
        <v>0.10294117647058823</v>
      </c>
      <c r="W42" s="48">
        <f t="shared" si="219"/>
        <v>8.6274111109276172E-2</v>
      </c>
      <c r="X42" s="49">
        <f t="shared" si="220"/>
        <v>3582.2785714285715</v>
      </c>
      <c r="Y42" s="46">
        <f t="shared" ref="Y42:Z47" si="258">Y10+Y20+Y30</f>
        <v>191</v>
      </c>
      <c r="Z42" s="47">
        <f t="shared" si="258"/>
        <v>656191</v>
      </c>
      <c r="AA42" s="48">
        <f t="shared" si="222"/>
        <v>4.5913461538461542E-2</v>
      </c>
      <c r="AB42" s="48">
        <f t="shared" si="222"/>
        <v>3.3589790447407605E-2</v>
      </c>
      <c r="AC42" s="49">
        <f t="shared" si="223"/>
        <v>3435.5549738219897</v>
      </c>
      <c r="AD42" s="46">
        <f t="shared" ref="AD42:AE47" si="259">AD10+AD20+AD30</f>
        <v>93</v>
      </c>
      <c r="AE42" s="47">
        <f t="shared" si="259"/>
        <v>333024</v>
      </c>
      <c r="AF42" s="48">
        <f t="shared" si="225"/>
        <v>1.8346813967251924E-2</v>
      </c>
      <c r="AG42" s="48">
        <f t="shared" si="225"/>
        <v>1.466771303493985E-2</v>
      </c>
      <c r="AH42" s="49">
        <f t="shared" si="226"/>
        <v>3580.9032258064517</v>
      </c>
      <c r="AI42" s="46">
        <f t="shared" ref="AI42:AJ47" si="260">AI10+AI20+AI30</f>
        <v>985</v>
      </c>
      <c r="AJ42" s="47">
        <f t="shared" si="260"/>
        <v>3548785</v>
      </c>
      <c r="AK42" s="48">
        <f t="shared" si="228"/>
        <v>6.3671622495151903E-2</v>
      </c>
      <c r="AL42" s="48">
        <f t="shared" si="228"/>
        <v>5.453919960066711E-2</v>
      </c>
      <c r="AM42" s="49">
        <f t="shared" si="229"/>
        <v>3602.8274111675128</v>
      </c>
      <c r="AN42" s="10"/>
      <c r="AO42" s="46">
        <f t="shared" ref="AO42:AP47" si="261">AO10+AO20+AO30</f>
        <v>71</v>
      </c>
      <c r="AP42" s="47">
        <f t="shared" si="261"/>
        <v>257388</v>
      </c>
      <c r="AQ42" s="48">
        <f t="shared" si="231"/>
        <v>2.1308523409363747E-2</v>
      </c>
      <c r="AR42" s="48">
        <f t="shared" si="231"/>
        <v>1.7846805283316683E-2</v>
      </c>
      <c r="AS42" s="49">
        <f t="shared" si="232"/>
        <v>3625.1830985915494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12</v>
      </c>
      <c r="BT42" s="47">
        <f t="shared" si="267"/>
        <v>14060</v>
      </c>
      <c r="BU42" s="48">
        <f t="shared" si="249"/>
        <v>7.5046904315196998E-3</v>
      </c>
      <c r="BV42" s="48">
        <f t="shared" si="249"/>
        <v>1.906105978678998E-3</v>
      </c>
      <c r="BW42" s="49">
        <f t="shared" si="250"/>
        <v>1171.6666666666667</v>
      </c>
      <c r="BY42" s="66">
        <f t="shared" ref="BY42:BZ47" si="268">BY10+BY20+BY30</f>
        <v>997</v>
      </c>
      <c r="BZ42" s="47">
        <f t="shared" si="268"/>
        <v>3562845</v>
      </c>
      <c r="CA42" s="48">
        <f t="shared" si="252"/>
        <v>5.8409983010135336E-2</v>
      </c>
      <c r="CB42" s="48">
        <f t="shared" si="252"/>
        <v>4.9180124209027246E-2</v>
      </c>
      <c r="CC42" s="49">
        <f t="shared" si="253"/>
        <v>3573.5656970912737</v>
      </c>
    </row>
    <row r="43" spans="1:81" s="3" customFormat="1" ht="14.4" x14ac:dyDescent="0.3">
      <c r="C43" s="141"/>
      <c r="D43" s="9" t="s">
        <v>28</v>
      </c>
      <c r="E43" s="46">
        <f t="shared" si="254"/>
        <v>0</v>
      </c>
      <c r="F43" s="47">
        <f t="shared" si="254"/>
        <v>0</v>
      </c>
      <c r="G43" s="48" t="str">
        <f t="shared" si="210"/>
        <v>-</v>
      </c>
      <c r="H43" s="48" t="str">
        <f t="shared" si="210"/>
        <v>-</v>
      </c>
      <c r="I43" s="49" t="str">
        <f t="shared" si="211"/>
        <v>-</v>
      </c>
      <c r="J43" s="46">
        <f t="shared" si="255"/>
        <v>0</v>
      </c>
      <c r="K43" s="47">
        <f t="shared" si="255"/>
        <v>0</v>
      </c>
      <c r="L43" s="48" t="str">
        <f t="shared" si="213"/>
        <v>-</v>
      </c>
      <c r="M43" s="48" t="str">
        <f t="shared" si="213"/>
        <v>-</v>
      </c>
      <c r="N43" s="49" t="str">
        <f t="shared" si="214"/>
        <v>-</v>
      </c>
      <c r="O43" s="46">
        <f t="shared" si="256"/>
        <v>72</v>
      </c>
      <c r="P43" s="47">
        <f t="shared" si="256"/>
        <v>635500</v>
      </c>
      <c r="Q43" s="48">
        <f t="shared" si="216"/>
        <v>3.9691289966923927E-2</v>
      </c>
      <c r="R43" s="48">
        <f t="shared" si="216"/>
        <v>9.0680304908422882E-2</v>
      </c>
      <c r="S43" s="49">
        <f t="shared" si="217"/>
        <v>8826.3888888888887</v>
      </c>
      <c r="T43" s="46">
        <f t="shared" si="257"/>
        <v>447</v>
      </c>
      <c r="U43" s="47">
        <f t="shared" si="257"/>
        <v>2356987</v>
      </c>
      <c r="V43" s="48">
        <f t="shared" si="219"/>
        <v>0.32867647058823529</v>
      </c>
      <c r="W43" s="48">
        <f t="shared" si="219"/>
        <v>0.40546212271343562</v>
      </c>
      <c r="X43" s="49">
        <f t="shared" si="220"/>
        <v>5272.9015659955257</v>
      </c>
      <c r="Y43" s="46">
        <f t="shared" si="258"/>
        <v>1883</v>
      </c>
      <c r="Z43" s="47">
        <f t="shared" si="258"/>
        <v>9014619</v>
      </c>
      <c r="AA43" s="48">
        <f t="shared" si="222"/>
        <v>0.45264423076923077</v>
      </c>
      <c r="AB43" s="48">
        <f t="shared" si="222"/>
        <v>0.46144973517347709</v>
      </c>
      <c r="AC43" s="49">
        <f t="shared" si="223"/>
        <v>4787.370685077005</v>
      </c>
      <c r="AD43" s="46">
        <f t="shared" si="259"/>
        <v>2774</v>
      </c>
      <c r="AE43" s="47">
        <f t="shared" si="259"/>
        <v>11008417</v>
      </c>
      <c r="AF43" s="48">
        <f t="shared" si="225"/>
        <v>0.5472479779049122</v>
      </c>
      <c r="AG43" s="48">
        <f t="shared" si="225"/>
        <v>0.48485484987554484</v>
      </c>
      <c r="AH43" s="49">
        <f t="shared" si="226"/>
        <v>3968.4271809661141</v>
      </c>
      <c r="AI43" s="46">
        <f t="shared" si="260"/>
        <v>5176</v>
      </c>
      <c r="AJ43" s="47">
        <f t="shared" si="260"/>
        <v>23015523</v>
      </c>
      <c r="AK43" s="48">
        <f t="shared" si="228"/>
        <v>0.33458306399482868</v>
      </c>
      <c r="AL43" s="48">
        <f t="shared" si="228"/>
        <v>0.35371210225774308</v>
      </c>
      <c r="AM43" s="49">
        <f t="shared" si="229"/>
        <v>4446.5848145285936</v>
      </c>
      <c r="AN43" s="10"/>
      <c r="AO43" s="46">
        <f t="shared" si="261"/>
        <v>1307</v>
      </c>
      <c r="AP43" s="47">
        <f t="shared" si="261"/>
        <v>5112139</v>
      </c>
      <c r="AQ43" s="48">
        <f t="shared" si="231"/>
        <v>0.39225690276110442</v>
      </c>
      <c r="AR43" s="48">
        <f t="shared" si="231"/>
        <v>0.35446621176686272</v>
      </c>
      <c r="AS43" s="49">
        <f t="shared" si="232"/>
        <v>3911.3534812547819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65</v>
      </c>
      <c r="BT43" s="47">
        <f t="shared" si="267"/>
        <v>100032</v>
      </c>
      <c r="BU43" s="48">
        <f t="shared" si="249"/>
        <v>4.065040650406504E-2</v>
      </c>
      <c r="BV43" s="48">
        <f t="shared" si="249"/>
        <v>1.3561279748166254E-2</v>
      </c>
      <c r="BW43" s="49">
        <f t="shared" si="250"/>
        <v>1538.9538461538461</v>
      </c>
      <c r="BY43" s="66">
        <f t="shared" si="268"/>
        <v>5241</v>
      </c>
      <c r="BZ43" s="47">
        <f t="shared" si="268"/>
        <v>23115555</v>
      </c>
      <c r="CA43" s="48">
        <f t="shared" si="252"/>
        <v>0.30704786454976857</v>
      </c>
      <c r="CB43" s="48">
        <f t="shared" si="252"/>
        <v>0.31907811483817028</v>
      </c>
      <c r="CC43" s="49">
        <f t="shared" si="253"/>
        <v>4410.5237550085858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1</v>
      </c>
      <c r="U44" s="47">
        <f t="shared" si="257"/>
        <v>8600</v>
      </c>
      <c r="V44" s="48">
        <f t="shared" si="219"/>
        <v>7.3529411764705881E-4</v>
      </c>
      <c r="W44" s="48">
        <f t="shared" si="219"/>
        <v>1.479420232413478E-3</v>
      </c>
      <c r="X44" s="49">
        <f t="shared" si="220"/>
        <v>8600</v>
      </c>
      <c r="Y44" s="46">
        <f t="shared" si="258"/>
        <v>115</v>
      </c>
      <c r="Z44" s="47">
        <f t="shared" si="258"/>
        <v>842671</v>
      </c>
      <c r="AA44" s="48">
        <f t="shared" si="222"/>
        <v>2.7644230769230768E-2</v>
      </c>
      <c r="AB44" s="48">
        <f t="shared" si="222"/>
        <v>4.3135523507800956E-2</v>
      </c>
      <c r="AC44" s="49">
        <f t="shared" si="223"/>
        <v>7327.5739130434786</v>
      </c>
      <c r="AD44" s="46">
        <f t="shared" si="259"/>
        <v>387</v>
      </c>
      <c r="AE44" s="47">
        <f t="shared" si="259"/>
        <v>2451444</v>
      </c>
      <c r="AF44" s="48">
        <f t="shared" si="225"/>
        <v>7.6346419412112843E-2</v>
      </c>
      <c r="AG44" s="48">
        <f t="shared" si="225"/>
        <v>0.10797142882562544</v>
      </c>
      <c r="AH44" s="49">
        <f t="shared" si="226"/>
        <v>6334.4806201550391</v>
      </c>
      <c r="AI44" s="46">
        <f t="shared" si="260"/>
        <v>503</v>
      </c>
      <c r="AJ44" s="47">
        <f t="shared" si="260"/>
        <v>3302715</v>
      </c>
      <c r="AK44" s="48">
        <f t="shared" si="228"/>
        <v>3.2514544279250164E-2</v>
      </c>
      <c r="AL44" s="48">
        <f t="shared" si="228"/>
        <v>5.0757493792697297E-2</v>
      </c>
      <c r="AM44" s="49">
        <f t="shared" si="229"/>
        <v>6566.0337972166999</v>
      </c>
      <c r="AN44" s="10"/>
      <c r="AO44" s="46">
        <f t="shared" si="261"/>
        <v>973</v>
      </c>
      <c r="AP44" s="47">
        <f t="shared" si="261"/>
        <v>4253164</v>
      </c>
      <c r="AQ44" s="48">
        <f t="shared" si="231"/>
        <v>0.29201680672268909</v>
      </c>
      <c r="AR44" s="48">
        <f t="shared" si="231"/>
        <v>0.29490648260995972</v>
      </c>
      <c r="AS44" s="49">
        <f t="shared" si="232"/>
        <v>4371.1860226104827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973</v>
      </c>
      <c r="BT44" s="47">
        <f t="shared" si="267"/>
        <v>4253164</v>
      </c>
      <c r="BU44" s="48">
        <f t="shared" si="249"/>
        <v>0.60850531582238898</v>
      </c>
      <c r="BV44" s="48">
        <f t="shared" si="249"/>
        <v>0.57659895652221071</v>
      </c>
      <c r="BW44" s="49">
        <f t="shared" si="250"/>
        <v>4371.1860226104827</v>
      </c>
      <c r="BY44" s="66">
        <f t="shared" si="268"/>
        <v>1476</v>
      </c>
      <c r="BZ44" s="47">
        <f t="shared" si="268"/>
        <v>7555879</v>
      </c>
      <c r="CA44" s="48">
        <f t="shared" si="252"/>
        <v>8.6472552580701856E-2</v>
      </c>
      <c r="CB44" s="48">
        <f t="shared" si="252"/>
        <v>0.10429840976196847</v>
      </c>
      <c r="CC44" s="49">
        <f t="shared" si="253"/>
        <v>5119.1592140921412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570</v>
      </c>
      <c r="F47" s="47">
        <f t="shared" si="254"/>
        <v>1528397</v>
      </c>
      <c r="G47" s="48">
        <f t="shared" si="210"/>
        <v>0.43644716692189894</v>
      </c>
      <c r="H47" s="48">
        <f t="shared" si="210"/>
        <v>0.36828985364762851</v>
      </c>
      <c r="I47" s="49">
        <f t="shared" si="211"/>
        <v>2681.3982456140352</v>
      </c>
      <c r="J47" s="46">
        <f t="shared" si="255"/>
        <v>736</v>
      </c>
      <c r="K47" s="47">
        <f t="shared" si="255"/>
        <v>1996520</v>
      </c>
      <c r="L47" s="48">
        <f t="shared" si="213"/>
        <v>0.41794434980124928</v>
      </c>
      <c r="M47" s="48">
        <f t="shared" si="213"/>
        <v>0.34085901758125176</v>
      </c>
      <c r="N47" s="49">
        <f t="shared" si="214"/>
        <v>2712.663043478261</v>
      </c>
      <c r="O47" s="46">
        <f t="shared" si="256"/>
        <v>576</v>
      </c>
      <c r="P47" s="47">
        <f t="shared" si="256"/>
        <v>1740339</v>
      </c>
      <c r="Q47" s="48">
        <f t="shared" si="216"/>
        <v>0.31753031973539142</v>
      </c>
      <c r="R47" s="48">
        <f t="shared" si="216"/>
        <v>0.24833118987257241</v>
      </c>
      <c r="S47" s="49">
        <f t="shared" si="217"/>
        <v>3021.421875</v>
      </c>
      <c r="T47" s="46">
        <f t="shared" si="257"/>
        <v>155</v>
      </c>
      <c r="U47" s="47">
        <f t="shared" si="257"/>
        <v>469308</v>
      </c>
      <c r="V47" s="48">
        <f t="shared" si="219"/>
        <v>0.11397058823529412</v>
      </c>
      <c r="W47" s="48">
        <f t="shared" si="219"/>
        <v>8.0732994236454012E-2</v>
      </c>
      <c r="X47" s="49">
        <f t="shared" si="220"/>
        <v>3027.793548387097</v>
      </c>
      <c r="Y47" s="46">
        <f t="shared" si="258"/>
        <v>412</v>
      </c>
      <c r="Z47" s="47">
        <f t="shared" si="258"/>
        <v>1297059</v>
      </c>
      <c r="AA47" s="48">
        <f t="shared" si="222"/>
        <v>9.9038461538461534E-2</v>
      </c>
      <c r="AB47" s="48">
        <f t="shared" si="222"/>
        <v>6.6395211162487852E-2</v>
      </c>
      <c r="AC47" s="49">
        <f t="shared" si="223"/>
        <v>3148.2014563106795</v>
      </c>
      <c r="AD47" s="46">
        <f t="shared" si="259"/>
        <v>420</v>
      </c>
      <c r="AE47" s="47">
        <f t="shared" si="259"/>
        <v>1229747</v>
      </c>
      <c r="AF47" s="48">
        <f t="shared" si="225"/>
        <v>8.285657920694417E-2</v>
      </c>
      <c r="AG47" s="48">
        <f t="shared" si="225"/>
        <v>5.4162991560903047E-2</v>
      </c>
      <c r="AH47" s="49">
        <f t="shared" si="226"/>
        <v>2927.9690476190476</v>
      </c>
      <c r="AI47" s="46">
        <f t="shared" si="260"/>
        <v>2869</v>
      </c>
      <c r="AJ47" s="47">
        <f t="shared" si="260"/>
        <v>8261370</v>
      </c>
      <c r="AK47" s="48">
        <f t="shared" si="228"/>
        <v>0.1854557207498384</v>
      </c>
      <c r="AL47" s="48">
        <f t="shared" si="228"/>
        <v>0.12696416024215704</v>
      </c>
      <c r="AM47" s="49">
        <f t="shared" si="229"/>
        <v>2879.5294527710003</v>
      </c>
      <c r="AN47" s="10"/>
      <c r="AO47" s="46">
        <f t="shared" si="261"/>
        <v>241</v>
      </c>
      <c r="AP47" s="47">
        <f t="shared" si="261"/>
        <v>741271</v>
      </c>
      <c r="AQ47" s="48">
        <f t="shared" si="231"/>
        <v>7.2328931572629054E-2</v>
      </c>
      <c r="AR47" s="48">
        <f t="shared" si="231"/>
        <v>5.1398352678327819E-2</v>
      </c>
      <c r="AS47" s="49">
        <f t="shared" si="232"/>
        <v>3075.8132780082988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2869</v>
      </c>
      <c r="BZ47" s="47">
        <f t="shared" si="268"/>
        <v>8261370</v>
      </c>
      <c r="CA47" s="48">
        <f t="shared" si="252"/>
        <v>0.16808248872224502</v>
      </c>
      <c r="CB47" s="48">
        <f t="shared" si="252"/>
        <v>0.11403673264953468</v>
      </c>
      <c r="CC47" s="49">
        <f t="shared" si="253"/>
        <v>2879.5294527710003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1306</v>
      </c>
      <c r="F48" s="59">
        <f>SUM(F40:F47)</f>
        <v>4149984</v>
      </c>
      <c r="G48" s="60">
        <f>IF(E48&gt;0,E48/E$38,"-")</f>
        <v>0.96884272997032639</v>
      </c>
      <c r="H48" s="60">
        <f>IF(F48&gt;0,F48/F$38,"-")</f>
        <v>0.94662043795620443</v>
      </c>
      <c r="I48" s="61">
        <f>IF(E48&gt;0,F48/E48,"-")</f>
        <v>3177.6294027565086</v>
      </c>
      <c r="J48" s="58">
        <f>SUM(J40:J47)</f>
        <v>1761</v>
      </c>
      <c r="K48" s="59">
        <f>SUM(K40:K47)</f>
        <v>5857319</v>
      </c>
      <c r="L48" s="60">
        <f>IF(J48&gt;0,J48/J$38,"-")</f>
        <v>0.96599012616566104</v>
      </c>
      <c r="M48" s="60">
        <f>IF(K48&gt;0,K48/K$38,"-")</f>
        <v>0.9439166459183912</v>
      </c>
      <c r="N48" s="61">
        <f>IF(J48&gt;0,K48/J48,"-")</f>
        <v>3326.1323111868255</v>
      </c>
      <c r="O48" s="58">
        <f>SUM(O40:O47)</f>
        <v>1814</v>
      </c>
      <c r="P48" s="59">
        <f>SUM(P40:P47)</f>
        <v>7008137</v>
      </c>
      <c r="Q48" s="60">
        <f>IF(O48&gt;0,O48/O$38,"-")</f>
        <v>0.90836254381572357</v>
      </c>
      <c r="R48" s="60">
        <f>IF(P48&gt;0,P48/P$38,"-")</f>
        <v>0.86851467808205762</v>
      </c>
      <c r="S48" s="61">
        <f>IF(O48&gt;0,P48/O48,"-")</f>
        <v>3863.361080485116</v>
      </c>
      <c r="T48" s="58">
        <f>SUM(T40:T47)</f>
        <v>1360</v>
      </c>
      <c r="U48" s="59">
        <f>SUM(U40:U47)</f>
        <v>5813088</v>
      </c>
      <c r="V48" s="60">
        <f>IF(T48&gt;0,T48/T$38,"-")</f>
        <v>0.8970976253298153</v>
      </c>
      <c r="W48" s="60">
        <f>IF(U48&gt;0,U48/U$38,"-")</f>
        <v>0.86280124302055117</v>
      </c>
      <c r="X48" s="61">
        <f>IF(T48&gt;0,U48/T48,"-")</f>
        <v>4274.3294117647056</v>
      </c>
      <c r="Y48" s="58">
        <f>SUM(Y40:Y47)</f>
        <v>4160</v>
      </c>
      <c r="Z48" s="59">
        <f>SUM(Z40:Z47)</f>
        <v>19535430</v>
      </c>
      <c r="AA48" s="60">
        <f>IF(Y48&gt;0,Y48/Y$38,"-")</f>
        <v>0.87358252834943306</v>
      </c>
      <c r="AB48" s="60">
        <f>IF(Z48&gt;0,Z48/Z$38,"-")</f>
        <v>0.84765749680687263</v>
      </c>
      <c r="AC48" s="61">
        <f>IF(Y48&gt;0,Z48/Y48,"-")</f>
        <v>4696.0168269230771</v>
      </c>
      <c r="AD48" s="58">
        <f>SUM(AD40:AD47)</f>
        <v>5069</v>
      </c>
      <c r="AE48" s="59">
        <f>SUM(AE40:AE47)</f>
        <v>22704562</v>
      </c>
      <c r="AF48" s="60">
        <f>IF(AD48&gt;0,AD48/AD$38,"-")</f>
        <v>0.84384884301648078</v>
      </c>
      <c r="AG48" s="60">
        <f>IF(AE48&gt;0,AE48/AE$38,"-")</f>
        <v>0.80694044007161914</v>
      </c>
      <c r="AH48" s="61">
        <f>IF(AD48&gt;0,AE48/AD48,"-")</f>
        <v>4479.1008088380349</v>
      </c>
      <c r="AI48" s="58">
        <f>SUM(AI40:AI47)</f>
        <v>15470</v>
      </c>
      <c r="AJ48" s="59">
        <f>SUM(AJ40:AJ47)</f>
        <v>65068520</v>
      </c>
      <c r="AK48" s="60">
        <f>IF(AI48&gt;0,AI48/AI$38,"-")</f>
        <v>0.8863805649458546</v>
      </c>
      <c r="AL48" s="60">
        <f>IF(AJ48&gt;0,AJ48/AJ$38,"-")</f>
        <v>0.84969282781567146</v>
      </c>
      <c r="AM48" s="61">
        <f>IF(AI48&gt;0,AJ48/AI48,"-")</f>
        <v>4206.1098901098903</v>
      </c>
      <c r="AN48" s="17"/>
      <c r="AO48" s="58">
        <f>SUM(AO40:AO47)</f>
        <v>3332</v>
      </c>
      <c r="AP48" s="59">
        <f>SUM(AP40:AP47)</f>
        <v>14422077</v>
      </c>
      <c r="AQ48" s="60">
        <f>IF(AO48&gt;0,AO48/AO$38,"-")</f>
        <v>0.84226491405460058</v>
      </c>
      <c r="AR48" s="60">
        <f>IF(AP48&gt;0,AP48/AP$38,"-")</f>
        <v>0.79824288981201874</v>
      </c>
      <c r="AS48" s="61">
        <f>IF(AO48&gt;0,AP48/AO48,"-")</f>
        <v>4328.3544417767107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1599</v>
      </c>
      <c r="BT48" s="59">
        <f>SUM(BT40:BT47)</f>
        <v>7376295</v>
      </c>
      <c r="BU48" s="60">
        <f>IF(BS48&gt;0,BS48/BS$38,"-")</f>
        <v>0.7192982456140351</v>
      </c>
      <c r="BV48" s="60">
        <f>IF(BT48&gt;0,BT48/BT$38,"-")</f>
        <v>0.66926434766529452</v>
      </c>
      <c r="BW48" s="61">
        <f>IF(BS48&gt;0,BT48/BS48,"-")</f>
        <v>4613.0675422138838</v>
      </c>
      <c r="BY48" s="70">
        <f>SUM(BY40:BY47)</f>
        <v>17069</v>
      </c>
      <c r="BZ48" s="59">
        <f>SUM(BZ40:BZ47)</f>
        <v>72444815</v>
      </c>
      <c r="CA48" s="60">
        <f>IF(BY48&gt;0,BY48/BY$38,"-")</f>
        <v>0.86750355763366538</v>
      </c>
      <c r="CB48" s="60">
        <f>IF(BZ48&gt;0,BZ48/BZ$38,"-")</f>
        <v>0.82699210257910893</v>
      </c>
      <c r="CC48" s="61">
        <f>IF(BY48&gt;0,BZ48/BY48,"-")</f>
        <v>4244.2331126603785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42</v>
      </c>
      <c r="F53" s="36">
        <f>F5</f>
        <v>234016</v>
      </c>
      <c r="G53" s="37">
        <f>IF(E53=0,"-",E53/E54)</f>
        <v>1</v>
      </c>
      <c r="H53" s="37">
        <f>IF(F53=0,"-",F53/F54)</f>
        <v>1</v>
      </c>
      <c r="I53" s="38">
        <f>IF(E53&gt;0,F53/E53,"-")</f>
        <v>5571.8095238095239</v>
      </c>
      <c r="J53" s="35">
        <f>J5</f>
        <v>62</v>
      </c>
      <c r="K53" s="36">
        <f>K5</f>
        <v>348016</v>
      </c>
      <c r="L53" s="37">
        <f>IF(J53=0,"-",J53/J54)</f>
        <v>1</v>
      </c>
      <c r="M53" s="37">
        <f>IF(K53=0,"-",K53/K54)</f>
        <v>1</v>
      </c>
      <c r="N53" s="38">
        <f>IF(J53&gt;0,K53/J53,"-")</f>
        <v>5613.1612903225805</v>
      </c>
      <c r="O53" s="35">
        <f>O5</f>
        <v>183</v>
      </c>
      <c r="P53" s="36">
        <f>P5</f>
        <v>1060969</v>
      </c>
      <c r="Q53" s="37">
        <f>IF(O53=0,"-",O53/O54)</f>
        <v>1</v>
      </c>
      <c r="R53" s="37">
        <f>IF(P53=0,"-",P53/P54)</f>
        <v>1</v>
      </c>
      <c r="S53" s="38">
        <f>IF(O53&gt;0,P53/O53,"-")</f>
        <v>5797.6448087431691</v>
      </c>
      <c r="T53" s="35">
        <f>T5</f>
        <v>156</v>
      </c>
      <c r="U53" s="36">
        <f>U5</f>
        <v>924371</v>
      </c>
      <c r="V53" s="37">
        <f>IF(T53=0,"-",T53/T54)</f>
        <v>1</v>
      </c>
      <c r="W53" s="37">
        <f>IF(U53=0,"-",U53/U54)</f>
        <v>1</v>
      </c>
      <c r="X53" s="38">
        <f>IF(T53&gt;0,U53/T53,"-")</f>
        <v>5925.4551282051279</v>
      </c>
      <c r="Y53" s="35">
        <f>Y5</f>
        <v>602</v>
      </c>
      <c r="Z53" s="36">
        <f>Z5</f>
        <v>3510942</v>
      </c>
      <c r="AA53" s="37">
        <f>IF(Y53=0,"-",Y53/Y54)</f>
        <v>1</v>
      </c>
      <c r="AB53" s="37">
        <f>IF(Z53=0,"-",Z53/Z54)</f>
        <v>1</v>
      </c>
      <c r="AC53" s="38">
        <f>IF(Y53&gt;0,Z53/Y53,"-")</f>
        <v>5832.129568106312</v>
      </c>
      <c r="AD53" s="35">
        <f>AD5</f>
        <v>938</v>
      </c>
      <c r="AE53" s="36">
        <f>AE5</f>
        <v>5432040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5791.0874200426442</v>
      </c>
      <c r="AI53" s="35">
        <f>AI5</f>
        <v>1983</v>
      </c>
      <c r="AJ53" s="36">
        <f>AJ5</f>
        <v>11510354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5804.5153807362585</v>
      </c>
      <c r="AN53" s="10"/>
      <c r="AO53" s="35">
        <f>AO5</f>
        <v>624</v>
      </c>
      <c r="AP53" s="36">
        <f>AP5</f>
        <v>3645202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5841.6698717948721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624</v>
      </c>
      <c r="BT53" s="36">
        <f>BT5</f>
        <v>3645202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5841.6698717948721</v>
      </c>
      <c r="BY53" s="35">
        <f>BY5</f>
        <v>2607</v>
      </c>
      <c r="BZ53" s="36">
        <f>BZ5</f>
        <v>15155556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5813.4085155350976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42</v>
      </c>
      <c r="F54" s="40">
        <f>SUM(F53:F53)</f>
        <v>234016</v>
      </c>
      <c r="G54" s="41">
        <f>IF(E54=0,"-",E54/E88)</f>
        <v>5.3984575835475578E-2</v>
      </c>
      <c r="H54" s="41">
        <f>IF(F54=0,"-",F54/F88)</f>
        <v>8.1949766826831319E-2</v>
      </c>
      <c r="I54" s="42">
        <f>IF(F54=0,"-",F54/E54)</f>
        <v>5571.8095238095239</v>
      </c>
      <c r="J54" s="39">
        <f>SUM(J53:J53)</f>
        <v>62</v>
      </c>
      <c r="K54" s="40">
        <f>SUM(K53:K53)</f>
        <v>348016</v>
      </c>
      <c r="L54" s="41">
        <f>IF(J54=0,"-",J54/J88)</f>
        <v>5.7037718491260353E-2</v>
      </c>
      <c r="M54" s="41">
        <f>IF(K54=0,"-",K54/K88)</f>
        <v>8.2687407263089485E-2</v>
      </c>
      <c r="N54" s="42">
        <f>IF(K54=0,"-",K54/J54)</f>
        <v>5613.1612903225805</v>
      </c>
      <c r="O54" s="39">
        <f>SUM(O53:O53)</f>
        <v>183</v>
      </c>
      <c r="P54" s="40">
        <f>SUM(P53:P53)</f>
        <v>1060969</v>
      </c>
      <c r="Q54" s="41">
        <f>IF(O54=0,"-",O54/O88)</f>
        <v>0.12878254750175933</v>
      </c>
      <c r="R54" s="41">
        <f>IF(P54=0,"-",P54/P88)</f>
        <v>0.16764229114454679</v>
      </c>
      <c r="S54" s="42">
        <f>IF(P54=0,"-",P54/O54)</f>
        <v>5797.6448087431691</v>
      </c>
      <c r="T54" s="39">
        <f>SUM(T53:T53)</f>
        <v>156</v>
      </c>
      <c r="U54" s="40">
        <f>SUM(U53:U53)</f>
        <v>924371</v>
      </c>
      <c r="V54" s="41">
        <f>IF(T54=0,"-",T54/T88)</f>
        <v>0.11462160176340926</v>
      </c>
      <c r="W54" s="41">
        <f>IF(U54=0,"-",U54/U88)</f>
        <v>0.14747108038718276</v>
      </c>
      <c r="X54" s="42">
        <f>IF(U54=0,"-",U54/T54)</f>
        <v>5925.4551282051279</v>
      </c>
      <c r="Y54" s="39">
        <f>SUM(Y53:Y53)</f>
        <v>602</v>
      </c>
      <c r="Z54" s="40">
        <f>SUM(Z53:Z53)</f>
        <v>3510942</v>
      </c>
      <c r="AA54" s="41">
        <f>IF(Y54=0,"-",Y54/Y88)</f>
        <v>0.13839080459770114</v>
      </c>
      <c r="AB54" s="41">
        <f>IF(Z54=0,"-",Z54/Z88)</f>
        <v>0.16142771957900465</v>
      </c>
      <c r="AC54" s="42">
        <f>IF(Z54=0,"-",Z54/Y54)</f>
        <v>5832.129568106312</v>
      </c>
      <c r="AD54" s="39">
        <f>SUM(AD53:AD53)</f>
        <v>938</v>
      </c>
      <c r="AE54" s="40">
        <f>SUM(AE53:AE53)</f>
        <v>5432040</v>
      </c>
      <c r="AF54" s="41">
        <f>IF(AD54=0,"-",AD54/AD88)</f>
        <v>0.16788974404868445</v>
      </c>
      <c r="AG54" s="41">
        <f>IF(AE54=0,"-",AE54/AE88)</f>
        <v>0.2018831260658297</v>
      </c>
      <c r="AH54" s="42">
        <f>IF(AE54=0,"-",AE54/AD54)</f>
        <v>5791.0874200426442</v>
      </c>
      <c r="AI54" s="39">
        <f>SUM(AI53:AI53)</f>
        <v>1983</v>
      </c>
      <c r="AJ54" s="40">
        <f>SUM(AJ53:AJ53)</f>
        <v>11510354</v>
      </c>
      <c r="AK54" s="41">
        <f>IF(AI54=0,"-",AI54/AI88)</f>
        <v>0.13597092704333516</v>
      </c>
      <c r="AL54" s="41">
        <f>IF(AJ54=0,"-",AJ54/AJ88)</f>
        <v>0.16848323381369437</v>
      </c>
      <c r="AM54" s="42">
        <f>IF(AJ54=0,"-",AJ54/AI54)</f>
        <v>5804.5153807362585</v>
      </c>
      <c r="AN54" s="16"/>
      <c r="AO54" s="39">
        <f>SUM(AO53:AO53)</f>
        <v>624</v>
      </c>
      <c r="AP54" s="40">
        <f>SUM(AP53:AP53)</f>
        <v>3645202</v>
      </c>
      <c r="AQ54" s="41">
        <f>IF(AO54=0,"-",AO54/AO88)</f>
        <v>0.16796769851951548</v>
      </c>
      <c r="AR54" s="41">
        <f>IF(AP54=0,"-",AP54/AP88)</f>
        <v>0.21038902902503565</v>
      </c>
      <c r="AS54" s="42">
        <f>IF(AP54=0,"-",AP54/AO54)</f>
        <v>5841.6698717948721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624</v>
      </c>
      <c r="BT54" s="40">
        <f>SUM(BT53:BT53)</f>
        <v>3645202</v>
      </c>
      <c r="BU54" s="41">
        <f>IF(BS54=0,"-",BS54/BS88)</f>
        <v>0.2807017543859649</v>
      </c>
      <c r="BV54" s="41">
        <f>IF(BT54=0,"-",BT54/BT88)</f>
        <v>0.33073565233470553</v>
      </c>
      <c r="BW54" s="42">
        <f>IF(BT54=0,"-",BT54/BS54)</f>
        <v>5841.6698717948721</v>
      </c>
      <c r="BY54" s="39">
        <f>SUM(BY53:BY53)</f>
        <v>2607</v>
      </c>
      <c r="BZ54" s="40">
        <f>SUM(BZ53:BZ53)</f>
        <v>15155556</v>
      </c>
      <c r="CA54" s="41">
        <f>IF(BY54=0,"-",BY54/BY88)</f>
        <v>0.15511394061997977</v>
      </c>
      <c r="CB54" s="41">
        <f>IF(BZ54=0,"-",BZ54/BZ88)</f>
        <v>0.19102277327641168</v>
      </c>
      <c r="CC54" s="42">
        <f>IF(BZ54=0,"-",BZ54/BY54)</f>
        <v>5813.4085155350976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47</v>
      </c>
      <c r="F56" s="36">
        <f>F8</f>
        <v>195040</v>
      </c>
      <c r="G56" s="37">
        <f t="shared" ref="G56:H58" si="269">IF(E56=0,"-",E56/E$59)</f>
        <v>0.71212121212121215</v>
      </c>
      <c r="H56" s="37">
        <f t="shared" si="269"/>
        <v>0.86943342397361034</v>
      </c>
      <c r="I56" s="38">
        <f t="shared" ref="I56:I63" si="270">IF(E56&gt;0,F56/E56,"-")</f>
        <v>4149.7872340425529</v>
      </c>
      <c r="J56" s="65">
        <f>J8</f>
        <v>34</v>
      </c>
      <c r="K56" s="36">
        <f>K8</f>
        <v>210951</v>
      </c>
      <c r="L56" s="37">
        <f t="shared" ref="L56:M58" si="271">IF(J56=0,"-",J56/J$59)</f>
        <v>0.73913043478260865</v>
      </c>
      <c r="M56" s="37">
        <f t="shared" si="271"/>
        <v>0.90347296874799243</v>
      </c>
      <c r="N56" s="38">
        <f t="shared" ref="N56:N63" si="272">IF(J56&gt;0,K56/J56,"-")</f>
        <v>6204.4411764705883</v>
      </c>
      <c r="O56" s="65">
        <f>O8</f>
        <v>145</v>
      </c>
      <c r="P56" s="36">
        <f>P8</f>
        <v>1055395</v>
      </c>
      <c r="Q56" s="37">
        <f t="shared" ref="Q56:R58" si="273">IF(O56=0,"-",O56/O$59)</f>
        <v>0.92356687898089174</v>
      </c>
      <c r="R56" s="37">
        <f t="shared" si="273"/>
        <v>0.98006613666944942</v>
      </c>
      <c r="S56" s="38">
        <f t="shared" ref="S56:S63" si="274">IF(O56&gt;0,P56/O56,"-")</f>
        <v>7278.5862068965516</v>
      </c>
      <c r="T56" s="65">
        <f>T8</f>
        <v>182</v>
      </c>
      <c r="U56" s="36">
        <f>U8</f>
        <v>1178342</v>
      </c>
      <c r="V56" s="37">
        <f t="shared" ref="V56:W58" si="275">IF(T56=0,"-",T56/T$59)</f>
        <v>0.90547263681592038</v>
      </c>
      <c r="W56" s="37">
        <f t="shared" si="275"/>
        <v>0.9686242047955177</v>
      </c>
      <c r="X56" s="38">
        <f t="shared" ref="X56:X63" si="276">IF(T56&gt;0,U56/T56,"-")</f>
        <v>6474.4065934065939</v>
      </c>
      <c r="Y56" s="65">
        <f>Y8</f>
        <v>652</v>
      </c>
      <c r="Z56" s="36">
        <f>Z8</f>
        <v>3928751</v>
      </c>
      <c r="AA56" s="37">
        <f t="shared" ref="AA56:AB58" si="277">IF(Y56=0,"-",Y56/Y$59)</f>
        <v>0.85564304461942253</v>
      </c>
      <c r="AB56" s="37">
        <f t="shared" si="277"/>
        <v>0.94611179757463115</v>
      </c>
      <c r="AC56" s="38">
        <f t="shared" ref="AC56:AC63" si="278">IF(Y56&gt;0,Z56/Y56,"-")</f>
        <v>6025.6917177914111</v>
      </c>
      <c r="AD56" s="65">
        <f>AD8</f>
        <v>822</v>
      </c>
      <c r="AE56" s="36">
        <f>AE8</f>
        <v>4872896</v>
      </c>
      <c r="AF56" s="37">
        <f t="shared" ref="AF56:AG58" si="279">IF(AD56=0,"-",AD56/AD$59)</f>
        <v>0.91130820399113077</v>
      </c>
      <c r="AG56" s="37">
        <f t="shared" si="279"/>
        <v>0.96748463517029626</v>
      </c>
      <c r="AH56" s="38">
        <f t="shared" ref="AH56:AH63" si="280">IF(AD56&gt;0,AE56/AD56,"-")</f>
        <v>5928.0973236009731</v>
      </c>
      <c r="AI56" s="65">
        <f>AI8</f>
        <v>1882</v>
      </c>
      <c r="AJ56" s="36">
        <f>AJ8</f>
        <v>11441375</v>
      </c>
      <c r="AK56" s="37">
        <f t="shared" ref="AK56:AL58" si="281">IF(AI56=0,"-",AI56/AI$59)</f>
        <v>0.88191190253045926</v>
      </c>
      <c r="AL56" s="37">
        <f t="shared" si="281"/>
        <v>0.95820869672562314</v>
      </c>
      <c r="AM56" s="38">
        <f t="shared" ref="AM56:AM63" si="282">IF(AI56&gt;0,AJ56/AI56,"-")</f>
        <v>6079.3703506907541</v>
      </c>
      <c r="AN56" s="10"/>
      <c r="AO56" s="65">
        <f>AO8</f>
        <v>473</v>
      </c>
      <c r="AP56" s="36">
        <f>AP8</f>
        <v>2817654</v>
      </c>
      <c r="AQ56" s="37">
        <f t="shared" ref="AQ56:AR58" si="283">IF(AO56=0,"-",AO56/AO$59)</f>
        <v>0.92023346303501941</v>
      </c>
      <c r="AR56" s="37">
        <f t="shared" si="283"/>
        <v>0.97162426007140834</v>
      </c>
      <c r="AS56" s="38">
        <f t="shared" ref="AS56:AS63" si="284">IF(AO56&gt;0,AP56/AO56,"-")</f>
        <v>5956.9852008456655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473</v>
      </c>
      <c r="BT56" s="36">
        <f>BT8</f>
        <v>2817654</v>
      </c>
      <c r="BU56" s="37">
        <f t="shared" ref="BU56:BV58" si="295">IF(BS56=0,"-",BS56/BS$59)</f>
        <v>0.92023346303501941</v>
      </c>
      <c r="BV56" s="37">
        <f t="shared" si="295"/>
        <v>0.97162426007140834</v>
      </c>
      <c r="BW56" s="38">
        <f t="shared" ref="BW56:BW63" si="296">IF(BS56&gt;0,BT56/BS56,"-")</f>
        <v>5956.9852008456655</v>
      </c>
      <c r="BY56" s="65">
        <f>BY8</f>
        <v>2355</v>
      </c>
      <c r="BZ56" s="36">
        <f>BZ8</f>
        <v>14259029</v>
      </c>
      <c r="CA56" s="37">
        <f t="shared" ref="CA56:CB58" si="297">IF(BY56=0,"-",BY56/BY$59)</f>
        <v>0.8893504531722054</v>
      </c>
      <c r="CB56" s="37">
        <f t="shared" si="297"/>
        <v>0.96083022732459766</v>
      </c>
      <c r="CC56" s="38">
        <f t="shared" ref="CC56:CC63" si="298">IF(BY56&gt;0,BZ56/BY56,"-")</f>
        <v>6054.789384288747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13</v>
      </c>
      <c r="F57" s="47">
        <f>F18</f>
        <v>21140</v>
      </c>
      <c r="G57" s="48">
        <f t="shared" si="269"/>
        <v>0.19696969696969696</v>
      </c>
      <c r="H57" s="48">
        <f t="shared" si="269"/>
        <v>9.4236169928230737E-2</v>
      </c>
      <c r="I57" s="49">
        <f t="shared" si="270"/>
        <v>1626.1538461538462</v>
      </c>
      <c r="J57" s="66">
        <f>J18</f>
        <v>5</v>
      </c>
      <c r="K57" s="47">
        <f>K18</f>
        <v>9818</v>
      </c>
      <c r="L57" s="48">
        <f t="shared" si="271"/>
        <v>0.10869565217391304</v>
      </c>
      <c r="M57" s="48">
        <f t="shared" si="271"/>
        <v>4.2049090107028599E-2</v>
      </c>
      <c r="N57" s="49">
        <f t="shared" si="272"/>
        <v>1963.6</v>
      </c>
      <c r="O57" s="66">
        <f>O18</f>
        <v>5</v>
      </c>
      <c r="P57" s="47">
        <f>P18</f>
        <v>9350</v>
      </c>
      <c r="Q57" s="48">
        <f t="shared" si="273"/>
        <v>3.1847133757961783E-2</v>
      </c>
      <c r="R57" s="48">
        <f t="shared" si="273"/>
        <v>8.682643349513075E-3</v>
      </c>
      <c r="S57" s="49">
        <f t="shared" si="274"/>
        <v>1870</v>
      </c>
      <c r="T57" s="66">
        <f>T18</f>
        <v>17</v>
      </c>
      <c r="U57" s="47">
        <f>U18</f>
        <v>33009</v>
      </c>
      <c r="V57" s="48">
        <f t="shared" si="275"/>
        <v>8.45771144278607E-2</v>
      </c>
      <c r="W57" s="48">
        <f t="shared" si="275"/>
        <v>2.7134156616750692E-2</v>
      </c>
      <c r="X57" s="49">
        <f t="shared" si="276"/>
        <v>1941.7058823529412</v>
      </c>
      <c r="Y57" s="66">
        <f>Y18</f>
        <v>65</v>
      </c>
      <c r="Z57" s="47">
        <f>Z18</f>
        <v>141859</v>
      </c>
      <c r="AA57" s="48">
        <f t="shared" si="277"/>
        <v>8.5301837270341213E-2</v>
      </c>
      <c r="AB57" s="48">
        <f t="shared" si="277"/>
        <v>3.4162122642066042E-2</v>
      </c>
      <c r="AC57" s="49">
        <f t="shared" si="278"/>
        <v>2182.4461538461537</v>
      </c>
      <c r="AD57" s="66">
        <f>AD18</f>
        <v>51</v>
      </c>
      <c r="AE57" s="47">
        <f>AE18</f>
        <v>102089</v>
      </c>
      <c r="AF57" s="48">
        <f t="shared" si="279"/>
        <v>5.6541019955654102E-2</v>
      </c>
      <c r="AG57" s="48">
        <f t="shared" si="279"/>
        <v>2.0269166204224424E-2</v>
      </c>
      <c r="AH57" s="49">
        <f t="shared" si="280"/>
        <v>2001.7450980392157</v>
      </c>
      <c r="AI57" s="66">
        <f>AI18</f>
        <v>156</v>
      </c>
      <c r="AJ57" s="47">
        <f>AJ18</f>
        <v>317265</v>
      </c>
      <c r="AK57" s="48">
        <f t="shared" si="281"/>
        <v>7.3102155576382374E-2</v>
      </c>
      <c r="AL57" s="48">
        <f t="shared" si="281"/>
        <v>2.6570764629832939E-2</v>
      </c>
      <c r="AM57" s="49">
        <f t="shared" si="282"/>
        <v>2033.75</v>
      </c>
      <c r="AN57" s="10"/>
      <c r="AO57" s="66">
        <f>AO18</f>
        <v>28</v>
      </c>
      <c r="AP57" s="47">
        <f>AP18</f>
        <v>59840</v>
      </c>
      <c r="AQ57" s="48">
        <f t="shared" si="283"/>
        <v>5.4474708171206226E-2</v>
      </c>
      <c r="AR57" s="48">
        <f t="shared" si="283"/>
        <v>2.0634895456529821E-2</v>
      </c>
      <c r="AS57" s="49">
        <f t="shared" si="284"/>
        <v>2137.1428571428573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28</v>
      </c>
      <c r="BT57" s="47">
        <f>BT18</f>
        <v>59840</v>
      </c>
      <c r="BU57" s="48">
        <f t="shared" si="295"/>
        <v>5.4474708171206226E-2</v>
      </c>
      <c r="BV57" s="48">
        <f t="shared" si="295"/>
        <v>2.0634895456529821E-2</v>
      </c>
      <c r="BW57" s="49">
        <f t="shared" si="296"/>
        <v>2137.1428571428573</v>
      </c>
      <c r="BY57" s="66">
        <f>BY18</f>
        <v>184</v>
      </c>
      <c r="BZ57" s="47">
        <f>BZ18</f>
        <v>377105</v>
      </c>
      <c r="CA57" s="48">
        <f t="shared" si="297"/>
        <v>6.9486404833836862E-2</v>
      </c>
      <c r="CB57" s="48">
        <f t="shared" si="297"/>
        <v>2.5410838485232227E-2</v>
      </c>
      <c r="CC57" s="49">
        <f t="shared" si="298"/>
        <v>2049.483695652174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6</v>
      </c>
      <c r="F58" s="54">
        <f>F28</f>
        <v>8150</v>
      </c>
      <c r="G58" s="55">
        <f t="shared" si="269"/>
        <v>9.0909090909090912E-2</v>
      </c>
      <c r="H58" s="55">
        <f t="shared" si="269"/>
        <v>3.6330406098158963E-2</v>
      </c>
      <c r="I58" s="56">
        <f t="shared" si="270"/>
        <v>1358.3333333333333</v>
      </c>
      <c r="J58" s="67">
        <f>J28</f>
        <v>7</v>
      </c>
      <c r="K58" s="54">
        <f>K28</f>
        <v>12720</v>
      </c>
      <c r="L58" s="55">
        <f t="shared" si="271"/>
        <v>0.15217391304347827</v>
      </c>
      <c r="M58" s="55">
        <f t="shared" si="271"/>
        <v>5.4477941144978996E-2</v>
      </c>
      <c r="N58" s="56">
        <f t="shared" si="272"/>
        <v>1817.1428571428571</v>
      </c>
      <c r="O58" s="67">
        <f>O28</f>
        <v>7</v>
      </c>
      <c r="P58" s="54">
        <f>P28</f>
        <v>12116</v>
      </c>
      <c r="Q58" s="55">
        <f t="shared" si="273"/>
        <v>4.4585987261146494E-2</v>
      </c>
      <c r="R58" s="55">
        <f t="shared" si="273"/>
        <v>1.1251219981037478E-2</v>
      </c>
      <c r="S58" s="56">
        <f t="shared" si="274"/>
        <v>1730.8571428571429</v>
      </c>
      <c r="T58" s="67">
        <f>T28</f>
        <v>2</v>
      </c>
      <c r="U58" s="54">
        <f>U28</f>
        <v>5160</v>
      </c>
      <c r="V58" s="55">
        <f t="shared" si="275"/>
        <v>9.9502487562189053E-3</v>
      </c>
      <c r="W58" s="55">
        <f t="shared" si="275"/>
        <v>4.2416385877316358E-3</v>
      </c>
      <c r="X58" s="56">
        <f t="shared" si="276"/>
        <v>2580</v>
      </c>
      <c r="Y58" s="67">
        <f>Y28</f>
        <v>45</v>
      </c>
      <c r="Z58" s="54">
        <f>Z28</f>
        <v>81913</v>
      </c>
      <c r="AA58" s="55">
        <f t="shared" si="277"/>
        <v>5.905511811023622E-2</v>
      </c>
      <c r="AB58" s="55">
        <f t="shared" si="277"/>
        <v>1.9726079783302826E-2</v>
      </c>
      <c r="AC58" s="56">
        <f t="shared" si="278"/>
        <v>1820.2888888888888</v>
      </c>
      <c r="AD58" s="67">
        <f>AD28</f>
        <v>29</v>
      </c>
      <c r="AE58" s="54">
        <f>AE28</f>
        <v>61680</v>
      </c>
      <c r="AF58" s="55">
        <f t="shared" si="279"/>
        <v>3.2150776053215077E-2</v>
      </c>
      <c r="AG58" s="55">
        <f t="shared" si="279"/>
        <v>1.2246198625479359E-2</v>
      </c>
      <c r="AH58" s="56">
        <f t="shared" si="280"/>
        <v>2126.8965517241381</v>
      </c>
      <c r="AI58" s="67">
        <f>AI28</f>
        <v>96</v>
      </c>
      <c r="AJ58" s="54">
        <f>AJ28</f>
        <v>181739</v>
      </c>
      <c r="AK58" s="55">
        <f t="shared" si="281"/>
        <v>4.4985941893158389E-2</v>
      </c>
      <c r="AL58" s="55">
        <f t="shared" si="281"/>
        <v>1.5220538644543863E-2</v>
      </c>
      <c r="AM58" s="56">
        <f t="shared" si="282"/>
        <v>1893.1145833333333</v>
      </c>
      <c r="AN58" s="10"/>
      <c r="AO58" s="67">
        <f>AO28</f>
        <v>13</v>
      </c>
      <c r="AP58" s="54">
        <f>AP28</f>
        <v>22448</v>
      </c>
      <c r="AQ58" s="55">
        <f t="shared" si="283"/>
        <v>2.5291828793774319E-2</v>
      </c>
      <c r="AR58" s="55">
        <f t="shared" si="283"/>
        <v>7.7408444720618551E-3</v>
      </c>
      <c r="AS58" s="56">
        <f t="shared" si="284"/>
        <v>1726.7692307692307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13</v>
      </c>
      <c r="BT58" s="54">
        <f>BT28</f>
        <v>22448</v>
      </c>
      <c r="BU58" s="55">
        <f t="shared" si="295"/>
        <v>2.5291828793774319E-2</v>
      </c>
      <c r="BV58" s="55">
        <f t="shared" si="295"/>
        <v>7.7408444720618551E-3</v>
      </c>
      <c r="BW58" s="56">
        <f t="shared" si="296"/>
        <v>1726.7692307692307</v>
      </c>
      <c r="BY58" s="67">
        <f>BY28</f>
        <v>109</v>
      </c>
      <c r="BZ58" s="54">
        <f>BZ28</f>
        <v>204187</v>
      </c>
      <c r="CA58" s="55">
        <f t="shared" si="297"/>
        <v>4.1163141993957701E-2</v>
      </c>
      <c r="CB58" s="55">
        <f t="shared" si="297"/>
        <v>1.3758934190170146E-2</v>
      </c>
      <c r="CC58" s="56">
        <f t="shared" si="298"/>
        <v>1873.2752293577983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66</v>
      </c>
      <c r="F59" s="40">
        <f>SUM(F56:F58)</f>
        <v>224330</v>
      </c>
      <c r="G59" s="41">
        <f>IF(E59=0,"-",E59/E$88)</f>
        <v>8.4832904884318772E-2</v>
      </c>
      <c r="H59" s="41">
        <f>IF(F59=0,"-",F59/F$88)</f>
        <v>7.8557838747192799E-2</v>
      </c>
      <c r="I59" s="42">
        <f t="shared" si="270"/>
        <v>3398.939393939394</v>
      </c>
      <c r="J59" s="68">
        <f>SUM(J56:J58)</f>
        <v>46</v>
      </c>
      <c r="K59" s="40">
        <f>SUM(K56:K58)</f>
        <v>233489</v>
      </c>
      <c r="L59" s="41">
        <f>IF(J59=0,"-",J59/J$88)</f>
        <v>4.2318307267709292E-2</v>
      </c>
      <c r="M59" s="41">
        <f>IF(K59=0,"-",K59/K$88)</f>
        <v>5.5476185101982385E-2</v>
      </c>
      <c r="N59" s="42">
        <f t="shared" si="272"/>
        <v>5075.847826086957</v>
      </c>
      <c r="O59" s="68">
        <f>SUM(O56:O58)</f>
        <v>157</v>
      </c>
      <c r="P59" s="40">
        <f>SUM(P56:P58)</f>
        <v>1076861</v>
      </c>
      <c r="Q59" s="41">
        <f>IF(O59=0,"-",O59/O$88)</f>
        <v>0.11048557353976073</v>
      </c>
      <c r="R59" s="41">
        <f>IF(P59=0,"-",P59/P$88)</f>
        <v>0.17015336478653742</v>
      </c>
      <c r="S59" s="42">
        <f t="shared" si="274"/>
        <v>6858.9872611464971</v>
      </c>
      <c r="T59" s="68">
        <f>SUM(T56:T58)</f>
        <v>201</v>
      </c>
      <c r="U59" s="40">
        <f>SUM(U56:U58)</f>
        <v>1216511</v>
      </c>
      <c r="V59" s="41">
        <f>IF(T59=0,"-",T59/T$88)</f>
        <v>0.14768552534900808</v>
      </c>
      <c r="W59" s="41">
        <f>IF(U59=0,"-",U59/U$88)</f>
        <v>0.19407812606939431</v>
      </c>
      <c r="X59" s="42">
        <f t="shared" si="276"/>
        <v>6052.2935323383081</v>
      </c>
      <c r="Y59" s="68">
        <f>SUM(Y56:Y58)</f>
        <v>762</v>
      </c>
      <c r="Z59" s="40">
        <f>SUM(Z56:Z58)</f>
        <v>4152523</v>
      </c>
      <c r="AA59" s="41">
        <f>IF(Y59=0,"-",Y59/Y$88)</f>
        <v>0.17517241379310344</v>
      </c>
      <c r="AB59" s="41">
        <f>IF(Z59=0,"-",Z59/Z$88)</f>
        <v>0.19092662834913451</v>
      </c>
      <c r="AC59" s="42">
        <f t="shared" si="278"/>
        <v>5449.5052493438325</v>
      </c>
      <c r="AD59" s="68">
        <f>SUM(AD56:AD58)</f>
        <v>902</v>
      </c>
      <c r="AE59" s="40">
        <f>SUM(AE56:AE58)</f>
        <v>5036665</v>
      </c>
      <c r="AF59" s="41">
        <f>IF(AD59=0,"-",AD59/AD$88)</f>
        <v>0.16144621442634688</v>
      </c>
      <c r="AG59" s="41">
        <f>IF(AE59=0,"-",AE59/AE$88)</f>
        <v>0.18718891524111606</v>
      </c>
      <c r="AH59" s="42">
        <f t="shared" si="280"/>
        <v>5583.8858093126382</v>
      </c>
      <c r="AI59" s="68">
        <f>SUM(AI56:AI58)</f>
        <v>2134</v>
      </c>
      <c r="AJ59" s="40">
        <f>SUM(AJ56:AJ58)</f>
        <v>11940379</v>
      </c>
      <c r="AK59" s="41">
        <f>IF(AI59=0,"-",AI59/AI$88)</f>
        <v>0.14632473944048272</v>
      </c>
      <c r="AL59" s="41">
        <f>IF(AJ59=0,"-",AJ59/AJ$88)</f>
        <v>0.17477774070902824</v>
      </c>
      <c r="AM59" s="42">
        <f t="shared" si="282"/>
        <v>5595.3041237113403</v>
      </c>
      <c r="AN59" s="16"/>
      <c r="AO59" s="68">
        <f>SUM(AO56:AO58)</f>
        <v>514</v>
      </c>
      <c r="AP59" s="40">
        <f>SUM(AP56:AP58)</f>
        <v>2899942</v>
      </c>
      <c r="AQ59" s="41">
        <f>IF(AO59=0,"-",AO59/AO$88)</f>
        <v>0.13835800807537013</v>
      </c>
      <c r="AR59" s="41">
        <f>IF(AP59=0,"-",AP59/AP$88)</f>
        <v>0.16737508143826321</v>
      </c>
      <c r="AS59" s="42">
        <f t="shared" si="284"/>
        <v>5641.9105058365758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514</v>
      </c>
      <c r="BT59" s="40">
        <f>SUM(BT56:BT58)</f>
        <v>2899942</v>
      </c>
      <c r="BU59" s="41">
        <f>IF(BS59=0,"-",BS59/BS$88)</f>
        <v>0.23121907332433647</v>
      </c>
      <c r="BV59" s="41">
        <f>IF(BT59=0,"-",BT59/BT$88)</f>
        <v>0.26311688874932326</v>
      </c>
      <c r="BW59" s="42">
        <f t="shared" si="296"/>
        <v>5641.9105058365758</v>
      </c>
      <c r="BY59" s="68">
        <f>SUM(BY56:BY58)</f>
        <v>2648</v>
      </c>
      <c r="BZ59" s="40">
        <f>SUM(BZ56:BZ58)</f>
        <v>14840321</v>
      </c>
      <c r="CA59" s="41">
        <f>IF(BY59=0,"-",BY59/BY$88)</f>
        <v>0.15755340036889393</v>
      </c>
      <c r="CB59" s="41">
        <f>IF(BZ59=0,"-",BZ59/BZ$88)</f>
        <v>0.18704950671108148</v>
      </c>
      <c r="CC59" s="42">
        <f t="shared" si="298"/>
        <v>5604.3508308157097</v>
      </c>
    </row>
    <row r="60" spans="3:81" s="3" customFormat="1" ht="4.55" customHeight="1" outlineLevel="1" thickTop="1" thickBot="1" x14ac:dyDescent="0.35">
      <c r="C60"/>
      <c r="D60"/>
      <c r="E60" s="50">
        <f>E9</f>
        <v>492</v>
      </c>
      <c r="F60" s="51">
        <f>F9</f>
        <v>1755515</v>
      </c>
      <c r="G60" s="52">
        <f>IF(E60=0,"-",E60/E$63)</f>
        <v>17.571428571428573</v>
      </c>
      <c r="H60" s="52">
        <f>IF(F60=0,"-",F60/F$63)</f>
        <v>55.126864499921496</v>
      </c>
      <c r="I60" s="51">
        <f t="shared" si="270"/>
        <v>3568.1199186991871</v>
      </c>
      <c r="J60" s="50">
        <f>J9</f>
        <v>616</v>
      </c>
      <c r="K60" s="51">
        <f>K9</f>
        <v>2635683</v>
      </c>
      <c r="L60" s="52">
        <f>IF(J60=0,"-",J60/J$63)</f>
        <v>24.64</v>
      </c>
      <c r="M60" s="52">
        <f>IF(K60=0,"-",K60/K$63)</f>
        <v>101.18173442358632</v>
      </c>
      <c r="N60" s="51">
        <f t="shared" si="272"/>
        <v>4278.7061688311687</v>
      </c>
      <c r="O60" s="50">
        <f>O9</f>
        <v>688</v>
      </c>
      <c r="P60" s="51">
        <f>P9</f>
        <v>2656166</v>
      </c>
      <c r="Q60" s="52">
        <f>IF(O60=0,"-",O60/O$63)</f>
        <v>28.666666666666668</v>
      </c>
      <c r="R60" s="52">
        <f>IF(P60=0,"-",P60/P$63)</f>
        <v>106.78054271356784</v>
      </c>
      <c r="S60" s="51">
        <f t="shared" si="274"/>
        <v>3860.7063953488373</v>
      </c>
      <c r="T60" s="50">
        <f>T9</f>
        <v>357</v>
      </c>
      <c r="U60" s="51">
        <f>U9</f>
        <v>1133732</v>
      </c>
      <c r="V60" s="52">
        <f>IF(T60=0,"-",T60/T$63)</f>
        <v>71.400000000000006</v>
      </c>
      <c r="W60" s="52">
        <f>IF(U60=0,"-",U60/U$63)</f>
        <v>261.46955719557195</v>
      </c>
      <c r="X60" s="51">
        <f t="shared" si="276"/>
        <v>3175.719887955182</v>
      </c>
      <c r="Y60" s="50">
        <f>Y9</f>
        <v>660</v>
      </c>
      <c r="Z60" s="51">
        <f>Z9</f>
        <v>3301165</v>
      </c>
      <c r="AA60" s="52">
        <f>IF(Y60=0,"-",Y60/Y$63)</f>
        <v>55</v>
      </c>
      <c r="AB60" s="52">
        <f>IF(Z60=0,"-",Z60/Z$63)</f>
        <v>200.53243834285021</v>
      </c>
      <c r="AC60" s="51">
        <f t="shared" si="278"/>
        <v>5001.765151515152</v>
      </c>
      <c r="AD60" s="50">
        <f>AD9</f>
        <v>417</v>
      </c>
      <c r="AE60" s="51">
        <f>AE9</f>
        <v>2512430</v>
      </c>
      <c r="AF60" s="52">
        <f>IF(AD60=0,"-",AD60/AD$63)</f>
        <v>29.785714285714285</v>
      </c>
      <c r="AG60" s="52">
        <f>IF(AE60=0,"-",AE60/AE$63)</f>
        <v>181.0108069164265</v>
      </c>
      <c r="AH60" s="51">
        <f t="shared" si="280"/>
        <v>6025.0119904076737</v>
      </c>
      <c r="AI60" s="50">
        <f>AI9</f>
        <v>3230</v>
      </c>
      <c r="AJ60" s="51">
        <f>AJ9</f>
        <v>13994691</v>
      </c>
      <c r="AK60" s="52">
        <f>IF(AI60=0,"-",AI60/AI$63)</f>
        <v>29.907407407407408</v>
      </c>
      <c r="AL60" s="52">
        <f>IF(AJ60=0,"-",AJ60/AJ$63)</f>
        <v>119.15750083016169</v>
      </c>
      <c r="AM60" s="51">
        <f t="shared" si="282"/>
        <v>4332.7216718266254</v>
      </c>
      <c r="AN60" s="10"/>
      <c r="AO60" s="50">
        <f>AO9</f>
        <v>191</v>
      </c>
      <c r="AP60" s="51">
        <f>AP9</f>
        <v>1049076</v>
      </c>
      <c r="AQ60" s="52">
        <f>IF(AO60=0,"-",AO60/AO$63)</f>
        <v>95.5</v>
      </c>
      <c r="AR60" s="52">
        <f>IF(AP60=0,"-",AP60/AP$63)</f>
        <v>327.83625000000001</v>
      </c>
      <c r="AS60" s="51">
        <f t="shared" si="284"/>
        <v>5492.5445026178013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3230</v>
      </c>
      <c r="BZ60" s="51">
        <f>BZ9</f>
        <v>13994691</v>
      </c>
      <c r="CA60" s="52">
        <f>IF(BY60=0,"-",BY60/BY$63)</f>
        <v>29.363636363636363</v>
      </c>
      <c r="CB60" s="52">
        <f>IF(BZ60=0,"-",BZ60/BZ$63)</f>
        <v>115.99700779961375</v>
      </c>
      <c r="CC60" s="51">
        <f t="shared" si="298"/>
        <v>4332.7216718266254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492</v>
      </c>
      <c r="F61" s="36">
        <f>F9</f>
        <v>1755515</v>
      </c>
      <c r="G61" s="37">
        <f t="shared" ref="G61:H63" si="299">IF(E61=0,"-",E61/E$64)</f>
        <v>0.94433781190019195</v>
      </c>
      <c r="H61" s="37">
        <f t="shared" si="299"/>
        <v>0.97818806904929068</v>
      </c>
      <c r="I61" s="38">
        <f t="shared" si="270"/>
        <v>3568.1199186991871</v>
      </c>
      <c r="J61" s="65">
        <f>J9</f>
        <v>616</v>
      </c>
      <c r="K61" s="36">
        <f>K9</f>
        <v>2635683</v>
      </c>
      <c r="L61" s="37">
        <f t="shared" ref="L61:M63" si="300">IF(J61=0,"-",J61/J$64)</f>
        <v>0.80628272251308897</v>
      </c>
      <c r="M61" s="37">
        <f t="shared" si="300"/>
        <v>0.91694364988856891</v>
      </c>
      <c r="N61" s="38">
        <f t="shared" si="272"/>
        <v>4278.7061688311687</v>
      </c>
      <c r="O61" s="65">
        <f>O9</f>
        <v>688</v>
      </c>
      <c r="P61" s="36">
        <f>P9</f>
        <v>2656166</v>
      </c>
      <c r="Q61" s="37">
        <f t="shared" ref="Q61:R63" si="301">IF(O61=0,"-",O61/O$64)</f>
        <v>0.84729064039408863</v>
      </c>
      <c r="R61" s="37">
        <f t="shared" si="301"/>
        <v>0.93105015964619497</v>
      </c>
      <c r="S61" s="38">
        <f t="shared" si="274"/>
        <v>3860.7063953488373</v>
      </c>
      <c r="T61" s="65">
        <f>T9</f>
        <v>357</v>
      </c>
      <c r="U61" s="36">
        <f>U9</f>
        <v>1133732</v>
      </c>
      <c r="V61" s="37">
        <f t="shared" ref="V61:W63" si="302">IF(T61=0,"-",T61/T$64)</f>
        <v>0.85817307692307687</v>
      </c>
      <c r="W61" s="37">
        <f t="shared" si="302"/>
        <v>0.89967091558790413</v>
      </c>
      <c r="X61" s="38">
        <f t="shared" si="276"/>
        <v>3175.719887955182</v>
      </c>
      <c r="Y61" s="65">
        <f>Y9</f>
        <v>660</v>
      </c>
      <c r="Z61" s="36">
        <f>Z9</f>
        <v>3301165</v>
      </c>
      <c r="AA61" s="37">
        <f t="shared" ref="AA61:AB63" si="303">IF(Y61=0,"-",Y61/Y$64)</f>
        <v>0.82810539523212046</v>
      </c>
      <c r="AB61" s="37">
        <f t="shared" si="303"/>
        <v>0.92408338784900879</v>
      </c>
      <c r="AC61" s="38">
        <f t="shared" si="278"/>
        <v>5001.765151515152</v>
      </c>
      <c r="AD61" s="65">
        <f>AD9</f>
        <v>417</v>
      </c>
      <c r="AE61" s="36">
        <f>AE9</f>
        <v>2512430</v>
      </c>
      <c r="AF61" s="37">
        <f t="shared" ref="AF61:AG63" si="304">IF(AD61=0,"-",AD61/AD$64)</f>
        <v>0.84584178498985796</v>
      </c>
      <c r="AG61" s="37">
        <f t="shared" si="304"/>
        <v>0.94978385908406149</v>
      </c>
      <c r="AH61" s="38">
        <f t="shared" si="280"/>
        <v>6025.0119904076737</v>
      </c>
      <c r="AI61" s="65">
        <f>AI9</f>
        <v>3230</v>
      </c>
      <c r="AJ61" s="36">
        <f>AJ9</f>
        <v>13994691</v>
      </c>
      <c r="AK61" s="37">
        <f t="shared" ref="AK61:AL63" si="305">IF(AI61=0,"-",AI61/AI$64)</f>
        <v>0.84932947672889825</v>
      </c>
      <c r="AL61" s="37">
        <f t="shared" si="305"/>
        <v>0.93299507431724849</v>
      </c>
      <c r="AM61" s="38">
        <f t="shared" si="282"/>
        <v>4332.7216718266254</v>
      </c>
      <c r="AN61" s="10"/>
      <c r="AO61" s="65">
        <f>AO9</f>
        <v>191</v>
      </c>
      <c r="AP61" s="36">
        <f>AP9</f>
        <v>1049076</v>
      </c>
      <c r="AQ61" s="37">
        <f t="shared" ref="AQ61:AR63" si="306">IF(AO61=0,"-",AO61/AO$64)</f>
        <v>0.84513274336283184</v>
      </c>
      <c r="AR61" s="37">
        <f t="shared" si="306"/>
        <v>0.90580250100805315</v>
      </c>
      <c r="AS61" s="38">
        <f t="shared" si="284"/>
        <v>5492.5445026178013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3230</v>
      </c>
      <c r="BZ61" s="36">
        <f>BZ9</f>
        <v>13994691</v>
      </c>
      <c r="CA61" s="37">
        <f t="shared" ref="CA61:CB63" si="313">IF(BY61=0,"-",BY61/BY$64)</f>
        <v>0.84158415841584155</v>
      </c>
      <c r="CB61" s="37">
        <f t="shared" si="313"/>
        <v>0.92625816202363587</v>
      </c>
      <c r="CC61" s="38">
        <f t="shared" si="298"/>
        <v>4332.7216718266254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1</v>
      </c>
      <c r="F62" s="47">
        <f>F19</f>
        <v>7300</v>
      </c>
      <c r="G62" s="48">
        <f t="shared" si="299"/>
        <v>1.9193857965451055E-3</v>
      </c>
      <c r="H62" s="48">
        <f t="shared" si="299"/>
        <v>4.0676228366375803E-3</v>
      </c>
      <c r="I62" s="49">
        <f t="shared" si="270"/>
        <v>7300</v>
      </c>
      <c r="J62" s="66">
        <f>J19</f>
        <v>123</v>
      </c>
      <c r="K62" s="47">
        <f>K19</f>
        <v>212690</v>
      </c>
      <c r="L62" s="48">
        <f t="shared" si="300"/>
        <v>0.16099476439790575</v>
      </c>
      <c r="M62" s="48">
        <f t="shared" si="300"/>
        <v>7.3994006447209215E-2</v>
      </c>
      <c r="N62" s="49">
        <f t="shared" si="272"/>
        <v>1729.1869918699188</v>
      </c>
      <c r="O62" s="66">
        <f>O19</f>
        <v>100</v>
      </c>
      <c r="P62" s="47">
        <f>P19</f>
        <v>171830</v>
      </c>
      <c r="Q62" s="48">
        <f t="shared" si="301"/>
        <v>0.12315270935960591</v>
      </c>
      <c r="R62" s="48">
        <f t="shared" si="301"/>
        <v>6.0230553712383068E-2</v>
      </c>
      <c r="S62" s="49">
        <f t="shared" si="274"/>
        <v>1718.3</v>
      </c>
      <c r="T62" s="66">
        <f>T19</f>
        <v>54</v>
      </c>
      <c r="U62" s="47">
        <f>U19</f>
        <v>122095</v>
      </c>
      <c r="V62" s="48">
        <f t="shared" si="302"/>
        <v>0.12980769230769232</v>
      </c>
      <c r="W62" s="48">
        <f t="shared" si="302"/>
        <v>9.6888259693388865E-2</v>
      </c>
      <c r="X62" s="49">
        <f t="shared" si="276"/>
        <v>2261.0185185185187</v>
      </c>
      <c r="Y62" s="66">
        <f>Y19</f>
        <v>125</v>
      </c>
      <c r="Z62" s="47">
        <f>Z19</f>
        <v>254740</v>
      </c>
      <c r="AA62" s="48">
        <f t="shared" si="303"/>
        <v>0.15683814303638646</v>
      </c>
      <c r="AB62" s="48">
        <f t="shared" si="303"/>
        <v>7.1308462988265209E-2</v>
      </c>
      <c r="AC62" s="49">
        <f t="shared" si="278"/>
        <v>2037.92</v>
      </c>
      <c r="AD62" s="66">
        <f>AD19</f>
        <v>62</v>
      </c>
      <c r="AE62" s="47">
        <f>AE19</f>
        <v>118955</v>
      </c>
      <c r="AF62" s="48">
        <f t="shared" si="304"/>
        <v>0.12576064908722109</v>
      </c>
      <c r="AG62" s="48">
        <f t="shared" si="304"/>
        <v>4.4969029567926089E-2</v>
      </c>
      <c r="AH62" s="49">
        <f t="shared" si="280"/>
        <v>1918.6290322580646</v>
      </c>
      <c r="AI62" s="66">
        <f>AI19</f>
        <v>465</v>
      </c>
      <c r="AJ62" s="47">
        <f>AJ19</f>
        <v>887610</v>
      </c>
      <c r="AK62" s="48">
        <f t="shared" si="305"/>
        <v>0.12227189061267421</v>
      </c>
      <c r="AL62" s="48">
        <f t="shared" si="305"/>
        <v>5.917499413990155E-2</v>
      </c>
      <c r="AM62" s="49">
        <f t="shared" si="282"/>
        <v>1908.8387096774193</v>
      </c>
      <c r="AN62" s="10"/>
      <c r="AO62" s="66">
        <f>AO19</f>
        <v>33</v>
      </c>
      <c r="AP62" s="47">
        <f>AP19</f>
        <v>105897</v>
      </c>
      <c r="AQ62" s="48">
        <f t="shared" si="306"/>
        <v>0.14601769911504425</v>
      </c>
      <c r="AR62" s="48">
        <f t="shared" si="306"/>
        <v>9.1434526620807088E-2</v>
      </c>
      <c r="AS62" s="49">
        <f t="shared" si="284"/>
        <v>3209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33</v>
      </c>
      <c r="BT62" s="47">
        <f>BT19</f>
        <v>105897</v>
      </c>
      <c r="BU62" s="48">
        <f t="shared" si="312"/>
        <v>0.94285714285714284</v>
      </c>
      <c r="BV62" s="48">
        <f t="shared" si="312"/>
        <v>0.97066830435300699</v>
      </c>
      <c r="BW62" s="49">
        <f t="shared" si="296"/>
        <v>3209</v>
      </c>
      <c r="BY62" s="66">
        <f>BY19</f>
        <v>498</v>
      </c>
      <c r="BZ62" s="47">
        <f>BZ19</f>
        <v>993507</v>
      </c>
      <c r="CA62" s="48">
        <f t="shared" si="313"/>
        <v>0.12975508077123502</v>
      </c>
      <c r="CB62" s="48">
        <f t="shared" si="313"/>
        <v>6.5756647844358723E-2</v>
      </c>
      <c r="CC62" s="49">
        <f t="shared" si="298"/>
        <v>1994.9939759036145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28</v>
      </c>
      <c r="F63" s="54">
        <f>F29</f>
        <v>31845</v>
      </c>
      <c r="G63" s="55">
        <f t="shared" si="299"/>
        <v>5.3742802303262956E-2</v>
      </c>
      <c r="H63" s="55">
        <f t="shared" si="299"/>
        <v>1.7744308114071745E-2</v>
      </c>
      <c r="I63" s="56">
        <f t="shared" si="270"/>
        <v>1137.3214285714287</v>
      </c>
      <c r="J63" s="67">
        <f>J29</f>
        <v>25</v>
      </c>
      <c r="K63" s="54">
        <f>K29</f>
        <v>26049</v>
      </c>
      <c r="L63" s="55">
        <f t="shared" si="300"/>
        <v>3.2722513089005235E-2</v>
      </c>
      <c r="M63" s="55">
        <f t="shared" si="300"/>
        <v>9.0623436642218846E-3</v>
      </c>
      <c r="N63" s="56">
        <f t="shared" si="272"/>
        <v>1041.96</v>
      </c>
      <c r="O63" s="67">
        <f>O29</f>
        <v>24</v>
      </c>
      <c r="P63" s="54">
        <f>P29</f>
        <v>24875</v>
      </c>
      <c r="Q63" s="55">
        <f t="shared" si="301"/>
        <v>2.9556650246305417E-2</v>
      </c>
      <c r="R63" s="55">
        <f t="shared" si="301"/>
        <v>8.7192866414219222E-3</v>
      </c>
      <c r="S63" s="56">
        <f t="shared" si="274"/>
        <v>1036.4583333333333</v>
      </c>
      <c r="T63" s="67">
        <f>T29</f>
        <v>5</v>
      </c>
      <c r="U63" s="54">
        <f>U29</f>
        <v>4336</v>
      </c>
      <c r="V63" s="55">
        <f t="shared" si="302"/>
        <v>1.201923076923077E-2</v>
      </c>
      <c r="W63" s="55">
        <f t="shared" si="302"/>
        <v>3.4408247187070243E-3</v>
      </c>
      <c r="X63" s="56">
        <f t="shared" si="276"/>
        <v>867.2</v>
      </c>
      <c r="Y63" s="67">
        <f>Y29</f>
        <v>12</v>
      </c>
      <c r="Z63" s="54">
        <f>Z29</f>
        <v>16462</v>
      </c>
      <c r="AA63" s="55">
        <f t="shared" si="303"/>
        <v>1.5056461731493099E-2</v>
      </c>
      <c r="AB63" s="55">
        <f t="shared" si="303"/>
        <v>4.6081491627260017E-3</v>
      </c>
      <c r="AC63" s="56">
        <f t="shared" si="278"/>
        <v>1371.8333333333333</v>
      </c>
      <c r="AD63" s="67">
        <f>AD29</f>
        <v>14</v>
      </c>
      <c r="AE63" s="54">
        <f>AE29</f>
        <v>13880</v>
      </c>
      <c r="AF63" s="55">
        <f t="shared" si="304"/>
        <v>2.8397565922920892E-2</v>
      </c>
      <c r="AG63" s="55">
        <f t="shared" si="304"/>
        <v>5.247111348012392E-3</v>
      </c>
      <c r="AH63" s="56">
        <f t="shared" si="280"/>
        <v>991.42857142857144</v>
      </c>
      <c r="AI63" s="67">
        <f>AI29</f>
        <v>108</v>
      </c>
      <c r="AJ63" s="54">
        <f>AJ29</f>
        <v>117447</v>
      </c>
      <c r="AK63" s="55">
        <f t="shared" si="305"/>
        <v>2.8398632658427556E-2</v>
      </c>
      <c r="AL63" s="55">
        <f t="shared" si="305"/>
        <v>7.8299315428499196E-3</v>
      </c>
      <c r="AM63" s="56">
        <f t="shared" si="282"/>
        <v>1087.4722222222222</v>
      </c>
      <c r="AN63" s="10"/>
      <c r="AO63" s="67">
        <f>AO29</f>
        <v>2</v>
      </c>
      <c r="AP63" s="54">
        <f>AP29</f>
        <v>3200</v>
      </c>
      <c r="AQ63" s="55">
        <f t="shared" si="306"/>
        <v>8.8495575221238937E-3</v>
      </c>
      <c r="AR63" s="55">
        <f t="shared" si="306"/>
        <v>2.7629723711397173E-3</v>
      </c>
      <c r="AS63" s="56">
        <f t="shared" si="284"/>
        <v>1600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2</v>
      </c>
      <c r="BT63" s="54">
        <f>BT29</f>
        <v>3200</v>
      </c>
      <c r="BU63" s="55">
        <f t="shared" si="312"/>
        <v>5.7142857142857141E-2</v>
      </c>
      <c r="BV63" s="55">
        <f t="shared" si="312"/>
        <v>2.9331695646993044E-2</v>
      </c>
      <c r="BW63" s="56">
        <f t="shared" si="296"/>
        <v>1600</v>
      </c>
      <c r="BY63" s="67">
        <f>BY29</f>
        <v>110</v>
      </c>
      <c r="BZ63" s="54">
        <f>BZ29</f>
        <v>120647</v>
      </c>
      <c r="CA63" s="55">
        <f t="shared" si="313"/>
        <v>2.8660760812923399E-2</v>
      </c>
      <c r="CB63" s="55">
        <f t="shared" si="313"/>
        <v>7.9851901320054583E-3</v>
      </c>
      <c r="CC63" s="56">
        <f t="shared" si="298"/>
        <v>1096.7909090909091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521</v>
      </c>
      <c r="F64" s="40">
        <f>SUM(F61:F63)</f>
        <v>1794660</v>
      </c>
      <c r="G64" s="41">
        <f>IF(E64=0,"-",E64/E$88)</f>
        <v>0.66966580976863754</v>
      </c>
      <c r="H64" s="41">
        <f>IF(F64=0,"-",F64/F$88)</f>
        <v>0.62846971375222671</v>
      </c>
      <c r="I64" s="42"/>
      <c r="J64" s="68">
        <f>SUM(J61:J63)</f>
        <v>764</v>
      </c>
      <c r="K64" s="40">
        <f>SUM(K61:K63)</f>
        <v>2874422</v>
      </c>
      <c r="L64" s="41">
        <f>IF(J64=0,"-",J64/J$88)</f>
        <v>0.70285188592456305</v>
      </c>
      <c r="M64" s="41">
        <f>IF(K64=0,"-",K64/K$88)</f>
        <v>0.6829528026297188</v>
      </c>
      <c r="N64" s="42"/>
      <c r="O64" s="68">
        <f>SUM(O61:O63)</f>
        <v>812</v>
      </c>
      <c r="P64" s="40">
        <f>SUM(P61:P63)</f>
        <v>2852871</v>
      </c>
      <c r="Q64" s="41">
        <f>IF(O64=0,"-",O64/O$88)</f>
        <v>0.5714285714285714</v>
      </c>
      <c r="R64" s="41">
        <f>IF(P64=0,"-",P64/P$88)</f>
        <v>0.45077832696321418</v>
      </c>
      <c r="S64" s="42"/>
      <c r="T64" s="68">
        <f>SUM(T61:T63)</f>
        <v>416</v>
      </c>
      <c r="U64" s="40">
        <f>SUM(U61:U63)</f>
        <v>1260163</v>
      </c>
      <c r="V64" s="41">
        <f>IF(T64=0,"-",T64/T$88)</f>
        <v>0.3056576047024247</v>
      </c>
      <c r="W64" s="41">
        <f>IF(U64=0,"-",U64/U$88)</f>
        <v>0.20104222122281357</v>
      </c>
      <c r="X64" s="42"/>
      <c r="Y64" s="68">
        <f>SUM(Y61:Y63)</f>
        <v>797</v>
      </c>
      <c r="Z64" s="40">
        <f>SUM(Z61:Z63)</f>
        <v>3572367</v>
      </c>
      <c r="AA64" s="41">
        <f>IF(Y64=0,"-",Y64/Y$88)</f>
        <v>0.1832183908045977</v>
      </c>
      <c r="AB64" s="41">
        <f>IF(Z64=0,"-",Z64/Z$88)</f>
        <v>0.1642519467166618</v>
      </c>
      <c r="AC64" s="42"/>
      <c r="AD64" s="68">
        <f>SUM(AD61:AD63)</f>
        <v>493</v>
      </c>
      <c r="AE64" s="40">
        <f>SUM(AE61:AE63)</f>
        <v>2645265</v>
      </c>
      <c r="AF64" s="41">
        <f>IF(AD64=0,"-",AD64/AD$88)</f>
        <v>8.8240558439233938E-2</v>
      </c>
      <c r="AG64" s="41">
        <f>IF(AE64=0,"-",AE64/AE$88)</f>
        <v>9.8311935750201945E-2</v>
      </c>
      <c r="AH64" s="42"/>
      <c r="AI64" s="68">
        <f>SUM(AI61:AI63)</f>
        <v>3803</v>
      </c>
      <c r="AJ64" s="40">
        <f>SUM(AJ61:AJ63)</f>
        <v>14999748</v>
      </c>
      <c r="AK64" s="41">
        <f>IF(AI64=0,"-",AI64/AI$88)</f>
        <v>0.26076522216127263</v>
      </c>
      <c r="AL64" s="41">
        <f>IF(AJ64=0,"-",AJ64/AJ$88)</f>
        <v>0.2195593679769097</v>
      </c>
      <c r="AM64" s="42"/>
      <c r="AN64" s="16"/>
      <c r="AO64" s="68">
        <f>SUM(AO61:AO63)</f>
        <v>226</v>
      </c>
      <c r="AP64" s="40">
        <f>SUM(AP61:AP63)</f>
        <v>1158173</v>
      </c>
      <c r="AQ64" s="41">
        <f>IF(AO64=0,"-",AO64/AO$88)</f>
        <v>6.0834454912516822E-2</v>
      </c>
      <c r="AR64" s="41">
        <f>IF(AP64=0,"-",AP64/AP$88)</f>
        <v>6.6845923192463033E-2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35</v>
      </c>
      <c r="BT64" s="40">
        <f>SUM(BT61:BT63)</f>
        <v>109097</v>
      </c>
      <c r="BU64" s="41">
        <f>IF(BS64=0,"-",BS64/BS$88)</f>
        <v>1.5744489428699954E-2</v>
      </c>
      <c r="BV64" s="41">
        <f>IF(BT64=0,"-",BT64/BT$88)</f>
        <v>9.8985645960798247E-3</v>
      </c>
      <c r="BW64" s="42"/>
      <c r="BY64" s="68">
        <f>SUM(BY61:BY63)</f>
        <v>3838</v>
      </c>
      <c r="BZ64" s="40">
        <f>SUM(BZ61:BZ63)</f>
        <v>15108845</v>
      </c>
      <c r="CA64" s="41">
        <f>IF(BY64=0,"-",BY64/BY$88)</f>
        <v>0.22835723210567024</v>
      </c>
      <c r="CB64" s="41">
        <f>IF(BZ64=0,"-",BZ64/BZ$88)</f>
        <v>0.19043402121990419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0</v>
      </c>
      <c r="F65" s="51">
        <f>F11</f>
        <v>0</v>
      </c>
      <c r="G65" s="52" t="str">
        <f>IF(E65=0,"-",E65/E$72)</f>
        <v>-</v>
      </c>
      <c r="H65" s="52" t="str">
        <f>IF(F65=0,"-",F65/F$72)</f>
        <v>-</v>
      </c>
      <c r="I65" s="51" t="str">
        <f>IF(E65&gt;0,F65/E65,"-")</f>
        <v>-</v>
      </c>
      <c r="J65" s="50">
        <f>J11</f>
        <v>0</v>
      </c>
      <c r="K65" s="51">
        <f>K11</f>
        <v>0</v>
      </c>
      <c r="L65" s="52" t="str">
        <f>IF(J65=0,"-",J65/J$72)</f>
        <v>-</v>
      </c>
      <c r="M65" s="52" t="str">
        <f>IF(K65=0,"-",K65/K$72)</f>
        <v>-</v>
      </c>
      <c r="N65" s="51" t="str">
        <f>IF(J65&gt;0,K65/J65,"-")</f>
        <v>-</v>
      </c>
      <c r="O65" s="50">
        <f>O11</f>
        <v>72</v>
      </c>
      <c r="P65" s="51">
        <f>P11</f>
        <v>635500</v>
      </c>
      <c r="Q65" s="52" t="e">
        <f>IF(O65=0,"-",O65/O$72)</f>
        <v>#DIV/0!</v>
      </c>
      <c r="R65" s="52" t="e">
        <f>IF(P65=0,"-",P65/P$72)</f>
        <v>#DIV/0!</v>
      </c>
      <c r="S65" s="51">
        <f>IF(O65&gt;0,P65/O65,"-")</f>
        <v>8826.3888888888887</v>
      </c>
      <c r="T65" s="50">
        <f>T11</f>
        <v>441</v>
      </c>
      <c r="U65" s="51">
        <f>U11</f>
        <v>2333617</v>
      </c>
      <c r="V65" s="52" t="e">
        <f>IF(T65=0,"-",T65/T$72)</f>
        <v>#DIV/0!</v>
      </c>
      <c r="W65" s="52" t="e">
        <f>IF(U65=0,"-",U65/U$72)</f>
        <v>#DIV/0!</v>
      </c>
      <c r="X65" s="51">
        <f>IF(T65&gt;0,U65/T65,"-")</f>
        <v>5291.6485260770978</v>
      </c>
      <c r="Y65" s="50">
        <f>Y11</f>
        <v>1862</v>
      </c>
      <c r="Z65" s="51">
        <f>Z11</f>
        <v>8952778</v>
      </c>
      <c r="AA65" s="52" t="e">
        <f>IF(Y65=0,"-",Y65/Y$72)</f>
        <v>#DIV/0!</v>
      </c>
      <c r="AB65" s="52" t="e">
        <f>IF(Z65=0,"-",Z65/Z$72)</f>
        <v>#DIV/0!</v>
      </c>
      <c r="AC65" s="51">
        <f>IF(Y65&gt;0,Z65/Y65,"-")</f>
        <v>4808.151450053706</v>
      </c>
      <c r="AD65" s="50">
        <f>AD11</f>
        <v>2707</v>
      </c>
      <c r="AE65" s="51">
        <f>AE11</f>
        <v>10873822</v>
      </c>
      <c r="AF65" s="52">
        <f>IF(AD65=0,"-",AD65/AD$72)</f>
        <v>451.16666666666669</v>
      </c>
      <c r="AG65" s="52">
        <f>IF(AE65=0,"-",AE65/AE$72)</f>
        <v>856.34131359269179</v>
      </c>
      <c r="AH65" s="51">
        <f>IF(AD65&gt;0,AE65/AD65,"-")</f>
        <v>4016.9272257111193</v>
      </c>
      <c r="AI65" s="50">
        <f>AI11</f>
        <v>5082</v>
      </c>
      <c r="AJ65" s="51">
        <f>AJ11</f>
        <v>22795717</v>
      </c>
      <c r="AK65" s="52">
        <f>IF(AI65=0,"-",AI65/AI$72)</f>
        <v>847</v>
      </c>
      <c r="AL65" s="52">
        <f>IF(AJ65=0,"-",AJ65/AJ$72)</f>
        <v>1795.2210584343991</v>
      </c>
      <c r="AM65" s="51">
        <f>IF(AI65&gt;0,AJ65/AI65,"-")</f>
        <v>4485.5798898071625</v>
      </c>
      <c r="AN65" s="10"/>
      <c r="AO65" s="50">
        <f>AO11</f>
        <v>1242</v>
      </c>
      <c r="AP65" s="51">
        <f>AP11</f>
        <v>5012107</v>
      </c>
      <c r="AQ65" s="52">
        <f>IF(AO65=0,"-",AO65/AO$72)</f>
        <v>77.625</v>
      </c>
      <c r="AR65" s="52">
        <f>IF(AP65=0,"-",AP65/AP$72)</f>
        <v>170.60749540472463</v>
      </c>
      <c r="AS65" s="51">
        <f>IF(AO65&gt;0,AP65/AO65,"-")</f>
        <v>4035.5128824476651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5082</v>
      </c>
      <c r="BZ65" s="51">
        <f>BZ11</f>
        <v>22795717</v>
      </c>
      <c r="CA65" s="52">
        <f>IF(BY65=0,"-",BY65/BY$72)</f>
        <v>231</v>
      </c>
      <c r="CB65" s="52">
        <f>IF(BZ65=0,"-",BZ65/BZ$72)</f>
        <v>541.77481224450992</v>
      </c>
      <c r="CC65" s="51">
        <f>IF(BY65&gt;0,BZ65/BY65,"-")</f>
        <v>4485.5798898071625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130</v>
      </c>
      <c r="F66" s="36">
        <f>F10</f>
        <v>578562</v>
      </c>
      <c r="G66" s="37">
        <f t="shared" ref="G66:H68" si="314">IF(E66=0,"-",E66/E$64)</f>
        <v>0.24952015355086371</v>
      </c>
      <c r="H66" s="37">
        <f t="shared" si="314"/>
        <v>0.3223797265220153</v>
      </c>
      <c r="I66" s="38">
        <f>IF(E66&gt;0,F66/E66,"-")</f>
        <v>4450.4769230769234</v>
      </c>
      <c r="J66" s="65">
        <f>J10</f>
        <v>167</v>
      </c>
      <c r="K66" s="36">
        <f>K10</f>
        <v>671863</v>
      </c>
      <c r="L66" s="37">
        <f t="shared" ref="L66:M68" si="315">IF(J66=0,"-",J66/J$64)</f>
        <v>0.21858638743455497</v>
      </c>
      <c r="M66" s="37">
        <f t="shared" si="315"/>
        <v>0.23373846985585275</v>
      </c>
      <c r="N66" s="38">
        <f>IF(J66&gt;0,K66/J66,"-")</f>
        <v>4023.131736526946</v>
      </c>
      <c r="O66" s="65">
        <f>O10</f>
        <v>160</v>
      </c>
      <c r="P66" s="36">
        <f>P10</f>
        <v>643020</v>
      </c>
      <c r="Q66" s="37">
        <f t="shared" ref="Q66:R68" si="316">IF(O66=0,"-",O66/O$64)</f>
        <v>0.19704433497536947</v>
      </c>
      <c r="R66" s="37">
        <f t="shared" si="316"/>
        <v>0.22539399783586428</v>
      </c>
      <c r="S66" s="38">
        <f>IF(O66&gt;0,P66/O66,"-")</f>
        <v>4018.875</v>
      </c>
      <c r="T66" s="65">
        <f>T10</f>
        <v>119</v>
      </c>
      <c r="U66" s="36">
        <f>U10</f>
        <v>476554</v>
      </c>
      <c r="V66" s="37">
        <f t="shared" ref="V66:W68" si="317">IF(T66=0,"-",T66/T$64)</f>
        <v>0.28605769230769229</v>
      </c>
      <c r="W66" s="37">
        <f t="shared" si="317"/>
        <v>0.37816853851446203</v>
      </c>
      <c r="X66" s="38">
        <f>IF(T66&gt;0,U66/T66,"-")</f>
        <v>4004.6554621848741</v>
      </c>
      <c r="Y66" s="65">
        <f>Y10</f>
        <v>153</v>
      </c>
      <c r="Z66" s="36">
        <f>Z10</f>
        <v>604272</v>
      </c>
      <c r="AA66" s="37">
        <f t="shared" ref="AA66:AB68" si="318">IF(Y66=0,"-",Y66/Y$64)</f>
        <v>0.191969887076537</v>
      </c>
      <c r="AB66" s="37">
        <f t="shared" si="318"/>
        <v>0.1691517136957093</v>
      </c>
      <c r="AC66" s="38">
        <f>IF(Y66&gt;0,Z66/Y66,"-")</f>
        <v>3949.4901960784314</v>
      </c>
      <c r="AD66" s="65">
        <f>AD10</f>
        <v>68</v>
      </c>
      <c r="AE66" s="36">
        <f>AE10</f>
        <v>295590</v>
      </c>
      <c r="AF66" s="37">
        <f t="shared" ref="AF66:AG68" si="319">IF(AD66=0,"-",AD66/AD$64)</f>
        <v>0.13793103448275862</v>
      </c>
      <c r="AG66" s="37">
        <f t="shared" si="319"/>
        <v>0.11174305787888926</v>
      </c>
      <c r="AH66" s="38">
        <f>IF(AD66&gt;0,AE66/AD66,"-")</f>
        <v>4346.911764705882</v>
      </c>
      <c r="AI66" s="65">
        <f>AI10</f>
        <v>797</v>
      </c>
      <c r="AJ66" s="36">
        <f>AJ10</f>
        <v>3269861</v>
      </c>
      <c r="AK66" s="37">
        <f t="shared" ref="AK66:AL68" si="320">IF(AI66=0,"-",AI66/AI$64)</f>
        <v>0.20957139100709965</v>
      </c>
      <c r="AL66" s="37">
        <f t="shared" si="320"/>
        <v>0.21799439563918008</v>
      </c>
      <c r="AM66" s="38">
        <f>IF(AI66&gt;0,AJ66/AI66,"-")</f>
        <v>4102.7114178168131</v>
      </c>
      <c r="AN66" s="10"/>
      <c r="AO66" s="65">
        <f>AO10</f>
        <v>59</v>
      </c>
      <c r="AP66" s="36">
        <f>AP10</f>
        <v>243328</v>
      </c>
      <c r="AQ66" s="37">
        <f t="shared" ref="AQ66:AR68" si="321">IF(AO66=0,"-",AO66/AO$64)</f>
        <v>0.26106194690265488</v>
      </c>
      <c r="AR66" s="37">
        <f t="shared" si="321"/>
        <v>0.21009641910146412</v>
      </c>
      <c r="AS66" s="38">
        <f>IF(AO66&gt;0,AP66/AO66,"-")</f>
        <v>4124.2033898305081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797</v>
      </c>
      <c r="BZ66" s="36">
        <f>BZ10</f>
        <v>3269861</v>
      </c>
      <c r="CA66" s="37">
        <f t="shared" ref="CA66:CB68" si="328">IF(BY66=0,"-",BY66/BY$64)</f>
        <v>0.20766023970818134</v>
      </c>
      <c r="CB66" s="37">
        <f t="shared" si="328"/>
        <v>0.21642031538479611</v>
      </c>
      <c r="CC66" s="38">
        <f>IF(BY66&gt;0,BZ66/BY66,"-")</f>
        <v>4102.7114178168131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17</v>
      </c>
      <c r="F67" s="47">
        <f>F20</f>
        <v>21580</v>
      </c>
      <c r="G67" s="48">
        <f t="shared" si="314"/>
        <v>3.2629558541266791E-2</v>
      </c>
      <c r="H67" s="48">
        <f t="shared" si="314"/>
        <v>1.2024561755429998E-2</v>
      </c>
      <c r="I67" s="49">
        <f>IF(E67&gt;0,F67/E67,"-")</f>
        <v>1269.4117647058824</v>
      </c>
      <c r="J67" s="66">
        <f>J20</f>
        <v>34</v>
      </c>
      <c r="K67" s="47">
        <f>K20</f>
        <v>53060</v>
      </c>
      <c r="L67" s="48">
        <f t="shared" si="315"/>
        <v>4.4502617801047119E-2</v>
      </c>
      <c r="M67" s="48">
        <f t="shared" si="315"/>
        <v>1.8459363308519071E-2</v>
      </c>
      <c r="N67" s="49">
        <f>IF(J67&gt;0,K67/J67,"-")</f>
        <v>1560.5882352941176</v>
      </c>
      <c r="O67" s="66">
        <f>O20</f>
        <v>31</v>
      </c>
      <c r="P67" s="47">
        <f>P20</f>
        <v>49535</v>
      </c>
      <c r="Q67" s="48">
        <f t="shared" si="316"/>
        <v>3.8177339901477834E-2</v>
      </c>
      <c r="R67" s="48">
        <f t="shared" si="316"/>
        <v>1.7363210604335072E-2</v>
      </c>
      <c r="S67" s="49">
        <f>IF(O67&gt;0,P67/O67,"-")</f>
        <v>1597.9032258064517</v>
      </c>
      <c r="T67" s="66">
        <f>T20</f>
        <v>19</v>
      </c>
      <c r="U67" s="47">
        <f>U20</f>
        <v>21640</v>
      </c>
      <c r="V67" s="48">
        <f t="shared" si="317"/>
        <v>4.567307692307692E-2</v>
      </c>
      <c r="W67" s="48">
        <f t="shared" si="317"/>
        <v>1.7172381668085795E-2</v>
      </c>
      <c r="X67" s="49">
        <f>IF(T67&gt;0,U67/T67,"-")</f>
        <v>1138.9473684210527</v>
      </c>
      <c r="Y67" s="66">
        <f>Y20</f>
        <v>30</v>
      </c>
      <c r="Z67" s="47">
        <f>Z20</f>
        <v>39681</v>
      </c>
      <c r="AA67" s="48">
        <f t="shared" si="318"/>
        <v>3.7641154328732745E-2</v>
      </c>
      <c r="AB67" s="48">
        <f t="shared" si="318"/>
        <v>1.1107761324634339E-2</v>
      </c>
      <c r="AC67" s="49">
        <f>IF(Y67&gt;0,Z67/Y67,"-")</f>
        <v>1322.7</v>
      </c>
      <c r="AD67" s="66">
        <f>AD20</f>
        <v>18</v>
      </c>
      <c r="AE67" s="47">
        <f>AE20</f>
        <v>21751</v>
      </c>
      <c r="AF67" s="48">
        <f t="shared" si="319"/>
        <v>3.6511156186612576E-2</v>
      </c>
      <c r="AG67" s="48">
        <f t="shared" si="319"/>
        <v>8.2226166376525595E-3</v>
      </c>
      <c r="AH67" s="49">
        <f>IF(AD67&gt;0,AE67/AD67,"-")</f>
        <v>1208.3888888888889</v>
      </c>
      <c r="AI67" s="66">
        <f>AI20</f>
        <v>149</v>
      </c>
      <c r="AJ67" s="47">
        <f>AJ20</f>
        <v>207247</v>
      </c>
      <c r="AK67" s="48">
        <f t="shared" si="320"/>
        <v>3.9179595056534317E-2</v>
      </c>
      <c r="AL67" s="48">
        <f t="shared" si="320"/>
        <v>1.3816698787206292E-2</v>
      </c>
      <c r="AM67" s="49">
        <f>IF(AI67&gt;0,AJ67/AI67,"-")</f>
        <v>1390.9194630872482</v>
      </c>
      <c r="AN67" s="10"/>
      <c r="AO67" s="66">
        <f>AO20</f>
        <v>10</v>
      </c>
      <c r="AP67" s="47">
        <f>AP20</f>
        <v>10660</v>
      </c>
      <c r="AQ67" s="48">
        <f t="shared" si="321"/>
        <v>4.4247787610619468E-2</v>
      </c>
      <c r="AR67" s="48">
        <f t="shared" si="321"/>
        <v>9.2041517113591841E-3</v>
      </c>
      <c r="AS67" s="49">
        <f>IF(AO67&gt;0,AP67/AO67,"-")</f>
        <v>1066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10</v>
      </c>
      <c r="BT67" s="47">
        <f>BT20</f>
        <v>10660</v>
      </c>
      <c r="BU67" s="48">
        <f t="shared" si="327"/>
        <v>0.2857142857142857</v>
      </c>
      <c r="BV67" s="48">
        <f t="shared" si="327"/>
        <v>9.7711211124045572E-2</v>
      </c>
      <c r="BW67" s="49">
        <f>IF(BS67&gt;0,BT67/BS67,"-")</f>
        <v>1066</v>
      </c>
      <c r="BY67" s="66">
        <f>BY20</f>
        <v>159</v>
      </c>
      <c r="BZ67" s="47">
        <f>BZ20</f>
        <v>217907</v>
      </c>
      <c r="CA67" s="48">
        <f t="shared" si="328"/>
        <v>4.1427826993225642E-2</v>
      </c>
      <c r="CB67" s="48">
        <f t="shared" si="328"/>
        <v>1.4422479018085101E-2</v>
      </c>
      <c r="CC67" s="49">
        <f>IF(BY67&gt;0,BZ67/BY67,"-")</f>
        <v>1370.4842767295597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2</v>
      </c>
      <c r="F68" s="54">
        <f>F30</f>
        <v>2455</v>
      </c>
      <c r="G68" s="55">
        <f t="shared" si="314"/>
        <v>3.838771593090211E-3</v>
      </c>
      <c r="H68" s="55">
        <f t="shared" si="314"/>
        <v>1.3679471320472958E-3</v>
      </c>
      <c r="I68" s="56">
        <f>IF(E68&gt;0,F68/E68,"-")</f>
        <v>1227.5</v>
      </c>
      <c r="J68" s="67">
        <f>J30</f>
        <v>14</v>
      </c>
      <c r="K68" s="54">
        <f>K30</f>
        <v>27965</v>
      </c>
      <c r="L68" s="55">
        <f t="shared" si="315"/>
        <v>1.832460732984293E-2</v>
      </c>
      <c r="M68" s="55">
        <f t="shared" si="315"/>
        <v>9.7289124561390078E-3</v>
      </c>
      <c r="N68" s="56">
        <f>IF(J68&gt;0,K68/J68,"-")</f>
        <v>1997.5</v>
      </c>
      <c r="O68" s="67">
        <f>O30</f>
        <v>6</v>
      </c>
      <c r="P68" s="54">
        <f>P30</f>
        <v>10011</v>
      </c>
      <c r="Q68" s="55">
        <f t="shared" si="316"/>
        <v>7.3891625615763543E-3</v>
      </c>
      <c r="R68" s="55">
        <f t="shared" si="316"/>
        <v>3.5090966258200947E-3</v>
      </c>
      <c r="S68" s="56">
        <f>IF(O68&gt;0,P68/O68,"-")</f>
        <v>1668.5</v>
      </c>
      <c r="T68" s="67">
        <f>T30</f>
        <v>2</v>
      </c>
      <c r="U68" s="54">
        <f>U30</f>
        <v>3325</v>
      </c>
      <c r="V68" s="55">
        <f t="shared" si="317"/>
        <v>4.807692307692308E-3</v>
      </c>
      <c r="W68" s="55">
        <f t="shared" si="317"/>
        <v>2.6385475529752899E-3</v>
      </c>
      <c r="X68" s="56">
        <f>IF(T68&gt;0,U68/T68,"-")</f>
        <v>1662.5</v>
      </c>
      <c r="Y68" s="67">
        <f>Y30</f>
        <v>8</v>
      </c>
      <c r="Z68" s="54">
        <f>Z30</f>
        <v>12238</v>
      </c>
      <c r="AA68" s="55">
        <f t="shared" si="318"/>
        <v>1.0037641154328732E-2</v>
      </c>
      <c r="AB68" s="55">
        <f t="shared" si="318"/>
        <v>3.4257398525963318E-3</v>
      </c>
      <c r="AC68" s="56">
        <f>IF(Y68&gt;0,Z68/Y68,"-")</f>
        <v>1529.75</v>
      </c>
      <c r="AD68" s="67">
        <f>AD30</f>
        <v>7</v>
      </c>
      <c r="AE68" s="54">
        <f>AE30</f>
        <v>15683</v>
      </c>
      <c r="AF68" s="55">
        <f t="shared" si="319"/>
        <v>1.4198782961460446E-2</v>
      </c>
      <c r="AG68" s="55">
        <f t="shared" si="319"/>
        <v>5.9287065757116959E-3</v>
      </c>
      <c r="AH68" s="56">
        <f>IF(AD68&gt;0,AE68/AD68,"-")</f>
        <v>2240.4285714285716</v>
      </c>
      <c r="AI68" s="67">
        <f>AI30</f>
        <v>39</v>
      </c>
      <c r="AJ68" s="54">
        <f>AJ30</f>
        <v>71677</v>
      </c>
      <c r="AK68" s="55">
        <f t="shared" si="320"/>
        <v>1.0255061793321063E-2</v>
      </c>
      <c r="AL68" s="55">
        <f t="shared" si="320"/>
        <v>4.7785469462553638E-3</v>
      </c>
      <c r="AM68" s="56">
        <f>IF(AI68&gt;0,AJ68/AI68,"-")</f>
        <v>1837.8717948717949</v>
      </c>
      <c r="AN68" s="10"/>
      <c r="AO68" s="67">
        <f>AO30</f>
        <v>2</v>
      </c>
      <c r="AP68" s="54">
        <f>AP30</f>
        <v>3400</v>
      </c>
      <c r="AQ68" s="55">
        <f t="shared" si="321"/>
        <v>8.8495575221238937E-3</v>
      </c>
      <c r="AR68" s="55">
        <f t="shared" si="321"/>
        <v>2.9356581443359497E-3</v>
      </c>
      <c r="AS68" s="56">
        <f>IF(AO68&gt;0,AP68/AO68,"-")</f>
        <v>1700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2</v>
      </c>
      <c r="BT68" s="54">
        <f>BT30</f>
        <v>3400</v>
      </c>
      <c r="BU68" s="55">
        <f t="shared" si="327"/>
        <v>5.7142857142857141E-2</v>
      </c>
      <c r="BV68" s="55">
        <f t="shared" si="327"/>
        <v>3.1164926624930107E-2</v>
      </c>
      <c r="BW68" s="56">
        <f>IF(BS68&gt;0,BT68/BS68,"-")</f>
        <v>1700</v>
      </c>
      <c r="BY68" s="67">
        <f>BY30</f>
        <v>41</v>
      </c>
      <c r="BZ68" s="54">
        <f>BZ30</f>
        <v>75077</v>
      </c>
      <c r="CA68" s="55">
        <f t="shared" si="328"/>
        <v>1.0682647212089631E-2</v>
      </c>
      <c r="CB68" s="55">
        <f t="shared" si="328"/>
        <v>4.9690760610754826E-3</v>
      </c>
      <c r="CC68" s="56">
        <f>IF(BY68&gt;0,BZ68/BY68,"-")</f>
        <v>1831.1463414634147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149</v>
      </c>
      <c r="F69" s="40">
        <f>SUM(F66:F68)</f>
        <v>602597</v>
      </c>
      <c r="G69" s="41">
        <f>IF(E69=0,"-",E69/E$88)</f>
        <v>0.19151670951156813</v>
      </c>
      <c r="H69" s="41">
        <f>IF(F69=0,"-",F69/F$88)</f>
        <v>0.21102268067374913</v>
      </c>
      <c r="I69" s="42"/>
      <c r="J69" s="68">
        <f>SUM(J66:J68)</f>
        <v>215</v>
      </c>
      <c r="K69" s="40">
        <f>SUM(K66:K68)</f>
        <v>752888</v>
      </c>
      <c r="L69" s="41">
        <f>IF(J69=0,"-",J69/J$88)</f>
        <v>0.19779208831646733</v>
      </c>
      <c r="M69" s="41">
        <f>IF(K69=0,"-",K69/K$88)</f>
        <v>0.17888360500520931</v>
      </c>
      <c r="N69" s="42"/>
      <c r="O69" s="68">
        <f>SUM(O66:O68)</f>
        <v>197</v>
      </c>
      <c r="P69" s="40">
        <f>SUM(P66:P68)</f>
        <v>702566</v>
      </c>
      <c r="Q69" s="41">
        <f>IF(O69=0,"-",O69/O$88)</f>
        <v>0.13863476425052779</v>
      </c>
      <c r="R69" s="41">
        <f>IF(P69=0,"-",P69/P$88)</f>
        <v>0.11101151298507277</v>
      </c>
      <c r="S69" s="42"/>
      <c r="T69" s="68">
        <f>SUM(T66:T68)</f>
        <v>140</v>
      </c>
      <c r="U69" s="40">
        <f>SUM(U66:U68)</f>
        <v>501519</v>
      </c>
      <c r="V69" s="41">
        <f>IF(T69=0,"-",T69/T$88)</f>
        <v>0.10286554004408523</v>
      </c>
      <c r="W69" s="41">
        <f>IF(U69=0,"-",U69/U$88)</f>
        <v>8.0010676194622626E-2</v>
      </c>
      <c r="X69" s="42"/>
      <c r="Y69" s="68">
        <f>SUM(Y66:Y68)</f>
        <v>191</v>
      </c>
      <c r="Z69" s="40">
        <f>SUM(Z66:Z68)</f>
        <v>656191</v>
      </c>
      <c r="AA69" s="41">
        <f>IF(Y69=0,"-",Y69/Y$88)</f>
        <v>4.3908045977011492E-2</v>
      </c>
      <c r="AB69" s="41">
        <f>IF(Z69=0,"-",Z69/Z$88)</f>
        <v>3.0170654125948715E-2</v>
      </c>
      <c r="AC69" s="42"/>
      <c r="AD69" s="68">
        <f>SUM(AD66:AD68)</f>
        <v>93</v>
      </c>
      <c r="AE69" s="40">
        <f>SUM(AE66:AE68)</f>
        <v>333024</v>
      </c>
      <c r="AF69" s="41">
        <f>IF(AD69=0,"-",AD69/AD$88)</f>
        <v>1.6645784857705386E-2</v>
      </c>
      <c r="AG69" s="41">
        <f>IF(AE69=0,"-",AE69/AE$88)</f>
        <v>1.2376920305253067E-2</v>
      </c>
      <c r="AH69" s="42"/>
      <c r="AI69" s="68">
        <f>SUM(AI66:AI68)</f>
        <v>985</v>
      </c>
      <c r="AJ69" s="40">
        <f>SUM(AJ66:AJ68)</f>
        <v>3548785</v>
      </c>
      <c r="AK69" s="41">
        <f>IF(AI69=0,"-",AI69/AI$88)</f>
        <v>6.7539769610532097E-2</v>
      </c>
      <c r="AL69" s="41">
        <f>IF(AJ69=0,"-",AJ69/AJ$88)</f>
        <v>5.1945472129660941E-2</v>
      </c>
      <c r="AM69" s="42"/>
      <c r="AN69" s="16"/>
      <c r="AO69" s="68">
        <f>SUM(AO66:AO68)</f>
        <v>71</v>
      </c>
      <c r="AP69" s="40">
        <f>SUM(AP66:AP68)</f>
        <v>257388</v>
      </c>
      <c r="AQ69" s="41">
        <f>IF(AO69=0,"-",AO69/AO$88)</f>
        <v>1.9111709286675639E-2</v>
      </c>
      <c r="AR69" s="41">
        <f>IF(AP69=0,"-",AP69/AP$88)</f>
        <v>1.4855585891452895E-2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12</v>
      </c>
      <c r="BT69" s="40">
        <f>SUM(BT66:BT68)</f>
        <v>14060</v>
      </c>
      <c r="BU69" s="41">
        <f>IF(BS69=0,"-",BS69/BS$88)</f>
        <v>5.3981106612685558E-3</v>
      </c>
      <c r="BV69" s="41">
        <f>IF(BT69=0,"-",BT69/BT$88)</f>
        <v>1.2756887744015174E-3</v>
      </c>
      <c r="BW69" s="42"/>
      <c r="BY69" s="68">
        <f>SUM(BY66:BY68)</f>
        <v>997</v>
      </c>
      <c r="BZ69" s="40">
        <f>SUM(BZ66:BZ68)</f>
        <v>3562845</v>
      </c>
      <c r="CA69" s="41">
        <f>IF(BY69=0,"-",BY69/BY$88)</f>
        <v>5.932052121140001E-2</v>
      </c>
      <c r="CB69" s="41">
        <f>IF(BZ69=0,"-",BZ69/BZ$88)</f>
        <v>4.4906602743838432E-2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0</v>
      </c>
      <c r="F70" s="36">
        <f>F11</f>
        <v>0</v>
      </c>
      <c r="G70" s="37" t="str">
        <f t="shared" ref="G70:H72" si="329">IF(E70=0,"-",E70/E$73)</f>
        <v>-</v>
      </c>
      <c r="H70" s="37" t="str">
        <f t="shared" si="329"/>
        <v>-</v>
      </c>
      <c r="I70" s="38" t="str">
        <f>IF(E70&gt;0,F70/E70,"-")</f>
        <v>-</v>
      </c>
      <c r="J70" s="65">
        <f>J11</f>
        <v>0</v>
      </c>
      <c r="K70" s="36">
        <f>K11</f>
        <v>0</v>
      </c>
      <c r="L70" s="37" t="str">
        <f t="shared" ref="L70:M72" si="330">IF(J70=0,"-",J70/J$73)</f>
        <v>-</v>
      </c>
      <c r="M70" s="37" t="str">
        <f t="shared" si="330"/>
        <v>-</v>
      </c>
      <c r="N70" s="38" t="str">
        <f>IF(J70&gt;0,K70/J70,"-")</f>
        <v>-</v>
      </c>
      <c r="O70" s="65">
        <f>O11</f>
        <v>72</v>
      </c>
      <c r="P70" s="36">
        <f>P11</f>
        <v>635500</v>
      </c>
      <c r="Q70" s="37">
        <f t="shared" ref="Q70:R72" si="331">IF(O70=0,"-",O70/O$73)</f>
        <v>1</v>
      </c>
      <c r="R70" s="37">
        <f t="shared" si="331"/>
        <v>1</v>
      </c>
      <c r="S70" s="38">
        <f>IF(O70&gt;0,P70/O70,"-")</f>
        <v>8826.3888888888887</v>
      </c>
      <c r="T70" s="65">
        <f>T11</f>
        <v>441</v>
      </c>
      <c r="U70" s="36">
        <f>U11</f>
        <v>2333617</v>
      </c>
      <c r="V70" s="37">
        <f t="shared" ref="V70:W72" si="332">IF(T70=0,"-",T70/T$73)</f>
        <v>0.98657718120805371</v>
      </c>
      <c r="W70" s="37">
        <f t="shared" si="332"/>
        <v>0.99008479894034207</v>
      </c>
      <c r="X70" s="38">
        <f>IF(T70&gt;0,U70/T70,"-")</f>
        <v>5291.6485260770978</v>
      </c>
      <c r="Y70" s="65">
        <f>Y11</f>
        <v>1862</v>
      </c>
      <c r="Z70" s="36">
        <f>Z11</f>
        <v>8952778</v>
      </c>
      <c r="AA70" s="37">
        <f t="shared" ref="AA70:AB72" si="333">IF(Y70=0,"-",Y70/Y$73)</f>
        <v>0.98884758364312264</v>
      </c>
      <c r="AB70" s="37">
        <f t="shared" si="333"/>
        <v>0.99313992083303793</v>
      </c>
      <c r="AC70" s="38">
        <f>IF(Y70&gt;0,Z70/Y70,"-")</f>
        <v>4808.151450053706</v>
      </c>
      <c r="AD70" s="65">
        <f>AD11</f>
        <v>2707</v>
      </c>
      <c r="AE70" s="36">
        <f>AE11</f>
        <v>10873822</v>
      </c>
      <c r="AF70" s="37">
        <f t="shared" ref="AF70:AG72" si="334">IF(AD70=0,"-",AD70/AD$73)</f>
        <v>0.97584715212689255</v>
      </c>
      <c r="AG70" s="37">
        <f t="shared" si="334"/>
        <v>0.98777344644556975</v>
      </c>
      <c r="AH70" s="38">
        <f>IF(AD70&gt;0,AE70/AD70,"-")</f>
        <v>4016.9272257111193</v>
      </c>
      <c r="AI70" s="65">
        <f>AI11</f>
        <v>5082</v>
      </c>
      <c r="AJ70" s="36">
        <f>AJ11</f>
        <v>22795717</v>
      </c>
      <c r="AK70" s="37">
        <f t="shared" ref="AK70:AL72" si="335">IF(AI70=0,"-",AI70/AI$73)</f>
        <v>0.981839258114374</v>
      </c>
      <c r="AL70" s="37">
        <f t="shared" si="335"/>
        <v>0.99044966303828941</v>
      </c>
      <c r="AM70" s="38">
        <f>IF(AI70&gt;0,AJ70/AI70,"-")</f>
        <v>4485.5798898071625</v>
      </c>
      <c r="AN70" s="10"/>
      <c r="AO70" s="65">
        <f>AO11</f>
        <v>1242</v>
      </c>
      <c r="AP70" s="36">
        <f>AP11</f>
        <v>5012107</v>
      </c>
      <c r="AQ70" s="37">
        <f t="shared" ref="AQ70:AR72" si="336">IF(AO70=0,"-",AO70/AO$73)</f>
        <v>0.95026778882938023</v>
      </c>
      <c r="AR70" s="37">
        <f t="shared" si="336"/>
        <v>0.98043245694219194</v>
      </c>
      <c r="AS70" s="38">
        <f>IF(AO70&gt;0,AP70/AO70,"-")</f>
        <v>4035.5128824476651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5082</v>
      </c>
      <c r="BZ70" s="36">
        <f>BZ11</f>
        <v>22795717</v>
      </c>
      <c r="CA70" s="37">
        <f t="shared" ref="CA70:CB72" si="343">IF(BY70=0,"-",BY70/BY$73)</f>
        <v>0.96966227819118489</v>
      </c>
      <c r="CB70" s="37">
        <f t="shared" si="343"/>
        <v>0.98616351629887322</v>
      </c>
      <c r="CC70" s="38">
        <f>IF(BY70&gt;0,BZ70/BY70,"-")</f>
        <v>4485.5798898071625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0</v>
      </c>
      <c r="P71" s="47">
        <f>P21</f>
        <v>0</v>
      </c>
      <c r="Q71" s="48" t="str">
        <f t="shared" si="331"/>
        <v>-</v>
      </c>
      <c r="R71" s="48" t="str">
        <f t="shared" si="331"/>
        <v>-</v>
      </c>
      <c r="S71" s="49" t="str">
        <f>IF(O71&gt;0,P71/O71,"-")</f>
        <v>-</v>
      </c>
      <c r="T71" s="66">
        <f>T21</f>
        <v>6</v>
      </c>
      <c r="U71" s="47">
        <f>U21</f>
        <v>23370</v>
      </c>
      <c r="V71" s="48">
        <f t="shared" si="332"/>
        <v>1.3422818791946308E-2</v>
      </c>
      <c r="W71" s="48">
        <f t="shared" si="332"/>
        <v>9.9152010596579455E-3</v>
      </c>
      <c r="X71" s="49">
        <f>IF(T71&gt;0,U71/T71,"-")</f>
        <v>3895</v>
      </c>
      <c r="Y71" s="66">
        <f>Y21</f>
        <v>21</v>
      </c>
      <c r="Z71" s="47">
        <f>Z21</f>
        <v>61841</v>
      </c>
      <c r="AA71" s="48">
        <f t="shared" si="333"/>
        <v>1.1152416356877323E-2</v>
      </c>
      <c r="AB71" s="48">
        <f t="shared" si="333"/>
        <v>6.8600791669620204E-3</v>
      </c>
      <c r="AC71" s="49">
        <f>IF(Y71&gt;0,Z71/Y71,"-")</f>
        <v>2944.8095238095239</v>
      </c>
      <c r="AD71" s="66">
        <f>AD21</f>
        <v>61</v>
      </c>
      <c r="AE71" s="47">
        <f>AE21</f>
        <v>121897</v>
      </c>
      <c r="AF71" s="48">
        <f t="shared" si="334"/>
        <v>2.198990627253064E-2</v>
      </c>
      <c r="AG71" s="48">
        <f t="shared" si="334"/>
        <v>1.1073072540765852E-2</v>
      </c>
      <c r="AH71" s="49">
        <f>IF(AD71&gt;0,AE71/AD71,"-")</f>
        <v>1998.311475409836</v>
      </c>
      <c r="AI71" s="66">
        <f>AI21</f>
        <v>88</v>
      </c>
      <c r="AJ71" s="47">
        <f>AJ21</f>
        <v>207108</v>
      </c>
      <c r="AK71" s="48">
        <f t="shared" si="335"/>
        <v>1.7001545595054096E-2</v>
      </c>
      <c r="AL71" s="48">
        <f t="shared" si="335"/>
        <v>8.9986223645667322E-3</v>
      </c>
      <c r="AM71" s="49">
        <f>IF(AI71&gt;0,AJ71/AI71,"-")</f>
        <v>2353.5</v>
      </c>
      <c r="AN71" s="10"/>
      <c r="AO71" s="66">
        <f>AO21</f>
        <v>49</v>
      </c>
      <c r="AP71" s="47">
        <f>AP21</f>
        <v>70654</v>
      </c>
      <c r="AQ71" s="48">
        <f t="shared" si="336"/>
        <v>3.7490436113236422E-2</v>
      </c>
      <c r="AR71" s="48">
        <f t="shared" si="336"/>
        <v>1.382082920671758E-2</v>
      </c>
      <c r="AS71" s="49">
        <f>IF(AO71&gt;0,AP71/AO71,"-")</f>
        <v>1441.9183673469388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49</v>
      </c>
      <c r="BT71" s="47">
        <f>BT21</f>
        <v>70654</v>
      </c>
      <c r="BU71" s="48">
        <f t="shared" si="342"/>
        <v>0.75384615384615383</v>
      </c>
      <c r="BV71" s="48">
        <f t="shared" si="342"/>
        <v>0.70631397952655151</v>
      </c>
      <c r="BW71" s="49">
        <f>IF(BS71&gt;0,BT71/BS71,"-")</f>
        <v>1441.9183673469388</v>
      </c>
      <c r="BY71" s="66">
        <f>BY21</f>
        <v>137</v>
      </c>
      <c r="BZ71" s="47">
        <f>BZ21</f>
        <v>277762</v>
      </c>
      <c r="CA71" s="48">
        <f t="shared" si="343"/>
        <v>2.6140049608853272E-2</v>
      </c>
      <c r="CB71" s="48">
        <f t="shared" si="343"/>
        <v>1.2016237550861314E-2</v>
      </c>
      <c r="CC71" s="49">
        <f>IF(BY71&gt;0,BZ71/BY71,"-")</f>
        <v>2027.4598540145985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0</v>
      </c>
      <c r="K72" s="54">
        <f>K31</f>
        <v>0</v>
      </c>
      <c r="L72" s="55" t="str">
        <f t="shared" si="330"/>
        <v>-</v>
      </c>
      <c r="M72" s="55" t="str">
        <f t="shared" si="330"/>
        <v>-</v>
      </c>
      <c r="N72" s="49" t="str">
        <f>IF(J72&gt;0,K72/J72,"-")</f>
        <v>-</v>
      </c>
      <c r="O72" s="67">
        <f>O31</f>
        <v>0</v>
      </c>
      <c r="P72" s="54">
        <f>P31</f>
        <v>0</v>
      </c>
      <c r="Q72" s="55" t="str">
        <f t="shared" si="331"/>
        <v>-</v>
      </c>
      <c r="R72" s="55" t="str">
        <f t="shared" si="331"/>
        <v>-</v>
      </c>
      <c r="S72" s="49" t="str">
        <f>IF(O72&gt;0,P72/O72,"-")</f>
        <v>-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6</v>
      </c>
      <c r="AE72" s="54">
        <f>AE31</f>
        <v>12698</v>
      </c>
      <c r="AF72" s="55">
        <f t="shared" si="334"/>
        <v>2.1629416005767843E-3</v>
      </c>
      <c r="AG72" s="55">
        <f t="shared" si="334"/>
        <v>1.1534810136643624E-3</v>
      </c>
      <c r="AH72" s="49">
        <f>IF(AD72&gt;0,AE72/AD72,"-")</f>
        <v>2116.3333333333335</v>
      </c>
      <c r="AI72" s="67">
        <f>AI31</f>
        <v>6</v>
      </c>
      <c r="AJ72" s="54">
        <f>AJ31</f>
        <v>12698</v>
      </c>
      <c r="AK72" s="55">
        <f t="shared" si="335"/>
        <v>1.1591962905718701E-3</v>
      </c>
      <c r="AL72" s="55">
        <f t="shared" si="335"/>
        <v>5.5171459714384937E-4</v>
      </c>
      <c r="AM72" s="49">
        <f>IF(AI72&gt;0,AJ72/AI72,"-")</f>
        <v>2116.3333333333335</v>
      </c>
      <c r="AN72" s="10"/>
      <c r="AO72" s="67">
        <f>AO31</f>
        <v>16</v>
      </c>
      <c r="AP72" s="54">
        <f>AP31</f>
        <v>29378</v>
      </c>
      <c r="AQ72" s="55">
        <f t="shared" si="336"/>
        <v>1.224177505738332E-2</v>
      </c>
      <c r="AR72" s="55">
        <f t="shared" si="336"/>
        <v>5.746713851090512E-3</v>
      </c>
      <c r="AS72" s="49">
        <f>IF(AO72&gt;0,AP72/AO72,"-")</f>
        <v>1836.125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16</v>
      </c>
      <c r="BT72" s="54">
        <f>BT31</f>
        <v>29378</v>
      </c>
      <c r="BU72" s="55">
        <f t="shared" si="342"/>
        <v>0.24615384615384617</v>
      </c>
      <c r="BV72" s="55">
        <f t="shared" si="342"/>
        <v>0.29368602047344849</v>
      </c>
      <c r="BW72" s="49">
        <f>IF(BS72&gt;0,BT72/BS72,"-")</f>
        <v>1836.125</v>
      </c>
      <c r="BY72" s="67">
        <f>BY31</f>
        <v>22</v>
      </c>
      <c r="BZ72" s="54">
        <f>BZ31</f>
        <v>42076</v>
      </c>
      <c r="CA72" s="55">
        <f t="shared" si="343"/>
        <v>4.1976721999618391E-3</v>
      </c>
      <c r="CB72" s="55">
        <f t="shared" si="343"/>
        <v>1.8202461502654815E-3</v>
      </c>
      <c r="CC72" s="49">
        <f>IF(BY72&gt;0,BZ72/BY72,"-")</f>
        <v>1912.5454545454545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0</v>
      </c>
      <c r="F73" s="40">
        <f>SUM(F70:F72)</f>
        <v>0</v>
      </c>
      <c r="G73" s="41" t="str">
        <f>IF(E73=0,"-",E73/E$88)</f>
        <v>-</v>
      </c>
      <c r="H73" s="41" t="str">
        <f>IF(F73=0,"-",F73/F$88)</f>
        <v>-</v>
      </c>
      <c r="I73" s="42"/>
      <c r="J73" s="68">
        <f>SUM(J70:J72)</f>
        <v>0</v>
      </c>
      <c r="K73" s="40">
        <f>SUM(K70:K72)</f>
        <v>0</v>
      </c>
      <c r="L73" s="41" t="str">
        <f>IF(J73=0,"-",J73/J$88)</f>
        <v>-</v>
      </c>
      <c r="M73" s="41" t="str">
        <f>IF(K73=0,"-",K73/K$88)</f>
        <v>-</v>
      </c>
      <c r="N73" s="42"/>
      <c r="O73" s="68">
        <f>SUM(O70:O72)</f>
        <v>72</v>
      </c>
      <c r="P73" s="40">
        <f>SUM(P70:P72)</f>
        <v>635500</v>
      </c>
      <c r="Q73" s="41">
        <f>IF(O73=0,"-",O73/O$88)</f>
        <v>5.0668543279380716E-2</v>
      </c>
      <c r="R73" s="41">
        <f>IF(P73=0,"-",P73/P$88)</f>
        <v>0.10041450412062887</v>
      </c>
      <c r="S73" s="42"/>
      <c r="T73" s="68">
        <f>SUM(T70:T72)</f>
        <v>447</v>
      </c>
      <c r="U73" s="40">
        <f>SUM(U70:U72)</f>
        <v>2356987</v>
      </c>
      <c r="V73" s="41">
        <f>IF(T73=0,"-",T73/T$88)</f>
        <v>0.32843497428361501</v>
      </c>
      <c r="W73" s="41">
        <f>IF(U73=0,"-",U73/U$88)</f>
        <v>0.37602588067836912</v>
      </c>
      <c r="X73" s="42"/>
      <c r="Y73" s="68">
        <f>SUM(Y70:Y72)</f>
        <v>1883</v>
      </c>
      <c r="Z73" s="40">
        <f>SUM(Z70:Z72)</f>
        <v>9014619</v>
      </c>
      <c r="AA73" s="41">
        <f>IF(Y73=0,"-",Y73/Y$88)</f>
        <v>0.43287356321839082</v>
      </c>
      <c r="AB73" s="41">
        <f>IF(Z73=0,"-",Z73/Z$88)</f>
        <v>0.41447833317769622</v>
      </c>
      <c r="AC73" s="42"/>
      <c r="AD73" s="68">
        <f>SUM(AD70:AD72)</f>
        <v>2774</v>
      </c>
      <c r="AE73" s="40">
        <f>SUM(AE70:AE72)</f>
        <v>11008417</v>
      </c>
      <c r="AF73" s="41">
        <f>IF(AD73=0,"-",AD73/AD$88)</f>
        <v>0.49650975478790049</v>
      </c>
      <c r="AG73" s="41">
        <f>IF(AE73=0,"-",AE73/AE$88)</f>
        <v>0.40913057285959287</v>
      </c>
      <c r="AH73" s="42"/>
      <c r="AI73" s="68">
        <f>SUM(AI70:AI72)</f>
        <v>5176</v>
      </c>
      <c r="AJ73" s="40">
        <f>SUM(AJ70:AJ72)</f>
        <v>23015523</v>
      </c>
      <c r="AK73" s="41">
        <f>IF(AI73=0,"-",AI73/AI$88)</f>
        <v>0.35490948985189247</v>
      </c>
      <c r="AL73" s="41">
        <f>IF(AJ73=0,"-",AJ73/AJ$88)</f>
        <v>0.33689057199747813</v>
      </c>
      <c r="AM73" s="42"/>
      <c r="AN73" s="16"/>
      <c r="AO73" s="68">
        <f>SUM(AO70:AO72)</f>
        <v>1307</v>
      </c>
      <c r="AP73" s="40">
        <f>SUM(AP70:AP72)</f>
        <v>5112139</v>
      </c>
      <c r="AQ73" s="41">
        <f>IF(AO73=0,"-",AO73/AO$88)</f>
        <v>0.3518169582772544</v>
      </c>
      <c r="AR73" s="41">
        <f>IF(AP73=0,"-",AP73/AP$88)</f>
        <v>0.29505579127055698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65</v>
      </c>
      <c r="BT73" s="40">
        <f>SUM(BT70:BT72)</f>
        <v>100032</v>
      </c>
      <c r="BU73" s="41">
        <f>IF(BS73=0,"-",BS73/BS$88)</f>
        <v>2.9239766081871343E-2</v>
      </c>
      <c r="BV73" s="41">
        <f>IF(BT73=0,"-",BT73/BT$88)</f>
        <v>9.0760810441630566E-3</v>
      </c>
      <c r="BW73" s="42"/>
      <c r="BY73" s="68">
        <f>SUM(BY70:BY72)</f>
        <v>5241</v>
      </c>
      <c r="BZ73" s="40">
        <f>SUM(BZ70:BZ72)</f>
        <v>23115555</v>
      </c>
      <c r="CA73" s="41">
        <f>IF(BY73=0,"-",BY73/BY$88)</f>
        <v>0.31183435473314691</v>
      </c>
      <c r="CB73" s="41">
        <f>IF(BZ73=0,"-",BZ73/BZ$88)</f>
        <v>0.29135172750662691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1</v>
      </c>
      <c r="U75" s="36">
        <f>U12</f>
        <v>8600</v>
      </c>
      <c r="V75" s="37">
        <f t="shared" ref="V75:W77" si="347">IF(T75=0,"-",T75/T$73)</f>
        <v>2.2371364653243847E-3</v>
      </c>
      <c r="W75" s="37">
        <f t="shared" si="347"/>
        <v>3.6487261066777202E-3</v>
      </c>
      <c r="X75" s="38">
        <f>IF(T75&gt;0,U75/T75,"-")</f>
        <v>8600</v>
      </c>
      <c r="Y75" s="65">
        <f>Y12</f>
        <v>112</v>
      </c>
      <c r="Z75" s="36">
        <f>Z12</f>
        <v>835696</v>
      </c>
      <c r="AA75" s="37">
        <f t="shared" ref="AA75:AB77" si="348">IF(Y75=0,"-",Y75/Y$73)</f>
        <v>5.9479553903345722E-2</v>
      </c>
      <c r="AB75" s="37">
        <f t="shared" si="348"/>
        <v>9.2704528056038751E-2</v>
      </c>
      <c r="AC75" s="38">
        <f>IF(Y75&gt;0,Z75/Y75,"-")</f>
        <v>7461.5714285714284</v>
      </c>
      <c r="AD75" s="65">
        <f>AD12</f>
        <v>376</v>
      </c>
      <c r="AE75" s="36">
        <f>AE12</f>
        <v>2424729</v>
      </c>
      <c r="AF75" s="37">
        <f t="shared" ref="AF75:AG77" si="349">IF(AD75=0,"-",AD75/AD$73)</f>
        <v>0.13554434030281182</v>
      </c>
      <c r="AG75" s="37">
        <f t="shared" si="349"/>
        <v>0.22026136909602897</v>
      </c>
      <c r="AH75" s="38">
        <f>IF(AD75&gt;0,AE75/AD75,"-")</f>
        <v>6448.7473404255315</v>
      </c>
      <c r="AI75" s="65">
        <f>AI12</f>
        <v>489</v>
      </c>
      <c r="AJ75" s="36">
        <f>AJ12</f>
        <v>3269025</v>
      </c>
      <c r="AK75" s="37">
        <f t="shared" ref="AK75:AL77" si="350">IF(AI75=0,"-",AI75/AI$73)</f>
        <v>9.4474497681607414E-2</v>
      </c>
      <c r="AL75" s="37">
        <f t="shared" si="350"/>
        <v>0.14203566001954421</v>
      </c>
      <c r="AM75" s="38">
        <f>IF(AI75&gt;0,AJ75/AI75,"-")</f>
        <v>6685.122699386503</v>
      </c>
      <c r="AN75" s="10"/>
      <c r="AO75" s="65">
        <f>AO12</f>
        <v>931</v>
      </c>
      <c r="AP75" s="36">
        <f>AP12</f>
        <v>4183545</v>
      </c>
      <c r="AQ75" s="37">
        <f t="shared" ref="AQ75:AR77" si="351">IF(AO75=0,"-",AO75/AO$73)</f>
        <v>0.71231828615149195</v>
      </c>
      <c r="AR75" s="37">
        <f t="shared" si="351"/>
        <v>0.81835509558718966</v>
      </c>
      <c r="AS75" s="38">
        <f>IF(AO75&gt;0,AP75/AO75,"-")</f>
        <v>4493.6036519871104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931</v>
      </c>
      <c r="BT75" s="36">
        <f>BT12</f>
        <v>4183545</v>
      </c>
      <c r="BU75" s="37">
        <f t="shared" ref="BU75:BV77" si="357">IF(BS75=0,"-",BS75/BS$73)</f>
        <v>14.323076923076924</v>
      </c>
      <c r="BV75" s="37">
        <f t="shared" si="357"/>
        <v>41.822066938579653</v>
      </c>
      <c r="BW75" s="38">
        <f>IF(BS75&gt;0,BT75/BS75,"-")</f>
        <v>4493.6036519871104</v>
      </c>
      <c r="BY75" s="65">
        <f>BY12</f>
        <v>1420</v>
      </c>
      <c r="BZ75" s="36">
        <f>BZ12</f>
        <v>7452570</v>
      </c>
      <c r="CA75" s="37">
        <f t="shared" ref="CA75:CB77" si="358">IF(BY75=0,"-",BY75/BY$73)</f>
        <v>0.27094066017935509</v>
      </c>
      <c r="CB75" s="37">
        <f t="shared" si="358"/>
        <v>0.32240497794666839</v>
      </c>
      <c r="CC75" s="38">
        <f>IF(BY75&gt;0,BZ75/BY75,"-")</f>
        <v>5248.288732394366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3</v>
      </c>
      <c r="AE76" s="47">
        <f>AE22</f>
        <v>5760</v>
      </c>
      <c r="AF76" s="48">
        <f t="shared" si="349"/>
        <v>1.0814708002883922E-3</v>
      </c>
      <c r="AG76" s="48">
        <f t="shared" si="349"/>
        <v>5.2323599296792624E-4</v>
      </c>
      <c r="AH76" s="49">
        <f>IF(AD76&gt;0,AE76/AD76,"-")</f>
        <v>1920</v>
      </c>
      <c r="AI76" s="66">
        <f>AI22</f>
        <v>3</v>
      </c>
      <c r="AJ76" s="47">
        <f>AJ22</f>
        <v>5760</v>
      </c>
      <c r="AK76" s="48">
        <f t="shared" si="350"/>
        <v>5.7959814528593505E-4</v>
      </c>
      <c r="AL76" s="48">
        <f t="shared" si="350"/>
        <v>2.5026587490538453E-4</v>
      </c>
      <c r="AM76" s="49">
        <f>IF(AI76&gt;0,AJ76/AI76,"-")</f>
        <v>1920</v>
      </c>
      <c r="AN76" s="10"/>
      <c r="AO76" s="66">
        <f>AO22</f>
        <v>14</v>
      </c>
      <c r="AP76" s="47">
        <f>AP22</f>
        <v>19752</v>
      </c>
      <c r="AQ76" s="48">
        <f t="shared" si="351"/>
        <v>1.0711553175210406E-2</v>
      </c>
      <c r="AR76" s="48">
        <f t="shared" si="351"/>
        <v>3.863744706472183E-3</v>
      </c>
      <c r="AS76" s="49">
        <f>IF(AO76&gt;0,AP76/AO76,"-")</f>
        <v>1410.8571428571429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14</v>
      </c>
      <c r="BT76" s="47">
        <f>BT22</f>
        <v>19752</v>
      </c>
      <c r="BU76" s="48">
        <f t="shared" si="357"/>
        <v>0.2153846153846154</v>
      </c>
      <c r="BV76" s="48">
        <f t="shared" si="357"/>
        <v>0.19745681381957775</v>
      </c>
      <c r="BW76" s="49">
        <f>IF(BS76&gt;0,BT76/BS76,"-")</f>
        <v>1410.8571428571429</v>
      </c>
      <c r="BY76" s="66">
        <f>BY22</f>
        <v>17</v>
      </c>
      <c r="BZ76" s="47">
        <f>BZ22</f>
        <v>25512</v>
      </c>
      <c r="CA76" s="48">
        <f t="shared" si="358"/>
        <v>3.2436557908796029E-3</v>
      </c>
      <c r="CB76" s="48">
        <f t="shared" si="358"/>
        <v>1.1036723972234282E-3</v>
      </c>
      <c r="CC76" s="49">
        <f>IF(BY76&gt;0,BZ76/BY76,"-")</f>
        <v>1500.7058823529412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3</v>
      </c>
      <c r="Z77" s="54">
        <f>Z32</f>
        <v>6975</v>
      </c>
      <c r="AA77" s="55">
        <f t="shared" si="348"/>
        <v>1.5932023366967605E-3</v>
      </c>
      <c r="AB77" s="55">
        <f t="shared" si="348"/>
        <v>7.7374318315615997E-4</v>
      </c>
      <c r="AC77" s="49">
        <f>IF(Y77&gt;0,Z77/Y77,"-")</f>
        <v>2325</v>
      </c>
      <c r="AD77" s="67">
        <f>AD32</f>
        <v>8</v>
      </c>
      <c r="AE77" s="54">
        <f>AE32</f>
        <v>20955</v>
      </c>
      <c r="AF77" s="55">
        <f t="shared" si="349"/>
        <v>2.8839221341023791E-3</v>
      </c>
      <c r="AG77" s="55">
        <f t="shared" si="349"/>
        <v>1.9035434431671694E-3</v>
      </c>
      <c r="AH77" s="49">
        <f>IF(AD77&gt;0,AE77/AD77,"-")</f>
        <v>2619.375</v>
      </c>
      <c r="AI77" s="67">
        <f>AI32</f>
        <v>11</v>
      </c>
      <c r="AJ77" s="54">
        <f>AJ32</f>
        <v>27930</v>
      </c>
      <c r="AK77" s="55">
        <f t="shared" si="350"/>
        <v>2.125193199381762E-3</v>
      </c>
      <c r="AL77" s="55">
        <f t="shared" si="350"/>
        <v>1.2135287996714217E-3</v>
      </c>
      <c r="AM77" s="49">
        <f>IF(AI77&gt;0,AJ77/AI77,"-")</f>
        <v>2539.090909090909</v>
      </c>
      <c r="AN77" s="10"/>
      <c r="AO77" s="67">
        <f>AO32</f>
        <v>28</v>
      </c>
      <c r="AP77" s="54">
        <f>AP32</f>
        <v>49867</v>
      </c>
      <c r="AQ77" s="55">
        <f t="shared" si="351"/>
        <v>2.1423106350420811E-2</v>
      </c>
      <c r="AR77" s="55">
        <f t="shared" si="351"/>
        <v>9.7546252165678585E-3</v>
      </c>
      <c r="AS77" s="49">
        <f>IF(AO77&gt;0,AP77/AO77,"-")</f>
        <v>1780.9642857142858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28</v>
      </c>
      <c r="BT77" s="54">
        <f>BT32</f>
        <v>49867</v>
      </c>
      <c r="BU77" s="55">
        <f t="shared" si="357"/>
        <v>0.43076923076923079</v>
      </c>
      <c r="BV77" s="55">
        <f t="shared" si="357"/>
        <v>0.49851047664747283</v>
      </c>
      <c r="BW77" s="49">
        <f>IF(BS77&gt;0,BT77/BS77,"-")</f>
        <v>1780.9642857142858</v>
      </c>
      <c r="BY77" s="67">
        <f>BY32</f>
        <v>39</v>
      </c>
      <c r="BZ77" s="54">
        <f>BZ32</f>
        <v>77797</v>
      </c>
      <c r="CA77" s="55">
        <f t="shared" si="358"/>
        <v>7.4413279908414421E-3</v>
      </c>
      <c r="CB77" s="55">
        <f t="shared" si="358"/>
        <v>3.3655692022103731E-3</v>
      </c>
      <c r="CC77" s="49">
        <f>IF(BY77&gt;0,BZ77/BY77,"-")</f>
        <v>1994.7948717948718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1</v>
      </c>
      <c r="U78" s="40">
        <f>SUM(U75:U77)</f>
        <v>8600</v>
      </c>
      <c r="V78" s="41">
        <f>IF(T78=0,"-",T78/T$88)</f>
        <v>7.347538574577516E-4</v>
      </c>
      <c r="W78" s="41">
        <f>IF(U78=0,"-",U78/U$88)</f>
        <v>1.3720154476176468E-3</v>
      </c>
      <c r="X78" s="42"/>
      <c r="Y78" s="68">
        <f>SUM(Y75:Y77)</f>
        <v>115</v>
      </c>
      <c r="Z78" s="40">
        <f>SUM(Z75:Z77)</f>
        <v>842671</v>
      </c>
      <c r="AA78" s="41">
        <f>IF(Y78=0,"-",Y78/Y$88)</f>
        <v>2.6436781609195402E-2</v>
      </c>
      <c r="AB78" s="41">
        <f>IF(Z78=0,"-",Z78/Z$88)</f>
        <v>3.8744718051554085E-2</v>
      </c>
      <c r="AC78" s="42"/>
      <c r="AD78" s="68">
        <f>SUM(AD75:AD77)</f>
        <v>387</v>
      </c>
      <c r="AE78" s="40">
        <f>SUM(AE75:AE77)</f>
        <v>2451444</v>
      </c>
      <c r="AF78" s="41">
        <f>IF(AD78=0,"-",AD78/AD$88)</f>
        <v>6.9267943440128876E-2</v>
      </c>
      <c r="AG78" s="41">
        <f>IF(AE78=0,"-",AE78/AE$88)</f>
        <v>9.1108529778006389E-2</v>
      </c>
      <c r="AH78" s="42"/>
      <c r="AI78" s="68">
        <f>SUM(AI75:AI77)</f>
        <v>503</v>
      </c>
      <c r="AJ78" s="40">
        <f>SUM(AJ75:AJ77)</f>
        <v>3302715</v>
      </c>
      <c r="AK78" s="41">
        <f>IF(AI78=0,"-",AI78/AI$88)</f>
        <v>3.4489851892484914E-2</v>
      </c>
      <c r="AL78" s="41">
        <f>IF(AJ78=0,"-",AJ78/AJ$88)</f>
        <v>4.8343613373228622E-2</v>
      </c>
      <c r="AM78" s="42"/>
      <c r="AN78" s="16"/>
      <c r="AO78" s="68">
        <f>SUM(AO75:AO77)</f>
        <v>973</v>
      </c>
      <c r="AP78" s="40">
        <f>SUM(AP75:AP77)</f>
        <v>4253164</v>
      </c>
      <c r="AQ78" s="41">
        <f>IF(AO78=0,"-",AO78/AO$88)</f>
        <v>0.26191117092866756</v>
      </c>
      <c r="AR78" s="41">
        <f>IF(AP78=0,"-",AP78/AP$88)</f>
        <v>0.24547858918222823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973</v>
      </c>
      <c r="BT78" s="40">
        <f>SUM(BT75:BT77)</f>
        <v>4253164</v>
      </c>
      <c r="BU78" s="41">
        <f>IF(BS78=0,"-",BS78/BS$88)</f>
        <v>0.43769680611785877</v>
      </c>
      <c r="BV78" s="41">
        <f>IF(BT78=0,"-",BT78/BT$88)</f>
        <v>0.38589712450132679</v>
      </c>
      <c r="BW78" s="42"/>
      <c r="BY78" s="68">
        <f>SUM(BY75:BY77)</f>
        <v>1476</v>
      </c>
      <c r="BZ78" s="40">
        <f>SUM(BZ75:BZ77)</f>
        <v>7555879</v>
      </c>
      <c r="CA78" s="41">
        <f>IF(BY78=0,"-",BY78/BY$88)</f>
        <v>8.7820550960909141E-2</v>
      </c>
      <c r="CB78" s="41">
        <f>IF(BZ78=0,"-",BZ78/BZ$88)</f>
        <v>9.5235368542137308E-2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778</v>
      </c>
      <c r="F88" s="99">
        <f>F82+F73+F64+F54+F59+F69+F78+F87</f>
        <v>2855603</v>
      </c>
      <c r="G88" s="100"/>
      <c r="H88" s="100"/>
      <c r="I88" s="101">
        <f>IF(E88&gt;0,F88/E88,"-")</f>
        <v>3670.4408740359895</v>
      </c>
      <c r="J88" s="98">
        <f>J82+J73+J64+J54+J59+J69+J78+J87</f>
        <v>1087</v>
      </c>
      <c r="K88" s="99">
        <f>K82+K73+K64+K54+K59+K69+K78+K87</f>
        <v>4208815</v>
      </c>
      <c r="L88" s="100"/>
      <c r="M88" s="100"/>
      <c r="N88" s="101">
        <f>IF(J88&gt;0,K88/J88,"-")</f>
        <v>3871.9549218031279</v>
      </c>
      <c r="O88" s="98">
        <f>O82+O73+O64+O54+O59+O69+O78+O87</f>
        <v>1421</v>
      </c>
      <c r="P88" s="99">
        <f>P82+P73+P64+P54+P59+P69+P78+P87</f>
        <v>6328767</v>
      </c>
      <c r="Q88" s="100"/>
      <c r="R88" s="100"/>
      <c r="S88" s="101">
        <f>IF(O88&gt;0,P88/O88,"-")</f>
        <v>4453.7417311752288</v>
      </c>
      <c r="T88" s="98">
        <f>T82+T73+T64+T54+T59+T69+T78+T87</f>
        <v>1361</v>
      </c>
      <c r="U88" s="99">
        <f>U82+U73+U64+U54+U59+U69+U78+U87</f>
        <v>6268151</v>
      </c>
      <c r="V88" s="100"/>
      <c r="W88" s="100"/>
      <c r="X88" s="101">
        <f>IF(T88&gt;0,U88/T88,"-")</f>
        <v>4605.5481263776637</v>
      </c>
      <c r="Y88" s="98">
        <f>Y82+Y73+Y64+Y54+Y59+Y69+Y78+Y87</f>
        <v>4350</v>
      </c>
      <c r="Z88" s="99">
        <f>Z82+Z73+Z64+Z54+Z59+Z69+Z78+Z87</f>
        <v>21749313</v>
      </c>
      <c r="AA88" s="100"/>
      <c r="AB88" s="100"/>
      <c r="AC88" s="101">
        <f>IF(Y88&gt;0,Z88/Y88,"-")</f>
        <v>4999.8420689655177</v>
      </c>
      <c r="AD88" s="98">
        <f>AD82+AD73+AD64+AD54+AD59+AD69+AD78+AD87</f>
        <v>5587</v>
      </c>
      <c r="AE88" s="99">
        <f>AE82+AE73+AE64+AE54+AE59+AE69+AE78+AE87</f>
        <v>26906855</v>
      </c>
      <c r="AF88" s="100"/>
      <c r="AG88" s="100"/>
      <c r="AH88" s="101">
        <f>IF(AD88&gt;0,AE88/AD88,"-")</f>
        <v>4815.9754787900483</v>
      </c>
      <c r="AI88" s="98">
        <f>AI82+AI73+AI64+AI54+AI59+AI69+AI78+AI87</f>
        <v>14584</v>
      </c>
      <c r="AJ88" s="99">
        <f>AJ82+AJ73+AJ64+AJ54+AJ59+AJ69+AJ78+AJ87</f>
        <v>68317504</v>
      </c>
      <c r="AK88" s="100"/>
      <c r="AL88" s="100"/>
      <c r="AM88" s="101">
        <f>IF(AI88&gt;0,AJ88/AI88,"-")</f>
        <v>4684.4147010422384</v>
      </c>
      <c r="AN88" s="17"/>
      <c r="AO88" s="98">
        <f>AO82+AO73+AO64+AO54+AO59+AO69+AO78+AO87</f>
        <v>3715</v>
      </c>
      <c r="AP88" s="99">
        <f>AP82+AP73+AP64+AP54+AP59+AP69+AP78+AP87</f>
        <v>17326008</v>
      </c>
      <c r="AQ88" s="100"/>
      <c r="AR88" s="100"/>
      <c r="AS88" s="101">
        <f>IF(AO88&gt;0,AP88/AO88,"-")</f>
        <v>4663.7975773889639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2223</v>
      </c>
      <c r="BT88" s="99">
        <f>BT82+BT73+BT64+BT54+BT59+BT69+BT78+BT87</f>
        <v>11021497</v>
      </c>
      <c r="BU88" s="100"/>
      <c r="BV88" s="100"/>
      <c r="BW88" s="101">
        <f>IF(BS88&gt;0,BT88/BS88,"-")</f>
        <v>4957.9383715699505</v>
      </c>
      <c r="BY88" s="98">
        <f>BY82+BY73+BY64+BY54+BY59+BY69+BY78+BY87</f>
        <v>16807</v>
      </c>
      <c r="BZ88" s="99">
        <f>BZ82+BZ73+BZ64+BZ54+BZ59+BZ69+BZ78+BZ87</f>
        <v>79339001</v>
      </c>
      <c r="CA88" s="100"/>
      <c r="CB88" s="100"/>
      <c r="CC88" s="61">
        <f>IF(BY88&gt;0,BZ88/BY88,"-")</f>
        <v>4720.5926697209497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5.3379562043795618E-2</v>
      </c>
      <c r="I90" s="57"/>
      <c r="J90" s="57"/>
      <c r="K90" s="44"/>
      <c r="L90" s="45"/>
      <c r="M90" s="45">
        <f t="shared" ref="M90" si="389">M5</f>
        <v>5.6083354081608812E-2</v>
      </c>
      <c r="N90" s="57"/>
      <c r="O90" s="57"/>
      <c r="P90" s="44"/>
      <c r="Q90" s="45"/>
      <c r="R90" s="45">
        <f t="shared" ref="R90" si="390">R5</f>
        <v>0.13148532191794232</v>
      </c>
      <c r="S90" s="57"/>
      <c r="T90" s="57"/>
      <c r="U90" s="44"/>
      <c r="V90" s="45"/>
      <c r="W90" s="45">
        <f t="shared" ref="W90" si="391">W5</f>
        <v>0.13719875697944878</v>
      </c>
      <c r="X90" s="57"/>
      <c r="Y90" s="57"/>
      <c r="Z90" s="44"/>
      <c r="AA90" s="45"/>
      <c r="AB90" s="45">
        <f t="shared" ref="AB90" si="392">AB5</f>
        <v>0.15234250319312731</v>
      </c>
      <c r="AC90" s="57"/>
      <c r="AD90" s="57"/>
      <c r="AE90" s="44"/>
      <c r="AF90" s="45"/>
      <c r="AG90" s="45">
        <f t="shared" ref="AG90" si="393">AG5</f>
        <v>0.19305955992838084</v>
      </c>
      <c r="AH90" s="57"/>
      <c r="AI90" s="57"/>
      <c r="AJ90" s="44"/>
      <c r="AK90" s="45"/>
      <c r="AL90" s="45">
        <f t="shared" ref="AL90" si="394">AL5</f>
        <v>0.15030717218432854</v>
      </c>
      <c r="AM90" s="57"/>
      <c r="AN90" s="57"/>
      <c r="AO90" s="57"/>
      <c r="AP90" s="44"/>
      <c r="AQ90" s="45"/>
      <c r="AR90" s="45">
        <f t="shared" ref="AR90" si="395">AR5</f>
        <v>0.20175711018798126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0.33073565233470553</v>
      </c>
      <c r="BW90" s="57"/>
      <c r="BX90" s="57"/>
      <c r="BY90" s="57"/>
      <c r="BZ90" s="44"/>
      <c r="CA90" s="45"/>
      <c r="CB90" s="45">
        <f t="shared" ref="CB90" si="402">CB5</f>
        <v>0.17300789742089107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0.8802778284671533</v>
      </c>
      <c r="I92" s="57"/>
      <c r="J92" s="57"/>
      <c r="K92" s="44"/>
      <c r="L92" s="45"/>
      <c r="M92" s="45">
        <f t="shared" ref="M92" si="403">M16</f>
        <v>0.85045867789571394</v>
      </c>
      <c r="N92" s="57"/>
      <c r="O92" s="57"/>
      <c r="P92" s="44"/>
      <c r="Q92" s="45"/>
      <c r="R92" s="45">
        <f t="shared" ref="R92" si="404">R16</f>
        <v>0.80994586017335746</v>
      </c>
      <c r="S92" s="57"/>
      <c r="T92" s="57"/>
      <c r="U92" s="44"/>
      <c r="V92" s="45"/>
      <c r="W92" s="45">
        <f t="shared" ref="W92" si="405">W16</f>
        <v>0.81869500059295353</v>
      </c>
      <c r="X92" s="57"/>
      <c r="Y92" s="57"/>
      <c r="Z92" s="44"/>
      <c r="AA92" s="45"/>
      <c r="AB92" s="45">
        <f t="shared" ref="AB92" si="406">AB16</f>
        <v>0.81413825134819484</v>
      </c>
      <c r="AC92" s="57"/>
      <c r="AD92" s="57"/>
      <c r="AE92" s="44"/>
      <c r="AF92" s="45"/>
      <c r="AG92" s="45">
        <f t="shared" ref="AG92" si="407">AG16</f>
        <v>0.78424281652773853</v>
      </c>
      <c r="AH92" s="57"/>
      <c r="AI92" s="57"/>
      <c r="AJ92" s="44"/>
      <c r="AK92" s="45"/>
      <c r="AL92" s="45">
        <f t="shared" ref="AL92" si="408">AL16</f>
        <v>0.80984271197301749</v>
      </c>
      <c r="AM92" s="57"/>
      <c r="AN92" s="57"/>
      <c r="AO92" s="57"/>
      <c r="AP92" s="44"/>
      <c r="AQ92" s="45"/>
      <c r="AR92" s="45">
        <f t="shared" ref="AR92" si="409">AR16</f>
        <v>0.77308984933481129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0.63523122131231358</v>
      </c>
      <c r="BW92" s="57"/>
      <c r="BX92" s="57"/>
      <c r="BY92" s="57"/>
      <c r="BZ92" s="44"/>
      <c r="CA92" s="45"/>
      <c r="CB92" s="45">
        <f t="shared" ref="CB92" si="416">CB16</f>
        <v>0.78787385500912999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4.1594434306569346E-2</v>
      </c>
      <c r="I93" s="57"/>
      <c r="J93" s="57"/>
      <c r="K93" s="44"/>
      <c r="L93" s="45"/>
      <c r="M93" s="45">
        <f t="shared" ref="M93" si="417">M26</f>
        <v>7.0451635568426207E-2</v>
      </c>
      <c r="N93" s="57"/>
      <c r="O93" s="57"/>
      <c r="P93" s="44"/>
      <c r="Q93" s="45"/>
      <c r="R93" s="45">
        <f t="shared" ref="R93" si="418">R26</f>
        <v>4.630004860513668E-2</v>
      </c>
      <c r="S93" s="57"/>
      <c r="T93" s="57"/>
      <c r="U93" s="44"/>
      <c r="V93" s="45"/>
      <c r="W93" s="45">
        <f t="shared" ref="W93" si="419">W26</f>
        <v>4.046941139085225E-2</v>
      </c>
      <c r="X93" s="57"/>
      <c r="Y93" s="57"/>
      <c r="Z93" s="44"/>
      <c r="AA93" s="45"/>
      <c r="AB93" s="45">
        <f t="shared" ref="AB93" si="420">AB26</f>
        <v>2.6936864509520198E-2</v>
      </c>
      <c r="AC93" s="57"/>
      <c r="AD93" s="57"/>
      <c r="AE93" s="44"/>
      <c r="AF93" s="45"/>
      <c r="AG93" s="45">
        <f t="shared" ref="AG93" si="421">AG26</f>
        <v>1.7014101418501067E-2</v>
      </c>
      <c r="AH93" s="57"/>
      <c r="AI93" s="57"/>
      <c r="AJ93" s="44"/>
      <c r="AK93" s="45"/>
      <c r="AL93" s="45">
        <f t="shared" ref="AL93" si="422">AL26</f>
        <v>3.0887147805281127E-2</v>
      </c>
      <c r="AM93" s="57"/>
      <c r="AN93" s="57"/>
      <c r="AO93" s="57"/>
      <c r="AP93" s="44"/>
      <c r="AQ93" s="45"/>
      <c r="AR93" s="45">
        <f t="shared" ref="AR93" si="423">AR26</f>
        <v>1.8329046670503068E-2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2.4207510105024754E-2</v>
      </c>
      <c r="BW93" s="57"/>
      <c r="BX93" s="57"/>
      <c r="BY93" s="57"/>
      <c r="BZ93" s="44"/>
      <c r="CA93" s="45"/>
      <c r="CB93" s="45">
        <f t="shared" ref="CB93" si="430">CB26</f>
        <v>3.0046744893352108E-2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2.4748175182481753E-2</v>
      </c>
      <c r="I94" s="57"/>
      <c r="J94" s="57"/>
      <c r="K94" s="44"/>
      <c r="L94" s="45"/>
      <c r="M94" s="45">
        <f t="shared" ref="M94" si="431">M36</f>
        <v>2.3006332454251061E-2</v>
      </c>
      <c r="N94" s="57"/>
      <c r="O94" s="57"/>
      <c r="P94" s="44"/>
      <c r="Q94" s="45"/>
      <c r="R94" s="45">
        <f t="shared" ref="R94" si="432">R36</f>
        <v>1.2268769303563493E-2</v>
      </c>
      <c r="S94" s="57"/>
      <c r="T94" s="57"/>
      <c r="U94" s="44"/>
      <c r="V94" s="45"/>
      <c r="W94" s="45">
        <f t="shared" ref="W94" si="433">W36</f>
        <v>3.6368310367454557E-3</v>
      </c>
      <c r="X94" s="57"/>
      <c r="Y94" s="57"/>
      <c r="Z94" s="44"/>
      <c r="AA94" s="45"/>
      <c r="AB94" s="45">
        <f t="shared" ref="AB94" si="434">AB36</f>
        <v>6.5823809491576376E-3</v>
      </c>
      <c r="AC94" s="57"/>
      <c r="AD94" s="57"/>
      <c r="AE94" s="44"/>
      <c r="AF94" s="45"/>
      <c r="AG94" s="45">
        <f t="shared" ref="AG94" si="435">AG36</f>
        <v>5.6835221253796033E-3</v>
      </c>
      <c r="AH94" s="57"/>
      <c r="AI94" s="57"/>
      <c r="AJ94" s="44"/>
      <c r="AK94" s="45"/>
      <c r="AL94" s="45">
        <f t="shared" ref="AL94" si="436">AL36</f>
        <v>8.9629680373728132E-3</v>
      </c>
      <c r="AM94" s="57"/>
      <c r="AN94" s="57"/>
      <c r="AO94" s="57"/>
      <c r="AP94" s="44"/>
      <c r="AQ94" s="45"/>
      <c r="AR94" s="45">
        <f t="shared" ref="AR94" si="437">AR36</f>
        <v>6.8239938067043739E-3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9.8256162479561527E-3</v>
      </c>
      <c r="BW94" s="57"/>
      <c r="BX94" s="57"/>
      <c r="BY94" s="57"/>
      <c r="BZ94" s="44"/>
      <c r="CA94" s="45"/>
      <c r="CB94" s="45">
        <f t="shared" ref="CB94" si="444">CB36</f>
        <v>9.0715026766267914E-3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60" xr:uid="{00000000-0009-0000-0000-000008000000}"/>
  <mergeCells count="26">
    <mergeCell ref="C70:C72"/>
    <mergeCell ref="C75:C77"/>
    <mergeCell ref="C79:C81"/>
    <mergeCell ref="C84:C86"/>
    <mergeCell ref="C8:C15"/>
    <mergeCell ref="C18:C25"/>
    <mergeCell ref="C28:C35"/>
    <mergeCell ref="C40:C47"/>
    <mergeCell ref="C66:C68"/>
    <mergeCell ref="C61:C63"/>
    <mergeCell ref="BI3:BM3"/>
    <mergeCell ref="BN3:BR3"/>
    <mergeCell ref="BS3:BW3"/>
    <mergeCell ref="BY3:CC3"/>
    <mergeCell ref="C56:C58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AY3:BC3"/>
    <mergeCell ref="BD3:BH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W429"/>
  <sheetViews>
    <sheetView tabSelected="1" zoomScale="80" zoomScaleNormal="80" workbookViewId="0">
      <pane xSplit="3" ySplit="3" topLeftCell="AF4" activePane="bottomRight" state="frozen"/>
      <selection activeCell="AN3" sqref="AN3:AX3"/>
      <selection pane="topRight" activeCell="AN3" sqref="AN3:AX3"/>
      <selection pane="bottomLeft" activeCell="AN3" sqref="AN3:AX3"/>
      <selection pane="bottomRight" activeCell="AN3" sqref="AN3:AR3"/>
    </sheetView>
  </sheetViews>
  <sheetFormatPr defaultRowHeight="15.05" outlineLevelRow="1" outlineLevelCol="1" x14ac:dyDescent="0.3"/>
  <cols>
    <col min="1" max="1" width="3" style="3" customWidth="1"/>
    <col min="2" max="2" width="19.6640625" customWidth="1"/>
    <col min="3" max="3" width="17.33203125" bestFit="1" customWidth="1"/>
    <col min="4" max="4" width="8" style="69" customWidth="1" outlineLevel="1"/>
    <col min="5" max="5" width="18.33203125" style="51" customWidth="1" outlineLevel="1"/>
    <col min="6" max="6" width="15.109375" style="52" customWidth="1" outlineLevel="1"/>
    <col min="7" max="7" width="8.33203125" style="52" customWidth="1" outlineLevel="1"/>
    <col min="8" max="8" width="9.109375" style="69" customWidth="1" outlineLevel="1"/>
    <col min="9" max="9" width="12" customWidth="1" outlineLevel="1"/>
    <col min="10" max="10" width="15.88671875" style="2" bestFit="1" customWidth="1" outlineLevel="1"/>
    <col min="11" max="11" width="15.44140625" style="1" customWidth="1" outlineLevel="1"/>
    <col min="12" max="12" width="7.33203125" style="2" customWidth="1" outlineLevel="1"/>
    <col min="13" max="13" width="9.109375" customWidth="1" outlineLevel="1"/>
    <col min="14" max="14" width="10.44140625" customWidth="1" outlineLevel="1"/>
    <col min="15" max="15" width="13.5546875" style="2" customWidth="1" outlineLevel="1"/>
    <col min="16" max="16" width="13.88671875" style="1" customWidth="1" outlineLevel="1"/>
    <col min="17" max="17" width="6" style="2" customWidth="1" outlineLevel="1"/>
    <col min="18" max="18" width="9.109375" customWidth="1" outlineLevel="1"/>
    <col min="19" max="19" width="5" bestFit="1" customWidth="1" outlineLevel="1"/>
    <col min="20" max="20" width="10.77734375" style="2" bestFit="1" customWidth="1" outlineLevel="1"/>
    <col min="21" max="21" width="7.44140625" style="1" bestFit="1" customWidth="1" outlineLevel="1"/>
    <col min="22" max="22" width="8" style="2" bestFit="1" customWidth="1" outlineLevel="1"/>
    <col min="23" max="23" width="7.44140625" bestFit="1" customWidth="1" outlineLevel="1"/>
    <col min="24" max="24" width="5" bestFit="1" customWidth="1" outlineLevel="1"/>
    <col min="25" max="25" width="11.77734375" style="2" bestFit="1" customWidth="1" outlineLevel="1"/>
    <col min="26" max="26" width="7.44140625" style="1" bestFit="1" customWidth="1" outlineLevel="1"/>
    <col min="27" max="27" width="8" style="2" bestFit="1" customWidth="1" outlineLevel="1"/>
    <col min="28" max="28" width="7.44140625" bestFit="1" customWidth="1" outlineLevel="1"/>
    <col min="29" max="29" width="6" bestFit="1" customWidth="1" outlineLevel="1"/>
    <col min="30" max="30" width="11.77734375" style="2" bestFit="1" customWidth="1" outlineLevel="1"/>
    <col min="31" max="31" width="6.44140625" style="1" bestFit="1" customWidth="1" outlineLevel="1"/>
    <col min="32" max="32" width="8" style="2" bestFit="1" customWidth="1" outlineLevel="1"/>
    <col min="33" max="33" width="7.44140625" bestFit="1" customWidth="1" outlineLevel="1"/>
    <col min="34" max="34" width="6" bestFit="1" customWidth="1"/>
    <col min="35" max="35" width="12.77734375" style="2" bestFit="1" customWidth="1"/>
    <col min="36" max="36" width="6.44140625" style="1" bestFit="1" customWidth="1"/>
    <col min="37" max="37" width="8" style="2" bestFit="1" customWidth="1"/>
    <col min="38" max="38" width="7.44140625" bestFit="1" customWidth="1"/>
    <col min="39" max="39" width="2" customWidth="1"/>
    <col min="40" max="40" width="6.6640625" style="2" customWidth="1" outlineLevel="1"/>
    <col min="41" max="41" width="11.77734375" style="1" bestFit="1" customWidth="1" outlineLevel="1"/>
    <col min="42" max="42" width="6.44140625" style="2" bestFit="1" customWidth="1" outlineLevel="1"/>
    <col min="43" max="43" width="8" bestFit="1" customWidth="1" outlineLevel="1"/>
    <col min="44" max="44" width="7.44140625" bestFit="1" customWidth="1" outlineLevel="1"/>
    <col min="45" max="45" width="4.109375" style="2" bestFit="1" customWidth="1" outlineLevel="1"/>
    <col min="46" max="46" width="7.44140625" style="1" customWidth="1" outlineLevel="1"/>
    <col min="47" max="47" width="13.109375" style="2" customWidth="1" outlineLevel="1"/>
    <col min="48" max="48" width="7" customWidth="1" outlineLevel="1"/>
    <col min="49" max="49" width="9.44140625" customWidth="1" outlineLevel="1"/>
    <col min="50" max="50" width="9.5546875" style="2" customWidth="1" outlineLevel="1"/>
    <col min="51" max="51" width="6" style="1" customWidth="1" outlineLevel="1"/>
    <col min="52" max="52" width="11.44140625" style="2" customWidth="1" outlineLevel="1"/>
    <col min="53" max="53" width="6.33203125" customWidth="1" outlineLevel="1"/>
    <col min="54" max="54" width="8.5546875" customWidth="1" outlineLevel="1"/>
    <col min="55" max="55" width="6" style="2" customWidth="1" outlineLevel="1"/>
    <col min="56" max="56" width="5.88671875" style="1" customWidth="1" outlineLevel="1"/>
    <col min="57" max="57" width="11.33203125" style="2" customWidth="1" outlineLevel="1"/>
    <col min="58" max="58" width="6.33203125" customWidth="1" outlineLevel="1"/>
    <col min="59" max="59" width="8" customWidth="1" outlineLevel="1"/>
    <col min="60" max="60" width="6" style="2" customWidth="1" outlineLevel="1"/>
    <col min="61" max="61" width="5.88671875" style="1" customWidth="1" outlineLevel="1"/>
    <col min="62" max="62" width="12.33203125" style="2" customWidth="1" outlineLevel="1"/>
    <col min="63" max="63" width="9.109375" customWidth="1" outlineLevel="1"/>
    <col min="64" max="64" width="9.33203125" style="3" customWidth="1" outlineLevel="1"/>
    <col min="65" max="65" width="8" customWidth="1" outlineLevel="1"/>
    <col min="66" max="66" width="6" style="2" customWidth="1" outlineLevel="1"/>
    <col min="67" max="67" width="13.88671875" style="1" customWidth="1" outlineLevel="1"/>
    <col min="68" max="68" width="6" style="2" customWidth="1" outlineLevel="1"/>
    <col min="69" max="69" width="9.109375" customWidth="1" outlineLevel="1"/>
    <col min="70" max="71" width="8.88671875" style="3"/>
    <col min="72" max="72" width="13.44140625" style="3" customWidth="1"/>
    <col min="73" max="74" width="8.88671875" style="3"/>
    <col min="75" max="75" width="1.88671875" style="3" customWidth="1"/>
    <col min="76" max="76" width="8.88671875" style="3"/>
    <col min="77" max="77" width="12.44140625" style="3" bestFit="1" customWidth="1"/>
    <col min="78" max="78" width="12.6640625" style="3" customWidth="1"/>
    <col min="79" max="101" width="8.88671875" style="3"/>
  </cols>
  <sheetData>
    <row r="1" spans="2:80" ht="14.4" hidden="1" x14ac:dyDescent="0.3"/>
    <row r="2" spans="2:80" s="20" customFormat="1" thickBot="1" x14ac:dyDescent="0.35">
      <c r="D2" s="32"/>
      <c r="E2" s="33"/>
      <c r="F2" s="34"/>
      <c r="G2" s="34"/>
      <c r="H2" s="32"/>
      <c r="J2" s="21"/>
      <c r="K2" s="22"/>
      <c r="L2" s="21"/>
      <c r="O2" s="21"/>
      <c r="P2" s="22"/>
      <c r="Q2" s="21"/>
      <c r="T2" s="21"/>
      <c r="U2" s="22"/>
      <c r="V2" s="21"/>
      <c r="Y2" s="21"/>
      <c r="Z2" s="22"/>
      <c r="AA2" s="21"/>
      <c r="AD2" s="21"/>
      <c r="AE2" s="22"/>
      <c r="AF2" s="21"/>
      <c r="AI2" s="21"/>
      <c r="AJ2" s="22"/>
      <c r="AK2" s="21"/>
      <c r="AM2" s="23"/>
      <c r="AO2" s="21"/>
      <c r="AP2" s="22"/>
      <c r="AQ2" s="21"/>
      <c r="AT2" s="21"/>
      <c r="AU2" s="22"/>
      <c r="AV2" s="21"/>
      <c r="AY2" s="21"/>
      <c r="AZ2" s="22"/>
      <c r="BA2" s="21"/>
      <c r="BD2" s="21"/>
      <c r="BE2" s="22"/>
      <c r="BF2" s="21"/>
      <c r="BI2" s="21"/>
      <c r="BJ2" s="22"/>
      <c r="BK2" s="21"/>
      <c r="BN2" s="21"/>
      <c r="BO2" s="22"/>
      <c r="BP2" s="21"/>
      <c r="BS2" s="21"/>
      <c r="BT2" s="22"/>
      <c r="BU2" s="21"/>
      <c r="BY2" s="21"/>
      <c r="BZ2" s="22"/>
      <c r="CA2" s="21"/>
    </row>
    <row r="3" spans="2:80" s="3" customFormat="1" ht="15.65" thickTop="1" thickBot="1" x14ac:dyDescent="0.35">
      <c r="B3" s="30" t="s">
        <v>16</v>
      </c>
      <c r="C3" s="31"/>
      <c r="D3" s="134" t="s">
        <v>32</v>
      </c>
      <c r="E3" s="135"/>
      <c r="F3" s="135"/>
      <c r="G3" s="135"/>
      <c r="H3" s="136"/>
      <c r="I3" s="134" t="s">
        <v>33</v>
      </c>
      <c r="J3" s="135"/>
      <c r="K3" s="135"/>
      <c r="L3" s="135"/>
      <c r="M3" s="136"/>
      <c r="N3" s="134" t="s">
        <v>34</v>
      </c>
      <c r="O3" s="135"/>
      <c r="P3" s="135"/>
      <c r="Q3" s="135"/>
      <c r="R3" s="136"/>
      <c r="S3" s="134" t="s">
        <v>35</v>
      </c>
      <c r="T3" s="135"/>
      <c r="U3" s="135"/>
      <c r="V3" s="135"/>
      <c r="W3" s="136"/>
      <c r="X3" s="134" t="s">
        <v>36</v>
      </c>
      <c r="Y3" s="135"/>
      <c r="Z3" s="135"/>
      <c r="AA3" s="135"/>
      <c r="AB3" s="136"/>
      <c r="AC3" s="134" t="s">
        <v>37</v>
      </c>
      <c r="AD3" s="135"/>
      <c r="AE3" s="135"/>
      <c r="AF3" s="135"/>
      <c r="AG3" s="136"/>
      <c r="AH3" s="134" t="s">
        <v>38</v>
      </c>
      <c r="AI3" s="135"/>
      <c r="AJ3" s="135"/>
      <c r="AK3" s="135"/>
      <c r="AL3" s="136"/>
      <c r="AM3" s="18"/>
      <c r="AN3" s="134" t="s">
        <v>39</v>
      </c>
      <c r="AO3" s="135"/>
      <c r="AP3" s="135"/>
      <c r="AQ3" s="135"/>
      <c r="AR3" s="136"/>
      <c r="AS3" s="134" t="s">
        <v>40</v>
      </c>
      <c r="AT3" s="135"/>
      <c r="AU3" s="135"/>
      <c r="AV3" s="135"/>
      <c r="AW3" s="136"/>
      <c r="AX3" s="134" t="s">
        <v>41</v>
      </c>
      <c r="AY3" s="135"/>
      <c r="AZ3" s="135"/>
      <c r="BA3" s="135"/>
      <c r="BB3" s="136"/>
      <c r="BC3" s="134" t="s">
        <v>42</v>
      </c>
      <c r="BD3" s="135"/>
      <c r="BE3" s="135"/>
      <c r="BF3" s="135"/>
      <c r="BG3" s="136"/>
      <c r="BH3" s="134" t="s">
        <v>43</v>
      </c>
      <c r="BI3" s="135"/>
      <c r="BJ3" s="135"/>
      <c r="BK3" s="135"/>
      <c r="BL3" s="136"/>
      <c r="BM3" s="134" t="s">
        <v>44</v>
      </c>
      <c r="BN3" s="135"/>
      <c r="BO3" s="135"/>
      <c r="BP3" s="135"/>
      <c r="BQ3" s="136"/>
      <c r="BR3" s="134" t="s">
        <v>45</v>
      </c>
      <c r="BS3" s="135"/>
      <c r="BT3" s="135"/>
      <c r="BU3" s="135"/>
      <c r="BV3" s="136"/>
      <c r="BX3" s="134" t="s">
        <v>46</v>
      </c>
      <c r="BY3" s="135"/>
      <c r="BZ3" s="135"/>
      <c r="CA3" s="135"/>
      <c r="CB3" s="136"/>
    </row>
    <row r="4" spans="2:80" s="3" customFormat="1" ht="15.65" thickTop="1" thickBot="1" x14ac:dyDescent="0.35">
      <c r="B4" s="26" t="s">
        <v>5</v>
      </c>
      <c r="C4" s="15" t="s">
        <v>6</v>
      </c>
      <c r="D4" s="26" t="s">
        <v>7</v>
      </c>
      <c r="E4" s="27" t="s">
        <v>8</v>
      </c>
      <c r="F4" s="29" t="s">
        <v>47</v>
      </c>
      <c r="G4" s="29" t="s">
        <v>48</v>
      </c>
      <c r="H4" s="14" t="s">
        <v>9</v>
      </c>
      <c r="I4" s="26" t="s">
        <v>7</v>
      </c>
      <c r="J4" s="27" t="s">
        <v>8</v>
      </c>
      <c r="K4" s="29" t="s">
        <v>47</v>
      </c>
      <c r="L4" s="29" t="s">
        <v>48</v>
      </c>
      <c r="M4" s="14" t="s">
        <v>9</v>
      </c>
      <c r="N4" s="26" t="s">
        <v>7</v>
      </c>
      <c r="O4" s="27" t="s">
        <v>8</v>
      </c>
      <c r="P4" s="29" t="s">
        <v>47</v>
      </c>
      <c r="Q4" s="29" t="s">
        <v>48</v>
      </c>
      <c r="R4" s="14" t="s">
        <v>9</v>
      </c>
      <c r="S4" s="26" t="s">
        <v>7</v>
      </c>
      <c r="T4" s="27" t="s">
        <v>8</v>
      </c>
      <c r="U4" s="29" t="s">
        <v>47</v>
      </c>
      <c r="V4" s="29" t="s">
        <v>48</v>
      </c>
      <c r="W4" s="14" t="s">
        <v>9</v>
      </c>
      <c r="X4" s="26" t="s">
        <v>7</v>
      </c>
      <c r="Y4" s="27" t="s">
        <v>8</v>
      </c>
      <c r="Z4" s="29" t="s">
        <v>47</v>
      </c>
      <c r="AA4" s="29" t="s">
        <v>48</v>
      </c>
      <c r="AB4" s="14" t="s">
        <v>9</v>
      </c>
      <c r="AC4" s="26" t="s">
        <v>7</v>
      </c>
      <c r="AD4" s="27" t="s">
        <v>8</v>
      </c>
      <c r="AE4" s="29" t="s">
        <v>47</v>
      </c>
      <c r="AF4" s="29" t="s">
        <v>48</v>
      </c>
      <c r="AG4" s="14" t="s">
        <v>9</v>
      </c>
      <c r="AH4" s="26" t="s">
        <v>7</v>
      </c>
      <c r="AI4" s="27" t="s">
        <v>8</v>
      </c>
      <c r="AJ4" s="29" t="s">
        <v>47</v>
      </c>
      <c r="AK4" s="29" t="s">
        <v>48</v>
      </c>
      <c r="AL4" s="14" t="s">
        <v>9</v>
      </c>
      <c r="AM4" s="9"/>
      <c r="AN4" s="26" t="s">
        <v>7</v>
      </c>
      <c r="AO4" s="27" t="s">
        <v>8</v>
      </c>
      <c r="AP4" s="29" t="s">
        <v>47</v>
      </c>
      <c r="AQ4" s="29" t="s">
        <v>48</v>
      </c>
      <c r="AR4" s="14" t="s">
        <v>9</v>
      </c>
      <c r="AS4" s="26" t="s">
        <v>7</v>
      </c>
      <c r="AT4" s="27" t="s">
        <v>8</v>
      </c>
      <c r="AU4" s="29" t="s">
        <v>47</v>
      </c>
      <c r="AV4" s="29" t="s">
        <v>48</v>
      </c>
      <c r="AW4" s="14" t="s">
        <v>9</v>
      </c>
      <c r="AX4" s="26" t="s">
        <v>7</v>
      </c>
      <c r="AY4" s="27" t="s">
        <v>8</v>
      </c>
      <c r="AZ4" s="29" t="s">
        <v>47</v>
      </c>
      <c r="BA4" s="29" t="s">
        <v>48</v>
      </c>
      <c r="BB4" s="14" t="s">
        <v>9</v>
      </c>
      <c r="BC4" s="26" t="s">
        <v>7</v>
      </c>
      <c r="BD4" s="27" t="s">
        <v>8</v>
      </c>
      <c r="BE4" s="29" t="s">
        <v>47</v>
      </c>
      <c r="BF4" s="29" t="s">
        <v>48</v>
      </c>
      <c r="BG4" s="14" t="s">
        <v>9</v>
      </c>
      <c r="BH4" s="26" t="s">
        <v>7</v>
      </c>
      <c r="BI4" s="27" t="s">
        <v>8</v>
      </c>
      <c r="BJ4" s="29" t="s">
        <v>47</v>
      </c>
      <c r="BK4" s="29" t="s">
        <v>48</v>
      </c>
      <c r="BL4" s="14" t="s">
        <v>9</v>
      </c>
      <c r="BM4" s="26" t="s">
        <v>7</v>
      </c>
      <c r="BN4" s="27" t="s">
        <v>8</v>
      </c>
      <c r="BO4" s="29" t="s">
        <v>47</v>
      </c>
      <c r="BP4" s="29" t="s">
        <v>48</v>
      </c>
      <c r="BQ4" s="14" t="s">
        <v>9</v>
      </c>
      <c r="BR4" s="26" t="s">
        <v>7</v>
      </c>
      <c r="BS4" s="27" t="s">
        <v>8</v>
      </c>
      <c r="BT4" s="29" t="s">
        <v>47</v>
      </c>
      <c r="BU4" s="29" t="s">
        <v>48</v>
      </c>
      <c r="BV4" s="14" t="s">
        <v>9</v>
      </c>
      <c r="BX4" s="26" t="s">
        <v>7</v>
      </c>
      <c r="BY4" s="27" t="s">
        <v>8</v>
      </c>
      <c r="BZ4" s="29" t="s">
        <v>47</v>
      </c>
      <c r="CA4" s="29" t="s">
        <v>48</v>
      </c>
      <c r="CB4" s="14" t="s">
        <v>9</v>
      </c>
    </row>
    <row r="5" spans="2:80" s="3" customFormat="1" ht="15.65" thickTop="1" thickBot="1" x14ac:dyDescent="0.35">
      <c r="B5" s="24" t="s">
        <v>19</v>
      </c>
      <c r="C5" s="8" t="s">
        <v>4</v>
      </c>
      <c r="D5" s="65">
        <f>'Vegas City'!D4+'Rostov Gorisont'!D4+'Novosibirsk Galereya'!E5+Aviapark!E5+Tsvetnoy!E5+ONLINE!E5+'Galereya SPb'!E5+Evropeyskiy!E5+Metropolis!E5+Atrium!E5+Manezh!E5+Khimki!D4</f>
        <v>341</v>
      </c>
      <c r="E5" s="36">
        <f>'Vegas City'!E4+'Rostov Gorisont'!E4+'Novosibirsk Galereya'!F5+Aviapark!F5+Tsvetnoy!F5+ONLINE!F5+'Galereya SPb'!F5+Evropeyskiy!F5+Metropolis!F5+Atrium!F5+Manezh!F5+Khimki!E4</f>
        <v>1887548.2</v>
      </c>
      <c r="F5" s="37">
        <f>IF(D5=0,"-",D5/D38)</f>
        <v>4.2140385565991104E-2</v>
      </c>
      <c r="G5" s="37">
        <f>IF(E5=0,"-",E5/E38)</f>
        <v>7.8289931740927909E-2</v>
      </c>
      <c r="H5" s="38">
        <f>IF(D5&gt;0,E5/D5,"-")</f>
        <v>5535.3319648093839</v>
      </c>
      <c r="I5" s="35">
        <f>'Vegas City'!I4+'Rostov Gorisont'!I4+'Novosibirsk Galereya'!J5+Aviapark!J5+Tsvetnoy!J5+ONLINE!J5+'Galereya SPb'!J5+Evropeyskiy!J5+Metropolis!J5+Atrium!J5+Manezh!J5+Khimki!I4</f>
        <v>628</v>
      </c>
      <c r="J5" s="36">
        <f>'Vegas City'!J4+'Rostov Gorisont'!J4+'Novosibirsk Galereya'!K5+Aviapark!K5+Tsvetnoy!K5+ONLINE!K5+'Galereya SPb'!K5+Evropeyskiy!K5+Metropolis!K5+Atrium!K5+Manezh!K5+Khimki!J4</f>
        <v>3522110.31</v>
      </c>
      <c r="K5" s="37">
        <f>IF(I5=0,"-",I5/I38)</f>
        <v>9.3161252039756712E-2</v>
      </c>
      <c r="L5" s="37">
        <f>IF(J5=0,"-",J5/J38)</f>
        <v>0.14722156957337623</v>
      </c>
      <c r="M5" s="38">
        <f>IF(I5&gt;0,J5/I5,"-")</f>
        <v>5608.4559076433125</v>
      </c>
      <c r="N5" s="35">
        <f>'Vegas City'!N4+'Rostov Gorisont'!N4+'Novosibirsk Galereya'!O5+Aviapark!O5+Tsvetnoy!O5+ONLINE!O5+'Galereya SPb'!O5+Evropeyskiy!O5+Metropolis!O5+Atrium!O5+Manezh!O5+Khimki!N4</f>
        <v>910</v>
      </c>
      <c r="O5" s="36">
        <f>'Vegas City'!O4+'Rostov Gorisont'!O4+'Novosibirsk Galereya'!P5+Aviapark!P5+Tsvetnoy!P5+ONLINE!P5+'Galereya SPb'!P5+Evropeyskiy!P5+Metropolis!P5+Atrium!P5+Manezh!P5+Khimki!O4</f>
        <v>5275575.54</v>
      </c>
      <c r="P5" s="37">
        <f>IF(N5=0,"-",N5/N38)</f>
        <v>0.18860103626943006</v>
      </c>
      <c r="Q5" s="37">
        <f>IF(O5=0,"-",O5/O38)</f>
        <v>0.22586133594440913</v>
      </c>
      <c r="R5" s="38">
        <f>IF(N5&gt;0,O5/N5,"-")</f>
        <v>5797.3357582417584</v>
      </c>
      <c r="S5" s="35">
        <f>'Vegas City'!S4+'Rostov Gorisont'!S4+'Novosibirsk Galereya'!T5+Aviapark!T5+Tsvetnoy!T5+ONLINE!T5+'Galereya SPb'!T5+Evropeyskiy!T5+Metropolis!T5+Atrium!T5+Manezh!T5+Khimki!S4</f>
        <v>156</v>
      </c>
      <c r="T5" s="36">
        <f>'Vegas City'!T4+'Rostov Gorisont'!T4+'Novosibirsk Galereya'!U5+Aviapark!U5+Tsvetnoy!U5+ONLINE!U5+'Galereya SPb'!U5+Evropeyskiy!U5+Metropolis!U5+Atrium!U5+Manezh!U5+Khimki!T4</f>
        <v>924371</v>
      </c>
      <c r="U5" s="37">
        <f>IF(S5=0,"-",S5/S38)</f>
        <v>0.10290237467018469</v>
      </c>
      <c r="V5" s="37">
        <f>IF(T5=0,"-",T5/T38)</f>
        <v>0.13719875697944878</v>
      </c>
      <c r="W5" s="38">
        <f>IF(S5&gt;0,T5/S5,"-")</f>
        <v>5925.4551282051279</v>
      </c>
      <c r="X5" s="35">
        <f>'Vegas City'!X4+'Rostov Gorisont'!X4+'Novosibirsk Galereya'!Y5+Aviapark!Y5+Tsvetnoy!Y5+ONLINE!Y5+'Galereya SPb'!Y5+Evropeyskiy!Y5+Metropolis!Y5+Atrium!Y5+Manezh!Y5+Khimki!X4</f>
        <v>603</v>
      </c>
      <c r="Y5" s="36">
        <f>'Vegas City'!Y4+'Rostov Gorisont'!Y4+'Novosibirsk Galereya'!Z5+Aviapark!Z5+Tsvetnoy!Z5+ONLINE!Z5+'Galereya SPb'!Z5+Evropeyskiy!Z5+Metropolis!Z5+Atrium!Z5+Manezh!Z5+Khimki!Y4</f>
        <v>3517342</v>
      </c>
      <c r="Z5" s="37">
        <f>IF(X5=0,"-",X5/X38)</f>
        <v>0.126282722513089</v>
      </c>
      <c r="AA5" s="37">
        <f>IF(Y5=0,"-",Y5/Y38)</f>
        <v>0.15197708493085671</v>
      </c>
      <c r="AB5" s="38">
        <f>IF(X5&gt;0,Y5/X5,"-")</f>
        <v>5833.0713101160864</v>
      </c>
      <c r="AC5" s="35">
        <f>'Vegas City'!AC4+'Rostov Gorisont'!AC4+'Novosibirsk Galereya'!AD5+Aviapark!AD5+Tsvetnoy!AD5+ONLINE!AD5+'Galereya SPb'!AD5+Evropeyskiy!AD5+Metropolis!AD5+Atrium!AD5+Manezh!AD5+Khimki!AC4</f>
        <v>2425</v>
      </c>
      <c r="AD5" s="36">
        <f>'Vegas City'!AD4+'Rostov Gorisont'!AD4+'Novosibirsk Galereya'!AE5+Aviapark!AE5+Tsvetnoy!AE5+ONLINE!AE5+'Galereya SPb'!AE5+Evropeyskiy!AE5+Metropolis!AE5+Atrium!AE5+Manezh!AE5+Khimki!AD4</f>
        <v>13831357.659999998</v>
      </c>
      <c r="AE5" s="37">
        <f>IF(AC5=0,"-",AC5/AC38)</f>
        <v>0.16490989459367561</v>
      </c>
      <c r="AF5" s="37">
        <f>IF(AD5=0,"-",AD5/AD38)</f>
        <v>0.22972490208618734</v>
      </c>
      <c r="AG5" s="38">
        <f>IF(AC5&gt;0,AD5/AC5,"-")</f>
        <v>5703.6526432989685</v>
      </c>
      <c r="AH5" s="35">
        <f>AC5+X5+S5+N5+I5+D5</f>
        <v>5063</v>
      </c>
      <c r="AI5" s="36">
        <f>AD5+Y5+T5+O5+J5+E5</f>
        <v>28958304.709999993</v>
      </c>
      <c r="AJ5" s="37">
        <f>IF(AH5=0,"-",AH5/AH38)</f>
        <v>0.12453879077089586</v>
      </c>
      <c r="AK5" s="37">
        <f>IF(AI5=0,"-",AI5/AI38)</f>
        <v>0.17932961263976552</v>
      </c>
      <c r="AL5" s="38">
        <f>IF(AH5&gt;0,AI5/AH5,"-")</f>
        <v>5719.5940568832693</v>
      </c>
      <c r="AM5" s="10"/>
      <c r="AN5" s="35">
        <f>'Vegas City'!AN4+'Rostov Gorisont'!AN4+'Novosibirsk Galereya'!AO5+Aviapark!AO5+Tsvetnoy!AO5+ONLINE!AO5+'Galereya SPb'!AO5+Evropeyskiy!AO5+Metropolis!AO5+Atrium!AO5+Manezh!AO5+Khimki!AN4</f>
        <v>2209</v>
      </c>
      <c r="AO5" s="36">
        <f>'Vegas City'!AO4+'Rostov Gorisont'!AO4+'Novosibirsk Galereya'!AP5+Aviapark!AP5+Tsvetnoy!AP5+ONLINE!AP5+'Galereya SPb'!AP5+Evropeyskiy!AP5+Metropolis!AP5+Atrium!AP5+Manezh!AP5+Khimki!AO4</f>
        <v>12572135.949999999</v>
      </c>
      <c r="AP5" s="37">
        <f>IF(AN5=0,"-",AN5/AN38)</f>
        <v>0.14746328437917222</v>
      </c>
      <c r="AQ5" s="37">
        <f>IF(AO5=0,"-",AO5/AO38)</f>
        <v>0.22802385433894884</v>
      </c>
      <c r="AR5" s="38">
        <f>IF(AN5&gt;0,AO5/AN5,"-")</f>
        <v>5691.3245586238118</v>
      </c>
      <c r="AS5" s="35">
        <f>'Vegas City'!AS4+'Rostov Gorisont'!AS4+'Novosibirsk Galereya'!AT5+Aviapark!AT5+Tsvetnoy!AT5+ONLINE!AT5+'Galereya SPb'!AT5+Evropeyskiy!AT5+Metropolis!AT5+Atrium!AT5+Manezh!AT5+Khimki!AS4</f>
        <v>0</v>
      </c>
      <c r="AT5" s="36">
        <f>'Vegas City'!AT4+'Rostov Gorisont'!AT4+'Novosibirsk Galereya'!AU5+Aviapark!AU5+Tsvetnoy!AU5+ONLINE!AU5+'Galereya SPb'!AU5+Evropeyskiy!AU5+Metropolis!AU5+Atrium!AU5+Manezh!AU5+Khimki!AT4</f>
        <v>0</v>
      </c>
      <c r="AU5" s="37" t="str">
        <f>IF(AS5=0,"-",AS5/AS38)</f>
        <v>-</v>
      </c>
      <c r="AV5" s="37" t="str">
        <f>IF(AT5=0,"-",AT5/AT38)</f>
        <v>-</v>
      </c>
      <c r="AW5" s="38" t="str">
        <f>IF(AS5&gt;0,AT5/AS5,"-")</f>
        <v>-</v>
      </c>
      <c r="AX5" s="35">
        <f>'Vegas City'!AX4+'Rostov Gorisont'!AX4+'Novosibirsk Galereya'!AY5+Aviapark!AY5+Tsvetnoy!AY5+ONLINE!AY5+'Galereya SPb'!AY5+Evropeyskiy!AY5+Metropolis!AY5+Atrium!AY5+Manezh!AY5+Khimki!AX4</f>
        <v>0</v>
      </c>
      <c r="AY5" s="36">
        <f>'Vegas City'!AY4+'Rostov Gorisont'!AY4+'Novosibirsk Galereya'!AZ5+Aviapark!AZ5+Tsvetnoy!AZ5+ONLINE!AZ5+'Galereya SPb'!AZ5+Evropeyskiy!AZ5+Metropolis!AZ5+Atrium!AZ5+Manezh!AZ5+Khimki!AY4</f>
        <v>0</v>
      </c>
      <c r="AZ5" s="37" t="str">
        <f>IF(AX5=0,"-",AX5/AX38)</f>
        <v>-</v>
      </c>
      <c r="BA5" s="37" t="str">
        <f>IF(AY5=0,"-",AY5/AY38)</f>
        <v>-</v>
      </c>
      <c r="BB5" s="38" t="str">
        <f>IF(AX5&gt;0,AY5/AX5,"-")</f>
        <v>-</v>
      </c>
      <c r="BC5" s="35">
        <f>'Vegas City'!BC4+'Rostov Gorisont'!BC4+'Novosibirsk Galereya'!BD5+Aviapark!BD5+Tsvetnoy!BD5+ONLINE!BD5+'Galereya SPb'!BD5+Evropeyskiy!BD5+Metropolis!BD5+Atrium!BD5+Manezh!BD5+Khimki!BC4</f>
        <v>0</v>
      </c>
      <c r="BD5" s="36">
        <f>'Vegas City'!BD4+'Rostov Gorisont'!BD4+'Novosibirsk Galereya'!BE5+Aviapark!BE5+Tsvetnoy!BE5+ONLINE!BE5+'Galereya SPb'!BE5+Evropeyskiy!BE5+Metropolis!BE5+Atrium!BE5+Manezh!BE5+Khimki!BD4</f>
        <v>0</v>
      </c>
      <c r="BE5" s="37" t="str">
        <f>IF(BC5=0,"-",BC5/BC38)</f>
        <v>-</v>
      </c>
      <c r="BF5" s="37" t="str">
        <f>IF(BD5=0,"-",BD5/BD38)</f>
        <v>-</v>
      </c>
      <c r="BG5" s="38" t="str">
        <f>IF(BC5&gt;0,BD5/BC5,"-")</f>
        <v>-</v>
      </c>
      <c r="BH5" s="35">
        <f>'Vegas City'!BH4+'Rostov Gorisont'!BH4+'Novosibirsk Galereya'!BI5+Aviapark!BI5+Tsvetnoy!BI5+ONLINE!BI5+'Galereya SPb'!BI5+Evropeyskiy!BI5+Metropolis!BI5+Atrium!BI5+Manezh!BI5+Khimki!BH4</f>
        <v>0</v>
      </c>
      <c r="BI5" s="36">
        <f>'Vegas City'!BI4+'Rostov Gorisont'!BI4+'Novosibirsk Galereya'!BJ5+Aviapark!BJ5+Tsvetnoy!BJ5+ONLINE!BJ5+'Galereya SPb'!BJ5+Evropeyskiy!BJ5+Metropolis!BJ5+Atrium!BJ5+Manezh!BJ5+Khimki!BI4</f>
        <v>0</v>
      </c>
      <c r="BJ5" s="37" t="str">
        <f>IF(BH5=0,"-",BH5/BH38)</f>
        <v>-</v>
      </c>
      <c r="BK5" s="37" t="str">
        <f>IF(BI5=0,"-",BI5/BI38)</f>
        <v>-</v>
      </c>
      <c r="BL5" s="38" t="str">
        <f>IF(BH5&gt;0,BI5/BH5,"-")</f>
        <v>-</v>
      </c>
      <c r="BM5" s="35">
        <f>'Vegas City'!BM4+'Rostov Gorisont'!BM4+'Novosibirsk Galereya'!BN5+Aviapark!BN5+Tsvetnoy!BN5+ONLINE!BN5+'Galereya SPb'!BN5+Evropeyskiy!BN5+Metropolis!BN5+Atrium!BN5+Manezh!BN5+Khimki!BM4</f>
        <v>0</v>
      </c>
      <c r="BN5" s="36">
        <f>'Vegas City'!BN4+'Rostov Gorisont'!BN4+'Novosibirsk Galereya'!BO5+Aviapark!BO5+Tsvetnoy!BO5+ONLINE!BO5+'Galereya SPb'!BO5+Evropeyskiy!BO5+Metropolis!BO5+Atrium!BO5+Manezh!BO5+Khimki!BN4</f>
        <v>0</v>
      </c>
      <c r="BO5" s="37" t="str">
        <f>IF(BM5=0,"-",BM5/BM38)</f>
        <v>-</v>
      </c>
      <c r="BP5" s="37" t="str">
        <f>IF(BN5=0,"-",BN5/BN38)</f>
        <v>-</v>
      </c>
      <c r="BQ5" s="38" t="str">
        <f>IF(BM5&gt;0,BN5/BM5,"-")</f>
        <v>-</v>
      </c>
      <c r="BR5" s="35">
        <f>BM5+BH5+BC5+AX5+AS5+AN5</f>
        <v>2209</v>
      </c>
      <c r="BS5" s="36">
        <f>BN5+BI5+BD5+AY5+AT5+AO5</f>
        <v>12572135.949999999</v>
      </c>
      <c r="BT5" s="37">
        <f>IF(BR5=0,"-",BR5/BR38)</f>
        <v>0.199009009009009</v>
      </c>
      <c r="BU5" s="37">
        <f>IF(BS5=0,"-",BS5/BS38)</f>
        <v>0.31328075465952077</v>
      </c>
      <c r="BV5" s="38">
        <f>IF(BR5&gt;0,BS5/BR5,"-")</f>
        <v>5691.3245586238118</v>
      </c>
      <c r="BX5" s="35">
        <f>AH5+BR5</f>
        <v>7272</v>
      </c>
      <c r="BY5" s="36">
        <f>AI5+BS5</f>
        <v>41530440.659999996</v>
      </c>
      <c r="BZ5" s="37">
        <f>IF(BX5=0,"-",BX5/BX38)</f>
        <v>0.14051087838621171</v>
      </c>
      <c r="CA5" s="37">
        <f>IF(BY5=0,"-",BY5/BY38)</f>
        <v>0.20599246221174891</v>
      </c>
      <c r="CB5" s="38">
        <f>IF(BX5&gt;0,BY5/BX5,"-")</f>
        <v>5711.0066914191411</v>
      </c>
    </row>
    <row r="6" spans="2:80" s="3" customFormat="1" ht="15.65" thickTop="1" thickBot="1" x14ac:dyDescent="0.35">
      <c r="B6" s="6" t="s">
        <v>3</v>
      </c>
      <c r="C6" s="7" t="s">
        <v>4</v>
      </c>
      <c r="D6" s="68">
        <f>SUM(D5:D5)</f>
        <v>341</v>
      </c>
      <c r="E6" s="40">
        <f>SUM(E5:E5)</f>
        <v>1887548.2</v>
      </c>
      <c r="F6" s="41">
        <f>IF(D6=0,"-",D6/D38)</f>
        <v>4.2140385565991104E-2</v>
      </c>
      <c r="G6" s="41">
        <f>IF(E6=0,"-",E6/E38)</f>
        <v>7.8289931740927909E-2</v>
      </c>
      <c r="H6" s="42">
        <f>IF(E6=0,"-",E6/D6)</f>
        <v>5535.3319648093839</v>
      </c>
      <c r="I6" s="39">
        <f>SUM(I5:I5)</f>
        <v>628</v>
      </c>
      <c r="J6" s="40">
        <f>SUM(J5:J5)</f>
        <v>3522110.31</v>
      </c>
      <c r="K6" s="41">
        <f>IF(I6=0,"-",I6/I38)</f>
        <v>9.3161252039756712E-2</v>
      </c>
      <c r="L6" s="41">
        <f>IF(J6=0,"-",J6/J38)</f>
        <v>0.14722156957337623</v>
      </c>
      <c r="M6" s="42">
        <f>IF(J6=0,"-",J6/I6)</f>
        <v>5608.4559076433125</v>
      </c>
      <c r="N6" s="39">
        <f>SUM(N5:N5)</f>
        <v>910</v>
      </c>
      <c r="O6" s="40">
        <f>SUM(O5:O5)</f>
        <v>5275575.54</v>
      </c>
      <c r="P6" s="41">
        <f>IF(N6=0,"-",N6/N38)</f>
        <v>0.18860103626943006</v>
      </c>
      <c r="Q6" s="41">
        <f>IF(O6=0,"-",O6/O38)</f>
        <v>0.22586133594440913</v>
      </c>
      <c r="R6" s="42">
        <f>IF(O6=0,"-",O6/N6)</f>
        <v>5797.3357582417584</v>
      </c>
      <c r="S6" s="39">
        <f>SUM(S5:S5)</f>
        <v>156</v>
      </c>
      <c r="T6" s="40">
        <f>SUM(T5:T5)</f>
        <v>924371</v>
      </c>
      <c r="U6" s="41">
        <f>IF(S6=0,"-",S6/S38)</f>
        <v>0.10290237467018469</v>
      </c>
      <c r="V6" s="41">
        <f>IF(T6=0,"-",T6/T38)</f>
        <v>0.13719875697944878</v>
      </c>
      <c r="W6" s="42">
        <f>IF(T6=0,"-",T6/S6)</f>
        <v>5925.4551282051279</v>
      </c>
      <c r="X6" s="39">
        <f>SUM(X5:X5)</f>
        <v>603</v>
      </c>
      <c r="Y6" s="40">
        <f>SUM(Y5:Y5)</f>
        <v>3517342</v>
      </c>
      <c r="Z6" s="41">
        <f>IF(X6=0,"-",X6/X38)</f>
        <v>0.126282722513089</v>
      </c>
      <c r="AA6" s="41">
        <f>IF(Y6=0,"-",Y6/Y38)</f>
        <v>0.15197708493085671</v>
      </c>
      <c r="AB6" s="42">
        <f>IF(Y6=0,"-",Y6/X6)</f>
        <v>5833.0713101160864</v>
      </c>
      <c r="AC6" s="39">
        <f>SUM(AC5:AC5)</f>
        <v>2425</v>
      </c>
      <c r="AD6" s="40">
        <f>SUM(AD5:AD5)</f>
        <v>13831357.659999998</v>
      </c>
      <c r="AE6" s="41">
        <f>IF(AC6=0,"-",AC6/AC38)</f>
        <v>0.16490989459367561</v>
      </c>
      <c r="AF6" s="41">
        <f>IF(AD6=0,"-",AD6/AD38)</f>
        <v>0.22972490208618734</v>
      </c>
      <c r="AG6" s="42">
        <f>IF(AD6=0,"-",AD6/AC6)</f>
        <v>5703.6526432989685</v>
      </c>
      <c r="AH6" s="39">
        <f>SUM(AH5:AH5)</f>
        <v>5063</v>
      </c>
      <c r="AI6" s="40">
        <f>SUM(AI5:AI5)</f>
        <v>28958304.709999993</v>
      </c>
      <c r="AJ6" s="41">
        <f>IF(AH6=0,"-",AH6/AH38)</f>
        <v>0.12453879077089586</v>
      </c>
      <c r="AK6" s="41">
        <f>IF(AI6=0,"-",AI6/AI38)</f>
        <v>0.17932961263976552</v>
      </c>
      <c r="AL6" s="42">
        <f>IF(AI6=0,"-",AI6/AH6)</f>
        <v>5719.5940568832693</v>
      </c>
      <c r="AM6" s="16"/>
      <c r="AN6" s="39">
        <f>SUM(AN5:AN5)</f>
        <v>2209</v>
      </c>
      <c r="AO6" s="40">
        <f>SUM(AO5:AO5)</f>
        <v>12572135.949999999</v>
      </c>
      <c r="AP6" s="41">
        <f>IF(AN6=0,"-",AN6/AN38)</f>
        <v>0.14746328437917222</v>
      </c>
      <c r="AQ6" s="41">
        <f>IF(AO6=0,"-",AO6/AO38)</f>
        <v>0.22802385433894884</v>
      </c>
      <c r="AR6" s="42">
        <f>IF(AO6=0,"-",AO6/AN6)</f>
        <v>5691.3245586238118</v>
      </c>
      <c r="AS6" s="39">
        <f>SUM(AS5:AS5)</f>
        <v>0</v>
      </c>
      <c r="AT6" s="40">
        <f>SUM(AT5:AT5)</f>
        <v>0</v>
      </c>
      <c r="AU6" s="41" t="str">
        <f>IF(AS6=0,"-",AS6/AS38)</f>
        <v>-</v>
      </c>
      <c r="AV6" s="41" t="str">
        <f>IF(AT6=0,"-",AT6/AT38)</f>
        <v>-</v>
      </c>
      <c r="AW6" s="42" t="str">
        <f>IF(AT6=0,"-",AT6/AS6)</f>
        <v>-</v>
      </c>
      <c r="AX6" s="39">
        <f>SUM(AX5:AX5)</f>
        <v>0</v>
      </c>
      <c r="AY6" s="40">
        <f>SUM(AY5:AY5)</f>
        <v>0</v>
      </c>
      <c r="AZ6" s="41" t="str">
        <f>IF(AX6=0,"-",AX6/AX38)</f>
        <v>-</v>
      </c>
      <c r="BA6" s="41" t="str">
        <f>IF(AY6=0,"-",AY6/AY38)</f>
        <v>-</v>
      </c>
      <c r="BB6" s="42" t="str">
        <f>IF(AY6=0,"-",AY6/AX6)</f>
        <v>-</v>
      </c>
      <c r="BC6" s="39">
        <f>SUM(BC5:BC5)</f>
        <v>0</v>
      </c>
      <c r="BD6" s="40">
        <f>SUM(BD5:BD5)</f>
        <v>0</v>
      </c>
      <c r="BE6" s="41" t="str">
        <f>IF(BC6=0,"-",BC6/BC38)</f>
        <v>-</v>
      </c>
      <c r="BF6" s="41" t="str">
        <f>IF(BD6=0,"-",BD6/BD38)</f>
        <v>-</v>
      </c>
      <c r="BG6" s="42" t="str">
        <f>IF(BD6=0,"-",BD6/BC6)</f>
        <v>-</v>
      </c>
      <c r="BH6" s="39">
        <f>SUM(BH5:BH5)</f>
        <v>0</v>
      </c>
      <c r="BI6" s="40">
        <f>SUM(BI5:BI5)</f>
        <v>0</v>
      </c>
      <c r="BJ6" s="41" t="str">
        <f>IF(BH6=0,"-",BH6/BH38)</f>
        <v>-</v>
      </c>
      <c r="BK6" s="41" t="str">
        <f>IF(BI6=0,"-",BI6/BI38)</f>
        <v>-</v>
      </c>
      <c r="BL6" s="42" t="str">
        <f>IF(BI6=0,"-",BI6/BH6)</f>
        <v>-</v>
      </c>
      <c r="BM6" s="39">
        <f>SUM(BM5:BM5)</f>
        <v>0</v>
      </c>
      <c r="BN6" s="40">
        <f>SUM(BN5:BN5)</f>
        <v>0</v>
      </c>
      <c r="BO6" s="41" t="str">
        <f>IF(BM6=0,"-",BM6/BM38)</f>
        <v>-</v>
      </c>
      <c r="BP6" s="41" t="str">
        <f>IF(BN6=0,"-",BN6/BN38)</f>
        <v>-</v>
      </c>
      <c r="BQ6" s="42" t="str">
        <f>IF(BN6=0,"-",BN6/BM6)</f>
        <v>-</v>
      </c>
      <c r="BR6" s="39">
        <f>SUM(BR5:BR5)</f>
        <v>2209</v>
      </c>
      <c r="BS6" s="40">
        <f>SUM(BS5:BS5)</f>
        <v>12572135.949999999</v>
      </c>
      <c r="BT6" s="41">
        <f>IF(BR6=0,"-",BR6/BR38)</f>
        <v>0.199009009009009</v>
      </c>
      <c r="BU6" s="41">
        <f>IF(BS6=0,"-",BS6/BS38)</f>
        <v>0.31328075465952077</v>
      </c>
      <c r="BV6" s="42">
        <f>IF(BS6=0,"-",BS6/BR6)</f>
        <v>5691.3245586238118</v>
      </c>
      <c r="BX6" s="39">
        <f>SUM(BX5:BX5)</f>
        <v>7272</v>
      </c>
      <c r="BY6" s="40">
        <f>SUM(BY5:BY5)</f>
        <v>41530440.659999996</v>
      </c>
      <c r="BZ6" s="41">
        <f>IF(BX6=0,"-",BX6/BX38)</f>
        <v>0.14051087838621171</v>
      </c>
      <c r="CA6" s="41">
        <f>IF(BY6=0,"-",BY6/BY38)</f>
        <v>0.20599246221174891</v>
      </c>
      <c r="CB6" s="42">
        <f>IF(BY6=0,"-",BY6/BX6)</f>
        <v>5711.0066914191411</v>
      </c>
    </row>
    <row r="7" spans="2:80" s="3" customFormat="1" ht="16" customHeight="1" thickTop="1" thickBot="1" x14ac:dyDescent="0.35">
      <c r="D7" s="43"/>
      <c r="E7" s="44"/>
      <c r="F7" s="45"/>
      <c r="G7" s="45"/>
      <c r="H7" s="44"/>
      <c r="I7" s="43"/>
      <c r="J7" s="44"/>
      <c r="K7" s="45"/>
      <c r="L7" s="45"/>
      <c r="M7" s="44"/>
      <c r="N7" s="43"/>
      <c r="O7" s="44"/>
      <c r="P7" s="45"/>
      <c r="Q7" s="45"/>
      <c r="R7" s="44"/>
      <c r="S7" s="43"/>
      <c r="T7" s="44"/>
      <c r="U7" s="45"/>
      <c r="V7" s="45"/>
      <c r="W7" s="44"/>
      <c r="X7" s="43"/>
      <c r="Y7" s="44"/>
      <c r="Z7" s="45"/>
      <c r="AA7" s="45"/>
      <c r="AB7" s="44"/>
      <c r="AC7" s="43"/>
      <c r="AD7" s="44"/>
      <c r="AE7" s="45"/>
      <c r="AF7" s="45"/>
      <c r="AG7" s="44"/>
      <c r="AH7" s="43"/>
      <c r="AI7" s="44"/>
      <c r="AJ7" s="45"/>
      <c r="AK7" s="45"/>
      <c r="AL7" s="44"/>
      <c r="AM7" s="10"/>
      <c r="AN7" s="43"/>
      <c r="AO7" s="44"/>
      <c r="AP7" s="45"/>
      <c r="AQ7" s="45"/>
      <c r="AR7" s="44"/>
      <c r="AS7" s="43"/>
      <c r="AT7" s="44"/>
      <c r="AU7" s="45"/>
      <c r="AV7" s="45"/>
      <c r="AW7" s="44"/>
      <c r="AX7" s="43"/>
      <c r="AY7" s="44"/>
      <c r="AZ7" s="45"/>
      <c r="BA7" s="45"/>
      <c r="BB7" s="44"/>
      <c r="BC7" s="43"/>
      <c r="BD7" s="44"/>
      <c r="BE7" s="45"/>
      <c r="BF7" s="45"/>
      <c r="BG7" s="44"/>
      <c r="BH7" s="43"/>
      <c r="BI7" s="44"/>
      <c r="BJ7" s="45"/>
      <c r="BK7" s="45"/>
      <c r="BL7" s="44"/>
      <c r="BM7" s="43"/>
      <c r="BN7" s="44"/>
      <c r="BO7" s="45"/>
      <c r="BP7" s="45"/>
      <c r="BQ7" s="44"/>
      <c r="BR7" s="43"/>
      <c r="BS7" s="44"/>
      <c r="BT7" s="45"/>
      <c r="BU7" s="45"/>
      <c r="BV7" s="44"/>
      <c r="BX7" s="43"/>
      <c r="BY7" s="44"/>
      <c r="BZ7" s="45"/>
      <c r="CA7" s="45"/>
      <c r="CB7" s="44"/>
    </row>
    <row r="8" spans="2:80" s="3" customFormat="1" ht="15.65" thickTop="1" x14ac:dyDescent="0.3">
      <c r="B8" s="137" t="s">
        <v>2</v>
      </c>
      <c r="C8" s="8" t="s">
        <v>20</v>
      </c>
      <c r="D8" s="65">
        <f>Atrium!E8+Evropeyskiy!E8+'Galereya SPb'!E8+Tsvetnoy!E8+Aviapark!E8+Metropolis!E8+Manezh!E8+'Novosibirsk Galereya'!E8+ONLINE!E8</f>
        <v>229</v>
      </c>
      <c r="E8" s="36">
        <f>Atrium!F8+Evropeyskiy!F8+'Galereya SPb'!F8+Tsvetnoy!F8+Aviapark!F8+Metropolis!F8+Manezh!F8+'Novosibirsk Galereya'!F8+ONLINE!F8</f>
        <v>1483760.5899999999</v>
      </c>
      <c r="F8" s="37">
        <f>IF(D8&gt;0,D8/D$16,"-")</f>
        <v>4.8048678136802352E-2</v>
      </c>
      <c r="G8" s="37">
        <f>IF(E8&gt;0,E8/E$16,"-")</f>
        <v>8.7148190566501818E-2</v>
      </c>
      <c r="H8" s="38">
        <f>IF(D8&gt;0,E8/D8,"-")</f>
        <v>6479.3038864628816</v>
      </c>
      <c r="I8" s="35">
        <f>Atrium!J8+Evropeyskiy!J8+'Galereya SPb'!J8+Tsvetnoy!J8+Aviapark!J8+Metropolis!J8+Manezh!J8+'Novosibirsk Galereya'!J8+ONLINE!J8</f>
        <v>398</v>
      </c>
      <c r="J8" s="36">
        <f>Atrium!K8+Evropeyskiy!K8+'Galereya SPb'!K8+Tsvetnoy!K8+Aviapark!K8+Metropolis!K8+Manezh!K8+'Novosibirsk Galereya'!K8+ONLINE!K8</f>
        <v>2733772.7800000003</v>
      </c>
      <c r="K8" s="37">
        <f>IF(I8&gt;0,I8/I$16,"-")</f>
        <v>0.10698924731182796</v>
      </c>
      <c r="L8" s="37">
        <f>IF(J8&gt;0,J8/J$16,"-")</f>
        <v>0.17219656886183785</v>
      </c>
      <c r="M8" s="38">
        <f>IF(I8&gt;0,J8/I8,"-")</f>
        <v>6868.7758291457294</v>
      </c>
      <c r="N8" s="35">
        <f>Atrium!O8+Evropeyskiy!O8+'Galereya SPb'!O8+Tsvetnoy!O8+Aviapark!O8+Metropolis!O8+Manezh!O8+'Novosibirsk Galereya'!O8+ONLINE!O8</f>
        <v>677</v>
      </c>
      <c r="O8" s="36">
        <f>Atrium!P8+Evropeyskiy!P8+'Galereya SPb'!P8+Tsvetnoy!P8+Aviapark!P8+Metropolis!P8+Manezh!P8+'Novosibirsk Galereya'!P8+ONLINE!P8</f>
        <v>4926520.91</v>
      </c>
      <c r="P8" s="37">
        <f>IF(N8&gt;0,N8/N$16,"-")</f>
        <v>0.23531456378171706</v>
      </c>
      <c r="Q8" s="37">
        <f>IF(O8&gt;0,O8/O$16,"-")</f>
        <v>0.31218914376387957</v>
      </c>
      <c r="R8" s="38">
        <f>IF(N8&gt;0,O8/N8,"-")</f>
        <v>7276.9880502215656</v>
      </c>
      <c r="S8" s="35">
        <f>Atrium!T8+Evropeyskiy!T8+'Galereya SPb'!T8+Tsvetnoy!T8+Aviapark!T8+Metropolis!T8+Manezh!T8+'Novosibirsk Galereya'!T8+ONLINE!T8</f>
        <v>182</v>
      </c>
      <c r="T8" s="36">
        <f>Atrium!U8+Evropeyskiy!U8+'Galereya SPb'!U8+Tsvetnoy!U8+Aviapark!U8+Metropolis!U8+Manezh!U8+'Novosibirsk Galereya'!U8+ONLINE!U8</f>
        <v>1178342</v>
      </c>
      <c r="U8" s="37">
        <f>IF(S8&gt;0,S8/S$16,"-")</f>
        <v>0.15041322314049588</v>
      </c>
      <c r="V8" s="37">
        <f>IF(T8&gt;0,T8/T$16,"-")</f>
        <v>0.21362549592779015</v>
      </c>
      <c r="W8" s="38">
        <f>IF(S8&gt;0,T8/S8,"-")</f>
        <v>6474.4065934065939</v>
      </c>
      <c r="X8" s="35">
        <f>Atrium!Y8+Evropeyskiy!Y8+'Galereya SPb'!Y8+Tsvetnoy!Y8+Aviapark!Y8+Metropolis!Y8+Manezh!Y8+'Novosibirsk Galereya'!Y8+ONLINE!Y8</f>
        <v>658</v>
      </c>
      <c r="Y8" s="36">
        <f>Atrium!Z8+Evropeyskiy!Z8+'Galereya SPb'!Z8+Tsvetnoy!Z8+Aviapark!Z8+Metropolis!Z8+Manezh!Z8+'Novosibirsk Galereya'!Z8+ONLINE!Z8</f>
        <v>3978151</v>
      </c>
      <c r="Z8" s="37">
        <f>IF(X8&gt;0,X8/X$16,"-")</f>
        <v>0.17448952532484752</v>
      </c>
      <c r="AA8" s="37">
        <f>IF(Y8&gt;0,Y8/Y$16,"-")</f>
        <v>0.21110595954762634</v>
      </c>
      <c r="AB8" s="38">
        <f>IF(X8&gt;0,Y8/X8,"-")</f>
        <v>6045.822188449848</v>
      </c>
      <c r="AC8" s="35">
        <f>Atrium!AD8+Evropeyskiy!AD8+'Galereya SPb'!AD8+Tsvetnoy!AD8+Aviapark!AD8+Metropolis!AD8+Manezh!AD8+'Novosibirsk Galereya'!AD8+ONLINE!AD8</f>
        <v>2016</v>
      </c>
      <c r="AD8" s="36">
        <f>Atrium!AE8+Evropeyskiy!AE8+'Galereya SPb'!AE8+Tsvetnoy!AE8+Aviapark!AE8+Metropolis!AE8+Manezh!AE8+'Novosibirsk Galereya'!AE8+ONLINE!AE8</f>
        <v>11831857.91</v>
      </c>
      <c r="AE8" s="37">
        <f>IF(AC8&gt;0,AC8/AC$16,"-")</f>
        <v>0.22291021671826625</v>
      </c>
      <c r="AF8" s="37">
        <f>IF(AD8&gt;0,AD8/AD$16,"-")</f>
        <v>0.28559461849760454</v>
      </c>
      <c r="AG8" s="38">
        <f>IF(AC8&gt;0,AD8/AC8,"-")</f>
        <v>5868.9771378968253</v>
      </c>
      <c r="AH8" s="35">
        <f t="shared" ref="AH8:AI15" si="0">AC8+X8+S8+N8+I8+D8</f>
        <v>4160</v>
      </c>
      <c r="AI8" s="36">
        <f t="shared" si="0"/>
        <v>26132405.190000001</v>
      </c>
      <c r="AJ8" s="37">
        <f>IF(AH8&gt;0,AH8/AH$16,"-")</f>
        <v>0.16385694028674966</v>
      </c>
      <c r="AK8" s="37">
        <f>IF(AI8&gt;0,AI8/AI$16,"-")</f>
        <v>0.22828787634524675</v>
      </c>
      <c r="AL8" s="38">
        <f>IF(AH8&gt;0,AI8/AH8,"-")</f>
        <v>6281.8281706730777</v>
      </c>
      <c r="AM8" s="10"/>
      <c r="AN8" s="35">
        <f>Atrium!AO8+Evropeyskiy!AO8+'Galereya SPb'!AO8+Tsvetnoy!AO8+Aviapark!AO8+Metropolis!AO8+Manezh!AO8+'Novosibirsk Galereya'!AO8+ONLINE!AO8</f>
        <v>1696</v>
      </c>
      <c r="AO8" s="36">
        <f>Atrium!AP8+Evropeyskiy!AP8+'Galereya SPb'!AP8+Tsvetnoy!AP8+Aviapark!AP8+Metropolis!AP8+Manezh!AP8+'Novosibirsk Galereya'!AP8+ONLINE!AP8</f>
        <v>9878859.2300000004</v>
      </c>
      <c r="AP8" s="37">
        <f>IF(AN8&gt;0,AN8/AN$16,"-")</f>
        <v>0.20700598071524473</v>
      </c>
      <c r="AQ8" s="37">
        <f>IF(AO8&gt;0,AO8/AO$16,"-")</f>
        <v>0.27474096950643795</v>
      </c>
      <c r="AR8" s="38">
        <f>IF(AN8&gt;0,AO8/AN8,"-")</f>
        <v>5824.799074292453</v>
      </c>
      <c r="AS8" s="35">
        <f>Atrium!AT8+Evropeyskiy!AT8+'Galereya SPb'!AT8+Tsvetnoy!AT8+Aviapark!AT8+Metropolis!AT8+Manezh!AT8+'Novosibirsk Galereya'!AT8+ONLINE!AT8</f>
        <v>0</v>
      </c>
      <c r="AT8" s="36">
        <f>Atrium!AU8+Evropeyskiy!AU8+'Galereya SPb'!AU8+Tsvetnoy!AU8+Aviapark!AU8+Metropolis!AU8+Manezh!AU8+'Novosibirsk Galereya'!AU8+ONLINE!AU8</f>
        <v>0</v>
      </c>
      <c r="AU8" s="37" t="str">
        <f>IF(AS8&gt;0,AS8/AS$16,"-")</f>
        <v>-</v>
      </c>
      <c r="AV8" s="37" t="str">
        <f>IF(AT8&gt;0,AT8/AT$16,"-")</f>
        <v>-</v>
      </c>
      <c r="AW8" s="38" t="str">
        <f>IF(AS8&gt;0,AT8/AS8,"-")</f>
        <v>-</v>
      </c>
      <c r="AX8" s="35">
        <f>Atrium!AY8+Evropeyskiy!AY8+'Galereya SPb'!AY8+Tsvetnoy!AY8+Aviapark!AY8+Metropolis!AY8+Manezh!AY8+'Novosibirsk Galereya'!AY8+ONLINE!AY8</f>
        <v>0</v>
      </c>
      <c r="AY8" s="36">
        <f>Atrium!AZ8+Evropeyskiy!AZ8+'Galereya SPb'!AZ8+Tsvetnoy!AZ8+Aviapark!AZ8+Metropolis!AZ8+Manezh!AZ8+'Novosibirsk Galereya'!AZ8+ONLINE!AZ8</f>
        <v>0</v>
      </c>
      <c r="AZ8" s="37" t="str">
        <f>IF(AX8&gt;0,AX8/AX$16,"-")</f>
        <v>-</v>
      </c>
      <c r="BA8" s="37" t="str">
        <f>IF(AY8&gt;0,AY8/AY$16,"-")</f>
        <v>-</v>
      </c>
      <c r="BB8" s="38" t="str">
        <f>IF(AX8&gt;0,AY8/AX8,"-")</f>
        <v>-</v>
      </c>
      <c r="BC8" s="35">
        <f>Atrium!BD8+Evropeyskiy!BD8+'Galereya SPb'!BD8+Tsvetnoy!BD8+Aviapark!BD8+Metropolis!BD8+Manezh!BD8+'Novosibirsk Galereya'!BD8+ONLINE!BD8</f>
        <v>0</v>
      </c>
      <c r="BD8" s="36">
        <f>Atrium!BE8+Evropeyskiy!BE8+'Galereya SPb'!BE8+Tsvetnoy!BE8+Aviapark!BE8+Metropolis!BE8+Manezh!BE8+'Novosibirsk Galereya'!BE8+ONLINE!BE8</f>
        <v>0</v>
      </c>
      <c r="BE8" s="37" t="str">
        <f>IF(BC8&gt;0,BC8/BC$16,"-")</f>
        <v>-</v>
      </c>
      <c r="BF8" s="37" t="str">
        <f>IF(BD8&gt;0,BD8/BD$16,"-")</f>
        <v>-</v>
      </c>
      <c r="BG8" s="38" t="str">
        <f>IF(BC8&gt;0,BD8/BC8,"-")</f>
        <v>-</v>
      </c>
      <c r="BH8" s="35">
        <f>Atrium!BI8+Evropeyskiy!BI8+'Galereya SPb'!BI8+Tsvetnoy!BI8+Aviapark!BI8+Metropolis!BI8+Manezh!BI8+'Novosibirsk Galereya'!BI8+ONLINE!BI8</f>
        <v>0</v>
      </c>
      <c r="BI8" s="36">
        <f>Atrium!BJ8+Evropeyskiy!BJ8+'Galereya SPb'!BJ8+Tsvetnoy!BJ8+Aviapark!BJ8+Metropolis!BJ8+Manezh!BJ8+'Novosibirsk Galereya'!BJ8+ONLINE!BJ8</f>
        <v>0</v>
      </c>
      <c r="BJ8" s="37" t="str">
        <f>IF(BH8&gt;0,BH8/BH$16,"-")</f>
        <v>-</v>
      </c>
      <c r="BK8" s="37" t="str">
        <f>IF(BI8&gt;0,BI8/BI$16,"-")</f>
        <v>-</v>
      </c>
      <c r="BL8" s="38" t="str">
        <f>IF(BH8&gt;0,BI8/BH8,"-")</f>
        <v>-</v>
      </c>
      <c r="BM8" s="35">
        <f>Atrium!BN8+Evropeyskiy!BN8+'Galereya SPb'!BN8+Tsvetnoy!BN8+Aviapark!BN8+Metropolis!BN8+Manezh!BN8+'Novosibirsk Galereya'!BN8+ONLINE!BN8</f>
        <v>0</v>
      </c>
      <c r="BN8" s="36">
        <f>Atrium!BO8+Evropeyskiy!BO8+'Galereya SPb'!BO8+Tsvetnoy!BO8+Aviapark!BO8+Metropolis!BO8+Manezh!BO8+'Novosibirsk Galereya'!BO8+ONLINE!BO8</f>
        <v>0</v>
      </c>
      <c r="BO8" s="37" t="str">
        <f>IF(BM8&gt;0,BM8/BM$16,"-")</f>
        <v>-</v>
      </c>
      <c r="BP8" s="37" t="str">
        <f>IF(BN8&gt;0,BN8/BN$16,"-")</f>
        <v>-</v>
      </c>
      <c r="BQ8" s="38" t="str">
        <f>IF(BM8&gt;0,BN8/BM8,"-")</f>
        <v>-</v>
      </c>
      <c r="BR8" s="35">
        <f>Atrium!BS8+Evropeyskiy!BS8+'Galereya SPb'!BS8+Tsvetnoy!BS8+Aviapark!BS8+Metropolis!BS8+Manezh!BS8+'Novosibirsk Galereya'!BS8+ONLINE!BS8</f>
        <v>1696</v>
      </c>
      <c r="BS8" s="36">
        <f>Atrium!BT8+Evropeyskiy!BT8+'Galereya SPb'!BT8+Tsvetnoy!BT8+Aviapark!BT8+Metropolis!BT8+Manezh!BT8+'Novosibirsk Galereya'!BT8+ONLINE!BT8</f>
        <v>9878859.2300000004</v>
      </c>
      <c r="BT8" s="37">
        <f>IF(BR8&gt;0,BR8/BR$16,"-")</f>
        <v>0.39322977046139579</v>
      </c>
      <c r="BU8" s="37">
        <f>IF(BS8&gt;0,BS8/BS$16,"-")</f>
        <v>0.47149087351525315</v>
      </c>
      <c r="BV8" s="38">
        <f>IF(BR8&gt;0,BS8/BR8,"-")</f>
        <v>5824.799074292453</v>
      </c>
      <c r="BX8" s="65">
        <f>BR8+AH8</f>
        <v>5856</v>
      </c>
      <c r="BY8" s="36">
        <f>BS8+AI8</f>
        <v>36011264.420000002</v>
      </c>
      <c r="BZ8" s="37">
        <f>IF(BX8&gt;0,BX8/BX$16,"-")</f>
        <v>0.19716507861688159</v>
      </c>
      <c r="CA8" s="37">
        <f>IF(BY8&gt;0,BY8/BY$16,"-")</f>
        <v>0.26591559281313737</v>
      </c>
      <c r="CB8" s="38">
        <f>IF(BX8&gt;0,BY8/BX8,"-")</f>
        <v>6149.4645525956284</v>
      </c>
    </row>
    <row r="9" spans="2:80" s="3" customFormat="1" x14ac:dyDescent="0.3">
      <c r="B9" s="138"/>
      <c r="C9" s="9" t="s">
        <v>26</v>
      </c>
      <c r="D9" s="66">
        <f>Atrium!E9+Evropeyskiy!E9+'Galereya SPb'!E9+Tsvetnoy!E9+Aviapark!E9+Metropolis!E9+Manezh!E9+'Novosibirsk Galereya'!E9+ONLINE!E9</f>
        <v>2990</v>
      </c>
      <c r="E9" s="47">
        <f>Atrium!F9+Evropeyskiy!F9+'Galereya SPb'!F9+Tsvetnoy!F9+Aviapark!F9+Metropolis!F9+Manezh!F9+'Novosibirsk Galereya'!F9+ONLINE!F9</f>
        <v>9573453.8599999994</v>
      </c>
      <c r="F9" s="48">
        <f t="shared" ref="F9:G15" si="1">IF(D9&gt;0,D9/D$16,"-")</f>
        <v>0.62736046999580364</v>
      </c>
      <c r="G9" s="48">
        <f t="shared" si="1"/>
        <v>0.56229366583384754</v>
      </c>
      <c r="H9" s="49">
        <f t="shared" ref="H9:H15" si="2">IF(D9&gt;0,E9/D9,"-")</f>
        <v>3201.824033444816</v>
      </c>
      <c r="I9" s="46">
        <f>Atrium!J9+Evropeyskiy!J9+'Galereya SPb'!J9+Tsvetnoy!J9+Aviapark!J9+Metropolis!J9+Manezh!J9+'Novosibirsk Galereya'!J9+ONLINE!J9</f>
        <v>1607</v>
      </c>
      <c r="J9" s="47">
        <f>Atrium!K9+Evropeyskiy!K9+'Galereya SPb'!K9+Tsvetnoy!K9+Aviapark!K9+Metropolis!K9+Manezh!K9+'Novosibirsk Galereya'!K9+ONLINE!K9</f>
        <v>5897252.5999999996</v>
      </c>
      <c r="K9" s="48">
        <f t="shared" ref="K9:L15" si="3">IF(I9&gt;0,I9/I$16,"-")</f>
        <v>0.43198924731182797</v>
      </c>
      <c r="L9" s="48">
        <f t="shared" si="3"/>
        <v>0.3714597902432667</v>
      </c>
      <c r="M9" s="49">
        <f t="shared" ref="M9:M15" si="4">IF(I9&gt;0,J9/I9,"-")</f>
        <v>3669.7278158058493</v>
      </c>
      <c r="N9" s="46">
        <f>Atrium!O9+Evropeyskiy!O9+'Galereya SPb'!O9+Tsvetnoy!O9+Aviapark!O9+Metropolis!O9+Manezh!O9+'Novosibirsk Galereya'!O9+ONLINE!O9</f>
        <v>776</v>
      </c>
      <c r="O9" s="47">
        <f>Atrium!P9+Evropeyskiy!P9+'Galereya SPb'!P9+Tsvetnoy!P9+Aviapark!P9+Metropolis!P9+Manezh!P9+'Novosibirsk Galereya'!P9+ONLINE!P9</f>
        <v>3043361.71</v>
      </c>
      <c r="P9" s="48">
        <f t="shared" ref="P9:Q15" si="5">IF(N9&gt;0,N9/N$16,"-")</f>
        <v>0.2697254084115398</v>
      </c>
      <c r="Q9" s="48">
        <f t="shared" si="5"/>
        <v>0.19285506014602022</v>
      </c>
      <c r="R9" s="49">
        <f t="shared" ref="R9:R15" si="6">IF(N9&gt;0,O9/N9,"-")</f>
        <v>3921.8578737113403</v>
      </c>
      <c r="S9" s="46">
        <f>Atrium!T9+Evropeyskiy!T9+'Galereya SPb'!T9+Tsvetnoy!T9+Aviapark!T9+Metropolis!T9+Manezh!T9+'Novosibirsk Galereya'!T9+ONLINE!T9</f>
        <v>357</v>
      </c>
      <c r="T9" s="47">
        <f>Atrium!U9+Evropeyskiy!U9+'Galereya SPb'!U9+Tsvetnoy!U9+Aviapark!U9+Metropolis!U9+Manezh!U9+'Novosibirsk Galereya'!U9+ONLINE!U9</f>
        <v>1133732</v>
      </c>
      <c r="U9" s="48">
        <f t="shared" ref="U9:V15" si="7">IF(S9&gt;0,S9/S$16,"-")</f>
        <v>0.29504132231404961</v>
      </c>
      <c r="V9" s="48">
        <f t="shared" si="7"/>
        <v>0.2055380023365079</v>
      </c>
      <c r="W9" s="49">
        <f t="shared" ref="W9:W15" si="8">IF(S9&gt;0,T9/S9,"-")</f>
        <v>3175.719887955182</v>
      </c>
      <c r="X9" s="46">
        <f>Atrium!Y9+Evropeyskiy!Y9+'Galereya SPb'!Y9+Tsvetnoy!Y9+Aviapark!Y9+Metropolis!Y9+Manezh!Y9+'Novosibirsk Galereya'!Y9+ONLINE!Y9</f>
        <v>660</v>
      </c>
      <c r="Y9" s="47">
        <f>Atrium!Z9+Evropeyskiy!Z9+'Galereya SPb'!Z9+Tsvetnoy!Z9+Aviapark!Z9+Metropolis!Z9+Manezh!Z9+'Novosibirsk Galereya'!Z9+ONLINE!Z9</f>
        <v>3301165</v>
      </c>
      <c r="Z9" s="48">
        <f t="shared" ref="Z9:AA15" si="9">IF(X9&gt;0,X9/X$16,"-")</f>
        <v>0.17501988862370724</v>
      </c>
      <c r="AA9" s="48">
        <f t="shared" si="9"/>
        <v>0.17518078246653782</v>
      </c>
      <c r="AB9" s="49">
        <f t="shared" ref="AB9:AB15" si="10">IF(X9&gt;0,Y9/X9,"-")</f>
        <v>5001.765151515152</v>
      </c>
      <c r="AC9" s="46">
        <f>Atrium!AD9+Evropeyskiy!AD9+'Galereya SPb'!AD9+Tsvetnoy!AD9+Aviapark!AD9+Metropolis!AD9+Manezh!AD9+'Novosibirsk Galereya'!AD9+ONLINE!AD9</f>
        <v>427</v>
      </c>
      <c r="AD9" s="47">
        <f>Atrium!AE9+Evropeyskiy!AE9+'Galereya SPb'!AE9+Tsvetnoy!AE9+Aviapark!AE9+Metropolis!AE9+Manezh!AE9+'Novosibirsk Galereya'!AE9+ONLINE!AE9</f>
        <v>2599665.62</v>
      </c>
      <c r="AE9" s="48">
        <f t="shared" ref="AE9:AF15" si="11">IF(AC9&gt;0,AC9/AC$16,"-")</f>
        <v>4.7213622291021669E-2</v>
      </c>
      <c r="AF9" s="48">
        <f t="shared" si="11"/>
        <v>6.275012061611536E-2</v>
      </c>
      <c r="AG9" s="49">
        <f t="shared" ref="AG9:AG15" si="12">IF(AC9&gt;0,AD9/AC9,"-")</f>
        <v>6088.2098829039815</v>
      </c>
      <c r="AH9" s="46">
        <f t="shared" si="0"/>
        <v>6817</v>
      </c>
      <c r="AI9" s="47">
        <f t="shared" si="0"/>
        <v>25548630.789999999</v>
      </c>
      <c r="AJ9" s="48">
        <f t="shared" ref="AJ9:AK15" si="13">IF(AH9&gt;0,AH9/AH$16,"-")</f>
        <v>0.26851268315739718</v>
      </c>
      <c r="AK9" s="48">
        <f t="shared" si="13"/>
        <v>0.22318813075842572</v>
      </c>
      <c r="AL9" s="49">
        <f t="shared" ref="AL9:AL15" si="14">IF(AH9&gt;0,AI9/AH9,"-")</f>
        <v>3747.7821314361154</v>
      </c>
      <c r="AM9" s="10"/>
      <c r="AN9" s="46">
        <f>Atrium!AO9+Evropeyskiy!AO9+'Galereya SPb'!AO9+Tsvetnoy!AO9+Aviapark!AO9+Metropolis!AO9+Manezh!AO9+'Novosibirsk Galereya'!AO9+ONLINE!AO9</f>
        <v>217</v>
      </c>
      <c r="AO9" s="47">
        <f>Atrium!AP9+Evropeyskiy!AP9+'Galereya SPb'!AP9+Tsvetnoy!AP9+Aviapark!AP9+Metropolis!AP9+Manezh!AP9+'Novosibirsk Galereya'!AP9+ONLINE!AP9</f>
        <v>1183816.19</v>
      </c>
      <c r="AP9" s="48">
        <f t="shared" ref="AP9:AQ15" si="15">IF(AN9&gt;0,AN9/AN$16,"-")</f>
        <v>2.6486024655193459E-2</v>
      </c>
      <c r="AQ9" s="48">
        <f t="shared" si="15"/>
        <v>3.292311391282144E-2</v>
      </c>
      <c r="AR9" s="49">
        <f t="shared" ref="AR9:AR15" si="16">IF(AN9&gt;0,AO9/AN9,"-")</f>
        <v>5455.3741474654371</v>
      </c>
      <c r="AS9" s="46">
        <f>Atrium!AT9+Evropeyskiy!AT9+'Galereya SPb'!AT9+Tsvetnoy!AT9+Aviapark!AT9+Metropolis!AT9+Manezh!AT9+'Novosibirsk Galereya'!AT9+ONLINE!AT9</f>
        <v>0</v>
      </c>
      <c r="AT9" s="47">
        <f>Atrium!AU9+Evropeyskiy!AU9+'Galereya SPb'!AU9+Tsvetnoy!AU9+Aviapark!AU9+Metropolis!AU9+Manezh!AU9+'Novosibirsk Galereya'!AU9+ONLINE!AU9</f>
        <v>0</v>
      </c>
      <c r="AU9" s="48" t="str">
        <f t="shared" ref="AU9:AV15" si="17">IF(AS9&gt;0,AS9/AS$16,"-")</f>
        <v>-</v>
      </c>
      <c r="AV9" s="48" t="str">
        <f t="shared" si="17"/>
        <v>-</v>
      </c>
      <c r="AW9" s="49" t="str">
        <f t="shared" ref="AW9:AW15" si="18">IF(AS9&gt;0,AT9/AS9,"-")</f>
        <v>-</v>
      </c>
      <c r="AX9" s="46">
        <f>Atrium!AY9+Evropeyskiy!AY9+'Galereya SPb'!AY9+Tsvetnoy!AY9+Aviapark!AY9+Metropolis!AY9+Manezh!AY9+'Novosibirsk Galereya'!AY9+ONLINE!AY9</f>
        <v>0</v>
      </c>
      <c r="AY9" s="47">
        <f>Atrium!AZ9+Evropeyskiy!AZ9+'Galereya SPb'!AZ9+Tsvetnoy!AZ9+Aviapark!AZ9+Metropolis!AZ9+Manezh!AZ9+'Novosibirsk Galereya'!AZ9+ONLINE!AZ9</f>
        <v>0</v>
      </c>
      <c r="AZ9" s="48" t="str">
        <f t="shared" ref="AZ9:BA15" si="19">IF(AX9&gt;0,AX9/AX$16,"-")</f>
        <v>-</v>
      </c>
      <c r="BA9" s="48" t="str">
        <f t="shared" si="19"/>
        <v>-</v>
      </c>
      <c r="BB9" s="49" t="str">
        <f t="shared" ref="BB9:BB15" si="20">IF(AX9&gt;0,AY9/AX9,"-")</f>
        <v>-</v>
      </c>
      <c r="BC9" s="46">
        <f>Atrium!BD9+Evropeyskiy!BD9+'Galereya SPb'!BD9+Tsvetnoy!BD9+Aviapark!BD9+Metropolis!BD9+Manezh!BD9+'Novosibirsk Galereya'!BD9+ONLINE!BD9</f>
        <v>0</v>
      </c>
      <c r="BD9" s="47">
        <f>Atrium!BE9+Evropeyskiy!BE9+'Galereya SPb'!BE9+Tsvetnoy!BE9+Aviapark!BE9+Metropolis!BE9+Manezh!BE9+'Novosibirsk Galereya'!BE9+ONLINE!BE9</f>
        <v>0</v>
      </c>
      <c r="BE9" s="48" t="str">
        <f t="shared" ref="BE9:BF15" si="21">IF(BC9&gt;0,BC9/BC$16,"-")</f>
        <v>-</v>
      </c>
      <c r="BF9" s="48" t="str">
        <f t="shared" si="21"/>
        <v>-</v>
      </c>
      <c r="BG9" s="49" t="str">
        <f t="shared" ref="BG9:BG15" si="22">IF(BC9&gt;0,BD9/BC9,"-")</f>
        <v>-</v>
      </c>
      <c r="BH9" s="46">
        <f>Atrium!BI9+Evropeyskiy!BI9+'Galereya SPb'!BI9+Tsvetnoy!BI9+Aviapark!BI9+Metropolis!BI9+Manezh!BI9+'Novosibirsk Galereya'!BI9+ONLINE!BI9</f>
        <v>0</v>
      </c>
      <c r="BI9" s="47">
        <f>Atrium!BJ9+Evropeyskiy!BJ9+'Galereya SPb'!BJ9+Tsvetnoy!BJ9+Aviapark!BJ9+Metropolis!BJ9+Manezh!BJ9+'Novosibirsk Galereya'!BJ9+ONLINE!BJ9</f>
        <v>0</v>
      </c>
      <c r="BJ9" s="48" t="str">
        <f t="shared" ref="BJ9:BK15" si="23">IF(BH9&gt;0,BH9/BH$16,"-")</f>
        <v>-</v>
      </c>
      <c r="BK9" s="48" t="str">
        <f t="shared" si="23"/>
        <v>-</v>
      </c>
      <c r="BL9" s="49" t="str">
        <f t="shared" ref="BL9:BL15" si="24">IF(BH9&gt;0,BI9/BH9,"-")</f>
        <v>-</v>
      </c>
      <c r="BM9" s="46">
        <f>Atrium!BN9+Evropeyskiy!BN9+'Galereya SPb'!BN9+Tsvetnoy!BN9+Aviapark!BN9+Metropolis!BN9+Manezh!BN9+'Novosibirsk Galereya'!BN9+ONLINE!BN9</f>
        <v>0</v>
      </c>
      <c r="BN9" s="47">
        <f>Atrium!BO9+Evropeyskiy!BO9+'Galereya SPb'!BO9+Tsvetnoy!BO9+Aviapark!BO9+Metropolis!BO9+Manezh!BO9+'Novosibirsk Galereya'!BO9+ONLINE!BO9</f>
        <v>0</v>
      </c>
      <c r="BO9" s="48" t="str">
        <f t="shared" ref="BO9:BP15" si="25">IF(BM9&gt;0,BM9/BM$16,"-")</f>
        <v>-</v>
      </c>
      <c r="BP9" s="48" t="str">
        <f t="shared" si="25"/>
        <v>-</v>
      </c>
      <c r="BQ9" s="49" t="str">
        <f t="shared" ref="BQ9:BQ15" si="26">IF(BM9&gt;0,BN9/BM9,"-")</f>
        <v>-</v>
      </c>
      <c r="BR9" s="46">
        <f>Atrium!BS9+Evropeyskiy!BS9+'Galereya SPb'!BS9+Tsvetnoy!BS9+Aviapark!BS9+Metropolis!BS9+Manezh!BS9+'Novosibirsk Galereya'!BS9+ONLINE!BS9</f>
        <v>0</v>
      </c>
      <c r="BS9" s="47">
        <f>Atrium!BT9+Evropeyskiy!BT9+'Galereya SPb'!BT9+Tsvetnoy!BT9+Aviapark!BT9+Metropolis!BT9+Manezh!BT9+'Novosibirsk Galereya'!BT9+ONLINE!BT9</f>
        <v>0</v>
      </c>
      <c r="BT9" s="48" t="str">
        <f t="shared" ref="BT9:BU15" si="27">IF(BR9&gt;0,BR9/BR$16,"-")</f>
        <v>-</v>
      </c>
      <c r="BU9" s="48" t="str">
        <f t="shared" si="27"/>
        <v>-</v>
      </c>
      <c r="BV9" s="49" t="str">
        <f t="shared" ref="BV9:BV15" si="28">IF(BR9&gt;0,BS9/BR9,"-")</f>
        <v>-</v>
      </c>
      <c r="BX9" s="66">
        <f t="shared" ref="BX9:BY15" si="29">BR9+AH9</f>
        <v>6817</v>
      </c>
      <c r="BY9" s="47">
        <f t="shared" si="29"/>
        <v>25548630.789999999</v>
      </c>
      <c r="BZ9" s="48">
        <f t="shared" ref="BZ9:CA15" si="30">IF(BX9&gt;0,BX9/BX$16,"-")</f>
        <v>0.22952089155247299</v>
      </c>
      <c r="CA9" s="48">
        <f t="shared" si="30"/>
        <v>0.18865706082549222</v>
      </c>
      <c r="CB9" s="49">
        <f t="shared" ref="CB9:CB15" si="31">IF(BX9&gt;0,BY9/BX9,"-")</f>
        <v>3747.7821314361154</v>
      </c>
    </row>
    <row r="10" spans="2:80" s="3" customFormat="1" x14ac:dyDescent="0.3">
      <c r="B10" s="138"/>
      <c r="C10" s="9" t="s">
        <v>27</v>
      </c>
      <c r="D10" s="66">
        <f>Atrium!E10+Evropeyskiy!E10+'Galereya SPb'!E10+Tsvetnoy!E10+Aviapark!E10+Metropolis!E10+Manezh!E10+'Novosibirsk Galereya'!E10+ONLINE!E10</f>
        <v>916</v>
      </c>
      <c r="E10" s="47">
        <f>Atrium!F10+Evropeyskiy!F10+'Galereya SPb'!F10+Tsvetnoy!F10+Aviapark!F10+Metropolis!F10+Manezh!F10+'Novosibirsk Galereya'!F10+ONLINE!F10</f>
        <v>3685250.88</v>
      </c>
      <c r="F10" s="48">
        <f t="shared" si="1"/>
        <v>0.19219471254720941</v>
      </c>
      <c r="G10" s="48">
        <f t="shared" si="1"/>
        <v>0.21645199915682389</v>
      </c>
      <c r="H10" s="49">
        <f t="shared" si="2"/>
        <v>4023.1996506550217</v>
      </c>
      <c r="I10" s="46">
        <f>Atrium!J10+Evropeyskiy!J10+'Galereya SPb'!J10+Tsvetnoy!J10+Aviapark!J10+Metropolis!J10+Manezh!J10+'Novosibirsk Galereya'!J10+ONLINE!J10</f>
        <v>753</v>
      </c>
      <c r="J10" s="47">
        <f>Atrium!K10+Evropeyskiy!K10+'Galereya SPb'!K10+Tsvetnoy!K10+Aviapark!K10+Metropolis!K10+Manezh!K10+'Novosibirsk Galereya'!K10+ONLINE!K10</f>
        <v>2846560.1</v>
      </c>
      <c r="K10" s="48">
        <f t="shared" si="3"/>
        <v>0.20241935483870968</v>
      </c>
      <c r="L10" s="48">
        <f t="shared" si="3"/>
        <v>0.17930088625690757</v>
      </c>
      <c r="M10" s="49">
        <f t="shared" si="4"/>
        <v>3780.2922974767598</v>
      </c>
      <c r="N10" s="46">
        <f>Atrium!O10+Evropeyskiy!O10+'Galereya SPb'!O10+Tsvetnoy!O10+Aviapark!O10+Metropolis!O10+Manezh!O10+'Novosibirsk Galereya'!O10+ONLINE!O10</f>
        <v>229</v>
      </c>
      <c r="O10" s="47">
        <f>Atrium!P10+Evropeyskiy!P10+'Galereya SPb'!P10+Tsvetnoy!P10+Aviapark!P10+Metropolis!P10+Manezh!P10+'Novosibirsk Galereya'!P10+ONLINE!P10</f>
        <v>956240</v>
      </c>
      <c r="P10" s="48">
        <f t="shared" si="5"/>
        <v>7.9596802224539451E-2</v>
      </c>
      <c r="Q10" s="48">
        <f t="shared" si="5"/>
        <v>6.0596058006535933E-2</v>
      </c>
      <c r="R10" s="49">
        <f t="shared" si="6"/>
        <v>4175.7205240174671</v>
      </c>
      <c r="S10" s="46">
        <f>Atrium!T10+Evropeyskiy!T10+'Galereya SPb'!T10+Tsvetnoy!T10+Aviapark!T10+Metropolis!T10+Manezh!T10+'Novosibirsk Galereya'!T10+ONLINE!T10</f>
        <v>119</v>
      </c>
      <c r="T10" s="47">
        <f>Atrium!U10+Evropeyskiy!U10+'Galereya SPb'!U10+Tsvetnoy!U10+Aviapark!U10+Metropolis!U10+Manezh!U10+'Novosibirsk Galereya'!U10+ONLINE!U10</f>
        <v>476554</v>
      </c>
      <c r="U10" s="48">
        <f t="shared" si="7"/>
        <v>9.8347107438016529E-2</v>
      </c>
      <c r="V10" s="48">
        <f t="shared" si="7"/>
        <v>8.6396041714860469E-2</v>
      </c>
      <c r="W10" s="49">
        <f t="shared" si="8"/>
        <v>4004.6554621848741</v>
      </c>
      <c r="X10" s="46">
        <f>Atrium!Y10+Evropeyskiy!Y10+'Galereya SPb'!Y10+Tsvetnoy!Y10+Aviapark!Y10+Metropolis!Y10+Manezh!Y10+'Novosibirsk Galereya'!Y10+ONLINE!Y10</f>
        <v>153</v>
      </c>
      <c r="Y10" s="47">
        <f>Atrium!Z10+Evropeyskiy!Z10+'Galereya SPb'!Z10+Tsvetnoy!Z10+Aviapark!Z10+Metropolis!Z10+Manezh!Z10+'Novosibirsk Galereya'!Z10+ONLINE!Z10</f>
        <v>604272</v>
      </c>
      <c r="Z10" s="48">
        <f t="shared" si="9"/>
        <v>4.0572792362768499E-2</v>
      </c>
      <c r="AA10" s="48">
        <f t="shared" si="9"/>
        <v>3.2066510393336821E-2</v>
      </c>
      <c r="AB10" s="49">
        <f t="shared" si="10"/>
        <v>3949.4901960784314</v>
      </c>
      <c r="AC10" s="46">
        <f>Atrium!AD10+Evropeyskiy!AD10+'Galereya SPb'!AD10+Tsvetnoy!AD10+Aviapark!AD10+Metropolis!AD10+Manezh!AD10+'Novosibirsk Galereya'!AD10+ONLINE!AD10</f>
        <v>68</v>
      </c>
      <c r="AD10" s="47">
        <f>Atrium!AE10+Evropeyskiy!AE10+'Galereya SPb'!AE10+Tsvetnoy!AE10+Aviapark!AE10+Metropolis!AE10+Manezh!AE10+'Novosibirsk Galereya'!AE10+ONLINE!AE10</f>
        <v>303240</v>
      </c>
      <c r="AE10" s="48">
        <f t="shared" si="11"/>
        <v>7.5187969924812026E-3</v>
      </c>
      <c r="AF10" s="48">
        <f t="shared" si="11"/>
        <v>7.3195361854386572E-3</v>
      </c>
      <c r="AG10" s="49">
        <f t="shared" si="12"/>
        <v>4459.411764705882</v>
      </c>
      <c r="AH10" s="46">
        <f t="shared" si="0"/>
        <v>2238</v>
      </c>
      <c r="AI10" s="47">
        <f t="shared" si="0"/>
        <v>8872116.9800000004</v>
      </c>
      <c r="AJ10" s="48">
        <f t="shared" si="13"/>
        <v>8.8151882779265792E-2</v>
      </c>
      <c r="AK10" s="48">
        <f t="shared" si="13"/>
        <v>7.7505179080334163E-2</v>
      </c>
      <c r="AL10" s="49">
        <f t="shared" si="14"/>
        <v>3964.3060679177838</v>
      </c>
      <c r="AM10" s="10"/>
      <c r="AN10" s="46">
        <f>Atrium!AO10+Evropeyskiy!AO10+'Galereya SPb'!AO10+Tsvetnoy!AO10+Aviapark!AO10+Metropolis!AO10+Manezh!AO10+'Novosibirsk Galereya'!AO10+ONLINE!AO10</f>
        <v>59</v>
      </c>
      <c r="AO10" s="47">
        <f>Atrium!AP10+Evropeyskiy!AP10+'Galereya SPb'!AP10+Tsvetnoy!AP10+Aviapark!AP10+Metropolis!AP10+Manezh!AP10+'Novosibirsk Galereya'!AP10+ONLINE!AP10</f>
        <v>243328</v>
      </c>
      <c r="AP10" s="48">
        <f t="shared" si="15"/>
        <v>7.2012693762968389E-3</v>
      </c>
      <c r="AQ10" s="48">
        <f t="shared" si="15"/>
        <v>6.7671953888204682E-3</v>
      </c>
      <c r="AR10" s="49">
        <f t="shared" si="16"/>
        <v>4124.2033898305081</v>
      </c>
      <c r="AS10" s="46">
        <f>Atrium!AT10+Evropeyskiy!AT10+'Galereya SPb'!AT10+Tsvetnoy!AT10+Aviapark!AT10+Metropolis!AT10+Manezh!AT10+'Novosibirsk Galereya'!AT10+ONLINE!AT10</f>
        <v>0</v>
      </c>
      <c r="AT10" s="47">
        <f>Atrium!AU10+Evropeyskiy!AU10+'Galereya SPb'!AU10+Tsvetnoy!AU10+Aviapark!AU10+Metropolis!AU10+Manezh!AU10+'Novosibirsk Galereya'!AU10+ONLINE!AU10</f>
        <v>0</v>
      </c>
      <c r="AU10" s="48" t="str">
        <f t="shared" si="17"/>
        <v>-</v>
      </c>
      <c r="AV10" s="48" t="str">
        <f t="shared" si="17"/>
        <v>-</v>
      </c>
      <c r="AW10" s="49" t="str">
        <f t="shared" si="18"/>
        <v>-</v>
      </c>
      <c r="AX10" s="46">
        <f>Atrium!AY10+Evropeyskiy!AY10+'Galereya SPb'!AY10+Tsvetnoy!AY10+Aviapark!AY10+Metropolis!AY10+Manezh!AY10+'Novosibirsk Galereya'!AY10+ONLINE!AY10</f>
        <v>0</v>
      </c>
      <c r="AY10" s="47">
        <f>Atrium!AZ10+Evropeyskiy!AZ10+'Galereya SPb'!AZ10+Tsvetnoy!AZ10+Aviapark!AZ10+Metropolis!AZ10+Manezh!AZ10+'Novosibirsk Galereya'!AZ10+ONLINE!AZ10</f>
        <v>0</v>
      </c>
      <c r="AZ10" s="48" t="str">
        <f t="shared" si="19"/>
        <v>-</v>
      </c>
      <c r="BA10" s="48" t="str">
        <f t="shared" si="19"/>
        <v>-</v>
      </c>
      <c r="BB10" s="49" t="str">
        <f t="shared" si="20"/>
        <v>-</v>
      </c>
      <c r="BC10" s="46">
        <f>Atrium!BD10+Evropeyskiy!BD10+'Galereya SPb'!BD10+Tsvetnoy!BD10+Aviapark!BD10+Metropolis!BD10+Manezh!BD10+'Novosibirsk Galereya'!BD10+ONLINE!BD10</f>
        <v>0</v>
      </c>
      <c r="BD10" s="47">
        <f>Atrium!BE10+Evropeyskiy!BE10+'Galereya SPb'!BE10+Tsvetnoy!BE10+Aviapark!BE10+Metropolis!BE10+Manezh!BE10+'Novosibirsk Galereya'!BE10+ONLINE!BE10</f>
        <v>0</v>
      </c>
      <c r="BE10" s="48" t="str">
        <f t="shared" si="21"/>
        <v>-</v>
      </c>
      <c r="BF10" s="48" t="str">
        <f t="shared" si="21"/>
        <v>-</v>
      </c>
      <c r="BG10" s="49" t="str">
        <f t="shared" si="22"/>
        <v>-</v>
      </c>
      <c r="BH10" s="46">
        <f>Atrium!BI10+Evropeyskiy!BI10+'Galereya SPb'!BI10+Tsvetnoy!BI10+Aviapark!BI10+Metropolis!BI10+Manezh!BI10+'Novosibirsk Galereya'!BI10+ONLINE!BI10</f>
        <v>0</v>
      </c>
      <c r="BI10" s="47">
        <f>Atrium!BJ10+Evropeyskiy!BJ10+'Galereya SPb'!BJ10+Tsvetnoy!BJ10+Aviapark!BJ10+Metropolis!BJ10+Manezh!BJ10+'Novosibirsk Galereya'!BJ10+ONLINE!BJ10</f>
        <v>0</v>
      </c>
      <c r="BJ10" s="48" t="str">
        <f t="shared" si="23"/>
        <v>-</v>
      </c>
      <c r="BK10" s="48" t="str">
        <f t="shared" si="23"/>
        <v>-</v>
      </c>
      <c r="BL10" s="49" t="str">
        <f t="shared" si="24"/>
        <v>-</v>
      </c>
      <c r="BM10" s="46">
        <f>Atrium!BN10+Evropeyskiy!BN10+'Galereya SPb'!BN10+Tsvetnoy!BN10+Aviapark!BN10+Metropolis!BN10+Manezh!BN10+'Novosibirsk Galereya'!BN10+ONLINE!BN10</f>
        <v>0</v>
      </c>
      <c r="BN10" s="47">
        <f>Atrium!BO10+Evropeyskiy!BO10+'Galereya SPb'!BO10+Tsvetnoy!BO10+Aviapark!BO10+Metropolis!BO10+Manezh!BO10+'Novosibirsk Galereya'!BO10+ONLINE!BO10</f>
        <v>0</v>
      </c>
      <c r="BO10" s="48" t="str">
        <f t="shared" si="25"/>
        <v>-</v>
      </c>
      <c r="BP10" s="48" t="str">
        <f t="shared" si="25"/>
        <v>-</v>
      </c>
      <c r="BQ10" s="49" t="str">
        <f t="shared" si="26"/>
        <v>-</v>
      </c>
      <c r="BR10" s="46">
        <f>Atrium!BS10+Evropeyskiy!BS10+'Galereya SPb'!BS10+Tsvetnoy!BS10+Aviapark!BS10+Metropolis!BS10+Manezh!BS10+'Novosibirsk Galereya'!BS10+ONLINE!BS10</f>
        <v>0</v>
      </c>
      <c r="BS10" s="47">
        <f>Atrium!BT10+Evropeyskiy!BT10+'Galereya SPb'!BT10+Tsvetnoy!BT10+Aviapark!BT10+Metropolis!BT10+Manezh!BT10+'Novosibirsk Galereya'!BT10+ONLINE!BT10</f>
        <v>0</v>
      </c>
      <c r="BT10" s="48" t="str">
        <f t="shared" si="27"/>
        <v>-</v>
      </c>
      <c r="BU10" s="48" t="str">
        <f t="shared" si="27"/>
        <v>-</v>
      </c>
      <c r="BV10" s="49" t="str">
        <f t="shared" si="28"/>
        <v>-</v>
      </c>
      <c r="BX10" s="66">
        <f>BR10+AH10</f>
        <v>2238</v>
      </c>
      <c r="BY10" s="47">
        <f t="shared" si="29"/>
        <v>8872116.9800000004</v>
      </c>
      <c r="BZ10" s="48">
        <f t="shared" si="30"/>
        <v>7.5350998282886092E-2</v>
      </c>
      <c r="CA10" s="48">
        <f t="shared" si="30"/>
        <v>6.5513785318071935E-2</v>
      </c>
      <c r="CB10" s="49">
        <f t="shared" si="31"/>
        <v>3964.3060679177838</v>
      </c>
    </row>
    <row r="11" spans="2:80" s="3" customFormat="1" ht="18" customHeight="1" x14ac:dyDescent="0.3">
      <c r="B11" s="138"/>
      <c r="C11" s="9" t="s">
        <v>28</v>
      </c>
      <c r="D11" s="66">
        <f>Atrium!E11+Evropeyskiy!E11+'Galereya SPb'!E11+Tsvetnoy!E11+Aviapark!E11+Metropolis!E11+Manezh!E11+'Novosibirsk Galereya'!E11+ONLINE!E11</f>
        <v>18</v>
      </c>
      <c r="E11" s="47">
        <f>Atrium!F11+Evropeyskiy!F11+'Galereya SPb'!F11+Tsvetnoy!F11+Aviapark!F11+Metropolis!F11+Manezh!F11+'Novosibirsk Galereya'!F11+ONLINE!F11</f>
        <v>113430.25</v>
      </c>
      <c r="F11" s="48">
        <f t="shared" si="1"/>
        <v>3.7767519932857744E-3</v>
      </c>
      <c r="G11" s="48">
        <f t="shared" si="1"/>
        <v>6.6622884511347907E-3</v>
      </c>
      <c r="H11" s="49">
        <f t="shared" si="2"/>
        <v>6301.6805555555557</v>
      </c>
      <c r="I11" s="46">
        <f>Atrium!J11+Evropeyskiy!J11+'Galereya SPb'!J11+Tsvetnoy!J11+Aviapark!J11+Metropolis!J11+Manezh!J11+'Novosibirsk Galereya'!J11+ONLINE!J11</f>
        <v>309</v>
      </c>
      <c r="J11" s="47">
        <f>Atrium!K11+Evropeyskiy!K11+'Galereya SPb'!K11+Tsvetnoy!K11+Aviapark!K11+Metropolis!K11+Manezh!K11+'Novosibirsk Galereya'!K11+ONLINE!K11</f>
        <v>2133581.6799999997</v>
      </c>
      <c r="K11" s="48">
        <f t="shared" si="3"/>
        <v>8.3064516129032262E-2</v>
      </c>
      <c r="L11" s="48">
        <f t="shared" si="3"/>
        <v>0.13439136104152577</v>
      </c>
      <c r="M11" s="49">
        <f t="shared" si="4"/>
        <v>6904.7950809061476</v>
      </c>
      <c r="N11" s="46">
        <f>Atrium!O11+Evropeyskiy!O11+'Galereya SPb'!O11+Tsvetnoy!O11+Aviapark!O11+Metropolis!O11+Manezh!O11+'Novosibirsk Galereya'!O11+ONLINE!O11</f>
        <v>644</v>
      </c>
      <c r="O11" s="47">
        <f>Atrium!P11+Evropeyskiy!P11+'Galereya SPb'!P11+Tsvetnoy!P11+Aviapark!P11+Metropolis!P11+Manezh!P11+'Novosibirsk Galereya'!P11+ONLINE!P11</f>
        <v>4733118.8499999996</v>
      </c>
      <c r="P11" s="48">
        <f t="shared" si="5"/>
        <v>0.22384428223844283</v>
      </c>
      <c r="Q11" s="48">
        <f t="shared" si="5"/>
        <v>0.29993343134195244</v>
      </c>
      <c r="R11" s="49">
        <f t="shared" si="6"/>
        <v>7349.5634316770183</v>
      </c>
      <c r="S11" s="46">
        <f>Atrium!T11+Evropeyskiy!T11+'Galereya SPb'!T11+Tsvetnoy!T11+Aviapark!T11+Metropolis!T11+Manezh!T11+'Novosibirsk Galereya'!T11+ONLINE!T11</f>
        <v>441</v>
      </c>
      <c r="T11" s="47">
        <f>Atrium!U11+Evropeyskiy!U11+'Galereya SPb'!U11+Tsvetnoy!U11+Aviapark!U11+Metropolis!U11+Manezh!U11+'Novosibirsk Galereya'!U11+ONLINE!U11</f>
        <v>2333617</v>
      </c>
      <c r="U11" s="48">
        <f t="shared" si="7"/>
        <v>0.36446280991735536</v>
      </c>
      <c r="V11" s="48">
        <f t="shared" si="7"/>
        <v>0.42306909957425082</v>
      </c>
      <c r="W11" s="49">
        <f t="shared" si="8"/>
        <v>5291.6485260770978</v>
      </c>
      <c r="X11" s="46">
        <f>Atrium!Y11+Evropeyskiy!Y11+'Galereya SPb'!Y11+Tsvetnoy!Y11+Aviapark!Y11+Metropolis!Y11+Manezh!Y11+'Novosibirsk Galereya'!Y11+ONLINE!Y11</f>
        <v>1866</v>
      </c>
      <c r="Y11" s="47">
        <f>Atrium!Z11+Evropeyskiy!Z11+'Galereya SPb'!Z11+Tsvetnoy!Z11+Aviapark!Z11+Metropolis!Z11+Manezh!Z11+'Novosibirsk Galereya'!Z11+ONLINE!Z11</f>
        <v>8984778</v>
      </c>
      <c r="Z11" s="48">
        <f t="shared" si="9"/>
        <v>0.49482895783611774</v>
      </c>
      <c r="AA11" s="48">
        <f t="shared" si="9"/>
        <v>0.47678938808818544</v>
      </c>
      <c r="AB11" s="49">
        <f t="shared" si="10"/>
        <v>4814.9935691318324</v>
      </c>
      <c r="AC11" s="46">
        <f>Atrium!AD11+Evropeyskiy!AD11+'Galereya SPb'!AD11+Tsvetnoy!AD11+Aviapark!AD11+Metropolis!AD11+Manezh!AD11+'Novosibirsk Galereya'!AD11+ONLINE!AD11</f>
        <v>5091</v>
      </c>
      <c r="AD11" s="47">
        <f>Atrium!AE11+Evropeyskiy!AE11+'Galereya SPb'!AE11+Tsvetnoy!AE11+Aviapark!AE11+Metropolis!AE11+Manezh!AE11+'Novosibirsk Galereya'!AE11+ONLINE!AE11</f>
        <v>19039139.469999999</v>
      </c>
      <c r="AE11" s="48">
        <f t="shared" si="11"/>
        <v>0.56291463954002652</v>
      </c>
      <c r="AF11" s="48">
        <f t="shared" si="11"/>
        <v>0.45956229484988254</v>
      </c>
      <c r="AG11" s="49">
        <f t="shared" si="12"/>
        <v>3739.76418581811</v>
      </c>
      <c r="AH11" s="46">
        <f t="shared" si="0"/>
        <v>8369</v>
      </c>
      <c r="AI11" s="47">
        <f t="shared" si="0"/>
        <v>37337665.25</v>
      </c>
      <c r="AJ11" s="48">
        <f t="shared" si="13"/>
        <v>0.32964392626437689</v>
      </c>
      <c r="AK11" s="48">
        <f t="shared" si="13"/>
        <v>0.32617496344630253</v>
      </c>
      <c r="AL11" s="49">
        <f t="shared" si="14"/>
        <v>4461.424931294061</v>
      </c>
      <c r="AM11" s="10"/>
      <c r="AN11" s="46">
        <f>Atrium!AO11+Evropeyskiy!AO11+'Galereya SPb'!AO11+Tsvetnoy!AO11+Aviapark!AO11+Metropolis!AO11+Manezh!AO11+'Novosibirsk Galereya'!AO11+ONLINE!AO11</f>
        <v>3174</v>
      </c>
      <c r="AO11" s="47">
        <f>Atrium!AP11+Evropeyskiy!AP11+'Galereya SPb'!AP11+Tsvetnoy!AP11+Aviapark!AP11+Metropolis!AP11+Manezh!AP11+'Novosibirsk Galereya'!AP11+ONLINE!AP11</f>
        <v>11844870.380000001</v>
      </c>
      <c r="AP11" s="48">
        <f t="shared" si="15"/>
        <v>0.38740388136213844</v>
      </c>
      <c r="AQ11" s="48">
        <f t="shared" si="15"/>
        <v>0.32941770867599351</v>
      </c>
      <c r="AR11" s="49">
        <f t="shared" si="16"/>
        <v>3731.8432199117833</v>
      </c>
      <c r="AS11" s="46">
        <f>Atrium!AT11+Evropeyskiy!AT11+'Galereya SPb'!AT11+Tsvetnoy!AT11+Aviapark!AT11+Metropolis!AT11+Manezh!AT11+'Novosibirsk Galereya'!AT11+ONLINE!AT11</f>
        <v>0</v>
      </c>
      <c r="AT11" s="47">
        <f>Atrium!AU11+Evropeyskiy!AU11+'Galereya SPb'!AU11+Tsvetnoy!AU11+Aviapark!AU11+Metropolis!AU11+Manezh!AU11+'Novosibirsk Galereya'!AU11+ONLINE!AU11</f>
        <v>0</v>
      </c>
      <c r="AU11" s="48" t="str">
        <f t="shared" si="17"/>
        <v>-</v>
      </c>
      <c r="AV11" s="48" t="str">
        <f t="shared" si="17"/>
        <v>-</v>
      </c>
      <c r="AW11" s="49" t="str">
        <f t="shared" si="18"/>
        <v>-</v>
      </c>
      <c r="AX11" s="46">
        <f>Atrium!AY11+Evropeyskiy!AY11+'Galereya SPb'!AY11+Tsvetnoy!AY11+Aviapark!AY11+Metropolis!AY11+Manezh!AY11+'Novosibirsk Galereya'!AY11+ONLINE!AY11</f>
        <v>0</v>
      </c>
      <c r="AY11" s="47">
        <f>Atrium!AZ11+Evropeyskiy!AZ11+'Galereya SPb'!AZ11+Tsvetnoy!AZ11+Aviapark!AZ11+Metropolis!AZ11+Manezh!AZ11+'Novosibirsk Galereya'!AZ11+ONLINE!AZ11</f>
        <v>0</v>
      </c>
      <c r="AZ11" s="48" t="str">
        <f t="shared" si="19"/>
        <v>-</v>
      </c>
      <c r="BA11" s="48" t="str">
        <f t="shared" si="19"/>
        <v>-</v>
      </c>
      <c r="BB11" s="49" t="str">
        <f t="shared" si="20"/>
        <v>-</v>
      </c>
      <c r="BC11" s="46">
        <f>Atrium!BD11+Evropeyskiy!BD11+'Galereya SPb'!BD11+Tsvetnoy!BD11+Aviapark!BD11+Metropolis!BD11+Manezh!BD11+'Novosibirsk Galereya'!BD11+ONLINE!BD11</f>
        <v>0</v>
      </c>
      <c r="BD11" s="47">
        <f>Atrium!BE11+Evropeyskiy!BE11+'Galereya SPb'!BE11+Tsvetnoy!BE11+Aviapark!BE11+Metropolis!BE11+Manezh!BE11+'Novosibirsk Galereya'!BE11+ONLINE!BE11</f>
        <v>0</v>
      </c>
      <c r="BE11" s="48" t="str">
        <f t="shared" si="21"/>
        <v>-</v>
      </c>
      <c r="BF11" s="48" t="str">
        <f t="shared" si="21"/>
        <v>-</v>
      </c>
      <c r="BG11" s="49" t="str">
        <f t="shared" si="22"/>
        <v>-</v>
      </c>
      <c r="BH11" s="46">
        <f>Atrium!BI11+Evropeyskiy!BI11+'Galereya SPb'!BI11+Tsvetnoy!BI11+Aviapark!BI11+Metropolis!BI11+Manezh!BI11+'Novosibirsk Galereya'!BI11+ONLINE!BI11</f>
        <v>0</v>
      </c>
      <c r="BI11" s="47">
        <f>Atrium!BJ11+Evropeyskiy!BJ11+'Galereya SPb'!BJ11+Tsvetnoy!BJ11+Aviapark!BJ11+Metropolis!BJ11+Manezh!BJ11+'Novosibirsk Galereya'!BJ11+ONLINE!BJ11</f>
        <v>0</v>
      </c>
      <c r="BJ11" s="48" t="str">
        <f t="shared" si="23"/>
        <v>-</v>
      </c>
      <c r="BK11" s="48" t="str">
        <f t="shared" si="23"/>
        <v>-</v>
      </c>
      <c r="BL11" s="49" t="str">
        <f t="shared" si="24"/>
        <v>-</v>
      </c>
      <c r="BM11" s="46">
        <f>Atrium!BN11+Evropeyskiy!BN11+'Galereya SPb'!BN11+Tsvetnoy!BN11+Aviapark!BN11+Metropolis!BN11+Manezh!BN11+'Novosibirsk Galereya'!BN11+ONLINE!BN11</f>
        <v>0</v>
      </c>
      <c r="BN11" s="47">
        <f>Atrium!BO11+Evropeyskiy!BO11+'Galereya SPb'!BO11+Tsvetnoy!BO11+Aviapark!BO11+Metropolis!BO11+Manezh!BO11+'Novosibirsk Galereya'!BO11+ONLINE!BO11</f>
        <v>0</v>
      </c>
      <c r="BO11" s="48" t="str">
        <f t="shared" si="25"/>
        <v>-</v>
      </c>
      <c r="BP11" s="48" t="str">
        <f t="shared" si="25"/>
        <v>-</v>
      </c>
      <c r="BQ11" s="49" t="str">
        <f t="shared" si="26"/>
        <v>-</v>
      </c>
      <c r="BR11" s="46">
        <f>Atrium!BS11+Evropeyskiy!BS11+'Galereya SPb'!BS11+Tsvetnoy!BS11+Aviapark!BS11+Metropolis!BS11+Manezh!BS11+'Novosibirsk Galereya'!BS11+ONLINE!BS11</f>
        <v>0</v>
      </c>
      <c r="BS11" s="47">
        <f>Atrium!BT11+Evropeyskiy!BT11+'Galereya SPb'!BT11+Tsvetnoy!BT11+Aviapark!BT11+Metropolis!BT11+Manezh!BT11+'Novosibirsk Galereya'!BT11+ONLINE!BT11</f>
        <v>0</v>
      </c>
      <c r="BT11" s="48" t="str">
        <f t="shared" si="27"/>
        <v>-</v>
      </c>
      <c r="BU11" s="48" t="str">
        <f t="shared" si="27"/>
        <v>-</v>
      </c>
      <c r="BV11" s="49" t="str">
        <f t="shared" si="28"/>
        <v>-</v>
      </c>
      <c r="BX11" s="66">
        <f t="shared" si="29"/>
        <v>8369</v>
      </c>
      <c r="BY11" s="47">
        <f t="shared" si="29"/>
        <v>37337665.25</v>
      </c>
      <c r="BZ11" s="48">
        <f t="shared" si="30"/>
        <v>0.2817750244099525</v>
      </c>
      <c r="CA11" s="48">
        <f t="shared" si="30"/>
        <v>0.27571004654027165</v>
      </c>
      <c r="CB11" s="49">
        <f t="shared" si="31"/>
        <v>4461.424931294061</v>
      </c>
    </row>
    <row r="12" spans="2:80" s="3" customFormat="1" ht="18" customHeight="1" x14ac:dyDescent="0.3">
      <c r="B12" s="138"/>
      <c r="C12" s="9" t="s">
        <v>29</v>
      </c>
      <c r="D12" s="66">
        <f>Atrium!E12+Evropeyskiy!E12+'Galereya SPb'!E12+Tsvetnoy!E12+Aviapark!E12+Metropolis!E12+Manezh!E12+'Novosibirsk Galereya'!E12+ONLINE!E12</f>
        <v>0</v>
      </c>
      <c r="E12" s="47">
        <f>Atrium!F12+Evropeyskiy!F12+'Galereya SPb'!F12+Tsvetnoy!F12+Aviapark!F12+Metropolis!F12+Manezh!F12+'Novosibirsk Galereya'!F12+ONLINE!F12</f>
        <v>0</v>
      </c>
      <c r="F12" s="48" t="str">
        <f t="shared" si="1"/>
        <v>-</v>
      </c>
      <c r="G12" s="48" t="str">
        <f t="shared" si="1"/>
        <v>-</v>
      </c>
      <c r="H12" s="49" t="str">
        <f t="shared" si="2"/>
        <v>-</v>
      </c>
      <c r="I12" s="46">
        <f>Atrium!J12+Evropeyskiy!J12+'Galereya SPb'!J12+Tsvetnoy!J12+Aviapark!J12+Metropolis!J12+Manezh!J12+'Novosibirsk Galereya'!J12+ONLINE!J12</f>
        <v>0</v>
      </c>
      <c r="J12" s="47">
        <f>Atrium!K12+Evropeyskiy!K12+'Galereya SPb'!K12+Tsvetnoy!K12+Aviapark!K12+Metropolis!K12+Manezh!K12+'Novosibirsk Galereya'!K12+ONLINE!K12</f>
        <v>0</v>
      </c>
      <c r="K12" s="48" t="str">
        <f t="shared" si="3"/>
        <v>-</v>
      </c>
      <c r="L12" s="48" t="str">
        <f t="shared" si="3"/>
        <v>-</v>
      </c>
      <c r="M12" s="49" t="str">
        <f t="shared" si="4"/>
        <v>-</v>
      </c>
      <c r="N12" s="46">
        <f>Atrium!O12+Evropeyskiy!O12+'Galereya SPb'!O12+Tsvetnoy!O12+Aviapark!O12+Metropolis!O12+Manezh!O12+'Novosibirsk Galereya'!O12+ONLINE!O12</f>
        <v>0</v>
      </c>
      <c r="O12" s="47">
        <f>Atrium!P12+Evropeyskiy!P12+'Galereya SPb'!P12+Tsvetnoy!P12+Aviapark!P12+Metropolis!P12+Manezh!P12+'Novosibirsk Galereya'!P12+ONLINE!P12</f>
        <v>0</v>
      </c>
      <c r="P12" s="48" t="str">
        <f t="shared" si="5"/>
        <v>-</v>
      </c>
      <c r="Q12" s="48" t="str">
        <f t="shared" si="5"/>
        <v>-</v>
      </c>
      <c r="R12" s="49" t="str">
        <f t="shared" si="6"/>
        <v>-</v>
      </c>
      <c r="S12" s="46">
        <f>Atrium!T12+Evropeyskiy!T12+'Galereya SPb'!T12+Tsvetnoy!T12+Aviapark!T12+Metropolis!T12+Manezh!T12+'Novosibirsk Galereya'!T12+ONLINE!T12</f>
        <v>1</v>
      </c>
      <c r="T12" s="47">
        <f>Atrium!U12+Evropeyskiy!U12+'Galereya SPb'!U12+Tsvetnoy!U12+Aviapark!U12+Metropolis!U12+Manezh!U12+'Novosibirsk Galereya'!U12+ONLINE!U12</f>
        <v>8600</v>
      </c>
      <c r="U12" s="48">
        <f t="shared" si="7"/>
        <v>8.2644628099173552E-4</v>
      </c>
      <c r="V12" s="48">
        <f t="shared" si="7"/>
        <v>1.559122279422269E-3</v>
      </c>
      <c r="W12" s="49">
        <f t="shared" si="8"/>
        <v>8600</v>
      </c>
      <c r="X12" s="46">
        <f>Atrium!Y12+Evropeyskiy!Y12+'Galereya SPb'!Y12+Tsvetnoy!Y12+Aviapark!Y12+Metropolis!Y12+Manezh!Y12+'Novosibirsk Galereya'!Y12+ONLINE!Y12</f>
        <v>112</v>
      </c>
      <c r="Y12" s="47">
        <f>Atrium!Z12+Evropeyskiy!Z12+'Galereya SPb'!Z12+Tsvetnoy!Z12+Aviapark!Z12+Metropolis!Z12+Manezh!Z12+'Novosibirsk Galereya'!Z12+ONLINE!Z12</f>
        <v>835696</v>
      </c>
      <c r="Z12" s="48">
        <f t="shared" si="9"/>
        <v>2.970034473614426E-2</v>
      </c>
      <c r="AA12" s="48">
        <f t="shared" si="9"/>
        <v>4.4347337738088154E-2</v>
      </c>
      <c r="AB12" s="49">
        <f t="shared" si="10"/>
        <v>7461.5714285714284</v>
      </c>
      <c r="AC12" s="46">
        <f>Atrium!AD12+Evropeyskiy!AD12+'Galereya SPb'!AD12+Tsvetnoy!AD12+Aviapark!AD12+Metropolis!AD12+Manezh!AD12+'Novosibirsk Galereya'!AD12+ONLINE!AD12</f>
        <v>1045</v>
      </c>
      <c r="AD12" s="47">
        <f>Atrium!AE12+Evropeyskiy!AE12+'Galereya SPb'!AE12+Tsvetnoy!AE12+Aviapark!AE12+Metropolis!AE12+Manezh!AE12+'Novosibirsk Galereya'!AE12+ONLINE!AE12</f>
        <v>6078519.3499999996</v>
      </c>
      <c r="AE12" s="48">
        <f t="shared" si="11"/>
        <v>0.11554621848739496</v>
      </c>
      <c r="AF12" s="48">
        <f t="shared" si="11"/>
        <v>0.14672187816981291</v>
      </c>
      <c r="AG12" s="49">
        <f t="shared" si="12"/>
        <v>5816.7649282296643</v>
      </c>
      <c r="AH12" s="46">
        <f t="shared" si="0"/>
        <v>1158</v>
      </c>
      <c r="AI12" s="47">
        <f t="shared" si="0"/>
        <v>6922815.3499999996</v>
      </c>
      <c r="AJ12" s="48">
        <f t="shared" si="13"/>
        <v>4.5612100204821177E-2</v>
      </c>
      <c r="AK12" s="48">
        <f t="shared" si="13"/>
        <v>6.0476439236696836E-2</v>
      </c>
      <c r="AL12" s="49">
        <f t="shared" si="14"/>
        <v>5978.2515975820379</v>
      </c>
      <c r="AM12" s="10"/>
      <c r="AN12" s="46">
        <f>Atrium!AO12+Evropeyskiy!AO12+'Galereya SPb'!AO12+Tsvetnoy!AO12+Aviapark!AO12+Metropolis!AO12+Manezh!AO12+'Novosibirsk Galereya'!AO12+ONLINE!AO12</f>
        <v>2617</v>
      </c>
      <c r="AO12" s="47">
        <f>Atrium!AP12+Evropeyskiy!AP12+'Galereya SPb'!AP12+Tsvetnoy!AP12+Aviapark!AP12+Metropolis!AP12+Manezh!AP12+'Novosibirsk Galereya'!AP12+ONLINE!AP12</f>
        <v>11073527.73</v>
      </c>
      <c r="AP12" s="48">
        <f t="shared" si="15"/>
        <v>0.31941901623336993</v>
      </c>
      <c r="AQ12" s="48">
        <f t="shared" si="15"/>
        <v>0.30796589702965377</v>
      </c>
      <c r="AR12" s="49">
        <f t="shared" si="16"/>
        <v>4231.3823958731373</v>
      </c>
      <c r="AS12" s="46">
        <f>Atrium!AT12+Evropeyskiy!AT12+'Galereya SPb'!AT12+Tsvetnoy!AT12+Aviapark!AT12+Metropolis!AT12+Manezh!AT12+'Novosibirsk Galereya'!AT12+ONLINE!AT12</f>
        <v>0</v>
      </c>
      <c r="AT12" s="47">
        <f>Atrium!AU12+Evropeyskiy!AU12+'Galereya SPb'!AU12+Tsvetnoy!AU12+Aviapark!AU12+Metropolis!AU12+Manezh!AU12+'Novosibirsk Galereya'!AU12+ONLINE!AU12</f>
        <v>0</v>
      </c>
      <c r="AU12" s="48" t="str">
        <f t="shared" si="17"/>
        <v>-</v>
      </c>
      <c r="AV12" s="48" t="str">
        <f t="shared" si="17"/>
        <v>-</v>
      </c>
      <c r="AW12" s="49" t="str">
        <f t="shared" si="18"/>
        <v>-</v>
      </c>
      <c r="AX12" s="46">
        <f>Atrium!AY12+Evropeyskiy!AY12+'Galereya SPb'!AY12+Tsvetnoy!AY12+Aviapark!AY12+Metropolis!AY12+Manezh!AY12+'Novosibirsk Galereya'!AY12+ONLINE!AY12</f>
        <v>0</v>
      </c>
      <c r="AY12" s="47">
        <f>Atrium!AZ12+Evropeyskiy!AZ12+'Galereya SPb'!AZ12+Tsvetnoy!AZ12+Aviapark!AZ12+Metropolis!AZ12+Manezh!AZ12+'Novosibirsk Galereya'!AZ12+ONLINE!AZ12</f>
        <v>0</v>
      </c>
      <c r="AZ12" s="48" t="str">
        <f t="shared" si="19"/>
        <v>-</v>
      </c>
      <c r="BA12" s="48" t="str">
        <f t="shared" si="19"/>
        <v>-</v>
      </c>
      <c r="BB12" s="49" t="str">
        <f t="shared" si="20"/>
        <v>-</v>
      </c>
      <c r="BC12" s="46">
        <f>Atrium!BD12+Evropeyskiy!BD12+'Galereya SPb'!BD12+Tsvetnoy!BD12+Aviapark!BD12+Metropolis!BD12+Manezh!BD12+'Novosibirsk Galereya'!BD12+ONLINE!BD12</f>
        <v>0</v>
      </c>
      <c r="BD12" s="47">
        <f>Atrium!BE12+Evropeyskiy!BE12+'Galereya SPb'!BE12+Tsvetnoy!BE12+Aviapark!BE12+Metropolis!BE12+Manezh!BE12+'Novosibirsk Galereya'!BE12+ONLINE!BE12</f>
        <v>0</v>
      </c>
      <c r="BE12" s="48" t="str">
        <f t="shared" si="21"/>
        <v>-</v>
      </c>
      <c r="BF12" s="48" t="str">
        <f t="shared" si="21"/>
        <v>-</v>
      </c>
      <c r="BG12" s="49" t="str">
        <f t="shared" si="22"/>
        <v>-</v>
      </c>
      <c r="BH12" s="46">
        <f>Atrium!BI12+Evropeyskiy!BI12+'Galereya SPb'!BI12+Tsvetnoy!BI12+Aviapark!BI12+Metropolis!BI12+Manezh!BI12+'Novosibirsk Galereya'!BI12+ONLINE!BI12</f>
        <v>0</v>
      </c>
      <c r="BI12" s="47">
        <f>Atrium!BJ12+Evropeyskiy!BJ12+'Galereya SPb'!BJ12+Tsvetnoy!BJ12+Aviapark!BJ12+Metropolis!BJ12+Manezh!BJ12+'Novosibirsk Galereya'!BJ12+ONLINE!BJ12</f>
        <v>0</v>
      </c>
      <c r="BJ12" s="48" t="str">
        <f t="shared" si="23"/>
        <v>-</v>
      </c>
      <c r="BK12" s="48" t="str">
        <f t="shared" si="23"/>
        <v>-</v>
      </c>
      <c r="BL12" s="49" t="str">
        <f t="shared" si="24"/>
        <v>-</v>
      </c>
      <c r="BM12" s="46">
        <f>Atrium!BN12+Evropeyskiy!BN12+'Galereya SPb'!BN12+Tsvetnoy!BN12+Aviapark!BN12+Metropolis!BN12+Manezh!BN12+'Novosibirsk Galereya'!BN12+ONLINE!BN12</f>
        <v>0</v>
      </c>
      <c r="BN12" s="47">
        <f>Atrium!BO12+Evropeyskiy!BO12+'Galereya SPb'!BO12+Tsvetnoy!BO12+Aviapark!BO12+Metropolis!BO12+Manezh!BO12+'Novosibirsk Galereya'!BO12+ONLINE!BO12</f>
        <v>0</v>
      </c>
      <c r="BO12" s="48" t="str">
        <f t="shared" si="25"/>
        <v>-</v>
      </c>
      <c r="BP12" s="48" t="str">
        <f t="shared" si="25"/>
        <v>-</v>
      </c>
      <c r="BQ12" s="49" t="str">
        <f t="shared" si="26"/>
        <v>-</v>
      </c>
      <c r="BR12" s="46">
        <f>Atrium!BS12+Evropeyskiy!BS12+'Galereya SPb'!BS12+Tsvetnoy!BS12+Aviapark!BS12+Metropolis!BS12+Manezh!BS12+'Novosibirsk Galereya'!BS12+ONLINE!BS12</f>
        <v>2617</v>
      </c>
      <c r="BS12" s="47">
        <f>Atrium!BT12+Evropeyskiy!BT12+'Galereya SPb'!BT12+Tsvetnoy!BT12+Aviapark!BT12+Metropolis!BT12+Manezh!BT12+'Novosibirsk Galereya'!BT12+ONLINE!BT12</f>
        <v>11073527.73</v>
      </c>
      <c r="BT12" s="48">
        <f t="shared" si="27"/>
        <v>0.60677022953860427</v>
      </c>
      <c r="BU12" s="48">
        <f t="shared" si="27"/>
        <v>0.52850912648474679</v>
      </c>
      <c r="BV12" s="49">
        <f t="shared" si="28"/>
        <v>4231.3823958731373</v>
      </c>
      <c r="BX12" s="66">
        <f t="shared" si="29"/>
        <v>3775</v>
      </c>
      <c r="BY12" s="47">
        <f t="shared" si="29"/>
        <v>17996343.079999998</v>
      </c>
      <c r="BZ12" s="48">
        <f t="shared" si="30"/>
        <v>0.12710009763981012</v>
      </c>
      <c r="CA12" s="48">
        <f t="shared" si="30"/>
        <v>0.13288920329964915</v>
      </c>
      <c r="CB12" s="49">
        <f t="shared" si="31"/>
        <v>4767.2431999999999</v>
      </c>
    </row>
    <row r="13" spans="2:80" s="3" customFormat="1" x14ac:dyDescent="0.3">
      <c r="B13" s="138"/>
      <c r="C13" s="9" t="s">
        <v>30</v>
      </c>
      <c r="D13" s="66">
        <f>Atrium!E13+Evropeyskiy!E13+'Galereya SPb'!E13+Tsvetnoy!E13+Aviapark!E13+Metropolis!E13+Manezh!E13+'Novosibirsk Galereya'!E13+ONLINE!E13</f>
        <v>0</v>
      </c>
      <c r="E13" s="47">
        <f>Atrium!F13+Evropeyskiy!F13+'Galereya SPb'!F13+Tsvetnoy!F13+Aviapark!F13+Metropolis!F13+Manezh!F13+'Novosibirsk Galereya'!F13+ONLINE!F13</f>
        <v>0</v>
      </c>
      <c r="F13" s="48" t="str">
        <f t="shared" si="1"/>
        <v>-</v>
      </c>
      <c r="G13" s="48" t="str">
        <f t="shared" si="1"/>
        <v>-</v>
      </c>
      <c r="H13" s="49" t="str">
        <f t="shared" si="2"/>
        <v>-</v>
      </c>
      <c r="I13" s="46">
        <f>Atrium!J13+Evropeyskiy!J13+'Galereya SPb'!J13+Tsvetnoy!J13+Aviapark!J13+Metropolis!J13+Manezh!J13+'Novosibirsk Galereya'!J13+ONLINE!J13</f>
        <v>0</v>
      </c>
      <c r="J13" s="47">
        <f>Atrium!K13+Evropeyskiy!K13+'Galereya SPb'!K13+Tsvetnoy!K13+Aviapark!K13+Metropolis!K13+Manezh!K13+'Novosibirsk Galereya'!K13+ONLINE!K13</f>
        <v>0</v>
      </c>
      <c r="K13" s="48" t="str">
        <f t="shared" si="3"/>
        <v>-</v>
      </c>
      <c r="L13" s="48" t="str">
        <f t="shared" si="3"/>
        <v>-</v>
      </c>
      <c r="M13" s="49" t="str">
        <f t="shared" si="4"/>
        <v>-</v>
      </c>
      <c r="N13" s="46">
        <f>Atrium!O13+Evropeyskiy!O13+'Galereya SPb'!O13+Tsvetnoy!O13+Aviapark!O13+Metropolis!O13+Manezh!O13+'Novosibirsk Galereya'!O13+ONLINE!O13</f>
        <v>0</v>
      </c>
      <c r="O13" s="47">
        <f>Atrium!P13+Evropeyskiy!P13+'Galereya SPb'!P13+Tsvetnoy!P13+Aviapark!P13+Metropolis!P13+Manezh!P13+'Novosibirsk Galereya'!P13+ONLINE!P13</f>
        <v>0</v>
      </c>
      <c r="P13" s="48" t="str">
        <f t="shared" si="5"/>
        <v>-</v>
      </c>
      <c r="Q13" s="48" t="str">
        <f t="shared" si="5"/>
        <v>-</v>
      </c>
      <c r="R13" s="49" t="str">
        <f t="shared" si="6"/>
        <v>-</v>
      </c>
      <c r="S13" s="46">
        <f>Atrium!T13+Evropeyskiy!T13+'Galereya SPb'!T13+Tsvetnoy!T13+Aviapark!T13+Metropolis!T13+Manezh!T13+'Novosibirsk Galereya'!T13+ONLINE!T13</f>
        <v>0</v>
      </c>
      <c r="T13" s="47">
        <f>Atrium!U13+Evropeyskiy!U13+'Galereya SPb'!U13+Tsvetnoy!U13+Aviapark!U13+Metropolis!U13+Manezh!U13+'Novosibirsk Galereya'!U13+ONLINE!U13</f>
        <v>0</v>
      </c>
      <c r="U13" s="48" t="str">
        <f t="shared" si="7"/>
        <v>-</v>
      </c>
      <c r="V13" s="48" t="str">
        <f t="shared" si="7"/>
        <v>-</v>
      </c>
      <c r="W13" s="49" t="str">
        <f t="shared" si="8"/>
        <v>-</v>
      </c>
      <c r="X13" s="46">
        <f>Atrium!Y13+Evropeyskiy!Y13+'Galereya SPb'!Y13+Tsvetnoy!Y13+Aviapark!Y13+Metropolis!Y13+Manezh!Y13+'Novosibirsk Galereya'!Y13+ONLINE!Y13</f>
        <v>0</v>
      </c>
      <c r="Y13" s="47">
        <f>Atrium!Z13+Evropeyskiy!Z13+'Galereya SPb'!Z13+Tsvetnoy!Z13+Aviapark!Z13+Metropolis!Z13+Manezh!Z13+'Novosibirsk Galereya'!Z13+ONLINE!Z13</f>
        <v>0</v>
      </c>
      <c r="Z13" s="48" t="str">
        <f t="shared" si="9"/>
        <v>-</v>
      </c>
      <c r="AA13" s="48" t="str">
        <f t="shared" si="9"/>
        <v>-</v>
      </c>
      <c r="AB13" s="49" t="str">
        <f t="shared" si="10"/>
        <v>-</v>
      </c>
      <c r="AC13" s="46">
        <f>Atrium!AD13+Evropeyskiy!AD13+'Galereya SPb'!AD13+Tsvetnoy!AD13+Aviapark!AD13+Metropolis!AD13+Manezh!AD13+'Novosibirsk Galereya'!AD13+ONLINE!AD13</f>
        <v>0</v>
      </c>
      <c r="AD13" s="47">
        <f>Atrium!AE13+Evropeyskiy!AE13+'Galereya SPb'!AE13+Tsvetnoy!AE13+Aviapark!AE13+Metropolis!AE13+Manezh!AE13+'Novosibirsk Galereya'!AE13+ONLINE!AE13</f>
        <v>0</v>
      </c>
      <c r="AE13" s="48" t="str">
        <f t="shared" si="11"/>
        <v>-</v>
      </c>
      <c r="AF13" s="48" t="str">
        <f t="shared" si="11"/>
        <v>-</v>
      </c>
      <c r="AG13" s="49" t="str">
        <f t="shared" si="12"/>
        <v>-</v>
      </c>
      <c r="AH13" s="46">
        <f t="shared" si="0"/>
        <v>0</v>
      </c>
      <c r="AI13" s="47">
        <f t="shared" si="0"/>
        <v>0</v>
      </c>
      <c r="AJ13" s="48" t="str">
        <f t="shared" si="13"/>
        <v>-</v>
      </c>
      <c r="AK13" s="48" t="str">
        <f t="shared" si="13"/>
        <v>-</v>
      </c>
      <c r="AL13" s="49" t="str">
        <f t="shared" si="14"/>
        <v>-</v>
      </c>
      <c r="AM13" s="10"/>
      <c r="AN13" s="46">
        <f>Atrium!AO13+Evropeyskiy!AO13+'Galereya SPb'!AO13+Tsvetnoy!AO13+Aviapark!AO13+Metropolis!AO13+Manezh!AO13+'Novosibirsk Galereya'!AO13+ONLINE!AO13</f>
        <v>0</v>
      </c>
      <c r="AO13" s="47">
        <f>Atrium!AP13+Evropeyskiy!AP13+'Galereya SPb'!AP13+Tsvetnoy!AP13+Aviapark!AP13+Metropolis!AP13+Manezh!AP13+'Novosibirsk Galereya'!AP13+ONLINE!AP13</f>
        <v>0</v>
      </c>
      <c r="AP13" s="48" t="str">
        <f t="shared" si="15"/>
        <v>-</v>
      </c>
      <c r="AQ13" s="48" t="str">
        <f t="shared" si="15"/>
        <v>-</v>
      </c>
      <c r="AR13" s="49" t="str">
        <f t="shared" si="16"/>
        <v>-</v>
      </c>
      <c r="AS13" s="46">
        <f>Atrium!AT13+Evropeyskiy!AT13+'Galereya SPb'!AT13+Tsvetnoy!AT13+Aviapark!AT13+Metropolis!AT13+Manezh!AT13+'Novosibirsk Galereya'!AT13+ONLINE!AT13</f>
        <v>0</v>
      </c>
      <c r="AT13" s="47">
        <f>Atrium!AU13+Evropeyskiy!AU13+'Galereya SPb'!AU13+Tsvetnoy!AU13+Aviapark!AU13+Metropolis!AU13+Manezh!AU13+'Novosibirsk Galereya'!AU13+ONLINE!AU13</f>
        <v>0</v>
      </c>
      <c r="AU13" s="48" t="str">
        <f t="shared" si="17"/>
        <v>-</v>
      </c>
      <c r="AV13" s="48" t="str">
        <f t="shared" si="17"/>
        <v>-</v>
      </c>
      <c r="AW13" s="49" t="str">
        <f t="shared" si="18"/>
        <v>-</v>
      </c>
      <c r="AX13" s="46">
        <f>Atrium!AY13+Evropeyskiy!AY13+'Galereya SPb'!AY13+Tsvetnoy!AY13+Aviapark!AY13+Metropolis!AY13+Manezh!AY13+'Novosibirsk Galereya'!AY13+ONLINE!AY13</f>
        <v>0</v>
      </c>
      <c r="AY13" s="47">
        <f>Atrium!AZ13+Evropeyskiy!AZ13+'Galereya SPb'!AZ13+Tsvetnoy!AZ13+Aviapark!AZ13+Metropolis!AZ13+Manezh!AZ13+'Novosibirsk Galereya'!AZ13+ONLINE!AZ13</f>
        <v>0</v>
      </c>
      <c r="AZ13" s="48" t="str">
        <f t="shared" si="19"/>
        <v>-</v>
      </c>
      <c r="BA13" s="48" t="str">
        <f t="shared" si="19"/>
        <v>-</v>
      </c>
      <c r="BB13" s="49" t="str">
        <f t="shared" si="20"/>
        <v>-</v>
      </c>
      <c r="BC13" s="46">
        <f>Atrium!BD13+Evropeyskiy!BD13+'Galereya SPb'!BD13+Tsvetnoy!BD13+Aviapark!BD13+Metropolis!BD13+Manezh!BD13+'Novosibirsk Galereya'!BD13+ONLINE!BD13</f>
        <v>0</v>
      </c>
      <c r="BD13" s="47">
        <f>Atrium!BE13+Evropeyskiy!BE13+'Galereya SPb'!BE13+Tsvetnoy!BE13+Aviapark!BE13+Metropolis!BE13+Manezh!BE13+'Novosibirsk Galereya'!BE13+ONLINE!BE13</f>
        <v>0</v>
      </c>
      <c r="BE13" s="48" t="str">
        <f t="shared" si="21"/>
        <v>-</v>
      </c>
      <c r="BF13" s="48" t="str">
        <f t="shared" si="21"/>
        <v>-</v>
      </c>
      <c r="BG13" s="49" t="str">
        <f t="shared" si="22"/>
        <v>-</v>
      </c>
      <c r="BH13" s="46">
        <f>Atrium!BI13+Evropeyskiy!BI13+'Galereya SPb'!BI13+Tsvetnoy!BI13+Aviapark!BI13+Metropolis!BI13+Manezh!BI13+'Novosibirsk Galereya'!BI13+ONLINE!BI13</f>
        <v>0</v>
      </c>
      <c r="BI13" s="47">
        <f>Atrium!BJ13+Evropeyskiy!BJ13+'Galereya SPb'!BJ13+Tsvetnoy!BJ13+Aviapark!BJ13+Metropolis!BJ13+Manezh!BJ13+'Novosibirsk Galereya'!BJ13+ONLINE!BJ13</f>
        <v>0</v>
      </c>
      <c r="BJ13" s="48" t="str">
        <f t="shared" si="23"/>
        <v>-</v>
      </c>
      <c r="BK13" s="48" t="str">
        <f t="shared" si="23"/>
        <v>-</v>
      </c>
      <c r="BL13" s="49" t="str">
        <f t="shared" si="24"/>
        <v>-</v>
      </c>
      <c r="BM13" s="46">
        <f>Atrium!BN13+Evropeyskiy!BN13+'Galereya SPb'!BN13+Tsvetnoy!BN13+Aviapark!BN13+Metropolis!BN13+Manezh!BN13+'Novosibirsk Galereya'!BN13+ONLINE!BN13</f>
        <v>0</v>
      </c>
      <c r="BN13" s="47">
        <f>Atrium!BO13+Evropeyskiy!BO13+'Galereya SPb'!BO13+Tsvetnoy!BO13+Aviapark!BO13+Metropolis!BO13+Manezh!BO13+'Novosibirsk Galereya'!BO13+ONLINE!BO13</f>
        <v>0</v>
      </c>
      <c r="BO13" s="48" t="str">
        <f t="shared" si="25"/>
        <v>-</v>
      </c>
      <c r="BP13" s="48" t="str">
        <f t="shared" si="25"/>
        <v>-</v>
      </c>
      <c r="BQ13" s="49" t="str">
        <f t="shared" si="26"/>
        <v>-</v>
      </c>
      <c r="BR13" s="46">
        <f>Atrium!BS13+Evropeyskiy!BS13+'Galereya SPb'!BS13+Tsvetnoy!BS13+Aviapark!BS13+Metropolis!BS13+Manezh!BS13+'Novosibirsk Galereya'!BS13+ONLINE!BS13</f>
        <v>0</v>
      </c>
      <c r="BS13" s="47">
        <f>Atrium!BT13+Evropeyskiy!BT13+'Galereya SPb'!BT13+Tsvetnoy!BT13+Aviapark!BT13+Metropolis!BT13+Manezh!BT13+'Novosibirsk Galereya'!BT13+ONLINE!BT13</f>
        <v>0</v>
      </c>
      <c r="BT13" s="48" t="str">
        <f t="shared" si="27"/>
        <v>-</v>
      </c>
      <c r="BU13" s="48" t="str">
        <f t="shared" si="27"/>
        <v>-</v>
      </c>
      <c r="BV13" s="49" t="str">
        <f t="shared" si="28"/>
        <v>-</v>
      </c>
      <c r="BX13" s="66">
        <f t="shared" si="29"/>
        <v>0</v>
      </c>
      <c r="BY13" s="47">
        <f t="shared" si="29"/>
        <v>0</v>
      </c>
      <c r="BZ13" s="48" t="str">
        <f t="shared" si="30"/>
        <v>-</v>
      </c>
      <c r="CA13" s="48" t="str">
        <f t="shared" si="30"/>
        <v>-</v>
      </c>
      <c r="CB13" s="49" t="str">
        <f t="shared" si="31"/>
        <v>-</v>
      </c>
    </row>
    <row r="14" spans="2:80" s="3" customFormat="1" x14ac:dyDescent="0.3">
      <c r="B14" s="138"/>
      <c r="C14" s="9" t="s">
        <v>31</v>
      </c>
      <c r="D14" s="66">
        <f>Atrium!E14+Evropeyskiy!E14+'Galereya SPb'!E14+Tsvetnoy!E14+Aviapark!E14+Metropolis!E14+Manezh!E14+'Novosibirsk Galereya'!E14+ONLINE!E14</f>
        <v>0</v>
      </c>
      <c r="E14" s="47">
        <f>Atrium!F14+Evropeyskiy!F14+'Galereya SPb'!F14+Tsvetnoy!F14+Aviapark!F14+Metropolis!F14+Manezh!F14+'Novosibirsk Galereya'!F14+ONLINE!F14</f>
        <v>0</v>
      </c>
      <c r="F14" s="48" t="str">
        <f t="shared" si="1"/>
        <v>-</v>
      </c>
      <c r="G14" s="48" t="str">
        <f t="shared" si="1"/>
        <v>-</v>
      </c>
      <c r="H14" s="49" t="str">
        <f t="shared" si="2"/>
        <v>-</v>
      </c>
      <c r="I14" s="46">
        <f>Atrium!J14+Evropeyskiy!J14+'Galereya SPb'!J14+Tsvetnoy!J14+Aviapark!J14+Metropolis!J14+Manezh!J14+'Novosibirsk Galereya'!J14+ONLINE!J14</f>
        <v>0</v>
      </c>
      <c r="J14" s="47">
        <f>Atrium!K14+Evropeyskiy!K14+'Galereya SPb'!K14+Tsvetnoy!K14+Aviapark!K14+Metropolis!K14+Manezh!K14+'Novosibirsk Galereya'!K14+ONLINE!K14</f>
        <v>0</v>
      </c>
      <c r="K14" s="48" t="str">
        <f t="shared" si="3"/>
        <v>-</v>
      </c>
      <c r="L14" s="48" t="str">
        <f t="shared" si="3"/>
        <v>-</v>
      </c>
      <c r="M14" s="49" t="str">
        <f t="shared" si="4"/>
        <v>-</v>
      </c>
      <c r="N14" s="46">
        <f>Atrium!O14+Evropeyskiy!O14+'Galereya SPb'!O14+Tsvetnoy!O14+Aviapark!O14+Metropolis!O14+Manezh!O14+'Novosibirsk Galereya'!O14+ONLINE!O14</f>
        <v>0</v>
      </c>
      <c r="O14" s="47">
        <f>Atrium!P14+Evropeyskiy!P14+'Galereya SPb'!P14+Tsvetnoy!P14+Aviapark!P14+Metropolis!P14+Manezh!P14+'Novosibirsk Galereya'!P14+ONLINE!P14</f>
        <v>0</v>
      </c>
      <c r="P14" s="48" t="str">
        <f t="shared" si="5"/>
        <v>-</v>
      </c>
      <c r="Q14" s="48" t="str">
        <f t="shared" si="5"/>
        <v>-</v>
      </c>
      <c r="R14" s="49" t="str">
        <f t="shared" si="6"/>
        <v>-</v>
      </c>
      <c r="S14" s="46">
        <f>Atrium!T14+Evropeyskiy!T14+'Galereya SPb'!T14+Tsvetnoy!T14+Aviapark!T14+Metropolis!T14+Manezh!T14+'Novosibirsk Galereya'!T14+ONLINE!T14</f>
        <v>0</v>
      </c>
      <c r="T14" s="47">
        <f>Atrium!U14+Evropeyskiy!U14+'Galereya SPb'!U14+Tsvetnoy!U14+Aviapark!U14+Metropolis!U14+Manezh!U14+'Novosibirsk Galereya'!U14+ONLINE!U14</f>
        <v>0</v>
      </c>
      <c r="U14" s="48" t="str">
        <f t="shared" si="7"/>
        <v>-</v>
      </c>
      <c r="V14" s="48" t="str">
        <f t="shared" si="7"/>
        <v>-</v>
      </c>
      <c r="W14" s="49" t="str">
        <f t="shared" si="8"/>
        <v>-</v>
      </c>
      <c r="X14" s="46">
        <f>Atrium!Y14+Evropeyskiy!Y14+'Galereya SPb'!Y14+Tsvetnoy!Y14+Aviapark!Y14+Metropolis!Y14+Manezh!Y14+'Novosibirsk Galereya'!Y14+ONLINE!Y14</f>
        <v>0</v>
      </c>
      <c r="Y14" s="47">
        <f>Atrium!Z14+Evropeyskiy!Z14+'Galereya SPb'!Z14+Tsvetnoy!Z14+Aviapark!Z14+Metropolis!Z14+Manezh!Z14+'Novosibirsk Galereya'!Z14+ONLINE!Z14</f>
        <v>0</v>
      </c>
      <c r="Z14" s="48" t="str">
        <f t="shared" si="9"/>
        <v>-</v>
      </c>
      <c r="AA14" s="48" t="str">
        <f t="shared" si="9"/>
        <v>-</v>
      </c>
      <c r="AB14" s="49" t="str">
        <f t="shared" si="10"/>
        <v>-</v>
      </c>
      <c r="AC14" s="46">
        <f>Atrium!AD14+Evropeyskiy!AD14+'Galereya SPb'!AD14+Tsvetnoy!AD14+Aviapark!AD14+Metropolis!AD14+Manezh!AD14+'Novosibirsk Galereya'!AD14+ONLINE!AD14</f>
        <v>0</v>
      </c>
      <c r="AD14" s="47">
        <f>Atrium!AE14+Evropeyskiy!AE14+'Galereya SPb'!AE14+Tsvetnoy!AE14+Aviapark!AE14+Metropolis!AE14+Manezh!AE14+'Novosibirsk Galereya'!AE14+ONLINE!AE14</f>
        <v>0</v>
      </c>
      <c r="AE14" s="48" t="str">
        <f t="shared" si="11"/>
        <v>-</v>
      </c>
      <c r="AF14" s="48" t="str">
        <f t="shared" si="11"/>
        <v>-</v>
      </c>
      <c r="AG14" s="49" t="str">
        <f t="shared" si="12"/>
        <v>-</v>
      </c>
      <c r="AH14" s="46">
        <f t="shared" si="0"/>
        <v>0</v>
      </c>
      <c r="AI14" s="47">
        <f t="shared" si="0"/>
        <v>0</v>
      </c>
      <c r="AJ14" s="48" t="str">
        <f t="shared" si="13"/>
        <v>-</v>
      </c>
      <c r="AK14" s="48" t="str">
        <f t="shared" si="13"/>
        <v>-</v>
      </c>
      <c r="AL14" s="49" t="str">
        <f t="shared" si="14"/>
        <v>-</v>
      </c>
      <c r="AM14" s="10"/>
      <c r="AN14" s="46">
        <f>Atrium!AO14+Evropeyskiy!AO14+'Galereya SPb'!AO14+Tsvetnoy!AO14+Aviapark!AO14+Metropolis!AO14+Manezh!AO14+'Novosibirsk Galereya'!AO14+ONLINE!AO14</f>
        <v>0</v>
      </c>
      <c r="AO14" s="47">
        <f>Atrium!AP14+Evropeyskiy!AP14+'Galereya SPb'!AP14+Tsvetnoy!AP14+Aviapark!AP14+Metropolis!AP14+Manezh!AP14+'Novosibirsk Galereya'!AP14+ONLINE!AP14</f>
        <v>0</v>
      </c>
      <c r="AP14" s="48" t="str">
        <f t="shared" si="15"/>
        <v>-</v>
      </c>
      <c r="AQ14" s="48" t="str">
        <f t="shared" si="15"/>
        <v>-</v>
      </c>
      <c r="AR14" s="49" t="str">
        <f t="shared" si="16"/>
        <v>-</v>
      </c>
      <c r="AS14" s="46">
        <f>Atrium!AT14+Evropeyskiy!AT14+'Galereya SPb'!AT14+Tsvetnoy!AT14+Aviapark!AT14+Metropolis!AT14+Manezh!AT14+'Novosibirsk Galereya'!AT14+ONLINE!AT14</f>
        <v>0</v>
      </c>
      <c r="AT14" s="47">
        <f>Atrium!AU14+Evropeyskiy!AU14+'Galereya SPb'!AU14+Tsvetnoy!AU14+Aviapark!AU14+Metropolis!AU14+Manezh!AU14+'Novosibirsk Galereya'!AU14+ONLINE!AU14</f>
        <v>0</v>
      </c>
      <c r="AU14" s="48" t="str">
        <f t="shared" si="17"/>
        <v>-</v>
      </c>
      <c r="AV14" s="48" t="str">
        <f t="shared" si="17"/>
        <v>-</v>
      </c>
      <c r="AW14" s="49" t="str">
        <f t="shared" si="18"/>
        <v>-</v>
      </c>
      <c r="AX14" s="46">
        <f>Atrium!AY14+Evropeyskiy!AY14+'Galereya SPb'!AY14+Tsvetnoy!AY14+Aviapark!AY14+Metropolis!AY14+Manezh!AY14+'Novosibirsk Galereya'!AY14+ONLINE!AY14</f>
        <v>0</v>
      </c>
      <c r="AY14" s="47">
        <f>Atrium!AZ14+Evropeyskiy!AZ14+'Galereya SPb'!AZ14+Tsvetnoy!AZ14+Aviapark!AZ14+Metropolis!AZ14+Manezh!AZ14+'Novosibirsk Galereya'!AZ14+ONLINE!AZ14</f>
        <v>0</v>
      </c>
      <c r="AZ14" s="48" t="str">
        <f t="shared" si="19"/>
        <v>-</v>
      </c>
      <c r="BA14" s="48" t="str">
        <f t="shared" si="19"/>
        <v>-</v>
      </c>
      <c r="BB14" s="49" t="str">
        <f t="shared" si="20"/>
        <v>-</v>
      </c>
      <c r="BC14" s="46">
        <f>Atrium!BD14+Evropeyskiy!BD14+'Galereya SPb'!BD14+Tsvetnoy!BD14+Aviapark!BD14+Metropolis!BD14+Manezh!BD14+'Novosibirsk Galereya'!BD14+ONLINE!BD14</f>
        <v>0</v>
      </c>
      <c r="BD14" s="47">
        <f>Atrium!BE14+Evropeyskiy!BE14+'Galereya SPb'!BE14+Tsvetnoy!BE14+Aviapark!BE14+Metropolis!BE14+Manezh!BE14+'Novosibirsk Galereya'!BE14+ONLINE!BE14</f>
        <v>0</v>
      </c>
      <c r="BE14" s="48" t="str">
        <f t="shared" si="21"/>
        <v>-</v>
      </c>
      <c r="BF14" s="48" t="str">
        <f t="shared" si="21"/>
        <v>-</v>
      </c>
      <c r="BG14" s="49" t="str">
        <f t="shared" si="22"/>
        <v>-</v>
      </c>
      <c r="BH14" s="46">
        <f>Atrium!BI14+Evropeyskiy!BI14+'Galereya SPb'!BI14+Tsvetnoy!BI14+Aviapark!BI14+Metropolis!BI14+Manezh!BI14+'Novosibirsk Galereya'!BI14+ONLINE!BI14</f>
        <v>0</v>
      </c>
      <c r="BI14" s="47">
        <f>Atrium!BJ14+Evropeyskiy!BJ14+'Galereya SPb'!BJ14+Tsvetnoy!BJ14+Aviapark!BJ14+Metropolis!BJ14+Manezh!BJ14+'Novosibirsk Galereya'!BJ14+ONLINE!BJ14</f>
        <v>0</v>
      </c>
      <c r="BJ14" s="48" t="str">
        <f t="shared" si="23"/>
        <v>-</v>
      </c>
      <c r="BK14" s="48" t="str">
        <f t="shared" si="23"/>
        <v>-</v>
      </c>
      <c r="BL14" s="49" t="str">
        <f t="shared" si="24"/>
        <v>-</v>
      </c>
      <c r="BM14" s="46">
        <f>Atrium!BN14+Evropeyskiy!BN14+'Galereya SPb'!BN14+Tsvetnoy!BN14+Aviapark!BN14+Metropolis!BN14+Manezh!BN14+'Novosibirsk Galereya'!BN14+ONLINE!BN14</f>
        <v>0</v>
      </c>
      <c r="BN14" s="47">
        <f>Atrium!BO14+Evropeyskiy!BO14+'Galereya SPb'!BO14+Tsvetnoy!BO14+Aviapark!BO14+Metropolis!BO14+Manezh!BO14+'Novosibirsk Galereya'!BO14+ONLINE!BO14</f>
        <v>0</v>
      </c>
      <c r="BO14" s="48" t="str">
        <f t="shared" si="25"/>
        <v>-</v>
      </c>
      <c r="BP14" s="48" t="str">
        <f t="shared" si="25"/>
        <v>-</v>
      </c>
      <c r="BQ14" s="49" t="str">
        <f t="shared" si="26"/>
        <v>-</v>
      </c>
      <c r="BR14" s="46">
        <f>Atrium!BS14+Evropeyskiy!BS14+'Galereya SPb'!BS14+Tsvetnoy!BS14+Aviapark!BS14+Metropolis!BS14+Manezh!BS14+'Novosibirsk Galereya'!BS14+ONLINE!BS14</f>
        <v>0</v>
      </c>
      <c r="BS14" s="47">
        <f>Atrium!BT14+Evropeyskiy!BT14+'Galereya SPb'!BT14+Tsvetnoy!BT14+Aviapark!BT14+Metropolis!BT14+Manezh!BT14+'Novosibirsk Galereya'!BT14+ONLINE!BT14</f>
        <v>0</v>
      </c>
      <c r="BT14" s="48" t="str">
        <f t="shared" si="27"/>
        <v>-</v>
      </c>
      <c r="BU14" s="48" t="str">
        <f t="shared" si="27"/>
        <v>-</v>
      </c>
      <c r="BV14" s="49" t="str">
        <f t="shared" si="28"/>
        <v>-</v>
      </c>
      <c r="BX14" s="66">
        <f t="shared" si="29"/>
        <v>0</v>
      </c>
      <c r="BY14" s="47">
        <f t="shared" si="29"/>
        <v>0</v>
      </c>
      <c r="BZ14" s="48" t="str">
        <f t="shared" si="30"/>
        <v>-</v>
      </c>
      <c r="CA14" s="48" t="str">
        <f t="shared" si="30"/>
        <v>-</v>
      </c>
      <c r="CB14" s="49" t="str">
        <f t="shared" si="31"/>
        <v>-</v>
      </c>
    </row>
    <row r="15" spans="2:80" s="3" customFormat="1" ht="15.65" thickBot="1" x14ac:dyDescent="0.35">
      <c r="B15" s="139"/>
      <c r="C15" s="11" t="s">
        <v>25</v>
      </c>
      <c r="D15" s="66">
        <f>Atrium!E15+Evropeyskiy!E15+'Galereya SPb'!E15+Tsvetnoy!E15+Aviapark!E15+Metropolis!E15+Manezh!E15+'Novosibirsk Galereya'!E15+ONLINE!E15</f>
        <v>613</v>
      </c>
      <c r="E15" s="47">
        <f>Atrium!F15+Evropeyskiy!F15+'Galereya SPb'!F15+Tsvetnoy!F15+Aviapark!F15+Metropolis!F15+Manezh!F15+'Novosibirsk Galereya'!F15+ONLINE!F15</f>
        <v>2169823.2599999998</v>
      </c>
      <c r="F15" s="48">
        <f t="shared" si="1"/>
        <v>0.12861938732689887</v>
      </c>
      <c r="G15" s="48">
        <f t="shared" si="1"/>
        <v>0.12744385599169217</v>
      </c>
      <c r="H15" s="49">
        <f t="shared" si="2"/>
        <v>3539.6790538336049</v>
      </c>
      <c r="I15" s="46">
        <f>Atrium!J15+Evropeyskiy!J15+'Galereya SPb'!J15+Tsvetnoy!J15+Aviapark!J15+Metropolis!J15+Manezh!J15+'Novosibirsk Galereya'!J15+ONLINE!J15</f>
        <v>653</v>
      </c>
      <c r="J15" s="47">
        <f>Atrium!K15+Evropeyskiy!K15+'Galereya SPb'!K15+Tsvetnoy!K15+Aviapark!K15+Metropolis!K15+Manezh!K15+'Novosibirsk Galereya'!K15+ONLINE!K15</f>
        <v>2264717</v>
      </c>
      <c r="K15" s="48">
        <f t="shared" si="3"/>
        <v>0.17553763440860215</v>
      </c>
      <c r="L15" s="48">
        <f t="shared" si="3"/>
        <v>0.14265139359646223</v>
      </c>
      <c r="M15" s="49">
        <f t="shared" si="4"/>
        <v>3468.1730474732008</v>
      </c>
      <c r="N15" s="46">
        <f>Atrium!O15+Evropeyskiy!O15+'Galereya SPb'!O15+Tsvetnoy!O15+Aviapark!O15+Metropolis!O15+Manezh!O15+'Novosibirsk Galereya'!O15+ONLINE!O15</f>
        <v>551</v>
      </c>
      <c r="O15" s="47">
        <f>Atrium!P15+Evropeyskiy!P15+'Galereya SPb'!P15+Tsvetnoy!P15+Aviapark!P15+Metropolis!P15+Manezh!P15+'Novosibirsk Galereya'!P15+ONLINE!P15</f>
        <v>2121323</v>
      </c>
      <c r="P15" s="48">
        <f t="shared" si="5"/>
        <v>0.19151894334376085</v>
      </c>
      <c r="Q15" s="48">
        <f t="shared" si="5"/>
        <v>0.13442630674161177</v>
      </c>
      <c r="R15" s="49">
        <f t="shared" si="6"/>
        <v>3849.9509981851179</v>
      </c>
      <c r="S15" s="46">
        <f>Atrium!T15+Evropeyskiy!T15+'Galereya SPb'!T15+Tsvetnoy!T15+Aviapark!T15+Metropolis!T15+Manezh!T15+'Novosibirsk Galereya'!T15+ONLINE!T15</f>
        <v>110</v>
      </c>
      <c r="T15" s="47">
        <f>Atrium!U15+Evropeyskiy!U15+'Galereya SPb'!U15+Tsvetnoy!U15+Aviapark!U15+Metropolis!U15+Manezh!U15+'Novosibirsk Galereya'!U15+ONLINE!U15</f>
        <v>385079</v>
      </c>
      <c r="U15" s="48">
        <f t="shared" si="7"/>
        <v>9.0909090909090912E-2</v>
      </c>
      <c r="V15" s="48">
        <f t="shared" si="7"/>
        <v>6.9812238167168361E-2</v>
      </c>
      <c r="W15" s="49">
        <f t="shared" si="8"/>
        <v>3500.7181818181816</v>
      </c>
      <c r="X15" s="46">
        <f>Atrium!Y15+Evropeyskiy!Y15+'Galereya SPb'!Y15+Tsvetnoy!Y15+Aviapark!Y15+Metropolis!Y15+Manezh!Y15+'Novosibirsk Galereya'!Y15+ONLINE!Y15</f>
        <v>322</v>
      </c>
      <c r="Y15" s="47">
        <f>Atrium!Z15+Evropeyskiy!Z15+'Galereya SPb'!Z15+Tsvetnoy!Z15+Aviapark!Z15+Metropolis!Z15+Manezh!Z15+'Novosibirsk Galereya'!Z15+ONLINE!Z15</f>
        <v>1140271</v>
      </c>
      <c r="Z15" s="48">
        <f t="shared" si="9"/>
        <v>8.538849111641475E-2</v>
      </c>
      <c r="AA15" s="48">
        <f t="shared" si="9"/>
        <v>6.0510021766225421E-2</v>
      </c>
      <c r="AB15" s="49">
        <f t="shared" si="10"/>
        <v>3541.2142857142858</v>
      </c>
      <c r="AC15" s="46">
        <f>Atrium!AD15+Evropeyskiy!AD15+'Galereya SPb'!AD15+Tsvetnoy!AD15+Aviapark!AD15+Metropolis!AD15+Manezh!AD15+'Novosibirsk Galereya'!AD15+ONLINE!AD15</f>
        <v>397</v>
      </c>
      <c r="AD15" s="47">
        <f>Atrium!AE15+Evropeyskiy!AE15+'Galereya SPb'!AE15+Tsvetnoy!AE15+Aviapark!AE15+Metropolis!AE15+Manezh!AE15+'Novosibirsk Galereya'!AE15+ONLINE!AE15</f>
        <v>1576432.2</v>
      </c>
      <c r="AE15" s="48">
        <f t="shared" si="11"/>
        <v>4.389650597080938E-2</v>
      </c>
      <c r="AF15" s="48">
        <f t="shared" si="11"/>
        <v>3.8051551681145858E-2</v>
      </c>
      <c r="AG15" s="49">
        <f t="shared" si="12"/>
        <v>3970.8619647355163</v>
      </c>
      <c r="AH15" s="46">
        <f t="shared" si="0"/>
        <v>2646</v>
      </c>
      <c r="AI15" s="47">
        <f t="shared" si="0"/>
        <v>9657645.4600000009</v>
      </c>
      <c r="AJ15" s="48">
        <f t="shared" si="13"/>
        <v>0.10422246730738932</v>
      </c>
      <c r="AK15" s="48">
        <f t="shared" si="13"/>
        <v>8.4367411132993911E-2</v>
      </c>
      <c r="AL15" s="49">
        <f t="shared" si="14"/>
        <v>3649.9038019652307</v>
      </c>
      <c r="AM15" s="10"/>
      <c r="AN15" s="46">
        <f>Atrium!AO15+Evropeyskiy!AO15+'Galereya SPb'!AO15+Tsvetnoy!AO15+Aviapark!AO15+Metropolis!AO15+Manezh!AO15+'Novosibirsk Galereya'!AO15+ONLINE!AO15</f>
        <v>430</v>
      </c>
      <c r="AO15" s="47">
        <f>Atrium!AP15+Evropeyskiy!AP15+'Galereya SPb'!AP15+Tsvetnoy!AP15+Aviapark!AP15+Metropolis!AP15+Manezh!AP15+'Novosibirsk Galereya'!AP15+ONLINE!AP15</f>
        <v>1732591.8800000001</v>
      </c>
      <c r="AP15" s="48">
        <f t="shared" si="15"/>
        <v>5.2483827657756624E-2</v>
      </c>
      <c r="AQ15" s="48">
        <f t="shared" si="15"/>
        <v>4.81851154862728E-2</v>
      </c>
      <c r="AR15" s="49">
        <f t="shared" si="16"/>
        <v>4029.2834418604652</v>
      </c>
      <c r="AS15" s="46">
        <f>Atrium!AT15+Evropeyskiy!AT15+'Galereya SPb'!AT15+Tsvetnoy!AT15+Aviapark!AT15+Metropolis!AT15+Manezh!AT15+'Novosibirsk Galereya'!AT15+ONLINE!AT15</f>
        <v>0</v>
      </c>
      <c r="AT15" s="47">
        <f>Atrium!AU15+Evropeyskiy!AU15+'Galereya SPb'!AU15+Tsvetnoy!AU15+Aviapark!AU15+Metropolis!AU15+Manezh!AU15+'Novosibirsk Galereya'!AU15+ONLINE!AU15</f>
        <v>0</v>
      </c>
      <c r="AU15" s="48" t="str">
        <f t="shared" si="17"/>
        <v>-</v>
      </c>
      <c r="AV15" s="48" t="str">
        <f t="shared" si="17"/>
        <v>-</v>
      </c>
      <c r="AW15" s="49" t="str">
        <f t="shared" si="18"/>
        <v>-</v>
      </c>
      <c r="AX15" s="46">
        <f>Atrium!AY15+Evropeyskiy!AY15+'Galereya SPb'!AY15+Tsvetnoy!AY15+Aviapark!AY15+Metropolis!AY15+Manezh!AY15+'Novosibirsk Galereya'!AY15+ONLINE!AY15</f>
        <v>0</v>
      </c>
      <c r="AY15" s="47">
        <f>Atrium!AZ15+Evropeyskiy!AZ15+'Galereya SPb'!AZ15+Tsvetnoy!AZ15+Aviapark!AZ15+Metropolis!AZ15+Manezh!AZ15+'Novosibirsk Galereya'!AZ15+ONLINE!AZ15</f>
        <v>0</v>
      </c>
      <c r="AZ15" s="48" t="str">
        <f t="shared" si="19"/>
        <v>-</v>
      </c>
      <c r="BA15" s="48" t="str">
        <f t="shared" si="19"/>
        <v>-</v>
      </c>
      <c r="BB15" s="49" t="str">
        <f t="shared" si="20"/>
        <v>-</v>
      </c>
      <c r="BC15" s="46">
        <f>Atrium!BD15+Evropeyskiy!BD15+'Galereya SPb'!BD15+Tsvetnoy!BD15+Aviapark!BD15+Metropolis!BD15+Manezh!BD15+'Novosibirsk Galereya'!BD15+ONLINE!BD15</f>
        <v>0</v>
      </c>
      <c r="BD15" s="47">
        <f>Atrium!BE15+Evropeyskiy!BE15+'Galereya SPb'!BE15+Tsvetnoy!BE15+Aviapark!BE15+Metropolis!BE15+Manezh!BE15+'Novosibirsk Galereya'!BE15+ONLINE!BE15</f>
        <v>0</v>
      </c>
      <c r="BE15" s="48" t="str">
        <f t="shared" si="21"/>
        <v>-</v>
      </c>
      <c r="BF15" s="48" t="str">
        <f t="shared" si="21"/>
        <v>-</v>
      </c>
      <c r="BG15" s="49" t="str">
        <f t="shared" si="22"/>
        <v>-</v>
      </c>
      <c r="BH15" s="46">
        <f>Atrium!BI15+Evropeyskiy!BI15+'Galereya SPb'!BI15+Tsvetnoy!BI15+Aviapark!BI15+Metropolis!BI15+Manezh!BI15+'Novosibirsk Galereya'!BI15+ONLINE!BI15</f>
        <v>0</v>
      </c>
      <c r="BI15" s="47">
        <f>Atrium!BJ15+Evropeyskiy!BJ15+'Galereya SPb'!BJ15+Tsvetnoy!BJ15+Aviapark!BJ15+Metropolis!BJ15+Manezh!BJ15+'Novosibirsk Galereya'!BJ15+ONLINE!BJ15</f>
        <v>0</v>
      </c>
      <c r="BJ15" s="48" t="str">
        <f t="shared" si="23"/>
        <v>-</v>
      </c>
      <c r="BK15" s="48" t="str">
        <f t="shared" si="23"/>
        <v>-</v>
      </c>
      <c r="BL15" s="49" t="str">
        <f t="shared" si="24"/>
        <v>-</v>
      </c>
      <c r="BM15" s="46">
        <f>Atrium!BN15+Evropeyskiy!BN15+'Galereya SPb'!BN15+Tsvetnoy!BN15+Aviapark!BN15+Metropolis!BN15+Manezh!BN15+'Novosibirsk Galereya'!BN15+ONLINE!BN15</f>
        <v>0</v>
      </c>
      <c r="BN15" s="47">
        <f>Atrium!BO15+Evropeyskiy!BO15+'Galereya SPb'!BO15+Tsvetnoy!BO15+Aviapark!BO15+Metropolis!BO15+Manezh!BO15+'Novosibirsk Galereya'!BO15+ONLINE!BO15</f>
        <v>0</v>
      </c>
      <c r="BO15" s="48" t="str">
        <f t="shared" si="25"/>
        <v>-</v>
      </c>
      <c r="BP15" s="48" t="str">
        <f t="shared" si="25"/>
        <v>-</v>
      </c>
      <c r="BQ15" s="49" t="str">
        <f t="shared" si="26"/>
        <v>-</v>
      </c>
      <c r="BR15" s="46">
        <f>Atrium!BS15+Evropeyskiy!BS15+'Galereya SPb'!BS15+Tsvetnoy!BS15+Aviapark!BS15+Metropolis!BS15+Manezh!BS15+'Novosibirsk Galereya'!BS15+ONLINE!BS15</f>
        <v>0</v>
      </c>
      <c r="BS15" s="47">
        <f>Atrium!BT15+Evropeyskiy!BT15+'Galereya SPb'!BT15+Tsvetnoy!BT15+Aviapark!BT15+Metropolis!BT15+Manezh!BT15+'Novosibirsk Galereya'!BT15+ONLINE!BT15</f>
        <v>0</v>
      </c>
      <c r="BT15" s="48" t="str">
        <f t="shared" si="27"/>
        <v>-</v>
      </c>
      <c r="BU15" s="48" t="str">
        <f t="shared" si="27"/>
        <v>-</v>
      </c>
      <c r="BV15" s="49" t="str">
        <f t="shared" si="28"/>
        <v>-</v>
      </c>
      <c r="BX15" s="66">
        <f t="shared" si="29"/>
        <v>2646</v>
      </c>
      <c r="BY15" s="47">
        <f t="shared" si="29"/>
        <v>9657645.4600000009</v>
      </c>
      <c r="BZ15" s="48">
        <f t="shared" si="30"/>
        <v>8.9087909497996706E-2</v>
      </c>
      <c r="CA15" s="48">
        <f t="shared" si="30"/>
        <v>7.1314311203377764E-2</v>
      </c>
      <c r="CB15" s="49">
        <f t="shared" si="31"/>
        <v>3649.9038019652307</v>
      </c>
    </row>
    <row r="16" spans="2:80" s="3" customFormat="1" ht="15.65" thickTop="1" thickBot="1" x14ac:dyDescent="0.35">
      <c r="B16" s="6" t="s">
        <v>10</v>
      </c>
      <c r="C16" s="7"/>
      <c r="D16" s="68">
        <f>SUM(D8:D15)</f>
        <v>4766</v>
      </c>
      <c r="E16" s="40">
        <f>SUM(E8:E15)</f>
        <v>17025718.839999996</v>
      </c>
      <c r="F16" s="41">
        <f>IF(D16&gt;0,D16/D$38,"-")</f>
        <v>0.58897676717745917</v>
      </c>
      <c r="G16" s="41">
        <f>IF(E16&gt;0,E16/E$38,"-")</f>
        <v>0.70617659767513752</v>
      </c>
      <c r="H16" s="42">
        <f>IF(D16&gt;0,E16/D16,"-")</f>
        <v>3572.3287536718412</v>
      </c>
      <c r="I16" s="39">
        <f>SUM(I8:I15)</f>
        <v>3720</v>
      </c>
      <c r="J16" s="40">
        <f>SUM(J8:J15)</f>
        <v>15875884.159999998</v>
      </c>
      <c r="K16" s="41">
        <f>IF(I16&gt;0,I16/I$38,"-")</f>
        <v>0.55184690698709393</v>
      </c>
      <c r="L16" s="41">
        <f>IF(J16&gt;0,J16/J$38,"-")</f>
        <v>0.66360005186785342</v>
      </c>
      <c r="M16" s="42">
        <f>IF(I16&gt;0,J16/I16,"-")</f>
        <v>4267.7107956989239</v>
      </c>
      <c r="N16" s="39">
        <f>SUM(N8:N15)</f>
        <v>2877</v>
      </c>
      <c r="O16" s="40">
        <f>SUM(O8:O15)</f>
        <v>15780564.470000001</v>
      </c>
      <c r="P16" s="41">
        <f>IF(N16&gt;0,N16/N$38,"-")</f>
        <v>0.59626943005181343</v>
      </c>
      <c r="Q16" s="41">
        <f>IF(O16&gt;0,O16/O$38,"-")</f>
        <v>0.67560768415251937</v>
      </c>
      <c r="R16" s="42">
        <f>IF(N16&gt;0,O16/N16,"-")</f>
        <v>5485.076284323949</v>
      </c>
      <c r="S16" s="39">
        <f>SUM(S8:S15)</f>
        <v>1210</v>
      </c>
      <c r="T16" s="40">
        <f>SUM(T8:T15)</f>
        <v>5515924</v>
      </c>
      <c r="U16" s="41">
        <f>IF(S16&gt;0,S16/S$38,"-")</f>
        <v>0.79815303430079154</v>
      </c>
      <c r="V16" s="41">
        <f>IF(T16&gt;0,T16/T$38,"-")</f>
        <v>0.81869500059295353</v>
      </c>
      <c r="W16" s="42">
        <f>IF(S16&gt;0,T16/S16,"-")</f>
        <v>4558.614876033058</v>
      </c>
      <c r="X16" s="39">
        <f>SUM(X8:X15)</f>
        <v>3771</v>
      </c>
      <c r="Y16" s="40">
        <f>SUM(Y8:Y15)</f>
        <v>18844333</v>
      </c>
      <c r="Z16" s="41">
        <f>IF(X16&gt;0,X16/X$38,"-")</f>
        <v>0.78973821989528792</v>
      </c>
      <c r="AA16" s="41">
        <f>IF(Y16&gt;0,Y16/Y$38,"-")</f>
        <v>0.81422471764370541</v>
      </c>
      <c r="AB16" s="42">
        <f>IF(X16&gt;0,Y16/X16,"-")</f>
        <v>4997.1713073455321</v>
      </c>
      <c r="AC16" s="39">
        <f>SUM(AC8:AC15)</f>
        <v>9044</v>
      </c>
      <c r="AD16" s="40">
        <f>SUM(AD8:AD15)</f>
        <v>41428854.550000004</v>
      </c>
      <c r="AE16" s="41">
        <f>IF(AC16&gt;0,AC16/AC$38,"-")</f>
        <v>0.61502890173410407</v>
      </c>
      <c r="AF16" s="41">
        <f>IF(AD16&gt;0,AD16/AD$38,"-")</f>
        <v>0.68809149390773905</v>
      </c>
      <c r="AG16" s="42">
        <f>IF(AC16&gt;0,AD16/AC16,"-")</f>
        <v>4580.8109851835479</v>
      </c>
      <c r="AH16" s="39">
        <f>SUM(AH8:AH15)</f>
        <v>25388</v>
      </c>
      <c r="AI16" s="40">
        <f>SUM(AI8:AI15)</f>
        <v>114471279.02000001</v>
      </c>
      <c r="AJ16" s="41">
        <f>IF(AH16&gt;0,AH16/AH$38,"-")</f>
        <v>0.62448959511979141</v>
      </c>
      <c r="AK16" s="41">
        <f>IF(AI16&gt;0,AI16/AI$38,"-")</f>
        <v>0.7088843884547662</v>
      </c>
      <c r="AL16" s="42">
        <f>IF(AH16&gt;0,AI16/AH16,"-")</f>
        <v>4508.8734449346148</v>
      </c>
      <c r="AM16" s="16"/>
      <c r="AN16" s="39">
        <f>SUM(AN8:AN15)</f>
        <v>8193</v>
      </c>
      <c r="AO16" s="40">
        <f>SUM(AO8:AO15)</f>
        <v>35956993.410000004</v>
      </c>
      <c r="AP16" s="41">
        <f>IF(AN16&gt;0,AN16/AN$38,"-")</f>
        <v>0.54692923898531376</v>
      </c>
      <c r="AQ16" s="41">
        <f>IF(AO16&gt;0,AO16/AO$38,"-")</f>
        <v>0.65216064003733465</v>
      </c>
      <c r="AR16" s="42">
        <f>IF(AN16&gt;0,AO16/AN16,"-")</f>
        <v>4388.7456865616996</v>
      </c>
      <c r="AS16" s="39">
        <f>SUM(AS8:AS15)</f>
        <v>0</v>
      </c>
      <c r="AT16" s="40">
        <f>SUM(AT8:AT15)</f>
        <v>0</v>
      </c>
      <c r="AU16" s="41" t="str">
        <f>IF(AS16&gt;0,AS16/AS$38,"-")</f>
        <v>-</v>
      </c>
      <c r="AV16" s="41" t="str">
        <f>IF(AT16&gt;0,AT16/AT$38,"-")</f>
        <v>-</v>
      </c>
      <c r="AW16" s="42" t="str">
        <f>IF(AS16&gt;0,AT16/AS16,"-")</f>
        <v>-</v>
      </c>
      <c r="AX16" s="39">
        <f>SUM(AX8:AX15)</f>
        <v>0</v>
      </c>
      <c r="AY16" s="40">
        <f>SUM(AY8:AY15)</f>
        <v>0</v>
      </c>
      <c r="AZ16" s="41" t="str">
        <f>IF(AX16&gt;0,AX16/AX$38,"-")</f>
        <v>-</v>
      </c>
      <c r="BA16" s="41" t="str">
        <f>IF(AY16&gt;0,AY16/AY$38,"-")</f>
        <v>-</v>
      </c>
      <c r="BB16" s="42" t="str">
        <f>IF(AX16&gt;0,AY16/AX16,"-")</f>
        <v>-</v>
      </c>
      <c r="BC16" s="39">
        <f>SUM(BC8:BC15)</f>
        <v>0</v>
      </c>
      <c r="BD16" s="40">
        <f>SUM(BD8:BD15)</f>
        <v>0</v>
      </c>
      <c r="BE16" s="41" t="str">
        <f>IF(BC16&gt;0,BC16/BC$38,"-")</f>
        <v>-</v>
      </c>
      <c r="BF16" s="41" t="str">
        <f>IF(BD16&gt;0,BD16/BD$38,"-")</f>
        <v>-</v>
      </c>
      <c r="BG16" s="42" t="str">
        <f>IF(BC16&gt;0,BD16/BC16,"-")</f>
        <v>-</v>
      </c>
      <c r="BH16" s="39">
        <f>SUM(BH8:BH15)</f>
        <v>0</v>
      </c>
      <c r="BI16" s="40">
        <f>SUM(BI8:BI15)</f>
        <v>0</v>
      </c>
      <c r="BJ16" s="41" t="str">
        <f>IF(BH16&gt;0,BH16/BH$38,"-")</f>
        <v>-</v>
      </c>
      <c r="BK16" s="41" t="str">
        <f>IF(BI16&gt;0,BI16/BI$38,"-")</f>
        <v>-</v>
      </c>
      <c r="BL16" s="42" t="str">
        <f>IF(BH16&gt;0,BI16/BH16,"-")</f>
        <v>-</v>
      </c>
      <c r="BM16" s="39">
        <f>SUM(BM8:BM15)</f>
        <v>0</v>
      </c>
      <c r="BN16" s="40">
        <f>SUM(BN8:BN15)</f>
        <v>0</v>
      </c>
      <c r="BO16" s="41" t="str">
        <f>IF(BM16&gt;0,BM16/BM$38,"-")</f>
        <v>-</v>
      </c>
      <c r="BP16" s="41" t="str">
        <f>IF(BN16&gt;0,BN16/BN$38,"-")</f>
        <v>-</v>
      </c>
      <c r="BQ16" s="42" t="str">
        <f>IF(BM16&gt;0,BN16/BM16,"-")</f>
        <v>-</v>
      </c>
      <c r="BR16" s="39">
        <f>SUM(BR8:BR15)</f>
        <v>4313</v>
      </c>
      <c r="BS16" s="40">
        <f>SUM(BS8:BS15)</f>
        <v>20952386.960000001</v>
      </c>
      <c r="BT16" s="41">
        <f>IF(BR16&gt;0,BR16/BR$38,"-")</f>
        <v>0.38855855855855853</v>
      </c>
      <c r="BU16" s="41">
        <f>IF(BS16&gt;0,BS16/BS$38,"-")</f>
        <v>0.5221053625933072</v>
      </c>
      <c r="BV16" s="42">
        <f>IF(BR16&gt;0,BS16/BR16,"-")</f>
        <v>4857.9612705773243</v>
      </c>
      <c r="BX16" s="68">
        <f>SUM(BX8:BX15)</f>
        <v>29701</v>
      </c>
      <c r="BY16" s="40">
        <f>SUM(BY8:BY15)</f>
        <v>135423665.97999999</v>
      </c>
      <c r="BZ16" s="41">
        <f>IF(BX16&gt;0,BX16/BX$38,"-")</f>
        <v>0.57388800865633571</v>
      </c>
      <c r="CA16" s="41">
        <f>IF(BY16&gt;0,BY16/BY$38,"-")</f>
        <v>0.67170619799924025</v>
      </c>
      <c r="CB16" s="42">
        <f>IF(BX16&gt;0,BY16/BX16,"-")</f>
        <v>4559.5658725295443</v>
      </c>
    </row>
    <row r="17" spans="2:80" s="3" customFormat="1" ht="4.55" customHeight="1" thickTop="1" thickBot="1" x14ac:dyDescent="0.35">
      <c r="B17"/>
      <c r="C17"/>
      <c r="D17" s="71"/>
      <c r="E17" s="72"/>
      <c r="F17" s="73"/>
      <c r="G17" s="73"/>
      <c r="H17" s="72"/>
      <c r="I17" s="50"/>
      <c r="J17" s="51"/>
      <c r="K17" s="52"/>
      <c r="L17" s="52"/>
      <c r="M17" s="51"/>
      <c r="N17" s="50"/>
      <c r="O17" s="51"/>
      <c r="P17" s="52"/>
      <c r="Q17" s="52"/>
      <c r="R17" s="51"/>
      <c r="S17" s="50"/>
      <c r="T17" s="51"/>
      <c r="U17" s="52"/>
      <c r="V17" s="52"/>
      <c r="W17" s="51"/>
      <c r="X17" s="50"/>
      <c r="Y17" s="51"/>
      <c r="Z17" s="52"/>
      <c r="AA17" s="52"/>
      <c r="AB17" s="51"/>
      <c r="AC17" s="50"/>
      <c r="AD17" s="51"/>
      <c r="AE17" s="52"/>
      <c r="AF17" s="52"/>
      <c r="AG17" s="51"/>
      <c r="AH17" s="50"/>
      <c r="AI17" s="51"/>
      <c r="AJ17" s="52"/>
      <c r="AK17" s="52"/>
      <c r="AL17" s="51"/>
      <c r="AM17" s="10"/>
      <c r="AN17" s="50"/>
      <c r="AO17" s="51"/>
      <c r="AP17" s="52"/>
      <c r="AQ17" s="52"/>
      <c r="AR17" s="51"/>
      <c r="AS17" s="50"/>
      <c r="AT17" s="51"/>
      <c r="AU17" s="52"/>
      <c r="AV17" s="52"/>
      <c r="AW17" s="51"/>
      <c r="AX17" s="50"/>
      <c r="AY17" s="51"/>
      <c r="AZ17" s="52"/>
      <c r="BA17" s="52"/>
      <c r="BB17" s="51"/>
      <c r="BC17" s="50"/>
      <c r="BD17" s="51"/>
      <c r="BE17" s="52"/>
      <c r="BF17" s="52"/>
      <c r="BG17" s="51"/>
      <c r="BH17" s="50"/>
      <c r="BI17" s="51"/>
      <c r="BJ17" s="52"/>
      <c r="BK17" s="52"/>
      <c r="BL17" s="51"/>
      <c r="BM17" s="50"/>
      <c r="BN17" s="51"/>
      <c r="BO17" s="52"/>
      <c r="BP17" s="52"/>
      <c r="BQ17" s="51"/>
      <c r="BR17" s="50"/>
      <c r="BS17" s="51"/>
      <c r="BT17" s="52"/>
      <c r="BU17" s="52"/>
      <c r="BV17" s="51"/>
      <c r="BX17" s="50"/>
      <c r="BY17" s="51"/>
      <c r="BZ17" s="52"/>
      <c r="CA17" s="52"/>
      <c r="CB17" s="51"/>
    </row>
    <row r="18" spans="2:80" s="3" customFormat="1" ht="15.65" thickTop="1" x14ac:dyDescent="0.3">
      <c r="B18" s="137" t="s">
        <v>1</v>
      </c>
      <c r="C18" s="8" t="s">
        <v>20</v>
      </c>
      <c r="D18" s="65">
        <f>'Vegas City'!D17+'Rostov Gorisont'!D17+'Novosibirsk Galereya'!E18+Aviapark!E18+Tsvetnoy!E18+ONLINE!E18+'Galereya SPb'!E18+Evropeyskiy!E18+Metropolis!E18+Atrium!E18+Manezh!E18+Khimki!D17</f>
        <v>287</v>
      </c>
      <c r="E18" s="36">
        <f>'Vegas City'!E17+'Rostov Gorisont'!E17+'Novosibirsk Galereya'!F18+Aviapark!F18+Tsvetnoy!F18+ONLINE!F18+'Galereya SPb'!F18+Evropeyskiy!F18+Metropolis!F18+Atrium!F18+Manezh!F18+Khimki!E17</f>
        <v>475468.32</v>
      </c>
      <c r="F18" s="37">
        <f>IF(D18&gt;0,D18/D$26,"-")</f>
        <v>0.12456597222222222</v>
      </c>
      <c r="G18" s="37">
        <f>IF(E18&gt;0,E18/E$26,"-")</f>
        <v>0.11046900168731211</v>
      </c>
      <c r="H18" s="38">
        <f>IF(D18&gt;0,E18/D18,"-")</f>
        <v>1656.6840418118468</v>
      </c>
      <c r="I18" s="35">
        <f>'Vegas City'!I17+'Rostov Gorisont'!I17+'Novosibirsk Galereya'!J18+Aviapark!J18+Tsvetnoy!J18+ONLINE!J18+'Galereya SPb'!J18+Evropeyskiy!J18+Metropolis!J18+Atrium!J18+Manezh!J18+Khimki!I17</f>
        <v>161</v>
      </c>
      <c r="J18" s="36">
        <f>'Vegas City'!J17+'Rostov Gorisont'!J17+'Novosibirsk Galereya'!K18+Aviapark!K18+Tsvetnoy!K18+ONLINE!K18+'Galereya SPb'!K18+Evropeyskiy!K18+Metropolis!K18+Atrium!K18+Manezh!K18+Khimki!J17</f>
        <v>379489.88</v>
      </c>
      <c r="K18" s="37">
        <f>IF(I18&gt;0,I18/I$26,"-")</f>
        <v>8.5411140583554382E-2</v>
      </c>
      <c r="L18" s="37">
        <f>IF(J18&gt;0,J18/J$26,"-")</f>
        <v>0.10079043132647807</v>
      </c>
      <c r="M18" s="38">
        <f>IF(I18&gt;0,J18/I18,"-")</f>
        <v>2357.08</v>
      </c>
      <c r="N18" s="35">
        <f>'Vegas City'!N17+'Rostov Gorisont'!N17+'Novosibirsk Galereya'!O18+Aviapark!O18+Tsvetnoy!O18+ONLINE!O18+'Galereya SPb'!O18+Evropeyskiy!O18+Metropolis!O18+Atrium!O18+Manezh!O18+Khimki!N17</f>
        <v>71</v>
      </c>
      <c r="O18" s="36">
        <f>'Vegas City'!O17+'Rostov Gorisont'!O17+'Novosibirsk Galereya'!P18+Aviapark!P18+Tsvetnoy!P18+ONLINE!P18+'Galereya SPb'!P18+Evropeyskiy!P18+Metropolis!P18+Atrium!P18+Manezh!P18+Khimki!O17</f>
        <v>204315</v>
      </c>
      <c r="P18" s="37">
        <f>IF(N18&gt;0,N18/N$26,"-")</f>
        <v>8.7546239210850807E-2</v>
      </c>
      <c r="Q18" s="37">
        <f>IF(O18&gt;0,O18/O$26,"-")</f>
        <v>0.10748386791110907</v>
      </c>
      <c r="R18" s="38">
        <f>IF(N18&gt;0,O18/N18,"-")</f>
        <v>2877.676056338028</v>
      </c>
      <c r="S18" s="35">
        <f>'Vegas City'!S17+'Rostov Gorisont'!S17+'Novosibirsk Galereya'!T18+Aviapark!T18+Tsvetnoy!T18+ONLINE!T18+'Galereya SPb'!T18+Evropeyskiy!T18+Metropolis!T18+Atrium!T18+Manezh!T18+Khimki!S17</f>
        <v>17</v>
      </c>
      <c r="T18" s="36">
        <f>'Vegas City'!T17+'Rostov Gorisont'!T17+'Novosibirsk Galereya'!U18+Aviapark!U18+Tsvetnoy!U18+ONLINE!U18+'Galereya SPb'!U18+Evropeyskiy!U18+Metropolis!U18+Atrium!U18+Manezh!U18+Khimki!T17</f>
        <v>33009</v>
      </c>
      <c r="U18" s="37">
        <f>IF(S18&gt;0,S18/S$26,"-")</f>
        <v>0.12686567164179105</v>
      </c>
      <c r="V18" s="37">
        <f>IF(T18&gt;0,T18/T$26,"-")</f>
        <v>0.12106241816761473</v>
      </c>
      <c r="W18" s="38">
        <f>IF(S18&gt;0,T18/S18,"-")</f>
        <v>1941.7058823529412</v>
      </c>
      <c r="X18" s="35">
        <f>'Vegas City'!X17+'Rostov Gorisont'!X17+'Novosibirsk Galereya'!Y18+Aviapark!Y18+Tsvetnoy!Y18+ONLINE!Y18+'Galereya SPb'!Y18+Evropeyskiy!Y18+Metropolis!Y18+Atrium!Y18+Manezh!Y18+Khimki!X17</f>
        <v>65</v>
      </c>
      <c r="Y18" s="36">
        <f>'Vegas City'!Y17+'Rostov Gorisont'!Y17+'Novosibirsk Galereya'!Z18+Aviapark!Z18+Tsvetnoy!Z18+ONLINE!Z18+'Galereya SPb'!Z18+Evropeyskiy!Z18+Metropolis!Z18+Atrium!Z18+Manezh!Z18+Khimki!Y17</f>
        <v>141859</v>
      </c>
      <c r="Z18" s="37">
        <f>IF(X18&gt;0,X18/X$26,"-")</f>
        <v>0.20766773162939298</v>
      </c>
      <c r="AA18" s="37">
        <f>IF(Y18&gt;0,Y18/Y$26,"-")</f>
        <v>0.22498659840576538</v>
      </c>
      <c r="AB18" s="38">
        <f>IF(X18&gt;0,Y18/X18,"-")</f>
        <v>2182.4461538461537</v>
      </c>
      <c r="AC18" s="35">
        <f>'Vegas City'!AC17+'Rostov Gorisont'!AC17+'Novosibirsk Galereya'!AD18+Aviapark!AD18+Tsvetnoy!AD18+ONLINE!AD18+'Galereya SPb'!AD18+Evropeyskiy!AD18+Metropolis!AD18+Atrium!AD18+Manezh!AD18+Khimki!AC17</f>
        <v>276</v>
      </c>
      <c r="AD18" s="36">
        <f>'Vegas City'!AD17+'Rostov Gorisont'!AD17+'Novosibirsk Galereya'!AE18+Aviapark!AE18+Tsvetnoy!AE18+ONLINE!AE18+'Galereya SPb'!AE18+Evropeyskiy!AE18+Metropolis!AE18+Atrium!AE18+Manezh!AE18+Khimki!AD17</f>
        <v>511648.93999999994</v>
      </c>
      <c r="AE18" s="37">
        <f>IF(AC18&gt;0,AC18/AC$26,"-")</f>
        <v>0.103954802259887</v>
      </c>
      <c r="AF18" s="37">
        <f>IF(AD18&gt;0,AD18/AD$26,"-")</f>
        <v>0.12437059300981758</v>
      </c>
      <c r="AG18" s="38">
        <f>IF(AC18&gt;0,AD18/AC18,"-")</f>
        <v>1853.8005072463766</v>
      </c>
      <c r="AH18" s="35">
        <f t="shared" ref="AH18:AI25" si="32">AC18+X18+S18+N18+I18+D18</f>
        <v>877</v>
      </c>
      <c r="AI18" s="36">
        <f t="shared" si="32"/>
        <v>1745790.14</v>
      </c>
      <c r="AJ18" s="37">
        <f>IF(AH18&gt;0,AH18/AH$26,"-")</f>
        <v>0.10824487780794866</v>
      </c>
      <c r="AK18" s="37">
        <f>IF(AI18&gt;0,AI18/AI$26,"-")</f>
        <v>0.1164853705001439</v>
      </c>
      <c r="AL18" s="38">
        <f>IF(AH18&gt;0,AI18/AH18,"-")</f>
        <v>1990.6387001140249</v>
      </c>
      <c r="AM18" s="10"/>
      <c r="AN18" s="35">
        <f>'Vegas City'!AN17+'Rostov Gorisont'!AN17+'Novosibirsk Galereya'!AO18+Aviapark!AO18+Tsvetnoy!AO18+ONLINE!AO18+'Galereya SPb'!AO18+Evropeyskiy!AO18+Metropolis!AO18+Atrium!AO18+Manezh!AO18+Khimki!AN17</f>
        <v>384</v>
      </c>
      <c r="AO18" s="36">
        <f>'Vegas City'!AO17+'Rostov Gorisont'!AO17+'Novosibirsk Galereya'!AP18+Aviapark!AP18+Tsvetnoy!AP18+ONLINE!AP18+'Galereya SPb'!AP18+Evropeyskiy!AP18+Metropolis!AP18+Atrium!AP18+Manezh!AP18+Khimki!AO17</f>
        <v>641811.71</v>
      </c>
      <c r="AP18" s="37">
        <f>IF(AN18&gt;0,AN18/AN$26,"-")</f>
        <v>0.10596026490066225</v>
      </c>
      <c r="AQ18" s="37">
        <f>IF(AO18&gt;0,AO18/AO$26,"-")</f>
        <v>0.12172220763445205</v>
      </c>
      <c r="AR18" s="38">
        <f>IF(AN18&gt;0,AO18/AN18,"-")</f>
        <v>1671.3846614583333</v>
      </c>
      <c r="AS18" s="35">
        <f>'Vegas City'!AS17+'Rostov Gorisont'!AS17+'Novosibirsk Galereya'!AT18+Aviapark!AT18+Tsvetnoy!AT18+ONLINE!AT18+'Galereya SPb'!AT18+Evropeyskiy!AT18+Metropolis!AT18+Atrium!AT18+Manezh!AT18+Khimki!AS17</f>
        <v>0</v>
      </c>
      <c r="AT18" s="36">
        <f>'Vegas City'!AT17+'Rostov Gorisont'!AT17+'Novosibirsk Galereya'!AU18+Aviapark!AU18+Tsvetnoy!AU18+ONLINE!AU18+'Galereya SPb'!AU18+Evropeyskiy!AU18+Metropolis!AU18+Atrium!AU18+Manezh!AU18+Khimki!AT17</f>
        <v>0</v>
      </c>
      <c r="AU18" s="37" t="str">
        <f>IF(AS18&gt;0,AS18/AS$26,"-")</f>
        <v>-</v>
      </c>
      <c r="AV18" s="37" t="str">
        <f>IF(AT18&gt;0,AT18/AT$26,"-")</f>
        <v>-</v>
      </c>
      <c r="AW18" s="38" t="str">
        <f>IF(AS18&gt;0,AT18/AS18,"-")</f>
        <v>-</v>
      </c>
      <c r="AX18" s="35">
        <f>'Vegas City'!AX17+'Rostov Gorisont'!AX17+'Novosibirsk Galereya'!AY18+Aviapark!AY18+Tsvetnoy!AY18+ONLINE!AY18+'Galereya SPb'!AY18+Evropeyskiy!AY18+Metropolis!AY18+Atrium!AY18+Manezh!AY18+Khimki!AX17</f>
        <v>0</v>
      </c>
      <c r="AY18" s="36">
        <f>'Vegas City'!AY17+'Rostov Gorisont'!AY17+'Novosibirsk Galereya'!AZ18+Aviapark!AZ18+Tsvetnoy!AZ18+ONLINE!AZ18+'Galereya SPb'!AZ18+Evropeyskiy!AZ18+Metropolis!AZ18+Atrium!AZ18+Manezh!AZ18+Khimki!AY17</f>
        <v>0</v>
      </c>
      <c r="AZ18" s="37" t="str">
        <f>IF(AX18&gt;0,AX18/AX$26,"-")</f>
        <v>-</v>
      </c>
      <c r="BA18" s="37" t="str">
        <f>IF(AY18&gt;0,AY18/AY$26,"-")</f>
        <v>-</v>
      </c>
      <c r="BB18" s="38" t="str">
        <f>IF(AX18&gt;0,AY18/AX18,"-")</f>
        <v>-</v>
      </c>
      <c r="BC18" s="35">
        <f>'Vegas City'!BC17+'Rostov Gorisont'!BC17+'Novosibirsk Galereya'!BD18+Aviapark!BD18+Tsvetnoy!BD18+ONLINE!BD18+'Galereya SPb'!BD18+Evropeyskiy!BD18+Metropolis!BD18+Atrium!BD18+Manezh!BD18+Khimki!BC17</f>
        <v>0</v>
      </c>
      <c r="BD18" s="36">
        <f>'Vegas City'!BD17+'Rostov Gorisont'!BD17+'Novosibirsk Galereya'!BE18+Aviapark!BE18+Tsvetnoy!BE18+ONLINE!BE18+'Galereya SPb'!BE18+Evropeyskiy!BE18+Metropolis!BE18+Atrium!BE18+Manezh!BE18+Khimki!BD17</f>
        <v>0</v>
      </c>
      <c r="BE18" s="37" t="str">
        <f>IF(BC18&gt;0,BC18/BC$26,"-")</f>
        <v>-</v>
      </c>
      <c r="BF18" s="37" t="str">
        <f>IF(BD18&gt;0,BD18/BD$26,"-")</f>
        <v>-</v>
      </c>
      <c r="BG18" s="38" t="str">
        <f>IF(BC18&gt;0,BD18/BC18,"-")</f>
        <v>-</v>
      </c>
      <c r="BH18" s="35">
        <f>'Vegas City'!BH17+'Rostov Gorisont'!BH17+'Novosibirsk Galereya'!BI18+Aviapark!BI18+Tsvetnoy!BI18+ONLINE!BI18+'Galereya SPb'!BI18+Evropeyskiy!BI18+Metropolis!BI18+Atrium!BI18+Manezh!BI18+Khimki!BH17</f>
        <v>0</v>
      </c>
      <c r="BI18" s="36">
        <f>'Vegas City'!BI17+'Rostov Gorisont'!BI17+'Novosibirsk Galereya'!BJ18+Aviapark!BJ18+Tsvetnoy!BJ18+ONLINE!BJ18+'Galereya SPb'!BJ18+Evropeyskiy!BJ18+Metropolis!BJ18+Atrium!BJ18+Manezh!BJ18+Khimki!BI17</f>
        <v>0</v>
      </c>
      <c r="BJ18" s="37" t="str">
        <f>IF(BH18&gt;0,BH18/BH$26,"-")</f>
        <v>-</v>
      </c>
      <c r="BK18" s="37" t="str">
        <f>IF(BI18&gt;0,BI18/BI$26,"-")</f>
        <v>-</v>
      </c>
      <c r="BL18" s="38" t="str">
        <f>IF(BH18&gt;0,BI18/BH18,"-")</f>
        <v>-</v>
      </c>
      <c r="BM18" s="35">
        <f>'Vegas City'!BM17+'Rostov Gorisont'!BM17+'Novosibirsk Galereya'!BN18+Aviapark!BN18+Tsvetnoy!BN18+ONLINE!BN18+'Galereya SPb'!BN18+Evropeyskiy!BN18+Metropolis!BN18+Atrium!BN18+Manezh!BN18+Khimki!BM17</f>
        <v>0</v>
      </c>
      <c r="BN18" s="36">
        <f>'Vegas City'!BN17+'Rostov Gorisont'!BN17+'Novosibirsk Galereya'!BO18+Aviapark!BO18+Tsvetnoy!BO18+ONLINE!BO18+'Galereya SPb'!BO18+Evropeyskiy!BO18+Metropolis!BO18+Atrium!BO18+Manezh!BO18+Khimki!BN17</f>
        <v>0</v>
      </c>
      <c r="BO18" s="37" t="str">
        <f>IF(BM18&gt;0,BM18/BM$26,"-")</f>
        <v>-</v>
      </c>
      <c r="BP18" s="37" t="str">
        <f>IF(BN18&gt;0,BN18/BN$26,"-")</f>
        <v>-</v>
      </c>
      <c r="BQ18" s="38" t="str">
        <f>IF(BM18&gt;0,BN18/BM18,"-")</f>
        <v>-</v>
      </c>
      <c r="BR18" s="35">
        <f t="shared" ref="BR18:BS25" si="33">BM18+BH18+BC18+AX18+AS18+AN18</f>
        <v>384</v>
      </c>
      <c r="BS18" s="36">
        <f t="shared" si="33"/>
        <v>641811.71</v>
      </c>
      <c r="BT18" s="37">
        <f>IF(BR18&gt;0,BR18/BR$26,"-")</f>
        <v>0.10596026490066225</v>
      </c>
      <c r="BU18" s="37">
        <f>IF(BS18&gt;0,BS18/BS$26,"-")</f>
        <v>0.12172220763445205</v>
      </c>
      <c r="BV18" s="38">
        <f>IF(BR18&gt;0,BS18/BR18,"-")</f>
        <v>1671.3846614583333</v>
      </c>
      <c r="BX18" s="65">
        <f>BR18+AH18</f>
        <v>1261</v>
      </c>
      <c r="BY18" s="36">
        <f>BS18+AI18</f>
        <v>2387601.8499999996</v>
      </c>
      <c r="BZ18" s="37">
        <f>IF(BX18&gt;0,BX18/BX$26,"-")</f>
        <v>0.10753880266075388</v>
      </c>
      <c r="CA18" s="37">
        <f>IF(BY18&gt;0,BY18/BY$26,"-")</f>
        <v>0.11784828383122949</v>
      </c>
      <c r="CB18" s="38">
        <f>IF(BX18&gt;0,BY18/BX18,"-")</f>
        <v>1893.4193893735128</v>
      </c>
    </row>
    <row r="19" spans="2:80" s="3" customFormat="1" x14ac:dyDescent="0.3">
      <c r="B19" s="138"/>
      <c r="C19" s="9" t="s">
        <v>26</v>
      </c>
      <c r="D19" s="66">
        <f>'Vegas City'!D18+'Rostov Gorisont'!D18+'Novosibirsk Galereya'!E19+Aviapark!E19+Tsvetnoy!E19+ONLINE!E19+'Galereya SPb'!E19+Evropeyskiy!E19+Metropolis!E19+Atrium!E19+Manezh!E19+Khimki!D18</f>
        <v>1421</v>
      </c>
      <c r="E19" s="47">
        <f>'Vegas City'!E18+'Rostov Gorisont'!E18+'Novosibirsk Galereya'!F19+Aviapark!F19+Tsvetnoy!F19+ONLINE!F19+'Galereya SPb'!F19+Evropeyskiy!F19+Metropolis!F19+Atrium!F19+Manezh!F19+Khimki!E18</f>
        <v>2855346.67</v>
      </c>
      <c r="F19" s="48">
        <f t="shared" ref="F19:G25" si="34">IF(D19&gt;0,D19/D$26,"-")</f>
        <v>0.61675347222222221</v>
      </c>
      <c r="G19" s="48">
        <f t="shared" si="34"/>
        <v>0.66340339164151041</v>
      </c>
      <c r="H19" s="49">
        <f t="shared" ref="H19:H25" si="35">IF(D19&gt;0,E19/D19,"-")</f>
        <v>2009.3924489795918</v>
      </c>
      <c r="I19" s="46">
        <f>'Vegas City'!I18+'Rostov Gorisont'!I18+'Novosibirsk Galereya'!J19+Aviapark!J19+Tsvetnoy!J19+ONLINE!J19+'Galereya SPb'!J19+Evropeyskiy!J19+Metropolis!J19+Atrium!J19+Manezh!J19+Khimki!I18</f>
        <v>1126</v>
      </c>
      <c r="J19" s="47">
        <f>'Vegas City'!J18+'Rostov Gorisont'!J18+'Novosibirsk Galereya'!K19+Aviapark!K19+Tsvetnoy!K19+ONLINE!K19+'Galereya SPb'!K19+Evropeyskiy!K19+Metropolis!K19+Atrium!K19+Manezh!K19+Khimki!J18</f>
        <v>2475003.77</v>
      </c>
      <c r="K19" s="48">
        <f t="shared" ref="K19:L25" si="36">IF(I19&gt;0,I19/I$26,"-")</f>
        <v>0.59734748010610084</v>
      </c>
      <c r="L19" s="48">
        <f t="shared" si="36"/>
        <v>0.6573474304847321</v>
      </c>
      <c r="M19" s="49">
        <f t="shared" ref="M19:M25" si="37">IF(I19&gt;0,J19/I19,"-")</f>
        <v>2198.0495293072822</v>
      </c>
      <c r="N19" s="46">
        <f>'Vegas City'!N18+'Rostov Gorisont'!N18+'Novosibirsk Galereya'!O19+Aviapark!O19+Tsvetnoy!O19+ONLINE!O19+'Galereya SPb'!O19+Evropeyskiy!O19+Metropolis!O19+Atrium!O19+Manezh!O19+Khimki!N18</f>
        <v>421</v>
      </c>
      <c r="O19" s="47">
        <f>'Vegas City'!O18+'Rostov Gorisont'!O18+'Novosibirsk Galereya'!P19+Aviapark!P19+Tsvetnoy!P19+ONLINE!P19+'Galereya SPb'!P19+Evropeyskiy!P19+Metropolis!P19+Atrium!P19+Manezh!P19+Khimki!O18</f>
        <v>940283.29</v>
      </c>
      <c r="P19" s="48">
        <f t="shared" ref="P19:Q25" si="38">IF(N19&gt;0,N19/N$26,"-")</f>
        <v>0.51911220715166462</v>
      </c>
      <c r="Q19" s="48">
        <f t="shared" si="38"/>
        <v>0.4946542590675333</v>
      </c>
      <c r="R19" s="49">
        <f t="shared" ref="R19:R25" si="39">IF(N19&gt;0,O19/N19,"-")</f>
        <v>2233.4519952494061</v>
      </c>
      <c r="S19" s="46">
        <f>'Vegas City'!S18+'Rostov Gorisont'!S18+'Novosibirsk Galereya'!T19+Aviapark!T19+Tsvetnoy!T19+ONLINE!T19+'Galereya SPb'!T19+Evropeyskiy!T19+Metropolis!T19+Atrium!T19+Manezh!T19+Khimki!S18</f>
        <v>54</v>
      </c>
      <c r="T19" s="47">
        <f>'Vegas City'!T18+'Rostov Gorisont'!T18+'Novosibirsk Galereya'!U19+Aviapark!U19+Tsvetnoy!U19+ONLINE!U19+'Galereya SPb'!U19+Evropeyskiy!U19+Metropolis!U19+Atrium!U19+Manezh!U19+Khimki!T18</f>
        <v>122095</v>
      </c>
      <c r="U19" s="48">
        <f t="shared" ref="U19:V25" si="40">IF(S19&gt;0,S19/S$26,"-")</f>
        <v>0.40298507462686567</v>
      </c>
      <c r="V19" s="48">
        <f t="shared" si="40"/>
        <v>0.44779047975324671</v>
      </c>
      <c r="W19" s="49">
        <f t="shared" ref="W19:W25" si="41">IF(S19&gt;0,T19/S19,"-")</f>
        <v>2261.0185185185187</v>
      </c>
      <c r="X19" s="46">
        <f>'Vegas City'!X18+'Rostov Gorisont'!X18+'Novosibirsk Galereya'!Y19+Aviapark!Y19+Tsvetnoy!Y19+ONLINE!Y19+'Galereya SPb'!Y19+Evropeyskiy!Y19+Metropolis!Y19+Atrium!Y19+Manezh!Y19+Khimki!X18</f>
        <v>126</v>
      </c>
      <c r="Y19" s="47">
        <f>'Vegas City'!Y18+'Rostov Gorisont'!Y18+'Novosibirsk Galereya'!Z19+Aviapark!Z19+Tsvetnoy!Z19+ONLINE!Z19+'Galereya SPb'!Z19+Evropeyskiy!Z19+Metropolis!Z19+Atrium!Z19+Manezh!Z19+Khimki!Y18</f>
        <v>256865</v>
      </c>
      <c r="Z19" s="48">
        <f t="shared" ref="Z19:AA25" si="42">IF(X19&gt;0,X19/X$26,"-")</f>
        <v>0.402555910543131</v>
      </c>
      <c r="AA19" s="48">
        <f t="shared" si="42"/>
        <v>0.40738467492014552</v>
      </c>
      <c r="AB19" s="49">
        <f t="shared" ref="AB19:AB25" si="43">IF(X19&gt;0,Y19/X19,"-")</f>
        <v>2038.6111111111111</v>
      </c>
      <c r="AC19" s="46">
        <f>'Vegas City'!AC18+'Rostov Gorisont'!AC18+'Novosibirsk Galereya'!AD19+Aviapark!AD19+Tsvetnoy!AD19+ONLINE!AD19+'Galereya SPb'!AD19+Evropeyskiy!AD19+Metropolis!AD19+Atrium!AD19+Manezh!AD19+Khimki!AC18</f>
        <v>62</v>
      </c>
      <c r="AD19" s="47">
        <f>'Vegas City'!AD18+'Rostov Gorisont'!AD18+'Novosibirsk Galereya'!AE19+Aviapark!AE19+Tsvetnoy!AE19+ONLINE!AE19+'Galereya SPb'!AE19+Evropeyskiy!AE19+Metropolis!AE19+Atrium!AE19+Manezh!AE19+Khimki!AD18</f>
        <v>118955</v>
      </c>
      <c r="AE19" s="48">
        <f t="shared" ref="AE19:AF25" si="44">IF(AC19&gt;0,AC19/AC$26,"-")</f>
        <v>2.3352165725047083E-2</v>
      </c>
      <c r="AF19" s="48">
        <f t="shared" si="44"/>
        <v>2.8915341623658698E-2</v>
      </c>
      <c r="AG19" s="49">
        <f t="shared" ref="AG19:AG25" si="45">IF(AC19&gt;0,AD19/AC19,"-")</f>
        <v>1918.6290322580646</v>
      </c>
      <c r="AH19" s="46">
        <f t="shared" si="32"/>
        <v>3210</v>
      </c>
      <c r="AI19" s="47">
        <f t="shared" si="32"/>
        <v>6768548.7300000004</v>
      </c>
      <c r="AJ19" s="48">
        <f t="shared" ref="AJ19:AK25" si="46">IF(AH19&gt;0,AH19/AH$26,"-")</f>
        <v>0.3961984695137003</v>
      </c>
      <c r="AK19" s="48">
        <f t="shared" si="46"/>
        <v>0.45162181209382279</v>
      </c>
      <c r="AL19" s="49">
        <f t="shared" ref="AL19:AL25" si="47">IF(AH19&gt;0,AI19/AH19,"-")</f>
        <v>2108.5821588785047</v>
      </c>
      <c r="AM19" s="10"/>
      <c r="AN19" s="46">
        <f>'Vegas City'!AN18+'Rostov Gorisont'!AN18+'Novosibirsk Galereya'!AO19+Aviapark!AO19+Tsvetnoy!AO19+ONLINE!AO19+'Galereya SPb'!AO19+Evropeyskiy!AO19+Metropolis!AO19+Atrium!AO19+Manezh!AO19+Khimki!AN18</f>
        <v>48</v>
      </c>
      <c r="AO19" s="47">
        <f>'Vegas City'!AO18+'Rostov Gorisont'!AO18+'Novosibirsk Galereya'!AP19+Aviapark!AP19+Tsvetnoy!AP19+ONLINE!AP19+'Galereya SPb'!AP19+Evropeyskiy!AP19+Metropolis!AP19+Atrium!AP19+Manezh!AP19+Khimki!AO18</f>
        <v>137421.29</v>
      </c>
      <c r="AP19" s="48">
        <f t="shared" ref="AP19:AQ25" si="48">IF(AN19&gt;0,AN19/AN$26,"-")</f>
        <v>1.3245033112582781E-2</v>
      </c>
      <c r="AQ19" s="48">
        <f t="shared" si="48"/>
        <v>2.6062507950773056E-2</v>
      </c>
      <c r="AR19" s="49">
        <f t="shared" ref="AR19:AR25" si="49">IF(AN19&gt;0,AO19/AN19,"-")</f>
        <v>2862.943541666667</v>
      </c>
      <c r="AS19" s="46">
        <f>'Vegas City'!AS18+'Rostov Gorisont'!AS18+'Novosibirsk Galereya'!AT19+Aviapark!AT19+Tsvetnoy!AT19+ONLINE!AT19+'Galereya SPb'!AT19+Evropeyskiy!AT19+Metropolis!AT19+Atrium!AT19+Manezh!AT19+Khimki!AS18</f>
        <v>0</v>
      </c>
      <c r="AT19" s="47">
        <f>'Vegas City'!AT18+'Rostov Gorisont'!AT18+'Novosibirsk Galereya'!AU19+Aviapark!AU19+Tsvetnoy!AU19+ONLINE!AU19+'Galereya SPb'!AU19+Evropeyskiy!AU19+Metropolis!AU19+Atrium!AU19+Manezh!AU19+Khimki!AT18</f>
        <v>0</v>
      </c>
      <c r="AU19" s="48" t="str">
        <f t="shared" ref="AU19:AV25" si="50">IF(AS19&gt;0,AS19/AS$26,"-")</f>
        <v>-</v>
      </c>
      <c r="AV19" s="48" t="str">
        <f t="shared" si="50"/>
        <v>-</v>
      </c>
      <c r="AW19" s="49" t="str">
        <f t="shared" ref="AW19:AW25" si="51">IF(AS19&gt;0,AT19/AS19,"-")</f>
        <v>-</v>
      </c>
      <c r="AX19" s="46">
        <f>'Vegas City'!AX18+'Rostov Gorisont'!AX18+'Novosibirsk Galereya'!AY19+Aviapark!AY19+Tsvetnoy!AY19+ONLINE!AY19+'Galereya SPb'!AY19+Evropeyskiy!AY19+Metropolis!AY19+Atrium!AY19+Manezh!AY19+Khimki!AX18</f>
        <v>0</v>
      </c>
      <c r="AY19" s="47">
        <f>'Vegas City'!AY18+'Rostov Gorisont'!AY18+'Novosibirsk Galereya'!AZ19+Aviapark!AZ19+Tsvetnoy!AZ19+ONLINE!AZ19+'Galereya SPb'!AZ19+Evropeyskiy!AZ19+Metropolis!AZ19+Atrium!AZ19+Manezh!AZ19+Khimki!AY18</f>
        <v>0</v>
      </c>
      <c r="AZ19" s="48" t="str">
        <f t="shared" ref="AZ19:BA25" si="52">IF(AX19&gt;0,AX19/AX$26,"-")</f>
        <v>-</v>
      </c>
      <c r="BA19" s="48" t="str">
        <f t="shared" si="52"/>
        <v>-</v>
      </c>
      <c r="BB19" s="49" t="str">
        <f t="shared" ref="BB19:BB25" si="53">IF(AX19&gt;0,AY19/AX19,"-")</f>
        <v>-</v>
      </c>
      <c r="BC19" s="46">
        <f>'Vegas City'!BC18+'Rostov Gorisont'!BC18+'Novosibirsk Galereya'!BD19+Aviapark!BD19+Tsvetnoy!BD19+ONLINE!BD19+'Galereya SPb'!BD19+Evropeyskiy!BD19+Metropolis!BD19+Atrium!BD19+Manezh!BD19+Khimki!BC18</f>
        <v>0</v>
      </c>
      <c r="BD19" s="47">
        <f>'Vegas City'!BD18+'Rostov Gorisont'!BD18+'Novosibirsk Galereya'!BE19+Aviapark!BE19+Tsvetnoy!BE19+ONLINE!BE19+'Galereya SPb'!BE19+Evropeyskiy!BE19+Metropolis!BE19+Atrium!BE19+Manezh!BE19+Khimki!BD18</f>
        <v>0</v>
      </c>
      <c r="BE19" s="48" t="str">
        <f t="shared" ref="BE19:BF25" si="54">IF(BC19&gt;0,BC19/BC$26,"-")</f>
        <v>-</v>
      </c>
      <c r="BF19" s="48" t="str">
        <f t="shared" si="54"/>
        <v>-</v>
      </c>
      <c r="BG19" s="49" t="str">
        <f t="shared" ref="BG19:BG25" si="55">IF(BC19&gt;0,BD19/BC19,"-")</f>
        <v>-</v>
      </c>
      <c r="BH19" s="46">
        <f>'Vegas City'!BH18+'Rostov Gorisont'!BH18+'Novosibirsk Galereya'!BI19+Aviapark!BI19+Tsvetnoy!BI19+ONLINE!BI19+'Galereya SPb'!BI19+Evropeyskiy!BI19+Metropolis!BI19+Atrium!BI19+Manezh!BI19+Khimki!BH18</f>
        <v>0</v>
      </c>
      <c r="BI19" s="47">
        <f>'Vegas City'!BI18+'Rostov Gorisont'!BI18+'Novosibirsk Galereya'!BJ19+Aviapark!BJ19+Tsvetnoy!BJ19+ONLINE!BJ19+'Galereya SPb'!BJ19+Evropeyskiy!BJ19+Metropolis!BJ19+Atrium!BJ19+Manezh!BJ19+Khimki!BI18</f>
        <v>0</v>
      </c>
      <c r="BJ19" s="48" t="str">
        <f t="shared" ref="BJ19:BK25" si="56">IF(BH19&gt;0,BH19/BH$26,"-")</f>
        <v>-</v>
      </c>
      <c r="BK19" s="48" t="str">
        <f t="shared" si="56"/>
        <v>-</v>
      </c>
      <c r="BL19" s="49" t="str">
        <f t="shared" ref="BL19:BL25" si="57">IF(BH19&gt;0,BI19/BH19,"-")</f>
        <v>-</v>
      </c>
      <c r="BM19" s="46">
        <f>'Vegas City'!BM18+'Rostov Gorisont'!BM18+'Novosibirsk Galereya'!BN19+Aviapark!BN19+Tsvetnoy!BN19+ONLINE!BN19+'Galereya SPb'!BN19+Evropeyskiy!BN19+Metropolis!BN19+Atrium!BN19+Manezh!BN19+Khimki!BM18</f>
        <v>0</v>
      </c>
      <c r="BN19" s="47">
        <f>'Vegas City'!BN18+'Rostov Gorisont'!BN18+'Novosibirsk Galereya'!BO19+Aviapark!BO19+Tsvetnoy!BO19+ONLINE!BO19+'Galereya SPb'!BO19+Evropeyskiy!BO19+Metropolis!BO19+Atrium!BO19+Manezh!BO19+Khimki!BN18</f>
        <v>0</v>
      </c>
      <c r="BO19" s="48" t="str">
        <f t="shared" ref="BO19:BP25" si="58">IF(BM19&gt;0,BM19/BM$26,"-")</f>
        <v>-</v>
      </c>
      <c r="BP19" s="48" t="str">
        <f t="shared" si="58"/>
        <v>-</v>
      </c>
      <c r="BQ19" s="49" t="str">
        <f t="shared" ref="BQ19:BQ25" si="59">IF(BM19&gt;0,BN19/BM19,"-")</f>
        <v>-</v>
      </c>
      <c r="BR19" s="46">
        <f t="shared" si="33"/>
        <v>48</v>
      </c>
      <c r="BS19" s="47">
        <f t="shared" si="33"/>
        <v>137421.29</v>
      </c>
      <c r="BT19" s="48">
        <f t="shared" ref="BT19:BU25" si="60">IF(BR19&gt;0,BR19/BR$26,"-")</f>
        <v>1.3245033112582781E-2</v>
      </c>
      <c r="BU19" s="48">
        <f t="shared" si="60"/>
        <v>2.6062507950773056E-2</v>
      </c>
      <c r="BV19" s="49">
        <f t="shared" ref="BV19:BV25" si="61">IF(BR19&gt;0,BS19/BR19,"-")</f>
        <v>2862.943541666667</v>
      </c>
      <c r="BX19" s="66">
        <f t="shared" ref="BX19:BY25" si="62">BR19+AH19</f>
        <v>3258</v>
      </c>
      <c r="BY19" s="47">
        <f t="shared" si="62"/>
        <v>6905970.0200000005</v>
      </c>
      <c r="BZ19" s="48">
        <f t="shared" ref="BZ19:CA25" si="63">IF(BX19&gt;0,BX19/BX$26,"-")</f>
        <v>0.27784410711239982</v>
      </c>
      <c r="CA19" s="48">
        <f t="shared" si="63"/>
        <v>0.3408678524214252</v>
      </c>
      <c r="CB19" s="49">
        <f t="shared" ref="CB19:CB25" si="64">IF(BX19&gt;0,BY19/BX19,"-")</f>
        <v>2119.6961387354208</v>
      </c>
    </row>
    <row r="20" spans="2:80" s="3" customFormat="1" x14ac:dyDescent="0.3">
      <c r="B20" s="138"/>
      <c r="C20" s="9" t="s">
        <v>27</v>
      </c>
      <c r="D20" s="66">
        <f>'Vegas City'!D19+'Rostov Gorisont'!D19+'Novosibirsk Galereya'!E20+Aviapark!E20+Tsvetnoy!E20+ONLINE!E20+'Galereya SPb'!E20+Evropeyskiy!E20+Metropolis!E20+Atrium!E20+Manezh!E20+Khimki!D19</f>
        <v>367</v>
      </c>
      <c r="E20" s="47">
        <f>'Vegas City'!E19+'Rostov Gorisont'!E19+'Novosibirsk Galereya'!F20+Aviapark!F20+Tsvetnoy!F20+ONLINE!F20+'Galereya SPb'!F20+Evropeyskiy!F20+Metropolis!F20+Atrium!F20+Manezh!F20+Khimki!E19</f>
        <v>671834.51</v>
      </c>
      <c r="F20" s="48">
        <f t="shared" si="34"/>
        <v>0.15928819444444445</v>
      </c>
      <c r="G20" s="48">
        <f t="shared" si="34"/>
        <v>0.1560921821642807</v>
      </c>
      <c r="H20" s="49">
        <f t="shared" si="35"/>
        <v>1830.6117438692099</v>
      </c>
      <c r="I20" s="46">
        <f>'Vegas City'!I19+'Rostov Gorisont'!I19+'Novosibirsk Galereya'!J20+Aviapark!J20+Tsvetnoy!J20+ONLINE!J20+'Galereya SPb'!J20+Evropeyskiy!J20+Metropolis!J20+Atrium!J20+Manezh!J20+Khimki!I19</f>
        <v>335</v>
      </c>
      <c r="J20" s="47">
        <f>'Vegas City'!J19+'Rostov Gorisont'!J19+'Novosibirsk Galereya'!K20+Aviapark!K20+Tsvetnoy!K20+ONLINE!K20+'Galereya SPb'!K20+Evropeyskiy!K20+Metropolis!K20+Atrium!K20+Manezh!K20+Khimki!J19</f>
        <v>563801.24</v>
      </c>
      <c r="K20" s="48">
        <f t="shared" si="36"/>
        <v>0.17771883289124668</v>
      </c>
      <c r="L20" s="48">
        <f t="shared" si="36"/>
        <v>0.14974251793487398</v>
      </c>
      <c r="M20" s="49">
        <f t="shared" si="37"/>
        <v>1682.9887761194029</v>
      </c>
      <c r="N20" s="46">
        <f>'Vegas City'!N19+'Rostov Gorisont'!N19+'Novosibirsk Galereya'!O20+Aviapark!O20+Tsvetnoy!O20+ONLINE!O20+'Galereya SPb'!O20+Evropeyskiy!O20+Metropolis!O20+Atrium!O20+Manezh!O20+Khimki!N19</f>
        <v>119</v>
      </c>
      <c r="O20" s="47">
        <f>'Vegas City'!O19+'Rostov Gorisont'!O19+'Novosibirsk Galereya'!P20+Aviapark!P20+Tsvetnoy!P20+ONLINE!P20+'Galereya SPb'!P20+Evropeyskiy!P20+Metropolis!P20+Atrium!P20+Manezh!P20+Khimki!O19</f>
        <v>181166.2</v>
      </c>
      <c r="P20" s="48">
        <f t="shared" si="38"/>
        <v>0.14673242909987669</v>
      </c>
      <c r="Q20" s="48">
        <f t="shared" si="38"/>
        <v>9.5305992759991034E-2</v>
      </c>
      <c r="R20" s="49">
        <f t="shared" si="39"/>
        <v>1522.4050420168069</v>
      </c>
      <c r="S20" s="46">
        <f>'Vegas City'!S19+'Rostov Gorisont'!S19+'Novosibirsk Galereya'!T20+Aviapark!T20+Tsvetnoy!T20+ONLINE!T20+'Galereya SPb'!T20+Evropeyskiy!T20+Metropolis!T20+Atrium!T20+Manezh!T20+Khimki!S19</f>
        <v>19</v>
      </c>
      <c r="T20" s="47">
        <f>'Vegas City'!T19+'Rostov Gorisont'!T19+'Novosibirsk Galereya'!U20+Aviapark!U20+Tsvetnoy!U20+ONLINE!U20+'Galereya SPb'!U20+Evropeyskiy!U20+Metropolis!U20+Atrium!U20+Manezh!U20+Khimki!T19</f>
        <v>21640</v>
      </c>
      <c r="U20" s="48">
        <f t="shared" si="40"/>
        <v>0.1417910447761194</v>
      </c>
      <c r="V20" s="48">
        <f t="shared" si="40"/>
        <v>7.9365952593146799E-2</v>
      </c>
      <c r="W20" s="49">
        <f t="shared" si="41"/>
        <v>1138.9473684210527</v>
      </c>
      <c r="X20" s="46">
        <f>'Vegas City'!X19+'Rostov Gorisont'!X19+'Novosibirsk Galereya'!Y20+Aviapark!Y20+Tsvetnoy!Y20+ONLINE!Y20+'Galereya SPb'!Y20+Evropeyskiy!Y20+Metropolis!Y20+Atrium!Y20+Manezh!Y20+Khimki!X19</f>
        <v>30</v>
      </c>
      <c r="Y20" s="47">
        <f>'Vegas City'!Y19+'Rostov Gorisont'!Y19+'Novosibirsk Galereya'!Z20+Aviapark!Z20+Tsvetnoy!Z20+ONLINE!Z20+'Galereya SPb'!Z20+Evropeyskiy!Z20+Metropolis!Z20+Atrium!Z20+Manezh!Z20+Khimki!Y19</f>
        <v>39681</v>
      </c>
      <c r="Z20" s="48">
        <f t="shared" si="42"/>
        <v>9.5846645367412137E-2</v>
      </c>
      <c r="AA20" s="48">
        <f t="shared" si="42"/>
        <v>6.2933569328270864E-2</v>
      </c>
      <c r="AB20" s="49">
        <f t="shared" si="43"/>
        <v>1322.7</v>
      </c>
      <c r="AC20" s="46">
        <f>'Vegas City'!AC19+'Rostov Gorisont'!AC19+'Novosibirsk Galereya'!AD20+Aviapark!AD20+Tsvetnoy!AD20+ONLINE!AD20+'Galereya SPb'!AD20+Evropeyskiy!AD20+Metropolis!AD20+Atrium!AD20+Manezh!AD20+Khimki!AC19</f>
        <v>18</v>
      </c>
      <c r="AD20" s="47">
        <f>'Vegas City'!AD19+'Rostov Gorisont'!AD19+'Novosibirsk Galereya'!AE20+Aviapark!AE20+Tsvetnoy!AE20+ONLINE!AE20+'Galereya SPb'!AE20+Evropeyskiy!AE20+Metropolis!AE20+Atrium!AE20+Manezh!AE20+Khimki!AD19</f>
        <v>21751</v>
      </c>
      <c r="AE20" s="48">
        <f t="shared" si="44"/>
        <v>6.7796610169491523E-3</v>
      </c>
      <c r="AF20" s="48">
        <f t="shared" si="44"/>
        <v>5.2871892367382656E-3</v>
      </c>
      <c r="AG20" s="49">
        <f t="shared" si="45"/>
        <v>1208.3888888888889</v>
      </c>
      <c r="AH20" s="46">
        <f t="shared" si="32"/>
        <v>888</v>
      </c>
      <c r="AI20" s="47">
        <f t="shared" si="32"/>
        <v>1499873.95</v>
      </c>
      <c r="AJ20" s="48">
        <f t="shared" si="46"/>
        <v>0.1096025672673414</v>
      </c>
      <c r="AK20" s="48">
        <f t="shared" si="46"/>
        <v>0.10007696158099753</v>
      </c>
      <c r="AL20" s="49">
        <f t="shared" si="47"/>
        <v>1689.047240990991</v>
      </c>
      <c r="AM20" s="10"/>
      <c r="AN20" s="46">
        <f>'Vegas City'!AN19+'Rostov Gorisont'!AN19+'Novosibirsk Galereya'!AO20+Aviapark!AO20+Tsvetnoy!AO20+ONLINE!AO20+'Galereya SPb'!AO20+Evropeyskiy!AO20+Metropolis!AO20+Atrium!AO20+Manezh!AO20+Khimki!AN19</f>
        <v>11</v>
      </c>
      <c r="AO20" s="47">
        <f>'Vegas City'!AO19+'Rostov Gorisont'!AO19+'Novosibirsk Galereya'!AP20+Aviapark!AP20+Tsvetnoy!AP20+ONLINE!AP20+'Galereya SPb'!AP20+Evropeyskiy!AP20+Metropolis!AP20+Atrium!AP20+Manezh!AP20+Khimki!AO19</f>
        <v>12891.25</v>
      </c>
      <c r="AP20" s="48">
        <f t="shared" si="48"/>
        <v>3.0353200883002206E-3</v>
      </c>
      <c r="AQ20" s="48">
        <f t="shared" si="48"/>
        <v>2.4448781234727396E-3</v>
      </c>
      <c r="AR20" s="49">
        <f t="shared" si="49"/>
        <v>1171.9318181818182</v>
      </c>
      <c r="AS20" s="46">
        <f>'Vegas City'!AS19+'Rostov Gorisont'!AS19+'Novosibirsk Galereya'!AT20+Aviapark!AT20+Tsvetnoy!AT20+ONLINE!AT20+'Galereya SPb'!AT20+Evropeyskiy!AT20+Metropolis!AT20+Atrium!AT20+Manezh!AT20+Khimki!AS19</f>
        <v>0</v>
      </c>
      <c r="AT20" s="47">
        <f>'Vegas City'!AT19+'Rostov Gorisont'!AT19+'Novosibirsk Galereya'!AU20+Aviapark!AU20+Tsvetnoy!AU20+ONLINE!AU20+'Galereya SPb'!AU20+Evropeyskiy!AU20+Metropolis!AU20+Atrium!AU20+Manezh!AU20+Khimki!AT19</f>
        <v>0</v>
      </c>
      <c r="AU20" s="48" t="str">
        <f t="shared" si="50"/>
        <v>-</v>
      </c>
      <c r="AV20" s="48" t="str">
        <f t="shared" si="50"/>
        <v>-</v>
      </c>
      <c r="AW20" s="49" t="str">
        <f t="shared" si="51"/>
        <v>-</v>
      </c>
      <c r="AX20" s="46">
        <f>'Vegas City'!AX19+'Rostov Gorisont'!AX19+'Novosibirsk Galereya'!AY20+Aviapark!AY20+Tsvetnoy!AY20+ONLINE!AY20+'Galereya SPb'!AY20+Evropeyskiy!AY20+Metropolis!AY20+Atrium!AY20+Manezh!AY20+Khimki!AX19</f>
        <v>0</v>
      </c>
      <c r="AY20" s="47">
        <f>'Vegas City'!AY19+'Rostov Gorisont'!AY19+'Novosibirsk Galereya'!AZ20+Aviapark!AZ20+Tsvetnoy!AZ20+ONLINE!AZ20+'Galereya SPb'!AZ20+Evropeyskiy!AZ20+Metropolis!AZ20+Atrium!AZ20+Manezh!AZ20+Khimki!AY19</f>
        <v>0</v>
      </c>
      <c r="AZ20" s="48" t="str">
        <f t="shared" si="52"/>
        <v>-</v>
      </c>
      <c r="BA20" s="48" t="str">
        <f t="shared" si="52"/>
        <v>-</v>
      </c>
      <c r="BB20" s="49" t="str">
        <f t="shared" si="53"/>
        <v>-</v>
      </c>
      <c r="BC20" s="46">
        <f>'Vegas City'!BC19+'Rostov Gorisont'!BC19+'Novosibirsk Galereya'!BD20+Aviapark!BD20+Tsvetnoy!BD20+ONLINE!BD20+'Galereya SPb'!BD20+Evropeyskiy!BD20+Metropolis!BD20+Atrium!BD20+Manezh!BD20+Khimki!BC19</f>
        <v>0</v>
      </c>
      <c r="BD20" s="47">
        <f>'Vegas City'!BD19+'Rostov Gorisont'!BD19+'Novosibirsk Galereya'!BE20+Aviapark!BE20+Tsvetnoy!BE20+ONLINE!BE20+'Galereya SPb'!BE20+Evropeyskiy!BE20+Metropolis!BE20+Atrium!BE20+Manezh!BE20+Khimki!BD19</f>
        <v>0</v>
      </c>
      <c r="BE20" s="48" t="str">
        <f t="shared" si="54"/>
        <v>-</v>
      </c>
      <c r="BF20" s="48" t="str">
        <f t="shared" si="54"/>
        <v>-</v>
      </c>
      <c r="BG20" s="49" t="str">
        <f t="shared" si="55"/>
        <v>-</v>
      </c>
      <c r="BH20" s="46">
        <f>'Vegas City'!BH19+'Rostov Gorisont'!BH19+'Novosibirsk Galereya'!BI20+Aviapark!BI20+Tsvetnoy!BI20+ONLINE!BI20+'Galereya SPb'!BI20+Evropeyskiy!BI20+Metropolis!BI20+Atrium!BI20+Manezh!BI20+Khimki!BH19</f>
        <v>0</v>
      </c>
      <c r="BI20" s="47">
        <f>'Vegas City'!BI19+'Rostov Gorisont'!BI19+'Novosibirsk Galereya'!BJ20+Aviapark!BJ20+Tsvetnoy!BJ20+ONLINE!BJ20+'Galereya SPb'!BJ20+Evropeyskiy!BJ20+Metropolis!BJ20+Atrium!BJ20+Manezh!BJ20+Khimki!BI19</f>
        <v>0</v>
      </c>
      <c r="BJ20" s="48" t="str">
        <f t="shared" si="56"/>
        <v>-</v>
      </c>
      <c r="BK20" s="48" t="str">
        <f t="shared" si="56"/>
        <v>-</v>
      </c>
      <c r="BL20" s="49" t="str">
        <f t="shared" si="57"/>
        <v>-</v>
      </c>
      <c r="BM20" s="46">
        <f>'Vegas City'!BM19+'Rostov Gorisont'!BM19+'Novosibirsk Galereya'!BN20+Aviapark!BN20+Tsvetnoy!BN20+ONLINE!BN20+'Galereya SPb'!BN20+Evropeyskiy!BN20+Metropolis!BN20+Atrium!BN20+Manezh!BN20+Khimki!BM19</f>
        <v>0</v>
      </c>
      <c r="BN20" s="47">
        <f>'Vegas City'!BN19+'Rostov Gorisont'!BN19+'Novosibirsk Galereya'!BO20+Aviapark!BO20+Tsvetnoy!BO20+ONLINE!BO20+'Galereya SPb'!BO20+Evropeyskiy!BO20+Metropolis!BO20+Atrium!BO20+Manezh!BO20+Khimki!BN19</f>
        <v>0</v>
      </c>
      <c r="BO20" s="48" t="str">
        <f t="shared" si="58"/>
        <v>-</v>
      </c>
      <c r="BP20" s="48" t="str">
        <f t="shared" si="58"/>
        <v>-</v>
      </c>
      <c r="BQ20" s="49" t="str">
        <f t="shared" si="59"/>
        <v>-</v>
      </c>
      <c r="BR20" s="46">
        <f t="shared" si="33"/>
        <v>11</v>
      </c>
      <c r="BS20" s="47">
        <f t="shared" si="33"/>
        <v>12891.25</v>
      </c>
      <c r="BT20" s="48">
        <f t="shared" si="60"/>
        <v>3.0353200883002206E-3</v>
      </c>
      <c r="BU20" s="48">
        <f t="shared" si="60"/>
        <v>2.4448781234727396E-3</v>
      </c>
      <c r="BV20" s="49">
        <f t="shared" si="61"/>
        <v>1171.9318181818182</v>
      </c>
      <c r="BX20" s="66">
        <f>BR20+AH20</f>
        <v>899</v>
      </c>
      <c r="BY20" s="47">
        <f t="shared" si="62"/>
        <v>1512765.2</v>
      </c>
      <c r="BZ20" s="48">
        <f t="shared" si="63"/>
        <v>7.6667235203820572E-2</v>
      </c>
      <c r="CA20" s="48">
        <f t="shared" si="63"/>
        <v>7.4667718430360019E-2</v>
      </c>
      <c r="CB20" s="49">
        <f t="shared" si="64"/>
        <v>1682.7199110122358</v>
      </c>
    </row>
    <row r="21" spans="2:80" s="3" customFormat="1" x14ac:dyDescent="0.3">
      <c r="B21" s="138"/>
      <c r="C21" s="9" t="s">
        <v>28</v>
      </c>
      <c r="D21" s="66">
        <f>'Vegas City'!D20+'Rostov Gorisont'!D20+'Novosibirsk Galereya'!E21+Aviapark!E21+Tsvetnoy!E21+ONLINE!E21+'Galereya SPb'!E21+Evropeyskiy!E21+Metropolis!E21+Atrium!E21+Manezh!E21+Khimki!D20</f>
        <v>0</v>
      </c>
      <c r="E21" s="47">
        <f>'Vegas City'!E20+'Rostov Gorisont'!E20+'Novosibirsk Galereya'!F21+Aviapark!F21+Tsvetnoy!F21+ONLINE!F21+'Galereya SPb'!F21+Evropeyskiy!F21+Metropolis!F21+Atrium!F21+Manezh!F21+Khimki!E20</f>
        <v>0</v>
      </c>
      <c r="F21" s="48" t="str">
        <f t="shared" si="34"/>
        <v>-</v>
      </c>
      <c r="G21" s="48" t="str">
        <f t="shared" si="34"/>
        <v>-</v>
      </c>
      <c r="H21" s="49" t="str">
        <f t="shared" si="35"/>
        <v>-</v>
      </c>
      <c r="I21" s="46">
        <f>'Vegas City'!I20+'Rostov Gorisont'!I20+'Novosibirsk Galereya'!J21+Aviapark!J21+Tsvetnoy!J21+ONLINE!J21+'Galereya SPb'!J21+Evropeyskiy!J21+Metropolis!J21+Atrium!J21+Manezh!J21+Khimki!I20</f>
        <v>0</v>
      </c>
      <c r="J21" s="47">
        <f>'Vegas City'!J20+'Rostov Gorisont'!J20+'Novosibirsk Galereya'!K21+Aviapark!K21+Tsvetnoy!K21+ONLINE!K21+'Galereya SPb'!K21+Evropeyskiy!K21+Metropolis!K21+Atrium!K21+Manezh!K21+Khimki!J20</f>
        <v>0</v>
      </c>
      <c r="K21" s="48" t="str">
        <f t="shared" si="36"/>
        <v>-</v>
      </c>
      <c r="L21" s="48" t="str">
        <f t="shared" si="36"/>
        <v>-</v>
      </c>
      <c r="M21" s="49" t="str">
        <f t="shared" si="37"/>
        <v>-</v>
      </c>
      <c r="N21" s="46">
        <f>'Vegas City'!N20+'Rostov Gorisont'!N20+'Novosibirsk Galereya'!O21+Aviapark!O21+Tsvetnoy!O21+ONLINE!O21+'Galereya SPb'!O21+Evropeyskiy!O21+Metropolis!O21+Atrium!O21+Manezh!O21+Khimki!N20</f>
        <v>63</v>
      </c>
      <c r="O21" s="47">
        <f>'Vegas City'!O20+'Rostov Gorisont'!O20+'Novosibirsk Galereya'!P21+Aviapark!P21+Tsvetnoy!P21+ONLINE!P21+'Galereya SPb'!P21+Evropeyskiy!P21+Metropolis!P21+Atrium!P21+Manezh!P21+Khimki!O20</f>
        <v>287700</v>
      </c>
      <c r="P21" s="48">
        <f t="shared" si="38"/>
        <v>7.7681874229346484E-2</v>
      </c>
      <c r="Q21" s="48">
        <f t="shared" si="38"/>
        <v>0.15135016419756786</v>
      </c>
      <c r="R21" s="49">
        <f t="shared" si="39"/>
        <v>4566.666666666667</v>
      </c>
      <c r="S21" s="46">
        <f>'Vegas City'!S20+'Rostov Gorisont'!S20+'Novosibirsk Galereya'!T21+Aviapark!T21+Tsvetnoy!T21+ONLINE!T21+'Galereya SPb'!T21+Evropeyskiy!T21+Metropolis!T21+Atrium!T21+Manezh!T21+Khimki!S20</f>
        <v>6</v>
      </c>
      <c r="T21" s="47">
        <f>'Vegas City'!T20+'Rostov Gorisont'!T20+'Novosibirsk Galereya'!U21+Aviapark!U21+Tsvetnoy!U21+ONLINE!U21+'Galereya SPb'!U21+Evropeyskiy!U21+Metropolis!U21+Atrium!U21+Manezh!U21+Khimki!T20</f>
        <v>23370</v>
      </c>
      <c r="U21" s="48">
        <f t="shared" si="40"/>
        <v>4.4776119402985072E-2</v>
      </c>
      <c r="V21" s="48">
        <f t="shared" si="40"/>
        <v>8.5710827731138667E-2</v>
      </c>
      <c r="W21" s="49">
        <f t="shared" si="41"/>
        <v>3895</v>
      </c>
      <c r="X21" s="46">
        <f>'Vegas City'!X20+'Rostov Gorisont'!X20+'Novosibirsk Galereya'!Y21+Aviapark!Y21+Tsvetnoy!Y21+ONLINE!Y21+'Galereya SPb'!Y21+Evropeyskiy!Y21+Metropolis!Y21+Atrium!Y21+Manezh!Y21+Khimki!X20</f>
        <v>22</v>
      </c>
      <c r="Y21" s="47">
        <f>'Vegas City'!Y20+'Rostov Gorisont'!Y20+'Novosibirsk Galereya'!Z21+Aviapark!Z21+Tsvetnoy!Z21+ONLINE!Z21+'Galereya SPb'!Z21+Evropeyskiy!Z21+Metropolis!Z21+Atrium!Z21+Manezh!Z21+Khimki!Y20</f>
        <v>69441</v>
      </c>
      <c r="Z21" s="48">
        <f t="shared" si="42"/>
        <v>7.0287539936102233E-2</v>
      </c>
      <c r="AA21" s="48">
        <f t="shared" si="42"/>
        <v>0.11013255683386147</v>
      </c>
      <c r="AB21" s="49">
        <f t="shared" si="43"/>
        <v>3156.409090909091</v>
      </c>
      <c r="AC21" s="46">
        <f>'Vegas City'!AC20+'Rostov Gorisont'!AC20+'Novosibirsk Galereya'!AD21+Aviapark!AD21+Tsvetnoy!AD21+ONLINE!AD21+'Galereya SPb'!AD21+Evropeyskiy!AD21+Metropolis!AD21+Atrium!AD21+Manezh!AD21+Khimki!AC20</f>
        <v>1278</v>
      </c>
      <c r="AD21" s="47">
        <f>'Vegas City'!AD20+'Rostov Gorisont'!AD20+'Novosibirsk Galereya'!AE21+Aviapark!AE21+Tsvetnoy!AE21+ONLINE!AE21+'Galereya SPb'!AE21+Evropeyskiy!AE21+Metropolis!AE21+Atrium!AE21+Manezh!AE21+Khimki!AD20</f>
        <v>2033796.1700000002</v>
      </c>
      <c r="AE21" s="48">
        <f t="shared" si="44"/>
        <v>0.48135593220338985</v>
      </c>
      <c r="AF21" s="48">
        <f t="shared" si="44"/>
        <v>0.49437107350206921</v>
      </c>
      <c r="AG21" s="49">
        <f t="shared" si="45"/>
        <v>1591.3898043818467</v>
      </c>
      <c r="AH21" s="46">
        <f t="shared" si="32"/>
        <v>1369</v>
      </c>
      <c r="AI21" s="47">
        <f t="shared" si="32"/>
        <v>2414307.17</v>
      </c>
      <c r="AJ21" s="48">
        <f t="shared" si="46"/>
        <v>0.16897062453715131</v>
      </c>
      <c r="AK21" s="48">
        <f t="shared" si="46"/>
        <v>0.16109122096347955</v>
      </c>
      <c r="AL21" s="49">
        <f t="shared" si="47"/>
        <v>1763.5552739225711</v>
      </c>
      <c r="AM21" s="10"/>
      <c r="AN21" s="46">
        <f>'Vegas City'!AN20+'Rostov Gorisont'!AN20+'Novosibirsk Galereya'!AO21+Aviapark!AO21+Tsvetnoy!AO21+ONLINE!AO21+'Galereya SPb'!AO21+Evropeyskiy!AO21+Metropolis!AO21+Atrium!AO21+Manezh!AO21+Khimki!AN20</f>
        <v>1585</v>
      </c>
      <c r="AO21" s="47">
        <f>'Vegas City'!AO20+'Rostov Gorisont'!AO20+'Novosibirsk Galereya'!AP21+Aviapark!AP21+Tsvetnoy!AP21+ONLINE!AP21+'Galereya SPb'!AP21+Evropeyskiy!AP21+Metropolis!AP21+Atrium!AP21+Manezh!AP21+Khimki!AO20</f>
        <v>2551723.23</v>
      </c>
      <c r="AP21" s="48">
        <f t="shared" si="48"/>
        <v>0.43736203090507725</v>
      </c>
      <c r="AQ21" s="48">
        <f t="shared" si="48"/>
        <v>0.48394471460752042</v>
      </c>
      <c r="AR21" s="49">
        <f t="shared" si="49"/>
        <v>1609.9200189274447</v>
      </c>
      <c r="AS21" s="46">
        <f>'Vegas City'!AS20+'Rostov Gorisont'!AS20+'Novosibirsk Galereya'!AT21+Aviapark!AT21+Tsvetnoy!AT21+ONLINE!AT21+'Galereya SPb'!AT21+Evropeyskiy!AT21+Metropolis!AT21+Atrium!AT21+Manezh!AT21+Khimki!AS20</f>
        <v>0</v>
      </c>
      <c r="AT21" s="47">
        <f>'Vegas City'!AT20+'Rostov Gorisont'!AT20+'Novosibirsk Galereya'!AU21+Aviapark!AU21+Tsvetnoy!AU21+ONLINE!AU21+'Galereya SPb'!AU21+Evropeyskiy!AU21+Metropolis!AU21+Atrium!AU21+Manezh!AU21+Khimki!AT20</f>
        <v>0</v>
      </c>
      <c r="AU21" s="48" t="str">
        <f t="shared" si="50"/>
        <v>-</v>
      </c>
      <c r="AV21" s="48" t="str">
        <f t="shared" si="50"/>
        <v>-</v>
      </c>
      <c r="AW21" s="49" t="str">
        <f t="shared" si="51"/>
        <v>-</v>
      </c>
      <c r="AX21" s="46">
        <f>'Vegas City'!AX20+'Rostov Gorisont'!AX20+'Novosibirsk Galereya'!AY21+Aviapark!AY21+Tsvetnoy!AY21+ONLINE!AY21+'Galereya SPb'!AY21+Evropeyskiy!AY21+Metropolis!AY21+Atrium!AY21+Manezh!AY21+Khimki!AX20</f>
        <v>0</v>
      </c>
      <c r="AY21" s="47">
        <f>'Vegas City'!AY20+'Rostov Gorisont'!AY20+'Novosibirsk Galereya'!AZ21+Aviapark!AZ21+Tsvetnoy!AZ21+ONLINE!AZ21+'Galereya SPb'!AZ21+Evropeyskiy!AZ21+Metropolis!AZ21+Atrium!AZ21+Manezh!AZ21+Khimki!AY20</f>
        <v>0</v>
      </c>
      <c r="AZ21" s="48" t="str">
        <f t="shared" si="52"/>
        <v>-</v>
      </c>
      <c r="BA21" s="48" t="str">
        <f t="shared" si="52"/>
        <v>-</v>
      </c>
      <c r="BB21" s="49" t="str">
        <f t="shared" si="53"/>
        <v>-</v>
      </c>
      <c r="BC21" s="46">
        <f>'Vegas City'!BC20+'Rostov Gorisont'!BC20+'Novosibirsk Galereya'!BD21+Aviapark!BD21+Tsvetnoy!BD21+ONLINE!BD21+'Galereya SPb'!BD21+Evropeyskiy!BD21+Metropolis!BD21+Atrium!BD21+Manezh!BD21+Khimki!BC20</f>
        <v>0</v>
      </c>
      <c r="BD21" s="47">
        <f>'Vegas City'!BD20+'Rostov Gorisont'!BD20+'Novosibirsk Galereya'!BE21+Aviapark!BE21+Tsvetnoy!BE21+ONLINE!BE21+'Galereya SPb'!BE21+Evropeyskiy!BE21+Metropolis!BE21+Atrium!BE21+Manezh!BE21+Khimki!BD20</f>
        <v>0</v>
      </c>
      <c r="BE21" s="48" t="str">
        <f t="shared" si="54"/>
        <v>-</v>
      </c>
      <c r="BF21" s="48" t="str">
        <f t="shared" si="54"/>
        <v>-</v>
      </c>
      <c r="BG21" s="49" t="str">
        <f t="shared" si="55"/>
        <v>-</v>
      </c>
      <c r="BH21" s="46">
        <f>'Vegas City'!BH20+'Rostov Gorisont'!BH20+'Novosibirsk Galereya'!BI21+Aviapark!BI21+Tsvetnoy!BI21+ONLINE!BI21+'Galereya SPb'!BI21+Evropeyskiy!BI21+Metropolis!BI21+Atrium!BI21+Manezh!BI21+Khimki!BH20</f>
        <v>0</v>
      </c>
      <c r="BI21" s="47">
        <f>'Vegas City'!BI20+'Rostov Gorisont'!BI20+'Novosibirsk Galereya'!BJ21+Aviapark!BJ21+Tsvetnoy!BJ21+ONLINE!BJ21+'Galereya SPb'!BJ21+Evropeyskiy!BJ21+Metropolis!BJ21+Atrium!BJ21+Manezh!BJ21+Khimki!BI20</f>
        <v>0</v>
      </c>
      <c r="BJ21" s="48" t="str">
        <f t="shared" si="56"/>
        <v>-</v>
      </c>
      <c r="BK21" s="48" t="str">
        <f t="shared" si="56"/>
        <v>-</v>
      </c>
      <c r="BL21" s="49" t="str">
        <f t="shared" si="57"/>
        <v>-</v>
      </c>
      <c r="BM21" s="46">
        <f>'Vegas City'!BM20+'Rostov Gorisont'!BM20+'Novosibirsk Galereya'!BN21+Aviapark!BN21+Tsvetnoy!BN21+ONLINE!BN21+'Galereya SPb'!BN21+Evropeyskiy!BN21+Metropolis!BN21+Atrium!BN21+Manezh!BN21+Khimki!BM20</f>
        <v>0</v>
      </c>
      <c r="BN21" s="47">
        <f>'Vegas City'!BN20+'Rostov Gorisont'!BN20+'Novosibirsk Galereya'!BO21+Aviapark!BO21+Tsvetnoy!BO21+ONLINE!BO21+'Galereya SPb'!BO21+Evropeyskiy!BO21+Metropolis!BO21+Atrium!BO21+Manezh!BO21+Khimki!BN20</f>
        <v>0</v>
      </c>
      <c r="BO21" s="48" t="str">
        <f t="shared" si="58"/>
        <v>-</v>
      </c>
      <c r="BP21" s="48" t="str">
        <f t="shared" si="58"/>
        <v>-</v>
      </c>
      <c r="BQ21" s="49" t="str">
        <f t="shared" si="59"/>
        <v>-</v>
      </c>
      <c r="BR21" s="46">
        <f t="shared" si="33"/>
        <v>1585</v>
      </c>
      <c r="BS21" s="47">
        <f t="shared" si="33"/>
        <v>2551723.23</v>
      </c>
      <c r="BT21" s="48">
        <f t="shared" si="60"/>
        <v>0.43736203090507725</v>
      </c>
      <c r="BU21" s="48">
        <f t="shared" si="60"/>
        <v>0.48394471460752042</v>
      </c>
      <c r="BV21" s="49">
        <f t="shared" si="61"/>
        <v>1609.9200189274447</v>
      </c>
      <c r="BX21" s="66">
        <f t="shared" ref="BX21:BX25" si="65">BR21+AH21</f>
        <v>2954</v>
      </c>
      <c r="BY21" s="47">
        <f t="shared" si="62"/>
        <v>4966030.4000000004</v>
      </c>
      <c r="BZ21" s="48">
        <f t="shared" si="63"/>
        <v>0.25191881289442264</v>
      </c>
      <c r="CA21" s="48">
        <f t="shared" si="63"/>
        <v>0.24511547438016695</v>
      </c>
      <c r="CB21" s="49">
        <f t="shared" si="64"/>
        <v>1681.1206499661478</v>
      </c>
    </row>
    <row r="22" spans="2:80" s="3" customFormat="1" x14ac:dyDescent="0.3">
      <c r="B22" s="138"/>
      <c r="C22" s="9" t="s">
        <v>29</v>
      </c>
      <c r="D22" s="66">
        <f>'Vegas City'!D21+'Rostov Gorisont'!D21+'Novosibirsk Galereya'!E22+Aviapark!E22+Tsvetnoy!E22+ONLINE!E22+'Galereya SPb'!E22+Evropeyskiy!E22+Metropolis!E22+Atrium!E22+Manezh!E22+Khimki!D21</f>
        <v>0</v>
      </c>
      <c r="E22" s="47">
        <f>'Vegas City'!E21+'Rostov Gorisont'!E21+'Novosibirsk Galereya'!F22+Aviapark!F22+Tsvetnoy!F22+ONLINE!F22+'Galereya SPb'!F22+Evropeyskiy!F22+Metropolis!F22+Atrium!F22+Manezh!F22+Khimki!E21</f>
        <v>0</v>
      </c>
      <c r="F22" s="48" t="str">
        <f t="shared" si="34"/>
        <v>-</v>
      </c>
      <c r="G22" s="48" t="str">
        <f t="shared" si="34"/>
        <v>-</v>
      </c>
      <c r="H22" s="49" t="str">
        <f t="shared" si="35"/>
        <v>-</v>
      </c>
      <c r="I22" s="46">
        <f>'Vegas City'!I21+'Rostov Gorisont'!I21+'Novosibirsk Galereya'!J22+Aviapark!J22+Tsvetnoy!J22+ONLINE!J22+'Galereya SPb'!J22+Evropeyskiy!J22+Metropolis!J22+Atrium!J22+Manezh!J22+Khimki!I21</f>
        <v>0</v>
      </c>
      <c r="J22" s="47">
        <f>'Vegas City'!J21+'Rostov Gorisont'!J21+'Novosibirsk Galereya'!K22+Aviapark!K22+Tsvetnoy!K22+ONLINE!K22+'Galereya SPb'!K22+Evropeyskiy!K22+Metropolis!K22+Atrium!K22+Manezh!K22+Khimki!J21</f>
        <v>0</v>
      </c>
      <c r="K22" s="48" t="str">
        <f t="shared" si="36"/>
        <v>-</v>
      </c>
      <c r="L22" s="48" t="str">
        <f t="shared" si="36"/>
        <v>-</v>
      </c>
      <c r="M22" s="49" t="str">
        <f t="shared" si="37"/>
        <v>-</v>
      </c>
      <c r="N22" s="46">
        <f>'Vegas City'!N21+'Rostov Gorisont'!N21+'Novosibirsk Galereya'!O22+Aviapark!O22+Tsvetnoy!O22+ONLINE!O22+'Galereya SPb'!O22+Evropeyskiy!O22+Metropolis!O22+Atrium!O22+Manezh!O22+Khimki!N21</f>
        <v>0</v>
      </c>
      <c r="O22" s="47">
        <f>'Vegas City'!O21+'Rostov Gorisont'!O21+'Novosibirsk Galereya'!P22+Aviapark!P22+Tsvetnoy!P22+ONLINE!P22+'Galereya SPb'!P22+Evropeyskiy!P22+Metropolis!P22+Atrium!P22+Manezh!P22+Khimki!O21</f>
        <v>0</v>
      </c>
      <c r="P22" s="48" t="str">
        <f t="shared" si="38"/>
        <v>-</v>
      </c>
      <c r="Q22" s="48" t="str">
        <f t="shared" si="38"/>
        <v>-</v>
      </c>
      <c r="R22" s="49" t="str">
        <f t="shared" si="39"/>
        <v>-</v>
      </c>
      <c r="S22" s="46">
        <f>'Vegas City'!S21+'Rostov Gorisont'!S21+'Novosibirsk Galereya'!T22+Aviapark!T22+Tsvetnoy!T22+ONLINE!T22+'Galereya SPb'!T22+Evropeyskiy!T22+Metropolis!T22+Atrium!T22+Manezh!T22+Khimki!S21</f>
        <v>0</v>
      </c>
      <c r="T22" s="47">
        <f>'Vegas City'!T21+'Rostov Gorisont'!T21+'Novosibirsk Galereya'!U22+Aviapark!U22+Tsvetnoy!U22+ONLINE!U22+'Galereya SPb'!U22+Evropeyskiy!U22+Metropolis!U22+Atrium!U22+Manezh!U22+Khimki!T21</f>
        <v>0</v>
      </c>
      <c r="U22" s="48" t="str">
        <f t="shared" si="40"/>
        <v>-</v>
      </c>
      <c r="V22" s="48" t="str">
        <f t="shared" si="40"/>
        <v>-</v>
      </c>
      <c r="W22" s="49" t="str">
        <f t="shared" si="41"/>
        <v>-</v>
      </c>
      <c r="X22" s="46">
        <f>'Vegas City'!X21+'Rostov Gorisont'!X21+'Novosibirsk Galereya'!Y22+Aviapark!Y22+Tsvetnoy!Y22+ONLINE!Y22+'Galereya SPb'!Y22+Evropeyskiy!Y22+Metropolis!Y22+Atrium!Y22+Manezh!Y22+Khimki!X21</f>
        <v>0</v>
      </c>
      <c r="Y22" s="47">
        <f>'Vegas City'!Y21+'Rostov Gorisont'!Y21+'Novosibirsk Galereya'!Z22+Aviapark!Z22+Tsvetnoy!Z22+ONLINE!Z22+'Galereya SPb'!Z22+Evropeyskiy!Z22+Metropolis!Z22+Atrium!Z22+Manezh!Z22+Khimki!Y21</f>
        <v>0</v>
      </c>
      <c r="Z22" s="48" t="str">
        <f t="shared" si="42"/>
        <v>-</v>
      </c>
      <c r="AA22" s="48" t="str">
        <f t="shared" si="42"/>
        <v>-</v>
      </c>
      <c r="AB22" s="49" t="str">
        <f t="shared" si="43"/>
        <v>-</v>
      </c>
      <c r="AC22" s="46">
        <f>'Vegas City'!AC21+'Rostov Gorisont'!AC21+'Novosibirsk Galereya'!AD22+Aviapark!AD22+Tsvetnoy!AD22+ONLINE!AD22+'Galereya SPb'!AD22+Evropeyskiy!AD22+Metropolis!AD22+Atrium!AD22+Manezh!AD22+Khimki!AC21</f>
        <v>894</v>
      </c>
      <c r="AD22" s="47">
        <f>'Vegas City'!AD21+'Rostov Gorisont'!AD21+'Novosibirsk Galereya'!AE22+Aviapark!AE22+Tsvetnoy!AE22+ONLINE!AE22+'Galereya SPb'!AE22+Evropeyskiy!AE22+Metropolis!AE22+Atrium!AE22+Manezh!AE22+Khimki!AD21</f>
        <v>1289567.68</v>
      </c>
      <c r="AE22" s="48">
        <f t="shared" si="44"/>
        <v>0.33672316384180789</v>
      </c>
      <c r="AF22" s="48">
        <f t="shared" si="44"/>
        <v>0.31346551228640224</v>
      </c>
      <c r="AG22" s="49">
        <f t="shared" si="45"/>
        <v>1442.4694407158836</v>
      </c>
      <c r="AH22" s="46">
        <f t="shared" si="32"/>
        <v>894</v>
      </c>
      <c r="AI22" s="47">
        <f t="shared" si="32"/>
        <v>1289567.68</v>
      </c>
      <c r="AJ22" s="48">
        <f t="shared" si="46"/>
        <v>0.11034312515428289</v>
      </c>
      <c r="AK22" s="48">
        <f t="shared" si="46"/>
        <v>8.6044574057344031E-2</v>
      </c>
      <c r="AL22" s="49">
        <f t="shared" si="47"/>
        <v>1442.4694407158836</v>
      </c>
      <c r="AM22" s="10"/>
      <c r="AN22" s="46">
        <f>'Vegas City'!AN21+'Rostov Gorisont'!AN21+'Novosibirsk Galereya'!AO22+Aviapark!AO22+Tsvetnoy!AO22+ONLINE!AO22+'Galereya SPb'!AO22+Evropeyskiy!AO22+Metropolis!AO22+Atrium!AO22+Manezh!AO22+Khimki!AN21</f>
        <v>1513</v>
      </c>
      <c r="AO22" s="47">
        <f>'Vegas City'!AO21+'Rostov Gorisont'!AO21+'Novosibirsk Galereya'!AP22+Aviapark!AP22+Tsvetnoy!AP22+ONLINE!AP22+'Galereya SPb'!AP22+Evropeyskiy!AP22+Metropolis!AP22+Atrium!AP22+Manezh!AP22+Khimki!AO21</f>
        <v>1827696.68</v>
      </c>
      <c r="AP22" s="48">
        <f t="shared" si="48"/>
        <v>0.41749448123620309</v>
      </c>
      <c r="AQ22" s="48">
        <f t="shared" si="48"/>
        <v>0.34663012735582321</v>
      </c>
      <c r="AR22" s="49">
        <f t="shared" si="49"/>
        <v>1207.9951619299404</v>
      </c>
      <c r="AS22" s="46">
        <f>'Vegas City'!AS21+'Rostov Gorisont'!AS21+'Novosibirsk Galereya'!AT22+Aviapark!AT22+Tsvetnoy!AT22+ONLINE!AT22+'Galereya SPb'!AT22+Evropeyskiy!AT22+Metropolis!AT22+Atrium!AT22+Manezh!AT22+Khimki!AS21</f>
        <v>0</v>
      </c>
      <c r="AT22" s="47">
        <f>'Vegas City'!AT21+'Rostov Gorisont'!AT21+'Novosibirsk Galereya'!AU22+Aviapark!AU22+Tsvetnoy!AU22+ONLINE!AU22+'Galereya SPb'!AU22+Evropeyskiy!AU22+Metropolis!AU22+Atrium!AU22+Manezh!AU22+Khimki!AT21</f>
        <v>0</v>
      </c>
      <c r="AU22" s="48" t="str">
        <f t="shared" si="50"/>
        <v>-</v>
      </c>
      <c r="AV22" s="48" t="str">
        <f t="shared" si="50"/>
        <v>-</v>
      </c>
      <c r="AW22" s="49" t="str">
        <f t="shared" si="51"/>
        <v>-</v>
      </c>
      <c r="AX22" s="46">
        <f>'Vegas City'!AX21+'Rostov Gorisont'!AX21+'Novosibirsk Galereya'!AY22+Aviapark!AY22+Tsvetnoy!AY22+ONLINE!AY22+'Galereya SPb'!AY22+Evropeyskiy!AY22+Metropolis!AY22+Atrium!AY22+Manezh!AY22+Khimki!AX21</f>
        <v>0</v>
      </c>
      <c r="AY22" s="47">
        <f>'Vegas City'!AY21+'Rostov Gorisont'!AY21+'Novosibirsk Galereya'!AZ22+Aviapark!AZ22+Tsvetnoy!AZ22+ONLINE!AZ22+'Galereya SPb'!AZ22+Evropeyskiy!AZ22+Metropolis!AZ22+Atrium!AZ22+Manezh!AZ22+Khimki!AY21</f>
        <v>0</v>
      </c>
      <c r="AZ22" s="48" t="str">
        <f t="shared" si="52"/>
        <v>-</v>
      </c>
      <c r="BA22" s="48" t="str">
        <f t="shared" si="52"/>
        <v>-</v>
      </c>
      <c r="BB22" s="49" t="str">
        <f t="shared" si="53"/>
        <v>-</v>
      </c>
      <c r="BC22" s="46">
        <f>'Vegas City'!BC21+'Rostov Gorisont'!BC21+'Novosibirsk Galereya'!BD22+Aviapark!BD22+Tsvetnoy!BD22+ONLINE!BD22+'Galereya SPb'!BD22+Evropeyskiy!BD22+Metropolis!BD22+Atrium!BD22+Manezh!BD22+Khimki!BC21</f>
        <v>0</v>
      </c>
      <c r="BD22" s="47">
        <f>'Vegas City'!BD21+'Rostov Gorisont'!BD21+'Novosibirsk Galereya'!BE22+Aviapark!BE22+Tsvetnoy!BE22+ONLINE!BE22+'Galereya SPb'!BE22+Evropeyskiy!BE22+Metropolis!BE22+Atrium!BE22+Manezh!BE22+Khimki!BD21</f>
        <v>0</v>
      </c>
      <c r="BE22" s="48" t="str">
        <f t="shared" si="54"/>
        <v>-</v>
      </c>
      <c r="BF22" s="48" t="str">
        <f t="shared" si="54"/>
        <v>-</v>
      </c>
      <c r="BG22" s="49" t="str">
        <f t="shared" si="55"/>
        <v>-</v>
      </c>
      <c r="BH22" s="46">
        <f>'Vegas City'!BH21+'Rostov Gorisont'!BH21+'Novosibirsk Galereya'!BI22+Aviapark!BI22+Tsvetnoy!BI22+ONLINE!BI22+'Galereya SPb'!BI22+Evropeyskiy!BI22+Metropolis!BI22+Atrium!BI22+Manezh!BI22+Khimki!BH21</f>
        <v>0</v>
      </c>
      <c r="BI22" s="47">
        <f>'Vegas City'!BI21+'Rostov Gorisont'!BI21+'Novosibirsk Galereya'!BJ22+Aviapark!BJ22+Tsvetnoy!BJ22+ONLINE!BJ22+'Galereya SPb'!BJ22+Evropeyskiy!BJ22+Metropolis!BJ22+Atrium!BJ22+Manezh!BJ22+Khimki!BI21</f>
        <v>0</v>
      </c>
      <c r="BJ22" s="48" t="str">
        <f t="shared" si="56"/>
        <v>-</v>
      </c>
      <c r="BK22" s="48" t="str">
        <f t="shared" si="56"/>
        <v>-</v>
      </c>
      <c r="BL22" s="49" t="str">
        <f t="shared" si="57"/>
        <v>-</v>
      </c>
      <c r="BM22" s="46">
        <f>'Vegas City'!BM21+'Rostov Gorisont'!BM21+'Novosibirsk Galereya'!BN22+Aviapark!BN22+Tsvetnoy!BN22+ONLINE!BN22+'Galereya SPb'!BN22+Evropeyskiy!BN22+Metropolis!BN22+Atrium!BN22+Manezh!BN22+Khimki!BM21</f>
        <v>0</v>
      </c>
      <c r="BN22" s="47">
        <f>'Vegas City'!BN21+'Rostov Gorisont'!BN21+'Novosibirsk Galereya'!BO22+Aviapark!BO22+Tsvetnoy!BO22+ONLINE!BO22+'Galereya SPb'!BO22+Evropeyskiy!BO22+Metropolis!BO22+Atrium!BO22+Manezh!BO22+Khimki!BN21</f>
        <v>0</v>
      </c>
      <c r="BO22" s="48" t="str">
        <f t="shared" si="58"/>
        <v>-</v>
      </c>
      <c r="BP22" s="48" t="str">
        <f t="shared" si="58"/>
        <v>-</v>
      </c>
      <c r="BQ22" s="49" t="str">
        <f t="shared" si="59"/>
        <v>-</v>
      </c>
      <c r="BR22" s="46">
        <f t="shared" si="33"/>
        <v>1513</v>
      </c>
      <c r="BS22" s="47">
        <f t="shared" si="33"/>
        <v>1827696.68</v>
      </c>
      <c r="BT22" s="48">
        <f t="shared" si="60"/>
        <v>0.41749448123620309</v>
      </c>
      <c r="BU22" s="48">
        <f t="shared" si="60"/>
        <v>0.34663012735582321</v>
      </c>
      <c r="BV22" s="49">
        <f t="shared" si="61"/>
        <v>1207.9951619299404</v>
      </c>
      <c r="BX22" s="66">
        <f t="shared" si="65"/>
        <v>2407</v>
      </c>
      <c r="BY22" s="47">
        <f t="shared" si="62"/>
        <v>3117264.36</v>
      </c>
      <c r="BZ22" s="48">
        <f t="shared" si="63"/>
        <v>0.20527033941668088</v>
      </c>
      <c r="CA22" s="48">
        <f t="shared" si="63"/>
        <v>0.15386328129803384</v>
      </c>
      <c r="CB22" s="49">
        <f t="shared" si="64"/>
        <v>1295.0828250934774</v>
      </c>
    </row>
    <row r="23" spans="2:80" s="3" customFormat="1" x14ac:dyDescent="0.3">
      <c r="B23" s="138"/>
      <c r="C23" s="9" t="s">
        <v>30</v>
      </c>
      <c r="D23" s="66">
        <f>'Vegas City'!D22+'Rostov Gorisont'!D22+'Novosibirsk Galereya'!E23+Aviapark!E23+Tsvetnoy!E23+ONLINE!E23+'Galereya SPb'!E23+Evropeyskiy!E23+Metropolis!E23+Atrium!E23+Manezh!E23+Khimki!D22</f>
        <v>0</v>
      </c>
      <c r="E23" s="47">
        <f>'Vegas City'!E22+'Rostov Gorisont'!E22+'Novosibirsk Galereya'!F23+Aviapark!F23+Tsvetnoy!F23+ONLINE!F23+'Galereya SPb'!F23+Evropeyskiy!F23+Metropolis!F23+Atrium!F23+Manezh!F23+Khimki!E22</f>
        <v>0</v>
      </c>
      <c r="F23" s="48" t="str">
        <f t="shared" si="34"/>
        <v>-</v>
      </c>
      <c r="G23" s="48" t="str">
        <f t="shared" si="34"/>
        <v>-</v>
      </c>
      <c r="H23" s="49" t="str">
        <f t="shared" si="35"/>
        <v>-</v>
      </c>
      <c r="I23" s="46">
        <f>'Vegas City'!I22+'Rostov Gorisont'!I22+'Novosibirsk Galereya'!J23+Aviapark!J23+Tsvetnoy!J23+ONLINE!J23+'Galereya SPb'!J23+Evropeyskiy!J23+Metropolis!J23+Atrium!J23+Manezh!J23+Khimki!I22</f>
        <v>0</v>
      </c>
      <c r="J23" s="47">
        <f>'Vegas City'!J22+'Rostov Gorisont'!J22+'Novosibirsk Galereya'!K23+Aviapark!K23+Tsvetnoy!K23+ONLINE!K23+'Galereya SPb'!K23+Evropeyskiy!K23+Metropolis!K23+Atrium!K23+Manezh!K23+Khimki!J22</f>
        <v>0</v>
      </c>
      <c r="K23" s="48" t="str">
        <f t="shared" si="36"/>
        <v>-</v>
      </c>
      <c r="L23" s="48" t="str">
        <f t="shared" si="36"/>
        <v>-</v>
      </c>
      <c r="M23" s="49" t="str">
        <f t="shared" si="37"/>
        <v>-</v>
      </c>
      <c r="N23" s="46">
        <f>'Vegas City'!N22+'Rostov Gorisont'!N22+'Novosibirsk Galereya'!O23+Aviapark!O23+Tsvetnoy!O23+ONLINE!O23+'Galereya SPb'!O23+Evropeyskiy!O23+Metropolis!O23+Atrium!O23+Manezh!O23+Khimki!N22</f>
        <v>0</v>
      </c>
      <c r="O23" s="47">
        <f>'Vegas City'!O22+'Rostov Gorisont'!O22+'Novosibirsk Galereya'!P23+Aviapark!P23+Tsvetnoy!P23+ONLINE!P23+'Galereya SPb'!P23+Evropeyskiy!P23+Metropolis!P23+Atrium!P23+Manezh!P23+Khimki!O22</f>
        <v>0</v>
      </c>
      <c r="P23" s="48" t="str">
        <f t="shared" si="38"/>
        <v>-</v>
      </c>
      <c r="Q23" s="48" t="str">
        <f t="shared" si="38"/>
        <v>-</v>
      </c>
      <c r="R23" s="49" t="str">
        <f t="shared" si="39"/>
        <v>-</v>
      </c>
      <c r="S23" s="46">
        <f>'Vegas City'!S22+'Rostov Gorisont'!S22+'Novosibirsk Galereya'!T23+Aviapark!T23+Tsvetnoy!T23+ONLINE!T23+'Galereya SPb'!T23+Evropeyskiy!T23+Metropolis!T23+Atrium!T23+Manezh!T23+Khimki!S22</f>
        <v>0</v>
      </c>
      <c r="T23" s="47">
        <f>'Vegas City'!T22+'Rostov Gorisont'!T22+'Novosibirsk Galereya'!U23+Aviapark!U23+Tsvetnoy!U23+ONLINE!U23+'Galereya SPb'!U23+Evropeyskiy!U23+Metropolis!U23+Atrium!U23+Manezh!U23+Khimki!T22</f>
        <v>0</v>
      </c>
      <c r="U23" s="48" t="str">
        <f t="shared" si="40"/>
        <v>-</v>
      </c>
      <c r="V23" s="48" t="str">
        <f t="shared" si="40"/>
        <v>-</v>
      </c>
      <c r="W23" s="49" t="str">
        <f t="shared" si="41"/>
        <v>-</v>
      </c>
      <c r="X23" s="46">
        <f>'Vegas City'!X22+'Rostov Gorisont'!X22+'Novosibirsk Galereya'!Y23+Aviapark!Y23+Tsvetnoy!Y23+ONLINE!Y23+'Galereya SPb'!Y23+Evropeyskiy!Y23+Metropolis!Y23+Atrium!Y23+Manezh!Y23+Khimki!X22</f>
        <v>0</v>
      </c>
      <c r="Y23" s="47">
        <f>'Vegas City'!Y22+'Rostov Gorisont'!Y22+'Novosibirsk Galereya'!Z23+Aviapark!Z23+Tsvetnoy!Z23+ONLINE!Z23+'Galereya SPb'!Z23+Evropeyskiy!Z23+Metropolis!Z23+Atrium!Z23+Manezh!Z23+Khimki!Y22</f>
        <v>0</v>
      </c>
      <c r="Z23" s="48" t="str">
        <f t="shared" si="42"/>
        <v>-</v>
      </c>
      <c r="AA23" s="48" t="str">
        <f t="shared" si="42"/>
        <v>-</v>
      </c>
      <c r="AB23" s="49" t="str">
        <f t="shared" si="43"/>
        <v>-</v>
      </c>
      <c r="AC23" s="46">
        <f>'Vegas City'!AC22+'Rostov Gorisont'!AC22+'Novosibirsk Galereya'!AD23+Aviapark!AD23+Tsvetnoy!AD23+ONLINE!AD23+'Galereya SPb'!AD23+Evropeyskiy!AD23+Metropolis!AD23+Atrium!AD23+Manezh!AD23+Khimki!AC22</f>
        <v>0</v>
      </c>
      <c r="AD23" s="47">
        <f>'Vegas City'!AD22+'Rostov Gorisont'!AD22+'Novosibirsk Galereya'!AE23+Aviapark!AE23+Tsvetnoy!AE23+ONLINE!AE23+'Galereya SPb'!AE23+Evropeyskiy!AE23+Metropolis!AE23+Atrium!AE23+Manezh!AE23+Khimki!AD22</f>
        <v>0</v>
      </c>
      <c r="AE23" s="48" t="str">
        <f t="shared" si="44"/>
        <v>-</v>
      </c>
      <c r="AF23" s="48" t="str">
        <f t="shared" si="44"/>
        <v>-</v>
      </c>
      <c r="AG23" s="49" t="str">
        <f t="shared" si="45"/>
        <v>-</v>
      </c>
      <c r="AH23" s="46">
        <f t="shared" si="32"/>
        <v>0</v>
      </c>
      <c r="AI23" s="47">
        <f t="shared" si="32"/>
        <v>0</v>
      </c>
      <c r="AJ23" s="48" t="str">
        <f t="shared" si="46"/>
        <v>-</v>
      </c>
      <c r="AK23" s="48" t="str">
        <f t="shared" si="46"/>
        <v>-</v>
      </c>
      <c r="AL23" s="49" t="str">
        <f t="shared" si="47"/>
        <v>-</v>
      </c>
      <c r="AM23" s="10"/>
      <c r="AN23" s="46">
        <f>'Vegas City'!AN22+'Rostov Gorisont'!AN22+'Novosibirsk Galereya'!AO23+Aviapark!AO23+Tsvetnoy!AO23+ONLINE!AO23+'Galereya SPb'!AO23+Evropeyskiy!AO23+Metropolis!AO23+Atrium!AO23+Manezh!AO23+Khimki!AN22</f>
        <v>0</v>
      </c>
      <c r="AO23" s="47">
        <f>'Vegas City'!AO22+'Rostov Gorisont'!AO22+'Novosibirsk Galereya'!AP23+Aviapark!AP23+Tsvetnoy!AP23+ONLINE!AP23+'Galereya SPb'!AP23+Evropeyskiy!AP23+Metropolis!AP23+Atrium!AP23+Manezh!AP23+Khimki!AO22</f>
        <v>0</v>
      </c>
      <c r="AP23" s="48" t="str">
        <f t="shared" si="48"/>
        <v>-</v>
      </c>
      <c r="AQ23" s="48" t="str">
        <f t="shared" si="48"/>
        <v>-</v>
      </c>
      <c r="AR23" s="49" t="str">
        <f t="shared" si="49"/>
        <v>-</v>
      </c>
      <c r="AS23" s="46">
        <f>'Vegas City'!AS22+'Rostov Gorisont'!AS22+'Novosibirsk Galereya'!AT23+Aviapark!AT23+Tsvetnoy!AT23+ONLINE!AT23+'Galereya SPb'!AT23+Evropeyskiy!AT23+Metropolis!AT23+Atrium!AT23+Manezh!AT23+Khimki!AS22</f>
        <v>0</v>
      </c>
      <c r="AT23" s="47">
        <f>'Vegas City'!AT22+'Rostov Gorisont'!AT22+'Novosibirsk Galereya'!AU23+Aviapark!AU23+Tsvetnoy!AU23+ONLINE!AU23+'Galereya SPb'!AU23+Evropeyskiy!AU23+Metropolis!AU23+Atrium!AU23+Manezh!AU23+Khimki!AT22</f>
        <v>0</v>
      </c>
      <c r="AU23" s="48" t="str">
        <f t="shared" si="50"/>
        <v>-</v>
      </c>
      <c r="AV23" s="48" t="str">
        <f t="shared" si="50"/>
        <v>-</v>
      </c>
      <c r="AW23" s="49" t="str">
        <f t="shared" si="51"/>
        <v>-</v>
      </c>
      <c r="AX23" s="46">
        <f>'Vegas City'!AX22+'Rostov Gorisont'!AX22+'Novosibirsk Galereya'!AY23+Aviapark!AY23+Tsvetnoy!AY23+ONLINE!AY23+'Galereya SPb'!AY23+Evropeyskiy!AY23+Metropolis!AY23+Atrium!AY23+Manezh!AY23+Khimki!AX22</f>
        <v>0</v>
      </c>
      <c r="AY23" s="47">
        <f>'Vegas City'!AY22+'Rostov Gorisont'!AY22+'Novosibirsk Galereya'!AZ23+Aviapark!AZ23+Tsvetnoy!AZ23+ONLINE!AZ23+'Galereya SPb'!AZ23+Evropeyskiy!AZ23+Metropolis!AZ23+Atrium!AZ23+Manezh!AZ23+Khimki!AY22</f>
        <v>0</v>
      </c>
      <c r="AZ23" s="48" t="str">
        <f t="shared" si="52"/>
        <v>-</v>
      </c>
      <c r="BA23" s="48" t="str">
        <f t="shared" si="52"/>
        <v>-</v>
      </c>
      <c r="BB23" s="49" t="str">
        <f t="shared" si="53"/>
        <v>-</v>
      </c>
      <c r="BC23" s="46">
        <f>'Vegas City'!BC22+'Rostov Gorisont'!BC22+'Novosibirsk Galereya'!BD23+Aviapark!BD23+Tsvetnoy!BD23+ONLINE!BD23+'Galereya SPb'!BD23+Evropeyskiy!BD23+Metropolis!BD23+Atrium!BD23+Manezh!BD23+Khimki!BC22</f>
        <v>0</v>
      </c>
      <c r="BD23" s="47">
        <f>'Vegas City'!BD22+'Rostov Gorisont'!BD22+'Novosibirsk Galereya'!BE23+Aviapark!BE23+Tsvetnoy!BE23+ONLINE!BE23+'Galereya SPb'!BE23+Evropeyskiy!BE23+Metropolis!BE23+Atrium!BE23+Manezh!BE23+Khimki!BD22</f>
        <v>0</v>
      </c>
      <c r="BE23" s="48" t="str">
        <f t="shared" si="54"/>
        <v>-</v>
      </c>
      <c r="BF23" s="48" t="str">
        <f t="shared" si="54"/>
        <v>-</v>
      </c>
      <c r="BG23" s="49" t="str">
        <f t="shared" si="55"/>
        <v>-</v>
      </c>
      <c r="BH23" s="46">
        <f>'Vegas City'!BH22+'Rostov Gorisont'!BH22+'Novosibirsk Galereya'!BI23+Aviapark!BI23+Tsvetnoy!BI23+ONLINE!BI23+'Galereya SPb'!BI23+Evropeyskiy!BI23+Metropolis!BI23+Atrium!BI23+Manezh!BI23+Khimki!BH22</f>
        <v>0</v>
      </c>
      <c r="BI23" s="47">
        <f>'Vegas City'!BI22+'Rostov Gorisont'!BI22+'Novosibirsk Galereya'!BJ23+Aviapark!BJ23+Tsvetnoy!BJ23+ONLINE!BJ23+'Galereya SPb'!BJ23+Evropeyskiy!BJ23+Metropolis!BJ23+Atrium!BJ23+Manezh!BJ23+Khimki!BI22</f>
        <v>0</v>
      </c>
      <c r="BJ23" s="48" t="str">
        <f t="shared" si="56"/>
        <v>-</v>
      </c>
      <c r="BK23" s="48" t="str">
        <f t="shared" si="56"/>
        <v>-</v>
      </c>
      <c r="BL23" s="49" t="str">
        <f t="shared" si="57"/>
        <v>-</v>
      </c>
      <c r="BM23" s="46">
        <f>'Vegas City'!BM22+'Rostov Gorisont'!BM22+'Novosibirsk Galereya'!BN23+Aviapark!BN23+Tsvetnoy!BN23+ONLINE!BN23+'Galereya SPb'!BN23+Evropeyskiy!BN23+Metropolis!BN23+Atrium!BN23+Manezh!BN23+Khimki!BM22</f>
        <v>0</v>
      </c>
      <c r="BN23" s="47">
        <f>'Vegas City'!BN22+'Rostov Gorisont'!BN22+'Novosibirsk Galereya'!BO23+Aviapark!BO23+Tsvetnoy!BO23+ONLINE!BO23+'Galereya SPb'!BO23+Evropeyskiy!BO23+Metropolis!BO23+Atrium!BO23+Manezh!BO23+Khimki!BN22</f>
        <v>0</v>
      </c>
      <c r="BO23" s="48" t="str">
        <f t="shared" si="58"/>
        <v>-</v>
      </c>
      <c r="BP23" s="48" t="str">
        <f t="shared" si="58"/>
        <v>-</v>
      </c>
      <c r="BQ23" s="49" t="str">
        <f t="shared" si="59"/>
        <v>-</v>
      </c>
      <c r="BR23" s="46">
        <f t="shared" si="33"/>
        <v>0</v>
      </c>
      <c r="BS23" s="47">
        <f t="shared" si="33"/>
        <v>0</v>
      </c>
      <c r="BT23" s="48" t="str">
        <f t="shared" si="60"/>
        <v>-</v>
      </c>
      <c r="BU23" s="48" t="str">
        <f t="shared" si="60"/>
        <v>-</v>
      </c>
      <c r="BV23" s="49" t="str">
        <f t="shared" si="61"/>
        <v>-</v>
      </c>
      <c r="BX23" s="66">
        <f t="shared" si="65"/>
        <v>0</v>
      </c>
      <c r="BY23" s="47">
        <f t="shared" si="62"/>
        <v>0</v>
      </c>
      <c r="BZ23" s="48" t="str">
        <f t="shared" si="63"/>
        <v>-</v>
      </c>
      <c r="CA23" s="48" t="str">
        <f t="shared" si="63"/>
        <v>-</v>
      </c>
      <c r="CB23" s="49" t="str">
        <f t="shared" si="64"/>
        <v>-</v>
      </c>
    </row>
    <row r="24" spans="2:80" s="3" customFormat="1" x14ac:dyDescent="0.3">
      <c r="B24" s="138"/>
      <c r="C24" s="9" t="s">
        <v>31</v>
      </c>
      <c r="D24" s="66">
        <f>'Vegas City'!D23+'Rostov Gorisont'!D23+'Novosibirsk Galereya'!E24+Aviapark!E24+Tsvetnoy!E24+ONLINE!E24+'Galereya SPb'!E24+Evropeyskiy!E24+Metropolis!E24+Atrium!E24+Manezh!E24+Khimki!D23</f>
        <v>0</v>
      </c>
      <c r="E24" s="47">
        <f>'Vegas City'!E23+'Rostov Gorisont'!E23+'Novosibirsk Galereya'!F24+Aviapark!F24+Tsvetnoy!F24+ONLINE!F24+'Galereya SPb'!F24+Evropeyskiy!F24+Metropolis!F24+Atrium!F24+Manezh!F24+Khimki!E23</f>
        <v>0</v>
      </c>
      <c r="F24" s="48" t="str">
        <f t="shared" si="34"/>
        <v>-</v>
      </c>
      <c r="G24" s="48" t="str">
        <f t="shared" si="34"/>
        <v>-</v>
      </c>
      <c r="H24" s="49" t="str">
        <f t="shared" si="35"/>
        <v>-</v>
      </c>
      <c r="I24" s="46">
        <f>'Vegas City'!I23+'Rostov Gorisont'!I23+'Novosibirsk Galereya'!J24+Aviapark!J24+Tsvetnoy!J24+ONLINE!J24+'Galereya SPb'!J24+Evropeyskiy!J24+Metropolis!J24+Atrium!J24+Manezh!J24+Khimki!I23</f>
        <v>0</v>
      </c>
      <c r="J24" s="47">
        <f>'Vegas City'!J23+'Rostov Gorisont'!J23+'Novosibirsk Galereya'!K24+Aviapark!K24+Tsvetnoy!K24+ONLINE!K24+'Galereya SPb'!K24+Evropeyskiy!K24+Metropolis!K24+Atrium!K24+Manezh!K24+Khimki!J23</f>
        <v>0</v>
      </c>
      <c r="K24" s="48" t="str">
        <f t="shared" si="36"/>
        <v>-</v>
      </c>
      <c r="L24" s="48" t="str">
        <f t="shared" si="36"/>
        <v>-</v>
      </c>
      <c r="M24" s="49" t="str">
        <f t="shared" si="37"/>
        <v>-</v>
      </c>
      <c r="N24" s="46">
        <f>'Vegas City'!N23+'Rostov Gorisont'!N23+'Novosibirsk Galereya'!O24+Aviapark!O24+Tsvetnoy!O24+ONLINE!O24+'Galereya SPb'!O24+Evropeyskiy!O24+Metropolis!O24+Atrium!O24+Manezh!O24+Khimki!N23</f>
        <v>0</v>
      </c>
      <c r="O24" s="47">
        <f>'Vegas City'!O23+'Rostov Gorisont'!O23+'Novosibirsk Galereya'!P24+Aviapark!P24+Tsvetnoy!P24+ONLINE!P24+'Galereya SPb'!P24+Evropeyskiy!P24+Metropolis!P24+Atrium!P24+Manezh!P24+Khimki!O23</f>
        <v>0</v>
      </c>
      <c r="P24" s="48" t="str">
        <f t="shared" si="38"/>
        <v>-</v>
      </c>
      <c r="Q24" s="48" t="str">
        <f t="shared" si="38"/>
        <v>-</v>
      </c>
      <c r="R24" s="49" t="str">
        <f t="shared" si="39"/>
        <v>-</v>
      </c>
      <c r="S24" s="46">
        <f>'Vegas City'!S23+'Rostov Gorisont'!S23+'Novosibirsk Galereya'!T24+Aviapark!T24+Tsvetnoy!T24+ONLINE!T24+'Galereya SPb'!T24+Evropeyskiy!T24+Metropolis!T24+Atrium!T24+Manezh!T24+Khimki!S23</f>
        <v>0</v>
      </c>
      <c r="T24" s="47">
        <f>'Vegas City'!T23+'Rostov Gorisont'!T23+'Novosibirsk Galereya'!U24+Aviapark!U24+Tsvetnoy!U24+ONLINE!U24+'Galereya SPb'!U24+Evropeyskiy!U24+Metropolis!U24+Atrium!U24+Manezh!U24+Khimki!T23</f>
        <v>0</v>
      </c>
      <c r="U24" s="48" t="str">
        <f t="shared" si="40"/>
        <v>-</v>
      </c>
      <c r="V24" s="48" t="str">
        <f t="shared" si="40"/>
        <v>-</v>
      </c>
      <c r="W24" s="49" t="str">
        <f t="shared" si="41"/>
        <v>-</v>
      </c>
      <c r="X24" s="46">
        <f>'Vegas City'!X23+'Rostov Gorisont'!X23+'Novosibirsk Galereya'!Y24+Aviapark!Y24+Tsvetnoy!Y24+ONLINE!Y24+'Galereya SPb'!Y24+Evropeyskiy!Y24+Metropolis!Y24+Atrium!Y24+Manezh!Y24+Khimki!X23</f>
        <v>0</v>
      </c>
      <c r="Y24" s="47">
        <f>'Vegas City'!Y23+'Rostov Gorisont'!Y23+'Novosibirsk Galereya'!Z24+Aviapark!Z24+Tsvetnoy!Z24+ONLINE!Z24+'Galereya SPb'!Z24+Evropeyskiy!Z24+Metropolis!Z24+Atrium!Z24+Manezh!Z24+Khimki!Y23</f>
        <v>0</v>
      </c>
      <c r="Z24" s="48" t="str">
        <f t="shared" si="42"/>
        <v>-</v>
      </c>
      <c r="AA24" s="48" t="str">
        <f t="shared" si="42"/>
        <v>-</v>
      </c>
      <c r="AB24" s="49" t="str">
        <f t="shared" si="43"/>
        <v>-</v>
      </c>
      <c r="AC24" s="46">
        <f>'Vegas City'!AC23+'Rostov Gorisont'!AC23+'Novosibirsk Galereya'!AD24+Aviapark!AD24+Tsvetnoy!AD24+ONLINE!AD24+'Galereya SPb'!AD24+Evropeyskiy!AD24+Metropolis!AD24+Atrium!AD24+Manezh!AD24+Khimki!AC23</f>
        <v>0</v>
      </c>
      <c r="AD24" s="47">
        <f>'Vegas City'!AD23+'Rostov Gorisont'!AD23+'Novosibirsk Galereya'!AE24+Aviapark!AE24+Tsvetnoy!AE24+ONLINE!AE24+'Galereya SPb'!AE24+Evropeyskiy!AE24+Metropolis!AE24+Atrium!AE24+Manezh!AE24+Khimki!AD23</f>
        <v>0</v>
      </c>
      <c r="AE24" s="48" t="str">
        <f t="shared" si="44"/>
        <v>-</v>
      </c>
      <c r="AF24" s="48" t="str">
        <f t="shared" si="44"/>
        <v>-</v>
      </c>
      <c r="AG24" s="49" t="str">
        <f t="shared" si="45"/>
        <v>-</v>
      </c>
      <c r="AH24" s="46">
        <f t="shared" si="32"/>
        <v>0</v>
      </c>
      <c r="AI24" s="47">
        <f t="shared" si="32"/>
        <v>0</v>
      </c>
      <c r="AJ24" s="48" t="str">
        <f t="shared" si="46"/>
        <v>-</v>
      </c>
      <c r="AK24" s="48" t="str">
        <f t="shared" si="46"/>
        <v>-</v>
      </c>
      <c r="AL24" s="49" t="str">
        <f t="shared" si="47"/>
        <v>-</v>
      </c>
      <c r="AM24" s="10"/>
      <c r="AN24" s="46">
        <f>'Vegas City'!AN23+'Rostov Gorisont'!AN23+'Novosibirsk Galereya'!AO24+Aviapark!AO24+Tsvetnoy!AO24+ONLINE!AO24+'Galereya SPb'!AO24+Evropeyskiy!AO24+Metropolis!AO24+Atrium!AO24+Manezh!AO24+Khimki!AN23</f>
        <v>0</v>
      </c>
      <c r="AO24" s="47">
        <f>'Vegas City'!AO23+'Rostov Gorisont'!AO23+'Novosibirsk Galereya'!AP24+Aviapark!AP24+Tsvetnoy!AP24+ONLINE!AP24+'Galereya SPb'!AP24+Evropeyskiy!AP24+Metropolis!AP24+Atrium!AP24+Manezh!AP24+Khimki!AO23</f>
        <v>0</v>
      </c>
      <c r="AP24" s="48" t="str">
        <f t="shared" si="48"/>
        <v>-</v>
      </c>
      <c r="AQ24" s="48" t="str">
        <f t="shared" si="48"/>
        <v>-</v>
      </c>
      <c r="AR24" s="49" t="str">
        <f t="shared" si="49"/>
        <v>-</v>
      </c>
      <c r="AS24" s="46">
        <f>'Vegas City'!AS23+'Rostov Gorisont'!AS23+'Novosibirsk Galereya'!AT24+Aviapark!AT24+Tsvetnoy!AT24+ONLINE!AT24+'Galereya SPb'!AT24+Evropeyskiy!AT24+Metropolis!AT24+Atrium!AT24+Manezh!AT24+Khimki!AS23</f>
        <v>0</v>
      </c>
      <c r="AT24" s="47">
        <f>'Vegas City'!AT23+'Rostov Gorisont'!AT23+'Novosibirsk Galereya'!AU24+Aviapark!AU24+Tsvetnoy!AU24+ONLINE!AU24+'Galereya SPb'!AU24+Evropeyskiy!AU24+Metropolis!AU24+Atrium!AU24+Manezh!AU24+Khimki!AT23</f>
        <v>0</v>
      </c>
      <c r="AU24" s="48" t="str">
        <f t="shared" si="50"/>
        <v>-</v>
      </c>
      <c r="AV24" s="48" t="str">
        <f t="shared" si="50"/>
        <v>-</v>
      </c>
      <c r="AW24" s="49" t="str">
        <f t="shared" si="51"/>
        <v>-</v>
      </c>
      <c r="AX24" s="46">
        <f>'Vegas City'!AX23+'Rostov Gorisont'!AX23+'Novosibirsk Galereya'!AY24+Aviapark!AY24+Tsvetnoy!AY24+ONLINE!AY24+'Galereya SPb'!AY24+Evropeyskiy!AY24+Metropolis!AY24+Atrium!AY24+Manezh!AY24+Khimki!AX23</f>
        <v>0</v>
      </c>
      <c r="AY24" s="47">
        <f>'Vegas City'!AY23+'Rostov Gorisont'!AY23+'Novosibirsk Galereya'!AZ24+Aviapark!AZ24+Tsvetnoy!AZ24+ONLINE!AZ24+'Galereya SPb'!AZ24+Evropeyskiy!AZ24+Metropolis!AZ24+Atrium!AZ24+Manezh!AZ24+Khimki!AY23</f>
        <v>0</v>
      </c>
      <c r="AZ24" s="48" t="str">
        <f t="shared" si="52"/>
        <v>-</v>
      </c>
      <c r="BA24" s="48" t="str">
        <f t="shared" si="52"/>
        <v>-</v>
      </c>
      <c r="BB24" s="49" t="str">
        <f t="shared" si="53"/>
        <v>-</v>
      </c>
      <c r="BC24" s="46">
        <f>'Vegas City'!BC23+'Rostov Gorisont'!BC23+'Novosibirsk Galereya'!BD24+Aviapark!BD24+Tsvetnoy!BD24+ONLINE!BD24+'Galereya SPb'!BD24+Evropeyskiy!BD24+Metropolis!BD24+Atrium!BD24+Manezh!BD24+Khimki!BC23</f>
        <v>0</v>
      </c>
      <c r="BD24" s="47">
        <f>'Vegas City'!BD23+'Rostov Gorisont'!BD23+'Novosibirsk Galereya'!BE24+Aviapark!BE24+Tsvetnoy!BE24+ONLINE!BE24+'Galereya SPb'!BE24+Evropeyskiy!BE24+Metropolis!BE24+Atrium!BE24+Manezh!BE24+Khimki!BD23</f>
        <v>0</v>
      </c>
      <c r="BE24" s="48" t="str">
        <f t="shared" si="54"/>
        <v>-</v>
      </c>
      <c r="BF24" s="48" t="str">
        <f t="shared" si="54"/>
        <v>-</v>
      </c>
      <c r="BG24" s="49" t="str">
        <f t="shared" si="55"/>
        <v>-</v>
      </c>
      <c r="BH24" s="46">
        <f>'Vegas City'!BH23+'Rostov Gorisont'!BH23+'Novosibirsk Galereya'!BI24+Aviapark!BI24+Tsvetnoy!BI24+ONLINE!BI24+'Galereya SPb'!BI24+Evropeyskiy!BI24+Metropolis!BI24+Atrium!BI24+Manezh!BI24+Khimki!BH23</f>
        <v>0</v>
      </c>
      <c r="BI24" s="47">
        <f>'Vegas City'!BI23+'Rostov Gorisont'!BI23+'Novosibirsk Galereya'!BJ24+Aviapark!BJ24+Tsvetnoy!BJ24+ONLINE!BJ24+'Galereya SPb'!BJ24+Evropeyskiy!BJ24+Metropolis!BJ24+Atrium!BJ24+Manezh!BJ24+Khimki!BI23</f>
        <v>0</v>
      </c>
      <c r="BJ24" s="48" t="str">
        <f t="shared" si="56"/>
        <v>-</v>
      </c>
      <c r="BK24" s="48" t="str">
        <f t="shared" si="56"/>
        <v>-</v>
      </c>
      <c r="BL24" s="49" t="str">
        <f t="shared" si="57"/>
        <v>-</v>
      </c>
      <c r="BM24" s="46">
        <f>'Vegas City'!BM23+'Rostov Gorisont'!BM23+'Novosibirsk Galereya'!BN24+Aviapark!BN24+Tsvetnoy!BN24+ONLINE!BN24+'Galereya SPb'!BN24+Evropeyskiy!BN24+Metropolis!BN24+Atrium!BN24+Manezh!BN24+Khimki!BM23</f>
        <v>0</v>
      </c>
      <c r="BN24" s="47">
        <f>'Vegas City'!BN23+'Rostov Gorisont'!BN23+'Novosibirsk Galereya'!BO24+Aviapark!BO24+Tsvetnoy!BO24+ONLINE!BO24+'Galereya SPb'!BO24+Evropeyskiy!BO24+Metropolis!BO24+Atrium!BO24+Manezh!BO24+Khimki!BN23</f>
        <v>0</v>
      </c>
      <c r="BO24" s="48" t="str">
        <f t="shared" si="58"/>
        <v>-</v>
      </c>
      <c r="BP24" s="48" t="str">
        <f t="shared" si="58"/>
        <v>-</v>
      </c>
      <c r="BQ24" s="49" t="str">
        <f t="shared" si="59"/>
        <v>-</v>
      </c>
      <c r="BR24" s="46">
        <f t="shared" si="33"/>
        <v>0</v>
      </c>
      <c r="BS24" s="47">
        <f t="shared" si="33"/>
        <v>0</v>
      </c>
      <c r="BT24" s="48" t="str">
        <f t="shared" si="60"/>
        <v>-</v>
      </c>
      <c r="BU24" s="48" t="str">
        <f t="shared" si="60"/>
        <v>-</v>
      </c>
      <c r="BV24" s="49" t="str">
        <f t="shared" si="61"/>
        <v>-</v>
      </c>
      <c r="BX24" s="66">
        <f t="shared" si="65"/>
        <v>0</v>
      </c>
      <c r="BY24" s="47">
        <f t="shared" si="62"/>
        <v>0</v>
      </c>
      <c r="BZ24" s="48" t="str">
        <f t="shared" si="63"/>
        <v>-</v>
      </c>
      <c r="CA24" s="48" t="str">
        <f t="shared" si="63"/>
        <v>-</v>
      </c>
      <c r="CB24" s="49" t="str">
        <f t="shared" si="64"/>
        <v>-</v>
      </c>
    </row>
    <row r="25" spans="2:80" s="3" customFormat="1" ht="15.65" thickBot="1" x14ac:dyDescent="0.35">
      <c r="B25" s="139"/>
      <c r="C25" s="11" t="s">
        <v>25</v>
      </c>
      <c r="D25" s="67">
        <f>'Vegas City'!D24+'Rostov Gorisont'!D24+'Novosibirsk Galereya'!E25+Aviapark!E25+Tsvetnoy!E25+ONLINE!E25+'Galereya SPb'!E25+Evropeyskiy!E25+Metropolis!E25+Atrium!E25+Manezh!E25+Khimki!D24</f>
        <v>229</v>
      </c>
      <c r="E25" s="54">
        <f>'Vegas City'!E24+'Rostov Gorisont'!E24+'Novosibirsk Galereya'!F25+Aviapark!F25+Tsvetnoy!F25+ONLINE!F25+'Galereya SPb'!F25+Evropeyskiy!F25+Metropolis!F25+Atrium!F25+Manezh!F25+Khimki!E24</f>
        <v>301438.64</v>
      </c>
      <c r="F25" s="55">
        <f t="shared" si="34"/>
        <v>9.9392361111111105E-2</v>
      </c>
      <c r="G25" s="55">
        <f t="shared" si="34"/>
        <v>7.0035424506896843E-2</v>
      </c>
      <c r="H25" s="56">
        <f t="shared" si="35"/>
        <v>1316.3259388646288</v>
      </c>
      <c r="I25" s="53">
        <f>'Vegas City'!I24+'Rostov Gorisont'!I24+'Novosibirsk Galereya'!J25+Aviapark!J25+Tsvetnoy!J25+ONLINE!J25+'Galereya SPb'!J25+Evropeyskiy!J25+Metropolis!J25+Atrium!J25+Manezh!J25+Khimki!I24</f>
        <v>263</v>
      </c>
      <c r="J25" s="54">
        <f>'Vegas City'!J24+'Rostov Gorisont'!J24+'Novosibirsk Galereya'!K25+Aviapark!K25+Tsvetnoy!K25+ONLINE!K25+'Galereya SPb'!K25+Evropeyskiy!K25+Metropolis!K25+Atrium!K25+Manezh!K25+Khimki!J24</f>
        <v>346843.08</v>
      </c>
      <c r="K25" s="55">
        <f t="shared" si="36"/>
        <v>0.13952254641909814</v>
      </c>
      <c r="L25" s="55">
        <f t="shared" si="36"/>
        <v>9.2119620253915971E-2</v>
      </c>
      <c r="M25" s="56">
        <f t="shared" si="37"/>
        <v>1318.7949809885931</v>
      </c>
      <c r="N25" s="53">
        <f>'Vegas City'!N24+'Rostov Gorisont'!N24+'Novosibirsk Galereya'!O25+Aviapark!O25+Tsvetnoy!O25+ONLINE!O25+'Galereya SPb'!O25+Evropeyskiy!O25+Metropolis!O25+Atrium!O25+Manezh!O25+Khimki!N24</f>
        <v>137</v>
      </c>
      <c r="O25" s="54">
        <f>'Vegas City'!O24+'Rostov Gorisont'!O24+'Novosibirsk Galereya'!P25+Aviapark!P25+Tsvetnoy!P25+ONLINE!P25+'Galereya SPb'!P25+Evropeyskiy!P25+Metropolis!P25+Atrium!P25+Manezh!P25+Khimki!O24</f>
        <v>287425.42</v>
      </c>
      <c r="P25" s="55">
        <f t="shared" si="38"/>
        <v>0.16892725030826142</v>
      </c>
      <c r="Q25" s="55">
        <f t="shared" si="38"/>
        <v>0.15120571606379876</v>
      </c>
      <c r="R25" s="56">
        <f t="shared" si="39"/>
        <v>2097.9957664233575</v>
      </c>
      <c r="S25" s="53">
        <f>'Vegas City'!S24+'Rostov Gorisont'!S24+'Novosibirsk Galereya'!T25+Aviapark!T25+Tsvetnoy!T25+ONLINE!T25+'Galereya SPb'!T25+Evropeyskiy!T25+Metropolis!T25+Atrium!T25+Manezh!T25+Khimki!S24</f>
        <v>38</v>
      </c>
      <c r="T25" s="54">
        <f>'Vegas City'!T24+'Rostov Gorisont'!T24+'Novosibirsk Galereya'!U25+Aviapark!U25+Tsvetnoy!U25+ONLINE!U25+'Galereya SPb'!U25+Evropeyskiy!U25+Metropolis!U25+Atrium!U25+Manezh!U25+Khimki!T24</f>
        <v>72547</v>
      </c>
      <c r="U25" s="55">
        <f t="shared" si="40"/>
        <v>0.28358208955223879</v>
      </c>
      <c r="V25" s="55">
        <f t="shared" si="40"/>
        <v>0.26607032175485312</v>
      </c>
      <c r="W25" s="56">
        <f t="shared" si="41"/>
        <v>1909.1315789473683</v>
      </c>
      <c r="X25" s="53">
        <f>'Vegas City'!X24+'Rostov Gorisont'!X24+'Novosibirsk Galereya'!Y25+Aviapark!Y25+Tsvetnoy!Y25+ONLINE!Y25+'Galereya SPb'!Y25+Evropeyskiy!Y25+Metropolis!Y25+Atrium!Y25+Manezh!Y25+Khimki!X24</f>
        <v>70</v>
      </c>
      <c r="Y25" s="54">
        <f>'Vegas City'!Y24+'Rostov Gorisont'!Y24+'Novosibirsk Galereya'!Z25+Aviapark!Z25+Tsvetnoy!Z25+ONLINE!Z25+'Galereya SPb'!Z25+Evropeyskiy!Z25+Metropolis!Z25+Atrium!Z25+Manezh!Z25+Khimki!Y24</f>
        <v>122676</v>
      </c>
      <c r="Z25" s="55">
        <f t="shared" si="42"/>
        <v>0.22364217252396165</v>
      </c>
      <c r="AA25" s="55">
        <f t="shared" si="42"/>
        <v>0.19456260051195676</v>
      </c>
      <c r="AB25" s="56">
        <f t="shared" si="43"/>
        <v>1752.5142857142857</v>
      </c>
      <c r="AC25" s="53">
        <f>'Vegas City'!AC24+'Rostov Gorisont'!AC24+'Novosibirsk Galereya'!AD25+Aviapark!AD25+Tsvetnoy!AD25+ONLINE!AD25+'Galereya SPb'!AD25+Evropeyskiy!AD25+Metropolis!AD25+Atrium!AD25+Manezh!AD25+Khimki!AC24</f>
        <v>127</v>
      </c>
      <c r="AD25" s="54">
        <f>'Vegas City'!AD24+'Rostov Gorisont'!AD24+'Novosibirsk Galereya'!AE25+Aviapark!AE25+Tsvetnoy!AE25+ONLINE!AE25+'Galereya SPb'!AE25+Evropeyskiy!AE25+Metropolis!AE25+Atrium!AE25+Manezh!AE25+Khimki!AD24</f>
        <v>138187.29999999999</v>
      </c>
      <c r="AE25" s="55">
        <f t="shared" si="44"/>
        <v>4.7834274952919018E-2</v>
      </c>
      <c r="AF25" s="55">
        <f t="shared" si="44"/>
        <v>3.3590290341314034E-2</v>
      </c>
      <c r="AG25" s="56">
        <f t="shared" si="45"/>
        <v>1088.0889763779526</v>
      </c>
      <c r="AH25" s="53">
        <f t="shared" si="32"/>
        <v>864</v>
      </c>
      <c r="AI25" s="54">
        <f t="shared" si="32"/>
        <v>1269117.4399999999</v>
      </c>
      <c r="AJ25" s="55">
        <f t="shared" si="46"/>
        <v>0.10664033571957542</v>
      </c>
      <c r="AK25" s="55">
        <f t="shared" si="46"/>
        <v>8.4680060804212212E-2</v>
      </c>
      <c r="AL25" s="56">
        <f t="shared" si="47"/>
        <v>1468.8859259259259</v>
      </c>
      <c r="AM25" s="10"/>
      <c r="AN25" s="53">
        <f>'Vegas City'!AN24+'Rostov Gorisont'!AN24+'Novosibirsk Galereya'!AO25+Aviapark!AO25+Tsvetnoy!AO25+ONLINE!AO25+'Galereya SPb'!AO25+Evropeyskiy!AO25+Metropolis!AO25+Atrium!AO25+Manezh!AO25+Khimki!AN24</f>
        <v>83</v>
      </c>
      <c r="AO25" s="54">
        <f>'Vegas City'!AO24+'Rostov Gorisont'!AO24+'Novosibirsk Galereya'!AP25+Aviapark!AP25+Tsvetnoy!AP25+ONLINE!AP25+'Galereya SPb'!AP25+Evropeyskiy!AP25+Metropolis!AP25+Atrium!AP25+Manezh!AP25+Khimki!AO24</f>
        <v>101213.56</v>
      </c>
      <c r="AP25" s="55">
        <f t="shared" si="48"/>
        <v>2.2902869757174392E-2</v>
      </c>
      <c r="AQ25" s="55">
        <f t="shared" si="48"/>
        <v>1.9195564327958541E-2</v>
      </c>
      <c r="AR25" s="56">
        <f t="shared" si="49"/>
        <v>1219.4404819277108</v>
      </c>
      <c r="AS25" s="53">
        <f>'Vegas City'!AS24+'Rostov Gorisont'!AS24+'Novosibirsk Galereya'!AT25+Aviapark!AT25+Tsvetnoy!AT25+ONLINE!AT25+'Galereya SPb'!AT25+Evropeyskiy!AT25+Metropolis!AT25+Atrium!AT25+Manezh!AT25+Khimki!AS24</f>
        <v>0</v>
      </c>
      <c r="AT25" s="54">
        <f>'Vegas City'!AT24+'Rostov Gorisont'!AT24+'Novosibirsk Galereya'!AU25+Aviapark!AU25+Tsvetnoy!AU25+ONLINE!AU25+'Galereya SPb'!AU25+Evropeyskiy!AU25+Metropolis!AU25+Atrium!AU25+Manezh!AU25+Khimki!AT24</f>
        <v>0</v>
      </c>
      <c r="AU25" s="55" t="str">
        <f t="shared" si="50"/>
        <v>-</v>
      </c>
      <c r="AV25" s="55" t="str">
        <f t="shared" si="50"/>
        <v>-</v>
      </c>
      <c r="AW25" s="56" t="str">
        <f t="shared" si="51"/>
        <v>-</v>
      </c>
      <c r="AX25" s="53">
        <f>'Vegas City'!AX24+'Rostov Gorisont'!AX24+'Novosibirsk Galereya'!AY25+Aviapark!AY25+Tsvetnoy!AY25+ONLINE!AY25+'Galereya SPb'!AY25+Evropeyskiy!AY25+Metropolis!AY25+Atrium!AY25+Manezh!AY25+Khimki!AX24</f>
        <v>0</v>
      </c>
      <c r="AY25" s="54">
        <f>'Vegas City'!AY24+'Rostov Gorisont'!AY24+'Novosibirsk Galereya'!AZ25+Aviapark!AZ25+Tsvetnoy!AZ25+ONLINE!AZ25+'Galereya SPb'!AZ25+Evropeyskiy!AZ25+Metropolis!AZ25+Atrium!AZ25+Manezh!AZ25+Khimki!AY24</f>
        <v>0</v>
      </c>
      <c r="AZ25" s="55" t="str">
        <f t="shared" si="52"/>
        <v>-</v>
      </c>
      <c r="BA25" s="55" t="str">
        <f t="shared" si="52"/>
        <v>-</v>
      </c>
      <c r="BB25" s="56" t="str">
        <f t="shared" si="53"/>
        <v>-</v>
      </c>
      <c r="BC25" s="53">
        <f>'Vegas City'!BC24+'Rostov Gorisont'!BC24+'Novosibirsk Galereya'!BD25+Aviapark!BD25+Tsvetnoy!BD25+ONLINE!BD25+'Galereya SPb'!BD25+Evropeyskiy!BD25+Metropolis!BD25+Atrium!BD25+Manezh!BD25+Khimki!BC24</f>
        <v>0</v>
      </c>
      <c r="BD25" s="54">
        <f>'Vegas City'!BD24+'Rostov Gorisont'!BD24+'Novosibirsk Galereya'!BE25+Aviapark!BE25+Tsvetnoy!BE25+ONLINE!BE25+'Galereya SPb'!BE25+Evropeyskiy!BE25+Metropolis!BE25+Atrium!BE25+Manezh!BE25+Khimki!BD24</f>
        <v>0</v>
      </c>
      <c r="BE25" s="55" t="str">
        <f t="shared" si="54"/>
        <v>-</v>
      </c>
      <c r="BF25" s="55" t="str">
        <f t="shared" si="54"/>
        <v>-</v>
      </c>
      <c r="BG25" s="56" t="str">
        <f t="shared" si="55"/>
        <v>-</v>
      </c>
      <c r="BH25" s="53">
        <f>'Vegas City'!BH24+'Rostov Gorisont'!BH24+'Novosibirsk Galereya'!BI25+Aviapark!BI25+Tsvetnoy!BI25+ONLINE!BI25+'Galereya SPb'!BI25+Evropeyskiy!BI25+Metropolis!BI25+Atrium!BI25+Manezh!BI25+Khimki!BH24</f>
        <v>0</v>
      </c>
      <c r="BI25" s="54">
        <f>'Vegas City'!BI24+'Rostov Gorisont'!BI24+'Novosibirsk Galereya'!BJ25+Aviapark!BJ25+Tsvetnoy!BJ25+ONLINE!BJ25+'Galereya SPb'!BJ25+Evropeyskiy!BJ25+Metropolis!BJ25+Atrium!BJ25+Manezh!BJ25+Khimki!BI24</f>
        <v>0</v>
      </c>
      <c r="BJ25" s="55" t="str">
        <f t="shared" si="56"/>
        <v>-</v>
      </c>
      <c r="BK25" s="55" t="str">
        <f t="shared" si="56"/>
        <v>-</v>
      </c>
      <c r="BL25" s="56" t="str">
        <f t="shared" si="57"/>
        <v>-</v>
      </c>
      <c r="BM25" s="53">
        <f>'Vegas City'!BM24+'Rostov Gorisont'!BM24+'Novosibirsk Galereya'!BN25+Aviapark!BN25+Tsvetnoy!BN25+ONLINE!BN25+'Galereya SPb'!BN25+Evropeyskiy!BN25+Metropolis!BN25+Atrium!BN25+Manezh!BN25+Khimki!BM24</f>
        <v>0</v>
      </c>
      <c r="BN25" s="54">
        <f>'Vegas City'!BN24+'Rostov Gorisont'!BN24+'Novosibirsk Galereya'!BO25+Aviapark!BO25+Tsvetnoy!BO25+ONLINE!BO25+'Galereya SPb'!BO25+Evropeyskiy!BO25+Metropolis!BO25+Atrium!BO25+Manezh!BO25+Khimki!BN24</f>
        <v>0</v>
      </c>
      <c r="BO25" s="55" t="str">
        <f t="shared" si="58"/>
        <v>-</v>
      </c>
      <c r="BP25" s="55" t="str">
        <f t="shared" si="58"/>
        <v>-</v>
      </c>
      <c r="BQ25" s="56" t="str">
        <f t="shared" si="59"/>
        <v>-</v>
      </c>
      <c r="BR25" s="53">
        <f t="shared" si="33"/>
        <v>83</v>
      </c>
      <c r="BS25" s="54">
        <f t="shared" si="33"/>
        <v>101213.56</v>
      </c>
      <c r="BT25" s="55">
        <f t="shared" si="60"/>
        <v>2.2902869757174392E-2</v>
      </c>
      <c r="BU25" s="55">
        <f t="shared" si="60"/>
        <v>1.9195564327958541E-2</v>
      </c>
      <c r="BV25" s="56">
        <f t="shared" si="61"/>
        <v>1219.4404819277108</v>
      </c>
      <c r="BX25" s="66">
        <f t="shared" si="65"/>
        <v>947</v>
      </c>
      <c r="BY25" s="47">
        <f t="shared" si="62"/>
        <v>1370331</v>
      </c>
      <c r="BZ25" s="48">
        <f t="shared" si="63"/>
        <v>8.0760702711922219E-2</v>
      </c>
      <c r="CA25" s="48">
        <f t="shared" si="63"/>
        <v>6.7637389638784434E-2</v>
      </c>
      <c r="CB25" s="49">
        <f t="shared" si="64"/>
        <v>1447.0232312565997</v>
      </c>
    </row>
    <row r="26" spans="2:80" s="3" customFormat="1" ht="15.65" thickTop="1" thickBot="1" x14ac:dyDescent="0.35">
      <c r="B26" s="6" t="s">
        <v>11</v>
      </c>
      <c r="C26" s="7"/>
      <c r="D26" s="68">
        <f>SUM(D18:D25)</f>
        <v>2304</v>
      </c>
      <c r="E26" s="40">
        <f>SUM(E18:E25)</f>
        <v>4304088.1399999997</v>
      </c>
      <c r="F26" s="41">
        <f>IF(D26&gt;0,D26/D$38,"-")</f>
        <v>0.2847256549678695</v>
      </c>
      <c r="G26" s="41">
        <f>IF(E26&gt;0,E26/E$38,"-")</f>
        <v>0.17852088051978612</v>
      </c>
      <c r="H26" s="42">
        <f>IF(D26&gt;0,E26/D26,"-")</f>
        <v>1868.0938107638888</v>
      </c>
      <c r="I26" s="39">
        <f>SUM(I18:I25)</f>
        <v>1885</v>
      </c>
      <c r="J26" s="40">
        <f>SUM(J18:J25)</f>
        <v>3765137.9699999997</v>
      </c>
      <c r="K26" s="41">
        <f>IF(I26&gt;0,I26/I$38,"-")</f>
        <v>0.27963210206200861</v>
      </c>
      <c r="L26" s="41">
        <f>IF(J26&gt;0,J26/J$38,"-")</f>
        <v>0.15737994350430085</v>
      </c>
      <c r="M26" s="42">
        <f>IF(I26&gt;0,J26/I26,"-")</f>
        <v>1997.420673740053</v>
      </c>
      <c r="N26" s="39">
        <f>SUM(N18:N25)</f>
        <v>811</v>
      </c>
      <c r="O26" s="40">
        <f>SUM(O18:O25)</f>
        <v>1900889.91</v>
      </c>
      <c r="P26" s="41">
        <f>IF(N26&gt;0,N26/N$38,"-")</f>
        <v>0.16808290155440414</v>
      </c>
      <c r="Q26" s="41">
        <f>IF(O26&gt;0,O26/O$38,"-")</f>
        <v>8.1382122443430627E-2</v>
      </c>
      <c r="R26" s="42">
        <f>IF(N26&gt;0,O26/N26,"-")</f>
        <v>2343.8839827373613</v>
      </c>
      <c r="S26" s="39">
        <f>SUM(S18:S25)</f>
        <v>134</v>
      </c>
      <c r="T26" s="40">
        <f>SUM(T18:T25)</f>
        <v>272661</v>
      </c>
      <c r="U26" s="41">
        <f>IF(S26&gt;0,S26/S$38,"-")</f>
        <v>8.8390501319261211E-2</v>
      </c>
      <c r="V26" s="41">
        <f>IF(T26&gt;0,T26/T$38,"-")</f>
        <v>4.046941139085225E-2</v>
      </c>
      <c r="W26" s="42">
        <f>IF(S26&gt;0,T26/S26,"-")</f>
        <v>2034.7835820895523</v>
      </c>
      <c r="X26" s="39">
        <f>SUM(X18:X25)</f>
        <v>313</v>
      </c>
      <c r="Y26" s="40">
        <f>SUM(Y18:Y25)</f>
        <v>630522</v>
      </c>
      <c r="Z26" s="41">
        <f>IF(X26&gt;0,X26/X$38,"-")</f>
        <v>6.5549738219895293E-2</v>
      </c>
      <c r="AA26" s="41">
        <f>IF(Y26&gt;0,Y26/Y$38,"-")</f>
        <v>2.7243553667733657E-2</v>
      </c>
      <c r="AB26" s="42">
        <f>IF(X26&gt;0,Y26/X26,"-")</f>
        <v>2014.4472843450478</v>
      </c>
      <c r="AC26" s="39">
        <f>SUM(AC18:AC25)</f>
        <v>2655</v>
      </c>
      <c r="AD26" s="40">
        <f>SUM(AD18:AD25)</f>
        <v>4113906.09</v>
      </c>
      <c r="AE26" s="41">
        <f>IF(AC26&gt;0,AC26/AC$38,"-")</f>
        <v>0.18055083304998301</v>
      </c>
      <c r="AF26" s="41">
        <f>IF(AD26&gt;0,AD26/AD$38,"-")</f>
        <v>6.8327831363231478E-2</v>
      </c>
      <c r="AG26" s="42">
        <f>IF(AC26&gt;0,AD26/AC26,"-")</f>
        <v>1549.4938192090394</v>
      </c>
      <c r="AH26" s="39">
        <f>SUM(AH18:AH25)</f>
        <v>8102</v>
      </c>
      <c r="AI26" s="40">
        <f>SUM(AI18:AI25)</f>
        <v>14987205.109999999</v>
      </c>
      <c r="AJ26" s="41">
        <f>IF(AH26&gt;0,AH26/AH$38,"-")</f>
        <v>0.19929158262409602</v>
      </c>
      <c r="AK26" s="41">
        <f>IF(AI26&gt;0,AI26/AI$38,"-")</f>
        <v>9.2811016178060479E-2</v>
      </c>
      <c r="AL26" s="42">
        <f>IF(AH26&gt;0,AI26/AH26,"-")</f>
        <v>1849.8154912367315</v>
      </c>
      <c r="AM26" s="16"/>
      <c r="AN26" s="39">
        <f>SUM(AN18:AN25)</f>
        <v>3624</v>
      </c>
      <c r="AO26" s="40">
        <f>SUM(AO18:AO25)</f>
        <v>5272757.72</v>
      </c>
      <c r="AP26" s="41">
        <f>IF(AN26&gt;0,AN26/AN$38,"-")</f>
        <v>0.24192256341789051</v>
      </c>
      <c r="AQ26" s="41">
        <f>IF(AO26&gt;0,AO26/AO$38,"-")</f>
        <v>9.5633275291606118E-2</v>
      </c>
      <c r="AR26" s="42">
        <f>IF(AN26&gt;0,AO26/AN26,"-")</f>
        <v>1454.9552207505519</v>
      </c>
      <c r="AS26" s="39">
        <f>SUM(AS18:AS25)</f>
        <v>0</v>
      </c>
      <c r="AT26" s="40">
        <f>SUM(AT18:AT25)</f>
        <v>0</v>
      </c>
      <c r="AU26" s="41" t="str">
        <f>IF(AS26&gt;0,AS26/AS$38,"-")</f>
        <v>-</v>
      </c>
      <c r="AV26" s="41" t="str">
        <f>IF(AT26&gt;0,AT26/AT$38,"-")</f>
        <v>-</v>
      </c>
      <c r="AW26" s="42" t="str">
        <f>IF(AS26&gt;0,AT26/AS26,"-")</f>
        <v>-</v>
      </c>
      <c r="AX26" s="39">
        <f>SUM(AX18:AX25)</f>
        <v>0</v>
      </c>
      <c r="AY26" s="40">
        <f>SUM(AY18:AY25)</f>
        <v>0</v>
      </c>
      <c r="AZ26" s="41" t="str">
        <f>IF(AX26&gt;0,AX26/AX$38,"-")</f>
        <v>-</v>
      </c>
      <c r="BA26" s="41" t="str">
        <f>IF(AY26&gt;0,AY26/AY$38,"-")</f>
        <v>-</v>
      </c>
      <c r="BB26" s="42" t="str">
        <f>IF(AX26&gt;0,AY26/AX26,"-")</f>
        <v>-</v>
      </c>
      <c r="BC26" s="39">
        <f>SUM(BC18:BC25)</f>
        <v>0</v>
      </c>
      <c r="BD26" s="40">
        <f>SUM(BD18:BD25)</f>
        <v>0</v>
      </c>
      <c r="BE26" s="41" t="str">
        <f>IF(BC26&gt;0,BC26/BC$38,"-")</f>
        <v>-</v>
      </c>
      <c r="BF26" s="41" t="str">
        <f>IF(BD26&gt;0,BD26/BD$38,"-")</f>
        <v>-</v>
      </c>
      <c r="BG26" s="42" t="str">
        <f>IF(BC26&gt;0,BD26/BC26,"-")</f>
        <v>-</v>
      </c>
      <c r="BH26" s="39">
        <f>SUM(BH18:BH25)</f>
        <v>0</v>
      </c>
      <c r="BI26" s="40">
        <f>SUM(BI18:BI25)</f>
        <v>0</v>
      </c>
      <c r="BJ26" s="41" t="str">
        <f>IF(BH26&gt;0,BH26/BH$38,"-")</f>
        <v>-</v>
      </c>
      <c r="BK26" s="41" t="str">
        <f>IF(BI26&gt;0,BI26/BI$38,"-")</f>
        <v>-</v>
      </c>
      <c r="BL26" s="42" t="str">
        <f>IF(BH26&gt;0,BI26/BH26,"-")</f>
        <v>-</v>
      </c>
      <c r="BM26" s="39">
        <f>SUM(BM18:BM25)</f>
        <v>0</v>
      </c>
      <c r="BN26" s="40">
        <f>SUM(BN18:BN25)</f>
        <v>0</v>
      </c>
      <c r="BO26" s="41" t="str">
        <f>IF(BM26&gt;0,BM26/BM$38,"-")</f>
        <v>-</v>
      </c>
      <c r="BP26" s="41" t="str">
        <f>IF(BN26&gt;0,BN26/BN$38,"-")</f>
        <v>-</v>
      </c>
      <c r="BQ26" s="42" t="str">
        <f>IF(BM26&gt;0,BN26/BM26,"-")</f>
        <v>-</v>
      </c>
      <c r="BR26" s="39">
        <f>SUM(BR18:BR25)</f>
        <v>3624</v>
      </c>
      <c r="BS26" s="40">
        <f>SUM(BS18:BS25)</f>
        <v>5272757.72</v>
      </c>
      <c r="BT26" s="41">
        <f>IF(BR26&gt;0,BR26/BR$38,"-")</f>
        <v>0.32648648648648648</v>
      </c>
      <c r="BU26" s="41">
        <f>IF(BS26&gt;0,BS26/BS$38,"-")</f>
        <v>0.13139004575100974</v>
      </c>
      <c r="BV26" s="42">
        <f>IF(BR26&gt;0,BS26/BR26,"-")</f>
        <v>1454.9552207505519</v>
      </c>
      <c r="BX26" s="68">
        <f>SUM(BX18:BX25)</f>
        <v>11726</v>
      </c>
      <c r="BY26" s="40">
        <f>SUM(BY18:BY25)</f>
        <v>20259962.830000002</v>
      </c>
      <c r="BZ26" s="41">
        <f>IF(BX26&gt;0,BX26/BX$38,"-")</f>
        <v>0.22657185917996678</v>
      </c>
      <c r="CA26" s="41">
        <f>IF(BY26&gt;0,BY26/BY$38,"-")</f>
        <v>0.10049013594237681</v>
      </c>
      <c r="CB26" s="42">
        <f>IF(BX26&gt;0,BY26/BX26,"-")</f>
        <v>1727.7812408323387</v>
      </c>
    </row>
    <row r="27" spans="2:80" s="3" customFormat="1" ht="3.8" customHeight="1" thickTop="1" thickBot="1" x14ac:dyDescent="0.35">
      <c r="B27"/>
      <c r="C27"/>
      <c r="D27" s="71"/>
      <c r="E27" s="72"/>
      <c r="F27" s="73"/>
      <c r="G27" s="73"/>
      <c r="H27" s="72"/>
      <c r="I27" s="50"/>
      <c r="J27" s="51"/>
      <c r="K27" s="52"/>
      <c r="L27" s="52"/>
      <c r="M27" s="51"/>
      <c r="N27" s="50"/>
      <c r="O27" s="51"/>
      <c r="P27" s="52"/>
      <c r="Q27" s="52"/>
      <c r="R27" s="51"/>
      <c r="S27" s="50"/>
      <c r="T27" s="51"/>
      <c r="U27" s="52"/>
      <c r="V27" s="52"/>
      <c r="W27" s="51"/>
      <c r="X27" s="50"/>
      <c r="Y27" s="51"/>
      <c r="Z27" s="52"/>
      <c r="AA27" s="52"/>
      <c r="AB27" s="51"/>
      <c r="AC27" s="50"/>
      <c r="AD27" s="51"/>
      <c r="AE27" s="52"/>
      <c r="AF27" s="52"/>
      <c r="AG27" s="51"/>
      <c r="AH27" s="50"/>
      <c r="AI27" s="51"/>
      <c r="AJ27" s="52"/>
      <c r="AK27" s="52"/>
      <c r="AL27" s="51"/>
      <c r="AM27" s="10"/>
      <c r="AN27" s="50"/>
      <c r="AO27" s="51"/>
      <c r="AP27" s="52"/>
      <c r="AQ27" s="52"/>
      <c r="AR27" s="51"/>
      <c r="AS27" s="50"/>
      <c r="AT27" s="51"/>
      <c r="AU27" s="52"/>
      <c r="AV27" s="52"/>
      <c r="AW27" s="51"/>
      <c r="AX27" s="50"/>
      <c r="AY27" s="51"/>
      <c r="AZ27" s="52"/>
      <c r="BA27" s="52"/>
      <c r="BB27" s="51"/>
      <c r="BC27" s="50"/>
      <c r="BD27" s="51"/>
      <c r="BE27" s="52"/>
      <c r="BF27" s="52"/>
      <c r="BG27" s="51"/>
      <c r="BH27" s="50"/>
      <c r="BI27" s="51"/>
      <c r="BJ27" s="52"/>
      <c r="BK27" s="52"/>
      <c r="BL27" s="51"/>
      <c r="BM27" s="50"/>
      <c r="BN27" s="51"/>
      <c r="BO27" s="52"/>
      <c r="BP27" s="52"/>
      <c r="BQ27" s="51"/>
      <c r="BR27" s="50"/>
      <c r="BS27" s="51"/>
      <c r="BT27" s="52"/>
      <c r="BU27" s="52"/>
      <c r="BV27" s="51"/>
      <c r="BX27" s="50"/>
      <c r="BY27" s="51"/>
      <c r="BZ27" s="52"/>
      <c r="CA27" s="52"/>
      <c r="CB27" s="51"/>
    </row>
    <row r="28" spans="2:80" s="3" customFormat="1" ht="15.65" thickTop="1" x14ac:dyDescent="0.3">
      <c r="B28" s="137" t="s">
        <v>0</v>
      </c>
      <c r="C28" s="8" t="s">
        <v>20</v>
      </c>
      <c r="D28" s="65">
        <f>'Vegas City'!D27+'Rostov Gorisont'!D27+'Novosibirsk Galereya'!E28+Aviapark!E28+Tsvetnoy!E28+ONLINE!E28+'Galereya SPb'!E28+Evropeyskiy!E28+Metropolis!E28+Atrium!E28+Manezh!E28+Khimki!D27</f>
        <v>100</v>
      </c>
      <c r="E28" s="36">
        <f>'Vegas City'!E27+'Rostov Gorisont'!E27+'Novosibirsk Galereya'!F28+Aviapark!F28+Tsvetnoy!F28+ONLINE!F28+'Galereya SPb'!F28+Evropeyskiy!F28+Metropolis!F28+Atrium!F28+Manezh!F28+Khimki!E27</f>
        <v>185576.69</v>
      </c>
      <c r="F28" s="37">
        <f>IF(D28&gt;0,D28/D$36,"-")</f>
        <v>0.14684287812041116</v>
      </c>
      <c r="G28" s="37">
        <f>IF(E28&gt;0,E28/E$36,"-")</f>
        <v>0.20796095876306495</v>
      </c>
      <c r="H28" s="38">
        <f>IF(D28&gt;0,E28/D28,"-")</f>
        <v>1855.7669000000001</v>
      </c>
      <c r="I28" s="35">
        <f>'Vegas City'!I27+'Rostov Gorisont'!I27+'Novosibirsk Galereya'!J28+Aviapark!J28+Tsvetnoy!J28+ONLINE!J28+'Galereya SPb'!J28+Evropeyskiy!J28+Metropolis!J28+Atrium!J28+Manezh!J28+Khimki!I27</f>
        <v>88</v>
      </c>
      <c r="J28" s="36">
        <f>'Vegas City'!J27+'Rostov Gorisont'!J27+'Novosibirsk Galereya'!K28+Aviapark!K28+Tsvetnoy!K28+ONLINE!K28+'Galereya SPb'!K28+Evropeyskiy!K28+Metropolis!K28+Atrium!K28+Manezh!K28+Khimki!J27</f>
        <v>228433.5</v>
      </c>
      <c r="K28" s="37">
        <f>IF(I28&gt;0,I28/I$36,"-")</f>
        <v>0.17322834645669291</v>
      </c>
      <c r="L28" s="37">
        <f>IF(J28&gt;0,J28/J$36,"-")</f>
        <v>0.30027732406855118</v>
      </c>
      <c r="M28" s="38">
        <f>IF(I28&gt;0,J28/I28,"-")</f>
        <v>2595.8352272727275</v>
      </c>
      <c r="N28" s="35">
        <f>'Vegas City'!N27+'Rostov Gorisont'!N27+'Novosibirsk Galereya'!O28+Aviapark!O28+Tsvetnoy!O28+ONLINE!O28+'Galereya SPb'!O28+Evropeyskiy!O28+Metropolis!O28+Atrium!O28+Manezh!O28+Khimki!N27</f>
        <v>51</v>
      </c>
      <c r="O28" s="36">
        <f>'Vegas City'!O27+'Rostov Gorisont'!O27+'Novosibirsk Galereya'!P28+Aviapark!P28+Tsvetnoy!P28+ONLINE!P28+'Galereya SPb'!P28+Evropeyskiy!P28+Metropolis!P28+Atrium!P28+Manezh!P28+Khimki!O27</f>
        <v>123086</v>
      </c>
      <c r="P28" s="37">
        <f>IF(N28&gt;0,N28/N$36,"-")</f>
        <v>0.22466960352422907</v>
      </c>
      <c r="Q28" s="37">
        <f>IF(O28&gt;0,O28/O$36,"-")</f>
        <v>0.30728793890470868</v>
      </c>
      <c r="R28" s="38">
        <f>IF(N28&gt;0,O28/N28,"-")</f>
        <v>2413.4509803921569</v>
      </c>
      <c r="S28" s="35">
        <f>'Vegas City'!S27+'Rostov Gorisont'!S27+'Novosibirsk Galereya'!T28+Aviapark!T28+Tsvetnoy!T28+ONLINE!T28+'Galereya SPb'!T28+Evropeyskiy!T28+Metropolis!T28+Atrium!T28+Manezh!T28+Khimki!S27</f>
        <v>2</v>
      </c>
      <c r="T28" s="36">
        <f>'Vegas City'!T27+'Rostov Gorisont'!T27+'Novosibirsk Galereya'!U28+Aviapark!U28+Tsvetnoy!U28+ONLINE!U28+'Galereya SPb'!U28+Evropeyskiy!U28+Metropolis!U28+Atrium!U28+Manezh!U28+Khimki!T27</f>
        <v>5160</v>
      </c>
      <c r="U28" s="37">
        <f>IF(S28&gt;0,S28/S$36,"-")</f>
        <v>0.125</v>
      </c>
      <c r="V28" s="37">
        <f>IF(T28&gt;0,T28/T$36,"-")</f>
        <v>0.21058645880096316</v>
      </c>
      <c r="W28" s="38">
        <f>IF(S28&gt;0,T28/S28,"-")</f>
        <v>2580</v>
      </c>
      <c r="X28" s="35">
        <f>'Vegas City'!X27+'Rostov Gorisont'!X27+'Novosibirsk Galereya'!Y28+Aviapark!Y28+Tsvetnoy!Y28+ONLINE!Y28+'Galereya SPb'!Y28+Evropeyskiy!Y28+Metropolis!Y28+Atrium!Y28+Manezh!Y28+Khimki!X27</f>
        <v>45</v>
      </c>
      <c r="Y28" s="36">
        <f>'Vegas City'!Y27+'Rostov Gorisont'!Y27+'Novosibirsk Galereya'!Z28+Aviapark!Z28+Tsvetnoy!Z28+ONLINE!Z28+'Galereya SPb'!Z28+Evropeyskiy!Z28+Metropolis!Z28+Atrium!Z28+Manezh!Z28+Khimki!Y27</f>
        <v>81913</v>
      </c>
      <c r="Z28" s="37">
        <f>IF(X28&gt;0,X28/X$36,"-")</f>
        <v>0.51136363636363635</v>
      </c>
      <c r="AA28" s="37">
        <f>IF(Y28&gt;0,Y28/Y$36,"-")</f>
        <v>0.53996704021094266</v>
      </c>
      <c r="AB28" s="38">
        <f>IF(X28&gt;0,Y28/X28,"-")</f>
        <v>1820.2888888888888</v>
      </c>
      <c r="AC28" s="35">
        <f>'Vegas City'!AC27+'Rostov Gorisont'!AC27+'Novosibirsk Galereya'!AD28+Aviapark!AD28+Tsvetnoy!AD28+ONLINE!AD28+'Galereya SPb'!AD28+Evropeyskiy!AD28+Metropolis!AD28+Atrium!AD28+Manezh!AD28+Khimki!AC27</f>
        <v>188</v>
      </c>
      <c r="AD28" s="36">
        <f>'Vegas City'!AD27+'Rostov Gorisont'!AD27+'Novosibirsk Galereya'!AE28+Aviapark!AE28+Tsvetnoy!AE28+ONLINE!AE28+'Galereya SPb'!AE28+Evropeyskiy!AE28+Metropolis!AE28+Atrium!AE28+Manezh!AE28+Khimki!AD27</f>
        <v>289206.43999999994</v>
      </c>
      <c r="AE28" s="37">
        <f>IF(AC28&gt;0,AC28/AC$36,"-")</f>
        <v>0.32358003442340794</v>
      </c>
      <c r="AF28" s="37">
        <f>IF(AD28&gt;0,AD28/AD$36,"-")</f>
        <v>0.34667336375464208</v>
      </c>
      <c r="AG28" s="38">
        <f>IF(AC28&gt;0,AD28/AC28,"-")</f>
        <v>1538.3321276595741</v>
      </c>
      <c r="AH28" s="35">
        <f t="shared" ref="AH28:AI35" si="66">AC28+X28+S28+N28+I28+D28</f>
        <v>474</v>
      </c>
      <c r="AI28" s="36">
        <f t="shared" si="66"/>
        <v>913375.62999999989</v>
      </c>
      <c r="AJ28" s="37">
        <f>IF(AH28&gt;0,AH28/AH$36,"-")</f>
        <v>0.2256068538791052</v>
      </c>
      <c r="AK28" s="37">
        <f>IF(AI28&gt;0,AI28/AI$36,"-")</f>
        <v>0.2980896570957795</v>
      </c>
      <c r="AL28" s="38">
        <f>IF(AH28&gt;0,AI28/AH28,"-")</f>
        <v>1926.9528059071727</v>
      </c>
      <c r="AM28" s="10"/>
      <c r="AN28" s="35">
        <f>'Vegas City'!AN27+'Rostov Gorisont'!AN27+'Novosibirsk Galereya'!AO28+Aviapark!AO28+Tsvetnoy!AO28+ONLINE!AO28+'Galereya SPb'!AO28+Evropeyskiy!AO28+Metropolis!AO28+Atrium!AO28+Manezh!AO28+Khimki!AN27</f>
        <v>273</v>
      </c>
      <c r="AO28" s="36">
        <f>'Vegas City'!AO27+'Rostov Gorisont'!AO27+'Novosibirsk Galereya'!AP28+Aviapark!AP28+Tsvetnoy!AP28+ONLINE!AP28+'Galereya SPb'!AP28+Evropeyskiy!AP28+Metropolis!AP28+Atrium!AP28+Manezh!AP28+Khimki!AO27</f>
        <v>431650.85000000003</v>
      </c>
      <c r="AP28" s="37">
        <f>IF(AN28&gt;0,AN28/AN$36,"-")</f>
        <v>0.28616352201257861</v>
      </c>
      <c r="AQ28" s="37">
        <f>IF(AO28&gt;0,AO28/AO$36,"-")</f>
        <v>0.32374827324906474</v>
      </c>
      <c r="AR28" s="38">
        <f>IF(AN28&gt;0,AO28/AN28,"-")</f>
        <v>1581.1386446886447</v>
      </c>
      <c r="AS28" s="35">
        <f>'Vegas City'!AS27+'Rostov Gorisont'!AS27+'Novosibirsk Galereya'!AT28+Aviapark!AT28+Tsvetnoy!AT28+ONLINE!AT28+'Galereya SPb'!AT28+Evropeyskiy!AT28+Metropolis!AT28+Atrium!AT28+Manezh!AT28+Khimki!AS27</f>
        <v>0</v>
      </c>
      <c r="AT28" s="36">
        <f>'Vegas City'!AT27+'Rostov Gorisont'!AT27+'Novosibirsk Galereya'!AU28+Aviapark!AU28+Tsvetnoy!AU28+ONLINE!AU28+'Galereya SPb'!AU28+Evropeyskiy!AU28+Metropolis!AU28+Atrium!AU28+Manezh!AU28+Khimki!AT27</f>
        <v>0</v>
      </c>
      <c r="AU28" s="37" t="str">
        <f>IF(AS28&gt;0,AS28/AS$36,"-")</f>
        <v>-</v>
      </c>
      <c r="AV28" s="37" t="str">
        <f>IF(AT28&gt;0,AT28/AT$36,"-")</f>
        <v>-</v>
      </c>
      <c r="AW28" s="38" t="str">
        <f>IF(AS28&gt;0,AT28/AS28,"-")</f>
        <v>-</v>
      </c>
      <c r="AX28" s="35">
        <f>'Vegas City'!AX27+'Rostov Gorisont'!AX27+'Novosibirsk Galereya'!AY28+Aviapark!AY28+Tsvetnoy!AY28+ONLINE!AY28+'Galereya SPb'!AY28+Evropeyskiy!AY28+Metropolis!AY28+Atrium!AY28+Manezh!AY28+Khimki!AX27</f>
        <v>0</v>
      </c>
      <c r="AY28" s="36">
        <f>'Vegas City'!AY27+'Rostov Gorisont'!AY27+'Novosibirsk Galereya'!AZ28+Aviapark!AZ28+Tsvetnoy!AZ28+ONLINE!AZ28+'Galereya SPb'!AZ28+Evropeyskiy!AZ28+Metropolis!AZ28+Atrium!AZ28+Manezh!AZ28+Khimki!AY27</f>
        <v>0</v>
      </c>
      <c r="AZ28" s="37" t="str">
        <f>IF(AX28&gt;0,AX28/AX$36,"-")</f>
        <v>-</v>
      </c>
      <c r="BA28" s="37" t="str">
        <f>IF(AY28&gt;0,AY28/AY$36,"-")</f>
        <v>-</v>
      </c>
      <c r="BB28" s="38" t="str">
        <f>IF(AX28&gt;0,AY28/AX28,"-")</f>
        <v>-</v>
      </c>
      <c r="BC28" s="35">
        <f>'Vegas City'!BC27+'Rostov Gorisont'!BC27+'Novosibirsk Galereya'!BD28+Aviapark!BD28+Tsvetnoy!BD28+ONLINE!BD28+'Galereya SPb'!BD28+Evropeyskiy!BD28+Metropolis!BD28+Atrium!BD28+Manezh!BD28+Khimki!BC27</f>
        <v>0</v>
      </c>
      <c r="BD28" s="36">
        <f>'Vegas City'!BD27+'Rostov Gorisont'!BD27+'Novosibirsk Galereya'!BE28+Aviapark!BE28+Tsvetnoy!BE28+ONLINE!BE28+'Galereya SPb'!BE28+Evropeyskiy!BE28+Metropolis!BE28+Atrium!BE28+Manezh!BE28+Khimki!BD27</f>
        <v>0</v>
      </c>
      <c r="BE28" s="37" t="str">
        <f>IF(BC28&gt;0,BC28/BC$36,"-")</f>
        <v>-</v>
      </c>
      <c r="BF28" s="37" t="str">
        <f>IF(BD28&gt;0,BD28/BD$36,"-")</f>
        <v>-</v>
      </c>
      <c r="BG28" s="38" t="str">
        <f>IF(BC28&gt;0,BD28/BC28,"-")</f>
        <v>-</v>
      </c>
      <c r="BH28" s="35">
        <f>'Vegas City'!BH27+'Rostov Gorisont'!BH27+'Novosibirsk Galereya'!BI28+Aviapark!BI28+Tsvetnoy!BI28+ONLINE!BI28+'Galereya SPb'!BI28+Evropeyskiy!BI28+Metropolis!BI28+Atrium!BI28+Manezh!BI28+Khimki!BH27</f>
        <v>0</v>
      </c>
      <c r="BI28" s="36">
        <f>'Vegas City'!BI27+'Rostov Gorisont'!BI27+'Novosibirsk Galereya'!BJ28+Aviapark!BJ28+Tsvetnoy!BJ28+ONLINE!BJ28+'Galereya SPb'!BJ28+Evropeyskiy!BJ28+Metropolis!BJ28+Atrium!BJ28+Manezh!BJ28+Khimki!BI27</f>
        <v>0</v>
      </c>
      <c r="BJ28" s="37" t="str">
        <f>IF(BH28&gt;0,BH28/BH$36,"-")</f>
        <v>-</v>
      </c>
      <c r="BK28" s="37" t="str">
        <f>IF(BI28&gt;0,BI28/BI$36,"-")</f>
        <v>-</v>
      </c>
      <c r="BL28" s="38" t="str">
        <f>IF(BH28&gt;0,BI28/BH28,"-")</f>
        <v>-</v>
      </c>
      <c r="BM28" s="35">
        <f>'Vegas City'!BM27+'Rostov Gorisont'!BM27+'Novosibirsk Galereya'!BN28+Aviapark!BN28+Tsvetnoy!BN28+ONLINE!BN28+'Galereya SPb'!BN28+Evropeyskiy!BN28+Metropolis!BN28+Atrium!BN28+Manezh!BN28+Khimki!BM27</f>
        <v>0</v>
      </c>
      <c r="BN28" s="36">
        <f>'Vegas City'!BN27+'Rostov Gorisont'!BN27+'Novosibirsk Galereya'!BO28+Aviapark!BO28+Tsvetnoy!BO28+ONLINE!BO28+'Galereya SPb'!BO28+Evropeyskiy!BO28+Metropolis!BO28+Atrium!BO28+Manezh!BO28+Khimki!BN27</f>
        <v>0</v>
      </c>
      <c r="BO28" s="37" t="str">
        <f>IF(BM28&gt;0,BM28/BM$36,"-")</f>
        <v>-</v>
      </c>
      <c r="BP28" s="37" t="str">
        <f>IF(BN28&gt;0,BN28/BN$36,"-")</f>
        <v>-</v>
      </c>
      <c r="BQ28" s="38" t="str">
        <f>IF(BM28&gt;0,BN28/BM28,"-")</f>
        <v>-</v>
      </c>
      <c r="BR28" s="35">
        <f t="shared" ref="BR28:BS35" si="67">BM28+BH28+BC28+AX28+AS28+AN28</f>
        <v>273</v>
      </c>
      <c r="BS28" s="36">
        <f t="shared" si="67"/>
        <v>431650.85000000003</v>
      </c>
      <c r="BT28" s="37">
        <f>IF(BR28&gt;0,BR28/BR$36,"-")</f>
        <v>0.28616352201257861</v>
      </c>
      <c r="BU28" s="37">
        <f>IF(BS28&gt;0,BS28/BS$36,"-")</f>
        <v>0.32374827324906474</v>
      </c>
      <c r="BV28" s="38">
        <f>IF(BR28&gt;0,BS28/BR28,"-")</f>
        <v>1581.1386446886447</v>
      </c>
      <c r="BX28" s="65">
        <f>BR28+AH28</f>
        <v>747</v>
      </c>
      <c r="BY28" s="36">
        <f>BS28+AI28</f>
        <v>1345026.48</v>
      </c>
      <c r="BZ28" s="37">
        <f>IF(BX28&gt;0,BX28/BX$36,"-")</f>
        <v>0.24451718494271685</v>
      </c>
      <c r="CA28" s="37">
        <f>IF(BY28&gt;0,BY28/BY$36,"-")</f>
        <v>0.30586936913906271</v>
      </c>
      <c r="CB28" s="38">
        <f>IF(BX28&gt;0,BY28/BX28,"-")</f>
        <v>1800.5709236947791</v>
      </c>
    </row>
    <row r="29" spans="2:80" s="3" customFormat="1" x14ac:dyDescent="0.3">
      <c r="B29" s="138"/>
      <c r="C29" s="9" t="s">
        <v>26</v>
      </c>
      <c r="D29" s="66">
        <f>'Vegas City'!D28+'Rostov Gorisont'!D28+'Novosibirsk Galereya'!E29+Aviapark!E29+Tsvetnoy!E29+ONLINE!E29+'Galereya SPb'!E29+Evropeyskiy!E29+Metropolis!E29+Atrium!E29+Manezh!E29+Khimki!D28</f>
        <v>389</v>
      </c>
      <c r="E29" s="47">
        <f>'Vegas City'!E28+'Rostov Gorisont'!E28+'Novosibirsk Galereya'!F29+Aviapark!F29+Tsvetnoy!F29+ONLINE!F29+'Galereya SPb'!F29+Evropeyskiy!F29+Metropolis!F29+Atrium!F29+Manezh!F29+Khimki!E28</f>
        <v>376097.98000000004</v>
      </c>
      <c r="F29" s="48">
        <f t="shared" ref="F29:G35" si="68">IF(D29&gt;0,D29/D$36,"-")</f>
        <v>0.57121879588839941</v>
      </c>
      <c r="G29" s="48">
        <f t="shared" si="68"/>
        <v>0.42146293540235052</v>
      </c>
      <c r="H29" s="49">
        <f t="shared" ref="H29:H35" si="69">IF(D29&gt;0,E29/D29,"-")</f>
        <v>966.83285347043716</v>
      </c>
      <c r="I29" s="46">
        <f>'Vegas City'!I28+'Rostov Gorisont'!I28+'Novosibirsk Galereya'!J29+Aviapark!J29+Tsvetnoy!J29+ONLINE!J29+'Galereya SPb'!J29+Evropeyskiy!J29+Metropolis!J29+Atrium!J29+Manezh!J29+Khimki!I28</f>
        <v>249</v>
      </c>
      <c r="J29" s="47">
        <f>'Vegas City'!J28+'Rostov Gorisont'!J28+'Novosibirsk Galereya'!K29+Aviapark!K29+Tsvetnoy!K29+ONLINE!K29+'Galereya SPb'!K29+Evropeyskiy!K29+Metropolis!K29+Atrium!K29+Manezh!K29+Khimki!J28</f>
        <v>201155.65</v>
      </c>
      <c r="K29" s="48">
        <f t="shared" ref="K29:L35" si="70">IF(I29&gt;0,I29/I$36,"-")</f>
        <v>0.49015748031496065</v>
      </c>
      <c r="L29" s="48">
        <f t="shared" si="70"/>
        <v>0.26442041251948623</v>
      </c>
      <c r="M29" s="49">
        <f t="shared" ref="M29:M35" si="71">IF(I29&gt;0,J29/I29,"-")</f>
        <v>807.85401606425705</v>
      </c>
      <c r="N29" s="46">
        <f>'Vegas City'!N28+'Rostov Gorisont'!N28+'Novosibirsk Galereya'!O29+Aviapark!O29+Tsvetnoy!O29+ONLINE!O29+'Galereya SPb'!O29+Evropeyskiy!O29+Metropolis!O29+Atrium!O29+Manezh!O29+Khimki!N28</f>
        <v>96</v>
      </c>
      <c r="O29" s="47">
        <f>'Vegas City'!O28+'Rostov Gorisont'!O28+'Novosibirsk Galereya'!P29+Aviapark!P29+Tsvetnoy!P29+ONLINE!P29+'Galereya SPb'!P29+Evropeyskiy!P29+Metropolis!P29+Atrium!P29+Manezh!P29+Khimki!O28</f>
        <v>93975</v>
      </c>
      <c r="P29" s="48">
        <f t="shared" ref="P29:Q35" si="72">IF(N29&gt;0,N29/N$36,"-")</f>
        <v>0.42290748898678415</v>
      </c>
      <c r="Q29" s="48">
        <f t="shared" si="72"/>
        <v>0.2346114428819687</v>
      </c>
      <c r="R29" s="49">
        <f t="shared" ref="R29:R35" si="73">IF(N29&gt;0,O29/N29,"-")</f>
        <v>978.90625</v>
      </c>
      <c r="S29" s="46">
        <f>'Vegas City'!S28+'Rostov Gorisont'!S28+'Novosibirsk Galereya'!T29+Aviapark!T29+Tsvetnoy!T29+ONLINE!T29+'Galereya SPb'!T29+Evropeyskiy!T29+Metropolis!T29+Atrium!T29+Manezh!T29+Khimki!S28</f>
        <v>5</v>
      </c>
      <c r="T29" s="47">
        <f>'Vegas City'!T28+'Rostov Gorisont'!T28+'Novosibirsk Galereya'!U29+Aviapark!U29+Tsvetnoy!U29+ONLINE!U29+'Galereya SPb'!U29+Evropeyskiy!U29+Metropolis!U29+Atrium!U29+Manezh!U29+Khimki!T28</f>
        <v>4336</v>
      </c>
      <c r="U29" s="48">
        <f t="shared" ref="U29:V35" si="74">IF(S29&gt;0,S29/S$36,"-")</f>
        <v>0.3125</v>
      </c>
      <c r="V29" s="48">
        <f t="shared" si="74"/>
        <v>0.17695792351956904</v>
      </c>
      <c r="W29" s="49">
        <f t="shared" ref="W29:W35" si="75">IF(S29&gt;0,T29/S29,"-")</f>
        <v>867.2</v>
      </c>
      <c r="X29" s="46">
        <f>'Vegas City'!X28+'Rostov Gorisont'!X28+'Novosibirsk Galereya'!Y29+Aviapark!Y29+Tsvetnoy!Y29+ONLINE!Y29+'Galereya SPb'!Y29+Evropeyskiy!Y29+Metropolis!Y29+Atrium!Y29+Manezh!Y29+Khimki!X28</f>
        <v>12</v>
      </c>
      <c r="Y29" s="47">
        <f>'Vegas City'!Y28+'Rostov Gorisont'!Y28+'Novosibirsk Galereya'!Z29+Aviapark!Z29+Tsvetnoy!Z29+ONLINE!Z29+'Galereya SPb'!Z29+Evropeyskiy!Z29+Metropolis!Z29+Atrium!Z29+Manezh!Z29+Khimki!Y28</f>
        <v>16462</v>
      </c>
      <c r="Z29" s="48">
        <f t="shared" ref="Z29:AA35" si="76">IF(X29&gt;0,X29/X$36,"-")</f>
        <v>0.13636363636363635</v>
      </c>
      <c r="AA29" s="48">
        <f t="shared" si="76"/>
        <v>0.10851680949241925</v>
      </c>
      <c r="AB29" s="49">
        <f t="shared" ref="AB29:AB35" si="77">IF(X29&gt;0,Y29/X29,"-")</f>
        <v>1371.8333333333333</v>
      </c>
      <c r="AC29" s="46">
        <f>'Vegas City'!AC28+'Rostov Gorisont'!AC28+'Novosibirsk Galereya'!AD29+Aviapark!AD29+Tsvetnoy!AD29+ONLINE!AD29+'Galereya SPb'!AD29+Evropeyskiy!AD29+Metropolis!AD29+Atrium!AD29+Manezh!AD29+Khimki!AC28</f>
        <v>17</v>
      </c>
      <c r="AD29" s="47">
        <f>'Vegas City'!AD28+'Rostov Gorisont'!AD28+'Novosibirsk Galereya'!AE29+Aviapark!AE29+Tsvetnoy!AE29+ONLINE!AE29+'Galereya SPb'!AE29+Evropeyskiy!AE29+Metropolis!AE29+Atrium!AE29+Manezh!AE29+Khimki!AD28</f>
        <v>19511.25</v>
      </c>
      <c r="AE29" s="48">
        <f t="shared" ref="AE29:AF35" si="78">IF(AC29&gt;0,AC29/AC$36,"-")</f>
        <v>2.9259896729776247E-2</v>
      </c>
      <c r="AF29" s="48">
        <f t="shared" si="78"/>
        <v>2.3388243597057389E-2</v>
      </c>
      <c r="AG29" s="49">
        <f t="shared" ref="AG29:AG35" si="79">IF(AC29&gt;0,AD29/AC29,"-")</f>
        <v>1147.7205882352941</v>
      </c>
      <c r="AH29" s="46">
        <f t="shared" si="66"/>
        <v>768</v>
      </c>
      <c r="AI29" s="47">
        <f t="shared" si="66"/>
        <v>711537.88000000012</v>
      </c>
      <c r="AJ29" s="48">
        <f t="shared" ref="AJ29:AK35" si="80">IF(AH29&gt;0,AH29/AH$36,"-")</f>
        <v>0.36554021894336031</v>
      </c>
      <c r="AK29" s="48">
        <f t="shared" si="80"/>
        <v>0.2322178035994435</v>
      </c>
      <c r="AL29" s="49">
        <f t="shared" ref="AL29:AL35" si="81">IF(AH29&gt;0,AI29/AH29,"-")</f>
        <v>926.48161458333345</v>
      </c>
      <c r="AM29" s="10"/>
      <c r="AN29" s="46">
        <f>'Vegas City'!AN28+'Rostov Gorisont'!AN28+'Novosibirsk Galereya'!AO29+Aviapark!AO29+Tsvetnoy!AO29+ONLINE!AO29+'Galereya SPb'!AO29+Evropeyskiy!AO29+Metropolis!AO29+Atrium!AO29+Manezh!AO29+Khimki!AN28</f>
        <v>17</v>
      </c>
      <c r="AO29" s="47">
        <f>'Vegas City'!AO28+'Rostov Gorisont'!AO28+'Novosibirsk Galereya'!AP29+Aviapark!AP29+Tsvetnoy!AP29+ONLINE!AP29+'Galereya SPb'!AP29+Evropeyskiy!AP29+Metropolis!AP29+Atrium!AP29+Manezh!AP29+Khimki!AO28</f>
        <v>29705.61</v>
      </c>
      <c r="AP29" s="48">
        <f t="shared" ref="AP29:AQ35" si="82">IF(AN29&gt;0,AN29/AN$36,"-")</f>
        <v>1.781970649895178E-2</v>
      </c>
      <c r="AQ29" s="48">
        <f t="shared" si="82"/>
        <v>2.2279905028126667E-2</v>
      </c>
      <c r="AR29" s="49">
        <f t="shared" ref="AR29:AR35" si="83">IF(AN29&gt;0,AO29/AN29,"-")</f>
        <v>1747.3888235294119</v>
      </c>
      <c r="AS29" s="46">
        <f>'Vegas City'!AS28+'Rostov Gorisont'!AS28+'Novosibirsk Galereya'!AT29+Aviapark!AT29+Tsvetnoy!AT29+ONLINE!AT29+'Galereya SPb'!AT29+Evropeyskiy!AT29+Metropolis!AT29+Atrium!AT29+Manezh!AT29+Khimki!AS28</f>
        <v>0</v>
      </c>
      <c r="AT29" s="47">
        <f>'Vegas City'!AT28+'Rostov Gorisont'!AT28+'Novosibirsk Galereya'!AU29+Aviapark!AU29+Tsvetnoy!AU29+ONLINE!AU29+'Galereya SPb'!AU29+Evropeyskiy!AU29+Metropolis!AU29+Atrium!AU29+Manezh!AU29+Khimki!AT28</f>
        <v>0</v>
      </c>
      <c r="AU29" s="48" t="str">
        <f t="shared" ref="AU29:AV35" si="84">IF(AS29&gt;0,AS29/AS$36,"-")</f>
        <v>-</v>
      </c>
      <c r="AV29" s="48" t="str">
        <f t="shared" si="84"/>
        <v>-</v>
      </c>
      <c r="AW29" s="49" t="str">
        <f t="shared" ref="AW29:AW35" si="85">IF(AS29&gt;0,AT29/AS29,"-")</f>
        <v>-</v>
      </c>
      <c r="AX29" s="46">
        <f>'Vegas City'!AX28+'Rostov Gorisont'!AX28+'Novosibirsk Galereya'!AY29+Aviapark!AY29+Tsvetnoy!AY29+ONLINE!AY29+'Galereya SPb'!AY29+Evropeyskiy!AY29+Metropolis!AY29+Atrium!AY29+Manezh!AY29+Khimki!AX28</f>
        <v>0</v>
      </c>
      <c r="AY29" s="47">
        <f>'Vegas City'!AY28+'Rostov Gorisont'!AY28+'Novosibirsk Galereya'!AZ29+Aviapark!AZ29+Tsvetnoy!AZ29+ONLINE!AZ29+'Galereya SPb'!AZ29+Evropeyskiy!AZ29+Metropolis!AZ29+Atrium!AZ29+Manezh!AZ29+Khimki!AY28</f>
        <v>0</v>
      </c>
      <c r="AZ29" s="48" t="str">
        <f t="shared" ref="AZ29:BA35" si="86">IF(AX29&gt;0,AX29/AX$36,"-")</f>
        <v>-</v>
      </c>
      <c r="BA29" s="48" t="str">
        <f t="shared" si="86"/>
        <v>-</v>
      </c>
      <c r="BB29" s="49" t="str">
        <f t="shared" ref="BB29:BB35" si="87">IF(AX29&gt;0,AY29/AX29,"-")</f>
        <v>-</v>
      </c>
      <c r="BC29" s="46">
        <f>'Vegas City'!BC28+'Rostov Gorisont'!BC28+'Novosibirsk Galereya'!BD29+Aviapark!BD29+Tsvetnoy!BD29+ONLINE!BD29+'Galereya SPb'!BD29+Evropeyskiy!BD29+Metropolis!BD29+Atrium!BD29+Manezh!BD29+Khimki!BC28</f>
        <v>0</v>
      </c>
      <c r="BD29" s="47">
        <f>'Vegas City'!BD28+'Rostov Gorisont'!BD28+'Novosibirsk Galereya'!BE29+Aviapark!BE29+Tsvetnoy!BE29+ONLINE!BE29+'Galereya SPb'!BE29+Evropeyskiy!BE29+Metropolis!BE29+Atrium!BE29+Manezh!BE29+Khimki!BD28</f>
        <v>0</v>
      </c>
      <c r="BE29" s="48" t="str">
        <f t="shared" ref="BE29:BF35" si="88">IF(BC29&gt;0,BC29/BC$36,"-")</f>
        <v>-</v>
      </c>
      <c r="BF29" s="48" t="str">
        <f t="shared" si="88"/>
        <v>-</v>
      </c>
      <c r="BG29" s="49" t="str">
        <f t="shared" ref="BG29:BG35" si="89">IF(BC29&gt;0,BD29/BC29,"-")</f>
        <v>-</v>
      </c>
      <c r="BH29" s="46">
        <f>'Vegas City'!BH28+'Rostov Gorisont'!BH28+'Novosibirsk Galereya'!BI29+Aviapark!BI29+Tsvetnoy!BI29+ONLINE!BI29+'Galereya SPb'!BI29+Evropeyskiy!BI29+Metropolis!BI29+Atrium!BI29+Manezh!BI29+Khimki!BH28</f>
        <v>0</v>
      </c>
      <c r="BI29" s="47">
        <f>'Vegas City'!BI28+'Rostov Gorisont'!BI28+'Novosibirsk Galereya'!BJ29+Aviapark!BJ29+Tsvetnoy!BJ29+ONLINE!BJ29+'Galereya SPb'!BJ29+Evropeyskiy!BJ29+Metropolis!BJ29+Atrium!BJ29+Manezh!BJ29+Khimki!BI28</f>
        <v>0</v>
      </c>
      <c r="BJ29" s="48" t="str">
        <f t="shared" ref="BJ29:BK35" si="90">IF(BH29&gt;0,BH29/BH$36,"-")</f>
        <v>-</v>
      </c>
      <c r="BK29" s="48" t="str">
        <f t="shared" si="90"/>
        <v>-</v>
      </c>
      <c r="BL29" s="49" t="str">
        <f t="shared" ref="BL29:BL35" si="91">IF(BH29&gt;0,BI29/BH29,"-")</f>
        <v>-</v>
      </c>
      <c r="BM29" s="46">
        <f>'Vegas City'!BM28+'Rostov Gorisont'!BM28+'Novosibirsk Galereya'!BN29+Aviapark!BN29+Tsvetnoy!BN29+ONLINE!BN29+'Galereya SPb'!BN29+Evropeyskiy!BN29+Metropolis!BN29+Atrium!BN29+Manezh!BN29+Khimki!BM28</f>
        <v>0</v>
      </c>
      <c r="BN29" s="47">
        <f>'Vegas City'!BN28+'Rostov Gorisont'!BN28+'Novosibirsk Galereya'!BO29+Aviapark!BO29+Tsvetnoy!BO29+ONLINE!BO29+'Galereya SPb'!BO29+Evropeyskiy!BO29+Metropolis!BO29+Atrium!BO29+Manezh!BO29+Khimki!BN28</f>
        <v>0</v>
      </c>
      <c r="BO29" s="48" t="str">
        <f t="shared" ref="BO29:BP35" si="92">IF(BM29&gt;0,BM29/BM$36,"-")</f>
        <v>-</v>
      </c>
      <c r="BP29" s="48" t="str">
        <f t="shared" si="92"/>
        <v>-</v>
      </c>
      <c r="BQ29" s="49" t="str">
        <f t="shared" ref="BQ29:BQ35" si="93">IF(BM29&gt;0,BN29/BM29,"-")</f>
        <v>-</v>
      </c>
      <c r="BR29" s="46">
        <f t="shared" si="67"/>
        <v>17</v>
      </c>
      <c r="BS29" s="47">
        <f t="shared" si="67"/>
        <v>29705.61</v>
      </c>
      <c r="BT29" s="48">
        <f t="shared" ref="BT29:BU35" si="94">IF(BR29&gt;0,BR29/BR$36,"-")</f>
        <v>1.781970649895178E-2</v>
      </c>
      <c r="BU29" s="48">
        <f t="shared" si="94"/>
        <v>2.2279905028126667E-2</v>
      </c>
      <c r="BV29" s="49">
        <f t="shared" ref="BV29:BV35" si="95">IF(BR29&gt;0,BS29/BR29,"-")</f>
        <v>1747.3888235294119</v>
      </c>
      <c r="BX29" s="66">
        <f t="shared" ref="BX29:BY35" si="96">BR29+AH29</f>
        <v>785</v>
      </c>
      <c r="BY29" s="47">
        <f t="shared" si="96"/>
        <v>741243.49000000011</v>
      </c>
      <c r="BZ29" s="48">
        <f t="shared" ref="BZ29:CA35" si="97">IF(BX29&gt;0,BX29/BX$36,"-")</f>
        <v>0.25695581014729951</v>
      </c>
      <c r="CA29" s="48">
        <f t="shared" si="97"/>
        <v>0.16856447217659029</v>
      </c>
      <c r="CB29" s="49">
        <f t="shared" ref="CB29:CB35" si="98">IF(BX29&gt;0,BY29/BX29,"-")</f>
        <v>944.25922292993641</v>
      </c>
    </row>
    <row r="30" spans="2:80" s="3" customFormat="1" x14ac:dyDescent="0.3">
      <c r="B30" s="138"/>
      <c r="C30" s="9" t="s">
        <v>27</v>
      </c>
      <c r="D30" s="66">
        <f>'Vegas City'!D29+'Rostov Gorisont'!D29+'Novosibirsk Galereya'!E30+Aviapark!E30+Tsvetnoy!E30+ONLINE!E30+'Galereya SPb'!E30+Evropeyskiy!E30+Metropolis!E30+Atrium!E30+Manezh!E30+Khimki!D29</f>
        <v>121</v>
      </c>
      <c r="E30" s="47">
        <f>'Vegas City'!E29+'Rostov Gorisont'!E29+'Novosibirsk Galereya'!F30+Aviapark!F30+Tsvetnoy!F30+ONLINE!F30+'Galereya SPb'!F30+Evropeyskiy!F30+Metropolis!F30+Atrium!F30+Manezh!F30+Khimki!E29</f>
        <v>204614.95</v>
      </c>
      <c r="F30" s="48">
        <f t="shared" si="68"/>
        <v>0.1776798825256975</v>
      </c>
      <c r="G30" s="48">
        <f t="shared" si="68"/>
        <v>0.2292956145475846</v>
      </c>
      <c r="H30" s="49">
        <f t="shared" si="69"/>
        <v>1691.0326446280992</v>
      </c>
      <c r="I30" s="46">
        <f>'Vegas City'!I29+'Rostov Gorisont'!I29+'Novosibirsk Galereya'!J30+Aviapark!J30+Tsvetnoy!J30+ONLINE!J30+'Galereya SPb'!J30+Evropeyskiy!J30+Metropolis!J30+Atrium!J30+Manezh!J30+Khimki!I29</f>
        <v>81</v>
      </c>
      <c r="J30" s="47">
        <f>'Vegas City'!J29+'Rostov Gorisont'!J29+'Novosibirsk Galereya'!K30+Aviapark!K30+Tsvetnoy!K30+ONLINE!K30+'Galereya SPb'!K30+Evropeyskiy!K30+Metropolis!K30+Atrium!K30+Manezh!K30+Khimki!J29</f>
        <v>124015</v>
      </c>
      <c r="K30" s="48">
        <f t="shared" si="70"/>
        <v>0.15944881889763779</v>
      </c>
      <c r="L30" s="48">
        <f t="shared" si="70"/>
        <v>0.16301852549806126</v>
      </c>
      <c r="M30" s="49">
        <f t="shared" si="71"/>
        <v>1531.0493827160494</v>
      </c>
      <c r="N30" s="46">
        <f>'Vegas City'!N29+'Rostov Gorisont'!N29+'Novosibirsk Galereya'!O30+Aviapark!O30+Tsvetnoy!O30+ONLINE!O30+'Galereya SPb'!O30+Evropeyskiy!O30+Metropolis!O30+Atrium!O30+Manezh!O30+Khimki!N29</f>
        <v>10</v>
      </c>
      <c r="O30" s="47">
        <f>'Vegas City'!O29+'Rostov Gorisont'!O29+'Novosibirsk Galereya'!P30+Aviapark!P30+Tsvetnoy!P30+ONLINE!P30+'Galereya SPb'!P30+Evropeyskiy!P30+Metropolis!P30+Atrium!P30+Manezh!P30+Khimki!O29</f>
        <v>13411</v>
      </c>
      <c r="P30" s="48">
        <f t="shared" si="72"/>
        <v>4.405286343612335E-2</v>
      </c>
      <c r="Q30" s="48">
        <f t="shared" si="72"/>
        <v>3.3480968986327027E-2</v>
      </c>
      <c r="R30" s="49">
        <f t="shared" si="73"/>
        <v>1341.1</v>
      </c>
      <c r="S30" s="46">
        <f>'Vegas City'!S29+'Rostov Gorisont'!S29+'Novosibirsk Galereya'!T30+Aviapark!T30+Tsvetnoy!T30+ONLINE!T30+'Galereya SPb'!T30+Evropeyskiy!T30+Metropolis!T30+Atrium!T30+Manezh!T30+Khimki!S29</f>
        <v>2</v>
      </c>
      <c r="T30" s="47">
        <f>'Vegas City'!T29+'Rostov Gorisont'!T29+'Novosibirsk Galereya'!U30+Aviapark!U30+Tsvetnoy!U30+ONLINE!U30+'Galereya SPb'!U30+Evropeyskiy!U30+Metropolis!U30+Atrium!U30+Manezh!U30+Khimki!T29</f>
        <v>3325</v>
      </c>
      <c r="U30" s="48">
        <f t="shared" si="74"/>
        <v>0.125</v>
      </c>
      <c r="V30" s="48">
        <f t="shared" si="74"/>
        <v>0.13569766967310126</v>
      </c>
      <c r="W30" s="49">
        <f t="shared" si="75"/>
        <v>1662.5</v>
      </c>
      <c r="X30" s="46">
        <f>'Vegas City'!X29+'Rostov Gorisont'!X29+'Novosibirsk Galereya'!Y30+Aviapark!Y30+Tsvetnoy!Y30+ONLINE!Y30+'Galereya SPb'!Y30+Evropeyskiy!Y30+Metropolis!Y30+Atrium!Y30+Manezh!Y30+Khimki!X29</f>
        <v>8</v>
      </c>
      <c r="Y30" s="47">
        <f>'Vegas City'!Y29+'Rostov Gorisont'!Y29+'Novosibirsk Galereya'!Z30+Aviapark!Z30+Tsvetnoy!Z30+ONLINE!Z30+'Galereya SPb'!Z30+Evropeyskiy!Z30+Metropolis!Z30+Atrium!Z30+Manezh!Z30+Khimki!Y29</f>
        <v>12238</v>
      </c>
      <c r="Z30" s="48">
        <f t="shared" si="76"/>
        <v>9.0909090909090912E-2</v>
      </c>
      <c r="AA30" s="48">
        <f t="shared" si="76"/>
        <v>8.0672379696769936E-2</v>
      </c>
      <c r="AB30" s="49">
        <f t="shared" si="77"/>
        <v>1529.75</v>
      </c>
      <c r="AC30" s="46">
        <f>'Vegas City'!AC29+'Rostov Gorisont'!AC29+'Novosibirsk Galereya'!AD30+Aviapark!AD30+Tsvetnoy!AD30+ONLINE!AD30+'Galereya SPb'!AD30+Evropeyskiy!AD30+Metropolis!AD30+Atrium!AD30+Manezh!AD30+Khimki!AC29</f>
        <v>7</v>
      </c>
      <c r="AD30" s="47">
        <f>'Vegas City'!AD29+'Rostov Gorisont'!AD29+'Novosibirsk Galereya'!AE30+Aviapark!AE30+Tsvetnoy!AE30+ONLINE!AE30+'Galereya SPb'!AE30+Evropeyskiy!AE30+Metropolis!AE30+Atrium!AE30+Manezh!AE30+Khimki!AD29</f>
        <v>15683</v>
      </c>
      <c r="AE30" s="48">
        <f t="shared" si="78"/>
        <v>1.2048192771084338E-2</v>
      </c>
      <c r="AF30" s="48">
        <f t="shared" si="78"/>
        <v>1.8799299088097944E-2</v>
      </c>
      <c r="AG30" s="49">
        <f t="shared" si="79"/>
        <v>2240.4285714285716</v>
      </c>
      <c r="AH30" s="46">
        <f t="shared" si="66"/>
        <v>229</v>
      </c>
      <c r="AI30" s="47">
        <f t="shared" si="66"/>
        <v>373286.95</v>
      </c>
      <c r="AJ30" s="48">
        <f t="shared" si="80"/>
        <v>0.10899571632555925</v>
      </c>
      <c r="AK30" s="48">
        <f t="shared" si="80"/>
        <v>0.12182608695595416</v>
      </c>
      <c r="AL30" s="49">
        <f t="shared" si="81"/>
        <v>1630.074017467249</v>
      </c>
      <c r="AM30" s="10"/>
      <c r="AN30" s="46">
        <f>'Vegas City'!AN29+'Rostov Gorisont'!AN29+'Novosibirsk Galereya'!AO30+Aviapark!AO30+Tsvetnoy!AO30+ONLINE!AO30+'Galereya SPb'!AO30+Evropeyskiy!AO30+Metropolis!AO30+Atrium!AO30+Manezh!AO30+Khimki!AN29</f>
        <v>2</v>
      </c>
      <c r="AO30" s="47">
        <f>'Vegas City'!AO29+'Rostov Gorisont'!AO29+'Novosibirsk Galereya'!AP30+Aviapark!AP30+Tsvetnoy!AP30+ONLINE!AP30+'Galereya SPb'!AP30+Evropeyskiy!AP30+Metropolis!AP30+Atrium!AP30+Manezh!AP30+Khimki!AO29</f>
        <v>3400</v>
      </c>
      <c r="AP30" s="48">
        <f t="shared" si="82"/>
        <v>2.0964360587002098E-3</v>
      </c>
      <c r="AQ30" s="48">
        <f t="shared" si="82"/>
        <v>2.5500798366244848E-3</v>
      </c>
      <c r="AR30" s="49">
        <f t="shared" si="83"/>
        <v>1700</v>
      </c>
      <c r="AS30" s="46">
        <f>'Vegas City'!AS29+'Rostov Gorisont'!AS29+'Novosibirsk Galereya'!AT30+Aviapark!AT30+Tsvetnoy!AT30+ONLINE!AT30+'Galereya SPb'!AT30+Evropeyskiy!AT30+Metropolis!AT30+Atrium!AT30+Manezh!AT30+Khimki!AS29</f>
        <v>0</v>
      </c>
      <c r="AT30" s="47">
        <f>'Vegas City'!AT29+'Rostov Gorisont'!AT29+'Novosibirsk Galereya'!AU30+Aviapark!AU30+Tsvetnoy!AU30+ONLINE!AU30+'Galereya SPb'!AU30+Evropeyskiy!AU30+Metropolis!AU30+Atrium!AU30+Manezh!AU30+Khimki!AT29</f>
        <v>0</v>
      </c>
      <c r="AU30" s="48" t="str">
        <f t="shared" si="84"/>
        <v>-</v>
      </c>
      <c r="AV30" s="48" t="str">
        <f t="shared" si="84"/>
        <v>-</v>
      </c>
      <c r="AW30" s="49" t="str">
        <f t="shared" si="85"/>
        <v>-</v>
      </c>
      <c r="AX30" s="46">
        <f>'Vegas City'!AX29+'Rostov Gorisont'!AX29+'Novosibirsk Galereya'!AY30+Aviapark!AY30+Tsvetnoy!AY30+ONLINE!AY30+'Galereya SPb'!AY30+Evropeyskiy!AY30+Metropolis!AY30+Atrium!AY30+Manezh!AY30+Khimki!AX29</f>
        <v>0</v>
      </c>
      <c r="AY30" s="47">
        <f>'Vegas City'!AY29+'Rostov Gorisont'!AY29+'Novosibirsk Galereya'!AZ30+Aviapark!AZ30+Tsvetnoy!AZ30+ONLINE!AZ30+'Galereya SPb'!AZ30+Evropeyskiy!AZ30+Metropolis!AZ30+Atrium!AZ30+Manezh!AZ30+Khimki!AY29</f>
        <v>0</v>
      </c>
      <c r="AZ30" s="48" t="str">
        <f t="shared" si="86"/>
        <v>-</v>
      </c>
      <c r="BA30" s="48" t="str">
        <f t="shared" si="86"/>
        <v>-</v>
      </c>
      <c r="BB30" s="49" t="str">
        <f t="shared" si="87"/>
        <v>-</v>
      </c>
      <c r="BC30" s="46">
        <f>'Vegas City'!BC29+'Rostov Gorisont'!BC29+'Novosibirsk Galereya'!BD30+Aviapark!BD30+Tsvetnoy!BD30+ONLINE!BD30+'Galereya SPb'!BD30+Evropeyskiy!BD30+Metropolis!BD30+Atrium!BD30+Manezh!BD30+Khimki!BC29</f>
        <v>0</v>
      </c>
      <c r="BD30" s="47">
        <f>'Vegas City'!BD29+'Rostov Gorisont'!BD29+'Novosibirsk Galereya'!BE30+Aviapark!BE30+Tsvetnoy!BE30+ONLINE!BE30+'Galereya SPb'!BE30+Evropeyskiy!BE30+Metropolis!BE30+Atrium!BE30+Manezh!BE30+Khimki!BD29</f>
        <v>0</v>
      </c>
      <c r="BE30" s="48" t="str">
        <f t="shared" si="88"/>
        <v>-</v>
      </c>
      <c r="BF30" s="48" t="str">
        <f t="shared" si="88"/>
        <v>-</v>
      </c>
      <c r="BG30" s="49" t="str">
        <f t="shared" si="89"/>
        <v>-</v>
      </c>
      <c r="BH30" s="46">
        <f>'Vegas City'!BH29+'Rostov Gorisont'!BH29+'Novosibirsk Galereya'!BI30+Aviapark!BI30+Tsvetnoy!BI30+ONLINE!BI30+'Galereya SPb'!BI30+Evropeyskiy!BI30+Metropolis!BI30+Atrium!BI30+Manezh!BI30+Khimki!BH29</f>
        <v>0</v>
      </c>
      <c r="BI30" s="47">
        <f>'Vegas City'!BI29+'Rostov Gorisont'!BI29+'Novosibirsk Galereya'!BJ30+Aviapark!BJ30+Tsvetnoy!BJ30+ONLINE!BJ30+'Galereya SPb'!BJ30+Evropeyskiy!BJ30+Metropolis!BJ30+Atrium!BJ30+Manezh!BJ30+Khimki!BI29</f>
        <v>0</v>
      </c>
      <c r="BJ30" s="48" t="str">
        <f t="shared" si="90"/>
        <v>-</v>
      </c>
      <c r="BK30" s="48" t="str">
        <f t="shared" si="90"/>
        <v>-</v>
      </c>
      <c r="BL30" s="49" t="str">
        <f t="shared" si="91"/>
        <v>-</v>
      </c>
      <c r="BM30" s="46">
        <f>'Vegas City'!BM29+'Rostov Gorisont'!BM29+'Novosibirsk Galereya'!BN30+Aviapark!BN30+Tsvetnoy!BN30+ONLINE!BN30+'Galereya SPb'!BN30+Evropeyskiy!BN30+Metropolis!BN30+Atrium!BN30+Manezh!BN30+Khimki!BM29</f>
        <v>0</v>
      </c>
      <c r="BN30" s="47">
        <f>'Vegas City'!BN29+'Rostov Gorisont'!BN29+'Novosibirsk Galereya'!BO30+Aviapark!BO30+Tsvetnoy!BO30+ONLINE!BO30+'Galereya SPb'!BO30+Evropeyskiy!BO30+Metropolis!BO30+Atrium!BO30+Manezh!BO30+Khimki!BN29</f>
        <v>0</v>
      </c>
      <c r="BO30" s="48" t="str">
        <f t="shared" si="92"/>
        <v>-</v>
      </c>
      <c r="BP30" s="48" t="str">
        <f t="shared" si="92"/>
        <v>-</v>
      </c>
      <c r="BQ30" s="49" t="str">
        <f t="shared" si="93"/>
        <v>-</v>
      </c>
      <c r="BR30" s="46">
        <f t="shared" si="67"/>
        <v>2</v>
      </c>
      <c r="BS30" s="47">
        <f t="shared" si="67"/>
        <v>3400</v>
      </c>
      <c r="BT30" s="48">
        <f t="shared" si="94"/>
        <v>2.0964360587002098E-3</v>
      </c>
      <c r="BU30" s="48">
        <f t="shared" si="94"/>
        <v>2.5500798366244848E-3</v>
      </c>
      <c r="BV30" s="49">
        <f t="shared" si="95"/>
        <v>1700</v>
      </c>
      <c r="BX30" s="66">
        <f>BR30+AH30</f>
        <v>231</v>
      </c>
      <c r="BY30" s="47">
        <f t="shared" si="96"/>
        <v>376686.95</v>
      </c>
      <c r="BZ30" s="48">
        <f t="shared" si="97"/>
        <v>7.5613747954173485E-2</v>
      </c>
      <c r="CA30" s="48">
        <f t="shared" si="97"/>
        <v>8.5661510366262572E-2</v>
      </c>
      <c r="CB30" s="49">
        <f t="shared" si="98"/>
        <v>1630.6794372294373</v>
      </c>
    </row>
    <row r="31" spans="2:80" s="3" customFormat="1" x14ac:dyDescent="0.3">
      <c r="B31" s="138"/>
      <c r="C31" s="9" t="s">
        <v>28</v>
      </c>
      <c r="D31" s="66">
        <f>'Vegas City'!D30+'Rostov Gorisont'!D30+'Novosibirsk Galereya'!E31+Aviapark!E31+Tsvetnoy!E31+ONLINE!E31+'Galereya SPb'!E31+Evropeyskiy!E31+Metropolis!E31+Atrium!E31+Manezh!E31+Khimki!D30</f>
        <v>0</v>
      </c>
      <c r="E31" s="47">
        <f>'Vegas City'!E30+'Rostov Gorisont'!E30+'Novosibirsk Galereya'!F31+Aviapark!F31+Tsvetnoy!F31+ONLINE!F31+'Galereya SPb'!F31+Evropeyskiy!F31+Metropolis!F31+Atrium!F31+Manezh!F31+Khimki!E30</f>
        <v>0</v>
      </c>
      <c r="F31" s="48" t="str">
        <f t="shared" si="68"/>
        <v>-</v>
      </c>
      <c r="G31" s="48" t="str">
        <f t="shared" si="68"/>
        <v>-</v>
      </c>
      <c r="H31" s="49" t="str">
        <f t="shared" si="69"/>
        <v>-</v>
      </c>
      <c r="I31" s="46">
        <f>'Vegas City'!I30+'Rostov Gorisont'!I30+'Novosibirsk Galereya'!J31+Aviapark!J31+Tsvetnoy!J31+ONLINE!J31+'Galereya SPb'!J31+Evropeyskiy!J31+Metropolis!J31+Atrium!J31+Manezh!J31+Khimki!I30</f>
        <v>14</v>
      </c>
      <c r="J31" s="47">
        <f>'Vegas City'!J30+'Rostov Gorisont'!J30+'Novosibirsk Galereya'!K31+Aviapark!K31+Tsvetnoy!K31+ONLINE!K31+'Galereya SPb'!K31+Evropeyskiy!K31+Metropolis!K31+Atrium!K31+Manezh!K31+Khimki!J30</f>
        <v>42939.61</v>
      </c>
      <c r="K31" s="48">
        <f t="shared" si="70"/>
        <v>2.7559055118110236E-2</v>
      </c>
      <c r="L31" s="48">
        <f t="shared" si="70"/>
        <v>5.6444397110525388E-2</v>
      </c>
      <c r="M31" s="49">
        <f t="shared" si="71"/>
        <v>3067.1150000000002</v>
      </c>
      <c r="N31" s="46">
        <f>'Vegas City'!N30+'Rostov Gorisont'!N30+'Novosibirsk Galereya'!O31+Aviapark!O31+Tsvetnoy!O31+ONLINE!O31+'Galereya SPb'!O31+Evropeyskiy!O31+Metropolis!O31+Atrium!O31+Manezh!O31+Khimki!N30</f>
        <v>29</v>
      </c>
      <c r="O31" s="47">
        <f>'Vegas City'!O30+'Rostov Gorisont'!O30+'Novosibirsk Galereya'!P31+Aviapark!P31+Tsvetnoy!P31+ONLINE!P31+'Galereya SPb'!P31+Evropeyskiy!P31+Metropolis!P31+Atrium!P31+Manezh!P31+Khimki!O30</f>
        <v>82387.91</v>
      </c>
      <c r="P31" s="48">
        <f t="shared" si="72"/>
        <v>0.1277533039647577</v>
      </c>
      <c r="Q31" s="48">
        <f t="shared" si="72"/>
        <v>0.20568392062920754</v>
      </c>
      <c r="R31" s="49">
        <f t="shared" si="73"/>
        <v>2840.9624137931037</v>
      </c>
      <c r="S31" s="46">
        <f>'Vegas City'!S30+'Rostov Gorisont'!S30+'Novosibirsk Galereya'!T31+Aviapark!T31+Tsvetnoy!T31+ONLINE!T31+'Galereya SPb'!T31+Evropeyskiy!T31+Metropolis!T31+Atrium!T31+Manezh!T31+Khimki!S30</f>
        <v>0</v>
      </c>
      <c r="T31" s="47">
        <f>'Vegas City'!T30+'Rostov Gorisont'!T30+'Novosibirsk Galereya'!U31+Aviapark!U31+Tsvetnoy!U31+ONLINE!U31+'Galereya SPb'!U31+Evropeyskiy!U31+Metropolis!U31+Atrium!U31+Manezh!U31+Khimki!T30</f>
        <v>0</v>
      </c>
      <c r="U31" s="48" t="str">
        <f t="shared" si="74"/>
        <v>-</v>
      </c>
      <c r="V31" s="48" t="str">
        <f t="shared" si="74"/>
        <v>-</v>
      </c>
      <c r="W31" s="49" t="str">
        <f t="shared" si="75"/>
        <v>-</v>
      </c>
      <c r="X31" s="46">
        <f>'Vegas City'!X30+'Rostov Gorisont'!X30+'Novosibirsk Galereya'!Y31+Aviapark!Y31+Tsvetnoy!Y31+ONLINE!Y31+'Galereya SPb'!Y31+Evropeyskiy!Y31+Metropolis!Y31+Atrium!Y31+Manezh!Y31+Khimki!X30</f>
        <v>0</v>
      </c>
      <c r="Y31" s="47">
        <f>'Vegas City'!Y30+'Rostov Gorisont'!Y30+'Novosibirsk Galereya'!Z31+Aviapark!Z31+Tsvetnoy!Z31+ONLINE!Z31+'Galereya SPb'!Z31+Evropeyskiy!Z31+Metropolis!Z31+Atrium!Z31+Manezh!Z31+Khimki!Y30</f>
        <v>0</v>
      </c>
      <c r="Z31" s="48" t="str">
        <f t="shared" si="76"/>
        <v>-</v>
      </c>
      <c r="AA31" s="48" t="str">
        <f t="shared" si="76"/>
        <v>-</v>
      </c>
      <c r="AB31" s="49" t="str">
        <f t="shared" si="77"/>
        <v>-</v>
      </c>
      <c r="AC31" s="46">
        <f>'Vegas City'!AC30+'Rostov Gorisont'!AC30+'Novosibirsk Galereya'!AD31+Aviapark!AD31+Tsvetnoy!AD31+ONLINE!AD31+'Galereya SPb'!AD31+Evropeyskiy!AD31+Metropolis!AD31+Atrium!AD31+Manezh!AD31+Khimki!AC30</f>
        <v>185</v>
      </c>
      <c r="AD31" s="47">
        <f>'Vegas City'!AD30+'Rostov Gorisont'!AD30+'Novosibirsk Galereya'!AE31+Aviapark!AE31+Tsvetnoy!AE31+ONLINE!AE31+'Galereya SPb'!AE31+Evropeyskiy!AE31+Metropolis!AE31+Atrium!AE31+Manezh!AE31+Khimki!AD30</f>
        <v>194347.27000000002</v>
      </c>
      <c r="AE31" s="48">
        <f t="shared" si="78"/>
        <v>0.31841652323580033</v>
      </c>
      <c r="AF31" s="48">
        <f t="shared" si="78"/>
        <v>0.2329651505251116</v>
      </c>
      <c r="AG31" s="49">
        <f t="shared" si="79"/>
        <v>1050.5257837837839</v>
      </c>
      <c r="AH31" s="46">
        <f t="shared" si="66"/>
        <v>228</v>
      </c>
      <c r="AI31" s="47">
        <f t="shared" si="66"/>
        <v>319674.79000000004</v>
      </c>
      <c r="AJ31" s="48">
        <f t="shared" si="80"/>
        <v>0.10851975249881009</v>
      </c>
      <c r="AK31" s="48">
        <f t="shared" si="80"/>
        <v>0.10432919973271605</v>
      </c>
      <c r="AL31" s="49">
        <f t="shared" si="81"/>
        <v>1402.0824122807019</v>
      </c>
      <c r="AM31" s="10"/>
      <c r="AN31" s="46">
        <f>'Vegas City'!AN30+'Rostov Gorisont'!AN30+'Novosibirsk Galereya'!AO31+Aviapark!AO31+Tsvetnoy!AO31+ONLINE!AO31+'Galereya SPb'!AO31+Evropeyskiy!AO31+Metropolis!AO31+Atrium!AO31+Manezh!AO31+Khimki!AN30</f>
        <v>279</v>
      </c>
      <c r="AO31" s="47">
        <f>'Vegas City'!AO30+'Rostov Gorisont'!AO30+'Novosibirsk Galereya'!AP31+Aviapark!AP31+Tsvetnoy!AP31+ONLINE!AP31+'Galereya SPb'!AP31+Evropeyskiy!AP31+Metropolis!AP31+Atrium!AP31+Manezh!AP31+Khimki!AO30</f>
        <v>301581.19</v>
      </c>
      <c r="AP31" s="48">
        <f t="shared" si="82"/>
        <v>0.29245283018867924</v>
      </c>
      <c r="AQ31" s="48">
        <f t="shared" si="82"/>
        <v>0.22619297403653463</v>
      </c>
      <c r="AR31" s="49">
        <f t="shared" si="83"/>
        <v>1080.9361648745519</v>
      </c>
      <c r="AS31" s="46">
        <f>'Vegas City'!AS30+'Rostov Gorisont'!AS30+'Novosibirsk Galereya'!AT31+Aviapark!AT31+Tsvetnoy!AT31+ONLINE!AT31+'Galereya SPb'!AT31+Evropeyskiy!AT31+Metropolis!AT31+Atrium!AT31+Manezh!AT31+Khimki!AS30</f>
        <v>0</v>
      </c>
      <c r="AT31" s="47">
        <f>'Vegas City'!AT30+'Rostov Gorisont'!AT30+'Novosibirsk Galereya'!AU31+Aviapark!AU31+Tsvetnoy!AU31+ONLINE!AU31+'Galereya SPb'!AU31+Evropeyskiy!AU31+Metropolis!AU31+Atrium!AU31+Manezh!AU31+Khimki!AT30</f>
        <v>0</v>
      </c>
      <c r="AU31" s="48" t="str">
        <f t="shared" si="84"/>
        <v>-</v>
      </c>
      <c r="AV31" s="48" t="str">
        <f t="shared" si="84"/>
        <v>-</v>
      </c>
      <c r="AW31" s="49" t="str">
        <f t="shared" si="85"/>
        <v>-</v>
      </c>
      <c r="AX31" s="46">
        <f>'Vegas City'!AX30+'Rostov Gorisont'!AX30+'Novosibirsk Galereya'!AY31+Aviapark!AY31+Tsvetnoy!AY31+ONLINE!AY31+'Galereya SPb'!AY31+Evropeyskiy!AY31+Metropolis!AY31+Atrium!AY31+Manezh!AY31+Khimki!AX30</f>
        <v>0</v>
      </c>
      <c r="AY31" s="47">
        <f>'Vegas City'!AY30+'Rostov Gorisont'!AY30+'Novosibirsk Galereya'!AZ31+Aviapark!AZ31+Tsvetnoy!AZ31+ONLINE!AZ31+'Galereya SPb'!AZ31+Evropeyskiy!AZ31+Metropolis!AZ31+Atrium!AZ31+Manezh!AZ31+Khimki!AY30</f>
        <v>0</v>
      </c>
      <c r="AZ31" s="48" t="str">
        <f t="shared" si="86"/>
        <v>-</v>
      </c>
      <c r="BA31" s="48" t="str">
        <f t="shared" si="86"/>
        <v>-</v>
      </c>
      <c r="BB31" s="49" t="str">
        <f t="shared" si="87"/>
        <v>-</v>
      </c>
      <c r="BC31" s="46">
        <f>'Vegas City'!BC30+'Rostov Gorisont'!BC30+'Novosibirsk Galereya'!BD31+Aviapark!BD31+Tsvetnoy!BD31+ONLINE!BD31+'Galereya SPb'!BD31+Evropeyskiy!BD31+Metropolis!BD31+Atrium!BD31+Manezh!BD31+Khimki!BC30</f>
        <v>0</v>
      </c>
      <c r="BD31" s="47">
        <f>'Vegas City'!BD30+'Rostov Gorisont'!BD30+'Novosibirsk Galereya'!BE31+Aviapark!BE31+Tsvetnoy!BE31+ONLINE!BE31+'Galereya SPb'!BE31+Evropeyskiy!BE31+Metropolis!BE31+Atrium!BE31+Manezh!BE31+Khimki!BD30</f>
        <v>0</v>
      </c>
      <c r="BE31" s="48" t="str">
        <f t="shared" si="88"/>
        <v>-</v>
      </c>
      <c r="BF31" s="48" t="str">
        <f t="shared" si="88"/>
        <v>-</v>
      </c>
      <c r="BG31" s="49" t="str">
        <f t="shared" si="89"/>
        <v>-</v>
      </c>
      <c r="BH31" s="46">
        <f>'Vegas City'!BH30+'Rostov Gorisont'!BH30+'Novosibirsk Galereya'!BI31+Aviapark!BI31+Tsvetnoy!BI31+ONLINE!BI31+'Galereya SPb'!BI31+Evropeyskiy!BI31+Metropolis!BI31+Atrium!BI31+Manezh!BI31+Khimki!BH30</f>
        <v>0</v>
      </c>
      <c r="BI31" s="47">
        <f>'Vegas City'!BI30+'Rostov Gorisont'!BI30+'Novosibirsk Galereya'!BJ31+Aviapark!BJ31+Tsvetnoy!BJ31+ONLINE!BJ31+'Galereya SPb'!BJ31+Evropeyskiy!BJ31+Metropolis!BJ31+Atrium!BJ31+Manezh!BJ31+Khimki!BI30</f>
        <v>0</v>
      </c>
      <c r="BJ31" s="48" t="str">
        <f t="shared" si="90"/>
        <v>-</v>
      </c>
      <c r="BK31" s="48" t="str">
        <f t="shared" si="90"/>
        <v>-</v>
      </c>
      <c r="BL31" s="49" t="str">
        <f t="shared" si="91"/>
        <v>-</v>
      </c>
      <c r="BM31" s="46">
        <f>'Vegas City'!BM30+'Rostov Gorisont'!BM30+'Novosibirsk Galereya'!BN31+Aviapark!BN31+Tsvetnoy!BN31+ONLINE!BN31+'Galereya SPb'!BN31+Evropeyskiy!BN31+Metropolis!BN31+Atrium!BN31+Manezh!BN31+Khimki!BM30</f>
        <v>0</v>
      </c>
      <c r="BN31" s="47">
        <f>'Vegas City'!BN30+'Rostov Gorisont'!BN30+'Novosibirsk Galereya'!BO31+Aviapark!BO31+Tsvetnoy!BO31+ONLINE!BO31+'Galereya SPb'!BO31+Evropeyskiy!BO31+Metropolis!BO31+Atrium!BO31+Manezh!BO31+Khimki!BN30</f>
        <v>0</v>
      </c>
      <c r="BO31" s="48" t="str">
        <f t="shared" si="92"/>
        <v>-</v>
      </c>
      <c r="BP31" s="48" t="str">
        <f t="shared" si="92"/>
        <v>-</v>
      </c>
      <c r="BQ31" s="49" t="str">
        <f t="shared" si="93"/>
        <v>-</v>
      </c>
      <c r="BR31" s="46">
        <f t="shared" si="67"/>
        <v>279</v>
      </c>
      <c r="BS31" s="47">
        <f t="shared" si="67"/>
        <v>301581.19</v>
      </c>
      <c r="BT31" s="48">
        <f t="shared" si="94"/>
        <v>0.29245283018867924</v>
      </c>
      <c r="BU31" s="48">
        <f t="shared" si="94"/>
        <v>0.22619297403653463</v>
      </c>
      <c r="BV31" s="49">
        <f t="shared" si="95"/>
        <v>1080.9361648745519</v>
      </c>
      <c r="BX31" s="66">
        <f t="shared" ref="BX31:BX35" si="99">BR31+AH31</f>
        <v>507</v>
      </c>
      <c r="BY31" s="47">
        <f t="shared" si="96"/>
        <v>621255.98</v>
      </c>
      <c r="BZ31" s="48">
        <f t="shared" si="97"/>
        <v>0.16595744680851063</v>
      </c>
      <c r="CA31" s="48">
        <f t="shared" si="97"/>
        <v>0.14127838931206035</v>
      </c>
      <c r="CB31" s="49">
        <f t="shared" si="98"/>
        <v>1225.3569625246548</v>
      </c>
    </row>
    <row r="32" spans="2:80" s="3" customFormat="1" x14ac:dyDescent="0.3">
      <c r="B32" s="138"/>
      <c r="C32" s="9" t="s">
        <v>29</v>
      </c>
      <c r="D32" s="66">
        <f>'Vegas City'!D31+'Rostov Gorisont'!D31+'Novosibirsk Galereya'!E32+Aviapark!E32+Tsvetnoy!E32+ONLINE!E32+'Galereya SPb'!E32+Evropeyskiy!E32+Metropolis!E32+Atrium!E32+Manezh!E32+Khimki!D31</f>
        <v>0</v>
      </c>
      <c r="E32" s="47">
        <f>'Vegas City'!E31+'Rostov Gorisont'!E31+'Novosibirsk Galereya'!F32+Aviapark!F32+Tsvetnoy!F32+ONLINE!F32+'Galereya SPb'!F32+Evropeyskiy!F32+Metropolis!F32+Atrium!F32+Manezh!F32+Khimki!E31</f>
        <v>0</v>
      </c>
      <c r="F32" s="48" t="str">
        <f t="shared" si="68"/>
        <v>-</v>
      </c>
      <c r="G32" s="48" t="str">
        <f t="shared" si="68"/>
        <v>-</v>
      </c>
      <c r="H32" s="49" t="str">
        <f t="shared" si="69"/>
        <v>-</v>
      </c>
      <c r="I32" s="46">
        <f>'Vegas City'!I31+'Rostov Gorisont'!I31+'Novosibirsk Galereya'!J32+Aviapark!J32+Tsvetnoy!J32+ONLINE!J32+'Galereya SPb'!J32+Evropeyskiy!J32+Metropolis!J32+Atrium!J32+Manezh!J32+Khimki!I31</f>
        <v>0</v>
      </c>
      <c r="J32" s="47">
        <f>'Vegas City'!J31+'Rostov Gorisont'!J31+'Novosibirsk Galereya'!K32+Aviapark!K32+Tsvetnoy!K32+ONLINE!K32+'Galereya SPb'!K32+Evropeyskiy!K32+Metropolis!K32+Atrium!K32+Manezh!K32+Khimki!J31</f>
        <v>0</v>
      </c>
      <c r="K32" s="48" t="str">
        <f t="shared" si="70"/>
        <v>-</v>
      </c>
      <c r="L32" s="48" t="str">
        <f t="shared" si="70"/>
        <v>-</v>
      </c>
      <c r="M32" s="49" t="str">
        <f t="shared" si="71"/>
        <v>-</v>
      </c>
      <c r="N32" s="46">
        <f>'Vegas City'!N31+'Rostov Gorisont'!N31+'Novosibirsk Galereya'!O32+Aviapark!O32+Tsvetnoy!O32+ONLINE!O32+'Galereya SPb'!O32+Evropeyskiy!O32+Metropolis!O32+Atrium!O32+Manezh!O32+Khimki!N31</f>
        <v>0</v>
      </c>
      <c r="O32" s="47">
        <f>'Vegas City'!O31+'Rostov Gorisont'!O31+'Novosibirsk Galereya'!P32+Aviapark!P32+Tsvetnoy!P32+ONLINE!P32+'Galereya SPb'!P32+Evropeyskiy!P32+Metropolis!P32+Atrium!P32+Manezh!P32+Khimki!O31</f>
        <v>0</v>
      </c>
      <c r="P32" s="48" t="str">
        <f t="shared" si="72"/>
        <v>-</v>
      </c>
      <c r="Q32" s="48" t="str">
        <f t="shared" si="72"/>
        <v>-</v>
      </c>
      <c r="R32" s="49" t="str">
        <f t="shared" si="73"/>
        <v>-</v>
      </c>
      <c r="S32" s="46">
        <f>'Vegas City'!S31+'Rostov Gorisont'!S31+'Novosibirsk Galereya'!T32+Aviapark!T32+Tsvetnoy!T32+ONLINE!T32+'Galereya SPb'!T32+Evropeyskiy!T32+Metropolis!T32+Atrium!T32+Manezh!T32+Khimki!S31</f>
        <v>0</v>
      </c>
      <c r="T32" s="47">
        <f>'Vegas City'!T31+'Rostov Gorisont'!T31+'Novosibirsk Galereya'!U32+Aviapark!U32+Tsvetnoy!U32+ONLINE!U32+'Galereya SPb'!U32+Evropeyskiy!U32+Metropolis!U32+Atrium!U32+Manezh!U32+Khimki!T31</f>
        <v>0</v>
      </c>
      <c r="U32" s="48" t="str">
        <f t="shared" si="74"/>
        <v>-</v>
      </c>
      <c r="V32" s="48" t="str">
        <f t="shared" si="74"/>
        <v>-</v>
      </c>
      <c r="W32" s="49" t="str">
        <f t="shared" si="75"/>
        <v>-</v>
      </c>
      <c r="X32" s="46">
        <f>'Vegas City'!X31+'Rostov Gorisont'!X31+'Novosibirsk Galereya'!Y32+Aviapark!Y32+Tsvetnoy!Y32+ONLINE!Y32+'Galereya SPb'!Y32+Evropeyskiy!Y32+Metropolis!Y32+Atrium!Y32+Manezh!Y32+Khimki!X31</f>
        <v>3</v>
      </c>
      <c r="Y32" s="47">
        <f>'Vegas City'!Y31+'Rostov Gorisont'!Y31+'Novosibirsk Galereya'!Z32+Aviapark!Z32+Tsvetnoy!Z32+ONLINE!Z32+'Galereya SPb'!Z32+Evropeyskiy!Z32+Metropolis!Z32+Atrium!Z32+Manezh!Z32+Khimki!Y31</f>
        <v>6975</v>
      </c>
      <c r="Z32" s="48">
        <f t="shared" si="76"/>
        <v>3.4090909090909088E-2</v>
      </c>
      <c r="AA32" s="48">
        <f t="shared" si="76"/>
        <v>4.5978905735003295E-2</v>
      </c>
      <c r="AB32" s="49">
        <f t="shared" si="77"/>
        <v>2325</v>
      </c>
      <c r="AC32" s="46">
        <f>'Vegas City'!AC31+'Rostov Gorisont'!AC31+'Novosibirsk Galereya'!AD32+Aviapark!AD32+Tsvetnoy!AD32+ONLINE!AD32+'Galereya SPb'!AD32+Evropeyskiy!AD32+Metropolis!AD32+Atrium!AD32+Manezh!AD32+Khimki!AC31</f>
        <v>140</v>
      </c>
      <c r="AD32" s="47">
        <f>'Vegas City'!AD31+'Rostov Gorisont'!AD31+'Novosibirsk Galereya'!AE32+Aviapark!AE32+Tsvetnoy!AE32+ONLINE!AE32+'Galereya SPb'!AE32+Evropeyskiy!AE32+Metropolis!AE32+Atrium!AE32+Manezh!AE32+Khimki!AD31</f>
        <v>248038.94</v>
      </c>
      <c r="AE32" s="48">
        <f t="shared" si="78"/>
        <v>0.24096385542168675</v>
      </c>
      <c r="AF32" s="48">
        <f t="shared" si="78"/>
        <v>0.29732565316296505</v>
      </c>
      <c r="AG32" s="49">
        <f t="shared" si="79"/>
        <v>1771.7067142857143</v>
      </c>
      <c r="AH32" s="46">
        <f t="shared" si="66"/>
        <v>143</v>
      </c>
      <c r="AI32" s="47">
        <f t="shared" si="66"/>
        <v>255013.94</v>
      </c>
      <c r="AJ32" s="48">
        <f t="shared" si="80"/>
        <v>6.8062827225130892E-2</v>
      </c>
      <c r="AK32" s="48">
        <f t="shared" si="80"/>
        <v>8.3226457365896331E-2</v>
      </c>
      <c r="AL32" s="49">
        <f t="shared" si="81"/>
        <v>1783.3142657342657</v>
      </c>
      <c r="AM32" s="10"/>
      <c r="AN32" s="46">
        <f>'Vegas City'!AN31+'Rostov Gorisont'!AN31+'Novosibirsk Galereya'!AO32+Aviapark!AO32+Tsvetnoy!AO32+ONLINE!AO32+'Galereya SPb'!AO32+Evropeyskiy!AO32+Metropolis!AO32+Atrium!AO32+Manezh!AO32+Khimki!AN31</f>
        <v>340</v>
      </c>
      <c r="AO32" s="47">
        <f>'Vegas City'!AO31+'Rostov Gorisont'!AO31+'Novosibirsk Galereya'!AP32+Aviapark!AP32+Tsvetnoy!AP32+ONLINE!AP32+'Galereya SPb'!AP32+Evropeyskiy!AP32+Metropolis!AP32+Atrium!AP32+Manezh!AP32+Khimki!AO31</f>
        <v>492700.11999999994</v>
      </c>
      <c r="AP32" s="48">
        <f t="shared" si="82"/>
        <v>0.35639412997903563</v>
      </c>
      <c r="AQ32" s="48">
        <f t="shared" si="82"/>
        <v>0.36953665926896001</v>
      </c>
      <c r="AR32" s="49">
        <f t="shared" si="83"/>
        <v>1449.1179999999997</v>
      </c>
      <c r="AS32" s="46">
        <f>'Vegas City'!AS31+'Rostov Gorisont'!AS31+'Novosibirsk Galereya'!AT32+Aviapark!AT32+Tsvetnoy!AT32+ONLINE!AT32+'Galereya SPb'!AT32+Evropeyskiy!AT32+Metropolis!AT32+Atrium!AT32+Manezh!AT32+Khimki!AS31</f>
        <v>0</v>
      </c>
      <c r="AT32" s="47">
        <f>'Vegas City'!AT31+'Rostov Gorisont'!AT31+'Novosibirsk Galereya'!AU32+Aviapark!AU32+Tsvetnoy!AU32+ONLINE!AU32+'Galereya SPb'!AU32+Evropeyskiy!AU32+Metropolis!AU32+Atrium!AU32+Manezh!AU32+Khimki!AT31</f>
        <v>0</v>
      </c>
      <c r="AU32" s="48" t="str">
        <f t="shared" si="84"/>
        <v>-</v>
      </c>
      <c r="AV32" s="48" t="str">
        <f t="shared" si="84"/>
        <v>-</v>
      </c>
      <c r="AW32" s="49" t="str">
        <f t="shared" si="85"/>
        <v>-</v>
      </c>
      <c r="AX32" s="46">
        <f>'Vegas City'!AX31+'Rostov Gorisont'!AX31+'Novosibirsk Galereya'!AY32+Aviapark!AY32+Tsvetnoy!AY32+ONLINE!AY32+'Galereya SPb'!AY32+Evropeyskiy!AY32+Metropolis!AY32+Atrium!AY32+Manezh!AY32+Khimki!AX31</f>
        <v>0</v>
      </c>
      <c r="AY32" s="47">
        <f>'Vegas City'!AY31+'Rostov Gorisont'!AY31+'Novosibirsk Galereya'!AZ32+Aviapark!AZ32+Tsvetnoy!AZ32+ONLINE!AZ32+'Galereya SPb'!AZ32+Evropeyskiy!AZ32+Metropolis!AZ32+Atrium!AZ32+Manezh!AZ32+Khimki!AY31</f>
        <v>0</v>
      </c>
      <c r="AZ32" s="48" t="str">
        <f t="shared" si="86"/>
        <v>-</v>
      </c>
      <c r="BA32" s="48" t="str">
        <f t="shared" si="86"/>
        <v>-</v>
      </c>
      <c r="BB32" s="49" t="str">
        <f t="shared" si="87"/>
        <v>-</v>
      </c>
      <c r="BC32" s="46">
        <f>'Vegas City'!BC31+'Rostov Gorisont'!BC31+'Novosibirsk Galereya'!BD32+Aviapark!BD32+Tsvetnoy!BD32+ONLINE!BD32+'Galereya SPb'!BD32+Evropeyskiy!BD32+Metropolis!BD32+Atrium!BD32+Manezh!BD32+Khimki!BC31</f>
        <v>0</v>
      </c>
      <c r="BD32" s="47">
        <f>'Vegas City'!BD31+'Rostov Gorisont'!BD31+'Novosibirsk Galereya'!BE32+Aviapark!BE32+Tsvetnoy!BE32+ONLINE!BE32+'Galereya SPb'!BE32+Evropeyskiy!BE32+Metropolis!BE32+Atrium!BE32+Manezh!BE32+Khimki!BD31</f>
        <v>0</v>
      </c>
      <c r="BE32" s="48" t="str">
        <f t="shared" si="88"/>
        <v>-</v>
      </c>
      <c r="BF32" s="48" t="str">
        <f t="shared" si="88"/>
        <v>-</v>
      </c>
      <c r="BG32" s="49" t="str">
        <f t="shared" si="89"/>
        <v>-</v>
      </c>
      <c r="BH32" s="46">
        <f>'Vegas City'!BH31+'Rostov Gorisont'!BH31+'Novosibirsk Galereya'!BI32+Aviapark!BI32+Tsvetnoy!BI32+ONLINE!BI32+'Galereya SPb'!BI32+Evropeyskiy!BI32+Metropolis!BI32+Atrium!BI32+Manezh!BI32+Khimki!BH31</f>
        <v>0</v>
      </c>
      <c r="BI32" s="47">
        <f>'Vegas City'!BI31+'Rostov Gorisont'!BI31+'Novosibirsk Galereya'!BJ32+Aviapark!BJ32+Tsvetnoy!BJ32+ONLINE!BJ32+'Galereya SPb'!BJ32+Evropeyskiy!BJ32+Metropolis!BJ32+Atrium!BJ32+Manezh!BJ32+Khimki!BI31</f>
        <v>0</v>
      </c>
      <c r="BJ32" s="48" t="str">
        <f t="shared" si="90"/>
        <v>-</v>
      </c>
      <c r="BK32" s="48" t="str">
        <f t="shared" si="90"/>
        <v>-</v>
      </c>
      <c r="BL32" s="49" t="str">
        <f t="shared" si="91"/>
        <v>-</v>
      </c>
      <c r="BM32" s="46">
        <f>'Vegas City'!BM31+'Rostov Gorisont'!BM31+'Novosibirsk Galereya'!BN32+Aviapark!BN32+Tsvetnoy!BN32+ONLINE!BN32+'Galereya SPb'!BN32+Evropeyskiy!BN32+Metropolis!BN32+Atrium!BN32+Manezh!BN32+Khimki!BM31</f>
        <v>0</v>
      </c>
      <c r="BN32" s="47">
        <f>'Vegas City'!BN31+'Rostov Gorisont'!BN31+'Novosibirsk Galereya'!BO32+Aviapark!BO32+Tsvetnoy!BO32+ONLINE!BO32+'Galereya SPb'!BO32+Evropeyskiy!BO32+Metropolis!BO32+Atrium!BO32+Manezh!BO32+Khimki!BN31</f>
        <v>0</v>
      </c>
      <c r="BO32" s="48" t="str">
        <f t="shared" si="92"/>
        <v>-</v>
      </c>
      <c r="BP32" s="48" t="str">
        <f t="shared" si="92"/>
        <v>-</v>
      </c>
      <c r="BQ32" s="49" t="str">
        <f t="shared" si="93"/>
        <v>-</v>
      </c>
      <c r="BR32" s="46">
        <f t="shared" si="67"/>
        <v>340</v>
      </c>
      <c r="BS32" s="47">
        <f t="shared" si="67"/>
        <v>492700.11999999994</v>
      </c>
      <c r="BT32" s="48">
        <f t="shared" si="94"/>
        <v>0.35639412997903563</v>
      </c>
      <c r="BU32" s="48">
        <f t="shared" si="94"/>
        <v>0.36953665926896001</v>
      </c>
      <c r="BV32" s="49">
        <f t="shared" si="95"/>
        <v>1449.1179999999997</v>
      </c>
      <c r="BX32" s="66">
        <f t="shared" si="99"/>
        <v>483</v>
      </c>
      <c r="BY32" s="47">
        <f t="shared" si="96"/>
        <v>747714.05999999994</v>
      </c>
      <c r="BZ32" s="48">
        <f t="shared" si="97"/>
        <v>0.15810147299509</v>
      </c>
      <c r="CA32" s="48">
        <f t="shared" si="97"/>
        <v>0.17003592957412056</v>
      </c>
      <c r="CB32" s="49">
        <f t="shared" si="98"/>
        <v>1548.0622360248447</v>
      </c>
    </row>
    <row r="33" spans="2:80" s="3" customFormat="1" x14ac:dyDescent="0.3">
      <c r="B33" s="138"/>
      <c r="C33" s="9" t="s">
        <v>30</v>
      </c>
      <c r="D33" s="66">
        <f>'Vegas City'!D32+'Rostov Gorisont'!D32+'Novosibirsk Galereya'!E33+Aviapark!E33+Tsvetnoy!E33+ONLINE!E33+'Galereya SPb'!E33+Evropeyskiy!E33+Metropolis!E33+Atrium!E33+Manezh!E33+Khimki!D32</f>
        <v>0</v>
      </c>
      <c r="E33" s="47">
        <f>'Vegas City'!E32+'Rostov Gorisont'!E32+'Novosibirsk Galereya'!F33+Aviapark!F33+Tsvetnoy!F33+ONLINE!F33+'Galereya SPb'!F33+Evropeyskiy!F33+Metropolis!F33+Atrium!F33+Manezh!F33+Khimki!E32</f>
        <v>0</v>
      </c>
      <c r="F33" s="48" t="str">
        <f t="shared" si="68"/>
        <v>-</v>
      </c>
      <c r="G33" s="48" t="str">
        <f t="shared" si="68"/>
        <v>-</v>
      </c>
      <c r="H33" s="49" t="str">
        <f t="shared" si="69"/>
        <v>-</v>
      </c>
      <c r="I33" s="46">
        <f>'Vegas City'!I32+'Rostov Gorisont'!I32+'Novosibirsk Galereya'!J33+Aviapark!J33+Tsvetnoy!J33+ONLINE!J33+'Galereya SPb'!J33+Evropeyskiy!J33+Metropolis!J33+Atrium!J33+Manezh!J33+Khimki!I32</f>
        <v>0</v>
      </c>
      <c r="J33" s="47">
        <f>'Vegas City'!J32+'Rostov Gorisont'!J32+'Novosibirsk Galereya'!K33+Aviapark!K33+Tsvetnoy!K33+ONLINE!K33+'Galereya SPb'!K33+Evropeyskiy!K33+Metropolis!K33+Atrium!K33+Manezh!K33+Khimki!J32</f>
        <v>0</v>
      </c>
      <c r="K33" s="48" t="str">
        <f t="shared" si="70"/>
        <v>-</v>
      </c>
      <c r="L33" s="48" t="str">
        <f t="shared" si="70"/>
        <v>-</v>
      </c>
      <c r="M33" s="49" t="str">
        <f t="shared" si="71"/>
        <v>-</v>
      </c>
      <c r="N33" s="46">
        <f>'Vegas City'!N32+'Rostov Gorisont'!N32+'Novosibirsk Galereya'!O33+Aviapark!O33+Tsvetnoy!O33+ONLINE!O33+'Galereya SPb'!O33+Evropeyskiy!O33+Metropolis!O33+Atrium!O33+Manezh!O33+Khimki!N32</f>
        <v>0</v>
      </c>
      <c r="O33" s="47">
        <f>'Vegas City'!O32+'Rostov Gorisont'!O32+'Novosibirsk Galereya'!P33+Aviapark!P33+Tsvetnoy!P33+ONLINE!P33+'Galereya SPb'!P33+Evropeyskiy!P33+Metropolis!P33+Atrium!P33+Manezh!P33+Khimki!O32</f>
        <v>0</v>
      </c>
      <c r="P33" s="48" t="str">
        <f t="shared" si="72"/>
        <v>-</v>
      </c>
      <c r="Q33" s="48" t="str">
        <f t="shared" si="72"/>
        <v>-</v>
      </c>
      <c r="R33" s="49" t="str">
        <f t="shared" si="73"/>
        <v>-</v>
      </c>
      <c r="S33" s="46">
        <f>'Vegas City'!S32+'Rostov Gorisont'!S32+'Novosibirsk Galereya'!T33+Aviapark!T33+Tsvetnoy!T33+ONLINE!T33+'Galereya SPb'!T33+Evropeyskiy!T33+Metropolis!T33+Atrium!T33+Manezh!T33+Khimki!S32</f>
        <v>0</v>
      </c>
      <c r="T33" s="47">
        <f>'Vegas City'!T32+'Rostov Gorisont'!T32+'Novosibirsk Galereya'!U33+Aviapark!U33+Tsvetnoy!U33+ONLINE!U33+'Galereya SPb'!U33+Evropeyskiy!U33+Metropolis!U33+Atrium!U33+Manezh!U33+Khimki!T32</f>
        <v>0</v>
      </c>
      <c r="U33" s="48" t="str">
        <f t="shared" si="74"/>
        <v>-</v>
      </c>
      <c r="V33" s="48" t="str">
        <f t="shared" si="74"/>
        <v>-</v>
      </c>
      <c r="W33" s="49" t="str">
        <f t="shared" si="75"/>
        <v>-</v>
      </c>
      <c r="X33" s="46">
        <f>'Vegas City'!X32+'Rostov Gorisont'!X32+'Novosibirsk Galereya'!Y33+Aviapark!Y33+Tsvetnoy!Y33+ONLINE!Y33+'Galereya SPb'!Y33+Evropeyskiy!Y33+Metropolis!Y33+Atrium!Y33+Manezh!Y33+Khimki!X32</f>
        <v>0</v>
      </c>
      <c r="Y33" s="47">
        <f>'Vegas City'!Y32+'Rostov Gorisont'!Y32+'Novosibirsk Galereya'!Z33+Aviapark!Z33+Tsvetnoy!Z33+ONLINE!Z33+'Galereya SPb'!Z33+Evropeyskiy!Z33+Metropolis!Z33+Atrium!Z33+Manezh!Z33+Khimki!Y32</f>
        <v>0</v>
      </c>
      <c r="Z33" s="48" t="str">
        <f t="shared" si="76"/>
        <v>-</v>
      </c>
      <c r="AA33" s="48" t="str">
        <f t="shared" si="76"/>
        <v>-</v>
      </c>
      <c r="AB33" s="49" t="str">
        <f t="shared" si="77"/>
        <v>-</v>
      </c>
      <c r="AC33" s="46">
        <f>'Vegas City'!AC32+'Rostov Gorisont'!AC32+'Novosibirsk Galereya'!AD33+Aviapark!AD33+Tsvetnoy!AD33+ONLINE!AD33+'Galereya SPb'!AD33+Evropeyskiy!AD33+Metropolis!AD33+Atrium!AD33+Manezh!AD33+Khimki!AC32</f>
        <v>0</v>
      </c>
      <c r="AD33" s="47">
        <f>'Vegas City'!AD32+'Rostov Gorisont'!AD32+'Novosibirsk Galereya'!AE33+Aviapark!AE33+Tsvetnoy!AE33+ONLINE!AE33+'Galereya SPb'!AE33+Evropeyskiy!AE33+Metropolis!AE33+Atrium!AE33+Manezh!AE33+Khimki!AD32</f>
        <v>0</v>
      </c>
      <c r="AE33" s="48" t="str">
        <f t="shared" si="78"/>
        <v>-</v>
      </c>
      <c r="AF33" s="48" t="str">
        <f t="shared" si="78"/>
        <v>-</v>
      </c>
      <c r="AG33" s="49" t="str">
        <f t="shared" si="79"/>
        <v>-</v>
      </c>
      <c r="AH33" s="46">
        <f t="shared" si="66"/>
        <v>0</v>
      </c>
      <c r="AI33" s="47">
        <f t="shared" si="66"/>
        <v>0</v>
      </c>
      <c r="AJ33" s="48" t="str">
        <f t="shared" si="80"/>
        <v>-</v>
      </c>
      <c r="AK33" s="48" t="str">
        <f t="shared" si="80"/>
        <v>-</v>
      </c>
      <c r="AL33" s="49" t="str">
        <f t="shared" si="81"/>
        <v>-</v>
      </c>
      <c r="AM33" s="10"/>
      <c r="AN33" s="46">
        <f>'Vegas City'!AN32+'Rostov Gorisont'!AN32+'Novosibirsk Galereya'!AO33+Aviapark!AO33+Tsvetnoy!AO33+ONLINE!AO33+'Galereya SPb'!AO33+Evropeyskiy!AO33+Metropolis!AO33+Atrium!AO33+Manezh!AO33+Khimki!AN32</f>
        <v>0</v>
      </c>
      <c r="AO33" s="47">
        <f>'Vegas City'!AO32+'Rostov Gorisont'!AO32+'Novosibirsk Galereya'!AP33+Aviapark!AP33+Tsvetnoy!AP33+ONLINE!AP33+'Galereya SPb'!AP33+Evropeyskiy!AP33+Metropolis!AP33+Atrium!AP33+Manezh!AP33+Khimki!AO32</f>
        <v>0</v>
      </c>
      <c r="AP33" s="48" t="str">
        <f t="shared" si="82"/>
        <v>-</v>
      </c>
      <c r="AQ33" s="48" t="str">
        <f t="shared" si="82"/>
        <v>-</v>
      </c>
      <c r="AR33" s="49" t="str">
        <f t="shared" si="83"/>
        <v>-</v>
      </c>
      <c r="AS33" s="46">
        <f>'Vegas City'!AS32+'Rostov Gorisont'!AS32+'Novosibirsk Galereya'!AT33+Aviapark!AT33+Tsvetnoy!AT33+ONLINE!AT33+'Galereya SPb'!AT33+Evropeyskiy!AT33+Metropolis!AT33+Atrium!AT33+Manezh!AT33+Khimki!AS32</f>
        <v>0</v>
      </c>
      <c r="AT33" s="47">
        <f>'Vegas City'!AT32+'Rostov Gorisont'!AT32+'Novosibirsk Galereya'!AU33+Aviapark!AU33+Tsvetnoy!AU33+ONLINE!AU33+'Galereya SPb'!AU33+Evropeyskiy!AU33+Metropolis!AU33+Atrium!AU33+Manezh!AU33+Khimki!AT32</f>
        <v>0</v>
      </c>
      <c r="AU33" s="48" t="str">
        <f t="shared" si="84"/>
        <v>-</v>
      </c>
      <c r="AV33" s="48" t="str">
        <f t="shared" si="84"/>
        <v>-</v>
      </c>
      <c r="AW33" s="49" t="str">
        <f t="shared" si="85"/>
        <v>-</v>
      </c>
      <c r="AX33" s="46">
        <f>'Vegas City'!AX32+'Rostov Gorisont'!AX32+'Novosibirsk Galereya'!AY33+Aviapark!AY33+Tsvetnoy!AY33+ONLINE!AY33+'Galereya SPb'!AY33+Evropeyskiy!AY33+Metropolis!AY33+Atrium!AY33+Manezh!AY33+Khimki!AX32</f>
        <v>0</v>
      </c>
      <c r="AY33" s="47">
        <f>'Vegas City'!AY32+'Rostov Gorisont'!AY32+'Novosibirsk Galereya'!AZ33+Aviapark!AZ33+Tsvetnoy!AZ33+ONLINE!AZ33+'Galereya SPb'!AZ33+Evropeyskiy!AZ33+Metropolis!AZ33+Atrium!AZ33+Manezh!AZ33+Khimki!AY32</f>
        <v>0</v>
      </c>
      <c r="AZ33" s="48" t="str">
        <f t="shared" si="86"/>
        <v>-</v>
      </c>
      <c r="BA33" s="48" t="str">
        <f t="shared" si="86"/>
        <v>-</v>
      </c>
      <c r="BB33" s="49" t="str">
        <f t="shared" si="87"/>
        <v>-</v>
      </c>
      <c r="BC33" s="46">
        <f>'Vegas City'!BC32+'Rostov Gorisont'!BC32+'Novosibirsk Galereya'!BD33+Aviapark!BD33+Tsvetnoy!BD33+ONLINE!BD33+'Galereya SPb'!BD33+Evropeyskiy!BD33+Metropolis!BD33+Atrium!BD33+Manezh!BD33+Khimki!BC32</f>
        <v>0</v>
      </c>
      <c r="BD33" s="47">
        <f>'Vegas City'!BD32+'Rostov Gorisont'!BD32+'Novosibirsk Galereya'!BE33+Aviapark!BE33+Tsvetnoy!BE33+ONLINE!BE33+'Galereya SPb'!BE33+Evropeyskiy!BE33+Metropolis!BE33+Atrium!BE33+Manezh!BE33+Khimki!BD32</f>
        <v>0</v>
      </c>
      <c r="BE33" s="48" t="str">
        <f t="shared" si="88"/>
        <v>-</v>
      </c>
      <c r="BF33" s="48" t="str">
        <f t="shared" si="88"/>
        <v>-</v>
      </c>
      <c r="BG33" s="49" t="str">
        <f t="shared" si="89"/>
        <v>-</v>
      </c>
      <c r="BH33" s="46">
        <f>'Vegas City'!BH32+'Rostov Gorisont'!BH32+'Novosibirsk Galereya'!BI33+Aviapark!BI33+Tsvetnoy!BI33+ONLINE!BI33+'Galereya SPb'!BI33+Evropeyskiy!BI33+Metropolis!BI33+Atrium!BI33+Manezh!BI33+Khimki!BH32</f>
        <v>0</v>
      </c>
      <c r="BI33" s="47">
        <f>'Vegas City'!BI32+'Rostov Gorisont'!BI32+'Novosibirsk Galereya'!BJ33+Aviapark!BJ33+Tsvetnoy!BJ33+ONLINE!BJ33+'Galereya SPb'!BJ33+Evropeyskiy!BJ33+Metropolis!BJ33+Atrium!BJ33+Manezh!BJ33+Khimki!BI32</f>
        <v>0</v>
      </c>
      <c r="BJ33" s="48" t="str">
        <f t="shared" si="90"/>
        <v>-</v>
      </c>
      <c r="BK33" s="48" t="str">
        <f t="shared" si="90"/>
        <v>-</v>
      </c>
      <c r="BL33" s="49" t="str">
        <f t="shared" si="91"/>
        <v>-</v>
      </c>
      <c r="BM33" s="46">
        <f>'Vegas City'!BM32+'Rostov Gorisont'!BM32+'Novosibirsk Galereya'!BN33+Aviapark!BN33+Tsvetnoy!BN33+ONLINE!BN33+'Galereya SPb'!BN33+Evropeyskiy!BN33+Metropolis!BN33+Atrium!BN33+Manezh!BN33+Khimki!BM32</f>
        <v>0</v>
      </c>
      <c r="BN33" s="47">
        <f>'Vegas City'!BN32+'Rostov Gorisont'!BN32+'Novosibirsk Galereya'!BO33+Aviapark!BO33+Tsvetnoy!BO33+ONLINE!BO33+'Galereya SPb'!BO33+Evropeyskiy!BO33+Metropolis!BO33+Atrium!BO33+Manezh!BO33+Khimki!BN32</f>
        <v>0</v>
      </c>
      <c r="BO33" s="48" t="str">
        <f t="shared" si="92"/>
        <v>-</v>
      </c>
      <c r="BP33" s="48" t="str">
        <f t="shared" si="92"/>
        <v>-</v>
      </c>
      <c r="BQ33" s="49" t="str">
        <f t="shared" si="93"/>
        <v>-</v>
      </c>
      <c r="BR33" s="46">
        <f t="shared" si="67"/>
        <v>0</v>
      </c>
      <c r="BS33" s="47">
        <f t="shared" si="67"/>
        <v>0</v>
      </c>
      <c r="BT33" s="48" t="str">
        <f t="shared" si="94"/>
        <v>-</v>
      </c>
      <c r="BU33" s="48" t="str">
        <f t="shared" si="94"/>
        <v>-</v>
      </c>
      <c r="BV33" s="49" t="str">
        <f t="shared" si="95"/>
        <v>-</v>
      </c>
      <c r="BX33" s="66">
        <f t="shared" si="99"/>
        <v>0</v>
      </c>
      <c r="BY33" s="47">
        <f t="shared" si="96"/>
        <v>0</v>
      </c>
      <c r="BZ33" s="48" t="str">
        <f t="shared" si="97"/>
        <v>-</v>
      </c>
      <c r="CA33" s="48" t="str">
        <f t="shared" si="97"/>
        <v>-</v>
      </c>
      <c r="CB33" s="49" t="str">
        <f t="shared" si="98"/>
        <v>-</v>
      </c>
    </row>
    <row r="34" spans="2:80" s="3" customFormat="1" x14ac:dyDescent="0.3">
      <c r="B34" s="138"/>
      <c r="C34" s="9" t="s">
        <v>31</v>
      </c>
      <c r="D34" s="66">
        <f>'Vegas City'!D33+'Rostov Gorisont'!D33+'Novosibirsk Galereya'!E34+Aviapark!E34+Tsvetnoy!E34+ONLINE!E34+'Galereya SPb'!E34+Evropeyskiy!E34+Metropolis!E34+Atrium!E34+Manezh!E34+Khimki!D33</f>
        <v>0</v>
      </c>
      <c r="E34" s="47">
        <f>'Vegas City'!E33+'Rostov Gorisont'!E33+'Novosibirsk Galereya'!F34+Aviapark!F34+Tsvetnoy!F34+ONLINE!F34+'Galereya SPb'!F34+Evropeyskiy!F34+Metropolis!F34+Atrium!F34+Manezh!F34+Khimki!E33</f>
        <v>0</v>
      </c>
      <c r="F34" s="48" t="str">
        <f t="shared" si="68"/>
        <v>-</v>
      </c>
      <c r="G34" s="48" t="str">
        <f t="shared" si="68"/>
        <v>-</v>
      </c>
      <c r="H34" s="49" t="str">
        <f t="shared" si="69"/>
        <v>-</v>
      </c>
      <c r="I34" s="46">
        <f>'Vegas City'!I33+'Rostov Gorisont'!I33+'Novosibirsk Galereya'!J34+Aviapark!J34+Tsvetnoy!J34+ONLINE!J34+'Galereya SPb'!J34+Evropeyskiy!J34+Metropolis!J34+Atrium!J34+Manezh!J34+Khimki!I33</f>
        <v>0</v>
      </c>
      <c r="J34" s="47">
        <f>'Vegas City'!J33+'Rostov Gorisont'!J33+'Novosibirsk Galereya'!K34+Aviapark!K34+Tsvetnoy!K34+ONLINE!K34+'Galereya SPb'!K34+Evropeyskiy!K34+Metropolis!K34+Atrium!K34+Manezh!K34+Khimki!J33</f>
        <v>0</v>
      </c>
      <c r="K34" s="48" t="str">
        <f t="shared" si="70"/>
        <v>-</v>
      </c>
      <c r="L34" s="48" t="str">
        <f t="shared" si="70"/>
        <v>-</v>
      </c>
      <c r="M34" s="49" t="str">
        <f t="shared" si="71"/>
        <v>-</v>
      </c>
      <c r="N34" s="46">
        <f>'Vegas City'!N33+'Rostov Gorisont'!N33+'Novosibirsk Galereya'!O34+Aviapark!O34+Tsvetnoy!O34+ONLINE!O34+'Galereya SPb'!O34+Evropeyskiy!O34+Metropolis!O34+Atrium!O34+Manezh!O34+Khimki!N33</f>
        <v>0</v>
      </c>
      <c r="O34" s="47">
        <f>'Vegas City'!O33+'Rostov Gorisont'!O33+'Novosibirsk Galereya'!P34+Aviapark!P34+Tsvetnoy!P34+ONLINE!P34+'Galereya SPb'!P34+Evropeyskiy!P34+Metropolis!P34+Atrium!P34+Manezh!P34+Khimki!O33</f>
        <v>0</v>
      </c>
      <c r="P34" s="48" t="str">
        <f t="shared" si="72"/>
        <v>-</v>
      </c>
      <c r="Q34" s="48" t="str">
        <f t="shared" si="72"/>
        <v>-</v>
      </c>
      <c r="R34" s="49" t="str">
        <f t="shared" si="73"/>
        <v>-</v>
      </c>
      <c r="S34" s="46">
        <f>'Vegas City'!S33+'Rostov Gorisont'!S33+'Novosibirsk Galereya'!T34+Aviapark!T34+Tsvetnoy!T34+ONLINE!T34+'Galereya SPb'!T34+Evropeyskiy!T34+Metropolis!T34+Atrium!T34+Manezh!T34+Khimki!S33</f>
        <v>0</v>
      </c>
      <c r="T34" s="47">
        <f>'Vegas City'!T33+'Rostov Gorisont'!T33+'Novosibirsk Galereya'!U34+Aviapark!U34+Tsvetnoy!U34+ONLINE!U34+'Galereya SPb'!U34+Evropeyskiy!U34+Metropolis!U34+Atrium!U34+Manezh!U34+Khimki!T33</f>
        <v>0</v>
      </c>
      <c r="U34" s="48" t="str">
        <f t="shared" si="74"/>
        <v>-</v>
      </c>
      <c r="V34" s="48" t="str">
        <f t="shared" si="74"/>
        <v>-</v>
      </c>
      <c r="W34" s="49" t="str">
        <f t="shared" si="75"/>
        <v>-</v>
      </c>
      <c r="X34" s="46">
        <f>'Vegas City'!X33+'Rostov Gorisont'!X33+'Novosibirsk Galereya'!Y34+Aviapark!Y34+Tsvetnoy!Y34+ONLINE!Y34+'Galereya SPb'!Y34+Evropeyskiy!Y34+Metropolis!Y34+Atrium!Y34+Manezh!Y34+Khimki!X33</f>
        <v>0</v>
      </c>
      <c r="Y34" s="47">
        <f>'Vegas City'!Y33+'Rostov Gorisont'!Y33+'Novosibirsk Galereya'!Z34+Aviapark!Z34+Tsvetnoy!Z34+ONLINE!Z34+'Galereya SPb'!Z34+Evropeyskiy!Z34+Metropolis!Z34+Atrium!Z34+Manezh!Z34+Khimki!Y33</f>
        <v>0</v>
      </c>
      <c r="Z34" s="48" t="str">
        <f t="shared" si="76"/>
        <v>-</v>
      </c>
      <c r="AA34" s="48" t="str">
        <f t="shared" si="76"/>
        <v>-</v>
      </c>
      <c r="AB34" s="49" t="str">
        <f t="shared" si="77"/>
        <v>-</v>
      </c>
      <c r="AC34" s="46">
        <f>'Vegas City'!AC33+'Rostov Gorisont'!AC33+'Novosibirsk Galereya'!AD34+Aviapark!AD34+Tsvetnoy!AD34+ONLINE!AD34+'Galereya SPb'!AD34+Evropeyskiy!AD34+Metropolis!AD34+Atrium!AD34+Manezh!AD34+Khimki!AC33</f>
        <v>0</v>
      </c>
      <c r="AD34" s="47">
        <f>'Vegas City'!AD33+'Rostov Gorisont'!AD33+'Novosibirsk Galereya'!AE34+Aviapark!AE34+Tsvetnoy!AE34+ONLINE!AE34+'Galereya SPb'!AE34+Evropeyskiy!AE34+Metropolis!AE34+Atrium!AE34+Manezh!AE34+Khimki!AD33</f>
        <v>0</v>
      </c>
      <c r="AE34" s="48" t="str">
        <f t="shared" si="78"/>
        <v>-</v>
      </c>
      <c r="AF34" s="48" t="str">
        <f t="shared" si="78"/>
        <v>-</v>
      </c>
      <c r="AG34" s="49" t="str">
        <f t="shared" si="79"/>
        <v>-</v>
      </c>
      <c r="AH34" s="46">
        <f t="shared" si="66"/>
        <v>0</v>
      </c>
      <c r="AI34" s="47">
        <f t="shared" si="66"/>
        <v>0</v>
      </c>
      <c r="AJ34" s="48" t="str">
        <f t="shared" si="80"/>
        <v>-</v>
      </c>
      <c r="AK34" s="48" t="str">
        <f t="shared" si="80"/>
        <v>-</v>
      </c>
      <c r="AL34" s="49" t="str">
        <f t="shared" si="81"/>
        <v>-</v>
      </c>
      <c r="AM34" s="10"/>
      <c r="AN34" s="46">
        <f>'Vegas City'!AN33+'Rostov Gorisont'!AN33+'Novosibirsk Galereya'!AO34+Aviapark!AO34+Tsvetnoy!AO34+ONLINE!AO34+'Galereya SPb'!AO34+Evropeyskiy!AO34+Metropolis!AO34+Atrium!AO34+Manezh!AO34+Khimki!AN33</f>
        <v>0</v>
      </c>
      <c r="AO34" s="47">
        <f>'Vegas City'!AO33+'Rostov Gorisont'!AO33+'Novosibirsk Galereya'!AP34+Aviapark!AP34+Tsvetnoy!AP34+ONLINE!AP34+'Galereya SPb'!AP34+Evropeyskiy!AP34+Metropolis!AP34+Atrium!AP34+Manezh!AP34+Khimki!AO33</f>
        <v>0</v>
      </c>
      <c r="AP34" s="48" t="str">
        <f t="shared" si="82"/>
        <v>-</v>
      </c>
      <c r="AQ34" s="48" t="str">
        <f t="shared" si="82"/>
        <v>-</v>
      </c>
      <c r="AR34" s="49" t="str">
        <f t="shared" si="83"/>
        <v>-</v>
      </c>
      <c r="AS34" s="46">
        <f>'Vegas City'!AS33+'Rostov Gorisont'!AS33+'Novosibirsk Galereya'!AT34+Aviapark!AT34+Tsvetnoy!AT34+ONLINE!AT34+'Galereya SPb'!AT34+Evropeyskiy!AT34+Metropolis!AT34+Atrium!AT34+Manezh!AT34+Khimki!AS33</f>
        <v>0</v>
      </c>
      <c r="AT34" s="47">
        <f>'Vegas City'!AT33+'Rostov Gorisont'!AT33+'Novosibirsk Galereya'!AU34+Aviapark!AU34+Tsvetnoy!AU34+ONLINE!AU34+'Galereya SPb'!AU34+Evropeyskiy!AU34+Metropolis!AU34+Atrium!AU34+Manezh!AU34+Khimki!AT33</f>
        <v>0</v>
      </c>
      <c r="AU34" s="48" t="str">
        <f t="shared" si="84"/>
        <v>-</v>
      </c>
      <c r="AV34" s="48" t="str">
        <f t="shared" si="84"/>
        <v>-</v>
      </c>
      <c r="AW34" s="49" t="str">
        <f t="shared" si="85"/>
        <v>-</v>
      </c>
      <c r="AX34" s="46">
        <f>'Vegas City'!AX33+'Rostov Gorisont'!AX33+'Novosibirsk Galereya'!AY34+Aviapark!AY34+Tsvetnoy!AY34+ONLINE!AY34+'Galereya SPb'!AY34+Evropeyskiy!AY34+Metropolis!AY34+Atrium!AY34+Manezh!AY34+Khimki!AX33</f>
        <v>0</v>
      </c>
      <c r="AY34" s="47">
        <f>'Vegas City'!AY33+'Rostov Gorisont'!AY33+'Novosibirsk Galereya'!AZ34+Aviapark!AZ34+Tsvetnoy!AZ34+ONLINE!AZ34+'Galereya SPb'!AZ34+Evropeyskiy!AZ34+Metropolis!AZ34+Atrium!AZ34+Manezh!AZ34+Khimki!AY33</f>
        <v>0</v>
      </c>
      <c r="AZ34" s="48" t="str">
        <f t="shared" si="86"/>
        <v>-</v>
      </c>
      <c r="BA34" s="48" t="str">
        <f t="shared" si="86"/>
        <v>-</v>
      </c>
      <c r="BB34" s="49" t="str">
        <f t="shared" si="87"/>
        <v>-</v>
      </c>
      <c r="BC34" s="46">
        <f>'Vegas City'!BC33+'Rostov Gorisont'!BC33+'Novosibirsk Galereya'!BD34+Aviapark!BD34+Tsvetnoy!BD34+ONLINE!BD34+'Galereya SPb'!BD34+Evropeyskiy!BD34+Metropolis!BD34+Atrium!BD34+Manezh!BD34+Khimki!BC33</f>
        <v>0</v>
      </c>
      <c r="BD34" s="47">
        <f>'Vegas City'!BD33+'Rostov Gorisont'!BD33+'Novosibirsk Galereya'!BE34+Aviapark!BE34+Tsvetnoy!BE34+ONLINE!BE34+'Galereya SPb'!BE34+Evropeyskiy!BE34+Metropolis!BE34+Atrium!BE34+Manezh!BE34+Khimki!BD33</f>
        <v>0</v>
      </c>
      <c r="BE34" s="48" t="str">
        <f t="shared" si="88"/>
        <v>-</v>
      </c>
      <c r="BF34" s="48" t="str">
        <f t="shared" si="88"/>
        <v>-</v>
      </c>
      <c r="BG34" s="49" t="str">
        <f t="shared" si="89"/>
        <v>-</v>
      </c>
      <c r="BH34" s="46">
        <f>'Vegas City'!BH33+'Rostov Gorisont'!BH33+'Novosibirsk Galereya'!BI34+Aviapark!BI34+Tsvetnoy!BI34+ONLINE!BI34+'Galereya SPb'!BI34+Evropeyskiy!BI34+Metropolis!BI34+Atrium!BI34+Manezh!BI34+Khimki!BH33</f>
        <v>0</v>
      </c>
      <c r="BI34" s="47">
        <f>'Vegas City'!BI33+'Rostov Gorisont'!BI33+'Novosibirsk Galereya'!BJ34+Aviapark!BJ34+Tsvetnoy!BJ34+ONLINE!BJ34+'Galereya SPb'!BJ34+Evropeyskiy!BJ34+Metropolis!BJ34+Atrium!BJ34+Manezh!BJ34+Khimki!BI33</f>
        <v>0</v>
      </c>
      <c r="BJ34" s="48" t="str">
        <f t="shared" si="90"/>
        <v>-</v>
      </c>
      <c r="BK34" s="48" t="str">
        <f t="shared" si="90"/>
        <v>-</v>
      </c>
      <c r="BL34" s="49" t="str">
        <f t="shared" si="91"/>
        <v>-</v>
      </c>
      <c r="BM34" s="46">
        <f>'Vegas City'!BM33+'Rostov Gorisont'!BM33+'Novosibirsk Galereya'!BN34+Aviapark!BN34+Tsvetnoy!BN34+ONLINE!BN34+'Galereya SPb'!BN34+Evropeyskiy!BN34+Metropolis!BN34+Atrium!BN34+Manezh!BN34+Khimki!BM33</f>
        <v>0</v>
      </c>
      <c r="BN34" s="47">
        <f>'Vegas City'!BN33+'Rostov Gorisont'!BN33+'Novosibirsk Galereya'!BO34+Aviapark!BO34+Tsvetnoy!BO34+ONLINE!BO34+'Galereya SPb'!BO34+Evropeyskiy!BO34+Metropolis!BO34+Atrium!BO34+Manezh!BO34+Khimki!BN33</f>
        <v>0</v>
      </c>
      <c r="BO34" s="48" t="str">
        <f t="shared" si="92"/>
        <v>-</v>
      </c>
      <c r="BP34" s="48" t="str">
        <f t="shared" si="92"/>
        <v>-</v>
      </c>
      <c r="BQ34" s="49" t="str">
        <f t="shared" si="93"/>
        <v>-</v>
      </c>
      <c r="BR34" s="46">
        <f t="shared" si="67"/>
        <v>0</v>
      </c>
      <c r="BS34" s="47">
        <f t="shared" si="67"/>
        <v>0</v>
      </c>
      <c r="BT34" s="48" t="str">
        <f t="shared" si="94"/>
        <v>-</v>
      </c>
      <c r="BU34" s="48" t="str">
        <f t="shared" si="94"/>
        <v>-</v>
      </c>
      <c r="BV34" s="49" t="str">
        <f t="shared" si="95"/>
        <v>-</v>
      </c>
      <c r="BX34" s="66">
        <f t="shared" si="99"/>
        <v>0</v>
      </c>
      <c r="BY34" s="47">
        <f t="shared" si="96"/>
        <v>0</v>
      </c>
      <c r="BZ34" s="48" t="str">
        <f t="shared" si="97"/>
        <v>-</v>
      </c>
      <c r="CA34" s="48" t="str">
        <f t="shared" si="97"/>
        <v>-</v>
      </c>
      <c r="CB34" s="49" t="str">
        <f t="shared" si="98"/>
        <v>-</v>
      </c>
    </row>
    <row r="35" spans="2:80" s="3" customFormat="1" ht="15.65" thickBot="1" x14ac:dyDescent="0.35">
      <c r="B35" s="139"/>
      <c r="C35" s="11" t="s">
        <v>25</v>
      </c>
      <c r="D35" s="67">
        <f>'Vegas City'!D34+'Rostov Gorisont'!D34+'Novosibirsk Galereya'!E35+Aviapark!E35+Tsvetnoy!E35+ONLINE!E35+'Galereya SPb'!E35+Evropeyskiy!E35+Metropolis!E35+Atrium!E35+Manezh!E35+Khimki!D34</f>
        <v>71</v>
      </c>
      <c r="E35" s="54">
        <f>'Vegas City'!E34+'Rostov Gorisont'!E34+'Novosibirsk Galereya'!F35+Aviapark!F35+Tsvetnoy!F35+ONLINE!F35+'Galereya SPb'!F35+Evropeyskiy!F35+Metropolis!F35+Atrium!F35+Manezh!F35+Khimki!E34</f>
        <v>126073.5</v>
      </c>
      <c r="F35" s="55">
        <f t="shared" si="68"/>
        <v>0.10425844346549193</v>
      </c>
      <c r="G35" s="55">
        <f t="shared" si="68"/>
        <v>0.14128049128699982</v>
      </c>
      <c r="H35" s="56">
        <f t="shared" si="69"/>
        <v>1775.6830985915492</v>
      </c>
      <c r="I35" s="53">
        <f>'Vegas City'!I34+'Rostov Gorisont'!I34+'Novosibirsk Galereya'!J35+Aviapark!J35+Tsvetnoy!J35+ONLINE!J35+'Galereya SPb'!J35+Evropeyskiy!J35+Metropolis!J35+Atrium!J35+Manezh!J35+Khimki!I34</f>
        <v>76</v>
      </c>
      <c r="J35" s="54">
        <f>'Vegas City'!J34+'Rostov Gorisont'!J34+'Novosibirsk Galereya'!K35+Aviapark!K35+Tsvetnoy!K35+ONLINE!K35+'Galereya SPb'!K35+Evropeyskiy!K35+Metropolis!K35+Atrium!K35+Manezh!K35+Khimki!J34</f>
        <v>164198</v>
      </c>
      <c r="K35" s="55">
        <f t="shared" si="70"/>
        <v>0.14960629921259844</v>
      </c>
      <c r="L35" s="55">
        <f t="shared" si="70"/>
        <v>0.21583934080337591</v>
      </c>
      <c r="M35" s="56">
        <f t="shared" si="71"/>
        <v>2160.5</v>
      </c>
      <c r="N35" s="53">
        <f>'Vegas City'!N34+'Rostov Gorisont'!N34+'Novosibirsk Galereya'!O35+Aviapark!O35+Tsvetnoy!O35+ONLINE!O35+'Galereya SPb'!O35+Evropeyskiy!O35+Metropolis!O35+Atrium!O35+Manezh!O35+Khimki!N34</f>
        <v>41</v>
      </c>
      <c r="O35" s="54">
        <f>'Vegas City'!O34+'Rostov Gorisont'!O34+'Novosibirsk Galereya'!P35+Aviapark!P35+Tsvetnoy!P35+ONLINE!P35+'Galereya SPb'!P35+Evropeyskiy!P35+Metropolis!P35+Atrium!P35+Manezh!P35+Khimki!O34</f>
        <v>87696</v>
      </c>
      <c r="P35" s="55">
        <f t="shared" si="72"/>
        <v>0.18061674008810572</v>
      </c>
      <c r="Q35" s="55">
        <f t="shared" si="72"/>
        <v>0.21893572859778798</v>
      </c>
      <c r="R35" s="56">
        <f t="shared" si="73"/>
        <v>2138.9268292682927</v>
      </c>
      <c r="S35" s="53">
        <f>'Vegas City'!S34+'Rostov Gorisont'!S34+'Novosibirsk Galereya'!T35+Aviapark!T35+Tsvetnoy!T35+ONLINE!T35+'Galereya SPb'!T35+Evropeyskiy!T35+Metropolis!T35+Atrium!T35+Manezh!T35+Khimki!S34</f>
        <v>7</v>
      </c>
      <c r="T35" s="54">
        <f>'Vegas City'!T34+'Rostov Gorisont'!T34+'Novosibirsk Galereya'!U35+Aviapark!U35+Tsvetnoy!U35+ONLINE!U35+'Galereya SPb'!U35+Evropeyskiy!U35+Metropolis!U35+Atrium!U35+Manezh!U35+Khimki!T34</f>
        <v>11682</v>
      </c>
      <c r="U35" s="55">
        <f t="shared" si="74"/>
        <v>0.4375</v>
      </c>
      <c r="V35" s="55">
        <f t="shared" si="74"/>
        <v>0.47675794800636656</v>
      </c>
      <c r="W35" s="56">
        <f t="shared" si="75"/>
        <v>1668.8571428571429</v>
      </c>
      <c r="X35" s="53">
        <f>'Vegas City'!X34+'Rostov Gorisont'!X34+'Novosibirsk Galereya'!Y35+Aviapark!Y35+Tsvetnoy!Y35+ONLINE!Y35+'Galereya SPb'!Y35+Evropeyskiy!Y35+Metropolis!Y35+Atrium!Y35+Manezh!Y35+Khimki!X34</f>
        <v>20</v>
      </c>
      <c r="Y35" s="54">
        <f>'Vegas City'!Y34+'Rostov Gorisont'!Y34+'Novosibirsk Galereya'!Z35+Aviapark!Z35+Tsvetnoy!Z35+ONLINE!Z35+'Galereya SPb'!Z35+Evropeyskiy!Z35+Metropolis!Z35+Atrium!Z35+Manezh!Z35+Khimki!Y34</f>
        <v>34112</v>
      </c>
      <c r="Z35" s="55">
        <f t="shared" si="76"/>
        <v>0.22727272727272727</v>
      </c>
      <c r="AA35" s="55">
        <f t="shared" si="76"/>
        <v>0.22486486486486487</v>
      </c>
      <c r="AB35" s="56">
        <f t="shared" si="77"/>
        <v>1705.6</v>
      </c>
      <c r="AC35" s="53">
        <f>'Vegas City'!AC34+'Rostov Gorisont'!AC34+'Novosibirsk Galereya'!AD35+Aviapark!AD35+Tsvetnoy!AD35+ONLINE!AD35+'Galereya SPb'!AD35+Evropeyskiy!AD35+Metropolis!AD35+Atrium!AD35+Manezh!AD35+Khimki!AC34</f>
        <v>44</v>
      </c>
      <c r="AD35" s="54">
        <f>'Vegas City'!AD34+'Rostov Gorisont'!AD34+'Novosibirsk Galereya'!AE35+Aviapark!AE35+Tsvetnoy!AE35+ONLINE!AE35+'Galereya SPb'!AE35+Evropeyskiy!AE35+Metropolis!AE35+Atrium!AE35+Manezh!AE35+Khimki!AD34</f>
        <v>67446.33</v>
      </c>
      <c r="AE35" s="55">
        <f t="shared" si="78"/>
        <v>7.5731497418244406E-2</v>
      </c>
      <c r="AF35" s="55">
        <f t="shared" si="78"/>
        <v>8.084828987212607E-2</v>
      </c>
      <c r="AG35" s="56">
        <f t="shared" si="79"/>
        <v>1532.8711363636364</v>
      </c>
      <c r="AH35" s="53">
        <f t="shared" si="66"/>
        <v>259</v>
      </c>
      <c r="AI35" s="54">
        <f t="shared" si="66"/>
        <v>491207.83</v>
      </c>
      <c r="AJ35" s="55">
        <f t="shared" si="80"/>
        <v>0.12327463112803427</v>
      </c>
      <c r="AK35" s="55">
        <f t="shared" si="80"/>
        <v>0.16031079525021047</v>
      </c>
      <c r="AL35" s="56">
        <f t="shared" si="81"/>
        <v>1896.5553281853283</v>
      </c>
      <c r="AM35" s="10"/>
      <c r="AN35" s="53">
        <f>'Vegas City'!AN34+'Rostov Gorisont'!AN34+'Novosibirsk Galereya'!AO35+Aviapark!AO35+Tsvetnoy!AO35+ONLINE!AO35+'Galereya SPb'!AO35+Evropeyskiy!AO35+Metropolis!AO35+Atrium!AO35+Manezh!AO35+Khimki!AN34</f>
        <v>43</v>
      </c>
      <c r="AO35" s="54">
        <f>'Vegas City'!AO34+'Rostov Gorisont'!AO34+'Novosibirsk Galereya'!AP35+Aviapark!AP35+Tsvetnoy!AP35+ONLINE!AP35+'Galereya SPb'!AP35+Evropeyskiy!AP35+Metropolis!AP35+Atrium!AP35+Manezh!AP35+Khimki!AO34</f>
        <v>74253.820000000007</v>
      </c>
      <c r="AP35" s="55">
        <f t="shared" si="82"/>
        <v>4.5073375262054509E-2</v>
      </c>
      <c r="AQ35" s="55">
        <f t="shared" si="82"/>
        <v>5.569210858068939E-2</v>
      </c>
      <c r="AR35" s="56">
        <f t="shared" si="83"/>
        <v>1726.8330232558142</v>
      </c>
      <c r="AS35" s="53">
        <f>'Vegas City'!AS34+'Rostov Gorisont'!AS34+'Novosibirsk Galereya'!AT35+Aviapark!AT35+Tsvetnoy!AT35+ONLINE!AT35+'Galereya SPb'!AT35+Evropeyskiy!AT35+Metropolis!AT35+Atrium!AT35+Manezh!AT35+Khimki!AS34</f>
        <v>0</v>
      </c>
      <c r="AT35" s="54">
        <f>'Vegas City'!AT34+'Rostov Gorisont'!AT34+'Novosibirsk Galereya'!AU35+Aviapark!AU35+Tsvetnoy!AU35+ONLINE!AU35+'Galereya SPb'!AU35+Evropeyskiy!AU35+Metropolis!AU35+Atrium!AU35+Manezh!AU35+Khimki!AT34</f>
        <v>0</v>
      </c>
      <c r="AU35" s="55" t="str">
        <f t="shared" si="84"/>
        <v>-</v>
      </c>
      <c r="AV35" s="55" t="str">
        <f t="shared" si="84"/>
        <v>-</v>
      </c>
      <c r="AW35" s="56" t="str">
        <f t="shared" si="85"/>
        <v>-</v>
      </c>
      <c r="AX35" s="53">
        <f>'Vegas City'!AX34+'Rostov Gorisont'!AX34+'Novosibirsk Galereya'!AY35+Aviapark!AY35+Tsvetnoy!AY35+ONLINE!AY35+'Galereya SPb'!AY35+Evropeyskiy!AY35+Metropolis!AY35+Atrium!AY35+Manezh!AY35+Khimki!AX34</f>
        <v>0</v>
      </c>
      <c r="AY35" s="54">
        <f>'Vegas City'!AY34+'Rostov Gorisont'!AY34+'Novosibirsk Galereya'!AZ35+Aviapark!AZ35+Tsvetnoy!AZ35+ONLINE!AZ35+'Galereya SPb'!AZ35+Evropeyskiy!AZ35+Metropolis!AZ35+Atrium!AZ35+Manezh!AZ35+Khimki!AY34</f>
        <v>0</v>
      </c>
      <c r="AZ35" s="55" t="str">
        <f t="shared" si="86"/>
        <v>-</v>
      </c>
      <c r="BA35" s="55" t="str">
        <f t="shared" si="86"/>
        <v>-</v>
      </c>
      <c r="BB35" s="56" t="str">
        <f t="shared" si="87"/>
        <v>-</v>
      </c>
      <c r="BC35" s="53">
        <f>'Vegas City'!BC34+'Rostov Gorisont'!BC34+'Novosibirsk Galereya'!BD35+Aviapark!BD35+Tsvetnoy!BD35+ONLINE!BD35+'Galereya SPb'!BD35+Evropeyskiy!BD35+Metropolis!BD35+Atrium!BD35+Manezh!BD35+Khimki!BC34</f>
        <v>0</v>
      </c>
      <c r="BD35" s="54">
        <f>'Vegas City'!BD34+'Rostov Gorisont'!BD34+'Novosibirsk Galereya'!BE35+Aviapark!BE35+Tsvetnoy!BE35+ONLINE!BE35+'Galereya SPb'!BE35+Evropeyskiy!BE35+Metropolis!BE35+Atrium!BE35+Manezh!BE35+Khimki!BD34</f>
        <v>0</v>
      </c>
      <c r="BE35" s="55" t="str">
        <f t="shared" si="88"/>
        <v>-</v>
      </c>
      <c r="BF35" s="55" t="str">
        <f t="shared" si="88"/>
        <v>-</v>
      </c>
      <c r="BG35" s="56" t="str">
        <f t="shared" si="89"/>
        <v>-</v>
      </c>
      <c r="BH35" s="53">
        <f>'Vegas City'!BH34+'Rostov Gorisont'!BH34+'Novosibirsk Galereya'!BI35+Aviapark!BI35+Tsvetnoy!BI35+ONLINE!BI35+'Galereya SPb'!BI35+Evropeyskiy!BI35+Metropolis!BI35+Atrium!BI35+Manezh!BI35+Khimki!BH34</f>
        <v>0</v>
      </c>
      <c r="BI35" s="54">
        <f>'Vegas City'!BI34+'Rostov Gorisont'!BI34+'Novosibirsk Galereya'!BJ35+Aviapark!BJ35+Tsvetnoy!BJ35+ONLINE!BJ35+'Galereya SPb'!BJ35+Evropeyskiy!BJ35+Metropolis!BJ35+Atrium!BJ35+Manezh!BJ35+Khimki!BI34</f>
        <v>0</v>
      </c>
      <c r="BJ35" s="55" t="str">
        <f t="shared" si="90"/>
        <v>-</v>
      </c>
      <c r="BK35" s="55" t="str">
        <f t="shared" si="90"/>
        <v>-</v>
      </c>
      <c r="BL35" s="56" t="str">
        <f t="shared" si="91"/>
        <v>-</v>
      </c>
      <c r="BM35" s="53">
        <f>'Vegas City'!BM34+'Rostov Gorisont'!BM34+'Novosibirsk Galereya'!BN35+Aviapark!BN35+Tsvetnoy!BN35+ONLINE!BN35+'Galereya SPb'!BN35+Evropeyskiy!BN35+Metropolis!BN35+Atrium!BN35+Manezh!BN35+Khimki!BM34</f>
        <v>0</v>
      </c>
      <c r="BN35" s="54">
        <f>'Vegas City'!BN34+'Rostov Gorisont'!BN34+'Novosibirsk Galereya'!BO35+Aviapark!BO35+Tsvetnoy!BO35+ONLINE!BO35+'Galereya SPb'!BO35+Evropeyskiy!BO35+Metropolis!BO35+Atrium!BO35+Manezh!BO35+Khimki!BN34</f>
        <v>0</v>
      </c>
      <c r="BO35" s="55" t="str">
        <f t="shared" si="92"/>
        <v>-</v>
      </c>
      <c r="BP35" s="55" t="str">
        <f t="shared" si="92"/>
        <v>-</v>
      </c>
      <c r="BQ35" s="56" t="str">
        <f t="shared" si="93"/>
        <v>-</v>
      </c>
      <c r="BR35" s="53">
        <f t="shared" si="67"/>
        <v>43</v>
      </c>
      <c r="BS35" s="54">
        <f t="shared" si="67"/>
        <v>74253.820000000007</v>
      </c>
      <c r="BT35" s="55">
        <f t="shared" si="94"/>
        <v>4.5073375262054509E-2</v>
      </c>
      <c r="BU35" s="55">
        <f t="shared" si="94"/>
        <v>5.569210858068939E-2</v>
      </c>
      <c r="BV35" s="56">
        <f t="shared" si="95"/>
        <v>1726.8330232558142</v>
      </c>
      <c r="BX35" s="66">
        <f t="shared" si="99"/>
        <v>302</v>
      </c>
      <c r="BY35" s="47">
        <f t="shared" si="96"/>
        <v>565461.65</v>
      </c>
      <c r="BZ35" s="48">
        <f t="shared" si="97"/>
        <v>9.8854337152209495E-2</v>
      </c>
      <c r="CA35" s="48">
        <f t="shared" si="97"/>
        <v>0.12859032943190343</v>
      </c>
      <c r="CB35" s="49">
        <f t="shared" si="98"/>
        <v>1872.389569536424</v>
      </c>
    </row>
    <row r="36" spans="2:80" s="3" customFormat="1" ht="15.65" thickTop="1" thickBot="1" x14ac:dyDescent="0.35">
      <c r="B36" s="6" t="s">
        <v>12</v>
      </c>
      <c r="C36" s="7"/>
      <c r="D36" s="68">
        <f>SUM(D28:D35)</f>
        <v>681</v>
      </c>
      <c r="E36" s="40">
        <f>SUM(E28:E35)</f>
        <v>892363.12000000011</v>
      </c>
      <c r="F36" s="41">
        <f>IF(D36&gt;0,D36/D$38,"-")</f>
        <v>8.4157192288680183E-2</v>
      </c>
      <c r="G36" s="41">
        <f>IF(E36&gt;0,E36/E$38,"-")</f>
        <v>3.7012590064148546E-2</v>
      </c>
      <c r="H36" s="42">
        <f>IF(D36&gt;0,E36/D36,"-")</f>
        <v>1310.3716886930986</v>
      </c>
      <c r="I36" s="39">
        <f>SUM(I28:I35)</f>
        <v>508</v>
      </c>
      <c r="J36" s="40">
        <f>SUM(J28:J35)</f>
        <v>760741.76</v>
      </c>
      <c r="K36" s="41">
        <f>IF(I36&gt;0,I36/I$38,"-")</f>
        <v>7.5359738911140783E-2</v>
      </c>
      <c r="L36" s="41">
        <f>IF(J36&gt;0,J36/J$38,"-")</f>
        <v>3.1798435054469568E-2</v>
      </c>
      <c r="M36" s="42">
        <f>IF(I36&gt;0,J36/I36,"-")</f>
        <v>1497.5231496062993</v>
      </c>
      <c r="N36" s="39">
        <f>SUM(N28:N35)</f>
        <v>227</v>
      </c>
      <c r="O36" s="40">
        <f>SUM(O28:O35)</f>
        <v>400555.91000000003</v>
      </c>
      <c r="P36" s="41">
        <f>IF(N36&gt;0,N36/N$38,"-")</f>
        <v>4.7046632124352332E-2</v>
      </c>
      <c r="Q36" s="41">
        <f>IF(O36&gt;0,O36/O$38,"-")</f>
        <v>1.7148857459640985E-2</v>
      </c>
      <c r="R36" s="42">
        <f>IF(N36&gt;0,O36/N36,"-")</f>
        <v>1764.5634801762117</v>
      </c>
      <c r="S36" s="39">
        <f>SUM(S28:S35)</f>
        <v>16</v>
      </c>
      <c r="T36" s="40">
        <f>SUM(T28:T35)</f>
        <v>24503</v>
      </c>
      <c r="U36" s="41">
        <f>IF(S36&gt;0,S36/S$38,"-")</f>
        <v>1.0554089709762533E-2</v>
      </c>
      <c r="V36" s="41">
        <f>IF(T36&gt;0,T36/T$38,"-")</f>
        <v>3.6368310367454557E-3</v>
      </c>
      <c r="W36" s="42">
        <f>IF(S36&gt;0,T36/S36,"-")</f>
        <v>1531.4375</v>
      </c>
      <c r="X36" s="39">
        <f>SUM(X28:X35)</f>
        <v>88</v>
      </c>
      <c r="Y36" s="40">
        <f>SUM(Y28:Y35)</f>
        <v>151700</v>
      </c>
      <c r="Z36" s="41">
        <f>IF(X36&gt;0,X36/X$38,"-")</f>
        <v>1.8429319371727749E-2</v>
      </c>
      <c r="AA36" s="41">
        <f>IF(Y36&gt;0,Y36/Y$38,"-")</f>
        <v>6.5546437577042446E-3</v>
      </c>
      <c r="AB36" s="42">
        <f>IF(X36&gt;0,Y36/X36,"-")</f>
        <v>1723.8636363636363</v>
      </c>
      <c r="AC36" s="39">
        <f>SUM(AC28:AC35)</f>
        <v>581</v>
      </c>
      <c r="AD36" s="40">
        <f>SUM(AD28:AD35)</f>
        <v>834233.22999999986</v>
      </c>
      <c r="AE36" s="41">
        <f>IF(AC36&gt;0,AC36/AC$38,"-")</f>
        <v>3.9510370622237334E-2</v>
      </c>
      <c r="AF36" s="41">
        <f>IF(AD36&gt;0,AD36/AD$38,"-")</f>
        <v>1.3855772642842192E-2</v>
      </c>
      <c r="AG36" s="42">
        <f>IF(AC36&gt;0,AD36/AC36,"-")</f>
        <v>1435.8575387263336</v>
      </c>
      <c r="AH36" s="39">
        <f>SUM(AH28:AH35)</f>
        <v>2101</v>
      </c>
      <c r="AI36" s="40">
        <f>SUM(AI28:AI35)</f>
        <v>3064097.02</v>
      </c>
      <c r="AJ36" s="41">
        <f>IF(AH36&gt;0,AH36/AH$38,"-")</f>
        <v>5.1680031485216708E-2</v>
      </c>
      <c r="AK36" s="41">
        <f>IF(AI36&gt;0,AI36/AI$38,"-")</f>
        <v>1.8974982727407733E-2</v>
      </c>
      <c r="AL36" s="42">
        <f>IF(AH36&gt;0,AI36/AH36,"-")</f>
        <v>1458.3993431699191</v>
      </c>
      <c r="AM36" s="16"/>
      <c r="AN36" s="39">
        <f>SUM(AN28:AN35)</f>
        <v>954</v>
      </c>
      <c r="AO36" s="40">
        <f>SUM(AO28:AO35)</f>
        <v>1333291.5900000001</v>
      </c>
      <c r="AP36" s="41">
        <f>IF(AN36&gt;0,AN36/AN$38,"-")</f>
        <v>6.3684913217623498E-2</v>
      </c>
      <c r="AQ36" s="41">
        <f>IF(AO36&gt;0,AO36/AO$38,"-")</f>
        <v>2.4182230332110394E-2</v>
      </c>
      <c r="AR36" s="42">
        <f>IF(AN36&gt;0,AO36/AN36,"-")</f>
        <v>1397.5802830188679</v>
      </c>
      <c r="AS36" s="39">
        <f>SUM(AS28:AS35)</f>
        <v>0</v>
      </c>
      <c r="AT36" s="40">
        <f>SUM(AT28:AT35)</f>
        <v>0</v>
      </c>
      <c r="AU36" s="41" t="str">
        <f>IF(AS36&gt;0,AS36/AS$38,"-")</f>
        <v>-</v>
      </c>
      <c r="AV36" s="41" t="str">
        <f>IF(AT36&gt;0,AT36/AT$38,"-")</f>
        <v>-</v>
      </c>
      <c r="AW36" s="42" t="str">
        <f>IF(AS36&gt;0,AT36/AS36,"-")</f>
        <v>-</v>
      </c>
      <c r="AX36" s="39">
        <f>SUM(AX28:AX35)</f>
        <v>0</v>
      </c>
      <c r="AY36" s="40">
        <f>SUM(AY28:AY35)</f>
        <v>0</v>
      </c>
      <c r="AZ36" s="41" t="str">
        <f>IF(AX36&gt;0,AX36/AX$38,"-")</f>
        <v>-</v>
      </c>
      <c r="BA36" s="41" t="str">
        <f>IF(AY36&gt;0,AY36/AY$38,"-")</f>
        <v>-</v>
      </c>
      <c r="BB36" s="42" t="str">
        <f>IF(AX36&gt;0,AY36/AX36,"-")</f>
        <v>-</v>
      </c>
      <c r="BC36" s="39">
        <f>SUM(BC28:BC35)</f>
        <v>0</v>
      </c>
      <c r="BD36" s="40">
        <f>SUM(BD28:BD35)</f>
        <v>0</v>
      </c>
      <c r="BE36" s="41" t="str">
        <f>IF(BC36&gt;0,BC36/BC$38,"-")</f>
        <v>-</v>
      </c>
      <c r="BF36" s="41" t="str">
        <f>IF(BD36&gt;0,BD36/BD$38,"-")</f>
        <v>-</v>
      </c>
      <c r="BG36" s="42" t="str">
        <f>IF(BC36&gt;0,BD36/BC36,"-")</f>
        <v>-</v>
      </c>
      <c r="BH36" s="39">
        <f>SUM(BH28:BH35)</f>
        <v>0</v>
      </c>
      <c r="BI36" s="40">
        <f>SUM(BI28:BI35)</f>
        <v>0</v>
      </c>
      <c r="BJ36" s="41" t="str">
        <f>IF(BH36&gt;0,BH36/BH$38,"-")</f>
        <v>-</v>
      </c>
      <c r="BK36" s="41" t="str">
        <f>IF(BI36&gt;0,BI36/BI$38,"-")</f>
        <v>-</v>
      </c>
      <c r="BL36" s="42" t="str">
        <f>IF(BH36&gt;0,BI36/BH36,"-")</f>
        <v>-</v>
      </c>
      <c r="BM36" s="39">
        <f>SUM(BM28:BM35)</f>
        <v>0</v>
      </c>
      <c r="BN36" s="40">
        <f>SUM(BN28:BN35)</f>
        <v>0</v>
      </c>
      <c r="BO36" s="41" t="str">
        <f>IF(BM36&gt;0,BM36/BM$38,"-")</f>
        <v>-</v>
      </c>
      <c r="BP36" s="41" t="str">
        <f>IF(BN36&gt;0,BN36/BN$38,"-")</f>
        <v>-</v>
      </c>
      <c r="BQ36" s="42" t="str">
        <f>IF(BM36&gt;0,BN36/BM36,"-")</f>
        <v>-</v>
      </c>
      <c r="BR36" s="39">
        <f>SUM(BR28:BR35)</f>
        <v>954</v>
      </c>
      <c r="BS36" s="40">
        <f>SUM(BS28:BS35)</f>
        <v>1333291.5900000001</v>
      </c>
      <c r="BT36" s="41">
        <f>IF(BR36&gt;0,BR36/BR$38,"-")</f>
        <v>8.5945945945945942E-2</v>
      </c>
      <c r="BU36" s="41">
        <f>IF(BS36&gt;0,BS36/BS$38,"-")</f>
        <v>3.3223836996162326E-2</v>
      </c>
      <c r="BV36" s="42">
        <f>IF(BR36&gt;0,BS36/BR36,"-")</f>
        <v>1397.5802830188679</v>
      </c>
      <c r="BX36" s="68">
        <f>SUM(BX28:BX35)</f>
        <v>3055</v>
      </c>
      <c r="BY36" s="40">
        <f>SUM(BY28:BY35)</f>
        <v>4397388.6100000003</v>
      </c>
      <c r="BZ36" s="41">
        <f>IF(BX36&gt;0,BX36/BX$38,"-")</f>
        <v>5.9029253777485795E-2</v>
      </c>
      <c r="CA36" s="41">
        <f>IF(BY36&gt;0,BY36/BY$38,"-")</f>
        <v>2.1811203846634077E-2</v>
      </c>
      <c r="CB36" s="42">
        <f>IF(BX36&gt;0,BY36/BX36,"-")</f>
        <v>1439.4070736497547</v>
      </c>
    </row>
    <row r="37" spans="2:80" s="3" customFormat="1" ht="6.1" customHeight="1" thickTop="1" thickBot="1" x14ac:dyDescent="0.35">
      <c r="D37" s="43"/>
      <c r="E37" s="44"/>
      <c r="F37" s="45"/>
      <c r="G37" s="45"/>
      <c r="H37" s="57"/>
      <c r="I37" s="43"/>
      <c r="J37" s="44"/>
      <c r="K37" s="45"/>
      <c r="L37" s="45"/>
      <c r="M37" s="57"/>
      <c r="N37" s="43"/>
      <c r="O37" s="44"/>
      <c r="P37" s="45"/>
      <c r="Q37" s="45"/>
      <c r="R37" s="57"/>
      <c r="S37" s="43"/>
      <c r="T37" s="44"/>
      <c r="U37" s="45"/>
      <c r="V37" s="45"/>
      <c r="W37" s="57"/>
      <c r="X37" s="43"/>
      <c r="Y37" s="44"/>
      <c r="Z37" s="45"/>
      <c r="AA37" s="45"/>
      <c r="AB37" s="57"/>
      <c r="AC37" s="43"/>
      <c r="AD37" s="44"/>
      <c r="AE37" s="45"/>
      <c r="AF37" s="45"/>
      <c r="AG37" s="57"/>
      <c r="AH37" s="43"/>
      <c r="AI37" s="44"/>
      <c r="AJ37" s="45"/>
      <c r="AK37" s="45"/>
      <c r="AL37" s="57"/>
      <c r="AM37" s="9"/>
      <c r="AN37" s="43"/>
      <c r="AO37" s="44"/>
      <c r="AP37" s="45"/>
      <c r="AQ37" s="45"/>
      <c r="AR37" s="57"/>
      <c r="AS37" s="43"/>
      <c r="AT37" s="44"/>
      <c r="AU37" s="45"/>
      <c r="AV37" s="45"/>
      <c r="AW37" s="57"/>
      <c r="AX37" s="43"/>
      <c r="AY37" s="44"/>
      <c r="AZ37" s="45"/>
      <c r="BA37" s="45"/>
      <c r="BB37" s="57"/>
      <c r="BC37" s="43"/>
      <c r="BD37" s="44"/>
      <c r="BE37" s="45"/>
      <c r="BF37" s="45"/>
      <c r="BG37" s="57"/>
      <c r="BH37" s="43"/>
      <c r="BI37" s="44"/>
      <c r="BJ37" s="45"/>
      <c r="BK37" s="45"/>
      <c r="BL37" s="57"/>
      <c r="BM37" s="43"/>
      <c r="BN37" s="44"/>
      <c r="BO37" s="45"/>
      <c r="BP37" s="45"/>
      <c r="BQ37" s="57"/>
      <c r="BR37" s="43"/>
      <c r="BS37" s="44"/>
      <c r="BT37" s="45"/>
      <c r="BU37" s="45"/>
      <c r="BV37" s="57"/>
      <c r="BX37" s="43"/>
      <c r="BY37" s="44"/>
      <c r="BZ37" s="45"/>
      <c r="CA37" s="45"/>
      <c r="CB37" s="57"/>
    </row>
    <row r="38" spans="2:80" s="3" customFormat="1" ht="15.65" thickTop="1" thickBot="1" x14ac:dyDescent="0.35">
      <c r="B38" s="12" t="s">
        <v>14</v>
      </c>
      <c r="C38" s="13"/>
      <c r="D38" s="58">
        <f>D36+D26+D16+D6</f>
        <v>8092</v>
      </c>
      <c r="E38" s="59">
        <f>E36+E26+E16+E6</f>
        <v>24109718.299999993</v>
      </c>
      <c r="F38" s="60"/>
      <c r="G38" s="60"/>
      <c r="H38" s="61">
        <f>IF(D38&gt;0,E38/D38,"-")</f>
        <v>2979.4510998517044</v>
      </c>
      <c r="I38" s="58">
        <f>I36+I26+I16+I6</f>
        <v>6741</v>
      </c>
      <c r="J38" s="59">
        <f>J36+J26+J16+J6</f>
        <v>23923874.199999996</v>
      </c>
      <c r="K38" s="60"/>
      <c r="L38" s="60"/>
      <c r="M38" s="61">
        <f>IF(I38&gt;0,J38/I38,"-")</f>
        <v>3549.009672155466</v>
      </c>
      <c r="N38" s="58">
        <f>N36+N26+N16+N6</f>
        <v>4825</v>
      </c>
      <c r="O38" s="59">
        <f>O36+O26+O16+O6</f>
        <v>23357585.829999998</v>
      </c>
      <c r="P38" s="60"/>
      <c r="Q38" s="60"/>
      <c r="R38" s="61">
        <f>IF(N38&gt;0,O38/N38,"-")</f>
        <v>4840.950431088083</v>
      </c>
      <c r="S38" s="58">
        <f>S36+S26+S16+S6</f>
        <v>1516</v>
      </c>
      <c r="T38" s="59">
        <f>T36+T26+T16+T6</f>
        <v>6737459</v>
      </c>
      <c r="U38" s="60"/>
      <c r="V38" s="60"/>
      <c r="W38" s="61">
        <f>IF(S38&gt;0,T38/S38,"-")</f>
        <v>4444.2341688654351</v>
      </c>
      <c r="X38" s="58">
        <f>X36+X26+X16+X6</f>
        <v>4775</v>
      </c>
      <c r="Y38" s="59">
        <f>Y36+Y26+Y16+Y6</f>
        <v>23143897</v>
      </c>
      <c r="Z38" s="60"/>
      <c r="AA38" s="60"/>
      <c r="AB38" s="61">
        <f>IF(X38&gt;0,Y38/X38,"-")</f>
        <v>4846.8894240837699</v>
      </c>
      <c r="AC38" s="58">
        <f>AC36+AC26+AC16+AC6</f>
        <v>14705</v>
      </c>
      <c r="AD38" s="59">
        <f>AD36+AD26+AD16+AD6</f>
        <v>60208351.530000001</v>
      </c>
      <c r="AE38" s="60"/>
      <c r="AF38" s="60"/>
      <c r="AG38" s="61">
        <f>IF(AC38&gt;0,AD38/AC38,"-")</f>
        <v>4094.4135688541314</v>
      </c>
      <c r="AH38" s="58">
        <f>AH36+AH26+AH16+AH6</f>
        <v>40654</v>
      </c>
      <c r="AI38" s="59">
        <f>AI36+AI26+AI16+AI6</f>
        <v>161480885.86000001</v>
      </c>
      <c r="AJ38" s="60"/>
      <c r="AK38" s="60"/>
      <c r="AL38" s="61">
        <f>IF(AH38&gt;0,AI38/AH38,"-")</f>
        <v>3972.0786604024206</v>
      </c>
      <c r="AM38" s="17"/>
      <c r="AN38" s="58">
        <f>AN36+AN26+AN16+AN6</f>
        <v>14980</v>
      </c>
      <c r="AO38" s="59">
        <f>AO36+AO26+AO16+AO6</f>
        <v>55135178.670000002</v>
      </c>
      <c r="AP38" s="60"/>
      <c r="AQ38" s="60"/>
      <c r="AR38" s="61">
        <f>IF(AN38&gt;0,AO38/AN38,"-")</f>
        <v>3680.5860260347131</v>
      </c>
      <c r="AS38" s="58">
        <f>AS36+AS26+AS16+AS6</f>
        <v>0</v>
      </c>
      <c r="AT38" s="59">
        <f>AT36+AT26+AT16+AT6</f>
        <v>0</v>
      </c>
      <c r="AU38" s="60"/>
      <c r="AV38" s="60"/>
      <c r="AW38" s="61" t="str">
        <f>IF(AS38&gt;0,AT38/AS38,"-")</f>
        <v>-</v>
      </c>
      <c r="AX38" s="58">
        <f>AX36+AX26+AX16+AX6</f>
        <v>0</v>
      </c>
      <c r="AY38" s="59">
        <f>AY36+AY26+AY16+AY6</f>
        <v>0</v>
      </c>
      <c r="AZ38" s="60"/>
      <c r="BA38" s="60"/>
      <c r="BB38" s="61" t="str">
        <f>IF(AX38&gt;0,AY38/AX38,"-")</f>
        <v>-</v>
      </c>
      <c r="BC38" s="58">
        <f>BC36+BC26+BC16+BC6</f>
        <v>0</v>
      </c>
      <c r="BD38" s="59">
        <f>BD36+BD26+BD16+BD6</f>
        <v>0</v>
      </c>
      <c r="BE38" s="60"/>
      <c r="BF38" s="60"/>
      <c r="BG38" s="61" t="str">
        <f>IF(BC38&gt;0,BD38/BC38,"-")</f>
        <v>-</v>
      </c>
      <c r="BH38" s="58">
        <f>BH36+BH26+BH16+BH6</f>
        <v>0</v>
      </c>
      <c r="BI38" s="59">
        <f>BI36+BI26+BI16+BI6</f>
        <v>0</v>
      </c>
      <c r="BJ38" s="60"/>
      <c r="BK38" s="60"/>
      <c r="BL38" s="61" t="str">
        <f>IF(BH38&gt;0,BI38/BH38,"-")</f>
        <v>-</v>
      </c>
      <c r="BM38" s="58">
        <f>BM36+BM26+BM16+BM6</f>
        <v>0</v>
      </c>
      <c r="BN38" s="59">
        <f>BN36+BN26+BN16+BN6</f>
        <v>0</v>
      </c>
      <c r="BO38" s="60"/>
      <c r="BP38" s="60"/>
      <c r="BQ38" s="61" t="str">
        <f>IF(BM38&gt;0,BN38/BM38,"-")</f>
        <v>-</v>
      </c>
      <c r="BR38" s="58">
        <f>BR36+BR26+BR16+BR6</f>
        <v>11100</v>
      </c>
      <c r="BS38" s="59">
        <f>BS36+BS26+BS16+BS6</f>
        <v>40130572.219999999</v>
      </c>
      <c r="BT38" s="60"/>
      <c r="BU38" s="60"/>
      <c r="BV38" s="61">
        <f>IF(BR38&gt;0,BS38/BR38,"-")</f>
        <v>3615.3668666666667</v>
      </c>
      <c r="BX38" s="70">
        <f>BX36+BX26+BX16+BX6</f>
        <v>51754</v>
      </c>
      <c r="BY38" s="59">
        <f>BY36+BY26+BY16+BY6</f>
        <v>201611458.07999998</v>
      </c>
      <c r="BZ38" s="60"/>
      <c r="CA38" s="60"/>
      <c r="CB38" s="61">
        <f>IF(BX38&gt;0,BY38/BX38,"-")</f>
        <v>3895.5724790354366</v>
      </c>
    </row>
    <row r="39" spans="2:80" s="3" customFormat="1" ht="15.65" thickTop="1" thickBot="1" x14ac:dyDescent="0.35">
      <c r="D39" s="57"/>
      <c r="E39" s="44"/>
      <c r="F39" s="45"/>
      <c r="G39" s="45"/>
      <c r="H39" s="57"/>
      <c r="I39" s="57"/>
      <c r="J39" s="44"/>
      <c r="K39" s="45"/>
      <c r="L39" s="45"/>
      <c r="M39" s="57"/>
      <c r="N39" s="57"/>
      <c r="O39" s="44"/>
      <c r="P39" s="45"/>
      <c r="Q39" s="45"/>
      <c r="R39" s="57"/>
      <c r="S39" s="57"/>
      <c r="T39" s="44"/>
      <c r="U39" s="45"/>
      <c r="V39" s="45"/>
      <c r="W39" s="57"/>
      <c r="X39" s="57"/>
      <c r="Y39" s="44"/>
      <c r="Z39" s="45"/>
      <c r="AA39" s="45"/>
      <c r="AB39" s="57"/>
      <c r="AC39" s="57"/>
      <c r="AD39" s="44"/>
      <c r="AE39" s="45"/>
      <c r="AF39" s="45"/>
      <c r="AG39" s="57"/>
      <c r="AH39" s="57"/>
      <c r="AI39" s="44"/>
      <c r="AJ39" s="45"/>
      <c r="AK39" s="45"/>
      <c r="AL39" s="57"/>
      <c r="AM39" s="9"/>
      <c r="AN39" s="57"/>
      <c r="AO39" s="44"/>
      <c r="AP39" s="45"/>
      <c r="AQ39" s="45"/>
      <c r="AR39" s="57"/>
      <c r="AS39" s="57"/>
      <c r="AT39" s="44"/>
      <c r="AU39" s="45"/>
      <c r="AV39" s="45"/>
      <c r="AW39" s="57"/>
      <c r="AX39" s="57"/>
      <c r="AY39" s="44"/>
      <c r="AZ39" s="45"/>
      <c r="BA39" s="45"/>
      <c r="BB39" s="57"/>
      <c r="BC39" s="57"/>
      <c r="BD39" s="44"/>
      <c r="BE39" s="45"/>
      <c r="BF39" s="45"/>
      <c r="BG39" s="57"/>
      <c r="BH39" s="57"/>
      <c r="BI39" s="44"/>
      <c r="BJ39" s="45"/>
      <c r="BK39" s="45"/>
      <c r="BL39" s="57"/>
      <c r="BM39" s="57"/>
      <c r="BN39" s="44"/>
      <c r="BO39" s="45"/>
      <c r="BP39" s="45"/>
      <c r="BQ39" s="57"/>
      <c r="BR39" s="57"/>
      <c r="BS39" s="44"/>
      <c r="BT39" s="45"/>
      <c r="BU39" s="45"/>
      <c r="BV39" s="57"/>
      <c r="BX39" s="57"/>
      <c r="BY39" s="44"/>
      <c r="BZ39" s="45"/>
      <c r="CA39" s="45"/>
      <c r="CB39" s="57"/>
    </row>
    <row r="40" spans="2:80" s="3" customFormat="1" ht="15.65" thickTop="1" x14ac:dyDescent="0.3">
      <c r="B40" s="140" t="s">
        <v>13</v>
      </c>
      <c r="C40" s="8" t="s">
        <v>20</v>
      </c>
      <c r="D40" s="65">
        <f>D8+D18+D28</f>
        <v>616</v>
      </c>
      <c r="E40" s="36">
        <f>E8+E18+E28</f>
        <v>2144805.6</v>
      </c>
      <c r="F40" s="37">
        <f>IF(D40&gt;0,D40/D$48,"-")</f>
        <v>7.9473616307573214E-2</v>
      </c>
      <c r="G40" s="37">
        <f>IF(E40&gt;0,E40/E$48,"-")</f>
        <v>9.6516478379400056E-2</v>
      </c>
      <c r="H40" s="38">
        <f>IF(D40&gt;0,E40/D40,"-")</f>
        <v>3481.8272727272729</v>
      </c>
      <c r="I40" s="35">
        <f>I8+I18+I28</f>
        <v>647</v>
      </c>
      <c r="J40" s="36">
        <f>J8+J18+J28</f>
        <v>3341696.16</v>
      </c>
      <c r="K40" s="37">
        <f>IF(I40&gt;0,I40/I$48,"-")</f>
        <v>0.10584001308686405</v>
      </c>
      <c r="L40" s="37">
        <f>IF(J40&gt;0,J40/J$48,"-")</f>
        <v>0.16379447277291279</v>
      </c>
      <c r="M40" s="38">
        <f>IF(I40&gt;0,J40/I40,"-")</f>
        <v>5164.9090571870174</v>
      </c>
      <c r="N40" s="35">
        <f>N8+N18+N28</f>
        <v>799</v>
      </c>
      <c r="O40" s="36">
        <f>O8+O18+O28</f>
        <v>5253921.91</v>
      </c>
      <c r="P40" s="37">
        <f>IF(N40&gt;0,N40/N$48,"-")</f>
        <v>0.2040868454661558</v>
      </c>
      <c r="Q40" s="37">
        <f>IF(O40&gt;0,O40/O$48,"-")</f>
        <v>0.29056071895421981</v>
      </c>
      <c r="R40" s="38">
        <f>IF(N40&gt;0,O40/N40,"-")</f>
        <v>6575.621914893617</v>
      </c>
      <c r="S40" s="35">
        <f>S8+S18+S28</f>
        <v>201</v>
      </c>
      <c r="T40" s="36">
        <f>T8+T18+T28</f>
        <v>1216511</v>
      </c>
      <c r="U40" s="37">
        <f>IF(S40&gt;0,S40/S$48,"-")</f>
        <v>0.14779411764705883</v>
      </c>
      <c r="V40" s="37">
        <f>IF(T40&gt;0,T40/T$48,"-")</f>
        <v>0.2092710449248317</v>
      </c>
      <c r="W40" s="38">
        <f>IF(S40&gt;0,T40/S40,"-")</f>
        <v>6052.2935323383081</v>
      </c>
      <c r="X40" s="35">
        <f>X8+X18+X28</f>
        <v>768</v>
      </c>
      <c r="Y40" s="36">
        <f>Y8+Y18+Y28</f>
        <v>4201923</v>
      </c>
      <c r="Z40" s="37">
        <f>IF(X40&gt;0,X40/X$48,"-")</f>
        <v>0.1840843720038351</v>
      </c>
      <c r="AA40" s="37">
        <f>IF(Y40&gt;0,Y40/Y$48,"-")</f>
        <v>0.21409376225221391</v>
      </c>
      <c r="AB40" s="38">
        <f>IF(X40&gt;0,Y40/X40,"-")</f>
        <v>5471.25390625</v>
      </c>
      <c r="AC40" s="35">
        <f>AC8+AC18+AC28</f>
        <v>2480</v>
      </c>
      <c r="AD40" s="36">
        <f>AD8+AD18+AD28</f>
        <v>12632713.289999999</v>
      </c>
      <c r="AE40" s="37">
        <f>IF(AC40&gt;0,AC40/AC$48,"-")</f>
        <v>0.20195439739413681</v>
      </c>
      <c r="AF40" s="37">
        <f>IF(AD40&gt;0,AD40/AD$48,"-")</f>
        <v>0.27239180972813665</v>
      </c>
      <c r="AG40" s="38">
        <f>IF(AC40&gt;0,AD40/AC40,"-")</f>
        <v>5093.8360040322577</v>
      </c>
      <c r="AH40" s="35">
        <f>AH8+AH18+AH28</f>
        <v>5511</v>
      </c>
      <c r="AI40" s="36">
        <f>AI8+AI18+AI28</f>
        <v>28791570.960000001</v>
      </c>
      <c r="AJ40" s="37">
        <f>IF(AH40&gt;0,AH40/AH$48,"-")</f>
        <v>0.15484251636649715</v>
      </c>
      <c r="AK40" s="37">
        <f>IF(AI40&gt;0,AI40/AI$48,"-")</f>
        <v>0.21725784926729827</v>
      </c>
      <c r="AL40" s="38">
        <f>IF(AH40&gt;0,AI40/AH40,"-")</f>
        <v>5224.3823189983668</v>
      </c>
      <c r="AM40" s="10"/>
      <c r="AN40" s="35">
        <f>AN8+AN18+AN28</f>
        <v>2353</v>
      </c>
      <c r="AO40" s="36">
        <f>AO8+AO18+AO28</f>
        <v>10952321.790000001</v>
      </c>
      <c r="AP40" s="37">
        <f>IF(AN40&gt;0,AN40/AN$48,"-")</f>
        <v>0.18424555633857959</v>
      </c>
      <c r="AQ40" s="37">
        <f>IF(AO40&gt;0,AO40/AO$48,"-")</f>
        <v>0.25731999147827844</v>
      </c>
      <c r="AR40" s="38">
        <f>IF(AN40&gt;0,AO40/AN40,"-")</f>
        <v>4654.6203952401193</v>
      </c>
      <c r="AS40" s="35">
        <f>AS8+AS18+AS28</f>
        <v>0</v>
      </c>
      <c r="AT40" s="36">
        <f>AT8+AT18+AT28</f>
        <v>0</v>
      </c>
      <c r="AU40" s="37" t="str">
        <f>IF(AS40&gt;0,AS40/AS$48,"-")</f>
        <v>-</v>
      </c>
      <c r="AV40" s="37" t="str">
        <f>IF(AT40&gt;0,AT40/AT$48,"-")</f>
        <v>-</v>
      </c>
      <c r="AW40" s="38" t="str">
        <f>IF(AS40&gt;0,AT40/AS40,"-")</f>
        <v>-</v>
      </c>
      <c r="AX40" s="35">
        <f>AX8+AX18+AX28</f>
        <v>0</v>
      </c>
      <c r="AY40" s="36">
        <f>AY8+AY18+AY28</f>
        <v>0</v>
      </c>
      <c r="AZ40" s="37" t="str">
        <f>IF(AX40&gt;0,AX40/AX$48,"-")</f>
        <v>-</v>
      </c>
      <c r="BA40" s="37" t="str">
        <f>IF(AY40&gt;0,AY40/AY$48,"-")</f>
        <v>-</v>
      </c>
      <c r="BB40" s="38" t="str">
        <f>IF(AX40&gt;0,AY40/AX40,"-")</f>
        <v>-</v>
      </c>
      <c r="BC40" s="35">
        <f>BC8+BC18+BC28</f>
        <v>0</v>
      </c>
      <c r="BD40" s="36">
        <f>BD8+BD18+BD28</f>
        <v>0</v>
      </c>
      <c r="BE40" s="37" t="str">
        <f>IF(BC40&gt;0,BC40/BC$48,"-")</f>
        <v>-</v>
      </c>
      <c r="BF40" s="37" t="str">
        <f>IF(BD40&gt;0,BD40/BD$48,"-")</f>
        <v>-</v>
      </c>
      <c r="BG40" s="38" t="str">
        <f>IF(BC40&gt;0,BD40/BC40,"-")</f>
        <v>-</v>
      </c>
      <c r="BH40" s="35">
        <f>BH8+BH18+BH28</f>
        <v>0</v>
      </c>
      <c r="BI40" s="36">
        <f>BI8+BI18+BI28</f>
        <v>0</v>
      </c>
      <c r="BJ40" s="37" t="str">
        <f>IF(BH40&gt;0,BH40/BH$48,"-")</f>
        <v>-</v>
      </c>
      <c r="BK40" s="37" t="str">
        <f>IF(BI40&gt;0,BI40/BI$48,"-")</f>
        <v>-</v>
      </c>
      <c r="BL40" s="38" t="str">
        <f>IF(BH40&gt;0,BI40/BH40,"-")</f>
        <v>-</v>
      </c>
      <c r="BM40" s="35">
        <f>BM8+BM18+BM28</f>
        <v>0</v>
      </c>
      <c r="BN40" s="36">
        <f>BN8+BN18+BN28</f>
        <v>0</v>
      </c>
      <c r="BO40" s="37" t="str">
        <f>IF(BM40&gt;0,BM40/BM$48,"-")</f>
        <v>-</v>
      </c>
      <c r="BP40" s="37" t="str">
        <f>IF(BN40&gt;0,BN40/BN$48,"-")</f>
        <v>-</v>
      </c>
      <c r="BQ40" s="38" t="str">
        <f>IF(BM40&gt;0,BN40/BM40,"-")</f>
        <v>-</v>
      </c>
      <c r="BR40" s="35">
        <f>BR8+BR18+BR28</f>
        <v>2353</v>
      </c>
      <c r="BS40" s="36">
        <f>BS8+BS18+BS28</f>
        <v>10952321.790000001</v>
      </c>
      <c r="BT40" s="37">
        <f>IF(BR40&gt;0,BR40/BR$48,"-")</f>
        <v>0.26464964570914407</v>
      </c>
      <c r="BU40" s="37">
        <f>IF(BS40&gt;0,BS40/BS$48,"-")</f>
        <v>0.39742174347978709</v>
      </c>
      <c r="BV40" s="38">
        <f>IF(BR40&gt;0,BS40/BR40,"-")</f>
        <v>4654.6203952401193</v>
      </c>
      <c r="BX40" s="65">
        <f>BX8+BX18+BX28</f>
        <v>7864</v>
      </c>
      <c r="BY40" s="36">
        <f>BY8+BY18+BY28</f>
        <v>39743892.75</v>
      </c>
      <c r="BZ40" s="37">
        <f>IF(BX40&gt;0,BX40/BX$48,"-")</f>
        <v>0.17679061193291667</v>
      </c>
      <c r="CA40" s="37">
        <f>IF(BY40&gt;0,BY40/BY$48,"-")</f>
        <v>0.24827361413955212</v>
      </c>
      <c r="CB40" s="38">
        <f>IF(BX40&gt;0,BY40/BX40,"-")</f>
        <v>5053.9029437945064</v>
      </c>
    </row>
    <row r="41" spans="2:80" s="3" customFormat="1" x14ac:dyDescent="0.3">
      <c r="B41" s="141"/>
      <c r="C41" s="9" t="s">
        <v>26</v>
      </c>
      <c r="D41" s="66">
        <f>D9+D19+D29</f>
        <v>4800</v>
      </c>
      <c r="E41" s="47">
        <f t="shared" ref="E41" si="100">E9+E19+E29</f>
        <v>12804898.51</v>
      </c>
      <c r="F41" s="48">
        <f t="shared" ref="F41:G47" si="101">IF(D41&gt;0,D41/D$48,"-")</f>
        <v>0.6192749322668043</v>
      </c>
      <c r="G41" s="48">
        <f t="shared" si="101"/>
        <v>0.5762217844781955</v>
      </c>
      <c r="H41" s="49">
        <f t="shared" ref="H41:H47" si="102">IF(D41&gt;0,E41/D41,"-")</f>
        <v>2667.6871895833333</v>
      </c>
      <c r="I41" s="46">
        <f>I9+I19+I29</f>
        <v>2982</v>
      </c>
      <c r="J41" s="47">
        <f t="shared" ref="J41" si="103">J9+J19+J29</f>
        <v>8573412.0199999996</v>
      </c>
      <c r="K41" s="48">
        <f t="shared" ref="K41:L47" si="104">IF(I41&gt;0,I41/I$48,"-")</f>
        <v>0.48781285784393913</v>
      </c>
      <c r="L41" s="48">
        <f t="shared" si="104"/>
        <v>0.42022895991862197</v>
      </c>
      <c r="M41" s="49">
        <f t="shared" ref="M41:M47" si="105">IF(I41&gt;0,J41/I41,"-")</f>
        <v>2875.0543326626425</v>
      </c>
      <c r="N41" s="46">
        <f>N9+N19+N29</f>
        <v>1293</v>
      </c>
      <c r="O41" s="47">
        <f t="shared" ref="O41" si="106">O9+O19+O29</f>
        <v>4077620</v>
      </c>
      <c r="P41" s="48">
        <f t="shared" ref="P41:Q47" si="107">IF(N41&gt;0,N41/N$48,"-")</f>
        <v>0.33026819923371648</v>
      </c>
      <c r="Q41" s="48">
        <f t="shared" si="107"/>
        <v>0.22550700583635164</v>
      </c>
      <c r="R41" s="49">
        <f t="shared" ref="R41:R47" si="108">IF(N41&gt;0,O41/N41,"-")</f>
        <v>3153.6117556071154</v>
      </c>
      <c r="S41" s="46">
        <f>S9+S19+S29</f>
        <v>416</v>
      </c>
      <c r="T41" s="47">
        <f t="shared" ref="T41" si="109">T9+T19+T29</f>
        <v>1260163</v>
      </c>
      <c r="U41" s="48">
        <f t="shared" ref="U41:V47" si="110">IF(S41&gt;0,S41/S$48,"-")</f>
        <v>0.30588235294117649</v>
      </c>
      <c r="V41" s="48">
        <f t="shared" si="110"/>
        <v>0.21678030678358903</v>
      </c>
      <c r="W41" s="49">
        <f t="shared" ref="W41:W47" si="111">IF(S41&gt;0,T41/S41,"-")</f>
        <v>3029.2379807692309</v>
      </c>
      <c r="X41" s="46">
        <f>X9+X19+X29</f>
        <v>798</v>
      </c>
      <c r="Y41" s="47">
        <f t="shared" ref="Y41" si="112">Y9+Y19+Y29</f>
        <v>3574492</v>
      </c>
      <c r="Z41" s="48">
        <f t="shared" ref="Z41:AA47" si="113">IF(X41&gt;0,X41/X$48,"-")</f>
        <v>0.1912751677852349</v>
      </c>
      <c r="AA41" s="48">
        <f t="shared" si="113"/>
        <v>0.18212528892615132</v>
      </c>
      <c r="AB41" s="49">
        <f t="shared" ref="AB41:AB47" si="114">IF(X41&gt;0,Y41/X41,"-")</f>
        <v>4479.31328320802</v>
      </c>
      <c r="AC41" s="46">
        <f>AC9+AC19+AC29</f>
        <v>506</v>
      </c>
      <c r="AD41" s="47">
        <f t="shared" ref="AD41" si="115">AD9+AD19+AD29</f>
        <v>2738131.87</v>
      </c>
      <c r="AE41" s="48">
        <f t="shared" ref="AE41:AF47" si="116">IF(AC41&gt;0,AC41/AC$48,"-")</f>
        <v>4.1205211726384368E-2</v>
      </c>
      <c r="AF41" s="48">
        <f t="shared" si="116"/>
        <v>5.9040736397777224E-2</v>
      </c>
      <c r="AG41" s="49">
        <f t="shared" ref="AG41:AG47" si="117">IF(AC41&gt;0,AD41/AC41,"-")</f>
        <v>5411.3278063241105</v>
      </c>
      <c r="AH41" s="46">
        <f>AH9+AH19+AH29</f>
        <v>10795</v>
      </c>
      <c r="AI41" s="47">
        <f t="shared" ref="AI41" si="118">AI9+AI19+AI29</f>
        <v>33028717.399999999</v>
      </c>
      <c r="AJ41" s="48">
        <f t="shared" ref="AJ41:AK47" si="119">IF(AH41&gt;0,AH41/AH$48,"-")</f>
        <v>0.30330701581860581</v>
      </c>
      <c r="AK41" s="48">
        <f t="shared" si="119"/>
        <v>0.24923086400358721</v>
      </c>
      <c r="AL41" s="49">
        <f t="shared" ref="AL41:AL47" si="120">IF(AH41&gt;0,AI41/AH41,"-")</f>
        <v>3059.6310699397868</v>
      </c>
      <c r="AM41" s="10"/>
      <c r="AN41" s="46">
        <f>AN9+AN19+AN29</f>
        <v>282</v>
      </c>
      <c r="AO41" s="47">
        <f t="shared" ref="AO41" si="121">AO9+AO19+AO29</f>
        <v>1350943.09</v>
      </c>
      <c r="AP41" s="48">
        <f t="shared" ref="AP41:AQ47" si="122">IF(AN41&gt;0,AN41/AN$48,"-")</f>
        <v>2.2081277895231382E-2</v>
      </c>
      <c r="AQ41" s="48">
        <f t="shared" si="122"/>
        <v>3.1739814723471448E-2</v>
      </c>
      <c r="AR41" s="49">
        <f t="shared" ref="AR41:AR47" si="123">IF(AN41&gt;0,AO41/AN41,"-")</f>
        <v>4790.5783333333338</v>
      </c>
      <c r="AS41" s="46">
        <f>AS9+AS19+AS29</f>
        <v>0</v>
      </c>
      <c r="AT41" s="47">
        <f t="shared" ref="AT41" si="124">AT9+AT19+AT29</f>
        <v>0</v>
      </c>
      <c r="AU41" s="48" t="str">
        <f t="shared" ref="AU41:AV47" si="125">IF(AS41&gt;0,AS41/AS$48,"-")</f>
        <v>-</v>
      </c>
      <c r="AV41" s="48" t="str">
        <f t="shared" si="125"/>
        <v>-</v>
      </c>
      <c r="AW41" s="49" t="str">
        <f t="shared" ref="AW41:AW47" si="126">IF(AS41&gt;0,AT41/AS41,"-")</f>
        <v>-</v>
      </c>
      <c r="AX41" s="46">
        <f>AX9+AX19+AX29</f>
        <v>0</v>
      </c>
      <c r="AY41" s="47">
        <f t="shared" ref="AY41" si="127">AY9+AY19+AY29</f>
        <v>0</v>
      </c>
      <c r="AZ41" s="48" t="str">
        <f t="shared" ref="AZ41:BA47" si="128">IF(AX41&gt;0,AX41/AX$48,"-")</f>
        <v>-</v>
      </c>
      <c r="BA41" s="48" t="str">
        <f t="shared" si="128"/>
        <v>-</v>
      </c>
      <c r="BB41" s="49" t="str">
        <f t="shared" ref="BB41:BB47" si="129">IF(AX41&gt;0,AY41/AX41,"-")</f>
        <v>-</v>
      </c>
      <c r="BC41" s="46">
        <f>BC9+BC19+BC29</f>
        <v>0</v>
      </c>
      <c r="BD41" s="47">
        <f t="shared" ref="BD41" si="130">BD9+BD19+BD29</f>
        <v>0</v>
      </c>
      <c r="BE41" s="48" t="str">
        <f t="shared" ref="BE41:BF47" si="131">IF(BC41&gt;0,BC41/BC$48,"-")</f>
        <v>-</v>
      </c>
      <c r="BF41" s="48" t="str">
        <f t="shared" si="131"/>
        <v>-</v>
      </c>
      <c r="BG41" s="49" t="str">
        <f t="shared" ref="BG41:BG47" si="132">IF(BC41&gt;0,BD41/BC41,"-")</f>
        <v>-</v>
      </c>
      <c r="BH41" s="46">
        <f>BH9+BH19+BH29</f>
        <v>0</v>
      </c>
      <c r="BI41" s="47">
        <f t="shared" ref="BI41" si="133">BI9+BI19+BI29</f>
        <v>0</v>
      </c>
      <c r="BJ41" s="48" t="str">
        <f t="shared" ref="BJ41:BK47" si="134">IF(BH41&gt;0,BH41/BH$48,"-")</f>
        <v>-</v>
      </c>
      <c r="BK41" s="48" t="str">
        <f t="shared" si="134"/>
        <v>-</v>
      </c>
      <c r="BL41" s="49" t="str">
        <f t="shared" ref="BL41:BL47" si="135">IF(BH41&gt;0,BI41/BH41,"-")</f>
        <v>-</v>
      </c>
      <c r="BM41" s="46">
        <f>BM9+BM19+BM29</f>
        <v>0</v>
      </c>
      <c r="BN41" s="47">
        <f t="shared" ref="BN41" si="136">BN9+BN19+BN29</f>
        <v>0</v>
      </c>
      <c r="BO41" s="48" t="str">
        <f t="shared" ref="BO41:BP47" si="137">IF(BM41&gt;0,BM41/BM$48,"-")</f>
        <v>-</v>
      </c>
      <c r="BP41" s="48" t="str">
        <f t="shared" si="137"/>
        <v>-</v>
      </c>
      <c r="BQ41" s="49" t="str">
        <f t="shared" ref="BQ41:BQ47" si="138">IF(BM41&gt;0,BN41/BM41,"-")</f>
        <v>-</v>
      </c>
      <c r="BR41" s="46">
        <f>BR9+BR19+BR29</f>
        <v>65</v>
      </c>
      <c r="BS41" s="47">
        <f t="shared" ref="BS41" si="139">BS9+BS19+BS29</f>
        <v>167126.90000000002</v>
      </c>
      <c r="BT41" s="48">
        <f t="shared" ref="BT41:BU47" si="140">IF(BR41&gt;0,BR41/BR$48,"-")</f>
        <v>7.3107636936227648E-3</v>
      </c>
      <c r="BU41" s="48">
        <f t="shared" si="140"/>
        <v>6.0644551222934833E-3</v>
      </c>
      <c r="BV41" s="49">
        <f t="shared" ref="BV41:BV47" si="141">IF(BR41&gt;0,BS41/BR41,"-")</f>
        <v>2571.1830769230774</v>
      </c>
      <c r="BX41" s="66">
        <f>BX9+BX19+BX29</f>
        <v>10860</v>
      </c>
      <c r="BY41" s="47">
        <f t="shared" ref="BY41" si="142">BY9+BY19+BY29</f>
        <v>33195844.299999997</v>
      </c>
      <c r="BZ41" s="48">
        <f t="shared" ref="BZ41:CA47" si="143">IF(BX41&gt;0,BX41/BX$48,"-")</f>
        <v>0.24414369857470439</v>
      </c>
      <c r="CA41" s="48">
        <f t="shared" si="143"/>
        <v>0.20736902372943453</v>
      </c>
      <c r="CB41" s="49">
        <f t="shared" ref="CB41:CB47" si="144">IF(BX41&gt;0,BY41/BX41,"-")</f>
        <v>3056.7075782688762</v>
      </c>
    </row>
    <row r="42" spans="2:80" s="3" customFormat="1" x14ac:dyDescent="0.3">
      <c r="B42" s="141"/>
      <c r="C42" s="9" t="s">
        <v>27</v>
      </c>
      <c r="D42" s="66">
        <f t="shared" ref="D42:E47" si="145">D10+D20+D30</f>
        <v>1404</v>
      </c>
      <c r="E42" s="47">
        <f t="shared" si="145"/>
        <v>4561700.34</v>
      </c>
      <c r="F42" s="48">
        <f t="shared" si="101"/>
        <v>0.18113791768804025</v>
      </c>
      <c r="G42" s="48">
        <f t="shared" si="101"/>
        <v>0.20527699677719596</v>
      </c>
      <c r="H42" s="49">
        <f t="shared" si="102"/>
        <v>3249.074316239316</v>
      </c>
      <c r="I42" s="46">
        <f t="shared" ref="I42:J47" si="146">I10+I20+I30</f>
        <v>1169</v>
      </c>
      <c r="J42" s="47">
        <f t="shared" si="146"/>
        <v>3534376.34</v>
      </c>
      <c r="K42" s="48">
        <f t="shared" si="104"/>
        <v>0.19123180107966628</v>
      </c>
      <c r="L42" s="48">
        <f t="shared" si="104"/>
        <v>0.17323876303324867</v>
      </c>
      <c r="M42" s="49">
        <f t="shared" si="105"/>
        <v>3023.418597091531</v>
      </c>
      <c r="N42" s="46">
        <f t="shared" ref="N42:O47" si="147">N10+N20+N30</f>
        <v>358</v>
      </c>
      <c r="O42" s="47">
        <f t="shared" si="147"/>
        <v>1150817.2</v>
      </c>
      <c r="P42" s="48">
        <f t="shared" si="107"/>
        <v>9.1443167305236273E-2</v>
      </c>
      <c r="Q42" s="48">
        <f t="shared" si="107"/>
        <v>6.364431728237889E-2</v>
      </c>
      <c r="R42" s="49">
        <f t="shared" si="108"/>
        <v>3214.5731843575418</v>
      </c>
      <c r="S42" s="46">
        <f t="shared" ref="S42:T47" si="148">S10+S20+S30</f>
        <v>140</v>
      </c>
      <c r="T42" s="47">
        <f t="shared" si="148"/>
        <v>501519</v>
      </c>
      <c r="U42" s="48">
        <f t="shared" si="110"/>
        <v>0.10294117647058823</v>
      </c>
      <c r="V42" s="48">
        <f t="shared" si="110"/>
        <v>8.6274111109276172E-2</v>
      </c>
      <c r="W42" s="49">
        <f t="shared" si="111"/>
        <v>3582.2785714285715</v>
      </c>
      <c r="X42" s="46">
        <f t="shared" ref="X42:Y47" si="149">X10+X20+X30</f>
        <v>191</v>
      </c>
      <c r="Y42" s="47">
        <f t="shared" si="149"/>
        <v>656191</v>
      </c>
      <c r="Z42" s="48">
        <f t="shared" si="113"/>
        <v>4.5781399808245443E-2</v>
      </c>
      <c r="AA42" s="48">
        <f t="shared" si="113"/>
        <v>3.34338349241627E-2</v>
      </c>
      <c r="AB42" s="49">
        <f t="shared" si="114"/>
        <v>3435.5549738219897</v>
      </c>
      <c r="AC42" s="46">
        <f t="shared" ref="AC42:AD47" si="150">AC10+AC20+AC30</f>
        <v>93</v>
      </c>
      <c r="AD42" s="47">
        <f t="shared" si="150"/>
        <v>340674</v>
      </c>
      <c r="AE42" s="48">
        <f t="shared" si="116"/>
        <v>7.5732899022801304E-3</v>
      </c>
      <c r="AF42" s="48">
        <f t="shared" si="116"/>
        <v>7.3457542538213679E-3</v>
      </c>
      <c r="AG42" s="49">
        <f t="shared" si="117"/>
        <v>3663.1612903225805</v>
      </c>
      <c r="AH42" s="46">
        <f t="shared" ref="AH42:AI47" si="151">AH10+AH20+AH30</f>
        <v>3355</v>
      </c>
      <c r="AI42" s="47">
        <f t="shared" si="151"/>
        <v>10745277.879999999</v>
      </c>
      <c r="AJ42" s="48">
        <f t="shared" si="119"/>
        <v>9.4265404175212841E-2</v>
      </c>
      <c r="AK42" s="48">
        <f t="shared" si="119"/>
        <v>8.1082618424384648E-2</v>
      </c>
      <c r="AL42" s="49">
        <f t="shared" si="120"/>
        <v>3202.7653889716839</v>
      </c>
      <c r="AM42" s="10"/>
      <c r="AN42" s="46">
        <f t="shared" ref="AN42:AO47" si="152">AN10+AN20+AN30</f>
        <v>72</v>
      </c>
      <c r="AO42" s="47">
        <f t="shared" si="152"/>
        <v>259619.25</v>
      </c>
      <c r="AP42" s="48">
        <f t="shared" si="122"/>
        <v>5.637773079633545E-3</v>
      </c>
      <c r="AQ42" s="48">
        <f t="shared" si="122"/>
        <v>6.0996402843635803E-3</v>
      </c>
      <c r="AR42" s="49">
        <f t="shared" si="123"/>
        <v>3605.8229166666665</v>
      </c>
      <c r="AS42" s="46">
        <f t="shared" ref="AS42:AT47" si="153">AS10+AS20+AS30</f>
        <v>0</v>
      </c>
      <c r="AT42" s="47">
        <f t="shared" si="153"/>
        <v>0</v>
      </c>
      <c r="AU42" s="48" t="str">
        <f t="shared" si="125"/>
        <v>-</v>
      </c>
      <c r="AV42" s="48" t="str">
        <f t="shared" si="125"/>
        <v>-</v>
      </c>
      <c r="AW42" s="49" t="str">
        <f t="shared" si="126"/>
        <v>-</v>
      </c>
      <c r="AX42" s="46">
        <f t="shared" ref="AX42:AY47" si="154">AX10+AX20+AX30</f>
        <v>0</v>
      </c>
      <c r="AY42" s="47">
        <f t="shared" si="154"/>
        <v>0</v>
      </c>
      <c r="AZ42" s="48" t="str">
        <f t="shared" si="128"/>
        <v>-</v>
      </c>
      <c r="BA42" s="48" t="str">
        <f t="shared" si="128"/>
        <v>-</v>
      </c>
      <c r="BB42" s="49" t="str">
        <f t="shared" si="129"/>
        <v>-</v>
      </c>
      <c r="BC42" s="46">
        <f t="shared" ref="BC42:BD47" si="155">BC10+BC20+BC30</f>
        <v>0</v>
      </c>
      <c r="BD42" s="47">
        <f t="shared" si="155"/>
        <v>0</v>
      </c>
      <c r="BE42" s="48" t="str">
        <f t="shared" si="131"/>
        <v>-</v>
      </c>
      <c r="BF42" s="48" t="str">
        <f t="shared" si="131"/>
        <v>-</v>
      </c>
      <c r="BG42" s="49" t="str">
        <f t="shared" si="132"/>
        <v>-</v>
      </c>
      <c r="BH42" s="46">
        <f t="shared" ref="BH42:BI47" si="156">BH10+BH20+BH30</f>
        <v>0</v>
      </c>
      <c r="BI42" s="47">
        <f t="shared" si="156"/>
        <v>0</v>
      </c>
      <c r="BJ42" s="48" t="str">
        <f t="shared" si="134"/>
        <v>-</v>
      </c>
      <c r="BK42" s="48" t="str">
        <f t="shared" si="134"/>
        <v>-</v>
      </c>
      <c r="BL42" s="49" t="str">
        <f t="shared" si="135"/>
        <v>-</v>
      </c>
      <c r="BM42" s="46">
        <f t="shared" ref="BM42:BN47" si="157">BM10+BM20+BM30</f>
        <v>0</v>
      </c>
      <c r="BN42" s="47">
        <f t="shared" si="157"/>
        <v>0</v>
      </c>
      <c r="BO42" s="48" t="str">
        <f t="shared" si="137"/>
        <v>-</v>
      </c>
      <c r="BP42" s="48" t="str">
        <f t="shared" si="137"/>
        <v>-</v>
      </c>
      <c r="BQ42" s="49" t="str">
        <f t="shared" si="138"/>
        <v>-</v>
      </c>
      <c r="BR42" s="46">
        <f t="shared" ref="BR42:BS47" si="158">BR10+BR20+BR30</f>
        <v>13</v>
      </c>
      <c r="BS42" s="47">
        <f t="shared" si="158"/>
        <v>16291.25</v>
      </c>
      <c r="BT42" s="48">
        <f t="shared" si="140"/>
        <v>1.4621527387245529E-3</v>
      </c>
      <c r="BU42" s="48">
        <f t="shared" si="140"/>
        <v>5.9115291740027311E-4</v>
      </c>
      <c r="BV42" s="49">
        <f t="shared" si="141"/>
        <v>1253.1730769230769</v>
      </c>
      <c r="BX42" s="66">
        <f t="shared" ref="BX42:BY47" si="159">BX10+BX20+BX30</f>
        <v>3368</v>
      </c>
      <c r="BY42" s="47">
        <f t="shared" si="159"/>
        <v>10761569.129999999</v>
      </c>
      <c r="BZ42" s="48">
        <f t="shared" si="143"/>
        <v>7.5716019963131154E-2</v>
      </c>
      <c r="CA42" s="48">
        <f t="shared" si="143"/>
        <v>6.722576669890333E-2</v>
      </c>
      <c r="CB42" s="49">
        <f t="shared" si="144"/>
        <v>3195.240240498812</v>
      </c>
    </row>
    <row r="43" spans="2:80" s="3" customFormat="1" x14ac:dyDescent="0.3">
      <c r="B43" s="141"/>
      <c r="C43" s="9" t="s">
        <v>28</v>
      </c>
      <c r="D43" s="66">
        <f t="shared" si="145"/>
        <v>18</v>
      </c>
      <c r="E43" s="47">
        <f t="shared" si="145"/>
        <v>113430.25</v>
      </c>
      <c r="F43" s="48">
        <f t="shared" si="101"/>
        <v>2.3222809960005159E-3</v>
      </c>
      <c r="G43" s="48">
        <f t="shared" si="101"/>
        <v>5.1043732223073936E-3</v>
      </c>
      <c r="H43" s="49">
        <f t="shared" si="102"/>
        <v>6301.6805555555557</v>
      </c>
      <c r="I43" s="46">
        <f t="shared" si="146"/>
        <v>323</v>
      </c>
      <c r="J43" s="47">
        <f t="shared" si="146"/>
        <v>2176521.2899999996</v>
      </c>
      <c r="K43" s="48">
        <f t="shared" si="104"/>
        <v>5.2838213643055784E-2</v>
      </c>
      <c r="L43" s="48">
        <f t="shared" si="104"/>
        <v>0.10668299573189501</v>
      </c>
      <c r="M43" s="49">
        <f t="shared" si="105"/>
        <v>6738.4560061919492</v>
      </c>
      <c r="N43" s="46">
        <f t="shared" si="147"/>
        <v>736</v>
      </c>
      <c r="O43" s="47">
        <f t="shared" si="147"/>
        <v>5103206.76</v>
      </c>
      <c r="P43" s="48">
        <f t="shared" si="107"/>
        <v>0.18799489144316731</v>
      </c>
      <c r="Q43" s="48">
        <f t="shared" si="107"/>
        <v>0.28222563078742724</v>
      </c>
      <c r="R43" s="49">
        <f t="shared" si="108"/>
        <v>6933.7048369565218</v>
      </c>
      <c r="S43" s="46">
        <f t="shared" si="148"/>
        <v>447</v>
      </c>
      <c r="T43" s="47">
        <f t="shared" si="148"/>
        <v>2356987</v>
      </c>
      <c r="U43" s="48">
        <f t="shared" si="110"/>
        <v>0.32867647058823529</v>
      </c>
      <c r="V43" s="48">
        <f t="shared" si="110"/>
        <v>0.40546212271343562</v>
      </c>
      <c r="W43" s="49">
        <f t="shared" si="111"/>
        <v>5272.9015659955257</v>
      </c>
      <c r="X43" s="46">
        <f t="shared" si="149"/>
        <v>1888</v>
      </c>
      <c r="Y43" s="47">
        <f t="shared" si="149"/>
        <v>9054219</v>
      </c>
      <c r="Z43" s="48">
        <f t="shared" si="113"/>
        <v>0.45254074784276127</v>
      </c>
      <c r="AA43" s="48">
        <f t="shared" si="113"/>
        <v>0.46132492431809863</v>
      </c>
      <c r="AB43" s="49">
        <f t="shared" si="114"/>
        <v>4795.6668432203387</v>
      </c>
      <c r="AC43" s="46">
        <f t="shared" si="150"/>
        <v>6554</v>
      </c>
      <c r="AD43" s="47">
        <f t="shared" si="150"/>
        <v>21267282.91</v>
      </c>
      <c r="AE43" s="48">
        <f t="shared" si="116"/>
        <v>0.53371335504885997</v>
      </c>
      <c r="AF43" s="48">
        <f t="shared" si="116"/>
        <v>0.45857398540350891</v>
      </c>
      <c r="AG43" s="49">
        <f t="shared" si="117"/>
        <v>3244.9317836435766</v>
      </c>
      <c r="AH43" s="46">
        <f t="shared" si="151"/>
        <v>9966</v>
      </c>
      <c r="AI43" s="47">
        <f t="shared" si="151"/>
        <v>40071647.210000001</v>
      </c>
      <c r="AJ43" s="48">
        <f t="shared" si="119"/>
        <v>0.28001461043522241</v>
      </c>
      <c r="AK43" s="48">
        <f t="shared" si="119"/>
        <v>0.30237599405525917</v>
      </c>
      <c r="AL43" s="49">
        <f t="shared" si="120"/>
        <v>4020.8355619104959</v>
      </c>
      <c r="AM43" s="10"/>
      <c r="AN43" s="46">
        <f t="shared" si="152"/>
        <v>5038</v>
      </c>
      <c r="AO43" s="47">
        <f t="shared" si="152"/>
        <v>14698174.800000001</v>
      </c>
      <c r="AP43" s="48">
        <f t="shared" si="122"/>
        <v>0.39448751076658051</v>
      </c>
      <c r="AQ43" s="48">
        <f t="shared" si="122"/>
        <v>0.34532716320803486</v>
      </c>
      <c r="AR43" s="49">
        <f t="shared" si="123"/>
        <v>2917.4622469233823</v>
      </c>
      <c r="AS43" s="46">
        <f t="shared" si="153"/>
        <v>0</v>
      </c>
      <c r="AT43" s="47">
        <f t="shared" si="153"/>
        <v>0</v>
      </c>
      <c r="AU43" s="48" t="str">
        <f t="shared" si="125"/>
        <v>-</v>
      </c>
      <c r="AV43" s="48" t="str">
        <f t="shared" si="125"/>
        <v>-</v>
      </c>
      <c r="AW43" s="49" t="str">
        <f t="shared" si="126"/>
        <v>-</v>
      </c>
      <c r="AX43" s="46">
        <f t="shared" si="154"/>
        <v>0</v>
      </c>
      <c r="AY43" s="47">
        <f t="shared" si="154"/>
        <v>0</v>
      </c>
      <c r="AZ43" s="48" t="str">
        <f t="shared" si="128"/>
        <v>-</v>
      </c>
      <c r="BA43" s="48" t="str">
        <f t="shared" si="128"/>
        <v>-</v>
      </c>
      <c r="BB43" s="49" t="str">
        <f t="shared" si="129"/>
        <v>-</v>
      </c>
      <c r="BC43" s="46">
        <f t="shared" si="155"/>
        <v>0</v>
      </c>
      <c r="BD43" s="47">
        <f t="shared" si="155"/>
        <v>0</v>
      </c>
      <c r="BE43" s="48" t="str">
        <f t="shared" si="131"/>
        <v>-</v>
      </c>
      <c r="BF43" s="48" t="str">
        <f t="shared" si="131"/>
        <v>-</v>
      </c>
      <c r="BG43" s="49" t="str">
        <f t="shared" si="132"/>
        <v>-</v>
      </c>
      <c r="BH43" s="46">
        <f t="shared" si="156"/>
        <v>0</v>
      </c>
      <c r="BI43" s="47">
        <f t="shared" si="156"/>
        <v>0</v>
      </c>
      <c r="BJ43" s="48" t="str">
        <f t="shared" si="134"/>
        <v>-</v>
      </c>
      <c r="BK43" s="48" t="str">
        <f t="shared" si="134"/>
        <v>-</v>
      </c>
      <c r="BL43" s="49" t="str">
        <f t="shared" si="135"/>
        <v>-</v>
      </c>
      <c r="BM43" s="46">
        <f t="shared" si="157"/>
        <v>0</v>
      </c>
      <c r="BN43" s="47">
        <f t="shared" si="157"/>
        <v>0</v>
      </c>
      <c r="BO43" s="48" t="str">
        <f t="shared" si="137"/>
        <v>-</v>
      </c>
      <c r="BP43" s="48" t="str">
        <f t="shared" si="137"/>
        <v>-</v>
      </c>
      <c r="BQ43" s="49" t="str">
        <f t="shared" si="138"/>
        <v>-</v>
      </c>
      <c r="BR43" s="46">
        <f t="shared" si="158"/>
        <v>1864</v>
      </c>
      <c r="BS43" s="47">
        <f t="shared" si="158"/>
        <v>2853304.42</v>
      </c>
      <c r="BT43" s="48">
        <f t="shared" si="140"/>
        <v>0.20965020807558205</v>
      </c>
      <c r="BU43" s="48">
        <f t="shared" si="140"/>
        <v>0.10353651390249945</v>
      </c>
      <c r="BV43" s="49">
        <f t="shared" si="141"/>
        <v>1530.7427145922748</v>
      </c>
      <c r="BX43" s="66">
        <f t="shared" si="159"/>
        <v>11830</v>
      </c>
      <c r="BY43" s="47">
        <f t="shared" si="159"/>
        <v>42924951.629999995</v>
      </c>
      <c r="BZ43" s="48">
        <f t="shared" si="143"/>
        <v>0.26595027202014299</v>
      </c>
      <c r="CA43" s="48">
        <f t="shared" si="143"/>
        <v>0.26814517000088167</v>
      </c>
      <c r="CB43" s="49">
        <f t="shared" si="144"/>
        <v>3628.4828089602702</v>
      </c>
    </row>
    <row r="44" spans="2:80" s="3" customFormat="1" x14ac:dyDescent="0.3">
      <c r="B44" s="141"/>
      <c r="C44" s="9" t="s">
        <v>29</v>
      </c>
      <c r="D44" s="66">
        <f t="shared" si="145"/>
        <v>0</v>
      </c>
      <c r="E44" s="47">
        <f t="shared" si="145"/>
        <v>0</v>
      </c>
      <c r="F44" s="48" t="str">
        <f t="shared" si="101"/>
        <v>-</v>
      </c>
      <c r="G44" s="48" t="str">
        <f t="shared" si="101"/>
        <v>-</v>
      </c>
      <c r="H44" s="49" t="str">
        <f t="shared" si="102"/>
        <v>-</v>
      </c>
      <c r="I44" s="46">
        <f t="shared" si="146"/>
        <v>0</v>
      </c>
      <c r="J44" s="47">
        <f t="shared" si="146"/>
        <v>0</v>
      </c>
      <c r="K44" s="48" t="str">
        <f t="shared" si="104"/>
        <v>-</v>
      </c>
      <c r="L44" s="48" t="str">
        <f t="shared" si="104"/>
        <v>-</v>
      </c>
      <c r="M44" s="49" t="str">
        <f t="shared" si="105"/>
        <v>-</v>
      </c>
      <c r="N44" s="46">
        <f t="shared" si="147"/>
        <v>0</v>
      </c>
      <c r="O44" s="47">
        <f t="shared" si="147"/>
        <v>0</v>
      </c>
      <c r="P44" s="48" t="str">
        <f t="shared" si="107"/>
        <v>-</v>
      </c>
      <c r="Q44" s="48" t="str">
        <f t="shared" si="107"/>
        <v>-</v>
      </c>
      <c r="R44" s="49" t="str">
        <f t="shared" si="108"/>
        <v>-</v>
      </c>
      <c r="S44" s="46">
        <f t="shared" si="148"/>
        <v>1</v>
      </c>
      <c r="T44" s="47">
        <f t="shared" si="148"/>
        <v>8600</v>
      </c>
      <c r="U44" s="48">
        <f t="shared" si="110"/>
        <v>7.3529411764705881E-4</v>
      </c>
      <c r="V44" s="48">
        <f t="shared" si="110"/>
        <v>1.479420232413478E-3</v>
      </c>
      <c r="W44" s="49">
        <f t="shared" si="111"/>
        <v>8600</v>
      </c>
      <c r="X44" s="46">
        <f t="shared" si="149"/>
        <v>115</v>
      </c>
      <c r="Y44" s="47">
        <f t="shared" si="149"/>
        <v>842671</v>
      </c>
      <c r="Z44" s="48">
        <f t="shared" si="113"/>
        <v>2.7564717162032598E-2</v>
      </c>
      <c r="AA44" s="48">
        <f t="shared" si="113"/>
        <v>4.2935247678464204E-2</v>
      </c>
      <c r="AB44" s="49">
        <f t="shared" si="114"/>
        <v>7327.5739130434786</v>
      </c>
      <c r="AC44" s="46">
        <f t="shared" si="150"/>
        <v>2079</v>
      </c>
      <c r="AD44" s="47">
        <f t="shared" si="150"/>
        <v>7616125.9699999997</v>
      </c>
      <c r="AE44" s="48">
        <f t="shared" si="116"/>
        <v>0.16929967426710096</v>
      </c>
      <c r="AF44" s="48">
        <f t="shared" si="116"/>
        <v>0.16422207078252785</v>
      </c>
      <c r="AG44" s="49">
        <f t="shared" si="117"/>
        <v>3663.360254930255</v>
      </c>
      <c r="AH44" s="46">
        <f t="shared" si="151"/>
        <v>2195</v>
      </c>
      <c r="AI44" s="47">
        <f t="shared" si="151"/>
        <v>8467396.9699999988</v>
      </c>
      <c r="AJ44" s="48">
        <f t="shared" si="119"/>
        <v>6.1672894832963392E-2</v>
      </c>
      <c r="AK44" s="48">
        <f t="shared" si="119"/>
        <v>6.3893993736930763E-2</v>
      </c>
      <c r="AL44" s="49">
        <f t="shared" si="120"/>
        <v>3857.5840410022774</v>
      </c>
      <c r="AM44" s="10"/>
      <c r="AN44" s="46">
        <f t="shared" si="152"/>
        <v>4470</v>
      </c>
      <c r="AO44" s="47">
        <f t="shared" si="152"/>
        <v>13393924.529999999</v>
      </c>
      <c r="AP44" s="48">
        <f t="shared" si="122"/>
        <v>0.35001174536058255</v>
      </c>
      <c r="AQ44" s="48">
        <f t="shared" si="122"/>
        <v>0.31468437578844222</v>
      </c>
      <c r="AR44" s="49">
        <f t="shared" si="123"/>
        <v>2996.4036979865768</v>
      </c>
      <c r="AS44" s="46">
        <f t="shared" si="153"/>
        <v>0</v>
      </c>
      <c r="AT44" s="47">
        <f t="shared" si="153"/>
        <v>0</v>
      </c>
      <c r="AU44" s="48" t="str">
        <f t="shared" si="125"/>
        <v>-</v>
      </c>
      <c r="AV44" s="48" t="str">
        <f t="shared" si="125"/>
        <v>-</v>
      </c>
      <c r="AW44" s="49" t="str">
        <f t="shared" si="126"/>
        <v>-</v>
      </c>
      <c r="AX44" s="46">
        <f t="shared" si="154"/>
        <v>0</v>
      </c>
      <c r="AY44" s="47">
        <f t="shared" si="154"/>
        <v>0</v>
      </c>
      <c r="AZ44" s="48" t="str">
        <f t="shared" si="128"/>
        <v>-</v>
      </c>
      <c r="BA44" s="48" t="str">
        <f t="shared" si="128"/>
        <v>-</v>
      </c>
      <c r="BB44" s="49" t="str">
        <f t="shared" si="129"/>
        <v>-</v>
      </c>
      <c r="BC44" s="46">
        <f t="shared" si="155"/>
        <v>0</v>
      </c>
      <c r="BD44" s="47">
        <f t="shared" si="155"/>
        <v>0</v>
      </c>
      <c r="BE44" s="48" t="str">
        <f t="shared" si="131"/>
        <v>-</v>
      </c>
      <c r="BF44" s="48" t="str">
        <f t="shared" si="131"/>
        <v>-</v>
      </c>
      <c r="BG44" s="49" t="str">
        <f t="shared" si="132"/>
        <v>-</v>
      </c>
      <c r="BH44" s="46">
        <f t="shared" si="156"/>
        <v>0</v>
      </c>
      <c r="BI44" s="47">
        <f t="shared" si="156"/>
        <v>0</v>
      </c>
      <c r="BJ44" s="48" t="str">
        <f t="shared" si="134"/>
        <v>-</v>
      </c>
      <c r="BK44" s="48" t="str">
        <f t="shared" si="134"/>
        <v>-</v>
      </c>
      <c r="BL44" s="49" t="str">
        <f t="shared" si="135"/>
        <v>-</v>
      </c>
      <c r="BM44" s="46">
        <f t="shared" si="157"/>
        <v>0</v>
      </c>
      <c r="BN44" s="47">
        <f t="shared" si="157"/>
        <v>0</v>
      </c>
      <c r="BO44" s="48" t="str">
        <f t="shared" si="137"/>
        <v>-</v>
      </c>
      <c r="BP44" s="48" t="str">
        <f t="shared" si="137"/>
        <v>-</v>
      </c>
      <c r="BQ44" s="49" t="str">
        <f t="shared" si="138"/>
        <v>-</v>
      </c>
      <c r="BR44" s="46">
        <f t="shared" si="158"/>
        <v>4470</v>
      </c>
      <c r="BS44" s="47">
        <f t="shared" si="158"/>
        <v>13393924.529999999</v>
      </c>
      <c r="BT44" s="48">
        <f t="shared" si="140"/>
        <v>0.50275559554605787</v>
      </c>
      <c r="BU44" s="48">
        <f t="shared" si="140"/>
        <v>0.4860190323853959</v>
      </c>
      <c r="BV44" s="49">
        <f t="shared" si="141"/>
        <v>2996.4036979865768</v>
      </c>
      <c r="BX44" s="66">
        <f t="shared" si="159"/>
        <v>6665</v>
      </c>
      <c r="BY44" s="47">
        <f t="shared" si="159"/>
        <v>21861321.499999996</v>
      </c>
      <c r="BZ44" s="48">
        <f t="shared" si="143"/>
        <v>0.14983588867407041</v>
      </c>
      <c r="CA44" s="48">
        <f t="shared" si="143"/>
        <v>0.13656410892643861</v>
      </c>
      <c r="CB44" s="49">
        <f t="shared" si="144"/>
        <v>3280.0182295573886</v>
      </c>
    </row>
    <row r="45" spans="2:80" s="3" customFormat="1" x14ac:dyDescent="0.3">
      <c r="B45" s="141"/>
      <c r="C45" s="9" t="s">
        <v>30</v>
      </c>
      <c r="D45" s="66">
        <f t="shared" si="145"/>
        <v>0</v>
      </c>
      <c r="E45" s="47">
        <f t="shared" si="145"/>
        <v>0</v>
      </c>
      <c r="F45" s="48" t="str">
        <f t="shared" si="101"/>
        <v>-</v>
      </c>
      <c r="G45" s="48" t="str">
        <f t="shared" si="101"/>
        <v>-</v>
      </c>
      <c r="H45" s="49" t="str">
        <f t="shared" si="102"/>
        <v>-</v>
      </c>
      <c r="I45" s="46">
        <f t="shared" si="146"/>
        <v>0</v>
      </c>
      <c r="J45" s="47">
        <f t="shared" si="146"/>
        <v>0</v>
      </c>
      <c r="K45" s="48" t="str">
        <f t="shared" si="104"/>
        <v>-</v>
      </c>
      <c r="L45" s="48" t="str">
        <f t="shared" si="104"/>
        <v>-</v>
      </c>
      <c r="M45" s="49" t="str">
        <f t="shared" si="105"/>
        <v>-</v>
      </c>
      <c r="N45" s="46">
        <f t="shared" si="147"/>
        <v>0</v>
      </c>
      <c r="O45" s="47">
        <f t="shared" si="147"/>
        <v>0</v>
      </c>
      <c r="P45" s="48" t="str">
        <f t="shared" si="107"/>
        <v>-</v>
      </c>
      <c r="Q45" s="48" t="str">
        <f t="shared" si="107"/>
        <v>-</v>
      </c>
      <c r="R45" s="49" t="str">
        <f t="shared" si="108"/>
        <v>-</v>
      </c>
      <c r="S45" s="46">
        <f t="shared" si="148"/>
        <v>0</v>
      </c>
      <c r="T45" s="47">
        <f t="shared" si="148"/>
        <v>0</v>
      </c>
      <c r="U45" s="48" t="str">
        <f t="shared" si="110"/>
        <v>-</v>
      </c>
      <c r="V45" s="48" t="str">
        <f t="shared" si="110"/>
        <v>-</v>
      </c>
      <c r="W45" s="49" t="str">
        <f t="shared" si="111"/>
        <v>-</v>
      </c>
      <c r="X45" s="46">
        <f t="shared" si="149"/>
        <v>0</v>
      </c>
      <c r="Y45" s="47">
        <f t="shared" si="149"/>
        <v>0</v>
      </c>
      <c r="Z45" s="48" t="str">
        <f t="shared" si="113"/>
        <v>-</v>
      </c>
      <c r="AA45" s="48" t="str">
        <f t="shared" si="113"/>
        <v>-</v>
      </c>
      <c r="AB45" s="49" t="str">
        <f t="shared" si="114"/>
        <v>-</v>
      </c>
      <c r="AC45" s="46">
        <f t="shared" si="150"/>
        <v>0</v>
      </c>
      <c r="AD45" s="47">
        <f t="shared" si="150"/>
        <v>0</v>
      </c>
      <c r="AE45" s="48" t="str">
        <f t="shared" si="116"/>
        <v>-</v>
      </c>
      <c r="AF45" s="48" t="str">
        <f t="shared" si="116"/>
        <v>-</v>
      </c>
      <c r="AG45" s="49" t="str">
        <f t="shared" si="117"/>
        <v>-</v>
      </c>
      <c r="AH45" s="46">
        <f t="shared" si="151"/>
        <v>0</v>
      </c>
      <c r="AI45" s="47">
        <f t="shared" si="151"/>
        <v>0</v>
      </c>
      <c r="AJ45" s="48" t="str">
        <f t="shared" si="119"/>
        <v>-</v>
      </c>
      <c r="AK45" s="48" t="str">
        <f t="shared" si="119"/>
        <v>-</v>
      </c>
      <c r="AL45" s="49" t="str">
        <f t="shared" si="120"/>
        <v>-</v>
      </c>
      <c r="AM45" s="10"/>
      <c r="AN45" s="46">
        <f t="shared" si="152"/>
        <v>0</v>
      </c>
      <c r="AO45" s="47">
        <f t="shared" si="152"/>
        <v>0</v>
      </c>
      <c r="AP45" s="48" t="str">
        <f t="shared" si="122"/>
        <v>-</v>
      </c>
      <c r="AQ45" s="48" t="str">
        <f t="shared" si="122"/>
        <v>-</v>
      </c>
      <c r="AR45" s="49" t="str">
        <f t="shared" si="123"/>
        <v>-</v>
      </c>
      <c r="AS45" s="46">
        <f t="shared" si="153"/>
        <v>0</v>
      </c>
      <c r="AT45" s="47">
        <f t="shared" si="153"/>
        <v>0</v>
      </c>
      <c r="AU45" s="48" t="str">
        <f t="shared" si="125"/>
        <v>-</v>
      </c>
      <c r="AV45" s="48" t="str">
        <f t="shared" si="125"/>
        <v>-</v>
      </c>
      <c r="AW45" s="49" t="str">
        <f t="shared" si="126"/>
        <v>-</v>
      </c>
      <c r="AX45" s="46">
        <f t="shared" si="154"/>
        <v>0</v>
      </c>
      <c r="AY45" s="47">
        <f t="shared" si="154"/>
        <v>0</v>
      </c>
      <c r="AZ45" s="48" t="str">
        <f t="shared" si="128"/>
        <v>-</v>
      </c>
      <c r="BA45" s="48" t="str">
        <f t="shared" si="128"/>
        <v>-</v>
      </c>
      <c r="BB45" s="49" t="str">
        <f t="shared" si="129"/>
        <v>-</v>
      </c>
      <c r="BC45" s="46">
        <f t="shared" si="155"/>
        <v>0</v>
      </c>
      <c r="BD45" s="47">
        <f t="shared" si="155"/>
        <v>0</v>
      </c>
      <c r="BE45" s="48" t="str">
        <f t="shared" si="131"/>
        <v>-</v>
      </c>
      <c r="BF45" s="48" t="str">
        <f t="shared" si="131"/>
        <v>-</v>
      </c>
      <c r="BG45" s="49" t="str">
        <f t="shared" si="132"/>
        <v>-</v>
      </c>
      <c r="BH45" s="46">
        <f t="shared" si="156"/>
        <v>0</v>
      </c>
      <c r="BI45" s="47">
        <f t="shared" si="156"/>
        <v>0</v>
      </c>
      <c r="BJ45" s="48" t="str">
        <f t="shared" si="134"/>
        <v>-</v>
      </c>
      <c r="BK45" s="48" t="str">
        <f t="shared" si="134"/>
        <v>-</v>
      </c>
      <c r="BL45" s="49" t="str">
        <f t="shared" si="135"/>
        <v>-</v>
      </c>
      <c r="BM45" s="46">
        <f t="shared" si="157"/>
        <v>0</v>
      </c>
      <c r="BN45" s="47">
        <f t="shared" si="157"/>
        <v>0</v>
      </c>
      <c r="BO45" s="48" t="str">
        <f t="shared" si="137"/>
        <v>-</v>
      </c>
      <c r="BP45" s="48" t="str">
        <f t="shared" si="137"/>
        <v>-</v>
      </c>
      <c r="BQ45" s="49" t="str">
        <f t="shared" si="138"/>
        <v>-</v>
      </c>
      <c r="BR45" s="46">
        <f t="shared" si="158"/>
        <v>0</v>
      </c>
      <c r="BS45" s="47">
        <f t="shared" si="158"/>
        <v>0</v>
      </c>
      <c r="BT45" s="48" t="str">
        <f t="shared" si="140"/>
        <v>-</v>
      </c>
      <c r="BU45" s="48" t="str">
        <f t="shared" si="140"/>
        <v>-</v>
      </c>
      <c r="BV45" s="49" t="str">
        <f t="shared" si="141"/>
        <v>-</v>
      </c>
      <c r="BX45" s="66">
        <f t="shared" si="159"/>
        <v>0</v>
      </c>
      <c r="BY45" s="47">
        <f t="shared" si="159"/>
        <v>0</v>
      </c>
      <c r="BZ45" s="48" t="str">
        <f t="shared" si="143"/>
        <v>-</v>
      </c>
      <c r="CA45" s="48" t="str">
        <f t="shared" si="143"/>
        <v>-</v>
      </c>
      <c r="CB45" s="49" t="str">
        <f t="shared" si="144"/>
        <v>-</v>
      </c>
    </row>
    <row r="46" spans="2:80" s="3" customFormat="1" x14ac:dyDescent="0.3">
      <c r="B46" s="141"/>
      <c r="C46" s="9" t="s">
        <v>31</v>
      </c>
      <c r="D46" s="66">
        <f t="shared" si="145"/>
        <v>0</v>
      </c>
      <c r="E46" s="47">
        <f t="shared" si="145"/>
        <v>0</v>
      </c>
      <c r="F46" s="48" t="str">
        <f t="shared" si="101"/>
        <v>-</v>
      </c>
      <c r="G46" s="48" t="str">
        <f t="shared" si="101"/>
        <v>-</v>
      </c>
      <c r="H46" s="49" t="str">
        <f t="shared" si="102"/>
        <v>-</v>
      </c>
      <c r="I46" s="46">
        <f t="shared" si="146"/>
        <v>0</v>
      </c>
      <c r="J46" s="47">
        <f t="shared" si="146"/>
        <v>0</v>
      </c>
      <c r="K46" s="48" t="str">
        <f t="shared" si="104"/>
        <v>-</v>
      </c>
      <c r="L46" s="48" t="str">
        <f t="shared" si="104"/>
        <v>-</v>
      </c>
      <c r="M46" s="49" t="str">
        <f t="shared" si="105"/>
        <v>-</v>
      </c>
      <c r="N46" s="46">
        <f t="shared" si="147"/>
        <v>0</v>
      </c>
      <c r="O46" s="47">
        <f t="shared" si="147"/>
        <v>0</v>
      </c>
      <c r="P46" s="48" t="str">
        <f t="shared" si="107"/>
        <v>-</v>
      </c>
      <c r="Q46" s="48" t="str">
        <f t="shared" si="107"/>
        <v>-</v>
      </c>
      <c r="R46" s="49" t="str">
        <f t="shared" si="108"/>
        <v>-</v>
      </c>
      <c r="S46" s="46">
        <f t="shared" si="148"/>
        <v>0</v>
      </c>
      <c r="T46" s="47">
        <f t="shared" si="148"/>
        <v>0</v>
      </c>
      <c r="U46" s="48" t="str">
        <f t="shared" si="110"/>
        <v>-</v>
      </c>
      <c r="V46" s="48" t="str">
        <f t="shared" si="110"/>
        <v>-</v>
      </c>
      <c r="W46" s="49" t="str">
        <f t="shared" si="111"/>
        <v>-</v>
      </c>
      <c r="X46" s="46">
        <f t="shared" si="149"/>
        <v>0</v>
      </c>
      <c r="Y46" s="47">
        <f t="shared" si="149"/>
        <v>0</v>
      </c>
      <c r="Z46" s="48" t="str">
        <f t="shared" si="113"/>
        <v>-</v>
      </c>
      <c r="AA46" s="48" t="str">
        <f t="shared" si="113"/>
        <v>-</v>
      </c>
      <c r="AB46" s="49" t="str">
        <f t="shared" si="114"/>
        <v>-</v>
      </c>
      <c r="AC46" s="46">
        <f t="shared" si="150"/>
        <v>0</v>
      </c>
      <c r="AD46" s="47">
        <f t="shared" si="150"/>
        <v>0</v>
      </c>
      <c r="AE46" s="48" t="str">
        <f t="shared" si="116"/>
        <v>-</v>
      </c>
      <c r="AF46" s="48" t="str">
        <f t="shared" si="116"/>
        <v>-</v>
      </c>
      <c r="AG46" s="49" t="str">
        <f t="shared" si="117"/>
        <v>-</v>
      </c>
      <c r="AH46" s="46">
        <f t="shared" si="151"/>
        <v>0</v>
      </c>
      <c r="AI46" s="47">
        <f t="shared" si="151"/>
        <v>0</v>
      </c>
      <c r="AJ46" s="48" t="str">
        <f t="shared" si="119"/>
        <v>-</v>
      </c>
      <c r="AK46" s="48" t="str">
        <f t="shared" si="119"/>
        <v>-</v>
      </c>
      <c r="AL46" s="49" t="str">
        <f t="shared" si="120"/>
        <v>-</v>
      </c>
      <c r="AM46" s="10"/>
      <c r="AN46" s="46">
        <f t="shared" si="152"/>
        <v>0</v>
      </c>
      <c r="AO46" s="47">
        <f t="shared" si="152"/>
        <v>0</v>
      </c>
      <c r="AP46" s="48" t="str">
        <f t="shared" si="122"/>
        <v>-</v>
      </c>
      <c r="AQ46" s="48" t="str">
        <f t="shared" si="122"/>
        <v>-</v>
      </c>
      <c r="AR46" s="49" t="str">
        <f t="shared" si="123"/>
        <v>-</v>
      </c>
      <c r="AS46" s="46">
        <f t="shared" si="153"/>
        <v>0</v>
      </c>
      <c r="AT46" s="47">
        <f t="shared" si="153"/>
        <v>0</v>
      </c>
      <c r="AU46" s="48" t="str">
        <f t="shared" si="125"/>
        <v>-</v>
      </c>
      <c r="AV46" s="48" t="str">
        <f t="shared" si="125"/>
        <v>-</v>
      </c>
      <c r="AW46" s="49" t="str">
        <f t="shared" si="126"/>
        <v>-</v>
      </c>
      <c r="AX46" s="46">
        <f t="shared" si="154"/>
        <v>0</v>
      </c>
      <c r="AY46" s="47">
        <f t="shared" si="154"/>
        <v>0</v>
      </c>
      <c r="AZ46" s="48" t="str">
        <f t="shared" si="128"/>
        <v>-</v>
      </c>
      <c r="BA46" s="48" t="str">
        <f t="shared" si="128"/>
        <v>-</v>
      </c>
      <c r="BB46" s="49" t="str">
        <f t="shared" si="129"/>
        <v>-</v>
      </c>
      <c r="BC46" s="46">
        <f t="shared" si="155"/>
        <v>0</v>
      </c>
      <c r="BD46" s="47">
        <f t="shared" si="155"/>
        <v>0</v>
      </c>
      <c r="BE46" s="48" t="str">
        <f t="shared" si="131"/>
        <v>-</v>
      </c>
      <c r="BF46" s="48" t="str">
        <f t="shared" si="131"/>
        <v>-</v>
      </c>
      <c r="BG46" s="49" t="str">
        <f t="shared" si="132"/>
        <v>-</v>
      </c>
      <c r="BH46" s="46">
        <f t="shared" si="156"/>
        <v>0</v>
      </c>
      <c r="BI46" s="47">
        <f t="shared" si="156"/>
        <v>0</v>
      </c>
      <c r="BJ46" s="48" t="str">
        <f t="shared" si="134"/>
        <v>-</v>
      </c>
      <c r="BK46" s="48" t="str">
        <f t="shared" si="134"/>
        <v>-</v>
      </c>
      <c r="BL46" s="49" t="str">
        <f t="shared" si="135"/>
        <v>-</v>
      </c>
      <c r="BM46" s="46">
        <f t="shared" si="157"/>
        <v>0</v>
      </c>
      <c r="BN46" s="47">
        <f t="shared" si="157"/>
        <v>0</v>
      </c>
      <c r="BO46" s="48" t="str">
        <f t="shared" si="137"/>
        <v>-</v>
      </c>
      <c r="BP46" s="48" t="str">
        <f t="shared" si="137"/>
        <v>-</v>
      </c>
      <c r="BQ46" s="49" t="str">
        <f t="shared" si="138"/>
        <v>-</v>
      </c>
      <c r="BR46" s="46">
        <f t="shared" si="158"/>
        <v>0</v>
      </c>
      <c r="BS46" s="47">
        <f t="shared" si="158"/>
        <v>0</v>
      </c>
      <c r="BT46" s="48" t="str">
        <f t="shared" si="140"/>
        <v>-</v>
      </c>
      <c r="BU46" s="48" t="str">
        <f t="shared" si="140"/>
        <v>-</v>
      </c>
      <c r="BV46" s="49" t="str">
        <f t="shared" si="141"/>
        <v>-</v>
      </c>
      <c r="BX46" s="66">
        <f t="shared" si="159"/>
        <v>0</v>
      </c>
      <c r="BY46" s="47">
        <f t="shared" si="159"/>
        <v>0</v>
      </c>
      <c r="BZ46" s="48" t="str">
        <f t="shared" si="143"/>
        <v>-</v>
      </c>
      <c r="CA46" s="48" t="str">
        <f t="shared" si="143"/>
        <v>-</v>
      </c>
      <c r="CB46" s="49" t="str">
        <f t="shared" si="144"/>
        <v>-</v>
      </c>
    </row>
    <row r="47" spans="2:80" s="3" customFormat="1" ht="15.65" thickBot="1" x14ac:dyDescent="0.35">
      <c r="B47" s="142"/>
      <c r="C47" s="11" t="s">
        <v>25</v>
      </c>
      <c r="D47" s="66">
        <f t="shared" si="145"/>
        <v>913</v>
      </c>
      <c r="E47" s="47">
        <f t="shared" si="145"/>
        <v>2597335.4</v>
      </c>
      <c r="F47" s="48">
        <f t="shared" si="101"/>
        <v>0.11779125274158173</v>
      </c>
      <c r="G47" s="48">
        <f t="shared" si="101"/>
        <v>0.11688036714290115</v>
      </c>
      <c r="H47" s="49">
        <f t="shared" si="102"/>
        <v>2844.836144578313</v>
      </c>
      <c r="I47" s="46">
        <f t="shared" si="146"/>
        <v>992</v>
      </c>
      <c r="J47" s="47">
        <f t="shared" si="146"/>
        <v>2775758.08</v>
      </c>
      <c r="K47" s="48">
        <f t="shared" si="104"/>
        <v>0.16227711434647474</v>
      </c>
      <c r="L47" s="48">
        <f t="shared" si="104"/>
        <v>0.1360548085433215</v>
      </c>
      <c r="M47" s="49">
        <f t="shared" si="105"/>
        <v>2798.1432258064515</v>
      </c>
      <c r="N47" s="46">
        <f t="shared" si="147"/>
        <v>729</v>
      </c>
      <c r="O47" s="47">
        <f t="shared" si="147"/>
        <v>2496444.42</v>
      </c>
      <c r="P47" s="48">
        <f t="shared" si="107"/>
        <v>0.18620689655172415</v>
      </c>
      <c r="Q47" s="48">
        <f t="shared" si="107"/>
        <v>0.13806232713962249</v>
      </c>
      <c r="R47" s="49">
        <f t="shared" si="108"/>
        <v>3424.4779423868313</v>
      </c>
      <c r="S47" s="46">
        <f t="shared" si="148"/>
        <v>155</v>
      </c>
      <c r="T47" s="47">
        <f t="shared" si="148"/>
        <v>469308</v>
      </c>
      <c r="U47" s="48">
        <f t="shared" si="110"/>
        <v>0.11397058823529412</v>
      </c>
      <c r="V47" s="48">
        <f t="shared" si="110"/>
        <v>8.0732994236454012E-2</v>
      </c>
      <c r="W47" s="49">
        <f t="shared" si="111"/>
        <v>3027.793548387097</v>
      </c>
      <c r="X47" s="46">
        <f t="shared" si="149"/>
        <v>412</v>
      </c>
      <c r="Y47" s="47">
        <f t="shared" si="149"/>
        <v>1297059</v>
      </c>
      <c r="Z47" s="48">
        <f t="shared" si="113"/>
        <v>9.8753595397890706E-2</v>
      </c>
      <c r="AA47" s="48">
        <f t="shared" si="113"/>
        <v>6.6086941900909246E-2</v>
      </c>
      <c r="AB47" s="49">
        <f t="shared" si="114"/>
        <v>3148.2014563106795</v>
      </c>
      <c r="AC47" s="46">
        <f t="shared" si="150"/>
        <v>568</v>
      </c>
      <c r="AD47" s="47">
        <f t="shared" si="150"/>
        <v>1782065.83</v>
      </c>
      <c r="AE47" s="48">
        <f t="shared" si="116"/>
        <v>4.6254071661237788E-2</v>
      </c>
      <c r="AF47" s="48">
        <f t="shared" si="116"/>
        <v>3.8425643434228052E-2</v>
      </c>
      <c r="AG47" s="49">
        <f t="shared" si="117"/>
        <v>3137.439841549296</v>
      </c>
      <c r="AH47" s="46">
        <f t="shared" si="151"/>
        <v>3769</v>
      </c>
      <c r="AI47" s="47">
        <f t="shared" si="151"/>
        <v>11417970.73</v>
      </c>
      <c r="AJ47" s="48">
        <f t="shared" si="119"/>
        <v>0.10589755837149842</v>
      </c>
      <c r="AK47" s="48">
        <f t="shared" si="119"/>
        <v>8.615868051253997E-2</v>
      </c>
      <c r="AL47" s="49">
        <f t="shared" si="120"/>
        <v>3029.4430167153091</v>
      </c>
      <c r="AM47" s="10"/>
      <c r="AN47" s="46">
        <f t="shared" si="152"/>
        <v>556</v>
      </c>
      <c r="AO47" s="47">
        <f t="shared" si="152"/>
        <v>1908059.2600000002</v>
      </c>
      <c r="AP47" s="48">
        <f t="shared" si="122"/>
        <v>4.3536136559392376E-2</v>
      </c>
      <c r="AQ47" s="48">
        <f t="shared" si="122"/>
        <v>4.4829014517409491E-2</v>
      </c>
      <c r="AR47" s="49">
        <f t="shared" si="123"/>
        <v>3431.7612589928062</v>
      </c>
      <c r="AS47" s="46">
        <f t="shared" si="153"/>
        <v>0</v>
      </c>
      <c r="AT47" s="47">
        <f t="shared" si="153"/>
        <v>0</v>
      </c>
      <c r="AU47" s="48" t="str">
        <f t="shared" si="125"/>
        <v>-</v>
      </c>
      <c r="AV47" s="48" t="str">
        <f t="shared" si="125"/>
        <v>-</v>
      </c>
      <c r="AW47" s="49" t="str">
        <f t="shared" si="126"/>
        <v>-</v>
      </c>
      <c r="AX47" s="46">
        <f t="shared" si="154"/>
        <v>0</v>
      </c>
      <c r="AY47" s="47">
        <f t="shared" si="154"/>
        <v>0</v>
      </c>
      <c r="AZ47" s="48" t="str">
        <f t="shared" si="128"/>
        <v>-</v>
      </c>
      <c r="BA47" s="48" t="str">
        <f t="shared" si="128"/>
        <v>-</v>
      </c>
      <c r="BB47" s="49" t="str">
        <f t="shared" si="129"/>
        <v>-</v>
      </c>
      <c r="BC47" s="46">
        <f t="shared" si="155"/>
        <v>0</v>
      </c>
      <c r="BD47" s="47">
        <f t="shared" si="155"/>
        <v>0</v>
      </c>
      <c r="BE47" s="48" t="str">
        <f t="shared" si="131"/>
        <v>-</v>
      </c>
      <c r="BF47" s="48" t="str">
        <f t="shared" si="131"/>
        <v>-</v>
      </c>
      <c r="BG47" s="49" t="str">
        <f t="shared" si="132"/>
        <v>-</v>
      </c>
      <c r="BH47" s="46">
        <f t="shared" si="156"/>
        <v>0</v>
      </c>
      <c r="BI47" s="47">
        <f t="shared" si="156"/>
        <v>0</v>
      </c>
      <c r="BJ47" s="48" t="str">
        <f t="shared" si="134"/>
        <v>-</v>
      </c>
      <c r="BK47" s="48" t="str">
        <f t="shared" si="134"/>
        <v>-</v>
      </c>
      <c r="BL47" s="49" t="str">
        <f t="shared" si="135"/>
        <v>-</v>
      </c>
      <c r="BM47" s="46">
        <f t="shared" si="157"/>
        <v>0</v>
      </c>
      <c r="BN47" s="47">
        <f t="shared" si="157"/>
        <v>0</v>
      </c>
      <c r="BO47" s="48" t="str">
        <f t="shared" si="137"/>
        <v>-</v>
      </c>
      <c r="BP47" s="48" t="str">
        <f t="shared" si="137"/>
        <v>-</v>
      </c>
      <c r="BQ47" s="49" t="str">
        <f t="shared" si="138"/>
        <v>-</v>
      </c>
      <c r="BR47" s="46">
        <f t="shared" si="158"/>
        <v>126</v>
      </c>
      <c r="BS47" s="47">
        <f t="shared" si="158"/>
        <v>175467.38</v>
      </c>
      <c r="BT47" s="48">
        <f t="shared" si="140"/>
        <v>1.4171634236868744E-2</v>
      </c>
      <c r="BU47" s="48">
        <f t="shared" si="140"/>
        <v>6.3671021926237914E-3</v>
      </c>
      <c r="BV47" s="49">
        <f t="shared" si="141"/>
        <v>1392.5982539682541</v>
      </c>
      <c r="BX47" s="66">
        <f t="shared" si="159"/>
        <v>3895</v>
      </c>
      <c r="BY47" s="47">
        <f t="shared" si="159"/>
        <v>11593438.110000001</v>
      </c>
      <c r="BZ47" s="48">
        <f t="shared" si="143"/>
        <v>8.7563508835034401E-2</v>
      </c>
      <c r="CA47" s="48">
        <f t="shared" si="143"/>
        <v>7.2422316504789752E-2</v>
      </c>
      <c r="CB47" s="49">
        <f t="shared" si="144"/>
        <v>2976.4924544287551</v>
      </c>
    </row>
    <row r="48" spans="2:80" s="3" customFormat="1" ht="16.3" thickTop="1" thickBot="1" x14ac:dyDescent="0.35">
      <c r="B48" s="12" t="s">
        <v>15</v>
      </c>
      <c r="C48" s="13"/>
      <c r="D48" s="70">
        <f>SUM(D40:D47)</f>
        <v>7751</v>
      </c>
      <c r="E48" s="59">
        <f>SUM(E40:E47)</f>
        <v>22222170.099999998</v>
      </c>
      <c r="F48" s="60">
        <f>IF(D48&gt;0,D48/D$38,"-")</f>
        <v>0.95785961443400891</v>
      </c>
      <c r="G48" s="60">
        <f>IF(E48&gt;0,E48/E$38,"-")</f>
        <v>0.92171006825907231</v>
      </c>
      <c r="H48" s="61">
        <f>IF(D48&gt;0,E48/D48,"-")</f>
        <v>2867.0068507289379</v>
      </c>
      <c r="I48" s="58">
        <f>SUM(I40:I47)</f>
        <v>6113</v>
      </c>
      <c r="J48" s="59">
        <f>SUM(J40:J47)</f>
        <v>20401763.890000001</v>
      </c>
      <c r="K48" s="60">
        <f>IF(I48&gt;0,I48/I$38,"-")</f>
        <v>0.90683874796024333</v>
      </c>
      <c r="L48" s="60">
        <f>IF(J48&gt;0,J48/J$38,"-")</f>
        <v>0.85277843042662393</v>
      </c>
      <c r="M48" s="61">
        <f>IF(I48&gt;0,J48/I48,"-")</f>
        <v>3337.4388827089811</v>
      </c>
      <c r="N48" s="58">
        <f>SUM(N40:N47)</f>
        <v>3915</v>
      </c>
      <c r="O48" s="59">
        <f>SUM(O40:O47)</f>
        <v>18082010.289999999</v>
      </c>
      <c r="P48" s="60">
        <f>IF(N48&gt;0,N48/N$38,"-")</f>
        <v>0.81139896373056997</v>
      </c>
      <c r="Q48" s="60">
        <f>IF(O48&gt;0,O48/O$38,"-")</f>
        <v>0.77413866405559095</v>
      </c>
      <c r="R48" s="61">
        <f>IF(N48&gt;0,O48/N48,"-")</f>
        <v>4618.6488607918263</v>
      </c>
      <c r="S48" s="58">
        <f>SUM(S40:S47)</f>
        <v>1360</v>
      </c>
      <c r="T48" s="59">
        <f>SUM(T40:T47)</f>
        <v>5813088</v>
      </c>
      <c r="U48" s="60">
        <f>IF(S48&gt;0,S48/S$38,"-")</f>
        <v>0.8970976253298153</v>
      </c>
      <c r="V48" s="60">
        <f>IF(T48&gt;0,T48/T$38,"-")</f>
        <v>0.86280124302055117</v>
      </c>
      <c r="W48" s="61">
        <f>IF(S48&gt;0,T48/S48,"-")</f>
        <v>4274.3294117647056</v>
      </c>
      <c r="X48" s="58">
        <f>SUM(X40:X47)</f>
        <v>4172</v>
      </c>
      <c r="Y48" s="59">
        <f>SUM(Y40:Y47)</f>
        <v>19626555</v>
      </c>
      <c r="Z48" s="60">
        <f>IF(X48&gt;0,X48/X$38,"-")</f>
        <v>0.87371727748691097</v>
      </c>
      <c r="AA48" s="60">
        <f>IF(Y48&gt;0,Y48/Y$38,"-")</f>
        <v>0.84802291506914329</v>
      </c>
      <c r="AB48" s="61">
        <f>IF(X48&gt;0,Y48/X48,"-")</f>
        <v>4704.3516299137109</v>
      </c>
      <c r="AC48" s="58">
        <f>SUM(AC40:AC47)</f>
        <v>12280</v>
      </c>
      <c r="AD48" s="59">
        <f>SUM(AD40:AD47)</f>
        <v>46376993.869999997</v>
      </c>
      <c r="AE48" s="60">
        <f>IF(AC48&gt;0,AC48/AC$38,"-")</f>
        <v>0.83509010540632433</v>
      </c>
      <c r="AF48" s="60">
        <f>IF(AD48&gt;0,AD48/AD$38,"-")</f>
        <v>0.77027509791381255</v>
      </c>
      <c r="AG48" s="61">
        <f>IF(AC48&gt;0,AD48/AC48,"-")</f>
        <v>3776.6281653094461</v>
      </c>
      <c r="AH48" s="58">
        <f>SUM(AH40:AH47)</f>
        <v>35591</v>
      </c>
      <c r="AI48" s="59">
        <f>SUM(AI40:AI47)</f>
        <v>132522581.14999999</v>
      </c>
      <c r="AJ48" s="60">
        <f>IF(AH48&gt;0,AH48/AH$38,"-")</f>
        <v>0.8754612092291042</v>
      </c>
      <c r="AK48" s="60">
        <f>IF(AI48&gt;0,AI48/AI$38,"-")</f>
        <v>0.82067038736023423</v>
      </c>
      <c r="AL48" s="61">
        <f>IF(AH48&gt;0,AI48/AH48,"-")</f>
        <v>3723.4857449917113</v>
      </c>
      <c r="AM48" s="17"/>
      <c r="AN48" s="58">
        <f>SUM(AN40:AN47)</f>
        <v>12771</v>
      </c>
      <c r="AO48" s="59">
        <f>SUM(AO40:AO47)</f>
        <v>42563042.719999999</v>
      </c>
      <c r="AP48" s="60">
        <f>IF(AN48&gt;0,AN48/AN$38,"-")</f>
        <v>0.85253671562082778</v>
      </c>
      <c r="AQ48" s="60">
        <f>IF(AO48&gt;0,AO48/AO$38,"-")</f>
        <v>0.77197614566105111</v>
      </c>
      <c r="AR48" s="61">
        <f>IF(AN48&gt;0,AO48/AN48,"-")</f>
        <v>3332.7885615848404</v>
      </c>
      <c r="AS48" s="58">
        <f>SUM(AS40:AS47)</f>
        <v>0</v>
      </c>
      <c r="AT48" s="59">
        <f>SUM(AT40:AT47)</f>
        <v>0</v>
      </c>
      <c r="AU48" s="60" t="str">
        <f>IF(AS48&gt;0,AS48/AS$38,"-")</f>
        <v>-</v>
      </c>
      <c r="AV48" s="60" t="str">
        <f>IF(AT48&gt;0,AT48/AT$38,"-")</f>
        <v>-</v>
      </c>
      <c r="AW48" s="61" t="str">
        <f>IF(AS48&gt;0,AT48/AS48,"-")</f>
        <v>-</v>
      </c>
      <c r="AX48" s="58">
        <f>SUM(AX40:AX47)</f>
        <v>0</v>
      </c>
      <c r="AY48" s="59">
        <f>SUM(AY40:AY47)</f>
        <v>0</v>
      </c>
      <c r="AZ48" s="60" t="str">
        <f>IF(AX48&gt;0,AX48/AX$38,"-")</f>
        <v>-</v>
      </c>
      <c r="BA48" s="60" t="str">
        <f>IF(AY48&gt;0,AY48/AY$38,"-")</f>
        <v>-</v>
      </c>
      <c r="BB48" s="61" t="str">
        <f>IF(AX48&gt;0,AY48/AX48,"-")</f>
        <v>-</v>
      </c>
      <c r="BC48" s="58">
        <f>SUM(BC40:BC47)</f>
        <v>0</v>
      </c>
      <c r="BD48" s="59">
        <f>SUM(BD40:BD47)</f>
        <v>0</v>
      </c>
      <c r="BE48" s="60" t="str">
        <f>IF(BC48&gt;0,BC48/BC$38,"-")</f>
        <v>-</v>
      </c>
      <c r="BF48" s="60" t="str">
        <f>IF(BD48&gt;0,BD48/BD$38,"-")</f>
        <v>-</v>
      </c>
      <c r="BG48" s="61" t="str">
        <f>IF(BC48&gt;0,BD48/BC48,"-")</f>
        <v>-</v>
      </c>
      <c r="BH48" s="58">
        <f>SUM(BH40:BH47)</f>
        <v>0</v>
      </c>
      <c r="BI48" s="59">
        <f>SUM(BI40:BI47)</f>
        <v>0</v>
      </c>
      <c r="BJ48" s="60" t="str">
        <f>IF(BH48&gt;0,BH48/BH$38,"-")</f>
        <v>-</v>
      </c>
      <c r="BK48" s="60" t="str">
        <f>IF(BI48&gt;0,BI48/BI$38,"-")</f>
        <v>-</v>
      </c>
      <c r="BL48" s="61" t="str">
        <f>IF(BH48&gt;0,BI48/BH48,"-")</f>
        <v>-</v>
      </c>
      <c r="BM48" s="58">
        <f>SUM(BM40:BM47)</f>
        <v>0</v>
      </c>
      <c r="BN48" s="59">
        <f>SUM(BN40:BN47)</f>
        <v>0</v>
      </c>
      <c r="BO48" s="60" t="str">
        <f>IF(BM48&gt;0,BM48/BM$38,"-")</f>
        <v>-</v>
      </c>
      <c r="BP48" s="60" t="str">
        <f>IF(BN48&gt;0,BN48/BN$38,"-")</f>
        <v>-</v>
      </c>
      <c r="BQ48" s="61" t="str">
        <f>IF(BM48&gt;0,BN48/BM48,"-")</f>
        <v>-</v>
      </c>
      <c r="BR48" s="58">
        <f>SUM(BR40:BR47)</f>
        <v>8891</v>
      </c>
      <c r="BS48" s="59">
        <f>SUM(BS40:BS47)</f>
        <v>27558436.27</v>
      </c>
      <c r="BT48" s="60">
        <f>IF(BR48&gt;0,BR48/BR$38,"-")</f>
        <v>0.80099099099099103</v>
      </c>
      <c r="BU48" s="60">
        <f>IF(BS48&gt;0,BS48/BS$38,"-")</f>
        <v>0.68671924534047923</v>
      </c>
      <c r="BV48" s="61">
        <f>IF(BR48&gt;0,BS48/BR48,"-")</f>
        <v>3099.5879282420424</v>
      </c>
      <c r="BX48" s="70">
        <f>SUM(BX40:BX47)</f>
        <v>44482</v>
      </c>
      <c r="BY48" s="59">
        <f>SUM(BY40:BY47)</f>
        <v>160081017.41999999</v>
      </c>
      <c r="BZ48" s="60">
        <f>IF(BX48&gt;0,BX48/BX$38,"-")</f>
        <v>0.85948912161378832</v>
      </c>
      <c r="CA48" s="60">
        <f>IF(BY48&gt;0,BY48/BY$38,"-")</f>
        <v>0.79400753778825106</v>
      </c>
      <c r="CB48" s="61">
        <f>IF(BX48&gt;0,BY48/BX48,"-")</f>
        <v>3598.7819212265631</v>
      </c>
    </row>
    <row r="49" spans="2:80" s="3" customFormat="1" ht="15.65" thickTop="1" thickBot="1" x14ac:dyDescent="0.35">
      <c r="D49" s="57"/>
      <c r="E49" s="44"/>
      <c r="F49" s="45"/>
      <c r="G49" s="45"/>
      <c r="H49" s="57"/>
      <c r="I49" s="57"/>
      <c r="J49" s="44"/>
      <c r="K49" s="45"/>
      <c r="L49" s="45"/>
      <c r="M49" s="57"/>
      <c r="N49" s="57"/>
      <c r="O49" s="44"/>
      <c r="P49" s="45"/>
      <c r="Q49" s="45"/>
      <c r="R49" s="57"/>
      <c r="S49" s="57"/>
      <c r="T49" s="44"/>
      <c r="U49" s="45"/>
      <c r="V49" s="45"/>
      <c r="W49" s="57"/>
      <c r="X49" s="57"/>
      <c r="Y49" s="44"/>
      <c r="Z49" s="45"/>
      <c r="AA49" s="45"/>
      <c r="AB49" s="57"/>
      <c r="AC49" s="57"/>
      <c r="AD49" s="44"/>
      <c r="AE49" s="45"/>
      <c r="AF49" s="45"/>
      <c r="AG49" s="57"/>
      <c r="AH49" s="57"/>
      <c r="AI49" s="44"/>
      <c r="AJ49" s="45"/>
      <c r="AK49" s="45"/>
      <c r="AL49" s="57"/>
      <c r="AM49" s="9"/>
      <c r="AN49" s="57"/>
      <c r="AO49" s="44"/>
      <c r="AP49" s="45"/>
      <c r="AQ49" s="45"/>
      <c r="AR49" s="57"/>
      <c r="AS49" s="57"/>
      <c r="AT49" s="44"/>
      <c r="AU49" s="45"/>
      <c r="AV49" s="45"/>
      <c r="AW49" s="57"/>
      <c r="AX49" s="57"/>
      <c r="AY49" s="44"/>
      <c r="AZ49" s="45"/>
      <c r="BA49" s="45"/>
      <c r="BB49" s="57"/>
      <c r="BC49" s="57"/>
      <c r="BD49" s="44"/>
      <c r="BE49" s="45"/>
      <c r="BF49" s="45"/>
      <c r="BG49" s="57"/>
      <c r="BH49" s="57"/>
      <c r="BI49" s="44"/>
      <c r="BJ49" s="45"/>
      <c r="BK49" s="45"/>
      <c r="BL49" s="57"/>
      <c r="BM49" s="57"/>
      <c r="BN49" s="44"/>
      <c r="BO49" s="45"/>
      <c r="BP49" s="45"/>
      <c r="BQ49" s="57"/>
      <c r="BR49" s="57"/>
      <c r="BS49" s="44"/>
      <c r="BT49" s="45"/>
      <c r="BU49" s="45"/>
      <c r="BV49" s="57"/>
      <c r="BX49" s="57"/>
      <c r="BY49" s="44"/>
      <c r="BZ49" s="45"/>
      <c r="CA49" s="45"/>
      <c r="CB49" s="57"/>
    </row>
    <row r="50" spans="2:80" s="3" customFormat="1" ht="8.15" customHeight="1" thickTop="1" thickBot="1" x14ac:dyDescent="0.35">
      <c r="B50" s="19"/>
      <c r="C50" s="19"/>
      <c r="D50" s="62"/>
      <c r="E50" s="63"/>
      <c r="F50" s="64"/>
      <c r="G50" s="64"/>
      <c r="H50" s="62"/>
      <c r="I50" s="62"/>
      <c r="J50" s="63"/>
      <c r="K50" s="64"/>
      <c r="L50" s="64"/>
      <c r="M50" s="62"/>
      <c r="N50" s="62"/>
      <c r="O50" s="63"/>
      <c r="P50" s="64"/>
      <c r="Q50" s="64"/>
      <c r="R50" s="62"/>
      <c r="S50" s="62"/>
      <c r="T50" s="63"/>
      <c r="U50" s="64"/>
      <c r="V50" s="64"/>
      <c r="W50" s="62"/>
      <c r="X50" s="62"/>
      <c r="Y50" s="63"/>
      <c r="Z50" s="64"/>
      <c r="AA50" s="64"/>
      <c r="AB50" s="62"/>
      <c r="AC50" s="62"/>
      <c r="AD50" s="63"/>
      <c r="AE50" s="64"/>
      <c r="AF50" s="64"/>
      <c r="AG50" s="62"/>
      <c r="AH50" s="62"/>
      <c r="AI50" s="63"/>
      <c r="AJ50" s="64"/>
      <c r="AK50" s="64"/>
      <c r="AL50" s="62"/>
      <c r="AM50" s="19"/>
      <c r="AN50" s="62"/>
      <c r="AO50" s="63"/>
      <c r="AP50" s="64"/>
      <c r="AQ50" s="64"/>
      <c r="AR50" s="62"/>
      <c r="AS50" s="62"/>
      <c r="AT50" s="63"/>
      <c r="AU50" s="64"/>
      <c r="AV50" s="64"/>
      <c r="AW50" s="62"/>
      <c r="AX50" s="62"/>
      <c r="AY50" s="63"/>
      <c r="AZ50" s="64"/>
      <c r="BA50" s="64"/>
      <c r="BB50" s="62"/>
      <c r="BC50" s="62"/>
      <c r="BD50" s="63"/>
      <c r="BE50" s="64"/>
      <c r="BF50" s="64"/>
      <c r="BG50" s="62"/>
      <c r="BH50" s="62"/>
      <c r="BI50" s="63"/>
      <c r="BJ50" s="64"/>
      <c r="BK50" s="64"/>
      <c r="BL50" s="62"/>
      <c r="BM50" s="62"/>
      <c r="BN50" s="63"/>
      <c r="BO50" s="64"/>
      <c r="BP50" s="64"/>
      <c r="BQ50" s="62"/>
      <c r="BR50" s="62"/>
      <c r="BS50" s="63"/>
      <c r="BT50" s="64"/>
      <c r="BU50" s="64"/>
      <c r="BV50" s="62"/>
      <c r="BW50" s="19"/>
      <c r="BX50" s="62"/>
      <c r="BY50" s="63"/>
      <c r="BZ50" s="64"/>
      <c r="CA50" s="64"/>
      <c r="CB50" s="62"/>
    </row>
    <row r="51" spans="2:80" s="3" customFormat="1" ht="7.55" customHeight="1" thickTop="1" thickBot="1" x14ac:dyDescent="0.35">
      <c r="D51" s="57"/>
      <c r="E51" s="44"/>
      <c r="F51" s="45"/>
      <c r="G51" s="45"/>
      <c r="H51" s="57"/>
      <c r="I51" s="57"/>
      <c r="J51" s="44"/>
      <c r="K51" s="45"/>
      <c r="L51" s="45"/>
      <c r="M51" s="57"/>
      <c r="N51" s="57"/>
      <c r="O51" s="44"/>
      <c r="P51" s="45"/>
      <c r="Q51" s="45"/>
      <c r="R51" s="57"/>
      <c r="S51" s="57"/>
      <c r="T51" s="44"/>
      <c r="U51" s="45"/>
      <c r="V51" s="45"/>
      <c r="W51" s="57"/>
      <c r="X51" s="57"/>
      <c r="Y51" s="44"/>
      <c r="Z51" s="45"/>
      <c r="AA51" s="45"/>
      <c r="AB51" s="57"/>
      <c r="AC51" s="57"/>
      <c r="AD51" s="44"/>
      <c r="AE51" s="45"/>
      <c r="AF51" s="45"/>
      <c r="AG51" s="57"/>
      <c r="AH51" s="57"/>
      <c r="AI51" s="44"/>
      <c r="AJ51" s="45"/>
      <c r="AK51" s="45"/>
      <c r="AL51" s="57"/>
      <c r="AM51" s="9"/>
      <c r="AN51" s="57"/>
      <c r="AO51" s="44"/>
      <c r="AP51" s="45"/>
      <c r="AQ51" s="45"/>
      <c r="AR51" s="57"/>
      <c r="AS51" s="57"/>
      <c r="AT51" s="44"/>
      <c r="AU51" s="45"/>
      <c r="AV51" s="45"/>
      <c r="AW51" s="57"/>
      <c r="AX51" s="57"/>
      <c r="AY51" s="44"/>
      <c r="AZ51" s="45"/>
      <c r="BA51" s="45"/>
      <c r="BB51" s="57"/>
      <c r="BC51" s="57"/>
      <c r="BD51" s="44"/>
      <c r="BE51" s="45"/>
      <c r="BF51" s="45"/>
      <c r="BG51" s="57"/>
      <c r="BH51" s="57"/>
      <c r="BI51" s="44"/>
      <c r="BJ51" s="45"/>
      <c r="BK51" s="45"/>
      <c r="BL51" s="57"/>
      <c r="BM51" s="57"/>
      <c r="BN51" s="44"/>
      <c r="BO51" s="45"/>
      <c r="BP51" s="45"/>
      <c r="BQ51" s="57"/>
      <c r="BR51" s="57"/>
      <c r="BS51" s="44"/>
      <c r="BT51" s="45"/>
      <c r="BU51" s="45"/>
      <c r="BV51" s="57"/>
      <c r="BX51" s="57"/>
      <c r="BY51" s="44"/>
      <c r="BZ51" s="45"/>
      <c r="CA51" s="45"/>
      <c r="CB51" s="57"/>
    </row>
    <row r="52" spans="2:80" s="3" customFormat="1" ht="16.600000000000001" customHeight="1" outlineLevel="1" thickTop="1" thickBot="1" x14ac:dyDescent="0.35">
      <c r="B52" s="26" t="s">
        <v>5</v>
      </c>
      <c r="C52" s="15" t="s">
        <v>6</v>
      </c>
      <c r="D52" s="26" t="s">
        <v>7</v>
      </c>
      <c r="E52" s="28" t="s">
        <v>8</v>
      </c>
      <c r="F52" s="27"/>
      <c r="G52" s="28"/>
      <c r="H52" s="15" t="s">
        <v>9</v>
      </c>
      <c r="I52" s="26" t="s">
        <v>7</v>
      </c>
      <c r="J52" s="28" t="s">
        <v>8</v>
      </c>
      <c r="K52" s="27"/>
      <c r="L52" s="28"/>
      <c r="M52" s="15" t="s">
        <v>9</v>
      </c>
      <c r="N52" s="26" t="s">
        <v>7</v>
      </c>
      <c r="O52" s="28" t="s">
        <v>8</v>
      </c>
      <c r="P52" s="27"/>
      <c r="Q52" s="28"/>
      <c r="R52" s="15" t="s">
        <v>9</v>
      </c>
      <c r="S52" s="26" t="s">
        <v>7</v>
      </c>
      <c r="T52" s="28" t="s">
        <v>8</v>
      </c>
      <c r="U52" s="27"/>
      <c r="V52" s="28"/>
      <c r="W52" s="15" t="s">
        <v>9</v>
      </c>
      <c r="X52" s="26" t="s">
        <v>7</v>
      </c>
      <c r="Y52" s="28" t="s">
        <v>8</v>
      </c>
      <c r="Z52" s="27"/>
      <c r="AA52" s="28"/>
      <c r="AB52" s="15" t="s">
        <v>9</v>
      </c>
      <c r="AC52" s="26" t="s">
        <v>7</v>
      </c>
      <c r="AD52" s="28" t="s">
        <v>8</v>
      </c>
      <c r="AE52" s="27"/>
      <c r="AF52" s="28"/>
      <c r="AG52" s="15" t="s">
        <v>9</v>
      </c>
      <c r="AH52" s="26" t="s">
        <v>7</v>
      </c>
      <c r="AI52" s="28" t="s">
        <v>8</v>
      </c>
      <c r="AJ52" s="27"/>
      <c r="AK52" s="28"/>
      <c r="AL52" s="15" t="s">
        <v>9</v>
      </c>
      <c r="AM52" s="9"/>
      <c r="AN52" s="26" t="s">
        <v>7</v>
      </c>
      <c r="AO52" s="28" t="s">
        <v>8</v>
      </c>
      <c r="AP52" s="27"/>
      <c r="AQ52" s="28"/>
      <c r="AR52" s="15" t="s">
        <v>9</v>
      </c>
      <c r="AS52" s="26" t="s">
        <v>7</v>
      </c>
      <c r="AT52" s="28" t="s">
        <v>8</v>
      </c>
      <c r="AU52" s="27"/>
      <c r="AV52" s="28"/>
      <c r="AW52" s="15" t="s">
        <v>9</v>
      </c>
      <c r="AX52" s="26" t="s">
        <v>7</v>
      </c>
      <c r="AY52" s="28" t="s">
        <v>8</v>
      </c>
      <c r="AZ52" s="27"/>
      <c r="BA52" s="28"/>
      <c r="BB52" s="15" t="s">
        <v>9</v>
      </c>
      <c r="BC52" s="26" t="s">
        <v>7</v>
      </c>
      <c r="BD52" s="28" t="s">
        <v>8</v>
      </c>
      <c r="BE52" s="27"/>
      <c r="BF52" s="28"/>
      <c r="BG52" s="15" t="s">
        <v>9</v>
      </c>
      <c r="BH52" s="26" t="s">
        <v>7</v>
      </c>
      <c r="BI52" s="28" t="s">
        <v>8</v>
      </c>
      <c r="BJ52" s="27"/>
      <c r="BK52" s="28"/>
      <c r="BL52" s="15" t="s">
        <v>9</v>
      </c>
      <c r="BM52" s="26" t="s">
        <v>7</v>
      </c>
      <c r="BN52" s="28" t="s">
        <v>8</v>
      </c>
      <c r="BO52" s="27"/>
      <c r="BP52" s="28"/>
      <c r="BQ52" s="15" t="s">
        <v>9</v>
      </c>
      <c r="BR52" s="26" t="s">
        <v>7</v>
      </c>
      <c r="BS52" s="28" t="s">
        <v>8</v>
      </c>
      <c r="BT52" s="27"/>
      <c r="BU52" s="28"/>
      <c r="BV52" s="15" t="s">
        <v>9</v>
      </c>
      <c r="BX52" s="26" t="s">
        <v>7</v>
      </c>
      <c r="BY52" s="28" t="s">
        <v>8</v>
      </c>
      <c r="BZ52" s="27"/>
      <c r="CA52" s="28"/>
      <c r="CB52" s="15" t="s">
        <v>9</v>
      </c>
    </row>
    <row r="53" spans="2:80" s="3" customFormat="1" ht="15.65" thickTop="1" thickBot="1" x14ac:dyDescent="0.35">
      <c r="B53" s="24" t="s">
        <v>19</v>
      </c>
      <c r="C53" s="8" t="s">
        <v>4</v>
      </c>
      <c r="D53" s="35">
        <f>D5</f>
        <v>341</v>
      </c>
      <c r="E53" s="36">
        <f>E5</f>
        <v>1887548.2</v>
      </c>
      <c r="F53" s="37">
        <f>IF(D53=0,"-",D53/D54)</f>
        <v>1</v>
      </c>
      <c r="G53" s="37">
        <f>IF(E53=0,"-",E53/E54)</f>
        <v>1</v>
      </c>
      <c r="H53" s="38">
        <f>IF(D53&gt;0,E53/D53,"-")</f>
        <v>5535.3319648093839</v>
      </c>
      <c r="I53" s="35">
        <f>I5</f>
        <v>628</v>
      </c>
      <c r="J53" s="36">
        <f>J5</f>
        <v>3522110.31</v>
      </c>
      <c r="K53" s="37">
        <f>IF(I53=0,"-",I53/I54)</f>
        <v>1</v>
      </c>
      <c r="L53" s="37">
        <f>IF(J53=0,"-",J53/J54)</f>
        <v>1</v>
      </c>
      <c r="M53" s="38">
        <f>IF(I53&gt;0,J53/I53,"-")</f>
        <v>5608.4559076433125</v>
      </c>
      <c r="N53" s="35">
        <f>N5</f>
        <v>910</v>
      </c>
      <c r="O53" s="36">
        <f>O5</f>
        <v>5275575.54</v>
      </c>
      <c r="P53" s="37">
        <f>IF(N53=0,"-",N53/N54)</f>
        <v>1</v>
      </c>
      <c r="Q53" s="37">
        <f>IF(O53=0,"-",O53/O54)</f>
        <v>1</v>
      </c>
      <c r="R53" s="38">
        <f>IF(N53&gt;0,O53/N53,"-")</f>
        <v>5797.3357582417584</v>
      </c>
      <c r="S53" s="35">
        <f>S5</f>
        <v>156</v>
      </c>
      <c r="T53" s="36">
        <f>T5</f>
        <v>924371</v>
      </c>
      <c r="U53" s="37">
        <f>IF(S53=0,"-",S53/S54)</f>
        <v>1</v>
      </c>
      <c r="V53" s="37">
        <f>IF(T53=0,"-",T53/T54)</f>
        <v>1</v>
      </c>
      <c r="W53" s="38">
        <f>IF(S53&gt;0,T53/S53,"-")</f>
        <v>5925.4551282051279</v>
      </c>
      <c r="X53" s="35">
        <f>X5</f>
        <v>603</v>
      </c>
      <c r="Y53" s="36">
        <f>Y5</f>
        <v>3517342</v>
      </c>
      <c r="Z53" s="37">
        <f>IF(X53=0,"-",X53/X54)</f>
        <v>1</v>
      </c>
      <c r="AA53" s="37">
        <f>IF(Y53=0,"-",Y53/Y54)</f>
        <v>1</v>
      </c>
      <c r="AB53" s="38">
        <f>IF(X53&gt;0,Y53/X53,"-")</f>
        <v>5833.0713101160864</v>
      </c>
      <c r="AC53" s="35">
        <f>AC5</f>
        <v>2425</v>
      </c>
      <c r="AD53" s="36">
        <f>AD5</f>
        <v>13831357.659999998</v>
      </c>
      <c r="AE53" s="37">
        <f>IF(AC53=0,"-",AC53/AC54)</f>
        <v>1</v>
      </c>
      <c r="AF53" s="37">
        <f>IF(AD53=0,"-",AD53/AD54)</f>
        <v>1</v>
      </c>
      <c r="AG53" s="38">
        <f>IF(AC53&gt;0,AD53/AC53,"-")</f>
        <v>5703.6526432989685</v>
      </c>
      <c r="AH53" s="35">
        <f>AH5</f>
        <v>5063</v>
      </c>
      <c r="AI53" s="36">
        <f>AI5</f>
        <v>28958304.709999993</v>
      </c>
      <c r="AJ53" s="37">
        <f>IF(AH53=0,"-",AH53/AH54)</f>
        <v>1</v>
      </c>
      <c r="AK53" s="37">
        <f>IF(AI53=0,"-",AI53/AI54)</f>
        <v>1</v>
      </c>
      <c r="AL53" s="38">
        <f>IF(AH53&gt;0,AI53/AH53,"-")</f>
        <v>5719.5940568832693</v>
      </c>
      <c r="AM53" s="10"/>
      <c r="AN53" s="35">
        <f>AN5</f>
        <v>2209</v>
      </c>
      <c r="AO53" s="36">
        <f>AO5</f>
        <v>12572135.949999999</v>
      </c>
      <c r="AP53" s="37">
        <f>IF(AN53=0,"-",AN53/AN54)</f>
        <v>1</v>
      </c>
      <c r="AQ53" s="37">
        <f>IF(AO53=0,"-",AO53/AO54)</f>
        <v>1</v>
      </c>
      <c r="AR53" s="38">
        <f>IF(AN53&gt;0,AO53/AN53,"-")</f>
        <v>5691.3245586238118</v>
      </c>
      <c r="AS53" s="35">
        <f>AS5</f>
        <v>0</v>
      </c>
      <c r="AT53" s="36">
        <f>AT5</f>
        <v>0</v>
      </c>
      <c r="AU53" s="37" t="str">
        <f>IF(AS53=0,"-",AS53/AS54)</f>
        <v>-</v>
      </c>
      <c r="AV53" s="37" t="str">
        <f>IF(AT53=0,"-",AT53/AT54)</f>
        <v>-</v>
      </c>
      <c r="AW53" s="38" t="str">
        <f>IF(AS53&gt;0,AT53/AS53,"-")</f>
        <v>-</v>
      </c>
      <c r="AX53" s="35">
        <f>AX5</f>
        <v>0</v>
      </c>
      <c r="AY53" s="36">
        <f>AY5</f>
        <v>0</v>
      </c>
      <c r="AZ53" s="37" t="str">
        <f>IF(AX53=0,"-",AX53/AX54)</f>
        <v>-</v>
      </c>
      <c r="BA53" s="37" t="str">
        <f>IF(AY53=0,"-",AY53/AY54)</f>
        <v>-</v>
      </c>
      <c r="BB53" s="38" t="str">
        <f>IF(AX53&gt;0,AY53/AX53,"-")</f>
        <v>-</v>
      </c>
      <c r="BC53" s="35">
        <f>BC5</f>
        <v>0</v>
      </c>
      <c r="BD53" s="36">
        <f>BD5</f>
        <v>0</v>
      </c>
      <c r="BE53" s="37" t="str">
        <f>IF(BC53=0,"-",BC53/BC54)</f>
        <v>-</v>
      </c>
      <c r="BF53" s="37" t="str">
        <f>IF(BD53=0,"-",BD53/BD54)</f>
        <v>-</v>
      </c>
      <c r="BG53" s="38" t="str">
        <f>IF(BC53&gt;0,BD53/BC53,"-")</f>
        <v>-</v>
      </c>
      <c r="BH53" s="35">
        <f>BH5</f>
        <v>0</v>
      </c>
      <c r="BI53" s="36">
        <f>BI5</f>
        <v>0</v>
      </c>
      <c r="BJ53" s="37" t="str">
        <f>IF(BH53=0,"-",BH53/BH54)</f>
        <v>-</v>
      </c>
      <c r="BK53" s="37" t="str">
        <f>IF(BI53=0,"-",BI53/BI54)</f>
        <v>-</v>
      </c>
      <c r="BL53" s="38" t="str">
        <f>IF(BH53&gt;0,BI53/BH53,"-")</f>
        <v>-</v>
      </c>
      <c r="BM53" s="35">
        <f>BM5</f>
        <v>0</v>
      </c>
      <c r="BN53" s="36">
        <f>BN5</f>
        <v>0</v>
      </c>
      <c r="BO53" s="37" t="str">
        <f>IF(BM53=0,"-",BM53/BM54)</f>
        <v>-</v>
      </c>
      <c r="BP53" s="37" t="str">
        <f>IF(BN53=0,"-",BN53/BN54)</f>
        <v>-</v>
      </c>
      <c r="BQ53" s="38" t="str">
        <f>IF(BM53&gt;0,BN53/BM53,"-")</f>
        <v>-</v>
      </c>
      <c r="BR53" s="35">
        <f>BR5</f>
        <v>2209</v>
      </c>
      <c r="BS53" s="36">
        <f>BS5</f>
        <v>12572135.949999999</v>
      </c>
      <c r="BT53" s="37">
        <f>IF(BR53=0,"-",BR53/BR54)</f>
        <v>1</v>
      </c>
      <c r="BU53" s="37">
        <f>IF(BS53=0,"-",BS53/BS54)</f>
        <v>1</v>
      </c>
      <c r="BV53" s="38">
        <f>IF(BR53&gt;0,BS53/BR53,"-")</f>
        <v>5691.3245586238118</v>
      </c>
      <c r="BX53" s="35">
        <f>BX5</f>
        <v>7272</v>
      </c>
      <c r="BY53" s="36">
        <f>BY5</f>
        <v>41530440.659999996</v>
      </c>
      <c r="BZ53" s="37">
        <f>IF(BX53=0,"-",BX53/BX54)</f>
        <v>1</v>
      </c>
      <c r="CA53" s="37">
        <f>IF(BY53=0,"-",BY53/BY54)</f>
        <v>1</v>
      </c>
      <c r="CB53" s="38">
        <f>IF(BX53&gt;0,BY53/BX53,"-")</f>
        <v>5711.0066914191411</v>
      </c>
    </row>
    <row r="54" spans="2:80" s="3" customFormat="1" ht="15.65" thickTop="1" thickBot="1" x14ac:dyDescent="0.35">
      <c r="B54" s="6" t="s">
        <v>3</v>
      </c>
      <c r="C54" s="7" t="s">
        <v>4</v>
      </c>
      <c r="D54" s="39">
        <f>SUM(D53:D53)</f>
        <v>341</v>
      </c>
      <c r="E54" s="40">
        <f>SUM(E53:E53)</f>
        <v>1887548.2</v>
      </c>
      <c r="F54" s="41">
        <f>IF(D54=0,"-",D54/D88)</f>
        <v>4.7499651762083858E-2</v>
      </c>
      <c r="G54" s="41">
        <f>IF(E54=0,"-",E54/E88)</f>
        <v>8.7742404399096113E-2</v>
      </c>
      <c r="H54" s="42">
        <f>IF(E54=0,"-",E54/D54)</f>
        <v>5535.3319648093839</v>
      </c>
      <c r="I54" s="39">
        <f>SUM(I53:I53)</f>
        <v>628</v>
      </c>
      <c r="J54" s="40">
        <f>SUM(J53:J53)</f>
        <v>3522110.31</v>
      </c>
      <c r="K54" s="41">
        <f>IF(I54=0,"-",I54/I88)</f>
        <v>0.10923638893720647</v>
      </c>
      <c r="L54" s="41">
        <f>IF(J54=0,"-",J54/J88)</f>
        <v>0.16654487283948202</v>
      </c>
      <c r="M54" s="42">
        <f>IF(J54=0,"-",J54/I54)</f>
        <v>5608.4559076433125</v>
      </c>
      <c r="N54" s="39">
        <f>SUM(N53:N53)</f>
        <v>910</v>
      </c>
      <c r="O54" s="40">
        <f>SUM(O53:O53)</f>
        <v>5275575.54</v>
      </c>
      <c r="P54" s="41">
        <f>IF(N54=0,"-",N54/N88)</f>
        <v>0.22216796875</v>
      </c>
      <c r="Q54" s="41">
        <f>IF(O54=0,"-",O54/O88)</f>
        <v>0.25289007136834324</v>
      </c>
      <c r="R54" s="42">
        <f>IF(O54=0,"-",O54/N54)</f>
        <v>5797.3357582417584</v>
      </c>
      <c r="S54" s="39">
        <f>SUM(S53:S53)</f>
        <v>156</v>
      </c>
      <c r="T54" s="40">
        <f>SUM(T53:T53)</f>
        <v>924371</v>
      </c>
      <c r="U54" s="41">
        <f>IF(S54=0,"-",S54/S88)</f>
        <v>0.11462160176340926</v>
      </c>
      <c r="V54" s="41">
        <f>IF(T54=0,"-",T54/T88)</f>
        <v>0.14747108038718276</v>
      </c>
      <c r="W54" s="42">
        <f>IF(T54=0,"-",T54/S54)</f>
        <v>5925.4551282051279</v>
      </c>
      <c r="X54" s="39">
        <f>SUM(X53:X53)</f>
        <v>603</v>
      </c>
      <c r="Y54" s="40">
        <f>SUM(Y53:Y53)</f>
        <v>3517342</v>
      </c>
      <c r="Z54" s="41">
        <f>IF(X54=0,"-",X54/X88)</f>
        <v>0.13820765528306211</v>
      </c>
      <c r="AA54" s="41">
        <f>IF(Y54=0,"-",Y54/Y88)</f>
        <v>0.16100004952661801</v>
      </c>
      <c r="AB54" s="42">
        <f>IF(Y54=0,"-",Y54/X54)</f>
        <v>5833.0713101160864</v>
      </c>
      <c r="AC54" s="39">
        <f>SUM(AC53:AC53)</f>
        <v>2425</v>
      </c>
      <c r="AD54" s="40">
        <f>SUM(AD53:AD53)</f>
        <v>13831357.659999998</v>
      </c>
      <c r="AE54" s="41">
        <f>IF(AC54=0,"-",AC54/AC88)</f>
        <v>0.17153568649642781</v>
      </c>
      <c r="AF54" s="41">
        <f>IF(AD54=0,"-",AD54/AD88)</f>
        <v>0.23673176369655824</v>
      </c>
      <c r="AG54" s="42">
        <f>IF(AD54=0,"-",AD54/AC54)</f>
        <v>5703.6526432989685</v>
      </c>
      <c r="AH54" s="39">
        <f>SUM(AH53:AH53)</f>
        <v>5063</v>
      </c>
      <c r="AI54" s="40">
        <f>SUM(AI53:AI53)</f>
        <v>28958304.709999993</v>
      </c>
      <c r="AJ54" s="41">
        <f>IF(AH54=0,"-",AH54/AH88)</f>
        <v>0.13726447065202657</v>
      </c>
      <c r="AK54" s="41">
        <f>IF(AI54=0,"-",AI54/AI88)</f>
        <v>0.19297442465990561</v>
      </c>
      <c r="AL54" s="42">
        <f>IF(AI54=0,"-",AI54/AH54)</f>
        <v>5719.5940568832693</v>
      </c>
      <c r="AM54" s="16"/>
      <c r="AN54" s="39">
        <f>SUM(AN53:AN53)</f>
        <v>2209</v>
      </c>
      <c r="AO54" s="40">
        <f>SUM(AO53:AO53)</f>
        <v>12572135.949999999</v>
      </c>
      <c r="AP54" s="41">
        <f>IF(AN54=0,"-",AN54/AN88)</f>
        <v>0.15314753189129229</v>
      </c>
      <c r="AQ54" s="41">
        <f>IF(AO54=0,"-",AO54/AO88)</f>
        <v>0.23619793987269616</v>
      </c>
      <c r="AR54" s="42">
        <f>IF(AO54=0,"-",AO54/AN54)</f>
        <v>5691.3245586238118</v>
      </c>
      <c r="AS54" s="39">
        <f>SUM(AS53:AS53)</f>
        <v>0</v>
      </c>
      <c r="AT54" s="40">
        <f>SUM(AT53:AT53)</f>
        <v>0</v>
      </c>
      <c r="AU54" s="41" t="str">
        <f>IF(AS54=0,"-",AS54/AS88)</f>
        <v>-</v>
      </c>
      <c r="AV54" s="41" t="str">
        <f>IF(AT54=0,"-",AT54/AT88)</f>
        <v>-</v>
      </c>
      <c r="AW54" s="42" t="str">
        <f>IF(AT54=0,"-",AT54/AS54)</f>
        <v>-</v>
      </c>
      <c r="AX54" s="39">
        <f>SUM(AX53:AX53)</f>
        <v>0</v>
      </c>
      <c r="AY54" s="40">
        <f>SUM(AY53:AY53)</f>
        <v>0</v>
      </c>
      <c r="AZ54" s="41" t="str">
        <f>IF(AX54=0,"-",AX54/AX88)</f>
        <v>-</v>
      </c>
      <c r="BA54" s="41" t="str">
        <f>IF(AY54=0,"-",AY54/AY88)</f>
        <v>-</v>
      </c>
      <c r="BB54" s="42" t="str">
        <f>IF(AY54=0,"-",AY54/AX54)</f>
        <v>-</v>
      </c>
      <c r="BC54" s="39">
        <f>SUM(BC53:BC53)</f>
        <v>0</v>
      </c>
      <c r="BD54" s="40">
        <f>SUM(BD53:BD53)</f>
        <v>0</v>
      </c>
      <c r="BE54" s="41" t="str">
        <f>IF(BC54=0,"-",BC54/BC88)</f>
        <v>-</v>
      </c>
      <c r="BF54" s="41" t="str">
        <f>IF(BD54=0,"-",BD54/BD88)</f>
        <v>-</v>
      </c>
      <c r="BG54" s="42" t="str">
        <f>IF(BD54=0,"-",BD54/BC54)</f>
        <v>-</v>
      </c>
      <c r="BH54" s="39">
        <f>SUM(BH53:BH53)</f>
        <v>0</v>
      </c>
      <c r="BI54" s="40">
        <f>SUM(BI53:BI53)</f>
        <v>0</v>
      </c>
      <c r="BJ54" s="41" t="str">
        <f>IF(BH54=0,"-",BH54/BH88)</f>
        <v>-</v>
      </c>
      <c r="BK54" s="41" t="str">
        <f>IF(BI54=0,"-",BI54/BI88)</f>
        <v>-</v>
      </c>
      <c r="BL54" s="42" t="str">
        <f>IF(BI54=0,"-",BI54/BH54)</f>
        <v>-</v>
      </c>
      <c r="BM54" s="39">
        <f>SUM(BM53:BM53)</f>
        <v>0</v>
      </c>
      <c r="BN54" s="40">
        <f>SUM(BN53:BN53)</f>
        <v>0</v>
      </c>
      <c r="BO54" s="41" t="str">
        <f>IF(BM54=0,"-",BM54/BM88)</f>
        <v>-</v>
      </c>
      <c r="BP54" s="41" t="str">
        <f>IF(BN54=0,"-",BN54/BN88)</f>
        <v>-</v>
      </c>
      <c r="BQ54" s="42" t="str">
        <f>IF(BN54=0,"-",BN54/BM54)</f>
        <v>-</v>
      </c>
      <c r="BR54" s="39">
        <f>SUM(BR53:BR53)</f>
        <v>2209</v>
      </c>
      <c r="BS54" s="40">
        <f>SUM(BS53:BS53)</f>
        <v>12572135.949999999</v>
      </c>
      <c r="BT54" s="41">
        <f>IF(BR54=0,"-",BR54/BR88)</f>
        <v>0.20129396755968654</v>
      </c>
      <c r="BU54" s="41">
        <f>IF(BS54=0,"-",BS54/BS88)</f>
        <v>0.3146565626681509</v>
      </c>
      <c r="BV54" s="42">
        <f>IF(BS54=0,"-",BS54/BR54)</f>
        <v>5691.3245586238118</v>
      </c>
      <c r="BX54" s="39">
        <f>SUM(BX53:BX53)</f>
        <v>7272</v>
      </c>
      <c r="BY54" s="40">
        <f>SUM(BY53:BY53)</f>
        <v>41530440.659999996</v>
      </c>
      <c r="BZ54" s="41">
        <f>IF(BX54=0,"-",BX54/BX88)</f>
        <v>0.15194634238074342</v>
      </c>
      <c r="CA54" s="41">
        <f>IF(BY54=0,"-",BY54/BY88)</f>
        <v>0.2185605379245443</v>
      </c>
      <c r="CB54" s="42">
        <f>IF(BY54=0,"-",BY54/BX54)</f>
        <v>5711.0066914191411</v>
      </c>
    </row>
    <row r="55" spans="2:80" s="3" customFormat="1" ht="5.5" customHeight="1" outlineLevel="1" thickTop="1" thickBot="1" x14ac:dyDescent="0.35">
      <c r="D55" s="57"/>
      <c r="E55" s="44"/>
      <c r="F55" s="45"/>
      <c r="G55" s="45"/>
      <c r="H55" s="57"/>
      <c r="I55" s="57"/>
      <c r="J55" s="44"/>
      <c r="K55" s="45"/>
      <c r="L55" s="45"/>
      <c r="M55" s="57"/>
      <c r="N55" s="57"/>
      <c r="O55" s="44"/>
      <c r="P55" s="45"/>
      <c r="Q55" s="45"/>
      <c r="R55" s="57"/>
      <c r="S55" s="57"/>
      <c r="T55" s="44"/>
      <c r="U55" s="45"/>
      <c r="V55" s="45"/>
      <c r="W55" s="57"/>
      <c r="X55" s="57"/>
      <c r="Y55" s="44"/>
      <c r="Z55" s="45"/>
      <c r="AA55" s="45"/>
      <c r="AB55" s="57"/>
      <c r="AC55" s="57"/>
      <c r="AD55" s="44"/>
      <c r="AE55" s="45"/>
      <c r="AF55" s="45"/>
      <c r="AG55" s="57"/>
      <c r="AH55" s="57"/>
      <c r="AI55" s="44"/>
      <c r="AJ55" s="45"/>
      <c r="AK55" s="45"/>
      <c r="AL55" s="57"/>
      <c r="AN55" s="57"/>
      <c r="AO55" s="44"/>
      <c r="AP55" s="45"/>
      <c r="AQ55" s="45"/>
      <c r="AR55" s="57"/>
      <c r="AS55" s="57"/>
      <c r="AT55" s="44"/>
      <c r="AU55" s="45"/>
      <c r="AV55" s="45"/>
      <c r="AW55" s="57"/>
      <c r="AX55" s="57"/>
      <c r="AY55" s="44"/>
      <c r="AZ55" s="45"/>
      <c r="BA55" s="45"/>
      <c r="BB55" s="57"/>
      <c r="BC55" s="57"/>
      <c r="BD55" s="44"/>
      <c r="BE55" s="45"/>
      <c r="BF55" s="45"/>
      <c r="BG55" s="57"/>
      <c r="BH55" s="57"/>
      <c r="BI55" s="44"/>
      <c r="BJ55" s="45"/>
      <c r="BK55" s="45"/>
      <c r="BL55" s="57"/>
      <c r="BM55" s="57"/>
      <c r="BN55" s="44"/>
      <c r="BO55" s="45"/>
      <c r="BP55" s="45"/>
      <c r="BQ55" s="57"/>
      <c r="BR55" s="57"/>
      <c r="BS55" s="44"/>
      <c r="BT55" s="45"/>
      <c r="BU55" s="45"/>
      <c r="BV55" s="57"/>
      <c r="BX55" s="57"/>
      <c r="BY55" s="44"/>
      <c r="BZ55" s="45"/>
      <c r="CA55" s="45"/>
      <c r="CB55" s="57"/>
    </row>
    <row r="56" spans="2:80" s="3" customFormat="1" ht="16" customHeight="1" outlineLevel="1" thickTop="1" x14ac:dyDescent="0.3">
      <c r="B56" s="137" t="s">
        <v>20</v>
      </c>
      <c r="C56" s="8" t="s">
        <v>17</v>
      </c>
      <c r="D56" s="65">
        <f>D8</f>
        <v>229</v>
      </c>
      <c r="E56" s="36">
        <f>E8</f>
        <v>1483760.5899999999</v>
      </c>
      <c r="F56" s="37">
        <f t="shared" ref="F56:G58" si="160">IF(D56=0,"-",D56/D$59)</f>
        <v>0.37175324675324678</v>
      </c>
      <c r="G56" s="37">
        <f t="shared" si="160"/>
        <v>0.69179257551360351</v>
      </c>
      <c r="H56" s="38">
        <f t="shared" ref="H56:H63" si="161">IF(D56&gt;0,E56/D56,"-")</f>
        <v>6479.3038864628816</v>
      </c>
      <c r="I56" s="65">
        <f>I8</f>
        <v>398</v>
      </c>
      <c r="J56" s="36">
        <f>J8</f>
        <v>2733772.7800000003</v>
      </c>
      <c r="K56" s="37">
        <f t="shared" ref="K56:L58" si="162">IF(I56=0,"-",I56/I$59)</f>
        <v>0.61514683153013905</v>
      </c>
      <c r="L56" s="37">
        <f t="shared" si="162"/>
        <v>0.81807939714064248</v>
      </c>
      <c r="M56" s="38">
        <f t="shared" ref="M56:M63" si="163">IF(I56&gt;0,J56/I56,"-")</f>
        <v>6868.7758291457294</v>
      </c>
      <c r="N56" s="65">
        <f>N8</f>
        <v>677</v>
      </c>
      <c r="O56" s="36">
        <f>O8</f>
        <v>4926520.91</v>
      </c>
      <c r="P56" s="37">
        <f t="shared" ref="P56:Q58" si="164">IF(N56=0,"-",N56/N$59)</f>
        <v>0.84730913642052563</v>
      </c>
      <c r="Q56" s="37">
        <f t="shared" si="164"/>
        <v>0.93768445637213516</v>
      </c>
      <c r="R56" s="38">
        <f t="shared" ref="R56:R63" si="165">IF(N56&gt;0,O56/N56,"-")</f>
        <v>7276.9880502215656</v>
      </c>
      <c r="S56" s="65">
        <f>S8</f>
        <v>182</v>
      </c>
      <c r="T56" s="36">
        <f>T8</f>
        <v>1178342</v>
      </c>
      <c r="U56" s="37">
        <f t="shared" ref="U56:V58" si="166">IF(S56=0,"-",S56/S$59)</f>
        <v>0.90547263681592038</v>
      </c>
      <c r="V56" s="37">
        <f t="shared" si="166"/>
        <v>0.9686242047955177</v>
      </c>
      <c r="W56" s="38">
        <f t="shared" ref="W56:W63" si="167">IF(S56&gt;0,T56/S56,"-")</f>
        <v>6474.4065934065939</v>
      </c>
      <c r="X56" s="65">
        <f>X8</f>
        <v>658</v>
      </c>
      <c r="Y56" s="36">
        <f>Y8</f>
        <v>3978151</v>
      </c>
      <c r="Z56" s="37">
        <f t="shared" ref="Z56:AA58" si="168">IF(X56=0,"-",X56/X$59)</f>
        <v>0.85677083333333337</v>
      </c>
      <c r="AA56" s="37">
        <f t="shared" si="168"/>
        <v>0.94674533540952555</v>
      </c>
      <c r="AB56" s="38">
        <f t="shared" ref="AB56:AB63" si="169">IF(X56&gt;0,Y56/X56,"-")</f>
        <v>6045.822188449848</v>
      </c>
      <c r="AC56" s="65">
        <f>AC8</f>
        <v>2016</v>
      </c>
      <c r="AD56" s="36">
        <f>AD8</f>
        <v>11831857.91</v>
      </c>
      <c r="AE56" s="37">
        <f t="shared" ref="AE56:AF58" si="170">IF(AC56=0,"-",AC56/AC$59)</f>
        <v>0.81290322580645158</v>
      </c>
      <c r="AF56" s="37">
        <f t="shared" si="170"/>
        <v>0.9366046421211861</v>
      </c>
      <c r="AG56" s="38">
        <f t="shared" ref="AG56:AG63" si="171">IF(AC56&gt;0,AD56/AC56,"-")</f>
        <v>5868.9771378968253</v>
      </c>
      <c r="AH56" s="65">
        <f>AH8</f>
        <v>4160</v>
      </c>
      <c r="AI56" s="36">
        <f>AI8</f>
        <v>26132405.190000001</v>
      </c>
      <c r="AJ56" s="37">
        <f t="shared" ref="AJ56:AK58" si="172">IF(AH56=0,"-",AH56/AH$59)</f>
        <v>0.75485392850662314</v>
      </c>
      <c r="AK56" s="37">
        <f t="shared" si="172"/>
        <v>0.90764082398649359</v>
      </c>
      <c r="AL56" s="38">
        <f t="shared" ref="AL56:AL63" si="173">IF(AH56&gt;0,AI56/AH56,"-")</f>
        <v>6281.8281706730777</v>
      </c>
      <c r="AM56" s="10"/>
      <c r="AN56" s="65">
        <f>AN8</f>
        <v>1696</v>
      </c>
      <c r="AO56" s="36">
        <f>AO8</f>
        <v>9878859.2300000004</v>
      </c>
      <c r="AP56" s="37">
        <f t="shared" ref="AP56:AQ58" si="174">IF(AN56=0,"-",AN56/AN$59)</f>
        <v>0.72078198045048869</v>
      </c>
      <c r="AQ56" s="37">
        <f t="shared" si="174"/>
        <v>0.90198767160218729</v>
      </c>
      <c r="AR56" s="38">
        <f t="shared" ref="AR56:AR63" si="175">IF(AN56&gt;0,AO56/AN56,"-")</f>
        <v>5824.799074292453</v>
      </c>
      <c r="AS56" s="65">
        <f>AS8</f>
        <v>0</v>
      </c>
      <c r="AT56" s="36">
        <f>AT8</f>
        <v>0</v>
      </c>
      <c r="AU56" s="37" t="str">
        <f t="shared" ref="AU56:AV58" si="176">IF(AS56=0,"-",AS56/AS$59)</f>
        <v>-</v>
      </c>
      <c r="AV56" s="37" t="str">
        <f t="shared" si="176"/>
        <v>-</v>
      </c>
      <c r="AW56" s="38" t="str">
        <f t="shared" ref="AW56:AW63" si="177">IF(AS56&gt;0,AT56/AS56,"-")</f>
        <v>-</v>
      </c>
      <c r="AX56" s="65">
        <f>AX8</f>
        <v>0</v>
      </c>
      <c r="AY56" s="36">
        <f>AY8</f>
        <v>0</v>
      </c>
      <c r="AZ56" s="37" t="str">
        <f t="shared" ref="AZ56:BA58" si="178">IF(AX56=0,"-",AX56/AX$59)</f>
        <v>-</v>
      </c>
      <c r="BA56" s="37" t="str">
        <f t="shared" si="178"/>
        <v>-</v>
      </c>
      <c r="BB56" s="38" t="str">
        <f t="shared" ref="BB56:BB63" si="179">IF(AX56&gt;0,AY56/AX56,"-")</f>
        <v>-</v>
      </c>
      <c r="BC56" s="65">
        <f>BC8</f>
        <v>0</v>
      </c>
      <c r="BD56" s="36">
        <f>BD8</f>
        <v>0</v>
      </c>
      <c r="BE56" s="37" t="str">
        <f t="shared" ref="BE56:BF58" si="180">IF(BC56=0,"-",BC56/BC$59)</f>
        <v>-</v>
      </c>
      <c r="BF56" s="37" t="str">
        <f t="shared" si="180"/>
        <v>-</v>
      </c>
      <c r="BG56" s="38" t="str">
        <f t="shared" ref="BG56:BG63" si="181">IF(BC56&gt;0,BD56/BC56,"-")</f>
        <v>-</v>
      </c>
      <c r="BH56" s="65">
        <f>BH8</f>
        <v>0</v>
      </c>
      <c r="BI56" s="36">
        <f>BI8</f>
        <v>0</v>
      </c>
      <c r="BJ56" s="37" t="str">
        <f t="shared" ref="BJ56:BK58" si="182">IF(BH56=0,"-",BH56/BH$59)</f>
        <v>-</v>
      </c>
      <c r="BK56" s="37" t="str">
        <f t="shared" si="182"/>
        <v>-</v>
      </c>
      <c r="BL56" s="38" t="str">
        <f t="shared" ref="BL56:BL63" si="183">IF(BH56&gt;0,BI56/BH56,"-")</f>
        <v>-</v>
      </c>
      <c r="BM56" s="65">
        <f>BM8</f>
        <v>0</v>
      </c>
      <c r="BN56" s="36">
        <f>BN8</f>
        <v>0</v>
      </c>
      <c r="BO56" s="37" t="str">
        <f t="shared" ref="BO56:BP58" si="184">IF(BM56=0,"-",BM56/BM$59)</f>
        <v>-</v>
      </c>
      <c r="BP56" s="37" t="str">
        <f t="shared" si="184"/>
        <v>-</v>
      </c>
      <c r="BQ56" s="38" t="str">
        <f t="shared" ref="BQ56:BQ63" si="185">IF(BM56&gt;0,BN56/BM56,"-")</f>
        <v>-</v>
      </c>
      <c r="BR56" s="65">
        <f>BR8</f>
        <v>1696</v>
      </c>
      <c r="BS56" s="36">
        <f>BS8</f>
        <v>9878859.2300000004</v>
      </c>
      <c r="BT56" s="37">
        <f t="shared" ref="BT56:BU58" si="186">IF(BR56=0,"-",BR56/BR$59)</f>
        <v>0.72078198045048869</v>
      </c>
      <c r="BU56" s="37">
        <f t="shared" si="186"/>
        <v>0.90198767160218729</v>
      </c>
      <c r="BV56" s="38">
        <f t="shared" ref="BV56:BV63" si="187">IF(BR56&gt;0,BS56/BR56,"-")</f>
        <v>5824.799074292453</v>
      </c>
      <c r="BX56" s="65">
        <f>BX8</f>
        <v>5856</v>
      </c>
      <c r="BY56" s="36">
        <f>BY8</f>
        <v>36011264.420000002</v>
      </c>
      <c r="BZ56" s="37">
        <f t="shared" ref="BZ56:CA58" si="188">IF(BX56=0,"-",BX56/BX$59)</f>
        <v>0.74465920651068163</v>
      </c>
      <c r="CA56" s="37">
        <f t="shared" si="188"/>
        <v>0.90608297094903978</v>
      </c>
      <c r="CB56" s="38">
        <f t="shared" ref="CB56:CB63" si="189">IF(BX56&gt;0,BY56/BX56,"-")</f>
        <v>6149.4645525956284</v>
      </c>
    </row>
    <row r="57" spans="2:80" s="3" customFormat="1" ht="15.05" customHeight="1" outlineLevel="1" x14ac:dyDescent="0.3">
      <c r="B57" s="138"/>
      <c r="C57" s="9" t="s">
        <v>18</v>
      </c>
      <c r="D57" s="66">
        <f>D18</f>
        <v>287</v>
      </c>
      <c r="E57" s="47">
        <f>E18</f>
        <v>475468.32</v>
      </c>
      <c r="F57" s="48">
        <f t="shared" si="160"/>
        <v>0.46590909090909088</v>
      </c>
      <c r="G57" s="48">
        <f t="shared" si="160"/>
        <v>0.22168364349664138</v>
      </c>
      <c r="H57" s="49">
        <f t="shared" si="161"/>
        <v>1656.6840418118468</v>
      </c>
      <c r="I57" s="66">
        <f>I18</f>
        <v>161</v>
      </c>
      <c r="J57" s="47">
        <f>J18</f>
        <v>379489.88</v>
      </c>
      <c r="K57" s="48">
        <f t="shared" si="162"/>
        <v>0.24884080370942813</v>
      </c>
      <c r="L57" s="48">
        <f t="shared" si="162"/>
        <v>0.11356205406777617</v>
      </c>
      <c r="M57" s="49">
        <f t="shared" si="163"/>
        <v>2357.08</v>
      </c>
      <c r="N57" s="66">
        <f>N18</f>
        <v>71</v>
      </c>
      <c r="O57" s="47">
        <f>O18</f>
        <v>204315</v>
      </c>
      <c r="P57" s="48">
        <f t="shared" si="164"/>
        <v>8.8861076345431791E-2</v>
      </c>
      <c r="Q57" s="48">
        <f t="shared" si="164"/>
        <v>3.8888092267058458E-2</v>
      </c>
      <c r="R57" s="49">
        <f t="shared" si="165"/>
        <v>2877.676056338028</v>
      </c>
      <c r="S57" s="66">
        <f>S18</f>
        <v>17</v>
      </c>
      <c r="T57" s="47">
        <f>T18</f>
        <v>33009</v>
      </c>
      <c r="U57" s="48">
        <f t="shared" si="166"/>
        <v>8.45771144278607E-2</v>
      </c>
      <c r="V57" s="48">
        <f t="shared" si="166"/>
        <v>2.7134156616750692E-2</v>
      </c>
      <c r="W57" s="49">
        <f t="shared" si="167"/>
        <v>1941.7058823529412</v>
      </c>
      <c r="X57" s="66">
        <f>X18</f>
        <v>65</v>
      </c>
      <c r="Y57" s="47">
        <f>Y18</f>
        <v>141859</v>
      </c>
      <c r="Z57" s="48">
        <f t="shared" si="168"/>
        <v>8.4635416666666671E-2</v>
      </c>
      <c r="AA57" s="48">
        <f t="shared" si="168"/>
        <v>3.3760494897217296E-2</v>
      </c>
      <c r="AB57" s="49">
        <f t="shared" si="169"/>
        <v>2182.4461538461537</v>
      </c>
      <c r="AC57" s="66">
        <f>AC18</f>
        <v>276</v>
      </c>
      <c r="AD57" s="47">
        <f>AD18</f>
        <v>511648.93999999994</v>
      </c>
      <c r="AE57" s="48">
        <f t="shared" si="170"/>
        <v>0.11129032258064517</v>
      </c>
      <c r="AF57" s="48">
        <f t="shared" si="170"/>
        <v>4.0501903926294207E-2</v>
      </c>
      <c r="AG57" s="49">
        <f t="shared" si="171"/>
        <v>1853.8005072463766</v>
      </c>
      <c r="AH57" s="66">
        <f>AH18</f>
        <v>877</v>
      </c>
      <c r="AI57" s="47">
        <f>AI18</f>
        <v>1745790.14</v>
      </c>
      <c r="AJ57" s="48">
        <f t="shared" si="172"/>
        <v>0.159136272908728</v>
      </c>
      <c r="AK57" s="48">
        <f t="shared" si="172"/>
        <v>6.0635459677605585E-2</v>
      </c>
      <c r="AL57" s="49">
        <f t="shared" si="173"/>
        <v>1990.6387001140249</v>
      </c>
      <c r="AM57" s="10"/>
      <c r="AN57" s="66">
        <f>AN18</f>
        <v>384</v>
      </c>
      <c r="AO57" s="47">
        <f>AO18</f>
        <v>641811.71</v>
      </c>
      <c r="AP57" s="48">
        <f t="shared" si="174"/>
        <v>0.16319592010199746</v>
      </c>
      <c r="AQ57" s="48">
        <f t="shared" si="174"/>
        <v>5.8600516155944672E-2</v>
      </c>
      <c r="AR57" s="49">
        <f t="shared" si="175"/>
        <v>1671.3846614583333</v>
      </c>
      <c r="AS57" s="66">
        <f>AS18</f>
        <v>0</v>
      </c>
      <c r="AT57" s="47">
        <f>AT18</f>
        <v>0</v>
      </c>
      <c r="AU57" s="48" t="str">
        <f t="shared" si="176"/>
        <v>-</v>
      </c>
      <c r="AV57" s="48" t="str">
        <f t="shared" si="176"/>
        <v>-</v>
      </c>
      <c r="AW57" s="49" t="str">
        <f t="shared" si="177"/>
        <v>-</v>
      </c>
      <c r="AX57" s="66">
        <f>AX18</f>
        <v>0</v>
      </c>
      <c r="AY57" s="47">
        <f>AY18</f>
        <v>0</v>
      </c>
      <c r="AZ57" s="48" t="str">
        <f t="shared" si="178"/>
        <v>-</v>
      </c>
      <c r="BA57" s="48" t="str">
        <f t="shared" si="178"/>
        <v>-</v>
      </c>
      <c r="BB57" s="49" t="str">
        <f t="shared" si="179"/>
        <v>-</v>
      </c>
      <c r="BC57" s="66">
        <f>BC18</f>
        <v>0</v>
      </c>
      <c r="BD57" s="47">
        <f>BD18</f>
        <v>0</v>
      </c>
      <c r="BE57" s="48" t="str">
        <f t="shared" si="180"/>
        <v>-</v>
      </c>
      <c r="BF57" s="48" t="str">
        <f t="shared" si="180"/>
        <v>-</v>
      </c>
      <c r="BG57" s="49" t="str">
        <f t="shared" si="181"/>
        <v>-</v>
      </c>
      <c r="BH57" s="66">
        <f>BH18</f>
        <v>0</v>
      </c>
      <c r="BI57" s="47">
        <f>BI18</f>
        <v>0</v>
      </c>
      <c r="BJ57" s="48" t="str">
        <f t="shared" si="182"/>
        <v>-</v>
      </c>
      <c r="BK57" s="48" t="str">
        <f t="shared" si="182"/>
        <v>-</v>
      </c>
      <c r="BL57" s="49" t="str">
        <f t="shared" si="183"/>
        <v>-</v>
      </c>
      <c r="BM57" s="66">
        <f>BM18</f>
        <v>0</v>
      </c>
      <c r="BN57" s="47">
        <f>BN18</f>
        <v>0</v>
      </c>
      <c r="BO57" s="48" t="str">
        <f t="shared" si="184"/>
        <v>-</v>
      </c>
      <c r="BP57" s="48" t="str">
        <f t="shared" si="184"/>
        <v>-</v>
      </c>
      <c r="BQ57" s="49" t="str">
        <f t="shared" si="185"/>
        <v>-</v>
      </c>
      <c r="BR57" s="66">
        <f>BR18</f>
        <v>384</v>
      </c>
      <c r="BS57" s="47">
        <f>BS18</f>
        <v>641811.71</v>
      </c>
      <c r="BT57" s="48">
        <f t="shared" si="186"/>
        <v>0.16319592010199746</v>
      </c>
      <c r="BU57" s="48">
        <f t="shared" si="186"/>
        <v>5.8600516155944672E-2</v>
      </c>
      <c r="BV57" s="49">
        <f t="shared" si="187"/>
        <v>1671.3846614583333</v>
      </c>
      <c r="BX57" s="66">
        <f>BX18</f>
        <v>1261</v>
      </c>
      <c r="BY57" s="47">
        <f>BY18</f>
        <v>2387601.8499999996</v>
      </c>
      <c r="BZ57" s="48">
        <f t="shared" si="188"/>
        <v>0.16035096642929808</v>
      </c>
      <c r="CA57" s="48">
        <f t="shared" si="188"/>
        <v>6.0074685311241931E-2</v>
      </c>
      <c r="CB57" s="49">
        <f t="shared" si="189"/>
        <v>1893.4193893735128</v>
      </c>
    </row>
    <row r="58" spans="2:80" s="3" customFormat="1" ht="16" customHeight="1" outlineLevel="1" thickBot="1" x14ac:dyDescent="0.35">
      <c r="B58" s="139"/>
      <c r="C58" s="11" t="s">
        <v>0</v>
      </c>
      <c r="D58" s="67">
        <f>D28</f>
        <v>100</v>
      </c>
      <c r="E58" s="54">
        <f>E28</f>
        <v>185576.69</v>
      </c>
      <c r="F58" s="55">
        <f t="shared" si="160"/>
        <v>0.16233766233766234</v>
      </c>
      <c r="G58" s="55">
        <f t="shared" si="160"/>
        <v>8.6523780989754967E-2</v>
      </c>
      <c r="H58" s="56">
        <f t="shared" si="161"/>
        <v>1855.7669000000001</v>
      </c>
      <c r="I58" s="67">
        <f>I28</f>
        <v>88</v>
      </c>
      <c r="J58" s="54">
        <f>J28</f>
        <v>228433.5</v>
      </c>
      <c r="K58" s="55">
        <f t="shared" si="162"/>
        <v>0.13601236476043277</v>
      </c>
      <c r="L58" s="55">
        <f t="shared" si="162"/>
        <v>6.8358548791581333E-2</v>
      </c>
      <c r="M58" s="56">
        <f t="shared" si="163"/>
        <v>2595.8352272727275</v>
      </c>
      <c r="N58" s="67">
        <f>N28</f>
        <v>51</v>
      </c>
      <c r="O58" s="54">
        <f>O28</f>
        <v>123086</v>
      </c>
      <c r="P58" s="55">
        <f t="shared" si="164"/>
        <v>6.3829787234042548E-2</v>
      </c>
      <c r="Q58" s="55">
        <f t="shared" si="164"/>
        <v>2.3427451360806387E-2</v>
      </c>
      <c r="R58" s="56">
        <f t="shared" si="165"/>
        <v>2413.4509803921569</v>
      </c>
      <c r="S58" s="67">
        <f>S28</f>
        <v>2</v>
      </c>
      <c r="T58" s="54">
        <f>T28</f>
        <v>5160</v>
      </c>
      <c r="U58" s="55">
        <f t="shared" si="166"/>
        <v>9.9502487562189053E-3</v>
      </c>
      <c r="V58" s="55">
        <f t="shared" si="166"/>
        <v>4.2416385877316358E-3</v>
      </c>
      <c r="W58" s="56">
        <f t="shared" si="167"/>
        <v>2580</v>
      </c>
      <c r="X58" s="67">
        <f>X28</f>
        <v>45</v>
      </c>
      <c r="Y58" s="54">
        <f>Y28</f>
        <v>81913</v>
      </c>
      <c r="Z58" s="55">
        <f t="shared" si="168"/>
        <v>5.859375E-2</v>
      </c>
      <c r="AA58" s="55">
        <f t="shared" si="168"/>
        <v>1.949416969325711E-2</v>
      </c>
      <c r="AB58" s="56">
        <f t="shared" si="169"/>
        <v>1820.2888888888888</v>
      </c>
      <c r="AC58" s="67">
        <f>AC28</f>
        <v>188</v>
      </c>
      <c r="AD58" s="54">
        <f>AD28</f>
        <v>289206.43999999994</v>
      </c>
      <c r="AE58" s="55">
        <f t="shared" si="170"/>
        <v>7.5806451612903225E-2</v>
      </c>
      <c r="AF58" s="55">
        <f t="shared" si="170"/>
        <v>2.2893453952519804E-2</v>
      </c>
      <c r="AG58" s="56">
        <f t="shared" si="171"/>
        <v>1538.3321276595741</v>
      </c>
      <c r="AH58" s="67">
        <f>AH28</f>
        <v>474</v>
      </c>
      <c r="AI58" s="54">
        <f>AI28</f>
        <v>913375.62999999989</v>
      </c>
      <c r="AJ58" s="55">
        <f t="shared" si="172"/>
        <v>8.6009798584648883E-2</v>
      </c>
      <c r="AK58" s="55">
        <f t="shared" si="172"/>
        <v>3.1723716335900827E-2</v>
      </c>
      <c r="AL58" s="56">
        <f t="shared" si="173"/>
        <v>1926.9528059071727</v>
      </c>
      <c r="AM58" s="10"/>
      <c r="AN58" s="67">
        <f>AN28</f>
        <v>273</v>
      </c>
      <c r="AO58" s="54">
        <f>AO28</f>
        <v>431650.85000000003</v>
      </c>
      <c r="AP58" s="55">
        <f t="shared" si="174"/>
        <v>0.11602209944751381</v>
      </c>
      <c r="AQ58" s="55">
        <f t="shared" si="174"/>
        <v>3.941181224186803E-2</v>
      </c>
      <c r="AR58" s="56">
        <f t="shared" si="175"/>
        <v>1581.1386446886447</v>
      </c>
      <c r="AS58" s="67">
        <f>AS28</f>
        <v>0</v>
      </c>
      <c r="AT58" s="54">
        <f>AT28</f>
        <v>0</v>
      </c>
      <c r="AU58" s="55" t="str">
        <f t="shared" si="176"/>
        <v>-</v>
      </c>
      <c r="AV58" s="55" t="str">
        <f t="shared" si="176"/>
        <v>-</v>
      </c>
      <c r="AW58" s="56" t="str">
        <f t="shared" si="177"/>
        <v>-</v>
      </c>
      <c r="AX58" s="67">
        <f>AX28</f>
        <v>0</v>
      </c>
      <c r="AY58" s="54">
        <f>AY28</f>
        <v>0</v>
      </c>
      <c r="AZ58" s="55" t="str">
        <f t="shared" si="178"/>
        <v>-</v>
      </c>
      <c r="BA58" s="55" t="str">
        <f t="shared" si="178"/>
        <v>-</v>
      </c>
      <c r="BB58" s="56" t="str">
        <f t="shared" si="179"/>
        <v>-</v>
      </c>
      <c r="BC58" s="67">
        <f>BC28</f>
        <v>0</v>
      </c>
      <c r="BD58" s="54">
        <f>BD28</f>
        <v>0</v>
      </c>
      <c r="BE58" s="55" t="str">
        <f t="shared" si="180"/>
        <v>-</v>
      </c>
      <c r="BF58" s="55" t="str">
        <f t="shared" si="180"/>
        <v>-</v>
      </c>
      <c r="BG58" s="56" t="str">
        <f t="shared" si="181"/>
        <v>-</v>
      </c>
      <c r="BH58" s="67">
        <f>BH28</f>
        <v>0</v>
      </c>
      <c r="BI58" s="54">
        <f>BI28</f>
        <v>0</v>
      </c>
      <c r="BJ58" s="55" t="str">
        <f t="shared" si="182"/>
        <v>-</v>
      </c>
      <c r="BK58" s="55" t="str">
        <f t="shared" si="182"/>
        <v>-</v>
      </c>
      <c r="BL58" s="56" t="str">
        <f t="shared" si="183"/>
        <v>-</v>
      </c>
      <c r="BM58" s="67">
        <f>BM28</f>
        <v>0</v>
      </c>
      <c r="BN58" s="54">
        <f>BN28</f>
        <v>0</v>
      </c>
      <c r="BO58" s="55" t="str">
        <f t="shared" si="184"/>
        <v>-</v>
      </c>
      <c r="BP58" s="55" t="str">
        <f t="shared" si="184"/>
        <v>-</v>
      </c>
      <c r="BQ58" s="56" t="str">
        <f t="shared" si="185"/>
        <v>-</v>
      </c>
      <c r="BR58" s="67">
        <f>BR28</f>
        <v>273</v>
      </c>
      <c r="BS58" s="54">
        <f>BS28</f>
        <v>431650.85000000003</v>
      </c>
      <c r="BT58" s="55">
        <f t="shared" si="186"/>
        <v>0.11602209944751381</v>
      </c>
      <c r="BU58" s="55">
        <f t="shared" si="186"/>
        <v>3.941181224186803E-2</v>
      </c>
      <c r="BV58" s="56">
        <f t="shared" si="187"/>
        <v>1581.1386446886447</v>
      </c>
      <c r="BX58" s="67">
        <f>BX28</f>
        <v>747</v>
      </c>
      <c r="BY58" s="54">
        <f>BY28</f>
        <v>1345026.48</v>
      </c>
      <c r="BZ58" s="55">
        <f t="shared" si="188"/>
        <v>9.4989827060020349E-2</v>
      </c>
      <c r="CA58" s="55">
        <f t="shared" si="188"/>
        <v>3.3842343739718346E-2</v>
      </c>
      <c r="CB58" s="56">
        <f t="shared" si="189"/>
        <v>1800.5709236947791</v>
      </c>
    </row>
    <row r="59" spans="2:80" s="3" customFormat="1" ht="16.600000000000001" customHeight="1" outlineLevel="1" thickTop="1" thickBot="1" x14ac:dyDescent="0.35">
      <c r="B59" s="6" t="s">
        <v>21</v>
      </c>
      <c r="C59" s="7"/>
      <c r="D59" s="68">
        <f>SUM(D56:D58)</f>
        <v>616</v>
      </c>
      <c r="E59" s="40">
        <f>SUM(E56:E58)</f>
        <v>2144805.6</v>
      </c>
      <c r="F59" s="41">
        <f>IF(D59=0,"-",D59/D$88)</f>
        <v>8.5805822537957932E-2</v>
      </c>
      <c r="G59" s="41">
        <f>IF(E59=0,"-",E59/E$88)</f>
        <v>9.9700977338033542E-2</v>
      </c>
      <c r="H59" s="42">
        <f t="shared" si="161"/>
        <v>3481.8272727272729</v>
      </c>
      <c r="I59" s="68">
        <f>SUM(I56:I58)</f>
        <v>647</v>
      </c>
      <c r="J59" s="40">
        <f>SUM(J56:J58)</f>
        <v>3341696.16</v>
      </c>
      <c r="K59" s="41">
        <f>IF(I59=0,"-",I59/I$88)</f>
        <v>0.11254131153244043</v>
      </c>
      <c r="L59" s="41">
        <f>IF(J59=0,"-",J59/J$88)</f>
        <v>0.1580138931069951</v>
      </c>
      <c r="M59" s="42">
        <f t="shared" si="163"/>
        <v>5164.9090571870174</v>
      </c>
      <c r="N59" s="68">
        <f>SUM(N56:N58)</f>
        <v>799</v>
      </c>
      <c r="O59" s="40">
        <f>SUM(O56:O58)</f>
        <v>5253921.91</v>
      </c>
      <c r="P59" s="41">
        <f>IF(N59=0,"-",N59/N$88)</f>
        <v>0.195068359375</v>
      </c>
      <c r="Q59" s="41">
        <f>IF(O59=0,"-",O59/O$88)</f>
        <v>0.25185208262293257</v>
      </c>
      <c r="R59" s="42">
        <f t="shared" si="165"/>
        <v>6575.621914893617</v>
      </c>
      <c r="S59" s="68">
        <f>SUM(S56:S58)</f>
        <v>201</v>
      </c>
      <c r="T59" s="40">
        <f>SUM(T56:T58)</f>
        <v>1216511</v>
      </c>
      <c r="U59" s="41">
        <f>IF(S59=0,"-",S59/S$88)</f>
        <v>0.14768552534900808</v>
      </c>
      <c r="V59" s="41">
        <f>IF(T59=0,"-",T59/T$88)</f>
        <v>0.19407812606939431</v>
      </c>
      <c r="W59" s="42">
        <f t="shared" si="167"/>
        <v>6052.2935323383081</v>
      </c>
      <c r="X59" s="68">
        <f>SUM(X56:X58)</f>
        <v>768</v>
      </c>
      <c r="Y59" s="40">
        <f>SUM(Y56:Y58)</f>
        <v>4201923</v>
      </c>
      <c r="Z59" s="41">
        <f>IF(X59=0,"-",X59/X$88)</f>
        <v>0.17602567041026818</v>
      </c>
      <c r="AA59" s="41">
        <f>IF(Y59=0,"-",Y59/Y$88)</f>
        <v>0.19233552242205484</v>
      </c>
      <c r="AB59" s="42">
        <f t="shared" si="169"/>
        <v>5471.25390625</v>
      </c>
      <c r="AC59" s="68">
        <f>SUM(AC56:AC58)</f>
        <v>2480</v>
      </c>
      <c r="AD59" s="40">
        <f>SUM(AD56:AD58)</f>
        <v>12632713.289999999</v>
      </c>
      <c r="AE59" s="41">
        <f>IF(AC59=0,"-",AC59/AC$88)</f>
        <v>0.17542618660253237</v>
      </c>
      <c r="AF59" s="41">
        <f>IF(AD59=0,"-",AD59/AD$88)</f>
        <v>0.21621626531018726</v>
      </c>
      <c r="AG59" s="42">
        <f t="shared" si="171"/>
        <v>5093.8360040322577</v>
      </c>
      <c r="AH59" s="68">
        <f>SUM(AH56:AH58)</f>
        <v>5511</v>
      </c>
      <c r="AI59" s="40">
        <f>SUM(AI56:AI58)</f>
        <v>28791570.960000001</v>
      </c>
      <c r="AJ59" s="41">
        <f>IF(AH59=0,"-",AH59/AH$88)</f>
        <v>0.14941032940219601</v>
      </c>
      <c r="AK59" s="41">
        <f>IF(AI59=0,"-",AI59/AI$88)</f>
        <v>0.19186333235668365</v>
      </c>
      <c r="AL59" s="42">
        <f t="shared" si="173"/>
        <v>5224.3823189983668</v>
      </c>
      <c r="AM59" s="16"/>
      <c r="AN59" s="68">
        <f>SUM(AN56:AN58)</f>
        <v>2353</v>
      </c>
      <c r="AO59" s="40">
        <f>SUM(AO56:AO58)</f>
        <v>10952321.790000001</v>
      </c>
      <c r="AP59" s="41">
        <f>IF(AN59=0,"-",AN59/AN$88)</f>
        <v>0.16313089295618413</v>
      </c>
      <c r="AQ59" s="41">
        <f>IF(AO59=0,"-",AO59/AO$88)</f>
        <v>0.20576581846625994</v>
      </c>
      <c r="AR59" s="42">
        <f t="shared" si="175"/>
        <v>4654.6203952401193</v>
      </c>
      <c r="AS59" s="68">
        <f>SUM(AS56:AS58)</f>
        <v>0</v>
      </c>
      <c r="AT59" s="40">
        <f>SUM(AT56:AT58)</f>
        <v>0</v>
      </c>
      <c r="AU59" s="41" t="str">
        <f>IF(AS59=0,"-",AS59/AS$88)</f>
        <v>-</v>
      </c>
      <c r="AV59" s="41" t="str">
        <f>IF(AT59=0,"-",AT59/AT$88)</f>
        <v>-</v>
      </c>
      <c r="AW59" s="42" t="str">
        <f t="shared" si="177"/>
        <v>-</v>
      </c>
      <c r="AX59" s="68">
        <f>SUM(AX56:AX58)</f>
        <v>0</v>
      </c>
      <c r="AY59" s="40">
        <f>SUM(AY56:AY58)</f>
        <v>0</v>
      </c>
      <c r="AZ59" s="41" t="str">
        <f>IF(AX59=0,"-",AX59/AX$88)</f>
        <v>-</v>
      </c>
      <c r="BA59" s="41" t="str">
        <f>IF(AY59=0,"-",AY59/AY$88)</f>
        <v>-</v>
      </c>
      <c r="BB59" s="42" t="str">
        <f t="shared" si="179"/>
        <v>-</v>
      </c>
      <c r="BC59" s="68">
        <f>SUM(BC56:BC58)</f>
        <v>0</v>
      </c>
      <c r="BD59" s="40">
        <f>SUM(BD56:BD58)</f>
        <v>0</v>
      </c>
      <c r="BE59" s="41" t="str">
        <f>IF(BC59=0,"-",BC59/BC$88)</f>
        <v>-</v>
      </c>
      <c r="BF59" s="41" t="str">
        <f>IF(BD59=0,"-",BD59/BD$88)</f>
        <v>-</v>
      </c>
      <c r="BG59" s="42" t="str">
        <f t="shared" si="181"/>
        <v>-</v>
      </c>
      <c r="BH59" s="68">
        <f>SUM(BH56:BH58)</f>
        <v>0</v>
      </c>
      <c r="BI59" s="40">
        <f>SUM(BI56:BI58)</f>
        <v>0</v>
      </c>
      <c r="BJ59" s="41" t="str">
        <f>IF(BH59=0,"-",BH59/BH$88)</f>
        <v>-</v>
      </c>
      <c r="BK59" s="41" t="str">
        <f>IF(BI59=0,"-",BI59/BI$88)</f>
        <v>-</v>
      </c>
      <c r="BL59" s="42" t="str">
        <f t="shared" si="183"/>
        <v>-</v>
      </c>
      <c r="BM59" s="68">
        <f>SUM(BM56:BM58)</f>
        <v>0</v>
      </c>
      <c r="BN59" s="40">
        <f>SUM(BN56:BN58)</f>
        <v>0</v>
      </c>
      <c r="BO59" s="41" t="str">
        <f>IF(BM59=0,"-",BM59/BM$88)</f>
        <v>-</v>
      </c>
      <c r="BP59" s="41" t="str">
        <f>IF(BN59=0,"-",BN59/BN$88)</f>
        <v>-</v>
      </c>
      <c r="BQ59" s="42" t="str">
        <f t="shared" si="185"/>
        <v>-</v>
      </c>
      <c r="BR59" s="68">
        <f>SUM(BR56:BR58)</f>
        <v>2353</v>
      </c>
      <c r="BS59" s="40">
        <f>SUM(BS56:BS58)</f>
        <v>10952321.790000001</v>
      </c>
      <c r="BT59" s="41">
        <f>IF(BR59=0,"-",BR59/BR$88)</f>
        <v>0.21441589210862039</v>
      </c>
      <c r="BU59" s="41">
        <f>IF(BS59=0,"-",BS59/BS$88)</f>
        <v>0.27411570646250366</v>
      </c>
      <c r="BV59" s="42">
        <f t="shared" si="187"/>
        <v>4654.6203952401193</v>
      </c>
      <c r="BX59" s="68">
        <f>SUM(BX56:BX58)</f>
        <v>7864</v>
      </c>
      <c r="BY59" s="40">
        <f>SUM(BY56:BY58)</f>
        <v>39743892.75</v>
      </c>
      <c r="BZ59" s="41">
        <f>IF(BX59=0,"-",BX59/BX$88)</f>
        <v>0.16431601161745962</v>
      </c>
      <c r="CA59" s="41">
        <f>IF(BY59=0,"-",BY59/BY$88)</f>
        <v>0.20915854589093583</v>
      </c>
      <c r="CB59" s="42">
        <f t="shared" si="189"/>
        <v>5053.9029437945064</v>
      </c>
    </row>
    <row r="60" spans="2:80" s="3" customFormat="1" ht="4.55" customHeight="1" outlineLevel="1" thickTop="1" thickBot="1" x14ac:dyDescent="0.35">
      <c r="B60"/>
      <c r="C60"/>
      <c r="D60" s="50">
        <f>D9</f>
        <v>2990</v>
      </c>
      <c r="E60" s="51">
        <f>E9</f>
        <v>9573453.8599999994</v>
      </c>
      <c r="F60" s="52">
        <f>IF(D60=0,"-",D60/D$63)</f>
        <v>7.6863753213367607</v>
      </c>
      <c r="G60" s="52">
        <f>IF(E60=0,"-",E60/E$63)</f>
        <v>25.454680346860673</v>
      </c>
      <c r="H60" s="51">
        <f t="shared" si="161"/>
        <v>3201.824033444816</v>
      </c>
      <c r="I60" s="50">
        <f>I9</f>
        <v>1607</v>
      </c>
      <c r="J60" s="51">
        <f>J9</f>
        <v>5897252.5999999996</v>
      </c>
      <c r="K60" s="52">
        <f>IF(I60=0,"-",I60/I$63)</f>
        <v>6.453815261044177</v>
      </c>
      <c r="L60" s="52">
        <f>IF(J60=0,"-",J60/J$63)</f>
        <v>29.31686283731031</v>
      </c>
      <c r="M60" s="51">
        <f t="shared" si="163"/>
        <v>3669.7278158058493</v>
      </c>
      <c r="N60" s="50">
        <f>N9</f>
        <v>776</v>
      </c>
      <c r="O60" s="51">
        <f>O9</f>
        <v>3043361.71</v>
      </c>
      <c r="P60" s="52">
        <f>IF(N60=0,"-",N60/N$63)</f>
        <v>8.0833333333333339</v>
      </c>
      <c r="Q60" s="52">
        <f>IF(O60=0,"-",O60/O$63)</f>
        <v>32.384801383346634</v>
      </c>
      <c r="R60" s="51">
        <f t="shared" si="165"/>
        <v>3921.8578737113403</v>
      </c>
      <c r="S60" s="50">
        <f>S9</f>
        <v>357</v>
      </c>
      <c r="T60" s="51">
        <f>T9</f>
        <v>1133732</v>
      </c>
      <c r="U60" s="52">
        <f>IF(S60=0,"-",S60/S$63)</f>
        <v>71.400000000000006</v>
      </c>
      <c r="V60" s="52">
        <f>IF(T60=0,"-",T60/T$63)</f>
        <v>261.46955719557195</v>
      </c>
      <c r="W60" s="51">
        <f t="shared" si="167"/>
        <v>3175.719887955182</v>
      </c>
      <c r="X60" s="50">
        <f>X9</f>
        <v>660</v>
      </c>
      <c r="Y60" s="51">
        <f>Y9</f>
        <v>3301165</v>
      </c>
      <c r="Z60" s="52">
        <f>IF(X60=0,"-",X60/X$63)</f>
        <v>55</v>
      </c>
      <c r="AA60" s="52">
        <f>IF(Y60=0,"-",Y60/Y$63)</f>
        <v>200.53243834285021</v>
      </c>
      <c r="AB60" s="51">
        <f t="shared" si="169"/>
        <v>5001.765151515152</v>
      </c>
      <c r="AC60" s="50">
        <f>AC9</f>
        <v>427</v>
      </c>
      <c r="AD60" s="51">
        <f>AD9</f>
        <v>2599665.62</v>
      </c>
      <c r="AE60" s="52">
        <f>IF(AC60=0,"-",AC60/AC$63)</f>
        <v>25.117647058823529</v>
      </c>
      <c r="AF60" s="52">
        <f>IF(AD60=0,"-",AD60/AD$63)</f>
        <v>133.23931680440771</v>
      </c>
      <c r="AG60" s="51">
        <f t="shared" si="171"/>
        <v>6088.2098829039815</v>
      </c>
      <c r="AH60" s="50">
        <f>AH9</f>
        <v>6817</v>
      </c>
      <c r="AI60" s="51">
        <f>AI9</f>
        <v>25548630.789999999</v>
      </c>
      <c r="AJ60" s="52">
        <f>IF(AH60=0,"-",AH60/AH$63)</f>
        <v>8.8763020833333339</v>
      </c>
      <c r="AK60" s="52">
        <f>IF(AI60=0,"-",AI60/AI$63)</f>
        <v>35.906213159023935</v>
      </c>
      <c r="AL60" s="51">
        <f t="shared" si="173"/>
        <v>3747.7821314361154</v>
      </c>
      <c r="AM60" s="10"/>
      <c r="AN60" s="50">
        <f>AN9</f>
        <v>217</v>
      </c>
      <c r="AO60" s="51">
        <f>AO9</f>
        <v>1183816.19</v>
      </c>
      <c r="AP60" s="52">
        <f>IF(AN60=0,"-",AN60/AN$63)</f>
        <v>12.764705882352942</v>
      </c>
      <c r="AQ60" s="52">
        <f>IF(AO60=0,"-",AO60/AO$63)</f>
        <v>39.851603451334611</v>
      </c>
      <c r="AR60" s="51">
        <f t="shared" si="175"/>
        <v>5455.3741474654371</v>
      </c>
      <c r="AS60" s="50">
        <f>AS9</f>
        <v>0</v>
      </c>
      <c r="AT60" s="51">
        <f>AT9</f>
        <v>0</v>
      </c>
      <c r="AU60" s="52" t="str">
        <f>IF(AS60=0,"-",AS60/AS$63)</f>
        <v>-</v>
      </c>
      <c r="AV60" s="52" t="str">
        <f>IF(AT60=0,"-",AT60/AT$63)</f>
        <v>-</v>
      </c>
      <c r="AW60" s="51" t="str">
        <f t="shared" si="177"/>
        <v>-</v>
      </c>
      <c r="AX60" s="50">
        <f>AX9</f>
        <v>0</v>
      </c>
      <c r="AY60" s="51">
        <f>AY9</f>
        <v>0</v>
      </c>
      <c r="AZ60" s="52" t="str">
        <f>IF(AX60=0,"-",AX60/AX$63)</f>
        <v>-</v>
      </c>
      <c r="BA60" s="52" t="str">
        <f>IF(AY60=0,"-",AY60/AY$63)</f>
        <v>-</v>
      </c>
      <c r="BB60" s="51" t="str">
        <f t="shared" si="179"/>
        <v>-</v>
      </c>
      <c r="BC60" s="50">
        <f>BC9</f>
        <v>0</v>
      </c>
      <c r="BD60" s="51">
        <f>BD9</f>
        <v>0</v>
      </c>
      <c r="BE60" s="52" t="str">
        <f>IF(BC60=0,"-",BC60/BC$63)</f>
        <v>-</v>
      </c>
      <c r="BF60" s="52" t="str">
        <f>IF(BD60=0,"-",BD60/BD$63)</f>
        <v>-</v>
      </c>
      <c r="BG60" s="51" t="str">
        <f t="shared" si="181"/>
        <v>-</v>
      </c>
      <c r="BH60" s="50">
        <f>BH9</f>
        <v>0</v>
      </c>
      <c r="BI60" s="51">
        <f>BI9</f>
        <v>0</v>
      </c>
      <c r="BJ60" s="52" t="str">
        <f>IF(BH60=0,"-",BH60/BH$63)</f>
        <v>-</v>
      </c>
      <c r="BK60" s="52" t="str">
        <f>IF(BI60=0,"-",BI60/BI$63)</f>
        <v>-</v>
      </c>
      <c r="BL60" s="51" t="str">
        <f t="shared" si="183"/>
        <v>-</v>
      </c>
      <c r="BM60" s="50">
        <f>BM9</f>
        <v>0</v>
      </c>
      <c r="BN60" s="51">
        <f>BN9</f>
        <v>0</v>
      </c>
      <c r="BO60" s="52" t="str">
        <f>IF(BM60=0,"-",BM60/BM$63)</f>
        <v>-</v>
      </c>
      <c r="BP60" s="52" t="str">
        <f>IF(BN60=0,"-",BN60/BN$63)</f>
        <v>-</v>
      </c>
      <c r="BQ60" s="51" t="str">
        <f t="shared" si="185"/>
        <v>-</v>
      </c>
      <c r="BR60" s="50">
        <f>BR9</f>
        <v>0</v>
      </c>
      <c r="BS60" s="51">
        <f>BS9</f>
        <v>0</v>
      </c>
      <c r="BT60" s="52" t="str">
        <f>IF(BR60=0,"-",BR60/BR$63)</f>
        <v>-</v>
      </c>
      <c r="BU60" s="52" t="str">
        <f>IF(BS60=0,"-",BS60/BS$63)</f>
        <v>-</v>
      </c>
      <c r="BV60" s="51" t="str">
        <f t="shared" si="187"/>
        <v>-</v>
      </c>
      <c r="BX60" s="50">
        <f>BX9</f>
        <v>6817</v>
      </c>
      <c r="BY60" s="51">
        <f>BY9</f>
        <v>25548630.789999999</v>
      </c>
      <c r="BZ60" s="52">
        <f>IF(BX60=0,"-",BX60/BX$63)</f>
        <v>8.6840764331210192</v>
      </c>
      <c r="CA60" s="52">
        <f>IF(BY60=0,"-",BY60/BY$63)</f>
        <v>34.467258241957708</v>
      </c>
      <c r="CB60" s="51">
        <f t="shared" si="189"/>
        <v>3747.7821314361154</v>
      </c>
    </row>
    <row r="61" spans="2:80" s="3" customFormat="1" ht="16" customHeight="1" outlineLevel="1" thickTop="1" x14ac:dyDescent="0.3">
      <c r="B61" s="137" t="s">
        <v>26</v>
      </c>
      <c r="C61" s="8" t="s">
        <v>17</v>
      </c>
      <c r="D61" s="65">
        <f>D9</f>
        <v>2990</v>
      </c>
      <c r="E61" s="36">
        <f>E9</f>
        <v>9573453.8599999994</v>
      </c>
      <c r="F61" s="37">
        <f t="shared" ref="F61:G63" si="190">IF(D61=0,"-",D61/D$64)</f>
        <v>0.62291666666666667</v>
      </c>
      <c r="G61" s="37">
        <f t="shared" si="190"/>
        <v>0.74763996391877685</v>
      </c>
      <c r="H61" s="38">
        <f t="shared" si="161"/>
        <v>3201.824033444816</v>
      </c>
      <c r="I61" s="65">
        <f>I9</f>
        <v>1607</v>
      </c>
      <c r="J61" s="36">
        <f>J9</f>
        <v>5897252.5999999996</v>
      </c>
      <c r="K61" s="37">
        <f t="shared" ref="K61:L63" si="191">IF(I61=0,"-",I61/I$64)</f>
        <v>0.53890006706908111</v>
      </c>
      <c r="L61" s="37">
        <f t="shared" si="191"/>
        <v>0.68785363239780462</v>
      </c>
      <c r="M61" s="38">
        <f t="shared" si="163"/>
        <v>3669.7278158058493</v>
      </c>
      <c r="N61" s="65">
        <f>N9</f>
        <v>776</v>
      </c>
      <c r="O61" s="36">
        <f>O9</f>
        <v>3043361.71</v>
      </c>
      <c r="P61" s="37">
        <f t="shared" ref="P61:Q63" si="192">IF(N61=0,"-",N61/N$64)</f>
        <v>0.60015467904098996</v>
      </c>
      <c r="Q61" s="37">
        <f t="shared" si="192"/>
        <v>0.7463573628734409</v>
      </c>
      <c r="R61" s="38">
        <f t="shared" si="165"/>
        <v>3921.8578737113403</v>
      </c>
      <c r="S61" s="65">
        <f>S9</f>
        <v>357</v>
      </c>
      <c r="T61" s="36">
        <f>T9</f>
        <v>1133732</v>
      </c>
      <c r="U61" s="37">
        <f t="shared" ref="U61:V63" si="193">IF(S61=0,"-",S61/S$64)</f>
        <v>0.85817307692307687</v>
      </c>
      <c r="V61" s="37">
        <f t="shared" si="193"/>
        <v>0.89967091558790413</v>
      </c>
      <c r="W61" s="38">
        <f t="shared" si="167"/>
        <v>3175.719887955182</v>
      </c>
      <c r="X61" s="65">
        <f>X9</f>
        <v>660</v>
      </c>
      <c r="Y61" s="36">
        <f>Y9</f>
        <v>3301165</v>
      </c>
      <c r="Z61" s="37">
        <f t="shared" ref="Z61:AA63" si="194">IF(X61=0,"-",X61/X$64)</f>
        <v>0.82706766917293228</v>
      </c>
      <c r="AA61" s="37">
        <f t="shared" si="194"/>
        <v>0.92353402945089824</v>
      </c>
      <c r="AB61" s="38">
        <f t="shared" si="169"/>
        <v>5001.765151515152</v>
      </c>
      <c r="AC61" s="65">
        <f>AC9</f>
        <v>427</v>
      </c>
      <c r="AD61" s="36">
        <f>AD9</f>
        <v>2599665.62</v>
      </c>
      <c r="AE61" s="37">
        <f t="shared" ref="AE61:AF63" si="195">IF(AC61=0,"-",AC61/AC$64)</f>
        <v>0.84387351778656128</v>
      </c>
      <c r="AF61" s="37">
        <f t="shared" si="195"/>
        <v>0.94943039394227569</v>
      </c>
      <c r="AG61" s="38">
        <f t="shared" si="171"/>
        <v>6088.2098829039815</v>
      </c>
      <c r="AH61" s="65">
        <f>AH9</f>
        <v>6817</v>
      </c>
      <c r="AI61" s="36">
        <f>AI9</f>
        <v>25548630.789999999</v>
      </c>
      <c r="AJ61" s="37">
        <f t="shared" ref="AJ61:AK63" si="196">IF(AH61=0,"-",AH61/AH$64)</f>
        <v>0.63149606299212602</v>
      </c>
      <c r="AK61" s="37">
        <f t="shared" si="196"/>
        <v>0.77352779039491248</v>
      </c>
      <c r="AL61" s="38">
        <f t="shared" si="173"/>
        <v>3747.7821314361154</v>
      </c>
      <c r="AM61" s="10"/>
      <c r="AN61" s="65">
        <f>AN9</f>
        <v>217</v>
      </c>
      <c r="AO61" s="36">
        <f>AO9</f>
        <v>1183816.19</v>
      </c>
      <c r="AP61" s="37">
        <f t="shared" ref="AP61:AQ63" si="197">IF(AN61=0,"-",AN61/AN$64)</f>
        <v>0.76950354609929073</v>
      </c>
      <c r="AQ61" s="37">
        <f t="shared" si="197"/>
        <v>0.87628871916432827</v>
      </c>
      <c r="AR61" s="38">
        <f t="shared" si="175"/>
        <v>5455.3741474654371</v>
      </c>
      <c r="AS61" s="65">
        <f>AS9</f>
        <v>0</v>
      </c>
      <c r="AT61" s="36">
        <f>AT9</f>
        <v>0</v>
      </c>
      <c r="AU61" s="37" t="str">
        <f t="shared" ref="AU61:AV63" si="198">IF(AS61=0,"-",AS61/AS$64)</f>
        <v>-</v>
      </c>
      <c r="AV61" s="37" t="str">
        <f t="shared" si="198"/>
        <v>-</v>
      </c>
      <c r="AW61" s="38" t="str">
        <f t="shared" si="177"/>
        <v>-</v>
      </c>
      <c r="AX61" s="65">
        <f>AX9</f>
        <v>0</v>
      </c>
      <c r="AY61" s="36">
        <f>AY9</f>
        <v>0</v>
      </c>
      <c r="AZ61" s="37" t="str">
        <f t="shared" ref="AZ61:BA63" si="199">IF(AX61=0,"-",AX61/AX$64)</f>
        <v>-</v>
      </c>
      <c r="BA61" s="37" t="str">
        <f t="shared" si="199"/>
        <v>-</v>
      </c>
      <c r="BB61" s="38" t="str">
        <f t="shared" si="179"/>
        <v>-</v>
      </c>
      <c r="BC61" s="65">
        <f>BC9</f>
        <v>0</v>
      </c>
      <c r="BD61" s="36">
        <f>BD9</f>
        <v>0</v>
      </c>
      <c r="BE61" s="37" t="str">
        <f t="shared" ref="BE61:BF63" si="200">IF(BC61=0,"-",BC61/BC$64)</f>
        <v>-</v>
      </c>
      <c r="BF61" s="37" t="str">
        <f t="shared" si="200"/>
        <v>-</v>
      </c>
      <c r="BG61" s="38" t="str">
        <f t="shared" si="181"/>
        <v>-</v>
      </c>
      <c r="BH61" s="65">
        <f>BH9</f>
        <v>0</v>
      </c>
      <c r="BI61" s="36">
        <f>BI9</f>
        <v>0</v>
      </c>
      <c r="BJ61" s="37" t="str">
        <f t="shared" ref="BJ61:BK63" si="201">IF(BH61=0,"-",BH61/BH$64)</f>
        <v>-</v>
      </c>
      <c r="BK61" s="37" t="str">
        <f t="shared" si="201"/>
        <v>-</v>
      </c>
      <c r="BL61" s="38" t="str">
        <f t="shared" si="183"/>
        <v>-</v>
      </c>
      <c r="BM61" s="65">
        <f>BM9</f>
        <v>0</v>
      </c>
      <c r="BN61" s="36">
        <f>BN9</f>
        <v>0</v>
      </c>
      <c r="BO61" s="37" t="str">
        <f t="shared" ref="BO61:BP63" si="202">IF(BM61=0,"-",BM61/BM$64)</f>
        <v>-</v>
      </c>
      <c r="BP61" s="37" t="str">
        <f t="shared" si="202"/>
        <v>-</v>
      </c>
      <c r="BQ61" s="38" t="str">
        <f t="shared" si="185"/>
        <v>-</v>
      </c>
      <c r="BR61" s="65">
        <f>BR9</f>
        <v>0</v>
      </c>
      <c r="BS61" s="36">
        <f>BS9</f>
        <v>0</v>
      </c>
      <c r="BT61" s="37" t="str">
        <f t="shared" ref="BT61:BU63" si="203">IF(BR61=0,"-",BR61/BR$64)</f>
        <v>-</v>
      </c>
      <c r="BU61" s="37" t="str">
        <f t="shared" si="203"/>
        <v>-</v>
      </c>
      <c r="BV61" s="38" t="str">
        <f t="shared" si="187"/>
        <v>-</v>
      </c>
      <c r="BX61" s="65">
        <f>BX9</f>
        <v>6817</v>
      </c>
      <c r="BY61" s="36">
        <f>BY9</f>
        <v>25548630.789999999</v>
      </c>
      <c r="BZ61" s="37">
        <f t="shared" ref="BZ61:CA63" si="204">IF(BX61=0,"-",BX61/BX$64)</f>
        <v>0.62771639042357275</v>
      </c>
      <c r="CA61" s="37">
        <f t="shared" si="204"/>
        <v>0.76963340829984561</v>
      </c>
      <c r="CB61" s="38">
        <f t="shared" si="189"/>
        <v>3747.7821314361154</v>
      </c>
    </row>
    <row r="62" spans="2:80" s="3" customFormat="1" ht="15.05" customHeight="1" outlineLevel="1" x14ac:dyDescent="0.3">
      <c r="B62" s="138"/>
      <c r="C62" s="9" t="s">
        <v>18</v>
      </c>
      <c r="D62" s="66">
        <f>D19</f>
        <v>1421</v>
      </c>
      <c r="E62" s="47">
        <f>E19</f>
        <v>2855346.67</v>
      </c>
      <c r="F62" s="48">
        <f t="shared" si="190"/>
        <v>0.29604166666666665</v>
      </c>
      <c r="G62" s="48">
        <f t="shared" si="190"/>
        <v>0.22298862171926734</v>
      </c>
      <c r="H62" s="49">
        <f t="shared" si="161"/>
        <v>2009.3924489795918</v>
      </c>
      <c r="I62" s="66">
        <f>I19</f>
        <v>1126</v>
      </c>
      <c r="J62" s="47">
        <f>J19</f>
        <v>2475003.77</v>
      </c>
      <c r="K62" s="48">
        <f t="shared" si="191"/>
        <v>0.37759892689470154</v>
      </c>
      <c r="L62" s="48">
        <f t="shared" si="191"/>
        <v>0.28868363776595918</v>
      </c>
      <c r="M62" s="49">
        <f t="shared" si="163"/>
        <v>2198.0495293072822</v>
      </c>
      <c r="N62" s="66">
        <f>N19</f>
        <v>421</v>
      </c>
      <c r="O62" s="47">
        <f>O19</f>
        <v>940283.29</v>
      </c>
      <c r="P62" s="48">
        <f t="shared" si="192"/>
        <v>0.32559938128383603</v>
      </c>
      <c r="Q62" s="48">
        <f t="shared" si="192"/>
        <v>0.23059610508090506</v>
      </c>
      <c r="R62" s="49">
        <f t="shared" si="165"/>
        <v>2233.4519952494061</v>
      </c>
      <c r="S62" s="66">
        <f>S19</f>
        <v>54</v>
      </c>
      <c r="T62" s="47">
        <f>T19</f>
        <v>122095</v>
      </c>
      <c r="U62" s="48">
        <f t="shared" si="193"/>
        <v>0.12980769230769232</v>
      </c>
      <c r="V62" s="48">
        <f t="shared" si="193"/>
        <v>9.6888259693388865E-2</v>
      </c>
      <c r="W62" s="49">
        <f t="shared" si="167"/>
        <v>2261.0185185185187</v>
      </c>
      <c r="X62" s="66">
        <f>X19</f>
        <v>126</v>
      </c>
      <c r="Y62" s="47">
        <f>Y19</f>
        <v>256865</v>
      </c>
      <c r="Z62" s="48">
        <f t="shared" si="194"/>
        <v>0.15789473684210525</v>
      </c>
      <c r="AA62" s="48">
        <f t="shared" si="194"/>
        <v>7.1860560885295036E-2</v>
      </c>
      <c r="AB62" s="49">
        <f t="shared" si="169"/>
        <v>2038.6111111111111</v>
      </c>
      <c r="AC62" s="66">
        <f>AC19</f>
        <v>62</v>
      </c>
      <c r="AD62" s="47">
        <f>AD19</f>
        <v>118955</v>
      </c>
      <c r="AE62" s="48">
        <f t="shared" si="195"/>
        <v>0.1225296442687747</v>
      </c>
      <c r="AF62" s="48">
        <f t="shared" si="195"/>
        <v>4.3443853564291625E-2</v>
      </c>
      <c r="AG62" s="49">
        <f t="shared" si="171"/>
        <v>1918.6290322580646</v>
      </c>
      <c r="AH62" s="66">
        <f>AH19</f>
        <v>3210</v>
      </c>
      <c r="AI62" s="47">
        <f>AI19</f>
        <v>6768548.7300000004</v>
      </c>
      <c r="AJ62" s="48">
        <f t="shared" si="196"/>
        <v>0.29735988883742476</v>
      </c>
      <c r="AK62" s="48">
        <f t="shared" si="196"/>
        <v>0.20492920291237227</v>
      </c>
      <c r="AL62" s="49">
        <f t="shared" si="173"/>
        <v>2108.5821588785047</v>
      </c>
      <c r="AM62" s="10"/>
      <c r="AN62" s="66">
        <f>AN19</f>
        <v>48</v>
      </c>
      <c r="AO62" s="47">
        <f>AO19</f>
        <v>137421.29</v>
      </c>
      <c r="AP62" s="48">
        <f t="shared" si="197"/>
        <v>0.1702127659574468</v>
      </c>
      <c r="AQ62" s="48">
        <f t="shared" si="197"/>
        <v>0.10172248632620046</v>
      </c>
      <c r="AR62" s="49">
        <f t="shared" si="175"/>
        <v>2862.943541666667</v>
      </c>
      <c r="AS62" s="66">
        <f>AS19</f>
        <v>0</v>
      </c>
      <c r="AT62" s="47">
        <f>AT19</f>
        <v>0</v>
      </c>
      <c r="AU62" s="48" t="str">
        <f t="shared" si="198"/>
        <v>-</v>
      </c>
      <c r="AV62" s="48" t="str">
        <f t="shared" si="198"/>
        <v>-</v>
      </c>
      <c r="AW62" s="49" t="str">
        <f t="shared" si="177"/>
        <v>-</v>
      </c>
      <c r="AX62" s="66">
        <f>AX19</f>
        <v>0</v>
      </c>
      <c r="AY62" s="47">
        <f>AY19</f>
        <v>0</v>
      </c>
      <c r="AZ62" s="48" t="str">
        <f t="shared" si="199"/>
        <v>-</v>
      </c>
      <c r="BA62" s="48" t="str">
        <f t="shared" si="199"/>
        <v>-</v>
      </c>
      <c r="BB62" s="49" t="str">
        <f t="shared" si="179"/>
        <v>-</v>
      </c>
      <c r="BC62" s="66">
        <f>BC19</f>
        <v>0</v>
      </c>
      <c r="BD62" s="47">
        <f>BD19</f>
        <v>0</v>
      </c>
      <c r="BE62" s="48" t="str">
        <f t="shared" si="200"/>
        <v>-</v>
      </c>
      <c r="BF62" s="48" t="str">
        <f t="shared" si="200"/>
        <v>-</v>
      </c>
      <c r="BG62" s="49" t="str">
        <f t="shared" si="181"/>
        <v>-</v>
      </c>
      <c r="BH62" s="66">
        <f>BH19</f>
        <v>0</v>
      </c>
      <c r="BI62" s="47">
        <f>BI19</f>
        <v>0</v>
      </c>
      <c r="BJ62" s="48" t="str">
        <f t="shared" si="201"/>
        <v>-</v>
      </c>
      <c r="BK62" s="48" t="str">
        <f t="shared" si="201"/>
        <v>-</v>
      </c>
      <c r="BL62" s="49" t="str">
        <f t="shared" si="183"/>
        <v>-</v>
      </c>
      <c r="BM62" s="66">
        <f>BM19</f>
        <v>0</v>
      </c>
      <c r="BN62" s="47">
        <f>BN19</f>
        <v>0</v>
      </c>
      <c r="BO62" s="48" t="str">
        <f t="shared" si="202"/>
        <v>-</v>
      </c>
      <c r="BP62" s="48" t="str">
        <f t="shared" si="202"/>
        <v>-</v>
      </c>
      <c r="BQ62" s="49" t="str">
        <f t="shared" si="185"/>
        <v>-</v>
      </c>
      <c r="BR62" s="66">
        <f>BR19</f>
        <v>48</v>
      </c>
      <c r="BS62" s="47">
        <f>BS19</f>
        <v>137421.29</v>
      </c>
      <c r="BT62" s="48">
        <f t="shared" si="203"/>
        <v>0.7384615384615385</v>
      </c>
      <c r="BU62" s="48">
        <f t="shared" si="203"/>
        <v>0.8222571590809139</v>
      </c>
      <c r="BV62" s="49">
        <f t="shared" si="187"/>
        <v>2862.943541666667</v>
      </c>
      <c r="BX62" s="66">
        <f>BX19</f>
        <v>3258</v>
      </c>
      <c r="BY62" s="47">
        <f>BY19</f>
        <v>6905970.0200000005</v>
      </c>
      <c r="BZ62" s="48">
        <f t="shared" si="204"/>
        <v>0.3</v>
      </c>
      <c r="CA62" s="48">
        <f t="shared" si="204"/>
        <v>0.20803718554614384</v>
      </c>
      <c r="CB62" s="49">
        <f t="shared" si="189"/>
        <v>2119.6961387354208</v>
      </c>
    </row>
    <row r="63" spans="2:80" s="3" customFormat="1" ht="16" customHeight="1" outlineLevel="1" thickBot="1" x14ac:dyDescent="0.35">
      <c r="B63" s="139"/>
      <c r="C63" s="11" t="s">
        <v>0</v>
      </c>
      <c r="D63" s="67">
        <f>D29</f>
        <v>389</v>
      </c>
      <c r="E63" s="54">
        <f>E29</f>
        <v>376097.98000000004</v>
      </c>
      <c r="F63" s="55">
        <f t="shared" si="190"/>
        <v>8.1041666666666665E-2</v>
      </c>
      <c r="G63" s="55">
        <f t="shared" si="190"/>
        <v>2.9371414361955769E-2</v>
      </c>
      <c r="H63" s="56">
        <f t="shared" si="161"/>
        <v>966.83285347043716</v>
      </c>
      <c r="I63" s="67">
        <f>I29</f>
        <v>249</v>
      </c>
      <c r="J63" s="54">
        <f>J29</f>
        <v>201155.65</v>
      </c>
      <c r="K63" s="55">
        <f t="shared" si="191"/>
        <v>8.350100603621731E-2</v>
      </c>
      <c r="L63" s="55">
        <f t="shared" si="191"/>
        <v>2.3462729836236193E-2</v>
      </c>
      <c r="M63" s="56">
        <f t="shared" si="163"/>
        <v>807.85401606425705</v>
      </c>
      <c r="N63" s="67">
        <f>N29</f>
        <v>96</v>
      </c>
      <c r="O63" s="54">
        <f>O29</f>
        <v>93975</v>
      </c>
      <c r="P63" s="55">
        <f t="shared" si="192"/>
        <v>7.4245939675174011E-2</v>
      </c>
      <c r="Q63" s="55">
        <f t="shared" si="192"/>
        <v>2.3046532045654083E-2</v>
      </c>
      <c r="R63" s="56">
        <f t="shared" si="165"/>
        <v>978.90625</v>
      </c>
      <c r="S63" s="67">
        <f>S29</f>
        <v>5</v>
      </c>
      <c r="T63" s="54">
        <f>T29</f>
        <v>4336</v>
      </c>
      <c r="U63" s="55">
        <f t="shared" si="193"/>
        <v>1.201923076923077E-2</v>
      </c>
      <c r="V63" s="55">
        <f t="shared" si="193"/>
        <v>3.4408247187070243E-3</v>
      </c>
      <c r="W63" s="56">
        <f t="shared" si="167"/>
        <v>867.2</v>
      </c>
      <c r="X63" s="67">
        <f>X29</f>
        <v>12</v>
      </c>
      <c r="Y63" s="54">
        <f>Y29</f>
        <v>16462</v>
      </c>
      <c r="Z63" s="55">
        <f t="shared" si="194"/>
        <v>1.5037593984962405E-2</v>
      </c>
      <c r="AA63" s="55">
        <f t="shared" si="194"/>
        <v>4.605409663806773E-3</v>
      </c>
      <c r="AB63" s="56">
        <f t="shared" si="169"/>
        <v>1371.8333333333333</v>
      </c>
      <c r="AC63" s="67">
        <f>AC29</f>
        <v>17</v>
      </c>
      <c r="AD63" s="54">
        <f>AD29</f>
        <v>19511.25</v>
      </c>
      <c r="AE63" s="55">
        <f t="shared" si="195"/>
        <v>3.3596837944664032E-2</v>
      </c>
      <c r="AF63" s="55">
        <f t="shared" si="195"/>
        <v>7.1257524934326844E-3</v>
      </c>
      <c r="AG63" s="56">
        <f t="shared" si="171"/>
        <v>1147.7205882352941</v>
      </c>
      <c r="AH63" s="67">
        <f>AH29</f>
        <v>768</v>
      </c>
      <c r="AI63" s="54">
        <f>AI29</f>
        <v>711537.88000000012</v>
      </c>
      <c r="AJ63" s="55">
        <f t="shared" si="196"/>
        <v>7.1144048170449281E-2</v>
      </c>
      <c r="AK63" s="55">
        <f t="shared" si="196"/>
        <v>2.1543006692715236E-2</v>
      </c>
      <c r="AL63" s="56">
        <f t="shared" si="173"/>
        <v>926.48161458333345</v>
      </c>
      <c r="AM63" s="10"/>
      <c r="AN63" s="67">
        <f>AN29</f>
        <v>17</v>
      </c>
      <c r="AO63" s="54">
        <f>AO29</f>
        <v>29705.61</v>
      </c>
      <c r="AP63" s="55">
        <f t="shared" si="197"/>
        <v>6.0283687943262408E-2</v>
      </c>
      <c r="AQ63" s="55">
        <f t="shared" si="197"/>
        <v>2.1988794509471155E-2</v>
      </c>
      <c r="AR63" s="56">
        <f t="shared" si="175"/>
        <v>1747.3888235294119</v>
      </c>
      <c r="AS63" s="67">
        <f>AS29</f>
        <v>0</v>
      </c>
      <c r="AT63" s="54">
        <f>AT29</f>
        <v>0</v>
      </c>
      <c r="AU63" s="55" t="str">
        <f t="shared" si="198"/>
        <v>-</v>
      </c>
      <c r="AV63" s="55" t="str">
        <f t="shared" si="198"/>
        <v>-</v>
      </c>
      <c r="AW63" s="56" t="str">
        <f t="shared" si="177"/>
        <v>-</v>
      </c>
      <c r="AX63" s="67">
        <f>AX29</f>
        <v>0</v>
      </c>
      <c r="AY63" s="54">
        <f>AY29</f>
        <v>0</v>
      </c>
      <c r="AZ63" s="55" t="str">
        <f t="shared" si="199"/>
        <v>-</v>
      </c>
      <c r="BA63" s="55" t="str">
        <f t="shared" si="199"/>
        <v>-</v>
      </c>
      <c r="BB63" s="56" t="str">
        <f t="shared" si="179"/>
        <v>-</v>
      </c>
      <c r="BC63" s="67">
        <f>BC29</f>
        <v>0</v>
      </c>
      <c r="BD63" s="54">
        <f>BD29</f>
        <v>0</v>
      </c>
      <c r="BE63" s="55" t="str">
        <f t="shared" si="200"/>
        <v>-</v>
      </c>
      <c r="BF63" s="55" t="str">
        <f t="shared" si="200"/>
        <v>-</v>
      </c>
      <c r="BG63" s="56" t="str">
        <f t="shared" si="181"/>
        <v>-</v>
      </c>
      <c r="BH63" s="67">
        <f>BH29</f>
        <v>0</v>
      </c>
      <c r="BI63" s="54">
        <f>BI29</f>
        <v>0</v>
      </c>
      <c r="BJ63" s="55" t="str">
        <f t="shared" si="201"/>
        <v>-</v>
      </c>
      <c r="BK63" s="55" t="str">
        <f t="shared" si="201"/>
        <v>-</v>
      </c>
      <c r="BL63" s="56" t="str">
        <f t="shared" si="183"/>
        <v>-</v>
      </c>
      <c r="BM63" s="67">
        <f>BM29</f>
        <v>0</v>
      </c>
      <c r="BN63" s="54">
        <f>BN29</f>
        <v>0</v>
      </c>
      <c r="BO63" s="55" t="str">
        <f t="shared" si="202"/>
        <v>-</v>
      </c>
      <c r="BP63" s="55" t="str">
        <f t="shared" si="202"/>
        <v>-</v>
      </c>
      <c r="BQ63" s="56" t="str">
        <f t="shared" si="185"/>
        <v>-</v>
      </c>
      <c r="BR63" s="67">
        <f>BR29</f>
        <v>17</v>
      </c>
      <c r="BS63" s="54">
        <f>BS29</f>
        <v>29705.61</v>
      </c>
      <c r="BT63" s="55">
        <f t="shared" si="203"/>
        <v>0.26153846153846155</v>
      </c>
      <c r="BU63" s="55">
        <f t="shared" si="203"/>
        <v>0.17774284091908601</v>
      </c>
      <c r="BV63" s="56">
        <f t="shared" si="187"/>
        <v>1747.3888235294119</v>
      </c>
      <c r="BX63" s="67">
        <f>BX29</f>
        <v>785</v>
      </c>
      <c r="BY63" s="54">
        <f>BY29</f>
        <v>741243.49000000011</v>
      </c>
      <c r="BZ63" s="55">
        <f t="shared" si="204"/>
        <v>7.2283609576427252E-2</v>
      </c>
      <c r="CA63" s="55">
        <f t="shared" si="204"/>
        <v>2.2329406154010675E-2</v>
      </c>
      <c r="CB63" s="56">
        <f t="shared" si="189"/>
        <v>944.25922292993641</v>
      </c>
    </row>
    <row r="64" spans="2:80" s="3" customFormat="1" ht="16.600000000000001" customHeight="1" outlineLevel="1" thickTop="1" thickBot="1" x14ac:dyDescent="0.35">
      <c r="B64" s="6" t="str">
        <f>B61</f>
        <v>FA19</v>
      </c>
      <c r="C64" s="7"/>
      <c r="D64" s="68">
        <f>SUM(D61:D63)</f>
        <v>4800</v>
      </c>
      <c r="E64" s="40">
        <f>SUM(E61:E63)</f>
        <v>12804898.51</v>
      </c>
      <c r="F64" s="41">
        <f>IF(D64=0,"-",D64/D$88)</f>
        <v>0.66861679899707482</v>
      </c>
      <c r="G64" s="41">
        <f>IF(E64=0,"-",E64/E$88)</f>
        <v>0.59523385063957746</v>
      </c>
      <c r="H64" s="42"/>
      <c r="I64" s="68">
        <f>SUM(I61:I63)</f>
        <v>2982</v>
      </c>
      <c r="J64" s="40">
        <f>SUM(J61:J63)</f>
        <v>8573412.0199999996</v>
      </c>
      <c r="K64" s="41">
        <f>IF(I64=0,"-",I64/I$88)</f>
        <v>0.51869890415724473</v>
      </c>
      <c r="L64" s="41">
        <f>IF(J64=0,"-",J64/J$88)</f>
        <v>0.40539838023170449</v>
      </c>
      <c r="M64" s="42"/>
      <c r="N64" s="68">
        <f>SUM(N61:N63)</f>
        <v>1293</v>
      </c>
      <c r="O64" s="40">
        <f>SUM(O61:O63)</f>
        <v>4077620</v>
      </c>
      <c r="P64" s="41">
        <f>IF(N64=0,"-",N64/N$88)</f>
        <v>0.315673828125</v>
      </c>
      <c r="Q64" s="41">
        <f>IF(O64=0,"-",O64/O$88)</f>
        <v>0.19546485591844709</v>
      </c>
      <c r="R64" s="42"/>
      <c r="S64" s="68">
        <f>SUM(S61:S63)</f>
        <v>416</v>
      </c>
      <c r="T64" s="40">
        <f>SUM(T61:T63)</f>
        <v>1260163</v>
      </c>
      <c r="U64" s="41">
        <f>IF(S64=0,"-",S64/S$88)</f>
        <v>0.3056576047024247</v>
      </c>
      <c r="V64" s="41">
        <f>IF(T64=0,"-",T64/T$88)</f>
        <v>0.20104222122281357</v>
      </c>
      <c r="W64" s="42"/>
      <c r="X64" s="68">
        <f>SUM(X61:X63)</f>
        <v>798</v>
      </c>
      <c r="Y64" s="40">
        <f>SUM(Y61:Y63)</f>
        <v>3574492</v>
      </c>
      <c r="Z64" s="41">
        <f>IF(X64=0,"-",X64/X$88)</f>
        <v>0.18290167316066927</v>
      </c>
      <c r="AA64" s="41">
        <f>IF(Y64=0,"-",Y64/Y$88)</f>
        <v>0.16361598873026842</v>
      </c>
      <c r="AB64" s="42"/>
      <c r="AC64" s="68">
        <f>SUM(AC61:AC63)</f>
        <v>506</v>
      </c>
      <c r="AD64" s="40">
        <f>SUM(AD61:AD63)</f>
        <v>2738131.87</v>
      </c>
      <c r="AE64" s="41">
        <f>IF(AC64=0,"-",AC64/AC$88)</f>
        <v>3.5792600976161847E-2</v>
      </c>
      <c r="AF64" s="41">
        <f>IF(AD64=0,"-",AD64/AD$88)</f>
        <v>4.6864725990959241E-2</v>
      </c>
      <c r="AG64" s="42"/>
      <c r="AH64" s="68">
        <f>SUM(AH61:AH63)</f>
        <v>10795</v>
      </c>
      <c r="AI64" s="40">
        <f>SUM(AI61:AI63)</f>
        <v>33028717.399999999</v>
      </c>
      <c r="AJ64" s="41">
        <f>IF(AH64=0,"-",AH64/AH$88)</f>
        <v>0.29266639555374813</v>
      </c>
      <c r="AK64" s="41">
        <f>IF(AI64=0,"-",AI64/AI$88)</f>
        <v>0.22009913222988581</v>
      </c>
      <c r="AL64" s="42"/>
      <c r="AM64" s="16"/>
      <c r="AN64" s="68">
        <f>SUM(AN61:AN63)</f>
        <v>282</v>
      </c>
      <c r="AO64" s="40">
        <f>SUM(AO61:AO63)</f>
        <v>1350943.09</v>
      </c>
      <c r="AP64" s="41">
        <f>IF(AN64=0,"-",AN64/AN$88)</f>
        <v>1.9550748752079867E-2</v>
      </c>
      <c r="AQ64" s="41">
        <f>IF(AO64=0,"-",AO64/AO$88)</f>
        <v>2.5380728939958241E-2</v>
      </c>
      <c r="AR64" s="42"/>
      <c r="AS64" s="68">
        <f>SUM(AS61:AS63)</f>
        <v>0</v>
      </c>
      <c r="AT64" s="40">
        <f>SUM(AT61:AT63)</f>
        <v>0</v>
      </c>
      <c r="AU64" s="41" t="str">
        <f>IF(AS64=0,"-",AS64/AS$88)</f>
        <v>-</v>
      </c>
      <c r="AV64" s="41" t="str">
        <f>IF(AT64=0,"-",AT64/AT$88)</f>
        <v>-</v>
      </c>
      <c r="AW64" s="42"/>
      <c r="AX64" s="68">
        <f>SUM(AX61:AX63)</f>
        <v>0</v>
      </c>
      <c r="AY64" s="40">
        <f>SUM(AY61:AY63)</f>
        <v>0</v>
      </c>
      <c r="AZ64" s="41" t="str">
        <f>IF(AX64=0,"-",AX64/AX$88)</f>
        <v>-</v>
      </c>
      <c r="BA64" s="41" t="str">
        <f>IF(AY64=0,"-",AY64/AY$88)</f>
        <v>-</v>
      </c>
      <c r="BB64" s="42"/>
      <c r="BC64" s="68">
        <f>SUM(BC61:BC63)</f>
        <v>0</v>
      </c>
      <c r="BD64" s="40">
        <f>SUM(BD61:BD63)</f>
        <v>0</v>
      </c>
      <c r="BE64" s="41" t="str">
        <f>IF(BC64=0,"-",BC64/BC$88)</f>
        <v>-</v>
      </c>
      <c r="BF64" s="41" t="str">
        <f>IF(BD64=0,"-",BD64/BD$88)</f>
        <v>-</v>
      </c>
      <c r="BG64" s="42"/>
      <c r="BH64" s="68">
        <f>SUM(BH61:BH63)</f>
        <v>0</v>
      </c>
      <c r="BI64" s="40">
        <f>SUM(BI61:BI63)</f>
        <v>0</v>
      </c>
      <c r="BJ64" s="41" t="str">
        <f>IF(BH64=0,"-",BH64/BH$88)</f>
        <v>-</v>
      </c>
      <c r="BK64" s="41" t="str">
        <f>IF(BI64=0,"-",BI64/BI$88)</f>
        <v>-</v>
      </c>
      <c r="BL64" s="42"/>
      <c r="BM64" s="68">
        <f>SUM(BM61:BM63)</f>
        <v>0</v>
      </c>
      <c r="BN64" s="40">
        <f>SUM(BN61:BN63)</f>
        <v>0</v>
      </c>
      <c r="BO64" s="41" t="str">
        <f>IF(BM64=0,"-",BM64/BM$88)</f>
        <v>-</v>
      </c>
      <c r="BP64" s="41" t="str">
        <f>IF(BN64=0,"-",BN64/BN$88)</f>
        <v>-</v>
      </c>
      <c r="BQ64" s="42"/>
      <c r="BR64" s="68">
        <f>SUM(BR61:BR63)</f>
        <v>65</v>
      </c>
      <c r="BS64" s="40">
        <f>SUM(BS61:BS63)</f>
        <v>167126.90000000002</v>
      </c>
      <c r="BT64" s="41">
        <f>IF(BR64=0,"-",BR64/BR$88)</f>
        <v>5.9230909422270826E-3</v>
      </c>
      <c r="BU64" s="41">
        <f>IF(BS64=0,"-",BS64/BS$88)</f>
        <v>4.1828672623750772E-3</v>
      </c>
      <c r="BV64" s="42"/>
      <c r="BX64" s="68">
        <f>SUM(BX61:BX63)</f>
        <v>10860</v>
      </c>
      <c r="BY64" s="40">
        <f>SUM(BY61:BY63)</f>
        <v>33195844.299999997</v>
      </c>
      <c r="BZ64" s="41">
        <f>IF(BX64=0,"-",BX64/BX$88)</f>
        <v>0.22691656741678681</v>
      </c>
      <c r="CA64" s="41">
        <f>IF(BY64=0,"-",BY64/BY$88)</f>
        <v>0.17469840126342204</v>
      </c>
      <c r="CB64" s="42"/>
    </row>
    <row r="65" spans="2:80" s="3" customFormat="1" ht="4.55" customHeight="1" outlineLevel="1" thickTop="1" thickBot="1" x14ac:dyDescent="0.35">
      <c r="B65"/>
      <c r="C65"/>
      <c r="D65" s="50">
        <f>D11</f>
        <v>18</v>
      </c>
      <c r="E65" s="51">
        <f>E11</f>
        <v>113430.25</v>
      </c>
      <c r="F65" s="52" t="e">
        <f>IF(D65=0,"-",D65/D$72)</f>
        <v>#DIV/0!</v>
      </c>
      <c r="G65" s="52" t="e">
        <f>IF(E65=0,"-",E65/E$72)</f>
        <v>#DIV/0!</v>
      </c>
      <c r="H65" s="51">
        <f>IF(D65&gt;0,E65/D65,"-")</f>
        <v>6301.6805555555557</v>
      </c>
      <c r="I65" s="50">
        <f>I11</f>
        <v>309</v>
      </c>
      <c r="J65" s="51">
        <f>J11</f>
        <v>2133581.6799999997</v>
      </c>
      <c r="K65" s="52">
        <f>IF(I65=0,"-",I65/I$72)</f>
        <v>22.071428571428573</v>
      </c>
      <c r="L65" s="52">
        <f>IF(J65=0,"-",J65/J$72)</f>
        <v>49.687961301930777</v>
      </c>
      <c r="M65" s="51">
        <f>IF(I65&gt;0,J65/I65,"-")</f>
        <v>6904.7950809061476</v>
      </c>
      <c r="N65" s="50">
        <f>N11</f>
        <v>644</v>
      </c>
      <c r="O65" s="51">
        <f>O11</f>
        <v>4733118.8499999996</v>
      </c>
      <c r="P65" s="52">
        <f>IF(N65=0,"-",N65/N$72)</f>
        <v>22.206896551724139</v>
      </c>
      <c r="Q65" s="52">
        <f>IF(O65=0,"-",O65/O$72)</f>
        <v>57.449191877788856</v>
      </c>
      <c r="R65" s="51">
        <f>IF(N65&gt;0,O65/N65,"-")</f>
        <v>7349.5634316770183</v>
      </c>
      <c r="S65" s="50">
        <f>S11</f>
        <v>441</v>
      </c>
      <c r="T65" s="51">
        <f>T11</f>
        <v>2333617</v>
      </c>
      <c r="U65" s="52" t="e">
        <f>IF(S65=0,"-",S65/S$72)</f>
        <v>#DIV/0!</v>
      </c>
      <c r="V65" s="52" t="e">
        <f>IF(T65=0,"-",T65/T$72)</f>
        <v>#DIV/0!</v>
      </c>
      <c r="W65" s="51">
        <f>IF(S65&gt;0,T65/S65,"-")</f>
        <v>5291.6485260770978</v>
      </c>
      <c r="X65" s="50">
        <f>X11</f>
        <v>1866</v>
      </c>
      <c r="Y65" s="51">
        <f>Y11</f>
        <v>8984778</v>
      </c>
      <c r="Z65" s="52" t="e">
        <f>IF(X65=0,"-",X65/X$72)</f>
        <v>#DIV/0!</v>
      </c>
      <c r="AA65" s="52" t="e">
        <f>IF(Y65=0,"-",Y65/Y$72)</f>
        <v>#DIV/0!</v>
      </c>
      <c r="AB65" s="51">
        <f>IF(X65&gt;0,Y65/X65,"-")</f>
        <v>4814.9935691318324</v>
      </c>
      <c r="AC65" s="50">
        <f>AC11</f>
        <v>5091</v>
      </c>
      <c r="AD65" s="51">
        <f>AD11</f>
        <v>19039139.469999999</v>
      </c>
      <c r="AE65" s="52">
        <f>IF(AC65=0,"-",AC65/AC$72)</f>
        <v>27.518918918918917</v>
      </c>
      <c r="AF65" s="52">
        <f>IF(AD65=0,"-",AD65/AD$72)</f>
        <v>97.964532612163765</v>
      </c>
      <c r="AG65" s="51">
        <f>IF(AC65&gt;0,AD65/AC65,"-")</f>
        <v>3739.76418581811</v>
      </c>
      <c r="AH65" s="50">
        <f>AH11</f>
        <v>8369</v>
      </c>
      <c r="AI65" s="51">
        <f>AI11</f>
        <v>37337665.25</v>
      </c>
      <c r="AJ65" s="52">
        <f>IF(AH65=0,"-",AH65/AH$72)</f>
        <v>36.706140350877192</v>
      </c>
      <c r="AK65" s="52">
        <f>IF(AI65=0,"-",AI65/AI$72)</f>
        <v>116.7989044428558</v>
      </c>
      <c r="AL65" s="51">
        <f>IF(AH65&gt;0,AI65/AH65,"-")</f>
        <v>4461.424931294061</v>
      </c>
      <c r="AM65" s="10"/>
      <c r="AN65" s="50">
        <f>AN11</f>
        <v>3174</v>
      </c>
      <c r="AO65" s="51">
        <f>AO11</f>
        <v>11844870.380000001</v>
      </c>
      <c r="AP65" s="52">
        <f>IF(AN65=0,"-",AN65/AN$72)</f>
        <v>11.376344086021506</v>
      </c>
      <c r="AQ65" s="52">
        <f>IF(AO65=0,"-",AO65/AO$72)</f>
        <v>39.275892438782407</v>
      </c>
      <c r="AR65" s="51">
        <f>IF(AN65&gt;0,AO65/AN65,"-")</f>
        <v>3731.8432199117833</v>
      </c>
      <c r="AS65" s="50">
        <f>AS11</f>
        <v>0</v>
      </c>
      <c r="AT65" s="51">
        <f>AT11</f>
        <v>0</v>
      </c>
      <c r="AU65" s="52" t="str">
        <f>IF(AS65=0,"-",AS65/AS$72)</f>
        <v>-</v>
      </c>
      <c r="AV65" s="52" t="str">
        <f>IF(AT65=0,"-",AT65/AT$72)</f>
        <v>-</v>
      </c>
      <c r="AW65" s="51" t="str">
        <f>IF(AS65&gt;0,AT65/AS65,"-")</f>
        <v>-</v>
      </c>
      <c r="AX65" s="50">
        <f>AX11</f>
        <v>0</v>
      </c>
      <c r="AY65" s="51">
        <f>AY11</f>
        <v>0</v>
      </c>
      <c r="AZ65" s="52" t="str">
        <f>IF(AX65=0,"-",AX65/AX$72)</f>
        <v>-</v>
      </c>
      <c r="BA65" s="52" t="str">
        <f>IF(AY65=0,"-",AY65/AY$72)</f>
        <v>-</v>
      </c>
      <c r="BB65" s="51" t="str">
        <f>IF(AX65&gt;0,AY65/AX65,"-")</f>
        <v>-</v>
      </c>
      <c r="BC65" s="50">
        <f>BC11</f>
        <v>0</v>
      </c>
      <c r="BD65" s="51">
        <f>BD11</f>
        <v>0</v>
      </c>
      <c r="BE65" s="52" t="str">
        <f>IF(BC65=0,"-",BC65/BC$72)</f>
        <v>-</v>
      </c>
      <c r="BF65" s="52" t="str">
        <f>IF(BD65=0,"-",BD65/BD$72)</f>
        <v>-</v>
      </c>
      <c r="BG65" s="51" t="str">
        <f>IF(BC65&gt;0,BD65/BC65,"-")</f>
        <v>-</v>
      </c>
      <c r="BH65" s="50">
        <f>BH11</f>
        <v>0</v>
      </c>
      <c r="BI65" s="51">
        <f>BI11</f>
        <v>0</v>
      </c>
      <c r="BJ65" s="52" t="str">
        <f>IF(BH65=0,"-",BH65/BH$72)</f>
        <v>-</v>
      </c>
      <c r="BK65" s="52" t="str">
        <f>IF(BI65=0,"-",BI65/BI$72)</f>
        <v>-</v>
      </c>
      <c r="BL65" s="51" t="str">
        <f>IF(BH65&gt;0,BI65/BH65,"-")</f>
        <v>-</v>
      </c>
      <c r="BM65" s="50">
        <f>BM11</f>
        <v>0</v>
      </c>
      <c r="BN65" s="51">
        <f>BN11</f>
        <v>0</v>
      </c>
      <c r="BO65" s="52" t="str">
        <f>IF(BM65=0,"-",BM65/BM$72)</f>
        <v>-</v>
      </c>
      <c r="BP65" s="52" t="str">
        <f>IF(BN65=0,"-",BN65/BN$72)</f>
        <v>-</v>
      </c>
      <c r="BQ65" s="51" t="str">
        <f>IF(BM65&gt;0,BN65/BM65,"-")</f>
        <v>-</v>
      </c>
      <c r="BR65" s="50">
        <f>BR11</f>
        <v>0</v>
      </c>
      <c r="BS65" s="51">
        <f>BS11</f>
        <v>0</v>
      </c>
      <c r="BT65" s="52" t="str">
        <f>IF(BR65=0,"-",BR65/BR$72)</f>
        <v>-</v>
      </c>
      <c r="BU65" s="52" t="str">
        <f>IF(BS65=0,"-",BS65/BS$72)</f>
        <v>-</v>
      </c>
      <c r="BV65" s="51" t="str">
        <f>IF(BR65&gt;0,BS65/BR65,"-")</f>
        <v>-</v>
      </c>
      <c r="BX65" s="50">
        <f>BX11</f>
        <v>8369</v>
      </c>
      <c r="BY65" s="51">
        <f>BY11</f>
        <v>37337665.25</v>
      </c>
      <c r="BZ65" s="52">
        <f>IF(BX65=0,"-",BX65/BX$72)</f>
        <v>16.506903353057201</v>
      </c>
      <c r="CA65" s="52">
        <f>IF(BY65=0,"-",BY65/BY$72)</f>
        <v>60.100291107057032</v>
      </c>
      <c r="CB65" s="51">
        <f>IF(BX65&gt;0,BY65/BX65,"-")</f>
        <v>4461.424931294061</v>
      </c>
    </row>
    <row r="66" spans="2:80" s="3" customFormat="1" ht="16" customHeight="1" outlineLevel="1" thickTop="1" x14ac:dyDescent="0.3">
      <c r="B66" s="137" t="s">
        <v>27</v>
      </c>
      <c r="C66" s="8" t="s">
        <v>17</v>
      </c>
      <c r="D66" s="65">
        <f>D10</f>
        <v>916</v>
      </c>
      <c r="E66" s="36">
        <f>E10</f>
        <v>3685250.88</v>
      </c>
      <c r="F66" s="37">
        <f t="shared" ref="F66:G68" si="205">IF(D66=0,"-",D66/D$64)</f>
        <v>0.19083333333333333</v>
      </c>
      <c r="G66" s="37">
        <f t="shared" si="205"/>
        <v>0.28780008503167748</v>
      </c>
      <c r="H66" s="38">
        <f>IF(D66&gt;0,E66/D66,"-")</f>
        <v>4023.1996506550217</v>
      </c>
      <c r="I66" s="65">
        <f>I10</f>
        <v>753</v>
      </c>
      <c r="J66" s="36">
        <f>J10</f>
        <v>2846560.1</v>
      </c>
      <c r="K66" s="37">
        <f t="shared" ref="K66:L68" si="206">IF(I66=0,"-",I66/I$64)</f>
        <v>0.25251509054325955</v>
      </c>
      <c r="L66" s="37">
        <f t="shared" si="206"/>
        <v>0.3320218477030572</v>
      </c>
      <c r="M66" s="38">
        <f>IF(I66&gt;0,J66/I66,"-")</f>
        <v>3780.2922974767598</v>
      </c>
      <c r="N66" s="65">
        <f>N10</f>
        <v>229</v>
      </c>
      <c r="O66" s="36">
        <f>O10</f>
        <v>956240</v>
      </c>
      <c r="P66" s="37">
        <f t="shared" ref="P66:Q68" si="207">IF(N66=0,"-",N66/N$64)</f>
        <v>0.17710750193348801</v>
      </c>
      <c r="Q66" s="37">
        <f t="shared" si="207"/>
        <v>0.23450934613818844</v>
      </c>
      <c r="R66" s="38">
        <f>IF(N66&gt;0,O66/N66,"-")</f>
        <v>4175.7205240174671</v>
      </c>
      <c r="S66" s="65">
        <f>S10</f>
        <v>119</v>
      </c>
      <c r="T66" s="36">
        <f>T10</f>
        <v>476554</v>
      </c>
      <c r="U66" s="37">
        <f t="shared" ref="U66:V68" si="208">IF(S66=0,"-",S66/S$64)</f>
        <v>0.28605769230769229</v>
      </c>
      <c r="V66" s="37">
        <f t="shared" si="208"/>
        <v>0.37816853851446203</v>
      </c>
      <c r="W66" s="38">
        <f>IF(S66&gt;0,T66/S66,"-")</f>
        <v>4004.6554621848741</v>
      </c>
      <c r="X66" s="65">
        <f>X10</f>
        <v>153</v>
      </c>
      <c r="Y66" s="36">
        <f>Y10</f>
        <v>604272</v>
      </c>
      <c r="Z66" s="37">
        <f t="shared" ref="Z66:AA68" si="209">IF(X66=0,"-",X66/X$64)</f>
        <v>0.19172932330827067</v>
      </c>
      <c r="AA66" s="37">
        <f t="shared" si="209"/>
        <v>0.16905115468156034</v>
      </c>
      <c r="AB66" s="38">
        <f>IF(X66&gt;0,Y66/X66,"-")</f>
        <v>3949.4901960784314</v>
      </c>
      <c r="AC66" s="65">
        <f>AC10</f>
        <v>68</v>
      </c>
      <c r="AD66" s="36">
        <f>AD10</f>
        <v>303240</v>
      </c>
      <c r="AE66" s="37">
        <f t="shared" ref="AE66:AF68" si="210">IF(AC66=0,"-",AC66/AC$64)</f>
        <v>0.13438735177865613</v>
      </c>
      <c r="AF66" s="37">
        <f t="shared" si="210"/>
        <v>0.11074704009781676</v>
      </c>
      <c r="AG66" s="38">
        <f>IF(AC66&gt;0,AD66/AC66,"-")</f>
        <v>4459.411764705882</v>
      </c>
      <c r="AH66" s="65">
        <f>AH10</f>
        <v>2238</v>
      </c>
      <c r="AI66" s="36">
        <f>AI10</f>
        <v>8872116.9800000004</v>
      </c>
      <c r="AJ66" s="37">
        <f t="shared" ref="AJ66:AK68" si="211">IF(AH66=0,"-",AH66/AH$64)</f>
        <v>0.20731820287169986</v>
      </c>
      <c r="AK66" s="37">
        <f t="shared" si="211"/>
        <v>0.26861827156509566</v>
      </c>
      <c r="AL66" s="38">
        <f>IF(AH66&gt;0,AI66/AH66,"-")</f>
        <v>3964.3060679177838</v>
      </c>
      <c r="AM66" s="10"/>
      <c r="AN66" s="65">
        <f>AN10</f>
        <v>59</v>
      </c>
      <c r="AO66" s="36">
        <f>AO10</f>
        <v>243328</v>
      </c>
      <c r="AP66" s="37">
        <f t="shared" ref="AP66:AQ68" si="212">IF(AN66=0,"-",AN66/AN$64)</f>
        <v>0.20921985815602837</v>
      </c>
      <c r="AQ66" s="37">
        <f t="shared" si="212"/>
        <v>0.18011713580029487</v>
      </c>
      <c r="AR66" s="38">
        <f>IF(AN66&gt;0,AO66/AN66,"-")</f>
        <v>4124.2033898305081</v>
      </c>
      <c r="AS66" s="65">
        <f>AS10</f>
        <v>0</v>
      </c>
      <c r="AT66" s="36">
        <f>AT10</f>
        <v>0</v>
      </c>
      <c r="AU66" s="37" t="str">
        <f t="shared" ref="AU66:AV68" si="213">IF(AS66=0,"-",AS66/AS$64)</f>
        <v>-</v>
      </c>
      <c r="AV66" s="37" t="str">
        <f t="shared" si="213"/>
        <v>-</v>
      </c>
      <c r="AW66" s="38" t="str">
        <f>IF(AS66&gt;0,AT66/AS66,"-")</f>
        <v>-</v>
      </c>
      <c r="AX66" s="65">
        <f>AX10</f>
        <v>0</v>
      </c>
      <c r="AY66" s="36">
        <f>AY10</f>
        <v>0</v>
      </c>
      <c r="AZ66" s="37" t="str">
        <f t="shared" ref="AZ66:BA68" si="214">IF(AX66=0,"-",AX66/AX$64)</f>
        <v>-</v>
      </c>
      <c r="BA66" s="37" t="str">
        <f t="shared" si="214"/>
        <v>-</v>
      </c>
      <c r="BB66" s="38" t="str">
        <f>IF(AX66&gt;0,AY66/AX66,"-")</f>
        <v>-</v>
      </c>
      <c r="BC66" s="65">
        <f>BC10</f>
        <v>0</v>
      </c>
      <c r="BD66" s="36">
        <f>BD10</f>
        <v>0</v>
      </c>
      <c r="BE66" s="37" t="str">
        <f t="shared" ref="BE66:BF68" si="215">IF(BC66=0,"-",BC66/BC$64)</f>
        <v>-</v>
      </c>
      <c r="BF66" s="37" t="str">
        <f t="shared" si="215"/>
        <v>-</v>
      </c>
      <c r="BG66" s="38" t="str">
        <f>IF(BC66&gt;0,BD66/BC66,"-")</f>
        <v>-</v>
      </c>
      <c r="BH66" s="65">
        <f>BH10</f>
        <v>0</v>
      </c>
      <c r="BI66" s="36">
        <f>BI10</f>
        <v>0</v>
      </c>
      <c r="BJ66" s="37" t="str">
        <f t="shared" ref="BJ66:BK68" si="216">IF(BH66=0,"-",BH66/BH$64)</f>
        <v>-</v>
      </c>
      <c r="BK66" s="37" t="str">
        <f t="shared" si="216"/>
        <v>-</v>
      </c>
      <c r="BL66" s="38" t="str">
        <f>IF(BH66&gt;0,BI66/BH66,"-")</f>
        <v>-</v>
      </c>
      <c r="BM66" s="65">
        <f>BM10</f>
        <v>0</v>
      </c>
      <c r="BN66" s="36">
        <f>BN10</f>
        <v>0</v>
      </c>
      <c r="BO66" s="37" t="str">
        <f t="shared" ref="BO66:BP68" si="217">IF(BM66=0,"-",BM66/BM$64)</f>
        <v>-</v>
      </c>
      <c r="BP66" s="37" t="str">
        <f t="shared" si="217"/>
        <v>-</v>
      </c>
      <c r="BQ66" s="38" t="str">
        <f>IF(BM66&gt;0,BN66/BM66,"-")</f>
        <v>-</v>
      </c>
      <c r="BR66" s="65">
        <f>BR10</f>
        <v>0</v>
      </c>
      <c r="BS66" s="36">
        <f>BS10</f>
        <v>0</v>
      </c>
      <c r="BT66" s="37" t="str">
        <f t="shared" ref="BT66:BU68" si="218">IF(BR66=0,"-",BR66/BR$64)</f>
        <v>-</v>
      </c>
      <c r="BU66" s="37" t="str">
        <f t="shared" si="218"/>
        <v>-</v>
      </c>
      <c r="BV66" s="38" t="str">
        <f>IF(BR66&gt;0,BS66/BR66,"-")</f>
        <v>-</v>
      </c>
      <c r="BX66" s="65">
        <f>BX10</f>
        <v>2238</v>
      </c>
      <c r="BY66" s="36">
        <f>BY10</f>
        <v>8872116.9800000004</v>
      </c>
      <c r="BZ66" s="37">
        <f t="shared" ref="BZ66:CA68" si="219">IF(BX66=0,"-",BX66/BX$64)</f>
        <v>0.20607734806629835</v>
      </c>
      <c r="CA66" s="37">
        <f t="shared" si="219"/>
        <v>0.26726589327929823</v>
      </c>
      <c r="CB66" s="38">
        <f>IF(BX66&gt;0,BY66/BX66,"-")</f>
        <v>3964.3060679177838</v>
      </c>
    </row>
    <row r="67" spans="2:80" s="3" customFormat="1" ht="15.05" customHeight="1" outlineLevel="1" x14ac:dyDescent="0.3">
      <c r="B67" s="138"/>
      <c r="C67" s="9" t="s">
        <v>18</v>
      </c>
      <c r="D67" s="66">
        <f>D20</f>
        <v>367</v>
      </c>
      <c r="E67" s="47">
        <f>E20</f>
        <v>671834.51</v>
      </c>
      <c r="F67" s="48">
        <f t="shared" si="205"/>
        <v>7.6458333333333336E-2</v>
      </c>
      <c r="G67" s="48">
        <f t="shared" si="205"/>
        <v>5.2466992180791601E-2</v>
      </c>
      <c r="H67" s="49">
        <f>IF(D67&gt;0,E67/D67,"-")</f>
        <v>1830.6117438692099</v>
      </c>
      <c r="I67" s="66">
        <f>I20</f>
        <v>335</v>
      </c>
      <c r="J67" s="47">
        <f>J20</f>
        <v>563801.24</v>
      </c>
      <c r="K67" s="48">
        <f t="shared" si="206"/>
        <v>0.11234071093226022</v>
      </c>
      <c r="L67" s="48">
        <f t="shared" si="206"/>
        <v>6.5761593947050265E-2</v>
      </c>
      <c r="M67" s="49">
        <f>IF(I67&gt;0,J67/I67,"-")</f>
        <v>1682.9887761194029</v>
      </c>
      <c r="N67" s="66">
        <f>N20</f>
        <v>119</v>
      </c>
      <c r="O67" s="47">
        <f>O20</f>
        <v>181166.2</v>
      </c>
      <c r="P67" s="48">
        <f t="shared" si="207"/>
        <v>9.2034029389017794E-2</v>
      </c>
      <c r="Q67" s="48">
        <f t="shared" si="207"/>
        <v>4.4429397540722289E-2</v>
      </c>
      <c r="R67" s="49">
        <f>IF(N67&gt;0,O67/N67,"-")</f>
        <v>1522.4050420168069</v>
      </c>
      <c r="S67" s="66">
        <f>S20</f>
        <v>19</v>
      </c>
      <c r="T67" s="47">
        <f>T20</f>
        <v>21640</v>
      </c>
      <c r="U67" s="48">
        <f t="shared" si="208"/>
        <v>4.567307692307692E-2</v>
      </c>
      <c r="V67" s="48">
        <f t="shared" si="208"/>
        <v>1.7172381668085795E-2</v>
      </c>
      <c r="W67" s="49">
        <f>IF(S67&gt;0,T67/S67,"-")</f>
        <v>1138.9473684210527</v>
      </c>
      <c r="X67" s="66">
        <f>X20</f>
        <v>30</v>
      </c>
      <c r="Y67" s="47">
        <f>Y20</f>
        <v>39681</v>
      </c>
      <c r="Z67" s="48">
        <f t="shared" si="209"/>
        <v>3.7593984962406013E-2</v>
      </c>
      <c r="AA67" s="48">
        <f t="shared" si="209"/>
        <v>1.1101157870824722E-2</v>
      </c>
      <c r="AB67" s="49">
        <f>IF(X67&gt;0,Y67/X67,"-")</f>
        <v>1322.7</v>
      </c>
      <c r="AC67" s="66">
        <f>AC20</f>
        <v>18</v>
      </c>
      <c r="AD67" s="47">
        <f>AD20</f>
        <v>21751</v>
      </c>
      <c r="AE67" s="48">
        <f t="shared" si="210"/>
        <v>3.5573122529644272E-2</v>
      </c>
      <c r="AF67" s="48">
        <f t="shared" si="210"/>
        <v>7.9437372021092609E-3</v>
      </c>
      <c r="AG67" s="49">
        <f>IF(AC67&gt;0,AD67/AC67,"-")</f>
        <v>1208.3888888888889</v>
      </c>
      <c r="AH67" s="66">
        <f>AH20</f>
        <v>888</v>
      </c>
      <c r="AI67" s="47">
        <f>AI20</f>
        <v>1499873.95</v>
      </c>
      <c r="AJ67" s="48">
        <f t="shared" si="211"/>
        <v>8.2260305697081981E-2</v>
      </c>
      <c r="AK67" s="48">
        <f t="shared" si="211"/>
        <v>4.5411207823649852E-2</v>
      </c>
      <c r="AL67" s="49">
        <f>IF(AH67&gt;0,AI67/AH67,"-")</f>
        <v>1689.047240990991</v>
      </c>
      <c r="AM67" s="10"/>
      <c r="AN67" s="66">
        <f>AN20</f>
        <v>11</v>
      </c>
      <c r="AO67" s="47">
        <f>AO20</f>
        <v>12891.25</v>
      </c>
      <c r="AP67" s="48">
        <f t="shared" si="212"/>
        <v>3.9007092198581561E-2</v>
      </c>
      <c r="AQ67" s="48">
        <f t="shared" si="212"/>
        <v>9.5424078892916205E-3</v>
      </c>
      <c r="AR67" s="49">
        <f>IF(AN67&gt;0,AO67/AN67,"-")</f>
        <v>1171.9318181818182</v>
      </c>
      <c r="AS67" s="66">
        <f>AS20</f>
        <v>0</v>
      </c>
      <c r="AT67" s="47">
        <f>AT20</f>
        <v>0</v>
      </c>
      <c r="AU67" s="48" t="str">
        <f t="shared" si="213"/>
        <v>-</v>
      </c>
      <c r="AV67" s="48" t="str">
        <f t="shared" si="213"/>
        <v>-</v>
      </c>
      <c r="AW67" s="49" t="str">
        <f>IF(AS67&gt;0,AT67/AS67,"-")</f>
        <v>-</v>
      </c>
      <c r="AX67" s="66">
        <f>AX20</f>
        <v>0</v>
      </c>
      <c r="AY67" s="47">
        <f>AY20</f>
        <v>0</v>
      </c>
      <c r="AZ67" s="48" t="str">
        <f t="shared" si="214"/>
        <v>-</v>
      </c>
      <c r="BA67" s="48" t="str">
        <f t="shared" si="214"/>
        <v>-</v>
      </c>
      <c r="BB67" s="49" t="str">
        <f>IF(AX67&gt;0,AY67/AX67,"-")</f>
        <v>-</v>
      </c>
      <c r="BC67" s="66">
        <f>BC20</f>
        <v>0</v>
      </c>
      <c r="BD67" s="47">
        <f>BD20</f>
        <v>0</v>
      </c>
      <c r="BE67" s="48" t="str">
        <f t="shared" si="215"/>
        <v>-</v>
      </c>
      <c r="BF67" s="48" t="str">
        <f t="shared" si="215"/>
        <v>-</v>
      </c>
      <c r="BG67" s="49" t="str">
        <f>IF(BC67&gt;0,BD67/BC67,"-")</f>
        <v>-</v>
      </c>
      <c r="BH67" s="66">
        <f>BH20</f>
        <v>0</v>
      </c>
      <c r="BI67" s="47">
        <f>BI20</f>
        <v>0</v>
      </c>
      <c r="BJ67" s="48" t="str">
        <f t="shared" si="216"/>
        <v>-</v>
      </c>
      <c r="BK67" s="48" t="str">
        <f t="shared" si="216"/>
        <v>-</v>
      </c>
      <c r="BL67" s="49" t="str">
        <f>IF(BH67&gt;0,BI67/BH67,"-")</f>
        <v>-</v>
      </c>
      <c r="BM67" s="66">
        <f>BM20</f>
        <v>0</v>
      </c>
      <c r="BN67" s="47">
        <f>BN20</f>
        <v>0</v>
      </c>
      <c r="BO67" s="48" t="str">
        <f t="shared" si="217"/>
        <v>-</v>
      </c>
      <c r="BP67" s="48" t="str">
        <f t="shared" si="217"/>
        <v>-</v>
      </c>
      <c r="BQ67" s="49" t="str">
        <f>IF(BM67&gt;0,BN67/BM67,"-")</f>
        <v>-</v>
      </c>
      <c r="BR67" s="66">
        <f>BR20</f>
        <v>11</v>
      </c>
      <c r="BS67" s="47">
        <f>BS20</f>
        <v>12891.25</v>
      </c>
      <c r="BT67" s="48">
        <f t="shared" si="218"/>
        <v>0.16923076923076924</v>
      </c>
      <c r="BU67" s="48">
        <f t="shared" si="218"/>
        <v>7.7134500789519805E-2</v>
      </c>
      <c r="BV67" s="49">
        <f>IF(BR67&gt;0,BS67/BR67,"-")</f>
        <v>1171.9318181818182</v>
      </c>
      <c r="BX67" s="66">
        <f>BX20</f>
        <v>899</v>
      </c>
      <c r="BY67" s="47">
        <f>BY20</f>
        <v>1512765.2</v>
      </c>
      <c r="BZ67" s="48">
        <f t="shared" si="219"/>
        <v>8.2780847145488029E-2</v>
      </c>
      <c r="CA67" s="48">
        <f t="shared" si="219"/>
        <v>4.5570921056525139E-2</v>
      </c>
      <c r="CB67" s="49">
        <f>IF(BX67&gt;0,BY67/BX67,"-")</f>
        <v>1682.7199110122358</v>
      </c>
    </row>
    <row r="68" spans="2:80" s="3" customFormat="1" ht="16" customHeight="1" outlineLevel="1" thickBot="1" x14ac:dyDescent="0.35">
      <c r="B68" s="139"/>
      <c r="C68" s="11" t="s">
        <v>0</v>
      </c>
      <c r="D68" s="67">
        <f>D30</f>
        <v>121</v>
      </c>
      <c r="E68" s="54">
        <f>E30</f>
        <v>204614.95</v>
      </c>
      <c r="F68" s="55">
        <f t="shared" si="205"/>
        <v>2.5208333333333333E-2</v>
      </c>
      <c r="G68" s="55">
        <f t="shared" si="205"/>
        <v>1.5979427704187248E-2</v>
      </c>
      <c r="H68" s="56">
        <f>IF(D68&gt;0,E68/D68,"-")</f>
        <v>1691.0326446280992</v>
      </c>
      <c r="I68" s="67">
        <f>I30</f>
        <v>81</v>
      </c>
      <c r="J68" s="54">
        <f>J30</f>
        <v>124015</v>
      </c>
      <c r="K68" s="55">
        <f t="shared" si="206"/>
        <v>2.716297786720322E-2</v>
      </c>
      <c r="L68" s="55">
        <f t="shared" si="206"/>
        <v>1.4465069415852011E-2</v>
      </c>
      <c r="M68" s="56">
        <f>IF(I68&gt;0,J68/I68,"-")</f>
        <v>1531.0493827160494</v>
      </c>
      <c r="N68" s="67">
        <f>N30</f>
        <v>10</v>
      </c>
      <c r="O68" s="54">
        <f>O30</f>
        <v>13411</v>
      </c>
      <c r="P68" s="55">
        <f t="shared" si="207"/>
        <v>7.7339520494972931E-3</v>
      </c>
      <c r="Q68" s="55">
        <f t="shared" si="207"/>
        <v>3.2889283454564182E-3</v>
      </c>
      <c r="R68" s="56">
        <f>IF(N68&gt;0,O68/N68,"-")</f>
        <v>1341.1</v>
      </c>
      <c r="S68" s="67">
        <f>S30</f>
        <v>2</v>
      </c>
      <c r="T68" s="54">
        <f>T30</f>
        <v>3325</v>
      </c>
      <c r="U68" s="55">
        <f t="shared" si="208"/>
        <v>4.807692307692308E-3</v>
      </c>
      <c r="V68" s="55">
        <f t="shared" si="208"/>
        <v>2.6385475529752899E-3</v>
      </c>
      <c r="W68" s="56">
        <f>IF(S68&gt;0,T68/S68,"-")</f>
        <v>1662.5</v>
      </c>
      <c r="X68" s="67">
        <f>X30</f>
        <v>8</v>
      </c>
      <c r="Y68" s="54">
        <f>Y30</f>
        <v>12238</v>
      </c>
      <c r="Z68" s="55">
        <f t="shared" si="209"/>
        <v>1.0025062656641603E-2</v>
      </c>
      <c r="AA68" s="55">
        <f t="shared" si="209"/>
        <v>3.4237032842708839E-3</v>
      </c>
      <c r="AB68" s="56">
        <f>IF(X68&gt;0,Y68/X68,"-")</f>
        <v>1529.75</v>
      </c>
      <c r="AC68" s="67">
        <f>AC30</f>
        <v>7</v>
      </c>
      <c r="AD68" s="54">
        <f>AD30</f>
        <v>15683</v>
      </c>
      <c r="AE68" s="55">
        <f t="shared" si="210"/>
        <v>1.383399209486166E-2</v>
      </c>
      <c r="AF68" s="55">
        <f t="shared" si="210"/>
        <v>5.7276277201360644E-3</v>
      </c>
      <c r="AG68" s="56">
        <f>IF(AC68&gt;0,AD68/AC68,"-")</f>
        <v>2240.4285714285716</v>
      </c>
      <c r="AH68" s="67">
        <f>AH30</f>
        <v>229</v>
      </c>
      <c r="AI68" s="54">
        <f>AI30</f>
        <v>373286.95</v>
      </c>
      <c r="AJ68" s="55">
        <f t="shared" si="211"/>
        <v>2.1213524779990736E-2</v>
      </c>
      <c r="AK68" s="55">
        <f t="shared" si="211"/>
        <v>1.1301890578409201E-2</v>
      </c>
      <c r="AL68" s="56">
        <f>IF(AH68&gt;0,AI68/AH68,"-")</f>
        <v>1630.074017467249</v>
      </c>
      <c r="AM68" s="10"/>
      <c r="AN68" s="67">
        <f>AN30</f>
        <v>2</v>
      </c>
      <c r="AO68" s="54">
        <f>AO30</f>
        <v>3400</v>
      </c>
      <c r="AP68" s="55">
        <f t="shared" si="212"/>
        <v>7.0921985815602835E-3</v>
      </c>
      <c r="AQ68" s="55">
        <f t="shared" si="212"/>
        <v>2.5167603470254247E-3</v>
      </c>
      <c r="AR68" s="56">
        <f>IF(AN68&gt;0,AO68/AN68,"-")</f>
        <v>1700</v>
      </c>
      <c r="AS68" s="67">
        <f>AS30</f>
        <v>0</v>
      </c>
      <c r="AT68" s="54">
        <f>AT30</f>
        <v>0</v>
      </c>
      <c r="AU68" s="55" t="str">
        <f t="shared" si="213"/>
        <v>-</v>
      </c>
      <c r="AV68" s="55" t="str">
        <f t="shared" si="213"/>
        <v>-</v>
      </c>
      <c r="AW68" s="56" t="str">
        <f>IF(AS68&gt;0,AT68/AS68,"-")</f>
        <v>-</v>
      </c>
      <c r="AX68" s="67">
        <f>AX30</f>
        <v>0</v>
      </c>
      <c r="AY68" s="54">
        <f>AY30</f>
        <v>0</v>
      </c>
      <c r="AZ68" s="55" t="str">
        <f t="shared" si="214"/>
        <v>-</v>
      </c>
      <c r="BA68" s="55" t="str">
        <f t="shared" si="214"/>
        <v>-</v>
      </c>
      <c r="BB68" s="56" t="str">
        <f>IF(AX68&gt;0,AY68/AX68,"-")</f>
        <v>-</v>
      </c>
      <c r="BC68" s="67">
        <f>BC30</f>
        <v>0</v>
      </c>
      <c r="BD68" s="54">
        <f>BD30</f>
        <v>0</v>
      </c>
      <c r="BE68" s="55" t="str">
        <f t="shared" si="215"/>
        <v>-</v>
      </c>
      <c r="BF68" s="55" t="str">
        <f t="shared" si="215"/>
        <v>-</v>
      </c>
      <c r="BG68" s="56" t="str">
        <f>IF(BC68&gt;0,BD68/BC68,"-")</f>
        <v>-</v>
      </c>
      <c r="BH68" s="67">
        <f>BH30</f>
        <v>0</v>
      </c>
      <c r="BI68" s="54">
        <f>BI30</f>
        <v>0</v>
      </c>
      <c r="BJ68" s="55" t="str">
        <f t="shared" si="216"/>
        <v>-</v>
      </c>
      <c r="BK68" s="55" t="str">
        <f t="shared" si="216"/>
        <v>-</v>
      </c>
      <c r="BL68" s="56" t="str">
        <f>IF(BH68&gt;0,BI68/BH68,"-")</f>
        <v>-</v>
      </c>
      <c r="BM68" s="67">
        <f>BM30</f>
        <v>0</v>
      </c>
      <c r="BN68" s="54">
        <f>BN30</f>
        <v>0</v>
      </c>
      <c r="BO68" s="55" t="str">
        <f t="shared" si="217"/>
        <v>-</v>
      </c>
      <c r="BP68" s="55" t="str">
        <f t="shared" si="217"/>
        <v>-</v>
      </c>
      <c r="BQ68" s="56" t="str">
        <f>IF(BM68&gt;0,BN68/BM68,"-")</f>
        <v>-</v>
      </c>
      <c r="BR68" s="67">
        <f>BR30</f>
        <v>2</v>
      </c>
      <c r="BS68" s="54">
        <f>BS30</f>
        <v>3400</v>
      </c>
      <c r="BT68" s="55">
        <f t="shared" si="218"/>
        <v>3.0769230769230771E-2</v>
      </c>
      <c r="BU68" s="55">
        <f t="shared" si="218"/>
        <v>2.0343822568359728E-2</v>
      </c>
      <c r="BV68" s="56">
        <f>IF(BR68&gt;0,BS68/BR68,"-")</f>
        <v>1700</v>
      </c>
      <c r="BX68" s="67">
        <f>BX30</f>
        <v>231</v>
      </c>
      <c r="BY68" s="54">
        <f>BY30</f>
        <v>376686.95</v>
      </c>
      <c r="BZ68" s="55">
        <f t="shared" si="219"/>
        <v>2.1270718232044197E-2</v>
      </c>
      <c r="CA68" s="55">
        <f t="shared" si="219"/>
        <v>1.1347412844685503E-2</v>
      </c>
      <c r="CB68" s="56">
        <f>IF(BX68&gt;0,BY68/BX68,"-")</f>
        <v>1630.6794372294373</v>
      </c>
    </row>
    <row r="69" spans="2:80" s="3" customFormat="1" ht="16.600000000000001" customHeight="1" outlineLevel="1" thickTop="1" thickBot="1" x14ac:dyDescent="0.35">
      <c r="B69" s="6" t="str">
        <f>B66</f>
        <v>HO19</v>
      </c>
      <c r="C69" s="7"/>
      <c r="D69" s="68">
        <f>SUM(D66:D68)</f>
        <v>1404</v>
      </c>
      <c r="E69" s="40">
        <f>SUM(E66:E68)</f>
        <v>4561700.34</v>
      </c>
      <c r="F69" s="41">
        <f>IF(D69=0,"-",D69/D$88)</f>
        <v>0.19557041370664438</v>
      </c>
      <c r="G69" s="41">
        <f>IF(E69=0,"-",E69/E$88)</f>
        <v>0.2120499788984325</v>
      </c>
      <c r="H69" s="42"/>
      <c r="I69" s="68">
        <f>SUM(I66:I68)</f>
        <v>1169</v>
      </c>
      <c r="J69" s="40">
        <f>SUM(J66:J68)</f>
        <v>3534376.34</v>
      </c>
      <c r="K69" s="41">
        <f>IF(I69=0,"-",I69/I$88)</f>
        <v>0.20333971125413117</v>
      </c>
      <c r="L69" s="41">
        <f>IF(J69=0,"-",J69/J$88)</f>
        <v>0.16712487863907188</v>
      </c>
      <c r="M69" s="42"/>
      <c r="N69" s="68">
        <f>SUM(N66:N68)</f>
        <v>358</v>
      </c>
      <c r="O69" s="40">
        <f>SUM(O66:O68)</f>
        <v>1150817.2</v>
      </c>
      <c r="P69" s="41">
        <f>IF(N69=0,"-",N69/N$88)</f>
        <v>8.740234375E-2</v>
      </c>
      <c r="Q69" s="41">
        <f>IF(O69=0,"-",O69/O$88)</f>
        <v>5.5165591248441663E-2</v>
      </c>
      <c r="R69" s="42"/>
      <c r="S69" s="68">
        <f>SUM(S66:S68)</f>
        <v>140</v>
      </c>
      <c r="T69" s="40">
        <f>SUM(T66:T68)</f>
        <v>501519</v>
      </c>
      <c r="U69" s="41">
        <f>IF(S69=0,"-",S69/S$88)</f>
        <v>0.10286554004408523</v>
      </c>
      <c r="V69" s="41">
        <f>IF(T69=0,"-",T69/T$88)</f>
        <v>8.0010676194622626E-2</v>
      </c>
      <c r="W69" s="42"/>
      <c r="X69" s="68">
        <f>SUM(X66:X68)</f>
        <v>191</v>
      </c>
      <c r="Y69" s="40">
        <f>SUM(Y66:Y68)</f>
        <v>656191</v>
      </c>
      <c r="Z69" s="41">
        <f>IF(X69=0,"-",X69/X$88)</f>
        <v>4.3777217510887007E-2</v>
      </c>
      <c r="AA69" s="41">
        <f>IF(Y69=0,"-",Y69/Y$88)</f>
        <v>3.003597133827788E-2</v>
      </c>
      <c r="AB69" s="42"/>
      <c r="AC69" s="68">
        <f>SUM(AC66:AC68)</f>
        <v>93</v>
      </c>
      <c r="AD69" s="40">
        <f>SUM(AD66:AD68)</f>
        <v>340674</v>
      </c>
      <c r="AE69" s="41">
        <f>IF(AC69=0,"-",AC69/AC$88)</f>
        <v>6.5784819975949638E-3</v>
      </c>
      <c r="AF69" s="41">
        <f>IF(AD69=0,"-",AD69/AD$88)</f>
        <v>5.8308344594973976E-3</v>
      </c>
      <c r="AG69" s="42"/>
      <c r="AH69" s="68">
        <f>SUM(AH66:AH68)</f>
        <v>3355</v>
      </c>
      <c r="AI69" s="40">
        <f>SUM(AI66:AI68)</f>
        <v>10745277.879999999</v>
      </c>
      <c r="AJ69" s="41">
        <f>IF(AH69=0,"-",AH69/AH$88)</f>
        <v>9.0958384167005552E-2</v>
      </c>
      <c r="AK69" s="41">
        <f>IF(AI69=0,"-",AI69/AI$88)</f>
        <v>7.1605152216930673E-2</v>
      </c>
      <c r="AL69" s="42"/>
      <c r="AM69" s="16"/>
      <c r="AN69" s="68">
        <f>SUM(AN66:AN68)</f>
        <v>72</v>
      </c>
      <c r="AO69" s="40">
        <f>SUM(AO66:AO68)</f>
        <v>259619.25</v>
      </c>
      <c r="AP69" s="41">
        <f>IF(AN69=0,"-",AN69/AN$88)</f>
        <v>4.9916805324459234E-3</v>
      </c>
      <c r="AQ69" s="41">
        <f>IF(AO69=0,"-",AO69/AO$88)</f>
        <v>4.8775746814362503E-3</v>
      </c>
      <c r="AR69" s="42"/>
      <c r="AS69" s="68">
        <f>SUM(AS66:AS68)</f>
        <v>0</v>
      </c>
      <c r="AT69" s="40">
        <f>SUM(AT66:AT68)</f>
        <v>0</v>
      </c>
      <c r="AU69" s="41" t="str">
        <f>IF(AS69=0,"-",AS69/AS$88)</f>
        <v>-</v>
      </c>
      <c r="AV69" s="41" t="str">
        <f>IF(AT69=0,"-",AT69/AT$88)</f>
        <v>-</v>
      </c>
      <c r="AW69" s="42"/>
      <c r="AX69" s="68">
        <f>SUM(AX66:AX68)</f>
        <v>0</v>
      </c>
      <c r="AY69" s="40">
        <f>SUM(AY66:AY68)</f>
        <v>0</v>
      </c>
      <c r="AZ69" s="41" t="str">
        <f>IF(AX69=0,"-",AX69/AX$88)</f>
        <v>-</v>
      </c>
      <c r="BA69" s="41" t="str">
        <f>IF(AY69=0,"-",AY69/AY$88)</f>
        <v>-</v>
      </c>
      <c r="BB69" s="42"/>
      <c r="BC69" s="68">
        <f>SUM(BC66:BC68)</f>
        <v>0</v>
      </c>
      <c r="BD69" s="40">
        <f>SUM(BD66:BD68)</f>
        <v>0</v>
      </c>
      <c r="BE69" s="41" t="str">
        <f>IF(BC69=0,"-",BC69/BC$88)</f>
        <v>-</v>
      </c>
      <c r="BF69" s="41" t="str">
        <f>IF(BD69=0,"-",BD69/BD$88)</f>
        <v>-</v>
      </c>
      <c r="BG69" s="42"/>
      <c r="BH69" s="68">
        <f>SUM(BH66:BH68)</f>
        <v>0</v>
      </c>
      <c r="BI69" s="40">
        <f>SUM(BI66:BI68)</f>
        <v>0</v>
      </c>
      <c r="BJ69" s="41" t="str">
        <f>IF(BH69=0,"-",BH69/BH$88)</f>
        <v>-</v>
      </c>
      <c r="BK69" s="41" t="str">
        <f>IF(BI69=0,"-",BI69/BI$88)</f>
        <v>-</v>
      </c>
      <c r="BL69" s="42"/>
      <c r="BM69" s="68">
        <f>SUM(BM66:BM68)</f>
        <v>0</v>
      </c>
      <c r="BN69" s="40">
        <f>SUM(BN66:BN68)</f>
        <v>0</v>
      </c>
      <c r="BO69" s="41" t="str">
        <f>IF(BM69=0,"-",BM69/BM$88)</f>
        <v>-</v>
      </c>
      <c r="BP69" s="41" t="str">
        <f>IF(BN69=0,"-",BN69/BN$88)</f>
        <v>-</v>
      </c>
      <c r="BQ69" s="42"/>
      <c r="BR69" s="68">
        <f>SUM(BR66:BR68)</f>
        <v>13</v>
      </c>
      <c r="BS69" s="40">
        <f>SUM(BS66:BS68)</f>
        <v>16291.25</v>
      </c>
      <c r="BT69" s="41">
        <f>IF(BR69=0,"-",BR69/BR$88)</f>
        <v>1.1846181884454165E-3</v>
      </c>
      <c r="BU69" s="41">
        <f>IF(BS69=0,"-",BS69/BS$88)</f>
        <v>4.0773888756488616E-4</v>
      </c>
      <c r="BV69" s="42"/>
      <c r="BX69" s="68">
        <f>SUM(BX66:BX68)</f>
        <v>3368</v>
      </c>
      <c r="BY69" s="40">
        <f>SUM(BY66:BY68)</f>
        <v>10761569.129999999</v>
      </c>
      <c r="BZ69" s="41">
        <f>IF(BX69=0,"-",BX69/BX$88)</f>
        <v>7.0373388495371822E-2</v>
      </c>
      <c r="CA69" s="41">
        <f>IF(BY69=0,"-",BY69/BY$88)</f>
        <v>5.6634466203252909E-2</v>
      </c>
      <c r="CB69" s="42"/>
    </row>
    <row r="70" spans="2:80" s="3" customFormat="1" ht="16" customHeight="1" outlineLevel="1" thickTop="1" x14ac:dyDescent="0.3">
      <c r="B70" s="137" t="s">
        <v>28</v>
      </c>
      <c r="C70" s="8" t="s">
        <v>17</v>
      </c>
      <c r="D70" s="65">
        <f>D11</f>
        <v>18</v>
      </c>
      <c r="E70" s="36">
        <f>E11</f>
        <v>113430.25</v>
      </c>
      <c r="F70" s="37">
        <f t="shared" ref="F70:G72" si="220">IF(D70=0,"-",D70/D$73)</f>
        <v>1</v>
      </c>
      <c r="G70" s="37">
        <f t="shared" si="220"/>
        <v>1</v>
      </c>
      <c r="H70" s="38">
        <f>IF(D70&gt;0,E70/D70,"-")</f>
        <v>6301.6805555555557</v>
      </c>
      <c r="I70" s="65">
        <f>I11</f>
        <v>309</v>
      </c>
      <c r="J70" s="36">
        <f>J11</f>
        <v>2133581.6799999997</v>
      </c>
      <c r="K70" s="37">
        <f t="shared" ref="K70:L72" si="221">IF(I70=0,"-",I70/I$73)</f>
        <v>0.95665634674922606</v>
      </c>
      <c r="L70" s="37">
        <f t="shared" si="221"/>
        <v>0.98027144958458001</v>
      </c>
      <c r="M70" s="38">
        <f>IF(I70&gt;0,J70/I70,"-")</f>
        <v>6904.7950809061476</v>
      </c>
      <c r="N70" s="65">
        <f>N11</f>
        <v>644</v>
      </c>
      <c r="O70" s="36">
        <f>O11</f>
        <v>4733118.8499999996</v>
      </c>
      <c r="P70" s="37">
        <f t="shared" ref="P70:Q72" si="222">IF(N70=0,"-",N70/N$73)</f>
        <v>0.875</v>
      </c>
      <c r="Q70" s="37">
        <f t="shared" si="222"/>
        <v>0.92747934242037255</v>
      </c>
      <c r="R70" s="38">
        <f>IF(N70&gt;0,O70/N70,"-")</f>
        <v>7349.5634316770183</v>
      </c>
      <c r="S70" s="65">
        <f>S11</f>
        <v>441</v>
      </c>
      <c r="T70" s="36">
        <f>T11</f>
        <v>2333617</v>
      </c>
      <c r="U70" s="37">
        <f t="shared" ref="U70:V72" si="223">IF(S70=0,"-",S70/S$73)</f>
        <v>0.98657718120805371</v>
      </c>
      <c r="V70" s="37">
        <f t="shared" si="223"/>
        <v>0.99008479894034207</v>
      </c>
      <c r="W70" s="38">
        <f>IF(S70&gt;0,T70/S70,"-")</f>
        <v>5291.6485260770978</v>
      </c>
      <c r="X70" s="65">
        <f>X11</f>
        <v>1866</v>
      </c>
      <c r="Y70" s="36">
        <f>Y11</f>
        <v>8984778</v>
      </c>
      <c r="Z70" s="37">
        <f t="shared" ref="Z70:AA72" si="224">IF(X70=0,"-",X70/X$73)</f>
        <v>0.98834745762711862</v>
      </c>
      <c r="AA70" s="37">
        <f t="shared" si="224"/>
        <v>0.99233053673652027</v>
      </c>
      <c r="AB70" s="38">
        <f>IF(X70&gt;0,Y70/X70,"-")</f>
        <v>4814.9935691318324</v>
      </c>
      <c r="AC70" s="65">
        <f>AC11</f>
        <v>5091</v>
      </c>
      <c r="AD70" s="36">
        <f>AD11</f>
        <v>19039139.469999999</v>
      </c>
      <c r="AE70" s="37">
        <f t="shared" ref="AE70:AF72" si="225">IF(AC70=0,"-",AC70/AC$73)</f>
        <v>0.77677754043332314</v>
      </c>
      <c r="AF70" s="37">
        <f t="shared" si="225"/>
        <v>0.8952314007657125</v>
      </c>
      <c r="AG70" s="38">
        <f>IF(AC70&gt;0,AD70/AC70,"-")</f>
        <v>3739.76418581811</v>
      </c>
      <c r="AH70" s="65">
        <f>AH11</f>
        <v>8369</v>
      </c>
      <c r="AI70" s="36">
        <f>AI11</f>
        <v>37337665.25</v>
      </c>
      <c r="AJ70" s="37">
        <f t="shared" ref="AJ70:AK72" si="226">IF(AH70=0,"-",AH70/AH$73)</f>
        <v>0.83975516756973712</v>
      </c>
      <c r="AK70" s="37">
        <f t="shared" si="226"/>
        <v>0.93177265846666446</v>
      </c>
      <c r="AL70" s="38">
        <f>IF(AH70&gt;0,AI70/AH70,"-")</f>
        <v>4461.424931294061</v>
      </c>
      <c r="AM70" s="10"/>
      <c r="AN70" s="65">
        <f>AN11</f>
        <v>3174</v>
      </c>
      <c r="AO70" s="36">
        <f>AO11</f>
        <v>11844870.380000001</v>
      </c>
      <c r="AP70" s="37">
        <f t="shared" ref="AP70:AQ72" si="227">IF(AN70=0,"-",AN70/AN$73)</f>
        <v>0.63001190948789199</v>
      </c>
      <c r="AQ70" s="37">
        <f t="shared" si="227"/>
        <v>0.80587355513012404</v>
      </c>
      <c r="AR70" s="38">
        <f>IF(AN70&gt;0,AO70/AN70,"-")</f>
        <v>3731.8432199117833</v>
      </c>
      <c r="AS70" s="65">
        <f>AS11</f>
        <v>0</v>
      </c>
      <c r="AT70" s="36">
        <f>AT11</f>
        <v>0</v>
      </c>
      <c r="AU70" s="37" t="str">
        <f t="shared" ref="AU70:AV72" si="228">IF(AS70=0,"-",AS70/AS$73)</f>
        <v>-</v>
      </c>
      <c r="AV70" s="37" t="str">
        <f t="shared" si="228"/>
        <v>-</v>
      </c>
      <c r="AW70" s="38" t="str">
        <f>IF(AS70&gt;0,AT70/AS70,"-")</f>
        <v>-</v>
      </c>
      <c r="AX70" s="65">
        <f>AX11</f>
        <v>0</v>
      </c>
      <c r="AY70" s="36">
        <f>AY11</f>
        <v>0</v>
      </c>
      <c r="AZ70" s="37" t="str">
        <f t="shared" ref="AZ70:BA72" si="229">IF(AX70=0,"-",AX70/AX$73)</f>
        <v>-</v>
      </c>
      <c r="BA70" s="37" t="str">
        <f t="shared" si="229"/>
        <v>-</v>
      </c>
      <c r="BB70" s="38" t="str">
        <f>IF(AX70&gt;0,AY70/AX70,"-")</f>
        <v>-</v>
      </c>
      <c r="BC70" s="65">
        <f>BC11</f>
        <v>0</v>
      </c>
      <c r="BD70" s="36">
        <f>BD11</f>
        <v>0</v>
      </c>
      <c r="BE70" s="37" t="str">
        <f t="shared" ref="BE70:BF72" si="230">IF(BC70=0,"-",BC70/BC$73)</f>
        <v>-</v>
      </c>
      <c r="BF70" s="37" t="str">
        <f t="shared" si="230"/>
        <v>-</v>
      </c>
      <c r="BG70" s="38" t="str">
        <f>IF(BC70&gt;0,BD70/BC70,"-")</f>
        <v>-</v>
      </c>
      <c r="BH70" s="65">
        <f>BH11</f>
        <v>0</v>
      </c>
      <c r="BI70" s="36">
        <f>BI11</f>
        <v>0</v>
      </c>
      <c r="BJ70" s="37" t="str">
        <f t="shared" ref="BJ70:BK72" si="231">IF(BH70=0,"-",BH70/BH$73)</f>
        <v>-</v>
      </c>
      <c r="BK70" s="37" t="str">
        <f t="shared" si="231"/>
        <v>-</v>
      </c>
      <c r="BL70" s="38" t="str">
        <f>IF(BH70&gt;0,BI70/BH70,"-")</f>
        <v>-</v>
      </c>
      <c r="BM70" s="65">
        <f>BM11</f>
        <v>0</v>
      </c>
      <c r="BN70" s="36">
        <f>BN11</f>
        <v>0</v>
      </c>
      <c r="BO70" s="37" t="str">
        <f t="shared" ref="BO70:BP72" si="232">IF(BM70=0,"-",BM70/BM$73)</f>
        <v>-</v>
      </c>
      <c r="BP70" s="37" t="str">
        <f t="shared" si="232"/>
        <v>-</v>
      </c>
      <c r="BQ70" s="38" t="str">
        <f>IF(BM70&gt;0,BN70/BM70,"-")</f>
        <v>-</v>
      </c>
      <c r="BR70" s="65">
        <f>BR11</f>
        <v>0</v>
      </c>
      <c r="BS70" s="36">
        <f>BS11</f>
        <v>0</v>
      </c>
      <c r="BT70" s="37" t="str">
        <f t="shared" ref="BT70:BU72" si="233">IF(BR70=0,"-",BR70/BR$73)</f>
        <v>-</v>
      </c>
      <c r="BU70" s="37" t="str">
        <f t="shared" si="233"/>
        <v>-</v>
      </c>
      <c r="BV70" s="38" t="str">
        <f>IF(BR70&gt;0,BS70/BR70,"-")</f>
        <v>-</v>
      </c>
      <c r="BX70" s="65">
        <f>BX11</f>
        <v>8369</v>
      </c>
      <c r="BY70" s="36">
        <f>BY11</f>
        <v>37337665.25</v>
      </c>
      <c r="BZ70" s="37">
        <f t="shared" ref="BZ70:CA72" si="234">IF(BX70=0,"-",BX70/BX$73)</f>
        <v>0.70743871513102285</v>
      </c>
      <c r="CA70" s="37">
        <f t="shared" si="234"/>
        <v>0.8698359306689335</v>
      </c>
      <c r="CB70" s="38">
        <f>IF(BX70&gt;0,BY70/BX70,"-")</f>
        <v>4461.424931294061</v>
      </c>
    </row>
    <row r="71" spans="2:80" s="3" customFormat="1" ht="15.05" customHeight="1" outlineLevel="1" x14ac:dyDescent="0.3">
      <c r="B71" s="138"/>
      <c r="C71" s="9" t="s">
        <v>18</v>
      </c>
      <c r="D71" s="66">
        <f>D21</f>
        <v>0</v>
      </c>
      <c r="E71" s="47">
        <f>E21</f>
        <v>0</v>
      </c>
      <c r="F71" s="48" t="str">
        <f t="shared" si="220"/>
        <v>-</v>
      </c>
      <c r="G71" s="48" t="str">
        <f t="shared" si="220"/>
        <v>-</v>
      </c>
      <c r="H71" s="49" t="str">
        <f>IF(D71&gt;0,E71/D71,"-")</f>
        <v>-</v>
      </c>
      <c r="I71" s="66">
        <f>I21</f>
        <v>0</v>
      </c>
      <c r="J71" s="47">
        <f>J21</f>
        <v>0</v>
      </c>
      <c r="K71" s="48" t="str">
        <f t="shared" si="221"/>
        <v>-</v>
      </c>
      <c r="L71" s="48" t="str">
        <f t="shared" si="221"/>
        <v>-</v>
      </c>
      <c r="M71" s="49" t="str">
        <f>IF(I71&gt;0,J71/I71,"-")</f>
        <v>-</v>
      </c>
      <c r="N71" s="66">
        <f>N21</f>
        <v>63</v>
      </c>
      <c r="O71" s="47">
        <f>O21</f>
        <v>287700</v>
      </c>
      <c r="P71" s="48">
        <f t="shared" si="222"/>
        <v>8.5597826086956527E-2</v>
      </c>
      <c r="Q71" s="48">
        <f t="shared" si="222"/>
        <v>5.6376316604503013E-2</v>
      </c>
      <c r="R71" s="49">
        <f>IF(N71&gt;0,O71/N71,"-")</f>
        <v>4566.666666666667</v>
      </c>
      <c r="S71" s="66">
        <f>S21</f>
        <v>6</v>
      </c>
      <c r="T71" s="47">
        <f>T21</f>
        <v>23370</v>
      </c>
      <c r="U71" s="48">
        <f t="shared" si="223"/>
        <v>1.3422818791946308E-2</v>
      </c>
      <c r="V71" s="48">
        <f t="shared" si="223"/>
        <v>9.9152010596579455E-3</v>
      </c>
      <c r="W71" s="49">
        <f>IF(S71&gt;0,T71/S71,"-")</f>
        <v>3895</v>
      </c>
      <c r="X71" s="66">
        <f>X21</f>
        <v>22</v>
      </c>
      <c r="Y71" s="47">
        <f>Y21</f>
        <v>69441</v>
      </c>
      <c r="Z71" s="48">
        <f t="shared" si="224"/>
        <v>1.1652542372881356E-2</v>
      </c>
      <c r="AA71" s="48">
        <f t="shared" si="224"/>
        <v>7.6694632634797108E-3</v>
      </c>
      <c r="AB71" s="49">
        <f>IF(X71&gt;0,Y71/X71,"-")</f>
        <v>3156.409090909091</v>
      </c>
      <c r="AC71" s="66">
        <f>AC21</f>
        <v>1278</v>
      </c>
      <c r="AD71" s="47">
        <f>AD21</f>
        <v>2033796.1700000002</v>
      </c>
      <c r="AE71" s="48">
        <f t="shared" si="225"/>
        <v>0.19499542264266098</v>
      </c>
      <c r="AF71" s="48">
        <f t="shared" si="225"/>
        <v>9.5630277671422584E-2</v>
      </c>
      <c r="AG71" s="49">
        <f>IF(AC71&gt;0,AD71/AC71,"-")</f>
        <v>1591.3898043818467</v>
      </c>
      <c r="AH71" s="66">
        <f>AH21</f>
        <v>1369</v>
      </c>
      <c r="AI71" s="47">
        <f>AI21</f>
        <v>2414307.17</v>
      </c>
      <c r="AJ71" s="48">
        <f t="shared" si="226"/>
        <v>0.13736704796307445</v>
      </c>
      <c r="AK71" s="48">
        <f t="shared" si="226"/>
        <v>6.0249761067907942E-2</v>
      </c>
      <c r="AL71" s="49">
        <f>IF(AH71&gt;0,AI71/AH71,"-")</f>
        <v>1763.5552739225711</v>
      </c>
      <c r="AM71" s="10"/>
      <c r="AN71" s="66">
        <f>AN21</f>
        <v>1585</v>
      </c>
      <c r="AO71" s="47">
        <f>AO21</f>
        <v>2551723.23</v>
      </c>
      <c r="AP71" s="48">
        <f t="shared" si="227"/>
        <v>0.31460897181421199</v>
      </c>
      <c r="AQ71" s="48">
        <f t="shared" si="227"/>
        <v>0.17360817004299064</v>
      </c>
      <c r="AR71" s="49">
        <f>IF(AN71&gt;0,AO71/AN71,"-")</f>
        <v>1609.9200189274447</v>
      </c>
      <c r="AS71" s="66">
        <f>AS21</f>
        <v>0</v>
      </c>
      <c r="AT71" s="47">
        <f>AT21</f>
        <v>0</v>
      </c>
      <c r="AU71" s="48" t="str">
        <f t="shared" si="228"/>
        <v>-</v>
      </c>
      <c r="AV71" s="48" t="str">
        <f t="shared" si="228"/>
        <v>-</v>
      </c>
      <c r="AW71" s="49" t="str">
        <f>IF(AS71&gt;0,AT71/AS71,"-")</f>
        <v>-</v>
      </c>
      <c r="AX71" s="66">
        <f>AX21</f>
        <v>0</v>
      </c>
      <c r="AY71" s="47">
        <f>AY21</f>
        <v>0</v>
      </c>
      <c r="AZ71" s="48" t="str">
        <f t="shared" si="229"/>
        <v>-</v>
      </c>
      <c r="BA71" s="48" t="str">
        <f t="shared" si="229"/>
        <v>-</v>
      </c>
      <c r="BB71" s="49" t="str">
        <f>IF(AX71&gt;0,AY71/AX71,"-")</f>
        <v>-</v>
      </c>
      <c r="BC71" s="66">
        <f>BC21</f>
        <v>0</v>
      </c>
      <c r="BD71" s="47">
        <f>BD21</f>
        <v>0</v>
      </c>
      <c r="BE71" s="48" t="str">
        <f t="shared" si="230"/>
        <v>-</v>
      </c>
      <c r="BF71" s="48" t="str">
        <f t="shared" si="230"/>
        <v>-</v>
      </c>
      <c r="BG71" s="49" t="str">
        <f>IF(BC71&gt;0,BD71/BC71,"-")</f>
        <v>-</v>
      </c>
      <c r="BH71" s="66">
        <f>BH21</f>
        <v>0</v>
      </c>
      <c r="BI71" s="47">
        <f>BI21</f>
        <v>0</v>
      </c>
      <c r="BJ71" s="48" t="str">
        <f t="shared" si="231"/>
        <v>-</v>
      </c>
      <c r="BK71" s="48" t="str">
        <f t="shared" si="231"/>
        <v>-</v>
      </c>
      <c r="BL71" s="49" t="str">
        <f>IF(BH71&gt;0,BI71/BH71,"-")</f>
        <v>-</v>
      </c>
      <c r="BM71" s="66">
        <f>BM21</f>
        <v>0</v>
      </c>
      <c r="BN71" s="47">
        <f>BN21</f>
        <v>0</v>
      </c>
      <c r="BO71" s="48" t="str">
        <f t="shared" si="232"/>
        <v>-</v>
      </c>
      <c r="BP71" s="48" t="str">
        <f t="shared" si="232"/>
        <v>-</v>
      </c>
      <c r="BQ71" s="49" t="str">
        <f>IF(BM71&gt;0,BN71/BM71,"-")</f>
        <v>-</v>
      </c>
      <c r="BR71" s="66">
        <f>BR21</f>
        <v>1585</v>
      </c>
      <c r="BS71" s="47">
        <f>BS21</f>
        <v>2551723.23</v>
      </c>
      <c r="BT71" s="48">
        <f t="shared" si="233"/>
        <v>0.85032188841201717</v>
      </c>
      <c r="BU71" s="48">
        <f t="shared" si="233"/>
        <v>0.89430458667988888</v>
      </c>
      <c r="BV71" s="49">
        <f>IF(BR71&gt;0,BS71/BR71,"-")</f>
        <v>1609.9200189274447</v>
      </c>
      <c r="BX71" s="66">
        <f>BX21</f>
        <v>2954</v>
      </c>
      <c r="BY71" s="47">
        <f>BY21</f>
        <v>4966030.4000000004</v>
      </c>
      <c r="BZ71" s="48">
        <f t="shared" si="234"/>
        <v>0.24970414201183433</v>
      </c>
      <c r="CA71" s="48">
        <f t="shared" si="234"/>
        <v>0.11569099582931786</v>
      </c>
      <c r="CB71" s="49">
        <f>IF(BX71&gt;0,BY71/BX71,"-")</f>
        <v>1681.1206499661478</v>
      </c>
    </row>
    <row r="72" spans="2:80" s="3" customFormat="1" ht="16" customHeight="1" outlineLevel="1" thickBot="1" x14ac:dyDescent="0.35">
      <c r="B72" s="139"/>
      <c r="C72" s="11" t="s">
        <v>0</v>
      </c>
      <c r="D72" s="67">
        <f>D31</f>
        <v>0</v>
      </c>
      <c r="E72" s="54">
        <f>E31</f>
        <v>0</v>
      </c>
      <c r="F72" s="55" t="str">
        <f t="shared" si="220"/>
        <v>-</v>
      </c>
      <c r="G72" s="55" t="str">
        <f t="shared" si="220"/>
        <v>-</v>
      </c>
      <c r="H72" s="49" t="str">
        <f>IF(D72&gt;0,E72/D72,"-")</f>
        <v>-</v>
      </c>
      <c r="I72" s="67">
        <f>I31</f>
        <v>14</v>
      </c>
      <c r="J72" s="54">
        <f>J31</f>
        <v>42939.61</v>
      </c>
      <c r="K72" s="55">
        <f t="shared" si="221"/>
        <v>4.3343653250773995E-2</v>
      </c>
      <c r="L72" s="55">
        <f t="shared" si="221"/>
        <v>1.9728550415420015E-2</v>
      </c>
      <c r="M72" s="49">
        <f>IF(I72&gt;0,J72/I72,"-")</f>
        <v>3067.1150000000002</v>
      </c>
      <c r="N72" s="67">
        <f>N31</f>
        <v>29</v>
      </c>
      <c r="O72" s="54">
        <f>O31</f>
        <v>82387.91</v>
      </c>
      <c r="P72" s="55">
        <f t="shared" si="222"/>
        <v>3.940217391304348E-2</v>
      </c>
      <c r="Q72" s="55">
        <f t="shared" si="222"/>
        <v>1.6144340975124436E-2</v>
      </c>
      <c r="R72" s="49">
        <f>IF(N72&gt;0,O72/N72,"-")</f>
        <v>2840.9624137931037</v>
      </c>
      <c r="S72" s="67">
        <f>S31</f>
        <v>0</v>
      </c>
      <c r="T72" s="54">
        <f>T31</f>
        <v>0</v>
      </c>
      <c r="U72" s="55" t="str">
        <f t="shared" si="223"/>
        <v>-</v>
      </c>
      <c r="V72" s="55" t="str">
        <f t="shared" si="223"/>
        <v>-</v>
      </c>
      <c r="W72" s="49" t="str">
        <f>IF(S72&gt;0,T72/S72,"-")</f>
        <v>-</v>
      </c>
      <c r="X72" s="67">
        <f>X31</f>
        <v>0</v>
      </c>
      <c r="Y72" s="54">
        <f>Y31</f>
        <v>0</v>
      </c>
      <c r="Z72" s="55" t="str">
        <f t="shared" si="224"/>
        <v>-</v>
      </c>
      <c r="AA72" s="55" t="str">
        <f t="shared" si="224"/>
        <v>-</v>
      </c>
      <c r="AB72" s="49" t="str">
        <f>IF(X72&gt;0,Y72/X72,"-")</f>
        <v>-</v>
      </c>
      <c r="AC72" s="67">
        <f>AC31</f>
        <v>185</v>
      </c>
      <c r="AD72" s="54">
        <f>AD31</f>
        <v>194347.27000000002</v>
      </c>
      <c r="AE72" s="55">
        <f t="shared" si="225"/>
        <v>2.8227036924015868E-2</v>
      </c>
      <c r="AF72" s="55">
        <f t="shared" si="225"/>
        <v>9.1383215628648446E-3</v>
      </c>
      <c r="AG72" s="49">
        <f>IF(AC72&gt;0,AD72/AC72,"-")</f>
        <v>1050.5257837837839</v>
      </c>
      <c r="AH72" s="67">
        <f>AH31</f>
        <v>228</v>
      </c>
      <c r="AI72" s="54">
        <f>AI31</f>
        <v>319674.79000000004</v>
      </c>
      <c r="AJ72" s="55">
        <f t="shared" si="226"/>
        <v>2.2877784467188442E-2</v>
      </c>
      <c r="AK72" s="55">
        <f t="shared" si="226"/>
        <v>7.9775804654275417E-3</v>
      </c>
      <c r="AL72" s="49">
        <f>IF(AH72&gt;0,AI72/AH72,"-")</f>
        <v>1402.0824122807019</v>
      </c>
      <c r="AM72" s="10"/>
      <c r="AN72" s="67">
        <f>AN31</f>
        <v>279</v>
      </c>
      <c r="AO72" s="54">
        <f>AO31</f>
        <v>301581.19</v>
      </c>
      <c r="AP72" s="55">
        <f t="shared" si="227"/>
        <v>5.5379118697895989E-2</v>
      </c>
      <c r="AQ72" s="55">
        <f t="shared" si="227"/>
        <v>2.0518274826885306E-2</v>
      </c>
      <c r="AR72" s="49">
        <f>IF(AN72&gt;0,AO72/AN72,"-")</f>
        <v>1080.9361648745519</v>
      </c>
      <c r="AS72" s="67">
        <f>AS31</f>
        <v>0</v>
      </c>
      <c r="AT72" s="54">
        <f>AT31</f>
        <v>0</v>
      </c>
      <c r="AU72" s="55" t="str">
        <f t="shared" si="228"/>
        <v>-</v>
      </c>
      <c r="AV72" s="55" t="str">
        <f t="shared" si="228"/>
        <v>-</v>
      </c>
      <c r="AW72" s="49" t="str">
        <f>IF(AS72&gt;0,AT72/AS72,"-")</f>
        <v>-</v>
      </c>
      <c r="AX72" s="67">
        <f>AX31</f>
        <v>0</v>
      </c>
      <c r="AY72" s="54">
        <f>AY31</f>
        <v>0</v>
      </c>
      <c r="AZ72" s="55" t="str">
        <f t="shared" si="229"/>
        <v>-</v>
      </c>
      <c r="BA72" s="55" t="str">
        <f t="shared" si="229"/>
        <v>-</v>
      </c>
      <c r="BB72" s="49" t="str">
        <f>IF(AX72&gt;0,AY72/AX72,"-")</f>
        <v>-</v>
      </c>
      <c r="BC72" s="67">
        <f>BC31</f>
        <v>0</v>
      </c>
      <c r="BD72" s="54">
        <f>BD31</f>
        <v>0</v>
      </c>
      <c r="BE72" s="55" t="str">
        <f t="shared" si="230"/>
        <v>-</v>
      </c>
      <c r="BF72" s="55" t="str">
        <f t="shared" si="230"/>
        <v>-</v>
      </c>
      <c r="BG72" s="49" t="str">
        <f>IF(BC72&gt;0,BD72/BC72,"-")</f>
        <v>-</v>
      </c>
      <c r="BH72" s="67">
        <f>BH31</f>
        <v>0</v>
      </c>
      <c r="BI72" s="54">
        <f>BI31</f>
        <v>0</v>
      </c>
      <c r="BJ72" s="55" t="str">
        <f t="shared" si="231"/>
        <v>-</v>
      </c>
      <c r="BK72" s="55" t="str">
        <f t="shared" si="231"/>
        <v>-</v>
      </c>
      <c r="BL72" s="49" t="str">
        <f>IF(BH72&gt;0,BI72/BH72,"-")</f>
        <v>-</v>
      </c>
      <c r="BM72" s="67">
        <f>BM31</f>
        <v>0</v>
      </c>
      <c r="BN72" s="54">
        <f>BN31</f>
        <v>0</v>
      </c>
      <c r="BO72" s="55" t="str">
        <f t="shared" si="232"/>
        <v>-</v>
      </c>
      <c r="BP72" s="55" t="str">
        <f t="shared" si="232"/>
        <v>-</v>
      </c>
      <c r="BQ72" s="49" t="str">
        <f>IF(BM72&gt;0,BN72/BM72,"-")</f>
        <v>-</v>
      </c>
      <c r="BR72" s="67">
        <f>BR31</f>
        <v>279</v>
      </c>
      <c r="BS72" s="54">
        <f>BS31</f>
        <v>301581.19</v>
      </c>
      <c r="BT72" s="55">
        <f t="shared" si="233"/>
        <v>0.14967811158798283</v>
      </c>
      <c r="BU72" s="55">
        <f t="shared" si="233"/>
        <v>0.10569541332011115</v>
      </c>
      <c r="BV72" s="49">
        <f>IF(BR72&gt;0,BS72/BR72,"-")</f>
        <v>1080.9361648745519</v>
      </c>
      <c r="BX72" s="67">
        <f>BX31</f>
        <v>507</v>
      </c>
      <c r="BY72" s="54">
        <f>BY31</f>
        <v>621255.98</v>
      </c>
      <c r="BZ72" s="55">
        <f t="shared" si="234"/>
        <v>4.2857142857142858E-2</v>
      </c>
      <c r="CA72" s="55">
        <f t="shared" si="234"/>
        <v>1.4473073501748755E-2</v>
      </c>
      <c r="CB72" s="49">
        <f>IF(BX72&gt;0,BY72/BX72,"-")</f>
        <v>1225.3569625246548</v>
      </c>
    </row>
    <row r="73" spans="2:80" s="3" customFormat="1" ht="16.600000000000001" customHeight="1" outlineLevel="1" thickTop="1" thickBot="1" x14ac:dyDescent="0.35">
      <c r="B73" s="6" t="str">
        <f>B70</f>
        <v>SP20</v>
      </c>
      <c r="C73" s="7"/>
      <c r="D73" s="68">
        <f>SUM(D70:D72)</f>
        <v>18</v>
      </c>
      <c r="E73" s="40">
        <f>SUM(E70:E72)</f>
        <v>113430.25</v>
      </c>
      <c r="F73" s="41">
        <f>IF(D73=0,"-",D73/D$88)</f>
        <v>2.5073129962390303E-3</v>
      </c>
      <c r="G73" s="41">
        <f>IF(E73=0,"-",E73/E$88)</f>
        <v>5.2727887248604152E-3</v>
      </c>
      <c r="H73" s="42"/>
      <c r="I73" s="68">
        <f>SUM(I70:I72)</f>
        <v>323</v>
      </c>
      <c r="J73" s="40">
        <f>SUM(J70:J72)</f>
        <v>2176521.2899999996</v>
      </c>
      <c r="K73" s="41">
        <f>IF(I73=0,"-",I73/I$88)</f>
        <v>5.6183684118977215E-2</v>
      </c>
      <c r="L73" s="41">
        <f>IF(J73=0,"-",J73/J$88)</f>
        <v>0.10291797518274642</v>
      </c>
      <c r="M73" s="42"/>
      <c r="N73" s="68">
        <f>SUM(N70:N72)</f>
        <v>736</v>
      </c>
      <c r="O73" s="40">
        <f>SUM(O70:O72)</f>
        <v>5103206.76</v>
      </c>
      <c r="P73" s="41">
        <f>IF(N73=0,"-",N73/N$88)</f>
        <v>0.1796875</v>
      </c>
      <c r="Q73" s="41">
        <f>IF(O73=0,"-",O73/O$88)</f>
        <v>0.24462739884183546</v>
      </c>
      <c r="R73" s="42"/>
      <c r="S73" s="68">
        <f>SUM(S70:S72)</f>
        <v>447</v>
      </c>
      <c r="T73" s="40">
        <f>SUM(T70:T72)</f>
        <v>2356987</v>
      </c>
      <c r="U73" s="41">
        <f>IF(S73=0,"-",S73/S$88)</f>
        <v>0.32843497428361501</v>
      </c>
      <c r="V73" s="41">
        <f>IF(T73=0,"-",T73/T$88)</f>
        <v>0.37602588067836912</v>
      </c>
      <c r="W73" s="42"/>
      <c r="X73" s="68">
        <f>SUM(X70:X72)</f>
        <v>1888</v>
      </c>
      <c r="Y73" s="40">
        <f>SUM(Y70:Y72)</f>
        <v>9054219</v>
      </c>
      <c r="Z73" s="41">
        <f>IF(X73=0,"-",X73/X$88)</f>
        <v>0.43272977309190924</v>
      </c>
      <c r="AA73" s="41">
        <f>IF(Y73=0,"-",Y73/Y$88)</f>
        <v>0.4144407076209381</v>
      </c>
      <c r="AB73" s="42"/>
      <c r="AC73" s="68">
        <f>SUM(AC70:AC72)</f>
        <v>6554</v>
      </c>
      <c r="AD73" s="40">
        <f>SUM(AD70:AD72)</f>
        <v>21267282.91</v>
      </c>
      <c r="AE73" s="41">
        <f>IF(AC73=0,"-",AC73/AC$88)</f>
        <v>0.4636061399165311</v>
      </c>
      <c r="AF73" s="41">
        <f>IF(AD73=0,"-",AD73/AD$88)</f>
        <v>0.36400196684075714</v>
      </c>
      <c r="AG73" s="42"/>
      <c r="AH73" s="68">
        <f>SUM(AH70:AH72)</f>
        <v>9966</v>
      </c>
      <c r="AI73" s="40">
        <f>SUM(AI70:AI72)</f>
        <v>40071647.210000001</v>
      </c>
      <c r="AJ73" s="41">
        <f>IF(AH73=0,"-",AH73/AH$88)</f>
        <v>0.27019113460756405</v>
      </c>
      <c r="AK73" s="41">
        <f>IF(AI73=0,"-",AI73/AI$88)</f>
        <v>0.26703231224907104</v>
      </c>
      <c r="AL73" s="42"/>
      <c r="AM73" s="16"/>
      <c r="AN73" s="68">
        <f>SUM(AN70:AN72)</f>
        <v>5038</v>
      </c>
      <c r="AO73" s="40">
        <f>SUM(AO70:AO72)</f>
        <v>14698174.800000001</v>
      </c>
      <c r="AP73" s="41">
        <f>IF(AN73=0,"-",AN73/AN$88)</f>
        <v>0.34927897947864672</v>
      </c>
      <c r="AQ73" s="41">
        <f>IF(AO73=0,"-",AO73/AO$88)</f>
        <v>0.27614071478830754</v>
      </c>
      <c r="AR73" s="42"/>
      <c r="AS73" s="68">
        <f>SUM(AS70:AS72)</f>
        <v>0</v>
      </c>
      <c r="AT73" s="40">
        <f>SUM(AT70:AT72)</f>
        <v>0</v>
      </c>
      <c r="AU73" s="41" t="str">
        <f>IF(AS73=0,"-",AS73/AS$88)</f>
        <v>-</v>
      </c>
      <c r="AV73" s="41" t="str">
        <f>IF(AT73=0,"-",AT73/AT$88)</f>
        <v>-</v>
      </c>
      <c r="AW73" s="42"/>
      <c r="AX73" s="68">
        <f>SUM(AX70:AX72)</f>
        <v>0</v>
      </c>
      <c r="AY73" s="40">
        <f>SUM(AY70:AY72)</f>
        <v>0</v>
      </c>
      <c r="AZ73" s="41" t="str">
        <f>IF(AX73=0,"-",AX73/AX$88)</f>
        <v>-</v>
      </c>
      <c r="BA73" s="41" t="str">
        <f>IF(AY73=0,"-",AY73/AY$88)</f>
        <v>-</v>
      </c>
      <c r="BB73" s="42"/>
      <c r="BC73" s="68">
        <f>SUM(BC70:BC72)</f>
        <v>0</v>
      </c>
      <c r="BD73" s="40">
        <f>SUM(BD70:BD72)</f>
        <v>0</v>
      </c>
      <c r="BE73" s="41" t="str">
        <f>IF(BC73=0,"-",BC73/BC$88)</f>
        <v>-</v>
      </c>
      <c r="BF73" s="41" t="str">
        <f>IF(BD73=0,"-",BD73/BD$88)</f>
        <v>-</v>
      </c>
      <c r="BG73" s="42"/>
      <c r="BH73" s="68">
        <f>SUM(BH70:BH72)</f>
        <v>0</v>
      </c>
      <c r="BI73" s="40">
        <f>SUM(BI70:BI72)</f>
        <v>0</v>
      </c>
      <c r="BJ73" s="41" t="str">
        <f>IF(BH73=0,"-",BH73/BH$88)</f>
        <v>-</v>
      </c>
      <c r="BK73" s="41" t="str">
        <f>IF(BI73=0,"-",BI73/BI$88)</f>
        <v>-</v>
      </c>
      <c r="BL73" s="42"/>
      <c r="BM73" s="68">
        <f>SUM(BM70:BM72)</f>
        <v>0</v>
      </c>
      <c r="BN73" s="40">
        <f>SUM(BN70:BN72)</f>
        <v>0</v>
      </c>
      <c r="BO73" s="41" t="str">
        <f>IF(BM73=0,"-",BM73/BM$88)</f>
        <v>-</v>
      </c>
      <c r="BP73" s="41" t="str">
        <f>IF(BN73=0,"-",BN73/BN$88)</f>
        <v>-</v>
      </c>
      <c r="BQ73" s="42"/>
      <c r="BR73" s="68">
        <f>SUM(BR70:BR72)</f>
        <v>1864</v>
      </c>
      <c r="BS73" s="40">
        <f>SUM(BS70:BS72)</f>
        <v>2853304.42</v>
      </c>
      <c r="BT73" s="41">
        <f>IF(BR73=0,"-",BR73/BR$88)</f>
        <v>0.16985602332786587</v>
      </c>
      <c r="BU73" s="41">
        <f>IF(BS73=0,"-",BS73/BS$88)</f>
        <v>7.1412762685169814E-2</v>
      </c>
      <c r="BV73" s="42"/>
      <c r="BX73" s="68">
        <f>SUM(BX70:BX72)</f>
        <v>11830</v>
      </c>
      <c r="BY73" s="40">
        <f>SUM(BY70:BY72)</f>
        <v>42924951.629999995</v>
      </c>
      <c r="BZ73" s="41">
        <f>IF(BX73=0,"-",BX73/BX$88)</f>
        <v>0.24718443761883868</v>
      </c>
      <c r="CA73" s="41">
        <f>IF(BY73=0,"-",BY73/BY$88)</f>
        <v>0.22589937331615698</v>
      </c>
      <c r="CB73" s="42"/>
    </row>
    <row r="74" spans="2:80" s="3" customFormat="1" ht="3.8" customHeight="1" outlineLevel="1" thickTop="1" thickBot="1" x14ac:dyDescent="0.35">
      <c r="B74"/>
      <c r="C74"/>
      <c r="D74" s="50">
        <f>D13</f>
        <v>0</v>
      </c>
      <c r="E74" s="51">
        <f>E13</f>
        <v>0</v>
      </c>
      <c r="F74" s="52" t="str">
        <f>IF(D74=0,"-",D74/D$81)</f>
        <v>-</v>
      </c>
      <c r="G74" s="52" t="str">
        <f>IF(E74=0,"-",E74/E$81)</f>
        <v>-</v>
      </c>
      <c r="H74" s="51" t="str">
        <f>IF(D74&gt;0,E74/D74,"-")</f>
        <v>-</v>
      </c>
      <c r="I74" s="50">
        <f>I13</f>
        <v>0</v>
      </c>
      <c r="J74" s="51">
        <f>J13</f>
        <v>0</v>
      </c>
      <c r="K74" s="52" t="str">
        <f>IF(I74=0,"-",I74/I$81)</f>
        <v>-</v>
      </c>
      <c r="L74" s="52" t="str">
        <f>IF(J74=0,"-",J74/J$81)</f>
        <v>-</v>
      </c>
      <c r="M74" s="51" t="str">
        <f>IF(I74&gt;0,J74/I74,"-")</f>
        <v>-</v>
      </c>
      <c r="N74" s="50">
        <f>N13</f>
        <v>0</v>
      </c>
      <c r="O74" s="51">
        <f>O13</f>
        <v>0</v>
      </c>
      <c r="P74" s="52" t="str">
        <f>IF(N74=0,"-",N74/N$81)</f>
        <v>-</v>
      </c>
      <c r="Q74" s="52" t="str">
        <f>IF(O74=0,"-",O74/O$81)</f>
        <v>-</v>
      </c>
      <c r="R74" s="51" t="str">
        <f>IF(N74&gt;0,O74/N74,"-")</f>
        <v>-</v>
      </c>
      <c r="S74" s="50">
        <f>S13</f>
        <v>0</v>
      </c>
      <c r="T74" s="51">
        <f>T13</f>
        <v>0</v>
      </c>
      <c r="U74" s="52" t="str">
        <f>IF(S74=0,"-",S74/S$81)</f>
        <v>-</v>
      </c>
      <c r="V74" s="52" t="str">
        <f>IF(T74=0,"-",T74/T$81)</f>
        <v>-</v>
      </c>
      <c r="W74" s="51" t="str">
        <f>IF(S74&gt;0,T74/S74,"-")</f>
        <v>-</v>
      </c>
      <c r="X74" s="50">
        <f>X13</f>
        <v>0</v>
      </c>
      <c r="Y74" s="51">
        <f>Y13</f>
        <v>0</v>
      </c>
      <c r="Z74" s="52" t="str">
        <f>IF(X74=0,"-",X74/X$81)</f>
        <v>-</v>
      </c>
      <c r="AA74" s="52" t="str">
        <f>IF(Y74=0,"-",Y74/Y$81)</f>
        <v>-</v>
      </c>
      <c r="AB74" s="51" t="str">
        <f>IF(X74&gt;0,Y74/X74,"-")</f>
        <v>-</v>
      </c>
      <c r="AC74" s="50">
        <f>AC13</f>
        <v>0</v>
      </c>
      <c r="AD74" s="51">
        <f>AD13</f>
        <v>0</v>
      </c>
      <c r="AE74" s="52" t="str">
        <f>IF(AC74=0,"-",AC74/AC$81)</f>
        <v>-</v>
      </c>
      <c r="AF74" s="52" t="str">
        <f>IF(AD74=0,"-",AD74/AD$81)</f>
        <v>-</v>
      </c>
      <c r="AG74" s="51" t="str">
        <f>IF(AC74&gt;0,AD74/AC74,"-")</f>
        <v>-</v>
      </c>
      <c r="AH74" s="50">
        <f>AH13</f>
        <v>0</v>
      </c>
      <c r="AI74" s="51">
        <f>AI13</f>
        <v>0</v>
      </c>
      <c r="AJ74" s="52" t="str">
        <f>IF(AH74=0,"-",AH74/AH$81)</f>
        <v>-</v>
      </c>
      <c r="AK74" s="52" t="str">
        <f>IF(AI74=0,"-",AI74/AI$81)</f>
        <v>-</v>
      </c>
      <c r="AL74" s="51" t="str">
        <f>IF(AH74&gt;0,AI74/AH74,"-")</f>
        <v>-</v>
      </c>
      <c r="AM74" s="10"/>
      <c r="AN74" s="50">
        <f>AN13</f>
        <v>0</v>
      </c>
      <c r="AO74" s="51">
        <f>AO13</f>
        <v>0</v>
      </c>
      <c r="AP74" s="52" t="str">
        <f>IF(AN74=0,"-",AN74/AN$81)</f>
        <v>-</v>
      </c>
      <c r="AQ74" s="52" t="str">
        <f>IF(AO74=0,"-",AO74/AO$81)</f>
        <v>-</v>
      </c>
      <c r="AR74" s="51" t="str">
        <f>IF(AN74&gt;0,AO74/AN74,"-")</f>
        <v>-</v>
      </c>
      <c r="AS74" s="50">
        <f>AS13</f>
        <v>0</v>
      </c>
      <c r="AT74" s="51">
        <f>AT13</f>
        <v>0</v>
      </c>
      <c r="AU74" s="52" t="str">
        <f>IF(AS74=0,"-",AS74/AS$81)</f>
        <v>-</v>
      </c>
      <c r="AV74" s="52" t="str">
        <f>IF(AT74=0,"-",AT74/AT$81)</f>
        <v>-</v>
      </c>
      <c r="AW74" s="51" t="str">
        <f>IF(AS74&gt;0,AT74/AS74,"-")</f>
        <v>-</v>
      </c>
      <c r="AX74" s="50">
        <f>AX13</f>
        <v>0</v>
      </c>
      <c r="AY74" s="51">
        <f>AY13</f>
        <v>0</v>
      </c>
      <c r="AZ74" s="52" t="str">
        <f>IF(AX74=0,"-",AX74/AX$81)</f>
        <v>-</v>
      </c>
      <c r="BA74" s="52" t="str">
        <f>IF(AY74=0,"-",AY74/AY$81)</f>
        <v>-</v>
      </c>
      <c r="BB74" s="51" t="str">
        <f>IF(AX74&gt;0,AY74/AX74,"-")</f>
        <v>-</v>
      </c>
      <c r="BC74" s="50">
        <f>BC13</f>
        <v>0</v>
      </c>
      <c r="BD74" s="51">
        <f>BD13</f>
        <v>0</v>
      </c>
      <c r="BE74" s="52" t="str">
        <f>IF(BC74=0,"-",BC74/BC$81)</f>
        <v>-</v>
      </c>
      <c r="BF74" s="52" t="str">
        <f>IF(BD74=0,"-",BD74/BD$81)</f>
        <v>-</v>
      </c>
      <c r="BG74" s="51" t="str">
        <f>IF(BC74&gt;0,BD74/BC74,"-")</f>
        <v>-</v>
      </c>
      <c r="BH74" s="50">
        <f>BH13</f>
        <v>0</v>
      </c>
      <c r="BI74" s="51">
        <f>BI13</f>
        <v>0</v>
      </c>
      <c r="BJ74" s="52" t="str">
        <f>IF(BH74=0,"-",BH74/BH$81)</f>
        <v>-</v>
      </c>
      <c r="BK74" s="52" t="str">
        <f>IF(BI74=0,"-",BI74/BI$81)</f>
        <v>-</v>
      </c>
      <c r="BL74" s="51" t="str">
        <f>IF(BH74&gt;0,BI74/BH74,"-")</f>
        <v>-</v>
      </c>
      <c r="BM74" s="50">
        <f>BM13</f>
        <v>0</v>
      </c>
      <c r="BN74" s="51">
        <f>BN13</f>
        <v>0</v>
      </c>
      <c r="BO74" s="52" t="str">
        <f>IF(BM74=0,"-",BM74/BM$81)</f>
        <v>-</v>
      </c>
      <c r="BP74" s="52" t="str">
        <f>IF(BN74=0,"-",BN74/BN$81)</f>
        <v>-</v>
      </c>
      <c r="BQ74" s="51" t="str">
        <f>IF(BM74&gt;0,BN74/BM74,"-")</f>
        <v>-</v>
      </c>
      <c r="BR74" s="50">
        <f>BR13</f>
        <v>0</v>
      </c>
      <c r="BS74" s="51">
        <f>BS13</f>
        <v>0</v>
      </c>
      <c r="BT74" s="52" t="str">
        <f>IF(BR74=0,"-",BR74/BR$81)</f>
        <v>-</v>
      </c>
      <c r="BU74" s="52" t="str">
        <f>IF(BS74=0,"-",BS74/BS$81)</f>
        <v>-</v>
      </c>
      <c r="BV74" s="51" t="str">
        <f>IF(BR74&gt;0,BS74/BR74,"-")</f>
        <v>-</v>
      </c>
      <c r="BX74" s="50">
        <f>BX13</f>
        <v>0</v>
      </c>
      <c r="BY74" s="51">
        <f>BY13</f>
        <v>0</v>
      </c>
      <c r="BZ74" s="52" t="str">
        <f>IF(BX74=0,"-",BX74/BX$81)</f>
        <v>-</v>
      </c>
      <c r="CA74" s="52" t="str">
        <f>IF(BY74=0,"-",BY74/BY$81)</f>
        <v>-</v>
      </c>
      <c r="CB74" s="51" t="str">
        <f>IF(BX74&gt;0,BY74/BX74,"-")</f>
        <v>-</v>
      </c>
    </row>
    <row r="75" spans="2:80" s="3" customFormat="1" ht="16" customHeight="1" outlineLevel="1" thickTop="1" x14ac:dyDescent="0.3">
      <c r="B75" s="137" t="s">
        <v>29</v>
      </c>
      <c r="C75" s="8" t="s">
        <v>17</v>
      </c>
      <c r="D75" s="65">
        <f>D12</f>
        <v>0</v>
      </c>
      <c r="E75" s="36">
        <f>E12</f>
        <v>0</v>
      </c>
      <c r="F75" s="37" t="str">
        <f t="shared" ref="F75:G77" si="235">IF(D75=0,"-",D75/D$73)</f>
        <v>-</v>
      </c>
      <c r="G75" s="37" t="str">
        <f t="shared" si="235"/>
        <v>-</v>
      </c>
      <c r="H75" s="38" t="str">
        <f>IF(D75&gt;0,E75/D75,"-")</f>
        <v>-</v>
      </c>
      <c r="I75" s="65">
        <f>I12</f>
        <v>0</v>
      </c>
      <c r="J75" s="36">
        <f>J12</f>
        <v>0</v>
      </c>
      <c r="K75" s="37" t="str">
        <f t="shared" ref="K75:L77" si="236">IF(I75=0,"-",I75/I$73)</f>
        <v>-</v>
      </c>
      <c r="L75" s="37" t="str">
        <f t="shared" si="236"/>
        <v>-</v>
      </c>
      <c r="M75" s="38" t="str">
        <f>IF(I75&gt;0,J75/I75,"-")</f>
        <v>-</v>
      </c>
      <c r="N75" s="65">
        <f>N12</f>
        <v>0</v>
      </c>
      <c r="O75" s="36">
        <f>O12</f>
        <v>0</v>
      </c>
      <c r="P75" s="37" t="str">
        <f t="shared" ref="P75:Q77" si="237">IF(N75=0,"-",N75/N$73)</f>
        <v>-</v>
      </c>
      <c r="Q75" s="37" t="str">
        <f t="shared" si="237"/>
        <v>-</v>
      </c>
      <c r="R75" s="38" t="str">
        <f>IF(N75&gt;0,O75/N75,"-")</f>
        <v>-</v>
      </c>
      <c r="S75" s="65">
        <f>S12</f>
        <v>1</v>
      </c>
      <c r="T75" s="36">
        <f>T12</f>
        <v>8600</v>
      </c>
      <c r="U75" s="37">
        <f t="shared" ref="U75:V77" si="238">IF(S75=0,"-",S75/S$73)</f>
        <v>2.2371364653243847E-3</v>
      </c>
      <c r="V75" s="37">
        <f t="shared" si="238"/>
        <v>3.6487261066777202E-3</v>
      </c>
      <c r="W75" s="38">
        <f>IF(S75&gt;0,T75/S75,"-")</f>
        <v>8600</v>
      </c>
      <c r="X75" s="65">
        <f>X12</f>
        <v>112</v>
      </c>
      <c r="Y75" s="36">
        <f>Y12</f>
        <v>835696</v>
      </c>
      <c r="Z75" s="37">
        <f t="shared" ref="Z75:AA77" si="239">IF(X75=0,"-",X75/X$73)</f>
        <v>5.9322033898305086E-2</v>
      </c>
      <c r="AA75" s="37">
        <f t="shared" si="239"/>
        <v>9.2299070742600769E-2</v>
      </c>
      <c r="AB75" s="38">
        <f>IF(X75&gt;0,Y75/X75,"-")</f>
        <v>7461.5714285714284</v>
      </c>
      <c r="AC75" s="65">
        <f>AC12</f>
        <v>1045</v>
      </c>
      <c r="AD75" s="36">
        <f>AD12</f>
        <v>6078519.3499999996</v>
      </c>
      <c r="AE75" s="37">
        <f t="shared" ref="AE75:AF77" si="240">IF(AC75=0,"-",AC75/AC$73)</f>
        <v>0.15944461397619775</v>
      </c>
      <c r="AF75" s="37">
        <f t="shared" si="240"/>
        <v>0.28581551182270887</v>
      </c>
      <c r="AG75" s="38">
        <f>IF(AC75&gt;0,AD75/AC75,"-")</f>
        <v>5816.7649282296643</v>
      </c>
      <c r="AH75" s="65">
        <f>AH12</f>
        <v>1158</v>
      </c>
      <c r="AI75" s="36">
        <f>AI12</f>
        <v>6922815.3499999996</v>
      </c>
      <c r="AJ75" s="37">
        <f t="shared" ref="AJ75:AK77" si="241">IF(AH75=0,"-",AH75/AH$73)</f>
        <v>0.11619506321493077</v>
      </c>
      <c r="AK75" s="37">
        <f t="shared" si="241"/>
        <v>0.17276093777029436</v>
      </c>
      <c r="AL75" s="38">
        <f>IF(AH75&gt;0,AI75/AH75,"-")</f>
        <v>5978.2515975820379</v>
      </c>
      <c r="AM75" s="10"/>
      <c r="AN75" s="65">
        <f>AN12</f>
        <v>2617</v>
      </c>
      <c r="AO75" s="36">
        <f>AO12</f>
        <v>11073527.73</v>
      </c>
      <c r="AP75" s="37">
        <f t="shared" ref="AP75:AQ77" si="242">IF(AN75=0,"-",AN75/AN$73)</f>
        <v>0.51945216355696711</v>
      </c>
      <c r="AQ75" s="37">
        <f t="shared" si="242"/>
        <v>0.75339475007468271</v>
      </c>
      <c r="AR75" s="38">
        <f>IF(AN75&gt;0,AO75/AN75,"-")</f>
        <v>4231.3823958731373</v>
      </c>
      <c r="AS75" s="65">
        <f>AS12</f>
        <v>0</v>
      </c>
      <c r="AT75" s="36">
        <f>AT12</f>
        <v>0</v>
      </c>
      <c r="AU75" s="37" t="str">
        <f t="shared" ref="AU75:AV77" si="243">IF(AS75=0,"-",AS75/AS$73)</f>
        <v>-</v>
      </c>
      <c r="AV75" s="37" t="str">
        <f t="shared" si="243"/>
        <v>-</v>
      </c>
      <c r="AW75" s="38" t="str">
        <f>IF(AS75&gt;0,AT75/AS75,"-")</f>
        <v>-</v>
      </c>
      <c r="AX75" s="65">
        <f>AX12</f>
        <v>0</v>
      </c>
      <c r="AY75" s="36">
        <f>AY12</f>
        <v>0</v>
      </c>
      <c r="AZ75" s="37" t="str">
        <f t="shared" ref="AZ75:BA77" si="244">IF(AX75=0,"-",AX75/AX$73)</f>
        <v>-</v>
      </c>
      <c r="BA75" s="37" t="str">
        <f t="shared" si="244"/>
        <v>-</v>
      </c>
      <c r="BB75" s="38" t="str">
        <f>IF(AX75&gt;0,AY75/AX75,"-")</f>
        <v>-</v>
      </c>
      <c r="BC75" s="65">
        <f>BC12</f>
        <v>0</v>
      </c>
      <c r="BD75" s="36">
        <f>BD12</f>
        <v>0</v>
      </c>
      <c r="BE75" s="37" t="str">
        <f t="shared" ref="BE75:BF77" si="245">IF(BC75=0,"-",BC75/BC$73)</f>
        <v>-</v>
      </c>
      <c r="BF75" s="37" t="str">
        <f t="shared" si="245"/>
        <v>-</v>
      </c>
      <c r="BG75" s="38" t="str">
        <f>IF(BC75&gt;0,BD75/BC75,"-")</f>
        <v>-</v>
      </c>
      <c r="BH75" s="65">
        <f>BH12</f>
        <v>0</v>
      </c>
      <c r="BI75" s="36">
        <f>BI12</f>
        <v>0</v>
      </c>
      <c r="BJ75" s="37" t="str">
        <f t="shared" ref="BJ75:BK77" si="246">IF(BH75=0,"-",BH75/BH$73)</f>
        <v>-</v>
      </c>
      <c r="BK75" s="37" t="str">
        <f t="shared" si="246"/>
        <v>-</v>
      </c>
      <c r="BL75" s="38" t="str">
        <f>IF(BH75&gt;0,BI75/BH75,"-")</f>
        <v>-</v>
      </c>
      <c r="BM75" s="65">
        <f>BM12</f>
        <v>0</v>
      </c>
      <c r="BN75" s="36">
        <f>BN12</f>
        <v>0</v>
      </c>
      <c r="BO75" s="37" t="str">
        <f t="shared" ref="BO75:BP77" si="247">IF(BM75=0,"-",BM75/BM$73)</f>
        <v>-</v>
      </c>
      <c r="BP75" s="37" t="str">
        <f t="shared" si="247"/>
        <v>-</v>
      </c>
      <c r="BQ75" s="38" t="str">
        <f>IF(BM75&gt;0,BN75/BM75,"-")</f>
        <v>-</v>
      </c>
      <c r="BR75" s="65">
        <f>BR12</f>
        <v>2617</v>
      </c>
      <c r="BS75" s="36">
        <f>BS12</f>
        <v>11073527.73</v>
      </c>
      <c r="BT75" s="37">
        <f t="shared" ref="BT75:BU77" si="248">IF(BR75=0,"-",BR75/BR$73)</f>
        <v>1.4039699570815452</v>
      </c>
      <c r="BU75" s="37">
        <f t="shared" si="248"/>
        <v>3.8809485775093009</v>
      </c>
      <c r="BV75" s="38">
        <f>IF(BR75&gt;0,BS75/BR75,"-")</f>
        <v>4231.3823958731373</v>
      </c>
      <c r="BX75" s="65">
        <f>BX12</f>
        <v>3775</v>
      </c>
      <c r="BY75" s="36">
        <f>BY12</f>
        <v>17996343.079999998</v>
      </c>
      <c r="BZ75" s="37">
        <f t="shared" ref="BZ75:CA77" si="249">IF(BX75=0,"-",BX75/BX$73)</f>
        <v>0.31910397295012677</v>
      </c>
      <c r="CA75" s="37">
        <f t="shared" si="249"/>
        <v>0.41925133044116142</v>
      </c>
      <c r="CB75" s="38">
        <f>IF(BX75&gt;0,BY75/BX75,"-")</f>
        <v>4767.2431999999999</v>
      </c>
    </row>
    <row r="76" spans="2:80" s="3" customFormat="1" ht="15.05" customHeight="1" outlineLevel="1" x14ac:dyDescent="0.3">
      <c r="B76" s="138"/>
      <c r="C76" s="9" t="s">
        <v>18</v>
      </c>
      <c r="D76" s="66">
        <f>D22</f>
        <v>0</v>
      </c>
      <c r="E76" s="47">
        <f>E22</f>
        <v>0</v>
      </c>
      <c r="F76" s="48" t="str">
        <f t="shared" si="235"/>
        <v>-</v>
      </c>
      <c r="G76" s="48" t="str">
        <f t="shared" si="235"/>
        <v>-</v>
      </c>
      <c r="H76" s="49" t="str">
        <f>IF(D76&gt;0,E76/D76,"-")</f>
        <v>-</v>
      </c>
      <c r="I76" s="66">
        <f>I22</f>
        <v>0</v>
      </c>
      <c r="J76" s="47">
        <f>J22</f>
        <v>0</v>
      </c>
      <c r="K76" s="48" t="str">
        <f t="shared" si="236"/>
        <v>-</v>
      </c>
      <c r="L76" s="48" t="str">
        <f t="shared" si="236"/>
        <v>-</v>
      </c>
      <c r="M76" s="49" t="str">
        <f>IF(I76&gt;0,J76/I76,"-")</f>
        <v>-</v>
      </c>
      <c r="N76" s="66">
        <f>N22</f>
        <v>0</v>
      </c>
      <c r="O76" s="47">
        <f>O22</f>
        <v>0</v>
      </c>
      <c r="P76" s="48" t="str">
        <f t="shared" si="237"/>
        <v>-</v>
      </c>
      <c r="Q76" s="48" t="str">
        <f t="shared" si="237"/>
        <v>-</v>
      </c>
      <c r="R76" s="49" t="str">
        <f>IF(N76&gt;0,O76/N76,"-")</f>
        <v>-</v>
      </c>
      <c r="S76" s="66">
        <f>S22</f>
        <v>0</v>
      </c>
      <c r="T76" s="47">
        <f>T22</f>
        <v>0</v>
      </c>
      <c r="U76" s="48" t="str">
        <f t="shared" si="238"/>
        <v>-</v>
      </c>
      <c r="V76" s="48" t="str">
        <f t="shared" si="238"/>
        <v>-</v>
      </c>
      <c r="W76" s="49" t="str">
        <f>IF(S76&gt;0,T76/S76,"-")</f>
        <v>-</v>
      </c>
      <c r="X76" s="66">
        <f>X22</f>
        <v>0</v>
      </c>
      <c r="Y76" s="47">
        <f>Y22</f>
        <v>0</v>
      </c>
      <c r="Z76" s="48" t="str">
        <f t="shared" si="239"/>
        <v>-</v>
      </c>
      <c r="AA76" s="48" t="str">
        <f t="shared" si="239"/>
        <v>-</v>
      </c>
      <c r="AB76" s="49" t="str">
        <f>IF(X76&gt;0,Y76/X76,"-")</f>
        <v>-</v>
      </c>
      <c r="AC76" s="66">
        <f>AC22</f>
        <v>894</v>
      </c>
      <c r="AD76" s="47">
        <f>AD22</f>
        <v>1289567.68</v>
      </c>
      <c r="AE76" s="48">
        <f t="shared" si="240"/>
        <v>0.1364052487030821</v>
      </c>
      <c r="AF76" s="48">
        <f t="shared" si="240"/>
        <v>6.0636221630062472E-2</v>
      </c>
      <c r="AG76" s="49">
        <f>IF(AC76&gt;0,AD76/AC76,"-")</f>
        <v>1442.4694407158836</v>
      </c>
      <c r="AH76" s="66">
        <f>AH22</f>
        <v>894</v>
      </c>
      <c r="AI76" s="47">
        <f>AI22</f>
        <v>1289567.68</v>
      </c>
      <c r="AJ76" s="48">
        <f t="shared" si="241"/>
        <v>8.9704996989765196E-2</v>
      </c>
      <c r="AK76" s="48">
        <f t="shared" si="241"/>
        <v>3.2181549044936301E-2</v>
      </c>
      <c r="AL76" s="49">
        <f>IF(AH76&gt;0,AI76/AH76,"-")</f>
        <v>1442.4694407158836</v>
      </c>
      <c r="AM76" s="10"/>
      <c r="AN76" s="66">
        <f>AN22</f>
        <v>1513</v>
      </c>
      <c r="AO76" s="47">
        <f>AO22</f>
        <v>1827696.68</v>
      </c>
      <c r="AP76" s="48">
        <f t="shared" si="242"/>
        <v>0.30031758634378719</v>
      </c>
      <c r="AQ76" s="48">
        <f t="shared" si="242"/>
        <v>0.12434854700462536</v>
      </c>
      <c r="AR76" s="49">
        <f>IF(AN76&gt;0,AO76/AN76,"-")</f>
        <v>1207.9951619299404</v>
      </c>
      <c r="AS76" s="66">
        <f>AS22</f>
        <v>0</v>
      </c>
      <c r="AT76" s="47">
        <f>AT22</f>
        <v>0</v>
      </c>
      <c r="AU76" s="48" t="str">
        <f t="shared" si="243"/>
        <v>-</v>
      </c>
      <c r="AV76" s="48" t="str">
        <f t="shared" si="243"/>
        <v>-</v>
      </c>
      <c r="AW76" s="49" t="str">
        <f>IF(AS76&gt;0,AT76/AS76,"-")</f>
        <v>-</v>
      </c>
      <c r="AX76" s="66">
        <f>AX22</f>
        <v>0</v>
      </c>
      <c r="AY76" s="47">
        <f>AY22</f>
        <v>0</v>
      </c>
      <c r="AZ76" s="48" t="str">
        <f t="shared" si="244"/>
        <v>-</v>
      </c>
      <c r="BA76" s="48" t="str">
        <f t="shared" si="244"/>
        <v>-</v>
      </c>
      <c r="BB76" s="49" t="str">
        <f>IF(AX76&gt;0,AY76/AX76,"-")</f>
        <v>-</v>
      </c>
      <c r="BC76" s="66">
        <f>BC22</f>
        <v>0</v>
      </c>
      <c r="BD76" s="47">
        <f>BD22</f>
        <v>0</v>
      </c>
      <c r="BE76" s="48" t="str">
        <f t="shared" si="245"/>
        <v>-</v>
      </c>
      <c r="BF76" s="48" t="str">
        <f t="shared" si="245"/>
        <v>-</v>
      </c>
      <c r="BG76" s="49" t="str">
        <f>IF(BC76&gt;0,BD76/BC76,"-")</f>
        <v>-</v>
      </c>
      <c r="BH76" s="66">
        <f>BH22</f>
        <v>0</v>
      </c>
      <c r="BI76" s="47">
        <f>BI22</f>
        <v>0</v>
      </c>
      <c r="BJ76" s="48" t="str">
        <f t="shared" si="246"/>
        <v>-</v>
      </c>
      <c r="BK76" s="48" t="str">
        <f t="shared" si="246"/>
        <v>-</v>
      </c>
      <c r="BL76" s="49" t="str">
        <f>IF(BH76&gt;0,BI76/BH76,"-")</f>
        <v>-</v>
      </c>
      <c r="BM76" s="66">
        <f>BM22</f>
        <v>0</v>
      </c>
      <c r="BN76" s="47">
        <f>BN22</f>
        <v>0</v>
      </c>
      <c r="BO76" s="48" t="str">
        <f t="shared" si="247"/>
        <v>-</v>
      </c>
      <c r="BP76" s="48" t="str">
        <f t="shared" si="247"/>
        <v>-</v>
      </c>
      <c r="BQ76" s="49" t="str">
        <f>IF(BM76&gt;0,BN76/BM76,"-")</f>
        <v>-</v>
      </c>
      <c r="BR76" s="66">
        <f>BR22</f>
        <v>1513</v>
      </c>
      <c r="BS76" s="47">
        <f>BS22</f>
        <v>1827696.68</v>
      </c>
      <c r="BT76" s="48">
        <f t="shared" si="248"/>
        <v>0.81169527896995708</v>
      </c>
      <c r="BU76" s="48">
        <f t="shared" si="248"/>
        <v>0.64055439272056358</v>
      </c>
      <c r="BV76" s="49">
        <f>IF(BR76&gt;0,BS76/BR76,"-")</f>
        <v>1207.9951619299404</v>
      </c>
      <c r="BX76" s="66">
        <f>BX22</f>
        <v>2407</v>
      </c>
      <c r="BY76" s="47">
        <f>BY22</f>
        <v>3117264.36</v>
      </c>
      <c r="BZ76" s="48">
        <f t="shared" si="249"/>
        <v>0.20346576500422656</v>
      </c>
      <c r="CA76" s="48">
        <f t="shared" si="249"/>
        <v>7.262126669052231E-2</v>
      </c>
      <c r="CB76" s="49">
        <f>IF(BX76&gt;0,BY76/BX76,"-")</f>
        <v>1295.0828250934774</v>
      </c>
    </row>
    <row r="77" spans="2:80" s="3" customFormat="1" ht="16" customHeight="1" outlineLevel="1" thickBot="1" x14ac:dyDescent="0.35">
      <c r="B77" s="139"/>
      <c r="C77" s="11" t="s">
        <v>0</v>
      </c>
      <c r="D77" s="67">
        <f>D32</f>
        <v>0</v>
      </c>
      <c r="E77" s="54">
        <f>E32</f>
        <v>0</v>
      </c>
      <c r="F77" s="55" t="str">
        <f t="shared" si="235"/>
        <v>-</v>
      </c>
      <c r="G77" s="55" t="str">
        <f t="shared" si="235"/>
        <v>-</v>
      </c>
      <c r="H77" s="49" t="str">
        <f>IF(D77&gt;0,E77/D77,"-")</f>
        <v>-</v>
      </c>
      <c r="I77" s="67">
        <f>I32</f>
        <v>0</v>
      </c>
      <c r="J77" s="54">
        <f>J32</f>
        <v>0</v>
      </c>
      <c r="K77" s="55" t="str">
        <f t="shared" si="236"/>
        <v>-</v>
      </c>
      <c r="L77" s="55" t="str">
        <f t="shared" si="236"/>
        <v>-</v>
      </c>
      <c r="M77" s="49" t="str">
        <f>IF(I77&gt;0,J77/I77,"-")</f>
        <v>-</v>
      </c>
      <c r="N77" s="67">
        <f>N32</f>
        <v>0</v>
      </c>
      <c r="O77" s="54">
        <f>O32</f>
        <v>0</v>
      </c>
      <c r="P77" s="55" t="str">
        <f t="shared" si="237"/>
        <v>-</v>
      </c>
      <c r="Q77" s="55" t="str">
        <f t="shared" si="237"/>
        <v>-</v>
      </c>
      <c r="R77" s="49" t="str">
        <f>IF(N77&gt;0,O77/N77,"-")</f>
        <v>-</v>
      </c>
      <c r="S77" s="67">
        <f>S32</f>
        <v>0</v>
      </c>
      <c r="T77" s="54">
        <f>T32</f>
        <v>0</v>
      </c>
      <c r="U77" s="55" t="str">
        <f t="shared" si="238"/>
        <v>-</v>
      </c>
      <c r="V77" s="55" t="str">
        <f t="shared" si="238"/>
        <v>-</v>
      </c>
      <c r="W77" s="49" t="str">
        <f>IF(S77&gt;0,T77/S77,"-")</f>
        <v>-</v>
      </c>
      <c r="X77" s="67">
        <f>X32</f>
        <v>3</v>
      </c>
      <c r="Y77" s="54">
        <f>Y32</f>
        <v>6975</v>
      </c>
      <c r="Z77" s="55">
        <f t="shared" si="239"/>
        <v>1.5889830508474577E-3</v>
      </c>
      <c r="AA77" s="55">
        <f t="shared" si="239"/>
        <v>7.7035909999526183E-4</v>
      </c>
      <c r="AB77" s="49">
        <f>IF(X77&gt;0,Y77/X77,"-")</f>
        <v>2325</v>
      </c>
      <c r="AC77" s="67">
        <f>AC32</f>
        <v>140</v>
      </c>
      <c r="AD77" s="54">
        <f>AD32</f>
        <v>248038.94</v>
      </c>
      <c r="AE77" s="55">
        <f t="shared" si="240"/>
        <v>2.1361000915471468E-2</v>
      </c>
      <c r="AF77" s="55">
        <f t="shared" si="240"/>
        <v>1.1662935084357704E-2</v>
      </c>
      <c r="AG77" s="49">
        <f>IF(AC77&gt;0,AD77/AC77,"-")</f>
        <v>1771.7067142857143</v>
      </c>
      <c r="AH77" s="67">
        <f>AH32</f>
        <v>143</v>
      </c>
      <c r="AI77" s="54">
        <f>AI32</f>
        <v>255013.94</v>
      </c>
      <c r="AJ77" s="55">
        <f t="shared" si="241"/>
        <v>1.434878587196468E-2</v>
      </c>
      <c r="AK77" s="55">
        <f t="shared" si="241"/>
        <v>6.3639495193090166E-3</v>
      </c>
      <c r="AL77" s="49">
        <f>IF(AH77&gt;0,AI77/AH77,"-")</f>
        <v>1783.3142657342657</v>
      </c>
      <c r="AM77" s="10"/>
      <c r="AN77" s="67">
        <f>AN32</f>
        <v>340</v>
      </c>
      <c r="AO77" s="54">
        <f>AO32</f>
        <v>492700.11999999994</v>
      </c>
      <c r="AP77" s="55">
        <f t="shared" si="242"/>
        <v>6.7487098054783645E-2</v>
      </c>
      <c r="AQ77" s="55">
        <f t="shared" si="242"/>
        <v>3.3521177064787661E-2</v>
      </c>
      <c r="AR77" s="49">
        <f>IF(AN77&gt;0,AO77/AN77,"-")</f>
        <v>1449.1179999999997</v>
      </c>
      <c r="AS77" s="67">
        <f>AS32</f>
        <v>0</v>
      </c>
      <c r="AT77" s="54">
        <f>AT32</f>
        <v>0</v>
      </c>
      <c r="AU77" s="55" t="str">
        <f t="shared" si="243"/>
        <v>-</v>
      </c>
      <c r="AV77" s="55" t="str">
        <f t="shared" si="243"/>
        <v>-</v>
      </c>
      <c r="AW77" s="49" t="str">
        <f>IF(AS77&gt;0,AT77/AS77,"-")</f>
        <v>-</v>
      </c>
      <c r="AX77" s="67">
        <f>AX32</f>
        <v>0</v>
      </c>
      <c r="AY77" s="54">
        <f>AY32</f>
        <v>0</v>
      </c>
      <c r="AZ77" s="55" t="str">
        <f t="shared" si="244"/>
        <v>-</v>
      </c>
      <c r="BA77" s="55" t="str">
        <f t="shared" si="244"/>
        <v>-</v>
      </c>
      <c r="BB77" s="49" t="str">
        <f>IF(AX77&gt;0,AY77/AX77,"-")</f>
        <v>-</v>
      </c>
      <c r="BC77" s="67">
        <f>BC32</f>
        <v>0</v>
      </c>
      <c r="BD77" s="54">
        <f>BD32</f>
        <v>0</v>
      </c>
      <c r="BE77" s="55" t="str">
        <f t="shared" si="245"/>
        <v>-</v>
      </c>
      <c r="BF77" s="55" t="str">
        <f t="shared" si="245"/>
        <v>-</v>
      </c>
      <c r="BG77" s="49" t="str">
        <f>IF(BC77&gt;0,BD77/BC77,"-")</f>
        <v>-</v>
      </c>
      <c r="BH77" s="67">
        <f>BH32</f>
        <v>0</v>
      </c>
      <c r="BI77" s="54">
        <f>BI32</f>
        <v>0</v>
      </c>
      <c r="BJ77" s="55" t="str">
        <f t="shared" si="246"/>
        <v>-</v>
      </c>
      <c r="BK77" s="55" t="str">
        <f t="shared" si="246"/>
        <v>-</v>
      </c>
      <c r="BL77" s="49" t="str">
        <f>IF(BH77&gt;0,BI77/BH77,"-")</f>
        <v>-</v>
      </c>
      <c r="BM77" s="67">
        <f>BM32</f>
        <v>0</v>
      </c>
      <c r="BN77" s="54">
        <f>BN32</f>
        <v>0</v>
      </c>
      <c r="BO77" s="55" t="str">
        <f t="shared" si="247"/>
        <v>-</v>
      </c>
      <c r="BP77" s="55" t="str">
        <f t="shared" si="247"/>
        <v>-</v>
      </c>
      <c r="BQ77" s="49" t="str">
        <f>IF(BM77&gt;0,BN77/BM77,"-")</f>
        <v>-</v>
      </c>
      <c r="BR77" s="67">
        <f>BR32</f>
        <v>340</v>
      </c>
      <c r="BS77" s="54">
        <f>BS32</f>
        <v>492700.11999999994</v>
      </c>
      <c r="BT77" s="55">
        <f t="shared" si="248"/>
        <v>0.18240343347639484</v>
      </c>
      <c r="BU77" s="55">
        <f t="shared" si="248"/>
        <v>0.1726770254678959</v>
      </c>
      <c r="BV77" s="49">
        <f>IF(BR77&gt;0,BS77/BR77,"-")</f>
        <v>1449.1179999999997</v>
      </c>
      <c r="BX77" s="67">
        <f>BX32</f>
        <v>483</v>
      </c>
      <c r="BY77" s="54">
        <f>BY32</f>
        <v>747714.05999999994</v>
      </c>
      <c r="BZ77" s="55">
        <f t="shared" si="249"/>
        <v>4.0828402366863907E-2</v>
      </c>
      <c r="CA77" s="55">
        <f t="shared" si="249"/>
        <v>1.7419100816817856E-2</v>
      </c>
      <c r="CB77" s="49">
        <f>IF(BX77&gt;0,BY77/BX77,"-")</f>
        <v>1548.0622360248447</v>
      </c>
    </row>
    <row r="78" spans="2:80" s="3" customFormat="1" ht="16.600000000000001" customHeight="1" outlineLevel="1" thickTop="1" thickBot="1" x14ac:dyDescent="0.35">
      <c r="B78" s="6" t="str">
        <f>B75</f>
        <v>SU20</v>
      </c>
      <c r="C78" s="7"/>
      <c r="D78" s="68">
        <f>SUM(D75:D77)</f>
        <v>0</v>
      </c>
      <c r="E78" s="40">
        <f>SUM(E75:E77)</f>
        <v>0</v>
      </c>
      <c r="F78" s="41" t="str">
        <f>IF(D78=0,"-",D78/D$88)</f>
        <v>-</v>
      </c>
      <c r="G78" s="41" t="str">
        <f>IF(E78=0,"-",E78/E$88)</f>
        <v>-</v>
      </c>
      <c r="H78" s="42"/>
      <c r="I78" s="68">
        <f>SUM(I75:I77)</f>
        <v>0</v>
      </c>
      <c r="J78" s="40">
        <f>SUM(J75:J77)</f>
        <v>0</v>
      </c>
      <c r="K78" s="41" t="str">
        <f>IF(I78=0,"-",I78/I$88)</f>
        <v>-</v>
      </c>
      <c r="L78" s="41" t="str">
        <f>IF(J78=0,"-",J78/J$88)</f>
        <v>-</v>
      </c>
      <c r="M78" s="42"/>
      <c r="N78" s="68">
        <f>SUM(N75:N77)</f>
        <v>0</v>
      </c>
      <c r="O78" s="40">
        <f>SUM(O75:O77)</f>
        <v>0</v>
      </c>
      <c r="P78" s="41" t="str">
        <f>IF(N78=0,"-",N78/N$88)</f>
        <v>-</v>
      </c>
      <c r="Q78" s="41" t="str">
        <f>IF(O78=0,"-",O78/O$88)</f>
        <v>-</v>
      </c>
      <c r="R78" s="42"/>
      <c r="S78" s="68">
        <f>SUM(S75:S77)</f>
        <v>1</v>
      </c>
      <c r="T78" s="40">
        <f>SUM(T75:T77)</f>
        <v>8600</v>
      </c>
      <c r="U78" s="41">
        <f>IF(S78=0,"-",S78/S$88)</f>
        <v>7.347538574577516E-4</v>
      </c>
      <c r="V78" s="41">
        <f>IF(T78=0,"-",T78/T$88)</f>
        <v>1.3720154476176468E-3</v>
      </c>
      <c r="W78" s="42"/>
      <c r="X78" s="68">
        <f>SUM(X75:X77)</f>
        <v>115</v>
      </c>
      <c r="Y78" s="40">
        <f>SUM(Y75:Y77)</f>
        <v>842671</v>
      </c>
      <c r="Z78" s="41">
        <f>IF(X78=0,"-",X78/X$88)</f>
        <v>2.6358010543204219E-2</v>
      </c>
      <c r="AA78" s="41">
        <f>IF(Y78=0,"-",Y78/Y$88)</f>
        <v>3.8571760361842754E-2</v>
      </c>
      <c r="AB78" s="42"/>
      <c r="AC78" s="68">
        <f>SUM(AC75:AC77)</f>
        <v>2079</v>
      </c>
      <c r="AD78" s="40">
        <f>SUM(AD75:AD77)</f>
        <v>7616125.9699999997</v>
      </c>
      <c r="AE78" s="41">
        <f>IF(AC78=0,"-",AC78/AC$88)</f>
        <v>0.14706090401075192</v>
      </c>
      <c r="AF78" s="41">
        <f>IF(AD78=0,"-",AD78/AD$88)</f>
        <v>0.13035444370204077</v>
      </c>
      <c r="AG78" s="42"/>
      <c r="AH78" s="68">
        <f>SUM(AH75:AH77)</f>
        <v>2195</v>
      </c>
      <c r="AI78" s="40">
        <f>SUM(AI75:AI77)</f>
        <v>8467396.9699999988</v>
      </c>
      <c r="AJ78" s="41">
        <f>IF(AH78=0,"-",AH78/AH$88)</f>
        <v>5.9509285617459669E-2</v>
      </c>
      <c r="AK78" s="41">
        <f>IF(AI78=0,"-",AI78/AI$88)</f>
        <v>5.6425646287523237E-2</v>
      </c>
      <c r="AL78" s="42"/>
      <c r="AM78" s="16"/>
      <c r="AN78" s="68">
        <f>SUM(AN75:AN77)</f>
        <v>4470</v>
      </c>
      <c r="AO78" s="40">
        <f>SUM(AO75:AO77)</f>
        <v>13393924.529999999</v>
      </c>
      <c r="AP78" s="41">
        <f>IF(AN78=0,"-",AN78/AN$88)</f>
        <v>0.30990016638935108</v>
      </c>
      <c r="AQ78" s="41">
        <f>IF(AO78=0,"-",AO78/AO$88)</f>
        <v>0.2516372232513418</v>
      </c>
      <c r="AR78" s="42"/>
      <c r="AS78" s="68">
        <f>SUM(AS75:AS77)</f>
        <v>0</v>
      </c>
      <c r="AT78" s="40">
        <f>SUM(AT75:AT77)</f>
        <v>0</v>
      </c>
      <c r="AU78" s="41" t="str">
        <f>IF(AS78=0,"-",AS78/AS$88)</f>
        <v>-</v>
      </c>
      <c r="AV78" s="41" t="str">
        <f>IF(AT78=0,"-",AT78/AT$88)</f>
        <v>-</v>
      </c>
      <c r="AW78" s="42"/>
      <c r="AX78" s="68">
        <f>SUM(AX75:AX77)</f>
        <v>0</v>
      </c>
      <c r="AY78" s="40">
        <f>SUM(AY75:AY77)</f>
        <v>0</v>
      </c>
      <c r="AZ78" s="41" t="str">
        <f>IF(AX78=0,"-",AX78/AX$88)</f>
        <v>-</v>
      </c>
      <c r="BA78" s="41" t="str">
        <f>IF(AY78=0,"-",AY78/AY$88)</f>
        <v>-</v>
      </c>
      <c r="BB78" s="42"/>
      <c r="BC78" s="68">
        <f>SUM(BC75:BC77)</f>
        <v>0</v>
      </c>
      <c r="BD78" s="40">
        <f>SUM(BD75:BD77)</f>
        <v>0</v>
      </c>
      <c r="BE78" s="41" t="str">
        <f>IF(BC78=0,"-",BC78/BC$88)</f>
        <v>-</v>
      </c>
      <c r="BF78" s="41" t="str">
        <f>IF(BD78=0,"-",BD78/BD$88)</f>
        <v>-</v>
      </c>
      <c r="BG78" s="42"/>
      <c r="BH78" s="68">
        <f>SUM(BH75:BH77)</f>
        <v>0</v>
      </c>
      <c r="BI78" s="40">
        <f>SUM(BI75:BI77)</f>
        <v>0</v>
      </c>
      <c r="BJ78" s="41" t="str">
        <f>IF(BH78=0,"-",BH78/BH$88)</f>
        <v>-</v>
      </c>
      <c r="BK78" s="41" t="str">
        <f>IF(BI78=0,"-",BI78/BI$88)</f>
        <v>-</v>
      </c>
      <c r="BL78" s="42"/>
      <c r="BM78" s="68">
        <f>SUM(BM75:BM77)</f>
        <v>0</v>
      </c>
      <c r="BN78" s="40">
        <f>SUM(BN75:BN77)</f>
        <v>0</v>
      </c>
      <c r="BO78" s="41" t="str">
        <f>IF(BM78=0,"-",BM78/BM$88)</f>
        <v>-</v>
      </c>
      <c r="BP78" s="41" t="str">
        <f>IF(BN78=0,"-",BN78/BN$88)</f>
        <v>-</v>
      </c>
      <c r="BQ78" s="42"/>
      <c r="BR78" s="68">
        <f>SUM(BR75:BR77)</f>
        <v>4470</v>
      </c>
      <c r="BS78" s="40">
        <f>SUM(BS75:BS77)</f>
        <v>13393924.529999999</v>
      </c>
      <c r="BT78" s="41">
        <f>IF(BR78=0,"-",BR78/BR$88)</f>
        <v>0.40732640787315472</v>
      </c>
      <c r="BU78" s="41">
        <f>IF(BS78=0,"-",BS78/BS$88)</f>
        <v>0.33522436203423556</v>
      </c>
      <c r="BV78" s="42"/>
      <c r="BX78" s="68">
        <f>SUM(BX75:BX77)</f>
        <v>6665</v>
      </c>
      <c r="BY78" s="40">
        <f>SUM(BY75:BY77)</f>
        <v>21861321.499999996</v>
      </c>
      <c r="BZ78" s="41">
        <f>IF(BX78=0,"-",BX78/BX$88)</f>
        <v>0.13926325247079965</v>
      </c>
      <c r="CA78" s="41">
        <f>IF(BY78=0,"-",BY78/BY$88)</f>
        <v>0.11504867540168801</v>
      </c>
      <c r="CB78" s="42"/>
    </row>
    <row r="79" spans="2:80" s="3" customFormat="1" ht="16" customHeight="1" outlineLevel="1" thickTop="1" x14ac:dyDescent="0.3">
      <c r="B79" s="137" t="s">
        <v>30</v>
      </c>
      <c r="C79" s="8" t="s">
        <v>17</v>
      </c>
      <c r="D79" s="65">
        <f>D13</f>
        <v>0</v>
      </c>
      <c r="E79" s="36">
        <f>E13</f>
        <v>0</v>
      </c>
      <c r="F79" s="37" t="str">
        <f t="shared" ref="F79:G81" si="250">IF(D79=0,"-",D79/D$82)</f>
        <v>-</v>
      </c>
      <c r="G79" s="37" t="str">
        <f t="shared" si="250"/>
        <v>-</v>
      </c>
      <c r="H79" s="38" t="str">
        <f>IF(D79&gt;0,E79/D79,"-")</f>
        <v>-</v>
      </c>
      <c r="I79" s="65">
        <f>I13</f>
        <v>0</v>
      </c>
      <c r="J79" s="36">
        <f>J13</f>
        <v>0</v>
      </c>
      <c r="K79" s="37" t="str">
        <f t="shared" ref="K79:L81" si="251">IF(I79=0,"-",I79/I$82)</f>
        <v>-</v>
      </c>
      <c r="L79" s="37" t="str">
        <f t="shared" si="251"/>
        <v>-</v>
      </c>
      <c r="M79" s="38" t="str">
        <f>IF(I79&gt;0,J79/I79,"-")</f>
        <v>-</v>
      </c>
      <c r="N79" s="65">
        <f>N13</f>
        <v>0</v>
      </c>
      <c r="O79" s="36">
        <f>O13</f>
        <v>0</v>
      </c>
      <c r="P79" s="37" t="str">
        <f t="shared" ref="P79:Q81" si="252">IF(N79=0,"-",N79/N$82)</f>
        <v>-</v>
      </c>
      <c r="Q79" s="37" t="str">
        <f t="shared" si="252"/>
        <v>-</v>
      </c>
      <c r="R79" s="38" t="str">
        <f>IF(N79&gt;0,O79/N79,"-")</f>
        <v>-</v>
      </c>
      <c r="S79" s="65">
        <f>S13</f>
        <v>0</v>
      </c>
      <c r="T79" s="36">
        <f>T13</f>
        <v>0</v>
      </c>
      <c r="U79" s="37" t="str">
        <f t="shared" ref="U79:V81" si="253">IF(S79=0,"-",S79/S$82)</f>
        <v>-</v>
      </c>
      <c r="V79" s="37" t="str">
        <f t="shared" si="253"/>
        <v>-</v>
      </c>
      <c r="W79" s="38" t="str">
        <f>IF(S79&gt;0,T79/S79,"-")</f>
        <v>-</v>
      </c>
      <c r="X79" s="65">
        <f>X13</f>
        <v>0</v>
      </c>
      <c r="Y79" s="36">
        <f>Y13</f>
        <v>0</v>
      </c>
      <c r="Z79" s="37" t="str">
        <f t="shared" ref="Z79:AA81" si="254">IF(X79=0,"-",X79/X$82)</f>
        <v>-</v>
      </c>
      <c r="AA79" s="37" t="str">
        <f t="shared" si="254"/>
        <v>-</v>
      </c>
      <c r="AB79" s="38" t="str">
        <f>IF(X79&gt;0,Y79/X79,"-")</f>
        <v>-</v>
      </c>
      <c r="AC79" s="65">
        <f>AC13</f>
        <v>0</v>
      </c>
      <c r="AD79" s="36">
        <f>AD13</f>
        <v>0</v>
      </c>
      <c r="AE79" s="37" t="str">
        <f t="shared" ref="AE79:AF81" si="255">IF(AC79=0,"-",AC79/AC$82)</f>
        <v>-</v>
      </c>
      <c r="AF79" s="37" t="str">
        <f t="shared" si="255"/>
        <v>-</v>
      </c>
      <c r="AG79" s="38" t="str">
        <f>IF(AC79&gt;0,AD79/AC79,"-")</f>
        <v>-</v>
      </c>
      <c r="AH79" s="65">
        <f>AH13</f>
        <v>0</v>
      </c>
      <c r="AI79" s="36">
        <f>AI13</f>
        <v>0</v>
      </c>
      <c r="AJ79" s="37" t="str">
        <f t="shared" ref="AJ79:AK81" si="256">IF(AH79=0,"-",AH79/AH$82)</f>
        <v>-</v>
      </c>
      <c r="AK79" s="37" t="str">
        <f t="shared" si="256"/>
        <v>-</v>
      </c>
      <c r="AL79" s="38" t="str">
        <f>IF(AH79&gt;0,AI79/AH79,"-")</f>
        <v>-</v>
      </c>
      <c r="AM79" s="10"/>
      <c r="AN79" s="65">
        <f>AN13</f>
        <v>0</v>
      </c>
      <c r="AO79" s="36">
        <f>AO13</f>
        <v>0</v>
      </c>
      <c r="AP79" s="37" t="str">
        <f t="shared" ref="AP79:AQ81" si="257">IF(AN79=0,"-",AN79/AN$82)</f>
        <v>-</v>
      </c>
      <c r="AQ79" s="37" t="str">
        <f t="shared" si="257"/>
        <v>-</v>
      </c>
      <c r="AR79" s="38" t="str">
        <f>IF(AN79&gt;0,AO79/AN79,"-")</f>
        <v>-</v>
      </c>
      <c r="AS79" s="65">
        <f>AS13</f>
        <v>0</v>
      </c>
      <c r="AT79" s="36">
        <f>AT13</f>
        <v>0</v>
      </c>
      <c r="AU79" s="37" t="str">
        <f t="shared" ref="AU79:AV81" si="258">IF(AS79=0,"-",AS79/AS$82)</f>
        <v>-</v>
      </c>
      <c r="AV79" s="37" t="str">
        <f t="shared" si="258"/>
        <v>-</v>
      </c>
      <c r="AW79" s="38" t="str">
        <f>IF(AS79&gt;0,AT79/AS79,"-")</f>
        <v>-</v>
      </c>
      <c r="AX79" s="65">
        <f>AX13</f>
        <v>0</v>
      </c>
      <c r="AY79" s="36">
        <f>AY13</f>
        <v>0</v>
      </c>
      <c r="AZ79" s="37" t="str">
        <f t="shared" ref="AZ79:BA81" si="259">IF(AX79=0,"-",AX79/AX$82)</f>
        <v>-</v>
      </c>
      <c r="BA79" s="37" t="str">
        <f t="shared" si="259"/>
        <v>-</v>
      </c>
      <c r="BB79" s="38" t="str">
        <f>IF(AX79&gt;0,AY79/AX79,"-")</f>
        <v>-</v>
      </c>
      <c r="BC79" s="65">
        <f>BC13</f>
        <v>0</v>
      </c>
      <c r="BD79" s="36">
        <f>BD13</f>
        <v>0</v>
      </c>
      <c r="BE79" s="37" t="str">
        <f t="shared" ref="BE79:BF81" si="260">IF(BC79=0,"-",BC79/BC$82)</f>
        <v>-</v>
      </c>
      <c r="BF79" s="37" t="str">
        <f t="shared" si="260"/>
        <v>-</v>
      </c>
      <c r="BG79" s="38" t="str">
        <f>IF(BC79&gt;0,BD79/BC79,"-")</f>
        <v>-</v>
      </c>
      <c r="BH79" s="65">
        <f>BH13</f>
        <v>0</v>
      </c>
      <c r="BI79" s="36">
        <f>BI13</f>
        <v>0</v>
      </c>
      <c r="BJ79" s="37" t="str">
        <f t="shared" ref="BJ79:BK81" si="261">IF(BH79=0,"-",BH79/BH$82)</f>
        <v>-</v>
      </c>
      <c r="BK79" s="37" t="str">
        <f t="shared" si="261"/>
        <v>-</v>
      </c>
      <c r="BL79" s="38" t="str">
        <f>IF(BH79&gt;0,BI79/BH79,"-")</f>
        <v>-</v>
      </c>
      <c r="BM79" s="65">
        <f>BM13</f>
        <v>0</v>
      </c>
      <c r="BN79" s="36">
        <f>BN13</f>
        <v>0</v>
      </c>
      <c r="BO79" s="37" t="str">
        <f t="shared" ref="BO79:BP81" si="262">IF(BM79=0,"-",BM79/BM$82)</f>
        <v>-</v>
      </c>
      <c r="BP79" s="37" t="str">
        <f t="shared" si="262"/>
        <v>-</v>
      </c>
      <c r="BQ79" s="38" t="str">
        <f>IF(BM79&gt;0,BN79/BM79,"-")</f>
        <v>-</v>
      </c>
      <c r="BR79" s="65">
        <f>BR13</f>
        <v>0</v>
      </c>
      <c r="BS79" s="36">
        <f>BS13</f>
        <v>0</v>
      </c>
      <c r="BT79" s="37" t="str">
        <f t="shared" ref="BT79:BU81" si="263">IF(BR79=0,"-",BR79/BR$82)</f>
        <v>-</v>
      </c>
      <c r="BU79" s="37" t="str">
        <f t="shared" si="263"/>
        <v>-</v>
      </c>
      <c r="BV79" s="38" t="str">
        <f>IF(BR79&gt;0,BS79/BR79,"-")</f>
        <v>-</v>
      </c>
      <c r="BX79" s="65">
        <f>BX13</f>
        <v>0</v>
      </c>
      <c r="BY79" s="36">
        <f>BY13</f>
        <v>0</v>
      </c>
      <c r="BZ79" s="37" t="str">
        <f t="shared" ref="BZ79:CA81" si="264">IF(BX79=0,"-",BX79/BX$82)</f>
        <v>-</v>
      </c>
      <c r="CA79" s="37" t="str">
        <f t="shared" si="264"/>
        <v>-</v>
      </c>
      <c r="CB79" s="38" t="str">
        <f>IF(BX79&gt;0,BY79/BX79,"-")</f>
        <v>-</v>
      </c>
    </row>
    <row r="80" spans="2:80" s="3" customFormat="1" ht="15.05" customHeight="1" outlineLevel="1" x14ac:dyDescent="0.3">
      <c r="B80" s="138"/>
      <c r="C80" s="9" t="s">
        <v>18</v>
      </c>
      <c r="D80" s="66">
        <f>D23</f>
        <v>0</v>
      </c>
      <c r="E80" s="47">
        <f>E23</f>
        <v>0</v>
      </c>
      <c r="F80" s="48" t="str">
        <f t="shared" si="250"/>
        <v>-</v>
      </c>
      <c r="G80" s="48" t="str">
        <f t="shared" si="250"/>
        <v>-</v>
      </c>
      <c r="H80" s="49" t="str">
        <f>IF(D80&gt;0,E80/D80,"-")</f>
        <v>-</v>
      </c>
      <c r="I80" s="66">
        <f>I23</f>
        <v>0</v>
      </c>
      <c r="J80" s="47">
        <f>J23</f>
        <v>0</v>
      </c>
      <c r="K80" s="48" t="str">
        <f t="shared" si="251"/>
        <v>-</v>
      </c>
      <c r="L80" s="48" t="str">
        <f t="shared" si="251"/>
        <v>-</v>
      </c>
      <c r="M80" s="49" t="str">
        <f>IF(I80&gt;0,J80/I80,"-")</f>
        <v>-</v>
      </c>
      <c r="N80" s="66">
        <f>N23</f>
        <v>0</v>
      </c>
      <c r="O80" s="47">
        <f>O23</f>
        <v>0</v>
      </c>
      <c r="P80" s="48" t="str">
        <f t="shared" si="252"/>
        <v>-</v>
      </c>
      <c r="Q80" s="48" t="str">
        <f t="shared" si="252"/>
        <v>-</v>
      </c>
      <c r="R80" s="49" t="str">
        <f>IF(N80&gt;0,O80/N80,"-")</f>
        <v>-</v>
      </c>
      <c r="S80" s="66">
        <f>S23</f>
        <v>0</v>
      </c>
      <c r="T80" s="47">
        <f>T23</f>
        <v>0</v>
      </c>
      <c r="U80" s="48" t="str">
        <f t="shared" si="253"/>
        <v>-</v>
      </c>
      <c r="V80" s="48" t="str">
        <f t="shared" si="253"/>
        <v>-</v>
      </c>
      <c r="W80" s="49" t="str">
        <f>IF(S80&gt;0,T80/S80,"-")</f>
        <v>-</v>
      </c>
      <c r="X80" s="66">
        <f>X23</f>
        <v>0</v>
      </c>
      <c r="Y80" s="47">
        <f>Y23</f>
        <v>0</v>
      </c>
      <c r="Z80" s="48" t="str">
        <f t="shared" si="254"/>
        <v>-</v>
      </c>
      <c r="AA80" s="48" t="str">
        <f t="shared" si="254"/>
        <v>-</v>
      </c>
      <c r="AB80" s="49" t="str">
        <f>IF(X80&gt;0,Y80/X80,"-")</f>
        <v>-</v>
      </c>
      <c r="AC80" s="66">
        <f>AC23</f>
        <v>0</v>
      </c>
      <c r="AD80" s="47">
        <f>AD23</f>
        <v>0</v>
      </c>
      <c r="AE80" s="48" t="str">
        <f t="shared" si="255"/>
        <v>-</v>
      </c>
      <c r="AF80" s="48" t="str">
        <f t="shared" si="255"/>
        <v>-</v>
      </c>
      <c r="AG80" s="49" t="str">
        <f>IF(AC80&gt;0,AD80/AC80,"-")</f>
        <v>-</v>
      </c>
      <c r="AH80" s="66">
        <f>AH23</f>
        <v>0</v>
      </c>
      <c r="AI80" s="47">
        <f>AI23</f>
        <v>0</v>
      </c>
      <c r="AJ80" s="48" t="str">
        <f t="shared" si="256"/>
        <v>-</v>
      </c>
      <c r="AK80" s="48" t="str">
        <f t="shared" si="256"/>
        <v>-</v>
      </c>
      <c r="AL80" s="49" t="str">
        <f>IF(AH80&gt;0,AI80/AH80,"-")</f>
        <v>-</v>
      </c>
      <c r="AM80" s="10"/>
      <c r="AN80" s="66">
        <f>AN23</f>
        <v>0</v>
      </c>
      <c r="AO80" s="47">
        <f>AO23</f>
        <v>0</v>
      </c>
      <c r="AP80" s="48" t="str">
        <f t="shared" si="257"/>
        <v>-</v>
      </c>
      <c r="AQ80" s="48" t="str">
        <f t="shared" si="257"/>
        <v>-</v>
      </c>
      <c r="AR80" s="49" t="str">
        <f>IF(AN80&gt;0,AO80/AN80,"-")</f>
        <v>-</v>
      </c>
      <c r="AS80" s="66">
        <f>AS23</f>
        <v>0</v>
      </c>
      <c r="AT80" s="47">
        <f>AT23</f>
        <v>0</v>
      </c>
      <c r="AU80" s="48" t="str">
        <f t="shared" si="258"/>
        <v>-</v>
      </c>
      <c r="AV80" s="48" t="str">
        <f t="shared" si="258"/>
        <v>-</v>
      </c>
      <c r="AW80" s="49" t="str">
        <f>IF(AS80&gt;0,AT80/AS80,"-")</f>
        <v>-</v>
      </c>
      <c r="AX80" s="66">
        <f>AX23</f>
        <v>0</v>
      </c>
      <c r="AY80" s="47">
        <f>AY23</f>
        <v>0</v>
      </c>
      <c r="AZ80" s="48" t="str">
        <f t="shared" si="259"/>
        <v>-</v>
      </c>
      <c r="BA80" s="48" t="str">
        <f t="shared" si="259"/>
        <v>-</v>
      </c>
      <c r="BB80" s="49" t="str">
        <f>IF(AX80&gt;0,AY80/AX80,"-")</f>
        <v>-</v>
      </c>
      <c r="BC80" s="66">
        <f>BC23</f>
        <v>0</v>
      </c>
      <c r="BD80" s="47">
        <f>BD23</f>
        <v>0</v>
      </c>
      <c r="BE80" s="48" t="str">
        <f t="shared" si="260"/>
        <v>-</v>
      </c>
      <c r="BF80" s="48" t="str">
        <f t="shared" si="260"/>
        <v>-</v>
      </c>
      <c r="BG80" s="49" t="str">
        <f>IF(BC80&gt;0,BD80/BC80,"-")</f>
        <v>-</v>
      </c>
      <c r="BH80" s="66">
        <f>BH23</f>
        <v>0</v>
      </c>
      <c r="BI80" s="47">
        <f>BI23</f>
        <v>0</v>
      </c>
      <c r="BJ80" s="48" t="str">
        <f t="shared" si="261"/>
        <v>-</v>
      </c>
      <c r="BK80" s="48" t="str">
        <f t="shared" si="261"/>
        <v>-</v>
      </c>
      <c r="BL80" s="49" t="str">
        <f>IF(BH80&gt;0,BI80/BH80,"-")</f>
        <v>-</v>
      </c>
      <c r="BM80" s="66">
        <f>BM23</f>
        <v>0</v>
      </c>
      <c r="BN80" s="47">
        <f>BN23</f>
        <v>0</v>
      </c>
      <c r="BO80" s="48" t="str">
        <f t="shared" si="262"/>
        <v>-</v>
      </c>
      <c r="BP80" s="48" t="str">
        <f t="shared" si="262"/>
        <v>-</v>
      </c>
      <c r="BQ80" s="49" t="str">
        <f>IF(BM80&gt;0,BN80/BM80,"-")</f>
        <v>-</v>
      </c>
      <c r="BR80" s="66">
        <f>BR23</f>
        <v>0</v>
      </c>
      <c r="BS80" s="47">
        <f>BS23</f>
        <v>0</v>
      </c>
      <c r="BT80" s="48" t="str">
        <f t="shared" si="263"/>
        <v>-</v>
      </c>
      <c r="BU80" s="48" t="str">
        <f t="shared" si="263"/>
        <v>-</v>
      </c>
      <c r="BV80" s="49" t="str">
        <f>IF(BR80&gt;0,BS80/BR80,"-")</f>
        <v>-</v>
      </c>
      <c r="BX80" s="66">
        <f>BX23</f>
        <v>0</v>
      </c>
      <c r="BY80" s="47">
        <f>BY23</f>
        <v>0</v>
      </c>
      <c r="BZ80" s="48" t="str">
        <f t="shared" si="264"/>
        <v>-</v>
      </c>
      <c r="CA80" s="48" t="str">
        <f t="shared" si="264"/>
        <v>-</v>
      </c>
      <c r="CB80" s="49" t="str">
        <f>IF(BX80&gt;0,BY80/BX80,"-")</f>
        <v>-</v>
      </c>
    </row>
    <row r="81" spans="1:101" s="3" customFormat="1" ht="16" customHeight="1" outlineLevel="1" thickBot="1" x14ac:dyDescent="0.35">
      <c r="B81" s="139"/>
      <c r="C81" s="11" t="s">
        <v>0</v>
      </c>
      <c r="D81" s="67">
        <f>D33</f>
        <v>0</v>
      </c>
      <c r="E81" s="54">
        <f>E33</f>
        <v>0</v>
      </c>
      <c r="F81" s="55" t="str">
        <f t="shared" si="250"/>
        <v>-</v>
      </c>
      <c r="G81" s="55" t="str">
        <f t="shared" si="250"/>
        <v>-</v>
      </c>
      <c r="H81" s="56" t="str">
        <f>IF(D81&gt;0,E81/D81,"-")</f>
        <v>-</v>
      </c>
      <c r="I81" s="67">
        <f>I33</f>
        <v>0</v>
      </c>
      <c r="J81" s="54">
        <f>J33</f>
        <v>0</v>
      </c>
      <c r="K81" s="55" t="str">
        <f t="shared" si="251"/>
        <v>-</v>
      </c>
      <c r="L81" s="55" t="str">
        <f t="shared" si="251"/>
        <v>-</v>
      </c>
      <c r="M81" s="56" t="str">
        <f>IF(I81&gt;0,J81/I81,"-")</f>
        <v>-</v>
      </c>
      <c r="N81" s="67">
        <f>N33</f>
        <v>0</v>
      </c>
      <c r="O81" s="54">
        <f>O33</f>
        <v>0</v>
      </c>
      <c r="P81" s="55" t="str">
        <f t="shared" si="252"/>
        <v>-</v>
      </c>
      <c r="Q81" s="55" t="str">
        <f t="shared" si="252"/>
        <v>-</v>
      </c>
      <c r="R81" s="56" t="str">
        <f>IF(N81&gt;0,O81/N81,"-")</f>
        <v>-</v>
      </c>
      <c r="S81" s="67">
        <f>S33</f>
        <v>0</v>
      </c>
      <c r="T81" s="54">
        <f>T33</f>
        <v>0</v>
      </c>
      <c r="U81" s="55" t="str">
        <f t="shared" si="253"/>
        <v>-</v>
      </c>
      <c r="V81" s="55" t="str">
        <f t="shared" si="253"/>
        <v>-</v>
      </c>
      <c r="W81" s="56" t="str">
        <f>IF(S81&gt;0,T81/S81,"-")</f>
        <v>-</v>
      </c>
      <c r="X81" s="67">
        <f>X33</f>
        <v>0</v>
      </c>
      <c r="Y81" s="54">
        <f>Y33</f>
        <v>0</v>
      </c>
      <c r="Z81" s="55" t="str">
        <f t="shared" si="254"/>
        <v>-</v>
      </c>
      <c r="AA81" s="55" t="str">
        <f t="shared" si="254"/>
        <v>-</v>
      </c>
      <c r="AB81" s="56" t="str">
        <f>IF(X81&gt;0,Y81/X81,"-")</f>
        <v>-</v>
      </c>
      <c r="AC81" s="67">
        <f>AC33</f>
        <v>0</v>
      </c>
      <c r="AD81" s="54">
        <f>AD33</f>
        <v>0</v>
      </c>
      <c r="AE81" s="55" t="str">
        <f t="shared" si="255"/>
        <v>-</v>
      </c>
      <c r="AF81" s="55" t="str">
        <f t="shared" si="255"/>
        <v>-</v>
      </c>
      <c r="AG81" s="56" t="str">
        <f>IF(AC81&gt;0,AD81/AC81,"-")</f>
        <v>-</v>
      </c>
      <c r="AH81" s="67">
        <f>AH33</f>
        <v>0</v>
      </c>
      <c r="AI81" s="54">
        <f>AI33</f>
        <v>0</v>
      </c>
      <c r="AJ81" s="55" t="str">
        <f t="shared" si="256"/>
        <v>-</v>
      </c>
      <c r="AK81" s="55" t="str">
        <f t="shared" si="256"/>
        <v>-</v>
      </c>
      <c r="AL81" s="56" t="str">
        <f>IF(AH81&gt;0,AI81/AH81,"-")</f>
        <v>-</v>
      </c>
      <c r="AM81" s="10"/>
      <c r="AN81" s="67">
        <f>AN33</f>
        <v>0</v>
      </c>
      <c r="AO81" s="54">
        <f>AO33</f>
        <v>0</v>
      </c>
      <c r="AP81" s="55" t="str">
        <f t="shared" si="257"/>
        <v>-</v>
      </c>
      <c r="AQ81" s="55" t="str">
        <f t="shared" si="257"/>
        <v>-</v>
      </c>
      <c r="AR81" s="56" t="str">
        <f>IF(AN81&gt;0,AO81/AN81,"-")</f>
        <v>-</v>
      </c>
      <c r="AS81" s="67">
        <f>AS33</f>
        <v>0</v>
      </c>
      <c r="AT81" s="54">
        <f>AT33</f>
        <v>0</v>
      </c>
      <c r="AU81" s="55" t="str">
        <f t="shared" si="258"/>
        <v>-</v>
      </c>
      <c r="AV81" s="55" t="str">
        <f t="shared" si="258"/>
        <v>-</v>
      </c>
      <c r="AW81" s="56" t="str">
        <f>IF(AS81&gt;0,AT81/AS81,"-")</f>
        <v>-</v>
      </c>
      <c r="AX81" s="67">
        <f>AX33</f>
        <v>0</v>
      </c>
      <c r="AY81" s="54">
        <f>AY33</f>
        <v>0</v>
      </c>
      <c r="AZ81" s="55" t="str">
        <f t="shared" si="259"/>
        <v>-</v>
      </c>
      <c r="BA81" s="55" t="str">
        <f t="shared" si="259"/>
        <v>-</v>
      </c>
      <c r="BB81" s="56" t="str">
        <f>IF(AX81&gt;0,AY81/AX81,"-")</f>
        <v>-</v>
      </c>
      <c r="BC81" s="67">
        <f>BC33</f>
        <v>0</v>
      </c>
      <c r="BD81" s="54">
        <f>BD33</f>
        <v>0</v>
      </c>
      <c r="BE81" s="55" t="str">
        <f t="shared" si="260"/>
        <v>-</v>
      </c>
      <c r="BF81" s="55" t="str">
        <f t="shared" si="260"/>
        <v>-</v>
      </c>
      <c r="BG81" s="56" t="str">
        <f>IF(BC81&gt;0,BD81/BC81,"-")</f>
        <v>-</v>
      </c>
      <c r="BH81" s="67">
        <f>BH33</f>
        <v>0</v>
      </c>
      <c r="BI81" s="54">
        <f>BI33</f>
        <v>0</v>
      </c>
      <c r="BJ81" s="55" t="str">
        <f t="shared" si="261"/>
        <v>-</v>
      </c>
      <c r="BK81" s="55" t="str">
        <f t="shared" si="261"/>
        <v>-</v>
      </c>
      <c r="BL81" s="56" t="str">
        <f>IF(BH81&gt;0,BI81/BH81,"-")</f>
        <v>-</v>
      </c>
      <c r="BM81" s="67">
        <f>BM33</f>
        <v>0</v>
      </c>
      <c r="BN81" s="54">
        <f>BN33</f>
        <v>0</v>
      </c>
      <c r="BO81" s="55" t="str">
        <f t="shared" si="262"/>
        <v>-</v>
      </c>
      <c r="BP81" s="55" t="str">
        <f t="shared" si="262"/>
        <v>-</v>
      </c>
      <c r="BQ81" s="56" t="str">
        <f>IF(BM81&gt;0,BN81/BM81,"-")</f>
        <v>-</v>
      </c>
      <c r="BR81" s="67">
        <f>BR33</f>
        <v>0</v>
      </c>
      <c r="BS81" s="54">
        <f>BS33</f>
        <v>0</v>
      </c>
      <c r="BT81" s="55" t="str">
        <f t="shared" si="263"/>
        <v>-</v>
      </c>
      <c r="BU81" s="55" t="str">
        <f t="shared" si="263"/>
        <v>-</v>
      </c>
      <c r="BV81" s="56" t="str">
        <f>IF(BR81&gt;0,BS81/BR81,"-")</f>
        <v>-</v>
      </c>
      <c r="BX81" s="67">
        <f>BX33</f>
        <v>0</v>
      </c>
      <c r="BY81" s="54">
        <f>BY33</f>
        <v>0</v>
      </c>
      <c r="BZ81" s="55" t="str">
        <f t="shared" si="264"/>
        <v>-</v>
      </c>
      <c r="CA81" s="55" t="str">
        <f t="shared" si="264"/>
        <v>-</v>
      </c>
      <c r="CB81" s="56" t="str">
        <f>IF(BX81&gt;0,BY81/BX81,"-")</f>
        <v>-</v>
      </c>
    </row>
    <row r="82" spans="1:101" s="3" customFormat="1" ht="16.600000000000001" customHeight="1" outlineLevel="1" thickTop="1" thickBot="1" x14ac:dyDescent="0.35">
      <c r="B82" s="6" t="str">
        <f>B79</f>
        <v>FA20</v>
      </c>
      <c r="C82" s="7"/>
      <c r="D82" s="68">
        <f>SUM(D79:D81)</f>
        <v>0</v>
      </c>
      <c r="E82" s="40">
        <f>SUM(E79:E81)</f>
        <v>0</v>
      </c>
      <c r="F82" s="41" t="str">
        <f>IF(D82=0,"-",D82/D$88)</f>
        <v>-</v>
      </c>
      <c r="G82" s="41" t="str">
        <f>IF(E82=0,"-",E82/E$88)</f>
        <v>-</v>
      </c>
      <c r="H82" s="42" t="str">
        <f>IF(D82&gt;0,E82/D82,"-")</f>
        <v>-</v>
      </c>
      <c r="I82" s="68">
        <f>SUM(I79:I81)</f>
        <v>0</v>
      </c>
      <c r="J82" s="40">
        <f>SUM(J79:J81)</f>
        <v>0</v>
      </c>
      <c r="K82" s="41" t="str">
        <f>IF(I82=0,"-",I82/I$88)</f>
        <v>-</v>
      </c>
      <c r="L82" s="41" t="str">
        <f>IF(J82=0,"-",J82/J$88)</f>
        <v>-</v>
      </c>
      <c r="M82" s="42" t="str">
        <f>IF(I82&gt;0,J82/I82,"-")</f>
        <v>-</v>
      </c>
      <c r="N82" s="68">
        <f>SUM(N79:N81)</f>
        <v>0</v>
      </c>
      <c r="O82" s="40">
        <f>SUM(O79:O81)</f>
        <v>0</v>
      </c>
      <c r="P82" s="41" t="str">
        <f>IF(N82=0,"-",N82/N$88)</f>
        <v>-</v>
      </c>
      <c r="Q82" s="41" t="str">
        <f>IF(O82=0,"-",O82/O$88)</f>
        <v>-</v>
      </c>
      <c r="R82" s="42" t="str">
        <f>IF(N82&gt;0,O82/N82,"-")</f>
        <v>-</v>
      </c>
      <c r="S82" s="68">
        <f>SUM(S79:S81)</f>
        <v>0</v>
      </c>
      <c r="T82" s="40">
        <f>SUM(T79:T81)</f>
        <v>0</v>
      </c>
      <c r="U82" s="41" t="str">
        <f>IF(S82=0,"-",S82/S$88)</f>
        <v>-</v>
      </c>
      <c r="V82" s="41" t="str">
        <f>IF(T82=0,"-",T82/T$88)</f>
        <v>-</v>
      </c>
      <c r="W82" s="42" t="str">
        <f>IF(S82&gt;0,T82/S82,"-")</f>
        <v>-</v>
      </c>
      <c r="X82" s="68">
        <f>SUM(X79:X81)</f>
        <v>0</v>
      </c>
      <c r="Y82" s="40">
        <f>SUM(Y79:Y81)</f>
        <v>0</v>
      </c>
      <c r="Z82" s="41" t="str">
        <f>IF(X82=0,"-",X82/X$88)</f>
        <v>-</v>
      </c>
      <c r="AA82" s="41" t="str">
        <f>IF(Y82=0,"-",Y82/Y$88)</f>
        <v>-</v>
      </c>
      <c r="AB82" s="42" t="str">
        <f>IF(X82&gt;0,Y82/X82,"-")</f>
        <v>-</v>
      </c>
      <c r="AC82" s="68">
        <f>SUM(AC79:AC81)</f>
        <v>0</v>
      </c>
      <c r="AD82" s="40">
        <f>SUM(AD79:AD81)</f>
        <v>0</v>
      </c>
      <c r="AE82" s="41" t="str">
        <f>IF(AC82=0,"-",AC82/AC$88)</f>
        <v>-</v>
      </c>
      <c r="AF82" s="41" t="str">
        <f>IF(AD82=0,"-",AD82/AD$88)</f>
        <v>-</v>
      </c>
      <c r="AG82" s="42" t="str">
        <f>IF(AC82&gt;0,AD82/AC82,"-")</f>
        <v>-</v>
      </c>
      <c r="AH82" s="68">
        <f>SUM(AH79:AH81)</f>
        <v>0</v>
      </c>
      <c r="AI82" s="40">
        <f>SUM(AI79:AI81)</f>
        <v>0</v>
      </c>
      <c r="AJ82" s="41" t="str">
        <f>IF(AH82=0,"-",AH82/AH$88)</f>
        <v>-</v>
      </c>
      <c r="AK82" s="41" t="str">
        <f>IF(AI82=0,"-",AI82/AI$88)</f>
        <v>-</v>
      </c>
      <c r="AL82" s="42" t="str">
        <f>IF(AH82&gt;0,AI82/AH82,"-")</f>
        <v>-</v>
      </c>
      <c r="AM82" s="16"/>
      <c r="AN82" s="68">
        <f>SUM(AN79:AN81)</f>
        <v>0</v>
      </c>
      <c r="AO82" s="40">
        <f>SUM(AO79:AO81)</f>
        <v>0</v>
      </c>
      <c r="AP82" s="41" t="str">
        <f>IF(AN82=0,"-",AN82/AN$88)</f>
        <v>-</v>
      </c>
      <c r="AQ82" s="41" t="str">
        <f>IF(AO82=0,"-",AO82/AO$88)</f>
        <v>-</v>
      </c>
      <c r="AR82" s="42" t="str">
        <f>IF(AN82&gt;0,AO82/AN82,"-")</f>
        <v>-</v>
      </c>
      <c r="AS82" s="68">
        <f>SUM(AS79:AS81)</f>
        <v>0</v>
      </c>
      <c r="AT82" s="40">
        <f>SUM(AT79:AT81)</f>
        <v>0</v>
      </c>
      <c r="AU82" s="41" t="str">
        <f>IF(AS82=0,"-",AS82/AS$88)</f>
        <v>-</v>
      </c>
      <c r="AV82" s="41" t="str">
        <f>IF(AT82=0,"-",AT82/AT$88)</f>
        <v>-</v>
      </c>
      <c r="AW82" s="42" t="str">
        <f>IF(AS82&gt;0,AT82/AS82,"-")</f>
        <v>-</v>
      </c>
      <c r="AX82" s="68">
        <f>SUM(AX79:AX81)</f>
        <v>0</v>
      </c>
      <c r="AY82" s="40">
        <f>SUM(AY79:AY81)</f>
        <v>0</v>
      </c>
      <c r="AZ82" s="41" t="str">
        <f>IF(AX82=0,"-",AX82/AX$88)</f>
        <v>-</v>
      </c>
      <c r="BA82" s="41" t="str">
        <f>IF(AY82=0,"-",AY82/AY$88)</f>
        <v>-</v>
      </c>
      <c r="BB82" s="42" t="str">
        <f>IF(AX82&gt;0,AY82/AX82,"-")</f>
        <v>-</v>
      </c>
      <c r="BC82" s="68">
        <f>SUM(BC79:BC81)</f>
        <v>0</v>
      </c>
      <c r="BD82" s="40">
        <f>SUM(BD79:BD81)</f>
        <v>0</v>
      </c>
      <c r="BE82" s="41" t="str">
        <f>IF(BC82=0,"-",BC82/BC$88)</f>
        <v>-</v>
      </c>
      <c r="BF82" s="41" t="str">
        <f>IF(BD82=0,"-",BD82/BD$88)</f>
        <v>-</v>
      </c>
      <c r="BG82" s="42" t="str">
        <f>IF(BC82&gt;0,BD82/BC82,"-")</f>
        <v>-</v>
      </c>
      <c r="BH82" s="68">
        <f>SUM(BH79:BH81)</f>
        <v>0</v>
      </c>
      <c r="BI82" s="40">
        <f>SUM(BI79:BI81)</f>
        <v>0</v>
      </c>
      <c r="BJ82" s="41" t="str">
        <f>IF(BH82=0,"-",BH82/BH$88)</f>
        <v>-</v>
      </c>
      <c r="BK82" s="41" t="str">
        <f>IF(BI82=0,"-",BI82/BI$88)</f>
        <v>-</v>
      </c>
      <c r="BL82" s="42" t="str">
        <f>IF(BH82&gt;0,BI82/BH82,"-")</f>
        <v>-</v>
      </c>
      <c r="BM82" s="68">
        <f>SUM(BM79:BM81)</f>
        <v>0</v>
      </c>
      <c r="BN82" s="40">
        <f>SUM(BN79:BN81)</f>
        <v>0</v>
      </c>
      <c r="BO82" s="41" t="str">
        <f>IF(BM82=0,"-",BM82/BM$88)</f>
        <v>-</v>
      </c>
      <c r="BP82" s="41" t="str">
        <f>IF(BN82=0,"-",BN82/BN$88)</f>
        <v>-</v>
      </c>
      <c r="BQ82" s="42" t="str">
        <f>IF(BM82&gt;0,BN82/BM82,"-")</f>
        <v>-</v>
      </c>
      <c r="BR82" s="68">
        <f>SUM(BR79:BR81)</f>
        <v>0</v>
      </c>
      <c r="BS82" s="40">
        <f>SUM(BS79:BS81)</f>
        <v>0</v>
      </c>
      <c r="BT82" s="41" t="str">
        <f>IF(BR82=0,"-",BR82/BR$88)</f>
        <v>-</v>
      </c>
      <c r="BU82" s="41" t="str">
        <f>IF(BS82=0,"-",BS82/BS$88)</f>
        <v>-</v>
      </c>
      <c r="BV82" s="42" t="str">
        <f>IF(BR82&gt;0,BS82/BR82,"-")</f>
        <v>-</v>
      </c>
      <c r="BX82" s="68">
        <f>SUM(BX79:BX81)</f>
        <v>0</v>
      </c>
      <c r="BY82" s="40">
        <f>SUM(BY79:BY81)</f>
        <v>0</v>
      </c>
      <c r="BZ82" s="41" t="str">
        <f>IF(BX82=0,"-",BX82/BX$88)</f>
        <v>-</v>
      </c>
      <c r="CA82" s="41" t="str">
        <f>IF(BY82=0,"-",BY82/BY$88)</f>
        <v>-</v>
      </c>
      <c r="CB82" s="42" t="str">
        <f>IF(BX82&gt;0,BY82/BX82,"-")</f>
        <v>-</v>
      </c>
    </row>
    <row r="83" spans="1:101" s="3" customFormat="1" ht="6.1" customHeight="1" outlineLevel="1" thickTop="1" thickBot="1" x14ac:dyDescent="0.35">
      <c r="D83" s="43"/>
      <c r="E83" s="44"/>
      <c r="F83" s="45"/>
      <c r="G83" s="45"/>
      <c r="H83" s="57"/>
      <c r="I83" s="43"/>
      <c r="J83" s="44"/>
      <c r="K83" s="45"/>
      <c r="L83" s="45"/>
      <c r="M83" s="57"/>
      <c r="N83" s="43"/>
      <c r="O83" s="44"/>
      <c r="P83" s="45"/>
      <c r="Q83" s="45"/>
      <c r="R83" s="57"/>
      <c r="S83" s="43"/>
      <c r="T83" s="44"/>
      <c r="U83" s="45"/>
      <c r="V83" s="45"/>
      <c r="W83" s="57"/>
      <c r="X83" s="43"/>
      <c r="Y83" s="44"/>
      <c r="Z83" s="45"/>
      <c r="AA83" s="45"/>
      <c r="AB83" s="57"/>
      <c r="AC83" s="43"/>
      <c r="AD83" s="44"/>
      <c r="AE83" s="45"/>
      <c r="AF83" s="45"/>
      <c r="AG83" s="57"/>
      <c r="AH83" s="43"/>
      <c r="AI83" s="44"/>
      <c r="AJ83" s="45"/>
      <c r="AK83" s="45"/>
      <c r="AL83" s="57"/>
      <c r="AM83" s="9"/>
      <c r="AN83" s="43"/>
      <c r="AO83" s="44"/>
      <c r="AP83" s="45"/>
      <c r="AQ83" s="45"/>
      <c r="AR83" s="57"/>
      <c r="AS83" s="43"/>
      <c r="AT83" s="44"/>
      <c r="AU83" s="45"/>
      <c r="AV83" s="45"/>
      <c r="AW83" s="57"/>
      <c r="AX83" s="43"/>
      <c r="AY83" s="44"/>
      <c r="AZ83" s="45"/>
      <c r="BA83" s="45"/>
      <c r="BB83" s="57"/>
      <c r="BC83" s="43"/>
      <c r="BD83" s="44"/>
      <c r="BE83" s="45"/>
      <c r="BF83" s="45"/>
      <c r="BG83" s="57"/>
      <c r="BH83" s="43"/>
      <c r="BI83" s="44"/>
      <c r="BJ83" s="45"/>
      <c r="BK83" s="45"/>
      <c r="BL83" s="57"/>
      <c r="BM83" s="43"/>
      <c r="BN83" s="44"/>
      <c r="BO83" s="45"/>
      <c r="BP83" s="45"/>
      <c r="BQ83" s="57"/>
      <c r="BR83" s="43"/>
      <c r="BS83" s="44"/>
      <c r="BT83" s="45"/>
      <c r="BU83" s="45"/>
      <c r="BV83" s="57"/>
      <c r="BX83" s="43"/>
      <c r="BY83" s="44"/>
      <c r="BZ83" s="45"/>
      <c r="CA83" s="45"/>
      <c r="CB83" s="57"/>
    </row>
    <row r="84" spans="1:101" s="3" customFormat="1" ht="16" customHeight="1" outlineLevel="1" thickTop="1" x14ac:dyDescent="0.3">
      <c r="B84" s="137" t="s">
        <v>31</v>
      </c>
      <c r="C84" s="8" t="s">
        <v>17</v>
      </c>
      <c r="D84" s="65">
        <f>D14</f>
        <v>0</v>
      </c>
      <c r="E84" s="36">
        <f>E14</f>
        <v>0</v>
      </c>
      <c r="F84" s="37" t="str">
        <f t="shared" ref="F84:G86" si="265">IF(D84=0,"-",D84/D$82)</f>
        <v>-</v>
      </c>
      <c r="G84" s="37" t="str">
        <f t="shared" si="265"/>
        <v>-</v>
      </c>
      <c r="H84" s="38" t="str">
        <f>IF(D84&gt;0,E84/D84,"-")</f>
        <v>-</v>
      </c>
      <c r="I84" s="65">
        <f>I14</f>
        <v>0</v>
      </c>
      <c r="J84" s="36">
        <f>J14</f>
        <v>0</v>
      </c>
      <c r="K84" s="37" t="str">
        <f t="shared" ref="K84:L86" si="266">IF(I84=0,"-",I84/I$82)</f>
        <v>-</v>
      </c>
      <c r="L84" s="37" t="str">
        <f t="shared" si="266"/>
        <v>-</v>
      </c>
      <c r="M84" s="38" t="str">
        <f>IF(I84&gt;0,J84/I84,"-")</f>
        <v>-</v>
      </c>
      <c r="N84" s="65">
        <f>N14</f>
        <v>0</v>
      </c>
      <c r="O84" s="36">
        <f>O14</f>
        <v>0</v>
      </c>
      <c r="P84" s="37" t="str">
        <f t="shared" ref="P84:Q86" si="267">IF(N84=0,"-",N84/N$82)</f>
        <v>-</v>
      </c>
      <c r="Q84" s="37" t="str">
        <f t="shared" si="267"/>
        <v>-</v>
      </c>
      <c r="R84" s="38" t="str">
        <f>IF(N84&gt;0,O84/N84,"-")</f>
        <v>-</v>
      </c>
      <c r="S84" s="65">
        <f>S14</f>
        <v>0</v>
      </c>
      <c r="T84" s="36">
        <f>T14</f>
        <v>0</v>
      </c>
      <c r="U84" s="37" t="str">
        <f t="shared" ref="U84:V86" si="268">IF(S84=0,"-",S84/S$82)</f>
        <v>-</v>
      </c>
      <c r="V84" s="37" t="str">
        <f t="shared" si="268"/>
        <v>-</v>
      </c>
      <c r="W84" s="38" t="str">
        <f>IF(S84&gt;0,T84/S84,"-")</f>
        <v>-</v>
      </c>
      <c r="X84" s="65">
        <f>X14</f>
        <v>0</v>
      </c>
      <c r="Y84" s="36">
        <f>Y14</f>
        <v>0</v>
      </c>
      <c r="Z84" s="37" t="str">
        <f t="shared" ref="Z84:AA86" si="269">IF(X84=0,"-",X84/X$82)</f>
        <v>-</v>
      </c>
      <c r="AA84" s="37" t="str">
        <f t="shared" si="269"/>
        <v>-</v>
      </c>
      <c r="AB84" s="38" t="str">
        <f>IF(X84&gt;0,Y84/X84,"-")</f>
        <v>-</v>
      </c>
      <c r="AC84" s="65">
        <f>AC14</f>
        <v>0</v>
      </c>
      <c r="AD84" s="36">
        <f>AD14</f>
        <v>0</v>
      </c>
      <c r="AE84" s="37" t="str">
        <f t="shared" ref="AE84:AF86" si="270">IF(AC84=0,"-",AC84/AC$82)</f>
        <v>-</v>
      </c>
      <c r="AF84" s="37" t="str">
        <f t="shared" si="270"/>
        <v>-</v>
      </c>
      <c r="AG84" s="38" t="str">
        <f>IF(AC84&gt;0,AD84/AC84,"-")</f>
        <v>-</v>
      </c>
      <c r="AH84" s="65">
        <f>AH14</f>
        <v>0</v>
      </c>
      <c r="AI84" s="36">
        <f>AI14</f>
        <v>0</v>
      </c>
      <c r="AJ84" s="37" t="str">
        <f t="shared" ref="AJ84:AK86" si="271">IF(AH84=0,"-",AH84/AH$82)</f>
        <v>-</v>
      </c>
      <c r="AK84" s="37" t="str">
        <f t="shared" si="271"/>
        <v>-</v>
      </c>
      <c r="AL84" s="38" t="str">
        <f>IF(AH84&gt;0,AI84/AH84,"-")</f>
        <v>-</v>
      </c>
      <c r="AM84" s="10"/>
      <c r="AN84" s="65">
        <f>AN14</f>
        <v>0</v>
      </c>
      <c r="AO84" s="36">
        <f>AO14</f>
        <v>0</v>
      </c>
      <c r="AP84" s="37" t="str">
        <f t="shared" ref="AP84:AQ86" si="272">IF(AN84=0,"-",AN84/AN$82)</f>
        <v>-</v>
      </c>
      <c r="AQ84" s="37" t="str">
        <f t="shared" si="272"/>
        <v>-</v>
      </c>
      <c r="AR84" s="38" t="str">
        <f>IF(AN84&gt;0,AO84/AN84,"-")</f>
        <v>-</v>
      </c>
      <c r="AS84" s="65">
        <f>AS14</f>
        <v>0</v>
      </c>
      <c r="AT84" s="36">
        <f>AT14</f>
        <v>0</v>
      </c>
      <c r="AU84" s="37" t="str">
        <f t="shared" ref="AU84:AV86" si="273">IF(AS84=0,"-",AS84/AS$82)</f>
        <v>-</v>
      </c>
      <c r="AV84" s="37" t="str">
        <f t="shared" si="273"/>
        <v>-</v>
      </c>
      <c r="AW84" s="38" t="str">
        <f>IF(AS84&gt;0,AT84/AS84,"-")</f>
        <v>-</v>
      </c>
      <c r="AX84" s="65">
        <f>AX14</f>
        <v>0</v>
      </c>
      <c r="AY84" s="36">
        <f>AY14</f>
        <v>0</v>
      </c>
      <c r="AZ84" s="37" t="str">
        <f t="shared" ref="AZ84:BA86" si="274">IF(AX84=0,"-",AX84/AX$82)</f>
        <v>-</v>
      </c>
      <c r="BA84" s="37" t="str">
        <f t="shared" si="274"/>
        <v>-</v>
      </c>
      <c r="BB84" s="38" t="str">
        <f>IF(AX84&gt;0,AY84/AX84,"-")</f>
        <v>-</v>
      </c>
      <c r="BC84" s="65">
        <f>BC14</f>
        <v>0</v>
      </c>
      <c r="BD84" s="36">
        <f>BD14</f>
        <v>0</v>
      </c>
      <c r="BE84" s="37" t="str">
        <f t="shared" ref="BE84:BF86" si="275">IF(BC84=0,"-",BC84/BC$82)</f>
        <v>-</v>
      </c>
      <c r="BF84" s="37" t="str">
        <f t="shared" si="275"/>
        <v>-</v>
      </c>
      <c r="BG84" s="38" t="str">
        <f>IF(BC84&gt;0,BD84/BC84,"-")</f>
        <v>-</v>
      </c>
      <c r="BH84" s="65">
        <f>BH14</f>
        <v>0</v>
      </c>
      <c r="BI84" s="36">
        <f>BI14</f>
        <v>0</v>
      </c>
      <c r="BJ84" s="37" t="str">
        <f t="shared" ref="BJ84:BK86" si="276">IF(BH84=0,"-",BH84/BH$82)</f>
        <v>-</v>
      </c>
      <c r="BK84" s="37" t="str">
        <f t="shared" si="276"/>
        <v>-</v>
      </c>
      <c r="BL84" s="38" t="str">
        <f>IF(BH84&gt;0,BI84/BH84,"-")</f>
        <v>-</v>
      </c>
      <c r="BM84" s="65">
        <f>BM14</f>
        <v>0</v>
      </c>
      <c r="BN84" s="36">
        <f>BN14</f>
        <v>0</v>
      </c>
      <c r="BO84" s="37" t="str">
        <f t="shared" ref="BO84:BP86" si="277">IF(BM84=0,"-",BM84/BM$82)</f>
        <v>-</v>
      </c>
      <c r="BP84" s="37" t="str">
        <f t="shared" si="277"/>
        <v>-</v>
      </c>
      <c r="BQ84" s="38" t="str">
        <f>IF(BM84&gt;0,BN84/BM84,"-")</f>
        <v>-</v>
      </c>
      <c r="BR84" s="65">
        <f>BR14</f>
        <v>0</v>
      </c>
      <c r="BS84" s="36">
        <f>BS14</f>
        <v>0</v>
      </c>
      <c r="BT84" s="37" t="str">
        <f t="shared" ref="BT84:BU86" si="278">IF(BR84=0,"-",BR84/BR$82)</f>
        <v>-</v>
      </c>
      <c r="BU84" s="37" t="str">
        <f t="shared" si="278"/>
        <v>-</v>
      </c>
      <c r="BV84" s="38" t="str">
        <f>IF(BR84&gt;0,BS84/BR84,"-")</f>
        <v>-</v>
      </c>
      <c r="BX84" s="65">
        <f>BX14</f>
        <v>0</v>
      </c>
      <c r="BY84" s="36">
        <f>BY14</f>
        <v>0</v>
      </c>
      <c r="BZ84" s="37" t="str">
        <f t="shared" ref="BZ84:CA86" si="279">IF(BX84=0,"-",BX84/BX$82)</f>
        <v>-</v>
      </c>
      <c r="CA84" s="37" t="str">
        <f t="shared" si="279"/>
        <v>-</v>
      </c>
      <c r="CB84" s="38" t="str">
        <f>IF(BX84&gt;0,BY84/BX84,"-")</f>
        <v>-</v>
      </c>
    </row>
    <row r="85" spans="1:101" s="3" customFormat="1" ht="15.05" customHeight="1" outlineLevel="1" x14ac:dyDescent="0.3">
      <c r="B85" s="138"/>
      <c r="C85" s="9" t="s">
        <v>18</v>
      </c>
      <c r="D85" s="66">
        <f>D24</f>
        <v>0</v>
      </c>
      <c r="E85" s="47">
        <f>E24</f>
        <v>0</v>
      </c>
      <c r="F85" s="48" t="str">
        <f t="shared" si="265"/>
        <v>-</v>
      </c>
      <c r="G85" s="48" t="str">
        <f t="shared" si="265"/>
        <v>-</v>
      </c>
      <c r="H85" s="49" t="str">
        <f>IF(D85&gt;0,E85/D85,"-")</f>
        <v>-</v>
      </c>
      <c r="I85" s="66">
        <f>I24</f>
        <v>0</v>
      </c>
      <c r="J85" s="47">
        <f>J24</f>
        <v>0</v>
      </c>
      <c r="K85" s="48" t="str">
        <f t="shared" si="266"/>
        <v>-</v>
      </c>
      <c r="L85" s="48" t="str">
        <f t="shared" si="266"/>
        <v>-</v>
      </c>
      <c r="M85" s="49" t="str">
        <f>IF(I85&gt;0,J85/I85,"-")</f>
        <v>-</v>
      </c>
      <c r="N85" s="66">
        <f>N24</f>
        <v>0</v>
      </c>
      <c r="O85" s="47">
        <f>O24</f>
        <v>0</v>
      </c>
      <c r="P85" s="48" t="str">
        <f t="shared" si="267"/>
        <v>-</v>
      </c>
      <c r="Q85" s="48" t="str">
        <f t="shared" si="267"/>
        <v>-</v>
      </c>
      <c r="R85" s="49" t="str">
        <f>IF(N85&gt;0,O85/N85,"-")</f>
        <v>-</v>
      </c>
      <c r="S85" s="66">
        <f>S24</f>
        <v>0</v>
      </c>
      <c r="T85" s="47">
        <f>T24</f>
        <v>0</v>
      </c>
      <c r="U85" s="48" t="str">
        <f t="shared" si="268"/>
        <v>-</v>
      </c>
      <c r="V85" s="48" t="str">
        <f t="shared" si="268"/>
        <v>-</v>
      </c>
      <c r="W85" s="49" t="str">
        <f>IF(S85&gt;0,T85/S85,"-")</f>
        <v>-</v>
      </c>
      <c r="X85" s="66">
        <f>X24</f>
        <v>0</v>
      </c>
      <c r="Y85" s="47">
        <f>Y24</f>
        <v>0</v>
      </c>
      <c r="Z85" s="48" t="str">
        <f t="shared" si="269"/>
        <v>-</v>
      </c>
      <c r="AA85" s="48" t="str">
        <f t="shared" si="269"/>
        <v>-</v>
      </c>
      <c r="AB85" s="49" t="str">
        <f>IF(X85&gt;0,Y85/X85,"-")</f>
        <v>-</v>
      </c>
      <c r="AC85" s="66">
        <f>AC24</f>
        <v>0</v>
      </c>
      <c r="AD85" s="47">
        <f>AD24</f>
        <v>0</v>
      </c>
      <c r="AE85" s="48" t="str">
        <f t="shared" si="270"/>
        <v>-</v>
      </c>
      <c r="AF85" s="48" t="str">
        <f t="shared" si="270"/>
        <v>-</v>
      </c>
      <c r="AG85" s="49" t="str">
        <f>IF(AC85&gt;0,AD85/AC85,"-")</f>
        <v>-</v>
      </c>
      <c r="AH85" s="66">
        <f>AH24</f>
        <v>0</v>
      </c>
      <c r="AI85" s="47">
        <f>AI24</f>
        <v>0</v>
      </c>
      <c r="AJ85" s="48" t="str">
        <f t="shared" si="271"/>
        <v>-</v>
      </c>
      <c r="AK85" s="48" t="str">
        <f t="shared" si="271"/>
        <v>-</v>
      </c>
      <c r="AL85" s="49" t="str">
        <f>IF(AH85&gt;0,AI85/AH85,"-")</f>
        <v>-</v>
      </c>
      <c r="AM85" s="10"/>
      <c r="AN85" s="66">
        <f>AN24</f>
        <v>0</v>
      </c>
      <c r="AO85" s="47">
        <f>AO24</f>
        <v>0</v>
      </c>
      <c r="AP85" s="48" t="str">
        <f t="shared" si="272"/>
        <v>-</v>
      </c>
      <c r="AQ85" s="48" t="str">
        <f t="shared" si="272"/>
        <v>-</v>
      </c>
      <c r="AR85" s="49" t="str">
        <f>IF(AN85&gt;0,AO85/AN85,"-")</f>
        <v>-</v>
      </c>
      <c r="AS85" s="66">
        <f>AS24</f>
        <v>0</v>
      </c>
      <c r="AT85" s="47">
        <f>AT24</f>
        <v>0</v>
      </c>
      <c r="AU85" s="48" t="str">
        <f t="shared" si="273"/>
        <v>-</v>
      </c>
      <c r="AV85" s="48" t="str">
        <f t="shared" si="273"/>
        <v>-</v>
      </c>
      <c r="AW85" s="49" t="str">
        <f>IF(AS85&gt;0,AT85/AS85,"-")</f>
        <v>-</v>
      </c>
      <c r="AX85" s="66">
        <f>AX24</f>
        <v>0</v>
      </c>
      <c r="AY85" s="47">
        <f>AY24</f>
        <v>0</v>
      </c>
      <c r="AZ85" s="48" t="str">
        <f t="shared" si="274"/>
        <v>-</v>
      </c>
      <c r="BA85" s="48" t="str">
        <f t="shared" si="274"/>
        <v>-</v>
      </c>
      <c r="BB85" s="49" t="str">
        <f>IF(AX85&gt;0,AY85/AX85,"-")</f>
        <v>-</v>
      </c>
      <c r="BC85" s="66">
        <f>BC24</f>
        <v>0</v>
      </c>
      <c r="BD85" s="47">
        <f>BD24</f>
        <v>0</v>
      </c>
      <c r="BE85" s="48" t="str">
        <f t="shared" si="275"/>
        <v>-</v>
      </c>
      <c r="BF85" s="48" t="str">
        <f t="shared" si="275"/>
        <v>-</v>
      </c>
      <c r="BG85" s="49" t="str">
        <f>IF(BC85&gt;0,BD85/BC85,"-")</f>
        <v>-</v>
      </c>
      <c r="BH85" s="66">
        <f>BH24</f>
        <v>0</v>
      </c>
      <c r="BI85" s="47">
        <f>BI24</f>
        <v>0</v>
      </c>
      <c r="BJ85" s="48" t="str">
        <f t="shared" si="276"/>
        <v>-</v>
      </c>
      <c r="BK85" s="48" t="str">
        <f t="shared" si="276"/>
        <v>-</v>
      </c>
      <c r="BL85" s="49" t="str">
        <f>IF(BH85&gt;0,BI85/BH85,"-")</f>
        <v>-</v>
      </c>
      <c r="BM85" s="66">
        <f>BM24</f>
        <v>0</v>
      </c>
      <c r="BN85" s="47">
        <f>BN24</f>
        <v>0</v>
      </c>
      <c r="BO85" s="48" t="str">
        <f t="shared" si="277"/>
        <v>-</v>
      </c>
      <c r="BP85" s="48" t="str">
        <f t="shared" si="277"/>
        <v>-</v>
      </c>
      <c r="BQ85" s="49" t="str">
        <f>IF(BM85&gt;0,BN85/BM85,"-")</f>
        <v>-</v>
      </c>
      <c r="BR85" s="66">
        <f>BR24</f>
        <v>0</v>
      </c>
      <c r="BS85" s="47">
        <f>BS24</f>
        <v>0</v>
      </c>
      <c r="BT85" s="48" t="str">
        <f t="shared" si="278"/>
        <v>-</v>
      </c>
      <c r="BU85" s="48" t="str">
        <f t="shared" si="278"/>
        <v>-</v>
      </c>
      <c r="BV85" s="49" t="str">
        <f>IF(BR85&gt;0,BS85/BR85,"-")</f>
        <v>-</v>
      </c>
      <c r="BX85" s="66">
        <f>BX24</f>
        <v>0</v>
      </c>
      <c r="BY85" s="47">
        <f>BY24</f>
        <v>0</v>
      </c>
      <c r="BZ85" s="48" t="str">
        <f t="shared" si="279"/>
        <v>-</v>
      </c>
      <c r="CA85" s="48" t="str">
        <f t="shared" si="279"/>
        <v>-</v>
      </c>
      <c r="CB85" s="49" t="str">
        <f>IF(BX85&gt;0,BY85/BX85,"-")</f>
        <v>-</v>
      </c>
    </row>
    <row r="86" spans="1:101" s="3" customFormat="1" ht="16" customHeight="1" outlineLevel="1" thickBot="1" x14ac:dyDescent="0.35">
      <c r="B86" s="139"/>
      <c r="C86" s="11" t="s">
        <v>0</v>
      </c>
      <c r="D86" s="67">
        <f>D34</f>
        <v>0</v>
      </c>
      <c r="E86" s="54">
        <f>E34</f>
        <v>0</v>
      </c>
      <c r="F86" s="55" t="str">
        <f t="shared" si="265"/>
        <v>-</v>
      </c>
      <c r="G86" s="55" t="str">
        <f t="shared" si="265"/>
        <v>-</v>
      </c>
      <c r="H86" s="56" t="str">
        <f>IF(D86&gt;0,E86/D86,"-")</f>
        <v>-</v>
      </c>
      <c r="I86" s="67">
        <f>I34</f>
        <v>0</v>
      </c>
      <c r="J86" s="54">
        <f>J34</f>
        <v>0</v>
      </c>
      <c r="K86" s="55" t="str">
        <f t="shared" si="266"/>
        <v>-</v>
      </c>
      <c r="L86" s="55" t="str">
        <f t="shared" si="266"/>
        <v>-</v>
      </c>
      <c r="M86" s="56" t="str">
        <f>IF(I86&gt;0,J86/I86,"-")</f>
        <v>-</v>
      </c>
      <c r="N86" s="67">
        <f>N34</f>
        <v>0</v>
      </c>
      <c r="O86" s="54">
        <f>O34</f>
        <v>0</v>
      </c>
      <c r="P86" s="55" t="str">
        <f t="shared" si="267"/>
        <v>-</v>
      </c>
      <c r="Q86" s="55" t="str">
        <f t="shared" si="267"/>
        <v>-</v>
      </c>
      <c r="R86" s="56" t="str">
        <f>IF(N86&gt;0,O86/N86,"-")</f>
        <v>-</v>
      </c>
      <c r="S86" s="67">
        <f>S34</f>
        <v>0</v>
      </c>
      <c r="T86" s="54">
        <f>T34</f>
        <v>0</v>
      </c>
      <c r="U86" s="55" t="str">
        <f t="shared" si="268"/>
        <v>-</v>
      </c>
      <c r="V86" s="55" t="str">
        <f t="shared" si="268"/>
        <v>-</v>
      </c>
      <c r="W86" s="56" t="str">
        <f>IF(S86&gt;0,T86/S86,"-")</f>
        <v>-</v>
      </c>
      <c r="X86" s="67">
        <f>X34</f>
        <v>0</v>
      </c>
      <c r="Y86" s="54">
        <f>Y34</f>
        <v>0</v>
      </c>
      <c r="Z86" s="55" t="str">
        <f t="shared" si="269"/>
        <v>-</v>
      </c>
      <c r="AA86" s="55" t="str">
        <f t="shared" si="269"/>
        <v>-</v>
      </c>
      <c r="AB86" s="56" t="str">
        <f>IF(X86&gt;0,Y86/X86,"-")</f>
        <v>-</v>
      </c>
      <c r="AC86" s="67">
        <f>AC34</f>
        <v>0</v>
      </c>
      <c r="AD86" s="54">
        <f>AD34</f>
        <v>0</v>
      </c>
      <c r="AE86" s="55" t="str">
        <f t="shared" si="270"/>
        <v>-</v>
      </c>
      <c r="AF86" s="55" t="str">
        <f t="shared" si="270"/>
        <v>-</v>
      </c>
      <c r="AG86" s="56" t="str">
        <f>IF(AC86&gt;0,AD86/AC86,"-")</f>
        <v>-</v>
      </c>
      <c r="AH86" s="67">
        <f>AH34</f>
        <v>0</v>
      </c>
      <c r="AI86" s="54">
        <f>AI34</f>
        <v>0</v>
      </c>
      <c r="AJ86" s="55" t="str">
        <f t="shared" si="271"/>
        <v>-</v>
      </c>
      <c r="AK86" s="55" t="str">
        <f t="shared" si="271"/>
        <v>-</v>
      </c>
      <c r="AL86" s="56" t="str">
        <f>IF(AH86&gt;0,AI86/AH86,"-")</f>
        <v>-</v>
      </c>
      <c r="AM86" s="10"/>
      <c r="AN86" s="67">
        <f>AN34</f>
        <v>0</v>
      </c>
      <c r="AO86" s="54">
        <f>AO34</f>
        <v>0</v>
      </c>
      <c r="AP86" s="55" t="str">
        <f t="shared" si="272"/>
        <v>-</v>
      </c>
      <c r="AQ86" s="55" t="str">
        <f t="shared" si="272"/>
        <v>-</v>
      </c>
      <c r="AR86" s="56" t="str">
        <f>IF(AN86&gt;0,AO86/AN86,"-")</f>
        <v>-</v>
      </c>
      <c r="AS86" s="67">
        <f>AS34</f>
        <v>0</v>
      </c>
      <c r="AT86" s="54">
        <f>AT34</f>
        <v>0</v>
      </c>
      <c r="AU86" s="55" t="str">
        <f t="shared" si="273"/>
        <v>-</v>
      </c>
      <c r="AV86" s="55" t="str">
        <f t="shared" si="273"/>
        <v>-</v>
      </c>
      <c r="AW86" s="56" t="str">
        <f>IF(AS86&gt;0,AT86/AS86,"-")</f>
        <v>-</v>
      </c>
      <c r="AX86" s="67">
        <f>AX34</f>
        <v>0</v>
      </c>
      <c r="AY86" s="54">
        <f>AY34</f>
        <v>0</v>
      </c>
      <c r="AZ86" s="55" t="str">
        <f t="shared" si="274"/>
        <v>-</v>
      </c>
      <c r="BA86" s="55" t="str">
        <f t="shared" si="274"/>
        <v>-</v>
      </c>
      <c r="BB86" s="56" t="str">
        <f>IF(AX86&gt;0,AY86/AX86,"-")</f>
        <v>-</v>
      </c>
      <c r="BC86" s="67">
        <f>BC34</f>
        <v>0</v>
      </c>
      <c r="BD86" s="54">
        <f>BD34</f>
        <v>0</v>
      </c>
      <c r="BE86" s="55" t="str">
        <f t="shared" si="275"/>
        <v>-</v>
      </c>
      <c r="BF86" s="55" t="str">
        <f t="shared" si="275"/>
        <v>-</v>
      </c>
      <c r="BG86" s="56" t="str">
        <f>IF(BC86&gt;0,BD86/BC86,"-")</f>
        <v>-</v>
      </c>
      <c r="BH86" s="67">
        <f>BH34</f>
        <v>0</v>
      </c>
      <c r="BI86" s="54">
        <f>BI34</f>
        <v>0</v>
      </c>
      <c r="BJ86" s="55" t="str">
        <f t="shared" si="276"/>
        <v>-</v>
      </c>
      <c r="BK86" s="55" t="str">
        <f t="shared" si="276"/>
        <v>-</v>
      </c>
      <c r="BL86" s="56" t="str">
        <f>IF(BH86&gt;0,BI86/BH86,"-")</f>
        <v>-</v>
      </c>
      <c r="BM86" s="67">
        <f>BM34</f>
        <v>0</v>
      </c>
      <c r="BN86" s="54">
        <f>BN34</f>
        <v>0</v>
      </c>
      <c r="BO86" s="55" t="str">
        <f t="shared" si="277"/>
        <v>-</v>
      </c>
      <c r="BP86" s="55" t="str">
        <f t="shared" si="277"/>
        <v>-</v>
      </c>
      <c r="BQ86" s="56" t="str">
        <f>IF(BM86&gt;0,BN86/BM86,"-")</f>
        <v>-</v>
      </c>
      <c r="BR86" s="67">
        <f>BR34</f>
        <v>0</v>
      </c>
      <c r="BS86" s="54">
        <f>BS34</f>
        <v>0</v>
      </c>
      <c r="BT86" s="55" t="str">
        <f t="shared" si="278"/>
        <v>-</v>
      </c>
      <c r="BU86" s="55" t="str">
        <f t="shared" si="278"/>
        <v>-</v>
      </c>
      <c r="BV86" s="56" t="str">
        <f>IF(BR86&gt;0,BS86/BR86,"-")</f>
        <v>-</v>
      </c>
      <c r="BX86" s="67">
        <f>BX34</f>
        <v>0</v>
      </c>
      <c r="BY86" s="54">
        <f>BY34</f>
        <v>0</v>
      </c>
      <c r="BZ86" s="55" t="str">
        <f t="shared" si="279"/>
        <v>-</v>
      </c>
      <c r="CA86" s="55" t="str">
        <f t="shared" si="279"/>
        <v>-</v>
      </c>
      <c r="CB86" s="56" t="str">
        <f>IF(BX86&gt;0,BY86/BX86,"-")</f>
        <v>-</v>
      </c>
    </row>
    <row r="87" spans="1:101" s="3" customFormat="1" ht="16.600000000000001" customHeight="1" outlineLevel="1" thickTop="1" thickBot="1" x14ac:dyDescent="0.35">
      <c r="B87" s="6" t="str">
        <f>B84</f>
        <v>HO20</v>
      </c>
      <c r="C87" s="7"/>
      <c r="D87" s="68">
        <f>SUM(D84:D86)</f>
        <v>0</v>
      </c>
      <c r="E87" s="40">
        <f>SUM(E84:E86)</f>
        <v>0</v>
      </c>
      <c r="F87" s="41" t="str">
        <f>IF(D87=0,"-",D87/D$88)</f>
        <v>-</v>
      </c>
      <c r="G87" s="41" t="str">
        <f>IF(E87=0,"-",E87/E$88)</f>
        <v>-</v>
      </c>
      <c r="H87" s="42" t="str">
        <f>IF(D87&gt;0,E87/D87,"-")</f>
        <v>-</v>
      </c>
      <c r="I87" s="68">
        <f>SUM(I84:I86)</f>
        <v>0</v>
      </c>
      <c r="J87" s="40">
        <f>SUM(J84:J86)</f>
        <v>0</v>
      </c>
      <c r="K87" s="41" t="str">
        <f>IF(I87=0,"-",I87/I$88)</f>
        <v>-</v>
      </c>
      <c r="L87" s="41" t="str">
        <f>IF(J87=0,"-",J87/J$88)</f>
        <v>-</v>
      </c>
      <c r="M87" s="42" t="str">
        <f>IF(I87&gt;0,J87/I87,"-")</f>
        <v>-</v>
      </c>
      <c r="N87" s="68">
        <f>SUM(N84:N86)</f>
        <v>0</v>
      </c>
      <c r="O87" s="40">
        <f>SUM(O84:O86)</f>
        <v>0</v>
      </c>
      <c r="P87" s="41" t="str">
        <f>IF(N87=0,"-",N87/N$88)</f>
        <v>-</v>
      </c>
      <c r="Q87" s="41" t="str">
        <f>IF(O87=0,"-",O87/O$88)</f>
        <v>-</v>
      </c>
      <c r="R87" s="42" t="str">
        <f>IF(N87&gt;0,O87/N87,"-")</f>
        <v>-</v>
      </c>
      <c r="S87" s="68">
        <f>SUM(S84:S86)</f>
        <v>0</v>
      </c>
      <c r="T87" s="40">
        <f>SUM(T84:T86)</f>
        <v>0</v>
      </c>
      <c r="U87" s="41" t="str">
        <f>IF(S87=0,"-",S87/S$88)</f>
        <v>-</v>
      </c>
      <c r="V87" s="41" t="str">
        <f>IF(T87=0,"-",T87/T$88)</f>
        <v>-</v>
      </c>
      <c r="W87" s="42" t="str">
        <f>IF(S87&gt;0,T87/S87,"-")</f>
        <v>-</v>
      </c>
      <c r="X87" s="68">
        <f>SUM(X84:X86)</f>
        <v>0</v>
      </c>
      <c r="Y87" s="40">
        <f>SUM(Y84:Y86)</f>
        <v>0</v>
      </c>
      <c r="Z87" s="41" t="str">
        <f>IF(X87=0,"-",X87/X$88)</f>
        <v>-</v>
      </c>
      <c r="AA87" s="41" t="str">
        <f>IF(Y87=0,"-",Y87/Y$88)</f>
        <v>-</v>
      </c>
      <c r="AB87" s="42" t="str">
        <f>IF(X87&gt;0,Y87/X87,"-")</f>
        <v>-</v>
      </c>
      <c r="AC87" s="68">
        <f>SUM(AC84:AC86)</f>
        <v>0</v>
      </c>
      <c r="AD87" s="40">
        <f>SUM(AD84:AD86)</f>
        <v>0</v>
      </c>
      <c r="AE87" s="41" t="str">
        <f>IF(AC87=0,"-",AC87/AC$88)</f>
        <v>-</v>
      </c>
      <c r="AF87" s="41" t="str">
        <f>IF(AD87=0,"-",AD87/AD$88)</f>
        <v>-</v>
      </c>
      <c r="AG87" s="42" t="str">
        <f>IF(AC87&gt;0,AD87/AC87,"-")</f>
        <v>-</v>
      </c>
      <c r="AH87" s="68">
        <f>SUM(AH84:AH86)</f>
        <v>0</v>
      </c>
      <c r="AI87" s="40">
        <f>SUM(AI84:AI86)</f>
        <v>0</v>
      </c>
      <c r="AJ87" s="41" t="str">
        <f>IF(AH87=0,"-",AH87/AH$88)</f>
        <v>-</v>
      </c>
      <c r="AK87" s="41" t="str">
        <f>IF(AI87=0,"-",AI87/AI$88)</f>
        <v>-</v>
      </c>
      <c r="AL87" s="42" t="str">
        <f>IF(AH87&gt;0,AI87/AH87,"-")</f>
        <v>-</v>
      </c>
      <c r="AM87" s="16"/>
      <c r="AN87" s="68">
        <f>SUM(AN84:AN86)</f>
        <v>0</v>
      </c>
      <c r="AO87" s="40">
        <f>SUM(AO84:AO86)</f>
        <v>0</v>
      </c>
      <c r="AP87" s="41" t="str">
        <f>IF(AN87=0,"-",AN87/AN$88)</f>
        <v>-</v>
      </c>
      <c r="AQ87" s="41" t="str">
        <f>IF(AO87=0,"-",AO87/AO$88)</f>
        <v>-</v>
      </c>
      <c r="AR87" s="42" t="str">
        <f>IF(AN87&gt;0,AO87/AN87,"-")</f>
        <v>-</v>
      </c>
      <c r="AS87" s="68">
        <f>SUM(AS84:AS86)</f>
        <v>0</v>
      </c>
      <c r="AT87" s="40">
        <f>SUM(AT84:AT86)</f>
        <v>0</v>
      </c>
      <c r="AU87" s="41" t="str">
        <f>IF(AS87=0,"-",AS87/AS$88)</f>
        <v>-</v>
      </c>
      <c r="AV87" s="41" t="str">
        <f>IF(AT87=0,"-",AT87/AT$88)</f>
        <v>-</v>
      </c>
      <c r="AW87" s="42" t="str">
        <f>IF(AS87&gt;0,AT87/AS87,"-")</f>
        <v>-</v>
      </c>
      <c r="AX87" s="68">
        <f>SUM(AX84:AX86)</f>
        <v>0</v>
      </c>
      <c r="AY87" s="40">
        <f>SUM(AY84:AY86)</f>
        <v>0</v>
      </c>
      <c r="AZ87" s="41" t="str">
        <f>IF(AX87=0,"-",AX87/AX$88)</f>
        <v>-</v>
      </c>
      <c r="BA87" s="41" t="str">
        <f>IF(AY87=0,"-",AY87/AY$88)</f>
        <v>-</v>
      </c>
      <c r="BB87" s="42" t="str">
        <f>IF(AX87&gt;0,AY87/AX87,"-")</f>
        <v>-</v>
      </c>
      <c r="BC87" s="68">
        <f>SUM(BC84:BC86)</f>
        <v>0</v>
      </c>
      <c r="BD87" s="40">
        <f>SUM(BD84:BD86)</f>
        <v>0</v>
      </c>
      <c r="BE87" s="41" t="str">
        <f>IF(BC87=0,"-",BC87/BC$88)</f>
        <v>-</v>
      </c>
      <c r="BF87" s="41" t="str">
        <f>IF(BD87=0,"-",BD87/BD$88)</f>
        <v>-</v>
      </c>
      <c r="BG87" s="42" t="str">
        <f>IF(BC87&gt;0,BD87/BC87,"-")</f>
        <v>-</v>
      </c>
      <c r="BH87" s="68">
        <f>SUM(BH84:BH86)</f>
        <v>0</v>
      </c>
      <c r="BI87" s="40">
        <f>SUM(BI84:BI86)</f>
        <v>0</v>
      </c>
      <c r="BJ87" s="41" t="str">
        <f>IF(BH87=0,"-",BH87/BH$88)</f>
        <v>-</v>
      </c>
      <c r="BK87" s="41" t="str">
        <f>IF(BI87=0,"-",BI87/BI$88)</f>
        <v>-</v>
      </c>
      <c r="BL87" s="42" t="str">
        <f>IF(BH87&gt;0,BI87/BH87,"-")</f>
        <v>-</v>
      </c>
      <c r="BM87" s="68">
        <f>SUM(BM84:BM86)</f>
        <v>0</v>
      </c>
      <c r="BN87" s="40">
        <f>SUM(BN84:BN86)</f>
        <v>0</v>
      </c>
      <c r="BO87" s="41" t="str">
        <f>IF(BM87=0,"-",BM87/BM$88)</f>
        <v>-</v>
      </c>
      <c r="BP87" s="41" t="str">
        <f>IF(BN87=0,"-",BN87/BN$88)</f>
        <v>-</v>
      </c>
      <c r="BQ87" s="42" t="str">
        <f>IF(BM87&gt;0,BN87/BM87,"-")</f>
        <v>-</v>
      </c>
      <c r="BR87" s="68">
        <f>SUM(BR84:BR86)</f>
        <v>0</v>
      </c>
      <c r="BS87" s="40">
        <f>SUM(BS84:BS86)</f>
        <v>0</v>
      </c>
      <c r="BT87" s="41" t="str">
        <f>IF(BR87=0,"-",BR87/BR$88)</f>
        <v>-</v>
      </c>
      <c r="BU87" s="41" t="str">
        <f>IF(BS87=0,"-",BS87/BS$88)</f>
        <v>-</v>
      </c>
      <c r="BV87" s="42" t="str">
        <f>IF(BR87&gt;0,BS87/BR87,"-")</f>
        <v>-</v>
      </c>
      <c r="BX87" s="68">
        <f>SUM(BX84:BX86)</f>
        <v>0</v>
      </c>
      <c r="BY87" s="40">
        <f>SUM(BY84:BY86)</f>
        <v>0</v>
      </c>
      <c r="BZ87" s="41" t="str">
        <f>IF(BX87=0,"-",BX87/BX$88)</f>
        <v>-</v>
      </c>
      <c r="CA87" s="41" t="str">
        <f>IF(BY87=0,"-",BY87/BY$88)</f>
        <v>-</v>
      </c>
      <c r="CB87" s="42" t="str">
        <f>IF(BX87&gt;0,BY87/BX87,"-")</f>
        <v>-</v>
      </c>
    </row>
    <row r="88" spans="1:101" s="3" customFormat="1" ht="15.65" thickTop="1" thickBot="1" x14ac:dyDescent="0.35">
      <c r="B88" s="12" t="s">
        <v>14</v>
      </c>
      <c r="C88" s="13"/>
      <c r="D88" s="58">
        <f>D82+D73+D64+D54+D59+D69+D78+D87</f>
        <v>7179</v>
      </c>
      <c r="E88" s="59">
        <f>E82+E73+E64+E54+E59+E69+E78+E87</f>
        <v>21512382.899999999</v>
      </c>
      <c r="F88" s="60"/>
      <c r="G88" s="60"/>
      <c r="H88" s="61">
        <f>IF(D88&gt;0,E88/D88,"-")</f>
        <v>2996.5709569577934</v>
      </c>
      <c r="I88" s="58">
        <f>I82+I73+I64+I54+I59+I69+I78+I87</f>
        <v>5749</v>
      </c>
      <c r="J88" s="59">
        <f>J82+J73+J64+J54+J59+J69+J78+J87</f>
        <v>21148116.120000001</v>
      </c>
      <c r="K88" s="60"/>
      <c r="L88" s="60"/>
      <c r="M88" s="61">
        <f>IF(I88&gt;0,J88/I88,"-")</f>
        <v>3678.5729900852325</v>
      </c>
      <c r="N88" s="58">
        <f>N82+N73+N64+N54+N59+N69+N78+N87</f>
        <v>4096</v>
      </c>
      <c r="O88" s="59">
        <f>O82+O73+O64+O54+O59+O69+O78+O87</f>
        <v>20861141.41</v>
      </c>
      <c r="P88" s="60"/>
      <c r="Q88" s="60"/>
      <c r="R88" s="61">
        <f>IF(N88&gt;0,O88/N88,"-")</f>
        <v>5093.0521020507813</v>
      </c>
      <c r="S88" s="58">
        <f>S82+S73+S64+S54+S59+S69+S78+S87</f>
        <v>1361</v>
      </c>
      <c r="T88" s="59">
        <f>T82+T73+T64+T54+T59+T69+T78+T87</f>
        <v>6268151</v>
      </c>
      <c r="U88" s="60"/>
      <c r="V88" s="60"/>
      <c r="W88" s="61">
        <f>IF(S88&gt;0,T88/S88,"-")</f>
        <v>4605.5481263776637</v>
      </c>
      <c r="X88" s="58">
        <f>X82+X73+X64+X54+X59+X69+X78+X87</f>
        <v>4363</v>
      </c>
      <c r="Y88" s="59">
        <f>Y82+Y73+Y64+Y54+Y59+Y69+Y78+Y87</f>
        <v>21846838</v>
      </c>
      <c r="Z88" s="60"/>
      <c r="AA88" s="60"/>
      <c r="AB88" s="61">
        <f>IF(X88&gt;0,Y88/X88,"-")</f>
        <v>5007.2972725189093</v>
      </c>
      <c r="AC88" s="58">
        <f>AC82+AC73+AC64+AC54+AC59+AC69+AC78+AC87</f>
        <v>14137</v>
      </c>
      <c r="AD88" s="59">
        <f>AD82+AD73+AD64+AD54+AD59+AD69+AD78+AD87</f>
        <v>58426285.699999996</v>
      </c>
      <c r="AE88" s="60"/>
      <c r="AF88" s="60"/>
      <c r="AG88" s="61">
        <f>IF(AC88&gt;0,AD88/AC88,"-")</f>
        <v>4132.8631039117208</v>
      </c>
      <c r="AH88" s="58">
        <f>AH82+AH73+AH64+AH54+AH59+AH69+AH78+AH87</f>
        <v>36885</v>
      </c>
      <c r="AI88" s="59">
        <f>AI82+AI73+AI64+AI54+AI59+AI69+AI78+AI87</f>
        <v>150062915.13</v>
      </c>
      <c r="AJ88" s="60"/>
      <c r="AK88" s="60"/>
      <c r="AL88" s="61">
        <f>IF(AH88&gt;0,AI88/AH88,"-")</f>
        <v>4068.3994884099225</v>
      </c>
      <c r="AM88" s="17"/>
      <c r="AN88" s="58">
        <f>AN82+AN73+AN64+AN54+AN59+AN69+AN78+AN87</f>
        <v>14424</v>
      </c>
      <c r="AO88" s="59">
        <f>AO82+AO73+AO64+AO54+AO59+AO69+AO78+AO87</f>
        <v>53227119.410000004</v>
      </c>
      <c r="AP88" s="60"/>
      <c r="AQ88" s="60"/>
      <c r="AR88" s="61">
        <f>IF(AN88&gt;0,AO88/AN88,"-")</f>
        <v>3690.1774410704384</v>
      </c>
      <c r="AS88" s="58">
        <f>AS82+AS73+AS64+AS54+AS59+AS69+AS78+AS87</f>
        <v>0</v>
      </c>
      <c r="AT88" s="59">
        <f>AT82+AT73+AT64+AT54+AT59+AT69+AT78+AT87</f>
        <v>0</v>
      </c>
      <c r="AU88" s="60"/>
      <c r="AV88" s="60"/>
      <c r="AW88" s="61" t="str">
        <f>IF(AS88&gt;0,AT88/AS88,"-")</f>
        <v>-</v>
      </c>
      <c r="AX88" s="58">
        <f>AX82+AX73+AX64+AX54+AX59+AX69+AX78+AX87</f>
        <v>0</v>
      </c>
      <c r="AY88" s="59">
        <f>AY82+AY73+AY64+AY54+AY59+AY69+AY78+AY87</f>
        <v>0</v>
      </c>
      <c r="AZ88" s="60"/>
      <c r="BA88" s="60"/>
      <c r="BB88" s="61" t="str">
        <f>IF(AX88&gt;0,AY88/AX88,"-")</f>
        <v>-</v>
      </c>
      <c r="BC88" s="58">
        <f>BC82+BC73+BC64+BC54+BC59+BC69+BC78+BC87</f>
        <v>0</v>
      </c>
      <c r="BD88" s="59">
        <f>BD82+BD73+BD64+BD54+BD59+BD69+BD78+BD87</f>
        <v>0</v>
      </c>
      <c r="BE88" s="60"/>
      <c r="BF88" s="60"/>
      <c r="BG88" s="61" t="str">
        <f>IF(BC88&gt;0,BD88/BC88,"-")</f>
        <v>-</v>
      </c>
      <c r="BH88" s="58">
        <f>BH82+BH73+BH64+BH54+BH59+BH69+BH78+BH87</f>
        <v>0</v>
      </c>
      <c r="BI88" s="59">
        <f>BI82+BI73+BI64+BI54+BI59+BI69+BI78+BI87</f>
        <v>0</v>
      </c>
      <c r="BJ88" s="60"/>
      <c r="BK88" s="60"/>
      <c r="BL88" s="61" t="str">
        <f>IF(BH88&gt;0,BI88/BH88,"-")</f>
        <v>-</v>
      </c>
      <c r="BM88" s="58">
        <f>BM82+BM73+BM64+BM54+BM59+BM69+BM78+BM87</f>
        <v>0</v>
      </c>
      <c r="BN88" s="59">
        <f>BN82+BN73+BN64+BN54+BN59+BN69+BN78+BN87</f>
        <v>0</v>
      </c>
      <c r="BO88" s="60"/>
      <c r="BP88" s="60"/>
      <c r="BQ88" s="61" t="str">
        <f>IF(BM88&gt;0,BN88/BM88,"-")</f>
        <v>-</v>
      </c>
      <c r="BR88" s="58">
        <f>BR82+BR73+BR64+BR54+BR59+BR69+BR78+BR87</f>
        <v>10974</v>
      </c>
      <c r="BS88" s="59">
        <f>BS82+BS73+BS64+BS54+BS59+BS69+BS78+BS87</f>
        <v>39955104.840000004</v>
      </c>
      <c r="BT88" s="60"/>
      <c r="BU88" s="60"/>
      <c r="BV88" s="61">
        <f>IF(BR88&gt;0,BS88/BR88,"-")</f>
        <v>3640.8879934390379</v>
      </c>
      <c r="BX88" s="58">
        <f>BX82+BX73+BX64+BX54+BX59+BX69+BX78+BX87</f>
        <v>47859</v>
      </c>
      <c r="BY88" s="59">
        <f>BY82+BY73+BY64+BY54+BY59+BY69+BY78+BY87</f>
        <v>190018019.96999997</v>
      </c>
      <c r="BZ88" s="60"/>
      <c r="CA88" s="60"/>
      <c r="CB88" s="61">
        <f>IF(BX88&gt;0,BY88/BX88,"-")</f>
        <v>3970.3717162916059</v>
      </c>
    </row>
    <row r="89" spans="1:101" s="3" customFormat="1" thickTop="1" x14ac:dyDescent="0.3">
      <c r="B89" s="92"/>
      <c r="C89" s="92"/>
      <c r="D89" s="93"/>
      <c r="E89" s="94"/>
      <c r="F89" s="95"/>
      <c r="G89" s="95"/>
      <c r="H89" s="94"/>
      <c r="I89" s="93"/>
      <c r="J89" s="94"/>
      <c r="K89" s="95"/>
      <c r="L89" s="95"/>
      <c r="M89" s="94"/>
      <c r="N89" s="93"/>
      <c r="O89" s="94"/>
      <c r="P89" s="95"/>
      <c r="Q89" s="95"/>
      <c r="R89" s="94"/>
      <c r="S89" s="93"/>
      <c r="T89" s="94"/>
      <c r="U89" s="95"/>
      <c r="V89" s="95"/>
      <c r="W89" s="94"/>
      <c r="X89" s="93"/>
      <c r="Y89" s="94"/>
      <c r="Z89" s="95"/>
      <c r="AA89" s="95"/>
      <c r="AB89" s="94"/>
      <c r="AC89" s="93"/>
      <c r="AD89" s="94"/>
      <c r="AE89" s="95"/>
      <c r="AF89" s="95"/>
      <c r="AG89" s="94"/>
      <c r="AH89" s="93"/>
      <c r="AI89" s="94"/>
      <c r="AJ89" s="95"/>
      <c r="AK89" s="95"/>
      <c r="AL89" s="94"/>
      <c r="AM89" s="17"/>
      <c r="AN89" s="93"/>
      <c r="AO89" s="94"/>
      <c r="AP89" s="95"/>
      <c r="AQ89" s="95"/>
      <c r="AR89" s="94"/>
      <c r="AS89" s="93"/>
      <c r="AT89" s="94"/>
      <c r="AU89" s="95"/>
      <c r="AV89" s="95"/>
      <c r="AW89" s="94"/>
      <c r="AX89" s="93"/>
      <c r="AY89" s="94"/>
      <c r="AZ89" s="95"/>
      <c r="BA89" s="95"/>
      <c r="BB89" s="94"/>
      <c r="BC89" s="93"/>
      <c r="BD89" s="94"/>
      <c r="BE89" s="95"/>
      <c r="BF89" s="95"/>
      <c r="BG89" s="94"/>
      <c r="BH89" s="93"/>
      <c r="BI89" s="94"/>
      <c r="BJ89" s="95"/>
      <c r="BK89" s="95"/>
      <c r="BL89" s="94"/>
      <c r="BM89" s="93"/>
      <c r="BN89" s="94"/>
      <c r="BO89" s="95"/>
      <c r="BP89" s="95"/>
      <c r="BQ89" s="94"/>
      <c r="BR89" s="93"/>
      <c r="BS89" s="94"/>
      <c r="BT89" s="95"/>
      <c r="BU89" s="95"/>
      <c r="BV89" s="94"/>
      <c r="BX89" s="93"/>
      <c r="BY89" s="94"/>
      <c r="BZ89" s="95"/>
      <c r="CA89" s="95"/>
      <c r="CB89" s="94"/>
    </row>
    <row r="90" spans="1:101" ht="14.4" x14ac:dyDescent="0.3">
      <c r="A90"/>
      <c r="D90"/>
      <c r="E90"/>
      <c r="F90"/>
      <c r="G90"/>
      <c r="H90"/>
      <c r="J90"/>
      <c r="K90"/>
      <c r="L90"/>
      <c r="O90"/>
      <c r="P90"/>
      <c r="Q90"/>
      <c r="T90"/>
      <c r="U90"/>
      <c r="V90"/>
      <c r="Y90"/>
      <c r="Z90"/>
      <c r="AA90"/>
      <c r="AD90"/>
      <c r="AE90"/>
      <c r="AF90"/>
      <c r="AI90"/>
      <c r="AJ90"/>
      <c r="AK90"/>
      <c r="AN90"/>
      <c r="AO90"/>
      <c r="AP90"/>
      <c r="AS90"/>
      <c r="AT90"/>
      <c r="AU90"/>
      <c r="AX90"/>
      <c r="AY90"/>
      <c r="AZ90"/>
      <c r="BC90"/>
      <c r="BD90"/>
      <c r="BE90"/>
      <c r="BH90"/>
      <c r="BI90"/>
      <c r="BJ90"/>
      <c r="BL90"/>
      <c r="BN90"/>
      <c r="BO90"/>
      <c r="BP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</row>
    <row r="91" spans="1:101" s="3" customFormat="1" ht="14.4" x14ac:dyDescent="0.3">
      <c r="B91" s="25" t="s">
        <v>22</v>
      </c>
      <c r="D91" s="57"/>
      <c r="E91" s="44"/>
      <c r="F91" s="45"/>
      <c r="G91" s="45">
        <f>G5</f>
        <v>7.8289931740927909E-2</v>
      </c>
      <c r="H91" s="57"/>
      <c r="I91" s="57"/>
      <c r="J91" s="44"/>
      <c r="K91" s="45"/>
      <c r="L91" s="45">
        <f t="shared" ref="L91" si="280">L5</f>
        <v>0.14722156957337623</v>
      </c>
      <c r="M91" s="57"/>
      <c r="N91" s="57"/>
      <c r="O91" s="44"/>
      <c r="P91" s="45"/>
      <c r="Q91" s="45">
        <f t="shared" ref="Q91" si="281">Q5</f>
        <v>0.22586133594440913</v>
      </c>
      <c r="R91" s="57"/>
      <c r="S91" s="57"/>
      <c r="T91" s="44"/>
      <c r="U91" s="45"/>
      <c r="V91" s="45">
        <f t="shared" ref="V91" si="282">V5</f>
        <v>0.13719875697944878</v>
      </c>
      <c r="W91" s="57"/>
      <c r="X91" s="57"/>
      <c r="Y91" s="44"/>
      <c r="Z91" s="45"/>
      <c r="AA91" s="45">
        <f t="shared" ref="AA91" si="283">AA5</f>
        <v>0.15197708493085671</v>
      </c>
      <c r="AB91" s="57"/>
      <c r="AC91" s="57"/>
      <c r="AD91" s="44"/>
      <c r="AE91" s="45"/>
      <c r="AF91" s="45">
        <f t="shared" ref="AF91" si="284">AF5</f>
        <v>0.22972490208618734</v>
      </c>
      <c r="AG91" s="57"/>
      <c r="AH91" s="57"/>
      <c r="AI91" s="44"/>
      <c r="AJ91" s="45"/>
      <c r="AK91" s="45">
        <f t="shared" ref="AK91" si="285">AK5</f>
        <v>0.17932961263976552</v>
      </c>
      <c r="AL91" s="57"/>
      <c r="AM91" s="57"/>
      <c r="AN91" s="57"/>
      <c r="AO91" s="44"/>
      <c r="AP91" s="45"/>
      <c r="AQ91" s="45">
        <f t="shared" ref="AQ91" si="286">AQ5</f>
        <v>0.22802385433894884</v>
      </c>
      <c r="AR91" s="57"/>
      <c r="AS91" s="57"/>
      <c r="AT91" s="44"/>
      <c r="AU91" s="45"/>
      <c r="AV91" s="45" t="str">
        <f t="shared" ref="AV91" si="287">AV5</f>
        <v>-</v>
      </c>
      <c r="AW91" s="57"/>
      <c r="AX91" s="57"/>
      <c r="AY91" s="44"/>
      <c r="AZ91" s="45"/>
      <c r="BA91" s="45" t="str">
        <f t="shared" ref="BA91" si="288">BA5</f>
        <v>-</v>
      </c>
      <c r="BB91" s="57"/>
      <c r="BC91" s="57"/>
      <c r="BD91" s="44"/>
      <c r="BE91" s="45"/>
      <c r="BF91" s="45" t="str">
        <f t="shared" ref="BF91" si="289">BF5</f>
        <v>-</v>
      </c>
      <c r="BG91" s="57"/>
      <c r="BH91" s="57"/>
      <c r="BI91" s="44"/>
      <c r="BJ91" s="45"/>
      <c r="BK91" s="45" t="str">
        <f t="shared" ref="BK91" si="290">BK5</f>
        <v>-</v>
      </c>
      <c r="BL91" s="57"/>
      <c r="BM91" s="57"/>
      <c r="BN91" s="44"/>
      <c r="BO91" s="45"/>
      <c r="BP91" s="45" t="str">
        <f t="shared" ref="BP91" si="291">BP5</f>
        <v>-</v>
      </c>
      <c r="BQ91" s="57"/>
      <c r="BR91" s="57"/>
      <c r="BS91" s="44"/>
      <c r="BT91" s="45"/>
      <c r="BU91" s="45">
        <f t="shared" ref="BU91" si="292">BU5</f>
        <v>0.31328075465952077</v>
      </c>
      <c r="BV91" s="57"/>
      <c r="BW91" s="57"/>
      <c r="BX91" s="57"/>
      <c r="BY91" s="44"/>
      <c r="BZ91" s="45"/>
      <c r="CA91" s="45">
        <f t="shared" ref="CA91" si="293">CA5</f>
        <v>0.20599246221174891</v>
      </c>
      <c r="CB91" s="57"/>
    </row>
    <row r="92" spans="1:101" s="3" customFormat="1" ht="14.4" x14ac:dyDescent="0.3">
      <c r="B92" s="25" t="s">
        <v>23</v>
      </c>
      <c r="D92" s="57"/>
      <c r="E92" s="44"/>
      <c r="F92" s="45"/>
      <c r="G92" s="45"/>
      <c r="H92" s="57"/>
      <c r="I92" s="57"/>
      <c r="J92" s="44"/>
      <c r="K92" s="45"/>
      <c r="L92" s="45"/>
      <c r="M92" s="57"/>
      <c r="N92" s="57"/>
      <c r="O92" s="44"/>
      <c r="P92" s="45"/>
      <c r="Q92" s="45"/>
      <c r="R92" s="57"/>
      <c r="S92" s="57"/>
      <c r="T92" s="44"/>
      <c r="U92" s="45"/>
      <c r="V92" s="45"/>
      <c r="W92" s="57"/>
      <c r="X92" s="57"/>
      <c r="Y92" s="44"/>
      <c r="Z92" s="45"/>
      <c r="AA92" s="45"/>
      <c r="AB92" s="57"/>
      <c r="AC92" s="57"/>
      <c r="AD92" s="44"/>
      <c r="AE92" s="45"/>
      <c r="AF92" s="45"/>
      <c r="AG92" s="57"/>
      <c r="AH92" s="57"/>
      <c r="AI92" s="44"/>
      <c r="AJ92" s="45"/>
      <c r="AK92" s="45"/>
      <c r="AL92" s="57"/>
      <c r="AM92" s="57"/>
      <c r="AN92" s="57"/>
      <c r="AO92" s="44"/>
      <c r="AP92" s="45"/>
      <c r="AQ92" s="45"/>
      <c r="AR92" s="57"/>
      <c r="AS92" s="57"/>
      <c r="AT92" s="44"/>
      <c r="AU92" s="45"/>
      <c r="AV92" s="45"/>
      <c r="AW92" s="57"/>
      <c r="AX92" s="57"/>
      <c r="AY92" s="44"/>
      <c r="AZ92" s="45"/>
      <c r="BA92" s="45"/>
      <c r="BB92" s="57"/>
      <c r="BC92" s="57"/>
      <c r="BD92" s="44"/>
      <c r="BE92" s="45"/>
      <c r="BF92" s="45"/>
      <c r="BG92" s="57"/>
      <c r="BH92" s="57"/>
      <c r="BI92" s="44"/>
      <c r="BJ92" s="45"/>
      <c r="BK92" s="45"/>
      <c r="BL92" s="57"/>
      <c r="BM92" s="57"/>
      <c r="BN92" s="44"/>
      <c r="BO92" s="45"/>
      <c r="BP92" s="45"/>
      <c r="BQ92" s="57"/>
      <c r="BR92" s="57"/>
      <c r="BS92" s="44"/>
      <c r="BT92" s="45"/>
      <c r="BU92" s="45"/>
      <c r="BV92" s="57"/>
      <c r="BW92" s="57"/>
      <c r="BX92" s="57"/>
      <c r="BY92" s="44"/>
      <c r="BZ92" s="45"/>
      <c r="CA92" s="45"/>
      <c r="CB92" s="57"/>
    </row>
    <row r="93" spans="1:101" s="3" customFormat="1" ht="14.4" x14ac:dyDescent="0.3">
      <c r="B93" s="25" t="s">
        <v>2</v>
      </c>
      <c r="D93" s="57"/>
      <c r="E93" s="44"/>
      <c r="F93" s="45"/>
      <c r="G93" s="45">
        <f>G16</f>
        <v>0.70617659767513752</v>
      </c>
      <c r="H93" s="57"/>
      <c r="I93" s="57"/>
      <c r="J93" s="44"/>
      <c r="K93" s="45"/>
      <c r="L93" s="45">
        <f t="shared" ref="L93" si="294">L16</f>
        <v>0.66360005186785342</v>
      </c>
      <c r="M93" s="57"/>
      <c r="N93" s="57"/>
      <c r="O93" s="44"/>
      <c r="P93" s="45"/>
      <c r="Q93" s="45">
        <f t="shared" ref="Q93" si="295">Q16</f>
        <v>0.67560768415251937</v>
      </c>
      <c r="R93" s="57"/>
      <c r="S93" s="57"/>
      <c r="T93" s="44"/>
      <c r="U93" s="45"/>
      <c r="V93" s="45">
        <f t="shared" ref="V93" si="296">V16</f>
        <v>0.81869500059295353</v>
      </c>
      <c r="W93" s="57"/>
      <c r="X93" s="57"/>
      <c r="Y93" s="44"/>
      <c r="Z93" s="45"/>
      <c r="AA93" s="45">
        <f t="shared" ref="AA93" si="297">AA16</f>
        <v>0.81422471764370541</v>
      </c>
      <c r="AB93" s="57"/>
      <c r="AC93" s="57"/>
      <c r="AD93" s="44"/>
      <c r="AE93" s="45"/>
      <c r="AF93" s="45">
        <f t="shared" ref="AF93" si="298">AF16</f>
        <v>0.68809149390773905</v>
      </c>
      <c r="AG93" s="57"/>
      <c r="AH93" s="57"/>
      <c r="AI93" s="44"/>
      <c r="AJ93" s="45"/>
      <c r="AK93" s="45">
        <f t="shared" ref="AK93" si="299">AK16</f>
        <v>0.7088843884547662</v>
      </c>
      <c r="AL93" s="57"/>
      <c r="AM93" s="57"/>
      <c r="AN93" s="57"/>
      <c r="AO93" s="44"/>
      <c r="AP93" s="45"/>
      <c r="AQ93" s="45">
        <f t="shared" ref="AQ93" si="300">AQ16</f>
        <v>0.65216064003733465</v>
      </c>
      <c r="AR93" s="57"/>
      <c r="AS93" s="57"/>
      <c r="AT93" s="44"/>
      <c r="AU93" s="45"/>
      <c r="AV93" s="45" t="str">
        <f t="shared" ref="AV93" si="301">AV16</f>
        <v>-</v>
      </c>
      <c r="AW93" s="57"/>
      <c r="AX93" s="57"/>
      <c r="AY93" s="44"/>
      <c r="AZ93" s="45"/>
      <c r="BA93" s="45" t="str">
        <f t="shared" ref="BA93" si="302">BA16</f>
        <v>-</v>
      </c>
      <c r="BB93" s="57"/>
      <c r="BC93" s="57"/>
      <c r="BD93" s="44"/>
      <c r="BE93" s="45"/>
      <c r="BF93" s="45" t="str">
        <f t="shared" ref="BF93" si="303">BF16</f>
        <v>-</v>
      </c>
      <c r="BG93" s="57"/>
      <c r="BH93" s="57"/>
      <c r="BI93" s="44"/>
      <c r="BJ93" s="45"/>
      <c r="BK93" s="45" t="str">
        <f t="shared" ref="BK93" si="304">BK16</f>
        <v>-</v>
      </c>
      <c r="BL93" s="57"/>
      <c r="BM93" s="57"/>
      <c r="BN93" s="44"/>
      <c r="BO93" s="45"/>
      <c r="BP93" s="45" t="str">
        <f t="shared" ref="BP93" si="305">BP16</f>
        <v>-</v>
      </c>
      <c r="BQ93" s="57"/>
      <c r="BR93" s="57"/>
      <c r="BS93" s="44"/>
      <c r="BT93" s="45"/>
      <c r="BU93" s="45">
        <f t="shared" ref="BU93" si="306">BU16</f>
        <v>0.5221053625933072</v>
      </c>
      <c r="BV93" s="57"/>
      <c r="BW93" s="57"/>
      <c r="BX93" s="57"/>
      <c r="BY93" s="44"/>
      <c r="BZ93" s="45"/>
      <c r="CA93" s="45">
        <f t="shared" ref="CA93" si="307">CA16</f>
        <v>0.67170619799924025</v>
      </c>
      <c r="CB93" s="57"/>
    </row>
    <row r="94" spans="1:101" s="3" customFormat="1" ht="14.4" x14ac:dyDescent="0.3">
      <c r="B94" s="25" t="s">
        <v>1</v>
      </c>
      <c r="D94" s="57"/>
      <c r="E94" s="44"/>
      <c r="F94" s="45"/>
      <c r="G94" s="45">
        <f>G26</f>
        <v>0.17852088051978612</v>
      </c>
      <c r="H94" s="57"/>
      <c r="I94" s="57"/>
      <c r="J94" s="44"/>
      <c r="K94" s="45"/>
      <c r="L94" s="45">
        <f t="shared" ref="L94" si="308">L26</f>
        <v>0.15737994350430085</v>
      </c>
      <c r="M94" s="57"/>
      <c r="N94" s="57"/>
      <c r="O94" s="44"/>
      <c r="P94" s="45"/>
      <c r="Q94" s="45">
        <f t="shared" ref="Q94" si="309">Q26</f>
        <v>8.1382122443430627E-2</v>
      </c>
      <c r="R94" s="57"/>
      <c r="S94" s="57"/>
      <c r="T94" s="44"/>
      <c r="U94" s="45"/>
      <c r="V94" s="45">
        <f t="shared" ref="V94" si="310">V26</f>
        <v>4.046941139085225E-2</v>
      </c>
      <c r="W94" s="57"/>
      <c r="X94" s="57"/>
      <c r="Y94" s="44"/>
      <c r="Z94" s="45"/>
      <c r="AA94" s="45">
        <f t="shared" ref="AA94" si="311">AA26</f>
        <v>2.7243553667733657E-2</v>
      </c>
      <c r="AB94" s="57"/>
      <c r="AC94" s="57"/>
      <c r="AD94" s="44"/>
      <c r="AE94" s="45"/>
      <c r="AF94" s="45">
        <f t="shared" ref="AF94" si="312">AF26</f>
        <v>6.8327831363231478E-2</v>
      </c>
      <c r="AG94" s="57"/>
      <c r="AH94" s="57"/>
      <c r="AI94" s="44"/>
      <c r="AJ94" s="45"/>
      <c r="AK94" s="45">
        <f t="shared" ref="AK94" si="313">AK26</f>
        <v>9.2811016178060479E-2</v>
      </c>
      <c r="AL94" s="57"/>
      <c r="AM94" s="57"/>
      <c r="AN94" s="57"/>
      <c r="AO94" s="44"/>
      <c r="AP94" s="45"/>
      <c r="AQ94" s="45">
        <f t="shared" ref="AQ94" si="314">AQ26</f>
        <v>9.5633275291606118E-2</v>
      </c>
      <c r="AR94" s="57"/>
      <c r="AS94" s="57"/>
      <c r="AT94" s="44"/>
      <c r="AU94" s="45"/>
      <c r="AV94" s="45" t="str">
        <f t="shared" ref="AV94" si="315">AV26</f>
        <v>-</v>
      </c>
      <c r="AW94" s="57"/>
      <c r="AX94" s="57"/>
      <c r="AY94" s="44"/>
      <c r="AZ94" s="45"/>
      <c r="BA94" s="45" t="str">
        <f t="shared" ref="BA94" si="316">BA26</f>
        <v>-</v>
      </c>
      <c r="BB94" s="57"/>
      <c r="BC94" s="57"/>
      <c r="BD94" s="44"/>
      <c r="BE94" s="45"/>
      <c r="BF94" s="45" t="str">
        <f t="shared" ref="BF94" si="317">BF26</f>
        <v>-</v>
      </c>
      <c r="BG94" s="57"/>
      <c r="BH94" s="57"/>
      <c r="BI94" s="44"/>
      <c r="BJ94" s="45"/>
      <c r="BK94" s="45" t="str">
        <f t="shared" ref="BK94" si="318">BK26</f>
        <v>-</v>
      </c>
      <c r="BL94" s="57"/>
      <c r="BM94" s="57"/>
      <c r="BN94" s="44"/>
      <c r="BO94" s="45"/>
      <c r="BP94" s="45" t="str">
        <f t="shared" ref="BP94" si="319">BP26</f>
        <v>-</v>
      </c>
      <c r="BQ94" s="57"/>
      <c r="BR94" s="57"/>
      <c r="BS94" s="44"/>
      <c r="BT94" s="45"/>
      <c r="BU94" s="45">
        <f t="shared" ref="BU94" si="320">BU26</f>
        <v>0.13139004575100974</v>
      </c>
      <c r="BV94" s="57"/>
      <c r="BW94" s="57"/>
      <c r="BX94" s="57"/>
      <c r="BY94" s="44"/>
      <c r="BZ94" s="45"/>
      <c r="CA94" s="45">
        <f t="shared" ref="CA94" si="321">CA26</f>
        <v>0.10049013594237681</v>
      </c>
      <c r="CB94" s="57"/>
    </row>
    <row r="95" spans="1:101" s="3" customFormat="1" ht="14.4" x14ac:dyDescent="0.3">
      <c r="B95" s="25" t="s">
        <v>24</v>
      </c>
      <c r="D95" s="57"/>
      <c r="E95" s="44"/>
      <c r="F95" s="45"/>
      <c r="G95" s="45">
        <f>G36</f>
        <v>3.7012590064148546E-2</v>
      </c>
      <c r="H95" s="57"/>
      <c r="I95" s="57"/>
      <c r="J95" s="44"/>
      <c r="K95" s="45"/>
      <c r="L95" s="45">
        <f t="shared" ref="L95" si="322">L36</f>
        <v>3.1798435054469568E-2</v>
      </c>
      <c r="M95" s="57"/>
      <c r="N95" s="57"/>
      <c r="O95" s="44"/>
      <c r="P95" s="45"/>
      <c r="Q95" s="45">
        <f t="shared" ref="Q95" si="323">Q36</f>
        <v>1.7148857459640985E-2</v>
      </c>
      <c r="R95" s="57"/>
      <c r="S95" s="57"/>
      <c r="T95" s="44"/>
      <c r="U95" s="45"/>
      <c r="V95" s="45">
        <f t="shared" ref="V95" si="324">V36</f>
        <v>3.6368310367454557E-3</v>
      </c>
      <c r="W95" s="57"/>
      <c r="X95" s="57"/>
      <c r="Y95" s="44"/>
      <c r="Z95" s="45"/>
      <c r="AA95" s="45">
        <f t="shared" ref="AA95" si="325">AA36</f>
        <v>6.5546437577042446E-3</v>
      </c>
      <c r="AB95" s="57"/>
      <c r="AC95" s="57"/>
      <c r="AD95" s="44"/>
      <c r="AE95" s="45"/>
      <c r="AF95" s="45">
        <f t="shared" ref="AF95" si="326">AF36</f>
        <v>1.3855772642842192E-2</v>
      </c>
      <c r="AG95" s="57"/>
      <c r="AH95" s="57"/>
      <c r="AI95" s="44"/>
      <c r="AJ95" s="45"/>
      <c r="AK95" s="45">
        <f t="shared" ref="AK95" si="327">AK36</f>
        <v>1.8974982727407733E-2</v>
      </c>
      <c r="AL95" s="57"/>
      <c r="AM95" s="57"/>
      <c r="AN95" s="57"/>
      <c r="AO95" s="44"/>
      <c r="AP95" s="45"/>
      <c r="AQ95" s="45">
        <f t="shared" ref="AQ95" si="328">AQ36</f>
        <v>2.4182230332110394E-2</v>
      </c>
      <c r="AR95" s="57"/>
      <c r="AS95" s="57"/>
      <c r="AT95" s="44"/>
      <c r="AU95" s="45"/>
      <c r="AV95" s="45" t="str">
        <f t="shared" ref="AV95" si="329">AV36</f>
        <v>-</v>
      </c>
      <c r="AW95" s="57"/>
      <c r="AX95" s="57"/>
      <c r="AY95" s="44"/>
      <c r="AZ95" s="45"/>
      <c r="BA95" s="45" t="str">
        <f t="shared" ref="BA95" si="330">BA36</f>
        <v>-</v>
      </c>
      <c r="BB95" s="57"/>
      <c r="BC95" s="57"/>
      <c r="BD95" s="44"/>
      <c r="BE95" s="45"/>
      <c r="BF95" s="45" t="str">
        <f t="shared" ref="BF95" si="331">BF36</f>
        <v>-</v>
      </c>
      <c r="BG95" s="57"/>
      <c r="BH95" s="57"/>
      <c r="BI95" s="44"/>
      <c r="BJ95" s="45"/>
      <c r="BK95" s="45" t="str">
        <f t="shared" ref="BK95" si="332">BK36</f>
        <v>-</v>
      </c>
      <c r="BL95" s="57"/>
      <c r="BM95" s="57"/>
      <c r="BN95" s="44"/>
      <c r="BO95" s="45"/>
      <c r="BP95" s="45" t="str">
        <f t="shared" ref="BP95" si="333">BP36</f>
        <v>-</v>
      </c>
      <c r="BQ95" s="57"/>
      <c r="BR95" s="57"/>
      <c r="BS95" s="44"/>
      <c r="BT95" s="45"/>
      <c r="BU95" s="45">
        <f t="shared" ref="BU95" si="334">BU36</f>
        <v>3.3223836996162326E-2</v>
      </c>
      <c r="BV95" s="57"/>
      <c r="BW95" s="57"/>
      <c r="BX95" s="57"/>
      <c r="BY95" s="44"/>
      <c r="BZ95" s="45"/>
      <c r="CA95" s="45">
        <f t="shared" ref="CA95" si="335">CA36</f>
        <v>2.1811203846634077E-2</v>
      </c>
      <c r="CB95" s="57"/>
    </row>
    <row r="96" spans="1:101" s="3" customFormat="1" ht="14.4" x14ac:dyDescent="0.3">
      <c r="D96" s="57"/>
      <c r="E96" s="44"/>
      <c r="F96" s="45"/>
      <c r="G96" s="45"/>
      <c r="H96" s="57"/>
      <c r="I96" s="57"/>
      <c r="J96" s="44"/>
      <c r="K96" s="45"/>
      <c r="L96" s="45"/>
      <c r="M96" s="57"/>
      <c r="N96" s="57"/>
      <c r="O96" s="44"/>
      <c r="P96" s="45"/>
      <c r="Q96" s="45"/>
      <c r="R96" s="57"/>
      <c r="S96" s="57"/>
      <c r="T96" s="44"/>
      <c r="U96" s="45"/>
      <c r="V96" s="45"/>
      <c r="W96" s="57"/>
      <c r="X96" s="57"/>
      <c r="Y96" s="44"/>
      <c r="Z96" s="45"/>
      <c r="AA96" s="45"/>
      <c r="AB96" s="57"/>
      <c r="AC96" s="57"/>
      <c r="AD96" s="44"/>
      <c r="AE96" s="45"/>
      <c r="AF96" s="45"/>
      <c r="AG96" s="57"/>
      <c r="AH96" s="57"/>
      <c r="AI96" s="44"/>
      <c r="AJ96" s="45"/>
      <c r="AK96" s="45"/>
      <c r="AL96" s="57"/>
      <c r="AM96" s="57"/>
      <c r="AN96" s="44"/>
      <c r="AO96" s="45"/>
      <c r="AP96" s="45"/>
      <c r="AQ96" s="57"/>
      <c r="AR96" s="57"/>
      <c r="AS96" s="44"/>
      <c r="AT96" s="45"/>
      <c r="AU96" s="45"/>
      <c r="AV96" s="57"/>
      <c r="AW96" s="57"/>
      <c r="AX96" s="44"/>
      <c r="AY96" s="45"/>
      <c r="AZ96" s="45"/>
      <c r="BA96" s="57"/>
      <c r="BB96" s="57"/>
      <c r="BC96" s="44"/>
      <c r="BD96" s="45"/>
      <c r="BE96" s="45"/>
      <c r="BF96" s="57"/>
      <c r="BG96" s="57"/>
      <c r="BH96" s="44"/>
      <c r="BI96" s="45"/>
      <c r="BJ96" s="45"/>
      <c r="BK96" s="57"/>
      <c r="BL96" s="57"/>
      <c r="BM96" s="44"/>
      <c r="BN96" s="45"/>
      <c r="BO96" s="45"/>
      <c r="BP96" s="57"/>
      <c r="BQ96" s="57"/>
      <c r="BR96" s="44"/>
      <c r="BS96" s="45"/>
      <c r="BT96" s="45"/>
      <c r="BU96" s="57"/>
      <c r="BV96" s="57"/>
      <c r="BW96" s="44"/>
      <c r="BX96" s="45"/>
      <c r="BY96" s="45"/>
      <c r="BZ96" s="57"/>
      <c r="CA96" s="57"/>
      <c r="CB96" s="44"/>
    </row>
    <row r="97" spans="4:68" s="3" customFormat="1" ht="14.4" x14ac:dyDescent="0.3">
      <c r="D97" s="57"/>
      <c r="E97" s="44"/>
      <c r="F97" s="45"/>
      <c r="G97" s="45"/>
      <c r="H97" s="57"/>
      <c r="J97" s="4"/>
      <c r="K97" s="5"/>
      <c r="L97" s="4"/>
      <c r="O97" s="4"/>
      <c r="P97" s="5"/>
      <c r="Q97" s="4"/>
      <c r="T97" s="4"/>
      <c r="U97" s="5"/>
      <c r="V97" s="4"/>
      <c r="Y97" s="4"/>
      <c r="Z97" s="5"/>
      <c r="AA97" s="4"/>
      <c r="AD97" s="4"/>
      <c r="AE97" s="5"/>
      <c r="AF97" s="4"/>
      <c r="AI97" s="4"/>
      <c r="AJ97" s="5"/>
      <c r="AK97" s="4"/>
      <c r="AN97" s="4"/>
      <c r="AO97" s="5"/>
      <c r="AP97" s="4"/>
      <c r="AS97" s="4"/>
      <c r="AT97" s="5"/>
      <c r="AU97" s="4"/>
      <c r="AX97" s="4"/>
      <c r="AY97" s="5"/>
      <c r="AZ97" s="4"/>
      <c r="BC97" s="4"/>
      <c r="BD97" s="5"/>
      <c r="BE97" s="4"/>
      <c r="BH97" s="4"/>
      <c r="BI97" s="5"/>
      <c r="BJ97" s="4"/>
      <c r="BN97" s="4"/>
      <c r="BO97" s="5"/>
      <c r="BP97" s="4"/>
    </row>
    <row r="98" spans="4:68" s="3" customFormat="1" ht="14.4" x14ac:dyDescent="0.3">
      <c r="D98" s="57"/>
      <c r="E98" s="44"/>
      <c r="F98" s="45"/>
      <c r="G98" s="45"/>
      <c r="H98" s="57"/>
      <c r="J98" s="4"/>
      <c r="K98" s="5"/>
      <c r="L98" s="4"/>
      <c r="O98" s="4"/>
      <c r="P98" s="5"/>
      <c r="Q98" s="4"/>
      <c r="T98" s="4"/>
      <c r="U98" s="5"/>
      <c r="V98" s="4"/>
      <c r="Y98" s="4"/>
      <c r="Z98" s="5"/>
      <c r="AA98" s="4"/>
      <c r="AD98" s="4"/>
      <c r="AE98" s="5"/>
      <c r="AF98" s="4"/>
      <c r="AI98" s="4"/>
      <c r="AJ98" s="5"/>
      <c r="AK98" s="4"/>
      <c r="AN98" s="4"/>
      <c r="AO98" s="5"/>
      <c r="AP98" s="4"/>
      <c r="AS98" s="4"/>
      <c r="AT98" s="5"/>
      <c r="AU98" s="4"/>
      <c r="AX98" s="4"/>
      <c r="AY98" s="5"/>
      <c r="AZ98" s="4"/>
      <c r="BC98" s="4"/>
      <c r="BD98" s="5"/>
      <c r="BE98" s="4"/>
      <c r="BH98" s="4"/>
      <c r="BI98" s="5"/>
      <c r="BJ98" s="4"/>
      <c r="BN98" s="4"/>
      <c r="BO98" s="5"/>
      <c r="BP98" s="4"/>
    </row>
    <row r="99" spans="4:68" s="3" customFormat="1" ht="14.4" x14ac:dyDescent="0.3">
      <c r="D99" s="57"/>
      <c r="E99" s="44"/>
      <c r="F99" s="45"/>
      <c r="G99" s="45"/>
      <c r="H99" s="57"/>
      <c r="J99" s="4"/>
      <c r="K99" s="5"/>
      <c r="L99" s="4"/>
      <c r="O99" s="4"/>
      <c r="P99" s="5"/>
      <c r="Q99" s="4"/>
      <c r="T99" s="4"/>
      <c r="U99" s="5"/>
      <c r="V99" s="4"/>
      <c r="Y99" s="4"/>
      <c r="Z99" s="5"/>
      <c r="AA99" s="4"/>
      <c r="AD99" s="4"/>
      <c r="AE99" s="5"/>
      <c r="AF99" s="4"/>
      <c r="AI99" s="4"/>
      <c r="AJ99" s="5"/>
      <c r="AK99" s="4"/>
      <c r="AN99" s="4"/>
      <c r="AO99" s="5"/>
      <c r="AP99" s="4"/>
      <c r="AS99" s="4"/>
      <c r="AT99" s="5"/>
      <c r="AU99" s="4"/>
      <c r="AX99" s="4"/>
      <c r="AY99" s="5"/>
      <c r="AZ99" s="4"/>
      <c r="BC99" s="4"/>
      <c r="BD99" s="5"/>
      <c r="BE99" s="4"/>
      <c r="BH99" s="4"/>
      <c r="BI99" s="5"/>
      <c r="BJ99" s="4"/>
      <c r="BN99" s="4"/>
      <c r="BO99" s="5"/>
      <c r="BP99" s="4"/>
    </row>
    <row r="100" spans="4:68" s="3" customFormat="1" ht="14.4" x14ac:dyDescent="0.3">
      <c r="D100" s="57"/>
      <c r="E100" s="44"/>
      <c r="F100" s="45"/>
      <c r="G100" s="45"/>
      <c r="H100" s="57"/>
      <c r="J100" s="4"/>
      <c r="K100" s="5"/>
      <c r="L100" s="4"/>
      <c r="O100" s="4"/>
      <c r="P100" s="5"/>
      <c r="Q100" s="4"/>
      <c r="T100" s="4"/>
      <c r="U100" s="5"/>
      <c r="V100" s="4"/>
      <c r="Y100" s="4"/>
      <c r="Z100" s="5"/>
      <c r="AA100" s="4"/>
      <c r="AD100" s="4"/>
      <c r="AE100" s="5"/>
      <c r="AF100" s="4"/>
      <c r="AI100" s="4"/>
      <c r="AJ100" s="5"/>
      <c r="AK100" s="4"/>
      <c r="AN100" s="4"/>
      <c r="AO100" s="5"/>
      <c r="AP100" s="4"/>
      <c r="AS100" s="4"/>
      <c r="AT100" s="5"/>
      <c r="AU100" s="4"/>
      <c r="AX100" s="4"/>
      <c r="AY100" s="5"/>
      <c r="AZ100" s="4"/>
      <c r="BC100" s="4"/>
      <c r="BD100" s="5"/>
      <c r="BE100" s="4"/>
      <c r="BH100" s="4"/>
      <c r="BI100" s="5"/>
      <c r="BJ100" s="4"/>
      <c r="BN100" s="4"/>
      <c r="BO100" s="5"/>
      <c r="BP100" s="4"/>
    </row>
    <row r="101" spans="4:68" s="3" customFormat="1" ht="14.4" x14ac:dyDescent="0.3">
      <c r="D101" s="57"/>
      <c r="E101" s="44"/>
      <c r="F101" s="45"/>
      <c r="G101" s="45"/>
      <c r="H101" s="57"/>
      <c r="J101" s="4"/>
      <c r="K101" s="5"/>
      <c r="L101" s="4"/>
      <c r="O101" s="4"/>
      <c r="P101" s="5"/>
      <c r="Q101" s="4"/>
      <c r="T101" s="4"/>
      <c r="U101" s="5"/>
      <c r="V101" s="4"/>
      <c r="Y101" s="4"/>
      <c r="Z101" s="5"/>
      <c r="AA101" s="4"/>
      <c r="AD101" s="4"/>
      <c r="AE101" s="5"/>
      <c r="AF101" s="4"/>
      <c r="AI101" s="4"/>
      <c r="AJ101" s="5"/>
      <c r="AK101" s="4"/>
      <c r="AN101" s="4"/>
      <c r="AO101" s="5"/>
      <c r="AP101" s="4"/>
      <c r="AS101" s="4"/>
      <c r="AT101" s="5"/>
      <c r="AU101" s="4"/>
      <c r="AX101" s="4"/>
      <c r="AY101" s="5"/>
      <c r="AZ101" s="4"/>
      <c r="BC101" s="4"/>
      <c r="BD101" s="5"/>
      <c r="BE101" s="4"/>
      <c r="BH101" s="4"/>
      <c r="BI101" s="5"/>
      <c r="BJ101" s="4"/>
      <c r="BN101" s="4"/>
      <c r="BO101" s="5"/>
      <c r="BP101" s="4"/>
    </row>
    <row r="102" spans="4:68" s="3" customFormat="1" ht="14.4" x14ac:dyDescent="0.3">
      <c r="D102" s="57"/>
      <c r="E102" s="44"/>
      <c r="F102" s="45"/>
      <c r="G102" s="45"/>
      <c r="H102" s="57"/>
      <c r="J102" s="4"/>
      <c r="K102" s="5"/>
      <c r="L102" s="4"/>
      <c r="O102" s="4"/>
      <c r="P102" s="5"/>
      <c r="Q102" s="4"/>
      <c r="T102" s="4"/>
      <c r="U102" s="5"/>
      <c r="V102" s="4"/>
      <c r="Y102" s="4"/>
      <c r="Z102" s="5"/>
      <c r="AA102" s="4"/>
      <c r="AD102" s="4"/>
      <c r="AE102" s="5"/>
      <c r="AF102" s="4"/>
      <c r="AI102" s="4"/>
      <c r="AJ102" s="5"/>
      <c r="AK102" s="4"/>
      <c r="AN102" s="4"/>
      <c r="AO102" s="5"/>
      <c r="AP102" s="4"/>
      <c r="AS102" s="4"/>
      <c r="AT102" s="5"/>
      <c r="AU102" s="4"/>
      <c r="AX102" s="4"/>
      <c r="AY102" s="5"/>
      <c r="AZ102" s="4"/>
      <c r="BC102" s="4"/>
      <c r="BD102" s="5"/>
      <c r="BE102" s="4"/>
      <c r="BH102" s="4"/>
      <c r="BI102" s="5"/>
      <c r="BJ102" s="4"/>
      <c r="BN102" s="4"/>
      <c r="BO102" s="5"/>
      <c r="BP102" s="4"/>
    </row>
    <row r="103" spans="4:68" s="3" customFormat="1" ht="14.4" x14ac:dyDescent="0.3">
      <c r="D103" s="57"/>
      <c r="E103" s="44"/>
      <c r="F103" s="45"/>
      <c r="G103" s="45"/>
      <c r="H103" s="57"/>
      <c r="J103" s="4"/>
      <c r="K103" s="5"/>
      <c r="L103" s="4"/>
      <c r="O103" s="4"/>
      <c r="P103" s="5"/>
      <c r="Q103" s="4"/>
      <c r="T103" s="4"/>
      <c r="U103" s="5"/>
      <c r="V103" s="4"/>
      <c r="Y103" s="4"/>
      <c r="Z103" s="5"/>
      <c r="AA103" s="4"/>
      <c r="AD103" s="4"/>
      <c r="AE103" s="5"/>
      <c r="AF103" s="4"/>
      <c r="AI103" s="4"/>
      <c r="AJ103" s="5"/>
      <c r="AK103" s="4"/>
      <c r="AN103" s="4"/>
      <c r="AO103" s="5"/>
      <c r="AP103" s="4"/>
      <c r="AS103" s="4"/>
      <c r="AT103" s="5"/>
      <c r="AU103" s="4"/>
      <c r="AX103" s="4"/>
      <c r="AY103" s="5"/>
      <c r="AZ103" s="4"/>
      <c r="BC103" s="4"/>
      <c r="BD103" s="5"/>
      <c r="BE103" s="4"/>
      <c r="BH103" s="4"/>
      <c r="BI103" s="5"/>
      <c r="BJ103" s="4"/>
      <c r="BN103" s="4"/>
      <c r="BO103" s="5"/>
      <c r="BP103" s="4"/>
    </row>
    <row r="104" spans="4:68" s="3" customFormat="1" ht="14.4" x14ac:dyDescent="0.3">
      <c r="D104" s="57"/>
      <c r="E104" s="44"/>
      <c r="F104" s="45"/>
      <c r="G104" s="45"/>
      <c r="H104" s="57"/>
      <c r="J104" s="4"/>
      <c r="K104" s="5"/>
      <c r="L104" s="4"/>
      <c r="O104" s="4"/>
      <c r="P104" s="5"/>
      <c r="Q104" s="4"/>
      <c r="T104" s="4"/>
      <c r="U104" s="5"/>
      <c r="V104" s="4"/>
      <c r="Y104" s="4"/>
      <c r="Z104" s="5"/>
      <c r="AA104" s="4"/>
      <c r="AD104" s="4"/>
      <c r="AE104" s="5"/>
      <c r="AF104" s="4"/>
      <c r="AI104" s="4"/>
      <c r="AJ104" s="5"/>
      <c r="AK104" s="4"/>
      <c r="AN104" s="4"/>
      <c r="AO104" s="5"/>
      <c r="AP104" s="4"/>
      <c r="AS104" s="4"/>
      <c r="AT104" s="5"/>
      <c r="AU104" s="4"/>
      <c r="AX104" s="4"/>
      <c r="AY104" s="5"/>
      <c r="AZ104" s="4"/>
      <c r="BC104" s="4"/>
      <c r="BD104" s="5"/>
      <c r="BE104" s="4"/>
      <c r="BH104" s="4"/>
      <c r="BI104" s="5"/>
      <c r="BJ104" s="4"/>
      <c r="BN104" s="4"/>
      <c r="BO104" s="5"/>
      <c r="BP104" s="4"/>
    </row>
    <row r="105" spans="4:68" s="3" customFormat="1" ht="14.4" x14ac:dyDescent="0.3">
      <c r="D105" s="57"/>
      <c r="E105" s="44"/>
      <c r="F105" s="45"/>
      <c r="G105" s="45"/>
      <c r="H105" s="57"/>
      <c r="J105" s="4"/>
      <c r="K105" s="5"/>
      <c r="L105" s="4"/>
      <c r="O105" s="4"/>
      <c r="P105" s="5"/>
      <c r="Q105" s="4"/>
      <c r="T105" s="4"/>
      <c r="U105" s="5"/>
      <c r="V105" s="4"/>
      <c r="Y105" s="4"/>
      <c r="Z105" s="5"/>
      <c r="AA105" s="4"/>
      <c r="AD105" s="4"/>
      <c r="AE105" s="5"/>
      <c r="AF105" s="4"/>
      <c r="AI105" s="4"/>
      <c r="AJ105" s="5"/>
      <c r="AK105" s="4"/>
      <c r="AN105" s="4"/>
      <c r="AO105" s="5"/>
      <c r="AP105" s="4"/>
      <c r="AS105" s="4"/>
      <c r="AT105" s="5"/>
      <c r="AU105" s="4"/>
      <c r="AX105" s="4"/>
      <c r="AY105" s="5"/>
      <c r="AZ105" s="4"/>
      <c r="BC105" s="4"/>
      <c r="BD105" s="5"/>
      <c r="BE105" s="4"/>
      <c r="BH105" s="4"/>
      <c r="BI105" s="5"/>
      <c r="BJ105" s="4"/>
      <c r="BN105" s="4"/>
      <c r="BO105" s="5"/>
      <c r="BP105" s="4"/>
    </row>
    <row r="106" spans="4:68" s="3" customFormat="1" ht="14.4" x14ac:dyDescent="0.3">
      <c r="D106" s="57"/>
      <c r="E106" s="44"/>
      <c r="F106" s="45"/>
      <c r="G106" s="45"/>
      <c r="H106" s="57"/>
      <c r="J106" s="4"/>
      <c r="K106" s="5"/>
      <c r="L106" s="4"/>
      <c r="O106" s="4"/>
      <c r="P106" s="5"/>
      <c r="Q106" s="4"/>
      <c r="T106" s="4"/>
      <c r="U106" s="5"/>
      <c r="V106" s="4"/>
      <c r="Y106" s="4"/>
      <c r="Z106" s="5"/>
      <c r="AA106" s="4"/>
      <c r="AD106" s="4"/>
      <c r="AE106" s="5"/>
      <c r="AF106" s="4"/>
      <c r="AI106" s="4"/>
      <c r="AJ106" s="5"/>
      <c r="AK106" s="4"/>
      <c r="AN106" s="4"/>
      <c r="AO106" s="5"/>
      <c r="AP106" s="4"/>
      <c r="AS106" s="4"/>
      <c r="AT106" s="5"/>
      <c r="AU106" s="4"/>
      <c r="AX106" s="4"/>
      <c r="AY106" s="5"/>
      <c r="AZ106" s="4"/>
      <c r="BC106" s="4"/>
      <c r="BD106" s="5"/>
      <c r="BE106" s="4"/>
      <c r="BH106" s="4"/>
      <c r="BI106" s="5"/>
      <c r="BJ106" s="4"/>
      <c r="BN106" s="4"/>
      <c r="BO106" s="5"/>
      <c r="BP106" s="4"/>
    </row>
    <row r="107" spans="4:68" s="3" customFormat="1" ht="14.4" x14ac:dyDescent="0.3">
      <c r="D107" s="57"/>
      <c r="E107" s="44"/>
      <c r="F107" s="45"/>
      <c r="G107" s="45"/>
      <c r="H107" s="57"/>
      <c r="J107" s="4"/>
      <c r="K107" s="5"/>
      <c r="L107" s="4"/>
      <c r="O107" s="4"/>
      <c r="P107" s="5"/>
      <c r="Q107" s="4"/>
      <c r="T107" s="4"/>
      <c r="U107" s="5"/>
      <c r="V107" s="4"/>
      <c r="Y107" s="4"/>
      <c r="Z107" s="5"/>
      <c r="AA107" s="4"/>
      <c r="AD107" s="4"/>
      <c r="AE107" s="5"/>
      <c r="AF107" s="4"/>
      <c r="AI107" s="4"/>
      <c r="AJ107" s="5"/>
      <c r="AK107" s="4"/>
      <c r="AN107" s="4"/>
      <c r="AO107" s="5"/>
      <c r="AP107" s="4"/>
      <c r="AS107" s="4"/>
      <c r="AT107" s="5"/>
      <c r="AU107" s="4"/>
      <c r="AX107" s="4"/>
      <c r="AY107" s="5"/>
      <c r="AZ107" s="4"/>
      <c r="BC107" s="4"/>
      <c r="BD107" s="5"/>
      <c r="BE107" s="4"/>
      <c r="BH107" s="4"/>
      <c r="BI107" s="5"/>
      <c r="BJ107" s="4"/>
      <c r="BN107" s="4"/>
      <c r="BO107" s="5"/>
      <c r="BP107" s="4"/>
    </row>
    <row r="108" spans="4:68" s="3" customFormat="1" ht="14.4" x14ac:dyDescent="0.3">
      <c r="D108" s="57"/>
      <c r="E108" s="44"/>
      <c r="F108" s="45"/>
      <c r="G108" s="45"/>
      <c r="H108" s="57"/>
      <c r="J108" s="4"/>
      <c r="K108" s="5"/>
      <c r="L108" s="4"/>
      <c r="O108" s="4"/>
      <c r="P108" s="5"/>
      <c r="Q108" s="4"/>
      <c r="T108" s="4"/>
      <c r="U108" s="5"/>
      <c r="V108" s="4"/>
      <c r="Y108" s="4"/>
      <c r="Z108" s="5"/>
      <c r="AA108" s="4"/>
      <c r="AD108" s="4"/>
      <c r="AE108" s="5"/>
      <c r="AF108" s="4"/>
      <c r="AI108" s="4"/>
      <c r="AJ108" s="5"/>
      <c r="AK108" s="4"/>
      <c r="AN108" s="4"/>
      <c r="AO108" s="5"/>
      <c r="AP108" s="4"/>
      <c r="AS108" s="4"/>
      <c r="AT108" s="5"/>
      <c r="AU108" s="4"/>
      <c r="AX108" s="4"/>
      <c r="AY108" s="5"/>
      <c r="AZ108" s="4"/>
      <c r="BC108" s="4"/>
      <c r="BD108" s="5"/>
      <c r="BE108" s="4"/>
      <c r="BH108" s="4"/>
      <c r="BI108" s="5"/>
      <c r="BJ108" s="4"/>
      <c r="BN108" s="4"/>
      <c r="BO108" s="5"/>
      <c r="BP108" s="4"/>
    </row>
    <row r="109" spans="4:68" s="3" customFormat="1" ht="14.4" x14ac:dyDescent="0.3">
      <c r="D109" s="57"/>
      <c r="E109" s="44"/>
      <c r="F109" s="45"/>
      <c r="G109" s="45"/>
      <c r="H109" s="57"/>
      <c r="J109" s="4"/>
      <c r="K109" s="5"/>
      <c r="L109" s="4"/>
      <c r="O109" s="4"/>
      <c r="P109" s="5"/>
      <c r="Q109" s="4"/>
      <c r="T109" s="4"/>
      <c r="U109" s="5"/>
      <c r="V109" s="4"/>
      <c r="Y109" s="4"/>
      <c r="Z109" s="5"/>
      <c r="AA109" s="4"/>
      <c r="AD109" s="4"/>
      <c r="AE109" s="5"/>
      <c r="AF109" s="4"/>
      <c r="AI109" s="4"/>
      <c r="AJ109" s="5"/>
      <c r="AK109" s="4"/>
      <c r="AN109" s="4"/>
      <c r="AO109" s="5"/>
      <c r="AP109" s="4"/>
      <c r="AS109" s="4"/>
      <c r="AT109" s="5"/>
      <c r="AU109" s="4"/>
      <c r="AX109" s="4"/>
      <c r="AY109" s="5"/>
      <c r="AZ109" s="4"/>
      <c r="BC109" s="4"/>
      <c r="BD109" s="5"/>
      <c r="BE109" s="4"/>
      <c r="BH109" s="4"/>
      <c r="BI109" s="5"/>
      <c r="BJ109" s="4"/>
      <c r="BN109" s="4"/>
      <c r="BO109" s="5"/>
      <c r="BP109" s="4"/>
    </row>
    <row r="110" spans="4:68" s="3" customFormat="1" ht="14.4" x14ac:dyDescent="0.3">
      <c r="D110" s="57"/>
      <c r="E110" s="44"/>
      <c r="F110" s="45"/>
      <c r="G110" s="45"/>
      <c r="H110" s="57"/>
      <c r="J110" s="4"/>
      <c r="K110" s="5"/>
      <c r="L110" s="4"/>
      <c r="O110" s="4"/>
      <c r="P110" s="5"/>
      <c r="Q110" s="4"/>
      <c r="T110" s="4"/>
      <c r="U110" s="5"/>
      <c r="V110" s="4"/>
      <c r="Y110" s="4"/>
      <c r="Z110" s="5"/>
      <c r="AA110" s="4"/>
      <c r="AD110" s="4"/>
      <c r="AE110" s="5"/>
      <c r="AF110" s="4"/>
      <c r="AI110" s="4"/>
      <c r="AJ110" s="5"/>
      <c r="AK110" s="4"/>
      <c r="AN110" s="4"/>
      <c r="AO110" s="5"/>
      <c r="AP110" s="4"/>
      <c r="AS110" s="4"/>
      <c r="AT110" s="5"/>
      <c r="AU110" s="4"/>
      <c r="AX110" s="4"/>
      <c r="AY110" s="5"/>
      <c r="AZ110" s="4"/>
      <c r="BC110" s="4"/>
      <c r="BD110" s="5"/>
      <c r="BE110" s="4"/>
      <c r="BH110" s="4"/>
      <c r="BI110" s="5"/>
      <c r="BJ110" s="4"/>
      <c r="BN110" s="4"/>
      <c r="BO110" s="5"/>
      <c r="BP110" s="4"/>
    </row>
    <row r="111" spans="4:68" s="3" customFormat="1" ht="14.4" x14ac:dyDescent="0.3">
      <c r="D111" s="57"/>
      <c r="E111" s="44"/>
      <c r="F111" s="45"/>
      <c r="G111" s="45"/>
      <c r="H111" s="57"/>
      <c r="J111" s="4"/>
      <c r="K111" s="5"/>
      <c r="L111" s="4"/>
      <c r="O111" s="4"/>
      <c r="P111" s="5"/>
      <c r="Q111" s="4"/>
      <c r="T111" s="4"/>
      <c r="U111" s="5"/>
      <c r="V111" s="4"/>
      <c r="Y111" s="4"/>
      <c r="Z111" s="5"/>
      <c r="AA111" s="4"/>
      <c r="AD111" s="4"/>
      <c r="AE111" s="5"/>
      <c r="AF111" s="4"/>
      <c r="AI111" s="4"/>
      <c r="AJ111" s="5"/>
      <c r="AK111" s="4"/>
      <c r="AN111" s="4"/>
      <c r="AO111" s="5"/>
      <c r="AP111" s="4"/>
      <c r="AS111" s="4"/>
      <c r="AT111" s="5"/>
      <c r="AU111" s="4"/>
      <c r="AX111" s="4"/>
      <c r="AY111" s="5"/>
      <c r="AZ111" s="4"/>
      <c r="BC111" s="4"/>
      <c r="BD111" s="5"/>
      <c r="BE111" s="4"/>
      <c r="BH111" s="4"/>
      <c r="BI111" s="5"/>
      <c r="BJ111" s="4"/>
      <c r="BN111" s="4"/>
      <c r="BO111" s="5"/>
      <c r="BP111" s="4"/>
    </row>
    <row r="112" spans="4:68" s="3" customFormat="1" ht="14.4" x14ac:dyDescent="0.3">
      <c r="D112" s="57"/>
      <c r="E112" s="44"/>
      <c r="F112" s="45"/>
      <c r="G112" s="45"/>
      <c r="H112" s="57"/>
      <c r="J112" s="4"/>
      <c r="K112" s="5"/>
      <c r="L112" s="4"/>
      <c r="O112" s="4"/>
      <c r="P112" s="5"/>
      <c r="Q112" s="4"/>
      <c r="T112" s="4"/>
      <c r="U112" s="5"/>
      <c r="V112" s="4"/>
      <c r="Y112" s="4"/>
      <c r="Z112" s="5"/>
      <c r="AA112" s="4"/>
      <c r="AD112" s="4"/>
      <c r="AE112" s="5"/>
      <c r="AF112" s="4"/>
      <c r="AI112" s="4"/>
      <c r="AJ112" s="5"/>
      <c r="AK112" s="4"/>
      <c r="AN112" s="4"/>
      <c r="AO112" s="5"/>
      <c r="AP112" s="4"/>
      <c r="AS112" s="4"/>
      <c r="AT112" s="5"/>
      <c r="AU112" s="4"/>
      <c r="AX112" s="4"/>
      <c r="AY112" s="5"/>
      <c r="AZ112" s="4"/>
      <c r="BC112" s="4"/>
      <c r="BD112" s="5"/>
      <c r="BE112" s="4"/>
      <c r="BH112" s="4"/>
      <c r="BI112" s="5"/>
      <c r="BJ112" s="4"/>
      <c r="BN112" s="4"/>
      <c r="BO112" s="5"/>
      <c r="BP112" s="4"/>
    </row>
    <row r="113" spans="4:68" s="3" customFormat="1" ht="14.4" x14ac:dyDescent="0.3">
      <c r="D113" s="57"/>
      <c r="E113" s="44"/>
      <c r="F113" s="45"/>
      <c r="G113" s="45"/>
      <c r="H113" s="57"/>
      <c r="J113" s="4"/>
      <c r="K113" s="5"/>
      <c r="L113" s="4"/>
      <c r="O113" s="4"/>
      <c r="P113" s="5"/>
      <c r="Q113" s="4"/>
      <c r="T113" s="4"/>
      <c r="U113" s="5"/>
      <c r="V113" s="4"/>
      <c r="Y113" s="4"/>
      <c r="Z113" s="5"/>
      <c r="AA113" s="4"/>
      <c r="AD113" s="4"/>
      <c r="AE113" s="5"/>
      <c r="AF113" s="4"/>
      <c r="AI113" s="4"/>
      <c r="AJ113" s="5"/>
      <c r="AK113" s="4"/>
      <c r="AN113" s="4"/>
      <c r="AO113" s="5"/>
      <c r="AP113" s="4"/>
      <c r="AS113" s="4"/>
      <c r="AT113" s="5"/>
      <c r="AU113" s="4"/>
      <c r="AX113" s="4"/>
      <c r="AY113" s="5"/>
      <c r="AZ113" s="4"/>
      <c r="BC113" s="4"/>
      <c r="BD113" s="5"/>
      <c r="BE113" s="4"/>
      <c r="BH113" s="4"/>
      <c r="BI113" s="5"/>
      <c r="BJ113" s="4"/>
      <c r="BN113" s="4"/>
      <c r="BO113" s="5"/>
      <c r="BP113" s="4"/>
    </row>
    <row r="114" spans="4:68" s="3" customFormat="1" ht="14.4" x14ac:dyDescent="0.3">
      <c r="D114" s="57"/>
      <c r="E114" s="44"/>
      <c r="F114" s="45"/>
      <c r="G114" s="45"/>
      <c r="H114" s="57"/>
      <c r="J114" s="4"/>
      <c r="K114" s="5"/>
      <c r="L114" s="4"/>
      <c r="O114" s="4"/>
      <c r="P114" s="5"/>
      <c r="Q114" s="4"/>
      <c r="T114" s="4"/>
      <c r="U114" s="5"/>
      <c r="V114" s="4"/>
      <c r="Y114" s="4"/>
      <c r="Z114" s="5"/>
      <c r="AA114" s="4"/>
      <c r="AD114" s="4"/>
      <c r="AE114" s="5"/>
      <c r="AF114" s="4"/>
      <c r="AI114" s="4"/>
      <c r="AJ114" s="5"/>
      <c r="AK114" s="4"/>
      <c r="AN114" s="4"/>
      <c r="AO114" s="5"/>
      <c r="AP114" s="4"/>
      <c r="AS114" s="4"/>
      <c r="AT114" s="5"/>
      <c r="AU114" s="4"/>
      <c r="AX114" s="4"/>
      <c r="AY114" s="5"/>
      <c r="AZ114" s="4"/>
      <c r="BC114" s="4"/>
      <c r="BD114" s="5"/>
      <c r="BE114" s="4"/>
      <c r="BH114" s="4"/>
      <c r="BI114" s="5"/>
      <c r="BJ114" s="4"/>
      <c r="BN114" s="4"/>
      <c r="BO114" s="5"/>
      <c r="BP114" s="4"/>
    </row>
    <row r="115" spans="4:68" s="3" customFormat="1" ht="14.4" x14ac:dyDescent="0.3">
      <c r="D115" s="57"/>
      <c r="E115" s="44"/>
      <c r="F115" s="45"/>
      <c r="G115" s="45"/>
      <c r="H115" s="57"/>
      <c r="J115" s="4"/>
      <c r="K115" s="5"/>
      <c r="L115" s="4"/>
      <c r="O115" s="4"/>
      <c r="P115" s="5"/>
      <c r="Q115" s="4"/>
      <c r="T115" s="4"/>
      <c r="U115" s="5"/>
      <c r="V115" s="4"/>
      <c r="Y115" s="4"/>
      <c r="Z115" s="5"/>
      <c r="AA115" s="4"/>
      <c r="AD115" s="4"/>
      <c r="AE115" s="5"/>
      <c r="AF115" s="4"/>
      <c r="AI115" s="4"/>
      <c r="AJ115" s="5"/>
      <c r="AK115" s="4"/>
      <c r="AN115" s="4"/>
      <c r="AO115" s="5"/>
      <c r="AP115" s="4"/>
      <c r="AS115" s="4"/>
      <c r="AT115" s="5"/>
      <c r="AU115" s="4"/>
      <c r="AX115" s="4"/>
      <c r="AY115" s="5"/>
      <c r="AZ115" s="4"/>
      <c r="BC115" s="4"/>
      <c r="BD115" s="5"/>
      <c r="BE115" s="4"/>
      <c r="BH115" s="4"/>
      <c r="BI115" s="5"/>
      <c r="BJ115" s="4"/>
      <c r="BN115" s="4"/>
      <c r="BO115" s="5"/>
      <c r="BP115" s="4"/>
    </row>
    <row r="116" spans="4:68" s="3" customFormat="1" ht="14.4" x14ac:dyDescent="0.3">
      <c r="D116" s="57"/>
      <c r="E116" s="44"/>
      <c r="F116" s="45"/>
      <c r="G116" s="45"/>
      <c r="H116" s="57"/>
      <c r="J116" s="4"/>
      <c r="K116" s="5"/>
      <c r="L116" s="4"/>
      <c r="O116" s="4"/>
      <c r="P116" s="5"/>
      <c r="Q116" s="4"/>
      <c r="T116" s="4"/>
      <c r="U116" s="5"/>
      <c r="V116" s="4"/>
      <c r="Y116" s="4"/>
      <c r="Z116" s="5"/>
      <c r="AA116" s="4"/>
      <c r="AD116" s="4"/>
      <c r="AE116" s="5"/>
      <c r="AF116" s="4"/>
      <c r="AI116" s="4"/>
      <c r="AJ116" s="5"/>
      <c r="AK116" s="4"/>
      <c r="AN116" s="4"/>
      <c r="AO116" s="5"/>
      <c r="AP116" s="4"/>
      <c r="AS116" s="4"/>
      <c r="AT116" s="5"/>
      <c r="AU116" s="4"/>
      <c r="AX116" s="4"/>
      <c r="AY116" s="5"/>
      <c r="AZ116" s="4"/>
      <c r="BC116" s="4"/>
      <c r="BD116" s="5"/>
      <c r="BE116" s="4"/>
      <c r="BH116" s="4"/>
      <c r="BI116" s="5"/>
      <c r="BJ116" s="4"/>
      <c r="BN116" s="4"/>
      <c r="BO116" s="5"/>
      <c r="BP116" s="4"/>
    </row>
    <row r="117" spans="4:68" s="3" customFormat="1" ht="14.4" x14ac:dyDescent="0.3">
      <c r="D117" s="57"/>
      <c r="E117" s="44"/>
      <c r="F117" s="45"/>
      <c r="G117" s="45"/>
      <c r="H117" s="57"/>
      <c r="J117" s="4"/>
      <c r="K117" s="5"/>
      <c r="L117" s="4"/>
      <c r="O117" s="4"/>
      <c r="P117" s="5"/>
      <c r="Q117" s="4"/>
      <c r="T117" s="4"/>
      <c r="U117" s="5"/>
      <c r="V117" s="4"/>
      <c r="Y117" s="4"/>
      <c r="Z117" s="5"/>
      <c r="AA117" s="4"/>
      <c r="AD117" s="4"/>
      <c r="AE117" s="5"/>
      <c r="AF117" s="4"/>
      <c r="AI117" s="4"/>
      <c r="AJ117" s="5"/>
      <c r="AK117" s="4"/>
      <c r="AN117" s="4"/>
      <c r="AO117" s="5"/>
      <c r="AP117" s="4"/>
      <c r="AS117" s="4"/>
      <c r="AT117" s="5"/>
      <c r="AU117" s="4"/>
      <c r="AX117" s="4"/>
      <c r="AY117" s="5"/>
      <c r="AZ117" s="4"/>
      <c r="BC117" s="4"/>
      <c r="BD117" s="5"/>
      <c r="BE117" s="4"/>
      <c r="BH117" s="4"/>
      <c r="BI117" s="5"/>
      <c r="BJ117" s="4"/>
      <c r="BN117" s="4"/>
      <c r="BO117" s="5"/>
      <c r="BP117" s="4"/>
    </row>
    <row r="118" spans="4:68" s="3" customFormat="1" ht="14.4" x14ac:dyDescent="0.3">
      <c r="D118" s="57"/>
      <c r="E118" s="44"/>
      <c r="F118" s="45"/>
      <c r="G118" s="45"/>
      <c r="H118" s="57"/>
      <c r="J118" s="4"/>
      <c r="K118" s="5"/>
      <c r="L118" s="4"/>
      <c r="O118" s="4"/>
      <c r="P118" s="5"/>
      <c r="Q118" s="4"/>
      <c r="T118" s="4"/>
      <c r="U118" s="5"/>
      <c r="V118" s="4"/>
      <c r="Y118" s="4"/>
      <c r="Z118" s="5"/>
      <c r="AA118" s="4"/>
      <c r="AD118" s="4"/>
      <c r="AE118" s="5"/>
      <c r="AF118" s="4"/>
      <c r="AI118" s="4"/>
      <c r="AJ118" s="5"/>
      <c r="AK118" s="4"/>
      <c r="AN118" s="4"/>
      <c r="AO118" s="5"/>
      <c r="AP118" s="4"/>
      <c r="AS118" s="4"/>
      <c r="AT118" s="5"/>
      <c r="AU118" s="4"/>
      <c r="AX118" s="4"/>
      <c r="AY118" s="5"/>
      <c r="AZ118" s="4"/>
      <c r="BC118" s="4"/>
      <c r="BD118" s="5"/>
      <c r="BE118" s="4"/>
      <c r="BH118" s="4"/>
      <c r="BI118" s="5"/>
      <c r="BJ118" s="4"/>
      <c r="BN118" s="4"/>
      <c r="BO118" s="5"/>
      <c r="BP118" s="4"/>
    </row>
    <row r="119" spans="4:68" s="3" customFormat="1" ht="14.4" x14ac:dyDescent="0.3">
      <c r="D119" s="57"/>
      <c r="E119" s="44"/>
      <c r="F119" s="45"/>
      <c r="G119" s="45"/>
      <c r="H119" s="57"/>
      <c r="J119" s="4"/>
      <c r="K119" s="5"/>
      <c r="L119" s="4"/>
      <c r="O119" s="4"/>
      <c r="P119" s="5"/>
      <c r="Q119" s="4"/>
      <c r="T119" s="4"/>
      <c r="U119" s="5"/>
      <c r="V119" s="4"/>
      <c r="Y119" s="4"/>
      <c r="Z119" s="5"/>
      <c r="AA119" s="4"/>
      <c r="AD119" s="4"/>
      <c r="AE119" s="5"/>
      <c r="AF119" s="4"/>
      <c r="AI119" s="4"/>
      <c r="AJ119" s="5"/>
      <c r="AK119" s="4"/>
      <c r="AN119" s="4"/>
      <c r="AO119" s="5"/>
      <c r="AP119" s="4"/>
      <c r="AS119" s="4"/>
      <c r="AT119" s="5"/>
      <c r="AU119" s="4"/>
      <c r="AX119" s="4"/>
      <c r="AY119" s="5"/>
      <c r="AZ119" s="4"/>
      <c r="BC119" s="4"/>
      <c r="BD119" s="5"/>
      <c r="BE119" s="4"/>
      <c r="BH119" s="4"/>
      <c r="BI119" s="5"/>
      <c r="BJ119" s="4"/>
      <c r="BN119" s="4"/>
      <c r="BO119" s="5"/>
      <c r="BP119" s="4"/>
    </row>
    <row r="120" spans="4:68" s="3" customFormat="1" ht="14.4" x14ac:dyDescent="0.3">
      <c r="D120" s="57"/>
      <c r="E120" s="44"/>
      <c r="F120" s="45"/>
      <c r="G120" s="45"/>
      <c r="H120" s="57"/>
      <c r="J120" s="4"/>
      <c r="K120" s="5"/>
      <c r="L120" s="4"/>
      <c r="O120" s="4"/>
      <c r="P120" s="5"/>
      <c r="Q120" s="4"/>
      <c r="T120" s="4"/>
      <c r="U120" s="5"/>
      <c r="V120" s="4"/>
      <c r="Y120" s="4"/>
      <c r="Z120" s="5"/>
      <c r="AA120" s="4"/>
      <c r="AD120" s="4"/>
      <c r="AE120" s="5"/>
      <c r="AF120" s="4"/>
      <c r="AI120" s="4"/>
      <c r="AJ120" s="5"/>
      <c r="AK120" s="4"/>
      <c r="AN120" s="4"/>
      <c r="AO120" s="5"/>
      <c r="AP120" s="4"/>
      <c r="AS120" s="4"/>
      <c r="AT120" s="5"/>
      <c r="AU120" s="4"/>
      <c r="AX120" s="4"/>
      <c r="AY120" s="5"/>
      <c r="AZ120" s="4"/>
      <c r="BC120" s="4"/>
      <c r="BD120" s="5"/>
      <c r="BE120" s="4"/>
      <c r="BH120" s="4"/>
      <c r="BI120" s="5"/>
      <c r="BJ120" s="4"/>
      <c r="BN120" s="4"/>
      <c r="BO120" s="5"/>
      <c r="BP120" s="4"/>
    </row>
    <row r="121" spans="4:68" s="3" customFormat="1" ht="14.4" x14ac:dyDescent="0.3">
      <c r="D121" s="57"/>
      <c r="E121" s="44"/>
      <c r="F121" s="45"/>
      <c r="G121" s="45"/>
      <c r="H121" s="57"/>
      <c r="J121" s="4"/>
      <c r="K121" s="5"/>
      <c r="L121" s="4"/>
      <c r="O121" s="4"/>
      <c r="P121" s="5"/>
      <c r="Q121" s="4"/>
      <c r="T121" s="4"/>
      <c r="U121" s="5"/>
      <c r="V121" s="4"/>
      <c r="Y121" s="4"/>
      <c r="Z121" s="5"/>
      <c r="AA121" s="4"/>
      <c r="AD121" s="4"/>
      <c r="AE121" s="5"/>
      <c r="AF121" s="4"/>
      <c r="AI121" s="4"/>
      <c r="AJ121" s="5"/>
      <c r="AK121" s="4"/>
      <c r="AN121" s="4"/>
      <c r="AO121" s="5"/>
      <c r="AP121" s="4"/>
      <c r="AS121" s="4"/>
      <c r="AT121" s="5"/>
      <c r="AU121" s="4"/>
      <c r="AX121" s="4"/>
      <c r="AY121" s="5"/>
      <c r="AZ121" s="4"/>
      <c r="BC121" s="4"/>
      <c r="BD121" s="5"/>
      <c r="BE121" s="4"/>
      <c r="BH121" s="4"/>
      <c r="BI121" s="5"/>
      <c r="BJ121" s="4"/>
      <c r="BN121" s="4"/>
      <c r="BO121" s="5"/>
      <c r="BP121" s="4"/>
    </row>
    <row r="122" spans="4:68" s="3" customFormat="1" ht="14.4" x14ac:dyDescent="0.3">
      <c r="D122" s="57"/>
      <c r="E122" s="44"/>
      <c r="F122" s="45"/>
      <c r="G122" s="45"/>
      <c r="H122" s="57"/>
      <c r="J122" s="4"/>
      <c r="K122" s="5"/>
      <c r="L122" s="4"/>
      <c r="O122" s="4"/>
      <c r="P122" s="5"/>
      <c r="Q122" s="4"/>
      <c r="T122" s="4"/>
      <c r="U122" s="5"/>
      <c r="V122" s="4"/>
      <c r="Y122" s="4"/>
      <c r="Z122" s="5"/>
      <c r="AA122" s="4"/>
      <c r="AD122" s="4"/>
      <c r="AE122" s="5"/>
      <c r="AF122" s="4"/>
      <c r="AI122" s="4"/>
      <c r="AJ122" s="5"/>
      <c r="AK122" s="4"/>
      <c r="AN122" s="4"/>
      <c r="AO122" s="5"/>
      <c r="AP122" s="4"/>
      <c r="AS122" s="4"/>
      <c r="AT122" s="5"/>
      <c r="AU122" s="4"/>
      <c r="AX122" s="4"/>
      <c r="AY122" s="5"/>
      <c r="AZ122" s="4"/>
      <c r="BC122" s="4"/>
      <c r="BD122" s="5"/>
      <c r="BE122" s="4"/>
      <c r="BH122" s="4"/>
      <c r="BI122" s="5"/>
      <c r="BJ122" s="4"/>
      <c r="BN122" s="4"/>
      <c r="BO122" s="5"/>
      <c r="BP122" s="4"/>
    </row>
    <row r="123" spans="4:68" s="3" customFormat="1" ht="14.4" x14ac:dyDescent="0.3">
      <c r="D123" s="57"/>
      <c r="E123" s="44"/>
      <c r="F123" s="45"/>
      <c r="G123" s="45"/>
      <c r="H123" s="57"/>
      <c r="J123" s="4"/>
      <c r="K123" s="5"/>
      <c r="L123" s="4"/>
      <c r="O123" s="4"/>
      <c r="P123" s="5"/>
      <c r="Q123" s="4"/>
      <c r="T123" s="4"/>
      <c r="U123" s="5"/>
      <c r="V123" s="4"/>
      <c r="Y123" s="4"/>
      <c r="Z123" s="5"/>
      <c r="AA123" s="4"/>
      <c r="AD123" s="4"/>
      <c r="AE123" s="5"/>
      <c r="AF123" s="4"/>
      <c r="AI123" s="4"/>
      <c r="AJ123" s="5"/>
      <c r="AK123" s="4"/>
      <c r="AN123" s="4"/>
      <c r="AO123" s="5"/>
      <c r="AP123" s="4"/>
      <c r="AS123" s="4"/>
      <c r="AT123" s="5"/>
      <c r="AU123" s="4"/>
      <c r="AX123" s="4"/>
      <c r="AY123" s="5"/>
      <c r="AZ123" s="4"/>
      <c r="BC123" s="4"/>
      <c r="BD123" s="5"/>
      <c r="BE123" s="4"/>
      <c r="BH123" s="4"/>
      <c r="BI123" s="5"/>
      <c r="BJ123" s="4"/>
      <c r="BN123" s="4"/>
      <c r="BO123" s="5"/>
      <c r="BP123" s="4"/>
    </row>
    <row r="124" spans="4:68" s="3" customFormat="1" ht="14.4" x14ac:dyDescent="0.3">
      <c r="D124" s="57"/>
      <c r="E124" s="44"/>
      <c r="F124" s="45"/>
      <c r="G124" s="45"/>
      <c r="H124" s="57"/>
      <c r="J124" s="4"/>
      <c r="K124" s="5"/>
      <c r="L124" s="4"/>
      <c r="O124" s="4"/>
      <c r="P124" s="5"/>
      <c r="Q124" s="4"/>
      <c r="T124" s="4"/>
      <c r="U124" s="5"/>
      <c r="V124" s="4"/>
      <c r="Y124" s="4"/>
      <c r="Z124" s="5"/>
      <c r="AA124" s="4"/>
      <c r="AD124" s="4"/>
      <c r="AE124" s="5"/>
      <c r="AF124" s="4"/>
      <c r="AI124" s="4"/>
      <c r="AJ124" s="5"/>
      <c r="AK124" s="4"/>
      <c r="AN124" s="4"/>
      <c r="AO124" s="5"/>
      <c r="AP124" s="4"/>
      <c r="AS124" s="4"/>
      <c r="AT124" s="5"/>
      <c r="AU124" s="4"/>
      <c r="AX124" s="4"/>
      <c r="AY124" s="5"/>
      <c r="AZ124" s="4"/>
      <c r="BC124" s="4"/>
      <c r="BD124" s="5"/>
      <c r="BE124" s="4"/>
      <c r="BH124" s="4"/>
      <c r="BI124" s="5"/>
      <c r="BJ124" s="4"/>
      <c r="BN124" s="4"/>
      <c r="BO124" s="5"/>
      <c r="BP124" s="4"/>
    </row>
    <row r="125" spans="4:68" s="3" customFormat="1" ht="14.4" x14ac:dyDescent="0.3">
      <c r="D125" s="57"/>
      <c r="E125" s="44"/>
      <c r="F125" s="45"/>
      <c r="G125" s="45"/>
      <c r="H125" s="57"/>
      <c r="J125" s="4"/>
      <c r="K125" s="5"/>
      <c r="L125" s="4"/>
      <c r="O125" s="4"/>
      <c r="P125" s="5"/>
      <c r="Q125" s="4"/>
      <c r="T125" s="4"/>
      <c r="U125" s="5"/>
      <c r="V125" s="4"/>
      <c r="Y125" s="4"/>
      <c r="Z125" s="5"/>
      <c r="AA125" s="4"/>
      <c r="AD125" s="4"/>
      <c r="AE125" s="5"/>
      <c r="AF125" s="4"/>
      <c r="AI125" s="4"/>
      <c r="AJ125" s="5"/>
      <c r="AK125" s="4"/>
      <c r="AN125" s="4"/>
      <c r="AO125" s="5"/>
      <c r="AP125" s="4"/>
      <c r="AS125" s="4"/>
      <c r="AT125" s="5"/>
      <c r="AU125" s="4"/>
      <c r="AX125" s="4"/>
      <c r="AY125" s="5"/>
      <c r="AZ125" s="4"/>
      <c r="BC125" s="4"/>
      <c r="BD125" s="5"/>
      <c r="BE125" s="4"/>
      <c r="BH125" s="4"/>
      <c r="BI125" s="5"/>
      <c r="BJ125" s="4"/>
      <c r="BN125" s="4"/>
      <c r="BO125" s="5"/>
      <c r="BP125" s="4"/>
    </row>
    <row r="126" spans="4:68" s="3" customFormat="1" ht="14.4" x14ac:dyDescent="0.3">
      <c r="D126" s="57"/>
      <c r="E126" s="44"/>
      <c r="F126" s="45"/>
      <c r="G126" s="45"/>
      <c r="H126" s="57"/>
      <c r="J126" s="4"/>
      <c r="K126" s="5"/>
      <c r="L126" s="4"/>
      <c r="O126" s="4"/>
      <c r="P126" s="5"/>
      <c r="Q126" s="4"/>
      <c r="T126" s="4"/>
      <c r="U126" s="5"/>
      <c r="V126" s="4"/>
      <c r="Y126" s="4"/>
      <c r="Z126" s="5"/>
      <c r="AA126" s="4"/>
      <c r="AD126" s="4"/>
      <c r="AE126" s="5"/>
      <c r="AF126" s="4"/>
      <c r="AI126" s="4"/>
      <c r="AJ126" s="5"/>
      <c r="AK126" s="4"/>
      <c r="AN126" s="4"/>
      <c r="AO126" s="5"/>
      <c r="AP126" s="4"/>
      <c r="AS126" s="4"/>
      <c r="AT126" s="5"/>
      <c r="AU126" s="4"/>
      <c r="AX126" s="4"/>
      <c r="AY126" s="5"/>
      <c r="AZ126" s="4"/>
      <c r="BC126" s="4"/>
      <c r="BD126" s="5"/>
      <c r="BE126" s="4"/>
      <c r="BH126" s="4"/>
      <c r="BI126" s="5"/>
      <c r="BJ126" s="4"/>
      <c r="BN126" s="4"/>
      <c r="BO126" s="5"/>
      <c r="BP126" s="4"/>
    </row>
    <row r="127" spans="4:68" s="3" customFormat="1" ht="14.4" x14ac:dyDescent="0.3">
      <c r="D127" s="57"/>
      <c r="E127" s="44"/>
      <c r="F127" s="45"/>
      <c r="G127" s="45"/>
      <c r="H127" s="57"/>
      <c r="J127" s="4"/>
      <c r="K127" s="5"/>
      <c r="L127" s="4"/>
      <c r="O127" s="4"/>
      <c r="P127" s="5"/>
      <c r="Q127" s="4"/>
      <c r="T127" s="4"/>
      <c r="U127" s="5"/>
      <c r="V127" s="4"/>
      <c r="Y127" s="4"/>
      <c r="Z127" s="5"/>
      <c r="AA127" s="4"/>
      <c r="AD127" s="4"/>
      <c r="AE127" s="5"/>
      <c r="AF127" s="4"/>
      <c r="AI127" s="4"/>
      <c r="AJ127" s="5"/>
      <c r="AK127" s="4"/>
      <c r="AN127" s="4"/>
      <c r="AO127" s="5"/>
      <c r="AP127" s="4"/>
      <c r="AS127" s="4"/>
      <c r="AT127" s="5"/>
      <c r="AU127" s="4"/>
      <c r="AX127" s="4"/>
      <c r="AY127" s="5"/>
      <c r="AZ127" s="4"/>
      <c r="BC127" s="4"/>
      <c r="BD127" s="5"/>
      <c r="BE127" s="4"/>
      <c r="BH127" s="4"/>
      <c r="BI127" s="5"/>
      <c r="BJ127" s="4"/>
      <c r="BN127" s="4"/>
      <c r="BO127" s="5"/>
      <c r="BP127" s="4"/>
    </row>
    <row r="128" spans="4:68" s="3" customFormat="1" ht="14.4" x14ac:dyDescent="0.3">
      <c r="D128" s="57"/>
      <c r="E128" s="44"/>
      <c r="F128" s="45"/>
      <c r="G128" s="45"/>
      <c r="H128" s="57"/>
      <c r="J128" s="4"/>
      <c r="K128" s="5"/>
      <c r="L128" s="4"/>
      <c r="O128" s="4"/>
      <c r="P128" s="5"/>
      <c r="Q128" s="4"/>
      <c r="T128" s="4"/>
      <c r="U128" s="5"/>
      <c r="V128" s="4"/>
      <c r="Y128" s="4"/>
      <c r="Z128" s="5"/>
      <c r="AA128" s="4"/>
      <c r="AD128" s="4"/>
      <c r="AE128" s="5"/>
      <c r="AF128" s="4"/>
      <c r="AI128" s="4"/>
      <c r="AJ128" s="5"/>
      <c r="AK128" s="4"/>
      <c r="AN128" s="4"/>
      <c r="AO128" s="5"/>
      <c r="AP128" s="4"/>
      <c r="AS128" s="4"/>
      <c r="AT128" s="5"/>
      <c r="AU128" s="4"/>
      <c r="AX128" s="4"/>
      <c r="AY128" s="5"/>
      <c r="AZ128" s="4"/>
      <c r="BC128" s="4"/>
      <c r="BD128" s="5"/>
      <c r="BE128" s="4"/>
      <c r="BH128" s="4"/>
      <c r="BI128" s="5"/>
      <c r="BJ128" s="4"/>
      <c r="BN128" s="4"/>
      <c r="BO128" s="5"/>
      <c r="BP128" s="4"/>
    </row>
    <row r="129" spans="4:68" s="3" customFormat="1" ht="14.4" x14ac:dyDescent="0.3">
      <c r="D129" s="57"/>
      <c r="E129" s="44"/>
      <c r="F129" s="45"/>
      <c r="G129" s="45"/>
      <c r="H129" s="57"/>
      <c r="J129" s="4"/>
      <c r="K129" s="5"/>
      <c r="L129" s="4"/>
      <c r="O129" s="4"/>
      <c r="P129" s="5"/>
      <c r="Q129" s="4"/>
      <c r="T129" s="4"/>
      <c r="U129" s="5"/>
      <c r="V129" s="4"/>
      <c r="Y129" s="4"/>
      <c r="Z129" s="5"/>
      <c r="AA129" s="4"/>
      <c r="AD129" s="4"/>
      <c r="AE129" s="5"/>
      <c r="AF129" s="4"/>
      <c r="AI129" s="4"/>
      <c r="AJ129" s="5"/>
      <c r="AK129" s="4"/>
      <c r="AN129" s="4"/>
      <c r="AO129" s="5"/>
      <c r="AP129" s="4"/>
      <c r="AS129" s="4"/>
      <c r="AT129" s="5"/>
      <c r="AU129" s="4"/>
      <c r="AX129" s="4"/>
      <c r="AY129" s="5"/>
      <c r="AZ129" s="4"/>
      <c r="BC129" s="4"/>
      <c r="BD129" s="5"/>
      <c r="BE129" s="4"/>
      <c r="BH129" s="4"/>
      <c r="BI129" s="5"/>
      <c r="BJ129" s="4"/>
      <c r="BN129" s="4"/>
      <c r="BO129" s="5"/>
      <c r="BP129" s="4"/>
    </row>
    <row r="130" spans="4:68" s="3" customFormat="1" ht="14.4" x14ac:dyDescent="0.3">
      <c r="D130" s="57"/>
      <c r="E130" s="44"/>
      <c r="F130" s="45"/>
      <c r="G130" s="45"/>
      <c r="H130" s="57"/>
      <c r="J130" s="4"/>
      <c r="K130" s="5"/>
      <c r="L130" s="4"/>
      <c r="O130" s="4"/>
      <c r="P130" s="5"/>
      <c r="Q130" s="4"/>
      <c r="T130" s="4"/>
      <c r="U130" s="5"/>
      <c r="V130" s="4"/>
      <c r="Y130" s="4"/>
      <c r="Z130" s="5"/>
      <c r="AA130" s="4"/>
      <c r="AD130" s="4"/>
      <c r="AE130" s="5"/>
      <c r="AF130" s="4"/>
      <c r="AI130" s="4"/>
      <c r="AJ130" s="5"/>
      <c r="AK130" s="4"/>
      <c r="AN130" s="4"/>
      <c r="AO130" s="5"/>
      <c r="AP130" s="4"/>
      <c r="AS130" s="4"/>
      <c r="AT130" s="5"/>
      <c r="AU130" s="4"/>
      <c r="AX130" s="4"/>
      <c r="AY130" s="5"/>
      <c r="AZ130" s="4"/>
      <c r="BC130" s="4"/>
      <c r="BD130" s="5"/>
      <c r="BE130" s="4"/>
      <c r="BH130" s="4"/>
      <c r="BI130" s="5"/>
      <c r="BJ130" s="4"/>
      <c r="BN130" s="4"/>
      <c r="BO130" s="5"/>
      <c r="BP130" s="4"/>
    </row>
    <row r="131" spans="4:68" s="3" customFormat="1" ht="14.4" x14ac:dyDescent="0.3">
      <c r="D131" s="57"/>
      <c r="E131" s="44"/>
      <c r="F131" s="45"/>
      <c r="G131" s="45"/>
      <c r="H131" s="57"/>
      <c r="J131" s="4"/>
      <c r="K131" s="5"/>
      <c r="L131" s="4"/>
      <c r="O131" s="4"/>
      <c r="P131" s="5"/>
      <c r="Q131" s="4"/>
      <c r="T131" s="4"/>
      <c r="U131" s="5"/>
      <c r="V131" s="4"/>
      <c r="Y131" s="4"/>
      <c r="Z131" s="5"/>
      <c r="AA131" s="4"/>
      <c r="AD131" s="4"/>
      <c r="AE131" s="5"/>
      <c r="AF131" s="4"/>
      <c r="AI131" s="4"/>
      <c r="AJ131" s="5"/>
      <c r="AK131" s="4"/>
      <c r="AN131" s="4"/>
      <c r="AO131" s="5"/>
      <c r="AP131" s="4"/>
      <c r="AS131" s="4"/>
      <c r="AT131" s="5"/>
      <c r="AU131" s="4"/>
      <c r="AX131" s="4"/>
      <c r="AY131" s="5"/>
      <c r="AZ131" s="4"/>
      <c r="BC131" s="4"/>
      <c r="BD131" s="5"/>
      <c r="BE131" s="4"/>
      <c r="BH131" s="4"/>
      <c r="BI131" s="5"/>
      <c r="BJ131" s="4"/>
      <c r="BN131" s="4"/>
      <c r="BO131" s="5"/>
      <c r="BP131" s="4"/>
    </row>
    <row r="132" spans="4:68" s="3" customFormat="1" ht="14.4" x14ac:dyDescent="0.3">
      <c r="D132" s="57"/>
      <c r="E132" s="44"/>
      <c r="F132" s="45"/>
      <c r="G132" s="45"/>
      <c r="H132" s="57"/>
      <c r="J132" s="4"/>
      <c r="K132" s="5"/>
      <c r="L132" s="4"/>
      <c r="O132" s="4"/>
      <c r="P132" s="5"/>
      <c r="Q132" s="4"/>
      <c r="T132" s="4"/>
      <c r="U132" s="5"/>
      <c r="V132" s="4"/>
      <c r="Y132" s="4"/>
      <c r="Z132" s="5"/>
      <c r="AA132" s="4"/>
      <c r="AD132" s="4"/>
      <c r="AE132" s="5"/>
      <c r="AF132" s="4"/>
      <c r="AI132" s="4"/>
      <c r="AJ132" s="5"/>
      <c r="AK132" s="4"/>
      <c r="AN132" s="4"/>
      <c r="AO132" s="5"/>
      <c r="AP132" s="4"/>
      <c r="AS132" s="4"/>
      <c r="AT132" s="5"/>
      <c r="AU132" s="4"/>
      <c r="AX132" s="4"/>
      <c r="AY132" s="5"/>
      <c r="AZ132" s="4"/>
      <c r="BC132" s="4"/>
      <c r="BD132" s="5"/>
      <c r="BE132" s="4"/>
      <c r="BH132" s="4"/>
      <c r="BI132" s="5"/>
      <c r="BJ132" s="4"/>
      <c r="BN132" s="4"/>
      <c r="BO132" s="5"/>
      <c r="BP132" s="4"/>
    </row>
    <row r="133" spans="4:68" s="3" customFormat="1" ht="14.4" x14ac:dyDescent="0.3">
      <c r="D133" s="57"/>
      <c r="E133" s="44"/>
      <c r="F133" s="45"/>
      <c r="G133" s="45"/>
      <c r="H133" s="57"/>
      <c r="J133" s="4"/>
      <c r="K133" s="5"/>
      <c r="L133" s="4"/>
      <c r="O133" s="4"/>
      <c r="P133" s="5"/>
      <c r="Q133" s="4"/>
      <c r="T133" s="4"/>
      <c r="U133" s="5"/>
      <c r="V133" s="4"/>
      <c r="Y133" s="4"/>
      <c r="Z133" s="5"/>
      <c r="AA133" s="4"/>
      <c r="AD133" s="4"/>
      <c r="AE133" s="5"/>
      <c r="AF133" s="4"/>
      <c r="AI133" s="4"/>
      <c r="AJ133" s="5"/>
      <c r="AK133" s="4"/>
      <c r="AN133" s="4"/>
      <c r="AO133" s="5"/>
      <c r="AP133" s="4"/>
      <c r="AS133" s="4"/>
      <c r="AT133" s="5"/>
      <c r="AU133" s="4"/>
      <c r="AX133" s="4"/>
      <c r="AY133" s="5"/>
      <c r="AZ133" s="4"/>
      <c r="BC133" s="4"/>
      <c r="BD133" s="5"/>
      <c r="BE133" s="4"/>
      <c r="BH133" s="4"/>
      <c r="BI133" s="5"/>
      <c r="BJ133" s="4"/>
      <c r="BN133" s="4"/>
      <c r="BO133" s="5"/>
      <c r="BP133" s="4"/>
    </row>
    <row r="134" spans="4:68" s="3" customFormat="1" ht="14.4" x14ac:dyDescent="0.3">
      <c r="D134" s="57"/>
      <c r="E134" s="44"/>
      <c r="F134" s="45"/>
      <c r="G134" s="45"/>
      <c r="H134" s="57"/>
      <c r="J134" s="4"/>
      <c r="K134" s="5"/>
      <c r="L134" s="4"/>
      <c r="O134" s="4"/>
      <c r="P134" s="5"/>
      <c r="Q134" s="4"/>
      <c r="T134" s="4"/>
      <c r="U134" s="5"/>
      <c r="V134" s="4"/>
      <c r="Y134" s="4"/>
      <c r="Z134" s="5"/>
      <c r="AA134" s="4"/>
      <c r="AD134" s="4"/>
      <c r="AE134" s="5"/>
      <c r="AF134" s="4"/>
      <c r="AI134" s="4"/>
      <c r="AJ134" s="5"/>
      <c r="AK134" s="4"/>
      <c r="AN134" s="4"/>
      <c r="AO134" s="5"/>
      <c r="AP134" s="4"/>
      <c r="AS134" s="4"/>
      <c r="AT134" s="5"/>
      <c r="AU134" s="4"/>
      <c r="AX134" s="4"/>
      <c r="AY134" s="5"/>
      <c r="AZ134" s="4"/>
      <c r="BC134" s="4"/>
      <c r="BD134" s="5"/>
      <c r="BE134" s="4"/>
      <c r="BH134" s="4"/>
      <c r="BI134" s="5"/>
      <c r="BJ134" s="4"/>
      <c r="BN134" s="4"/>
      <c r="BO134" s="5"/>
      <c r="BP134" s="4"/>
    </row>
    <row r="135" spans="4:68" s="3" customFormat="1" ht="14.4" x14ac:dyDescent="0.3">
      <c r="D135" s="57"/>
      <c r="E135" s="44"/>
      <c r="F135" s="45"/>
      <c r="G135" s="45"/>
      <c r="H135" s="57"/>
      <c r="J135" s="4"/>
      <c r="K135" s="5"/>
      <c r="L135" s="4"/>
      <c r="O135" s="4"/>
      <c r="P135" s="5"/>
      <c r="Q135" s="4"/>
      <c r="T135" s="4"/>
      <c r="U135" s="5"/>
      <c r="V135" s="4"/>
      <c r="Y135" s="4"/>
      <c r="Z135" s="5"/>
      <c r="AA135" s="4"/>
      <c r="AD135" s="4"/>
      <c r="AE135" s="5"/>
      <c r="AF135" s="4"/>
      <c r="AI135" s="4"/>
      <c r="AJ135" s="5"/>
      <c r="AK135" s="4"/>
      <c r="AN135" s="4"/>
      <c r="AO135" s="5"/>
      <c r="AP135" s="4"/>
      <c r="AS135" s="4"/>
      <c r="AT135" s="5"/>
      <c r="AU135" s="4"/>
      <c r="AX135" s="4"/>
      <c r="AY135" s="5"/>
      <c r="AZ135" s="4"/>
      <c r="BC135" s="4"/>
      <c r="BD135" s="5"/>
      <c r="BE135" s="4"/>
      <c r="BH135" s="4"/>
      <c r="BI135" s="5"/>
      <c r="BJ135" s="4"/>
      <c r="BN135" s="4"/>
      <c r="BO135" s="5"/>
      <c r="BP135" s="4"/>
    </row>
    <row r="136" spans="4:68" s="3" customFormat="1" ht="14.4" x14ac:dyDescent="0.3">
      <c r="D136" s="57"/>
      <c r="E136" s="44"/>
      <c r="F136" s="45"/>
      <c r="G136" s="45"/>
      <c r="H136" s="57"/>
      <c r="J136" s="4"/>
      <c r="K136" s="5"/>
      <c r="L136" s="4"/>
      <c r="O136" s="4"/>
      <c r="P136" s="5"/>
      <c r="Q136" s="4"/>
      <c r="T136" s="4"/>
      <c r="U136" s="5"/>
      <c r="V136" s="4"/>
      <c r="Y136" s="4"/>
      <c r="Z136" s="5"/>
      <c r="AA136" s="4"/>
      <c r="AD136" s="4"/>
      <c r="AE136" s="5"/>
      <c r="AF136" s="4"/>
      <c r="AI136" s="4"/>
      <c r="AJ136" s="5"/>
      <c r="AK136" s="4"/>
      <c r="AN136" s="4"/>
      <c r="AO136" s="5"/>
      <c r="AP136" s="4"/>
      <c r="AS136" s="4"/>
      <c r="AT136" s="5"/>
      <c r="AU136" s="4"/>
      <c r="AX136" s="4"/>
      <c r="AY136" s="5"/>
      <c r="AZ136" s="4"/>
      <c r="BC136" s="4"/>
      <c r="BD136" s="5"/>
      <c r="BE136" s="4"/>
      <c r="BH136" s="4"/>
      <c r="BI136" s="5"/>
      <c r="BJ136" s="4"/>
      <c r="BN136" s="4"/>
      <c r="BO136" s="5"/>
      <c r="BP136" s="4"/>
    </row>
    <row r="137" spans="4:68" s="3" customFormat="1" ht="14.4" x14ac:dyDescent="0.3">
      <c r="D137" s="57"/>
      <c r="E137" s="44"/>
      <c r="F137" s="45"/>
      <c r="G137" s="45"/>
      <c r="H137" s="57"/>
      <c r="J137" s="4"/>
      <c r="K137" s="5"/>
      <c r="L137" s="4"/>
      <c r="O137" s="4"/>
      <c r="P137" s="5"/>
      <c r="Q137" s="4"/>
      <c r="T137" s="4"/>
      <c r="U137" s="5"/>
      <c r="V137" s="4"/>
      <c r="Y137" s="4"/>
      <c r="Z137" s="5"/>
      <c r="AA137" s="4"/>
      <c r="AD137" s="4"/>
      <c r="AE137" s="5"/>
      <c r="AF137" s="4"/>
      <c r="AI137" s="4"/>
      <c r="AJ137" s="5"/>
      <c r="AK137" s="4"/>
      <c r="AN137" s="4"/>
      <c r="AO137" s="5"/>
      <c r="AP137" s="4"/>
      <c r="AS137" s="4"/>
      <c r="AT137" s="5"/>
      <c r="AU137" s="4"/>
      <c r="AX137" s="4"/>
      <c r="AY137" s="5"/>
      <c r="AZ137" s="4"/>
      <c r="BC137" s="4"/>
      <c r="BD137" s="5"/>
      <c r="BE137" s="4"/>
      <c r="BH137" s="4"/>
      <c r="BI137" s="5"/>
      <c r="BJ137" s="4"/>
      <c r="BN137" s="4"/>
      <c r="BO137" s="5"/>
      <c r="BP137" s="4"/>
    </row>
    <row r="138" spans="4:68" s="3" customFormat="1" ht="14.4" x14ac:dyDescent="0.3">
      <c r="D138" s="57"/>
      <c r="E138" s="44"/>
      <c r="F138" s="45"/>
      <c r="G138" s="45"/>
      <c r="H138" s="57"/>
      <c r="J138" s="4"/>
      <c r="K138" s="5"/>
      <c r="L138" s="4"/>
      <c r="O138" s="4"/>
      <c r="P138" s="5"/>
      <c r="Q138" s="4"/>
      <c r="T138" s="4"/>
      <c r="U138" s="5"/>
      <c r="V138" s="4"/>
      <c r="Y138" s="4"/>
      <c r="Z138" s="5"/>
      <c r="AA138" s="4"/>
      <c r="AD138" s="4"/>
      <c r="AE138" s="5"/>
      <c r="AF138" s="4"/>
      <c r="AI138" s="4"/>
      <c r="AJ138" s="5"/>
      <c r="AK138" s="4"/>
      <c r="AN138" s="4"/>
      <c r="AO138" s="5"/>
      <c r="AP138" s="4"/>
      <c r="AS138" s="4"/>
      <c r="AT138" s="5"/>
      <c r="AU138" s="4"/>
      <c r="AX138" s="4"/>
      <c r="AY138" s="5"/>
      <c r="AZ138" s="4"/>
      <c r="BC138" s="4"/>
      <c r="BD138" s="5"/>
      <c r="BE138" s="4"/>
      <c r="BH138" s="4"/>
      <c r="BI138" s="5"/>
      <c r="BJ138" s="4"/>
      <c r="BN138" s="4"/>
      <c r="BO138" s="5"/>
      <c r="BP138" s="4"/>
    </row>
    <row r="139" spans="4:68" s="3" customFormat="1" ht="14.4" x14ac:dyDescent="0.3">
      <c r="D139" s="57"/>
      <c r="E139" s="44"/>
      <c r="F139" s="45"/>
      <c r="G139" s="45"/>
      <c r="H139" s="57"/>
      <c r="J139" s="4"/>
      <c r="K139" s="5"/>
      <c r="L139" s="4"/>
      <c r="O139" s="4"/>
      <c r="P139" s="5"/>
      <c r="Q139" s="4"/>
      <c r="T139" s="4"/>
      <c r="U139" s="5"/>
      <c r="V139" s="4"/>
      <c r="Y139" s="4"/>
      <c r="Z139" s="5"/>
      <c r="AA139" s="4"/>
      <c r="AD139" s="4"/>
      <c r="AE139" s="5"/>
      <c r="AF139" s="4"/>
      <c r="AI139" s="4"/>
      <c r="AJ139" s="5"/>
      <c r="AK139" s="4"/>
      <c r="AN139" s="4"/>
      <c r="AO139" s="5"/>
      <c r="AP139" s="4"/>
      <c r="AS139" s="4"/>
      <c r="AT139" s="5"/>
      <c r="AU139" s="4"/>
      <c r="AX139" s="4"/>
      <c r="AY139" s="5"/>
      <c r="AZ139" s="4"/>
      <c r="BC139" s="4"/>
      <c r="BD139" s="5"/>
      <c r="BE139" s="4"/>
      <c r="BH139" s="4"/>
      <c r="BI139" s="5"/>
      <c r="BJ139" s="4"/>
      <c r="BN139" s="4"/>
      <c r="BO139" s="5"/>
      <c r="BP139" s="4"/>
    </row>
    <row r="140" spans="4:68" s="3" customFormat="1" ht="14.4" x14ac:dyDescent="0.3">
      <c r="D140" s="57"/>
      <c r="E140" s="44"/>
      <c r="F140" s="45"/>
      <c r="G140" s="45"/>
      <c r="H140" s="57"/>
      <c r="J140" s="4"/>
      <c r="K140" s="5"/>
      <c r="L140" s="4"/>
      <c r="O140" s="4"/>
      <c r="P140" s="5"/>
      <c r="Q140" s="4"/>
      <c r="T140" s="4"/>
      <c r="U140" s="5"/>
      <c r="V140" s="4"/>
      <c r="Y140" s="4"/>
      <c r="Z140" s="5"/>
      <c r="AA140" s="4"/>
      <c r="AD140" s="4"/>
      <c r="AE140" s="5"/>
      <c r="AF140" s="4"/>
      <c r="AI140" s="4"/>
      <c r="AJ140" s="5"/>
      <c r="AK140" s="4"/>
      <c r="AN140" s="4"/>
      <c r="AO140" s="5"/>
      <c r="AP140" s="4"/>
      <c r="AS140" s="4"/>
      <c r="AT140" s="5"/>
      <c r="AU140" s="4"/>
      <c r="AX140" s="4"/>
      <c r="AY140" s="5"/>
      <c r="AZ140" s="4"/>
      <c r="BC140" s="4"/>
      <c r="BD140" s="5"/>
      <c r="BE140" s="4"/>
      <c r="BH140" s="4"/>
      <c r="BI140" s="5"/>
      <c r="BJ140" s="4"/>
      <c r="BN140" s="4"/>
      <c r="BO140" s="5"/>
      <c r="BP140" s="4"/>
    </row>
    <row r="141" spans="4:68" s="3" customFormat="1" ht="14.4" x14ac:dyDescent="0.3">
      <c r="D141" s="57"/>
      <c r="E141" s="44"/>
      <c r="F141" s="45"/>
      <c r="G141" s="45"/>
      <c r="H141" s="57"/>
      <c r="J141" s="4"/>
      <c r="K141" s="5"/>
      <c r="L141" s="4"/>
      <c r="O141" s="4"/>
      <c r="P141" s="5"/>
      <c r="Q141" s="4"/>
      <c r="T141" s="4"/>
      <c r="U141" s="5"/>
      <c r="V141" s="4"/>
      <c r="Y141" s="4"/>
      <c r="Z141" s="5"/>
      <c r="AA141" s="4"/>
      <c r="AD141" s="4"/>
      <c r="AE141" s="5"/>
      <c r="AF141" s="4"/>
      <c r="AI141" s="4"/>
      <c r="AJ141" s="5"/>
      <c r="AK141" s="4"/>
      <c r="AN141" s="4"/>
      <c r="AO141" s="5"/>
      <c r="AP141" s="4"/>
      <c r="AS141" s="4"/>
      <c r="AT141" s="5"/>
      <c r="AU141" s="4"/>
      <c r="AX141" s="4"/>
      <c r="AY141" s="5"/>
      <c r="AZ141" s="4"/>
      <c r="BC141" s="4"/>
      <c r="BD141" s="5"/>
      <c r="BE141" s="4"/>
      <c r="BH141" s="4"/>
      <c r="BI141" s="5"/>
      <c r="BJ141" s="4"/>
      <c r="BN141" s="4"/>
      <c r="BO141" s="5"/>
      <c r="BP141" s="4"/>
    </row>
    <row r="142" spans="4:68" s="3" customFormat="1" ht="14.4" x14ac:dyDescent="0.3">
      <c r="D142" s="57"/>
      <c r="E142" s="44"/>
      <c r="F142" s="45"/>
      <c r="G142" s="45"/>
      <c r="H142" s="57"/>
      <c r="J142" s="4"/>
      <c r="K142" s="5"/>
      <c r="L142" s="4"/>
      <c r="O142" s="4"/>
      <c r="P142" s="5"/>
      <c r="Q142" s="4"/>
      <c r="T142" s="4"/>
      <c r="U142" s="5"/>
      <c r="V142" s="4"/>
      <c r="Y142" s="4"/>
      <c r="Z142" s="5"/>
      <c r="AA142" s="4"/>
      <c r="AD142" s="4"/>
      <c r="AE142" s="5"/>
      <c r="AF142" s="4"/>
      <c r="AI142" s="4"/>
      <c r="AJ142" s="5"/>
      <c r="AK142" s="4"/>
      <c r="AN142" s="4"/>
      <c r="AO142" s="5"/>
      <c r="AP142" s="4"/>
      <c r="AS142" s="4"/>
      <c r="AT142" s="5"/>
      <c r="AU142" s="4"/>
      <c r="AX142" s="4"/>
      <c r="AY142" s="5"/>
      <c r="AZ142" s="4"/>
      <c r="BC142" s="4"/>
      <c r="BD142" s="5"/>
      <c r="BE142" s="4"/>
      <c r="BH142" s="4"/>
      <c r="BI142" s="5"/>
      <c r="BJ142" s="4"/>
      <c r="BN142" s="4"/>
      <c r="BO142" s="5"/>
      <c r="BP142" s="4"/>
    </row>
    <row r="143" spans="4:68" s="3" customFormat="1" ht="14.4" x14ac:dyDescent="0.3">
      <c r="D143" s="57"/>
      <c r="E143" s="44"/>
      <c r="F143" s="45"/>
      <c r="G143" s="45"/>
      <c r="H143" s="57"/>
      <c r="J143" s="4"/>
      <c r="K143" s="5"/>
      <c r="L143" s="4"/>
      <c r="O143" s="4"/>
      <c r="P143" s="5"/>
      <c r="Q143" s="4"/>
      <c r="T143" s="4"/>
      <c r="U143" s="5"/>
      <c r="V143" s="4"/>
      <c r="Y143" s="4"/>
      <c r="Z143" s="5"/>
      <c r="AA143" s="4"/>
      <c r="AD143" s="4"/>
      <c r="AE143" s="5"/>
      <c r="AF143" s="4"/>
      <c r="AI143" s="4"/>
      <c r="AJ143" s="5"/>
      <c r="AK143" s="4"/>
      <c r="AN143" s="4"/>
      <c r="AO143" s="5"/>
      <c r="AP143" s="4"/>
      <c r="AS143" s="4"/>
      <c r="AT143" s="5"/>
      <c r="AU143" s="4"/>
      <c r="AX143" s="4"/>
      <c r="AY143" s="5"/>
      <c r="AZ143" s="4"/>
      <c r="BC143" s="4"/>
      <c r="BD143" s="5"/>
      <c r="BE143" s="4"/>
      <c r="BH143" s="4"/>
      <c r="BI143" s="5"/>
      <c r="BJ143" s="4"/>
      <c r="BN143" s="4"/>
      <c r="BO143" s="5"/>
      <c r="BP143" s="4"/>
    </row>
    <row r="144" spans="4:68" s="3" customFormat="1" ht="14.4" x14ac:dyDescent="0.3">
      <c r="D144" s="57"/>
      <c r="E144" s="44"/>
      <c r="F144" s="45"/>
      <c r="G144" s="45"/>
      <c r="H144" s="57"/>
      <c r="J144" s="4"/>
      <c r="K144" s="5"/>
      <c r="L144" s="4"/>
      <c r="O144" s="4"/>
      <c r="P144" s="5"/>
      <c r="Q144" s="4"/>
      <c r="T144" s="4"/>
      <c r="U144" s="5"/>
      <c r="V144" s="4"/>
      <c r="Y144" s="4"/>
      <c r="Z144" s="5"/>
      <c r="AA144" s="4"/>
      <c r="AD144" s="4"/>
      <c r="AE144" s="5"/>
      <c r="AF144" s="4"/>
      <c r="AI144" s="4"/>
      <c r="AJ144" s="5"/>
      <c r="AK144" s="4"/>
      <c r="AN144" s="4"/>
      <c r="AO144" s="5"/>
      <c r="AP144" s="4"/>
      <c r="AS144" s="4"/>
      <c r="AT144" s="5"/>
      <c r="AU144" s="4"/>
      <c r="AX144" s="4"/>
      <c r="AY144" s="5"/>
      <c r="AZ144" s="4"/>
      <c r="BC144" s="4"/>
      <c r="BD144" s="5"/>
      <c r="BE144" s="4"/>
      <c r="BH144" s="4"/>
      <c r="BI144" s="5"/>
      <c r="BJ144" s="4"/>
      <c r="BN144" s="4"/>
      <c r="BO144" s="5"/>
      <c r="BP144" s="4"/>
    </row>
    <row r="145" spans="4:68" s="3" customFormat="1" ht="14.4" x14ac:dyDescent="0.3">
      <c r="D145" s="57"/>
      <c r="E145" s="44"/>
      <c r="F145" s="45"/>
      <c r="G145" s="45"/>
      <c r="H145" s="57"/>
      <c r="J145" s="4"/>
      <c r="K145" s="5"/>
      <c r="L145" s="4"/>
      <c r="O145" s="4"/>
      <c r="P145" s="5"/>
      <c r="Q145" s="4"/>
      <c r="T145" s="4"/>
      <c r="U145" s="5"/>
      <c r="V145" s="4"/>
      <c r="Y145" s="4"/>
      <c r="Z145" s="5"/>
      <c r="AA145" s="4"/>
      <c r="AD145" s="4"/>
      <c r="AE145" s="5"/>
      <c r="AF145" s="4"/>
      <c r="AI145" s="4"/>
      <c r="AJ145" s="5"/>
      <c r="AK145" s="4"/>
      <c r="AN145" s="4"/>
      <c r="AO145" s="5"/>
      <c r="AP145" s="4"/>
      <c r="AS145" s="4"/>
      <c r="AT145" s="5"/>
      <c r="AU145" s="4"/>
      <c r="AX145" s="4"/>
      <c r="AY145" s="5"/>
      <c r="AZ145" s="4"/>
      <c r="BC145" s="4"/>
      <c r="BD145" s="5"/>
      <c r="BE145" s="4"/>
      <c r="BH145" s="4"/>
      <c r="BI145" s="5"/>
      <c r="BJ145" s="4"/>
      <c r="BN145" s="4"/>
      <c r="BO145" s="5"/>
      <c r="BP145" s="4"/>
    </row>
    <row r="146" spans="4:68" s="3" customFormat="1" ht="14.4" x14ac:dyDescent="0.3">
      <c r="D146" s="57"/>
      <c r="E146" s="44"/>
      <c r="F146" s="45"/>
      <c r="G146" s="45"/>
      <c r="H146" s="57"/>
      <c r="J146" s="4"/>
      <c r="K146" s="5"/>
      <c r="L146" s="4"/>
      <c r="O146" s="4"/>
      <c r="P146" s="5"/>
      <c r="Q146" s="4"/>
      <c r="T146" s="4"/>
      <c r="U146" s="5"/>
      <c r="V146" s="4"/>
      <c r="Y146" s="4"/>
      <c r="Z146" s="5"/>
      <c r="AA146" s="4"/>
      <c r="AD146" s="4"/>
      <c r="AE146" s="5"/>
      <c r="AF146" s="4"/>
      <c r="AI146" s="4"/>
      <c r="AJ146" s="5"/>
      <c r="AK146" s="4"/>
      <c r="AN146" s="4"/>
      <c r="AO146" s="5"/>
      <c r="AP146" s="4"/>
      <c r="AS146" s="4"/>
      <c r="AT146" s="5"/>
      <c r="AU146" s="4"/>
      <c r="AX146" s="4"/>
      <c r="AY146" s="5"/>
      <c r="AZ146" s="4"/>
      <c r="BC146" s="4"/>
      <c r="BD146" s="5"/>
      <c r="BE146" s="4"/>
      <c r="BH146" s="4"/>
      <c r="BI146" s="5"/>
      <c r="BJ146" s="4"/>
      <c r="BN146" s="4"/>
      <c r="BO146" s="5"/>
      <c r="BP146" s="4"/>
    </row>
    <row r="147" spans="4:68" s="3" customFormat="1" ht="14.4" x14ac:dyDescent="0.3">
      <c r="D147" s="57"/>
      <c r="E147" s="44"/>
      <c r="F147" s="45"/>
      <c r="G147" s="45"/>
      <c r="H147" s="57"/>
      <c r="J147" s="4"/>
      <c r="K147" s="5"/>
      <c r="L147" s="4"/>
      <c r="O147" s="4"/>
      <c r="P147" s="5"/>
      <c r="Q147" s="4"/>
      <c r="T147" s="4"/>
      <c r="U147" s="5"/>
      <c r="V147" s="4"/>
      <c r="Y147" s="4"/>
      <c r="Z147" s="5"/>
      <c r="AA147" s="4"/>
      <c r="AD147" s="4"/>
      <c r="AE147" s="5"/>
      <c r="AF147" s="4"/>
      <c r="AI147" s="4"/>
      <c r="AJ147" s="5"/>
      <c r="AK147" s="4"/>
      <c r="AN147" s="4"/>
      <c r="AO147" s="5"/>
      <c r="AP147" s="4"/>
      <c r="AS147" s="4"/>
      <c r="AT147" s="5"/>
      <c r="AU147" s="4"/>
      <c r="AX147" s="4"/>
      <c r="AY147" s="5"/>
      <c r="AZ147" s="4"/>
      <c r="BC147" s="4"/>
      <c r="BD147" s="5"/>
      <c r="BE147" s="4"/>
      <c r="BH147" s="4"/>
      <c r="BI147" s="5"/>
      <c r="BJ147" s="4"/>
      <c r="BN147" s="4"/>
      <c r="BO147" s="5"/>
      <c r="BP147" s="4"/>
    </row>
    <row r="148" spans="4:68" s="3" customFormat="1" ht="14.4" x14ac:dyDescent="0.3">
      <c r="D148" s="57"/>
      <c r="E148" s="44"/>
      <c r="F148" s="45"/>
      <c r="G148" s="45"/>
      <c r="H148" s="57"/>
      <c r="J148" s="4"/>
      <c r="K148" s="5"/>
      <c r="L148" s="4"/>
      <c r="O148" s="4"/>
      <c r="P148" s="5"/>
      <c r="Q148" s="4"/>
      <c r="T148" s="4"/>
      <c r="U148" s="5"/>
      <c r="V148" s="4"/>
      <c r="Y148" s="4"/>
      <c r="Z148" s="5"/>
      <c r="AA148" s="4"/>
      <c r="AD148" s="4"/>
      <c r="AE148" s="5"/>
      <c r="AF148" s="4"/>
      <c r="AI148" s="4"/>
      <c r="AJ148" s="5"/>
      <c r="AK148" s="4"/>
      <c r="AN148" s="4"/>
      <c r="AO148" s="5"/>
      <c r="AP148" s="4"/>
      <c r="AS148" s="4"/>
      <c r="AT148" s="5"/>
      <c r="AU148" s="4"/>
      <c r="AX148" s="4"/>
      <c r="AY148" s="5"/>
      <c r="AZ148" s="4"/>
      <c r="BC148" s="4"/>
      <c r="BD148" s="5"/>
      <c r="BE148" s="4"/>
      <c r="BH148" s="4"/>
      <c r="BI148" s="5"/>
      <c r="BJ148" s="4"/>
      <c r="BN148" s="4"/>
      <c r="BO148" s="5"/>
      <c r="BP148" s="4"/>
    </row>
    <row r="149" spans="4:68" s="3" customFormat="1" ht="14.4" x14ac:dyDescent="0.3">
      <c r="D149" s="57"/>
      <c r="E149" s="44"/>
      <c r="F149" s="45"/>
      <c r="G149" s="45"/>
      <c r="H149" s="57"/>
      <c r="J149" s="4"/>
      <c r="K149" s="5"/>
      <c r="L149" s="4"/>
      <c r="O149" s="4"/>
      <c r="P149" s="5"/>
      <c r="Q149" s="4"/>
      <c r="T149" s="4"/>
      <c r="U149" s="5"/>
      <c r="V149" s="4"/>
      <c r="Y149" s="4"/>
      <c r="Z149" s="5"/>
      <c r="AA149" s="4"/>
      <c r="AD149" s="4"/>
      <c r="AE149" s="5"/>
      <c r="AF149" s="4"/>
      <c r="AI149" s="4"/>
      <c r="AJ149" s="5"/>
      <c r="AK149" s="4"/>
      <c r="AN149" s="4"/>
      <c r="AO149" s="5"/>
      <c r="AP149" s="4"/>
      <c r="AS149" s="4"/>
      <c r="AT149" s="5"/>
      <c r="AU149" s="4"/>
      <c r="AX149" s="4"/>
      <c r="AY149" s="5"/>
      <c r="AZ149" s="4"/>
      <c r="BC149" s="4"/>
      <c r="BD149" s="5"/>
      <c r="BE149" s="4"/>
      <c r="BH149" s="4"/>
      <c r="BI149" s="5"/>
      <c r="BJ149" s="4"/>
      <c r="BN149" s="4"/>
      <c r="BO149" s="5"/>
      <c r="BP149" s="4"/>
    </row>
    <row r="150" spans="4:68" s="3" customFormat="1" ht="14.4" x14ac:dyDescent="0.3">
      <c r="D150" s="57"/>
      <c r="E150" s="44"/>
      <c r="F150" s="45"/>
      <c r="G150" s="45"/>
      <c r="H150" s="57"/>
      <c r="J150" s="4"/>
      <c r="K150" s="5"/>
      <c r="L150" s="4"/>
      <c r="O150" s="4"/>
      <c r="P150" s="5"/>
      <c r="Q150" s="4"/>
      <c r="T150" s="4"/>
      <c r="U150" s="5"/>
      <c r="V150" s="4"/>
      <c r="Y150" s="4"/>
      <c r="Z150" s="5"/>
      <c r="AA150" s="4"/>
      <c r="AD150" s="4"/>
      <c r="AE150" s="5"/>
      <c r="AF150" s="4"/>
      <c r="AI150" s="4"/>
      <c r="AJ150" s="5"/>
      <c r="AK150" s="4"/>
      <c r="AN150" s="4"/>
      <c r="AO150" s="5"/>
      <c r="AP150" s="4"/>
      <c r="AS150" s="4"/>
      <c r="AT150" s="5"/>
      <c r="AU150" s="4"/>
      <c r="AX150" s="4"/>
      <c r="AY150" s="5"/>
      <c r="AZ150" s="4"/>
      <c r="BC150" s="4"/>
      <c r="BD150" s="5"/>
      <c r="BE150" s="4"/>
      <c r="BH150" s="4"/>
      <c r="BI150" s="5"/>
      <c r="BJ150" s="4"/>
      <c r="BN150" s="4"/>
      <c r="BO150" s="5"/>
      <c r="BP150" s="4"/>
    </row>
    <row r="151" spans="4:68" s="3" customFormat="1" ht="14.4" x14ac:dyDescent="0.3">
      <c r="D151" s="57"/>
      <c r="E151" s="44"/>
      <c r="F151" s="45"/>
      <c r="G151" s="45"/>
      <c r="H151" s="57"/>
      <c r="J151" s="4"/>
      <c r="K151" s="5"/>
      <c r="L151" s="4"/>
      <c r="O151" s="4"/>
      <c r="P151" s="5"/>
      <c r="Q151" s="4"/>
      <c r="T151" s="4"/>
      <c r="U151" s="5"/>
      <c r="V151" s="4"/>
      <c r="Y151" s="4"/>
      <c r="Z151" s="5"/>
      <c r="AA151" s="4"/>
      <c r="AD151" s="4"/>
      <c r="AE151" s="5"/>
      <c r="AF151" s="4"/>
      <c r="AI151" s="4"/>
      <c r="AJ151" s="5"/>
      <c r="AK151" s="4"/>
      <c r="AN151" s="4"/>
      <c r="AO151" s="5"/>
      <c r="AP151" s="4"/>
      <c r="AS151" s="4"/>
      <c r="AT151" s="5"/>
      <c r="AU151" s="4"/>
      <c r="AX151" s="4"/>
      <c r="AY151" s="5"/>
      <c r="AZ151" s="4"/>
      <c r="BC151" s="4"/>
      <c r="BD151" s="5"/>
      <c r="BE151" s="4"/>
      <c r="BH151" s="4"/>
      <c r="BI151" s="5"/>
      <c r="BJ151" s="4"/>
      <c r="BN151" s="4"/>
      <c r="BO151" s="5"/>
      <c r="BP151" s="4"/>
    </row>
    <row r="152" spans="4:68" s="3" customFormat="1" ht="14.4" x14ac:dyDescent="0.3">
      <c r="D152" s="57"/>
      <c r="E152" s="44"/>
      <c r="F152" s="45"/>
      <c r="G152" s="45"/>
      <c r="H152" s="57"/>
      <c r="J152" s="4"/>
      <c r="K152" s="5"/>
      <c r="L152" s="4"/>
      <c r="O152" s="4"/>
      <c r="P152" s="5"/>
      <c r="Q152" s="4"/>
      <c r="T152" s="4"/>
      <c r="U152" s="5"/>
      <c r="V152" s="4"/>
      <c r="Y152" s="4"/>
      <c r="Z152" s="5"/>
      <c r="AA152" s="4"/>
      <c r="AD152" s="4"/>
      <c r="AE152" s="5"/>
      <c r="AF152" s="4"/>
      <c r="AI152" s="4"/>
      <c r="AJ152" s="5"/>
      <c r="AK152" s="4"/>
      <c r="AN152" s="4"/>
      <c r="AO152" s="5"/>
      <c r="AP152" s="4"/>
      <c r="AS152" s="4"/>
      <c r="AT152" s="5"/>
      <c r="AU152" s="4"/>
      <c r="AX152" s="4"/>
      <c r="AY152" s="5"/>
      <c r="AZ152" s="4"/>
      <c r="BC152" s="4"/>
      <c r="BD152" s="5"/>
      <c r="BE152" s="4"/>
      <c r="BH152" s="4"/>
      <c r="BI152" s="5"/>
      <c r="BJ152" s="4"/>
      <c r="BN152" s="4"/>
      <c r="BO152" s="5"/>
      <c r="BP152" s="4"/>
    </row>
    <row r="153" spans="4:68" s="3" customFormat="1" ht="14.4" x14ac:dyDescent="0.3">
      <c r="D153" s="57"/>
      <c r="E153" s="44"/>
      <c r="F153" s="45"/>
      <c r="G153" s="45"/>
      <c r="H153" s="57"/>
      <c r="J153" s="4"/>
      <c r="K153" s="5"/>
      <c r="L153" s="4"/>
      <c r="O153" s="4"/>
      <c r="P153" s="5"/>
      <c r="Q153" s="4"/>
      <c r="T153" s="4"/>
      <c r="U153" s="5"/>
      <c r="V153" s="4"/>
      <c r="Y153" s="4"/>
      <c r="Z153" s="5"/>
      <c r="AA153" s="4"/>
      <c r="AD153" s="4"/>
      <c r="AE153" s="5"/>
      <c r="AF153" s="4"/>
      <c r="AI153" s="4"/>
      <c r="AJ153" s="5"/>
      <c r="AK153" s="4"/>
      <c r="AN153" s="4"/>
      <c r="AO153" s="5"/>
      <c r="AP153" s="4"/>
      <c r="AS153" s="4"/>
      <c r="AT153" s="5"/>
      <c r="AU153" s="4"/>
      <c r="AX153" s="4"/>
      <c r="AY153" s="5"/>
      <c r="AZ153" s="4"/>
      <c r="BC153" s="4"/>
      <c r="BD153" s="5"/>
      <c r="BE153" s="4"/>
      <c r="BH153" s="4"/>
      <c r="BI153" s="5"/>
      <c r="BJ153" s="4"/>
      <c r="BN153" s="4"/>
      <c r="BO153" s="5"/>
      <c r="BP153" s="4"/>
    </row>
    <row r="154" spans="4:68" s="3" customFormat="1" ht="14.4" x14ac:dyDescent="0.3">
      <c r="D154" s="57"/>
      <c r="E154" s="44"/>
      <c r="F154" s="45"/>
      <c r="G154" s="45"/>
      <c r="H154" s="57"/>
      <c r="J154" s="4"/>
      <c r="K154" s="5"/>
      <c r="L154" s="4"/>
      <c r="O154" s="4"/>
      <c r="P154" s="5"/>
      <c r="Q154" s="4"/>
      <c r="T154" s="4"/>
      <c r="U154" s="5"/>
      <c r="V154" s="4"/>
      <c r="Y154" s="4"/>
      <c r="Z154" s="5"/>
      <c r="AA154" s="4"/>
      <c r="AD154" s="4"/>
      <c r="AE154" s="5"/>
      <c r="AF154" s="4"/>
      <c r="AI154" s="4"/>
      <c r="AJ154" s="5"/>
      <c r="AK154" s="4"/>
      <c r="AN154" s="4"/>
      <c r="AO154" s="5"/>
      <c r="AP154" s="4"/>
      <c r="AS154" s="4"/>
      <c r="AT154" s="5"/>
      <c r="AU154" s="4"/>
      <c r="AX154" s="4"/>
      <c r="AY154" s="5"/>
      <c r="AZ154" s="4"/>
      <c r="BC154" s="4"/>
      <c r="BD154" s="5"/>
      <c r="BE154" s="4"/>
      <c r="BH154" s="4"/>
      <c r="BI154" s="5"/>
      <c r="BJ154" s="4"/>
      <c r="BN154" s="4"/>
      <c r="BO154" s="5"/>
      <c r="BP154" s="4"/>
    </row>
    <row r="155" spans="4:68" s="3" customFormat="1" ht="14.4" x14ac:dyDescent="0.3">
      <c r="D155" s="57"/>
      <c r="E155" s="44"/>
      <c r="F155" s="45"/>
      <c r="G155" s="45"/>
      <c r="H155" s="57"/>
      <c r="J155" s="4"/>
      <c r="K155" s="5"/>
      <c r="L155" s="4"/>
      <c r="O155" s="4"/>
      <c r="P155" s="5"/>
      <c r="Q155" s="4"/>
      <c r="T155" s="4"/>
      <c r="U155" s="5"/>
      <c r="V155" s="4"/>
      <c r="Y155" s="4"/>
      <c r="Z155" s="5"/>
      <c r="AA155" s="4"/>
      <c r="AD155" s="4"/>
      <c r="AE155" s="5"/>
      <c r="AF155" s="4"/>
      <c r="AI155" s="4"/>
      <c r="AJ155" s="5"/>
      <c r="AK155" s="4"/>
      <c r="AN155" s="4"/>
      <c r="AO155" s="5"/>
      <c r="AP155" s="4"/>
      <c r="AS155" s="4"/>
      <c r="AT155" s="5"/>
      <c r="AU155" s="4"/>
      <c r="AX155" s="4"/>
      <c r="AY155" s="5"/>
      <c r="AZ155" s="4"/>
      <c r="BC155" s="4"/>
      <c r="BD155" s="5"/>
      <c r="BE155" s="4"/>
      <c r="BH155" s="4"/>
      <c r="BI155" s="5"/>
      <c r="BJ155" s="4"/>
      <c r="BN155" s="4"/>
      <c r="BO155" s="5"/>
      <c r="BP155" s="4"/>
    </row>
    <row r="156" spans="4:68" s="3" customFormat="1" ht="14.4" x14ac:dyDescent="0.3">
      <c r="D156" s="57"/>
      <c r="E156" s="44"/>
      <c r="F156" s="45"/>
      <c r="G156" s="45"/>
      <c r="H156" s="57"/>
      <c r="J156" s="4"/>
      <c r="K156" s="5"/>
      <c r="L156" s="4"/>
      <c r="O156" s="4"/>
      <c r="P156" s="5"/>
      <c r="Q156" s="4"/>
      <c r="T156" s="4"/>
      <c r="U156" s="5"/>
      <c r="V156" s="4"/>
      <c r="Y156" s="4"/>
      <c r="Z156" s="5"/>
      <c r="AA156" s="4"/>
      <c r="AD156" s="4"/>
      <c r="AE156" s="5"/>
      <c r="AF156" s="4"/>
      <c r="AI156" s="4"/>
      <c r="AJ156" s="5"/>
      <c r="AK156" s="4"/>
      <c r="AN156" s="4"/>
      <c r="AO156" s="5"/>
      <c r="AP156" s="4"/>
      <c r="AS156" s="4"/>
      <c r="AT156" s="5"/>
      <c r="AU156" s="4"/>
      <c r="AX156" s="4"/>
      <c r="AY156" s="5"/>
      <c r="AZ156" s="4"/>
      <c r="BC156" s="4"/>
      <c r="BD156" s="5"/>
      <c r="BE156" s="4"/>
      <c r="BH156" s="4"/>
      <c r="BI156" s="5"/>
      <c r="BJ156" s="4"/>
      <c r="BN156" s="4"/>
      <c r="BO156" s="5"/>
      <c r="BP156" s="4"/>
    </row>
    <row r="157" spans="4:68" s="3" customFormat="1" ht="14.4" x14ac:dyDescent="0.3">
      <c r="D157" s="57"/>
      <c r="E157" s="44"/>
      <c r="F157" s="45"/>
      <c r="G157" s="45"/>
      <c r="H157" s="57"/>
      <c r="J157" s="4"/>
      <c r="K157" s="5"/>
      <c r="L157" s="4"/>
      <c r="O157" s="4"/>
      <c r="P157" s="5"/>
      <c r="Q157" s="4"/>
      <c r="T157" s="4"/>
      <c r="U157" s="5"/>
      <c r="V157" s="4"/>
      <c r="Y157" s="4"/>
      <c r="Z157" s="5"/>
      <c r="AA157" s="4"/>
      <c r="AD157" s="4"/>
      <c r="AE157" s="5"/>
      <c r="AF157" s="4"/>
      <c r="AI157" s="4"/>
      <c r="AJ157" s="5"/>
      <c r="AK157" s="4"/>
      <c r="AN157" s="4"/>
      <c r="AO157" s="5"/>
      <c r="AP157" s="4"/>
      <c r="AS157" s="4"/>
      <c r="AT157" s="5"/>
      <c r="AU157" s="4"/>
      <c r="AX157" s="4"/>
      <c r="AY157" s="5"/>
      <c r="AZ157" s="4"/>
      <c r="BC157" s="4"/>
      <c r="BD157" s="5"/>
      <c r="BE157" s="4"/>
      <c r="BH157" s="4"/>
      <c r="BI157" s="5"/>
      <c r="BJ157" s="4"/>
      <c r="BN157" s="4"/>
      <c r="BO157" s="5"/>
      <c r="BP157" s="4"/>
    </row>
    <row r="158" spans="4:68" s="3" customFormat="1" ht="14.4" x14ac:dyDescent="0.3">
      <c r="D158" s="57"/>
      <c r="E158" s="44"/>
      <c r="F158" s="45"/>
      <c r="G158" s="45"/>
      <c r="H158" s="57"/>
      <c r="J158" s="4"/>
      <c r="K158" s="5"/>
      <c r="L158" s="4"/>
      <c r="O158" s="4"/>
      <c r="P158" s="5"/>
      <c r="Q158" s="4"/>
      <c r="T158" s="4"/>
      <c r="U158" s="5"/>
      <c r="V158" s="4"/>
      <c r="Y158" s="4"/>
      <c r="Z158" s="5"/>
      <c r="AA158" s="4"/>
      <c r="AD158" s="4"/>
      <c r="AE158" s="5"/>
      <c r="AF158" s="4"/>
      <c r="AI158" s="4"/>
      <c r="AJ158" s="5"/>
      <c r="AK158" s="4"/>
      <c r="AN158" s="4"/>
      <c r="AO158" s="5"/>
      <c r="AP158" s="4"/>
      <c r="AS158" s="4"/>
      <c r="AT158" s="5"/>
      <c r="AU158" s="4"/>
      <c r="AX158" s="4"/>
      <c r="AY158" s="5"/>
      <c r="AZ158" s="4"/>
      <c r="BC158" s="4"/>
      <c r="BD158" s="5"/>
      <c r="BE158" s="4"/>
      <c r="BH158" s="4"/>
      <c r="BI158" s="5"/>
      <c r="BJ158" s="4"/>
      <c r="BN158" s="4"/>
      <c r="BO158" s="5"/>
      <c r="BP158" s="4"/>
    </row>
    <row r="159" spans="4:68" s="3" customFormat="1" ht="14.4" x14ac:dyDescent="0.3">
      <c r="D159" s="57"/>
      <c r="E159" s="44"/>
      <c r="F159" s="45"/>
      <c r="G159" s="45"/>
      <c r="H159" s="57"/>
      <c r="J159" s="4"/>
      <c r="K159" s="5"/>
      <c r="L159" s="4"/>
      <c r="O159" s="4"/>
      <c r="P159" s="5"/>
      <c r="Q159" s="4"/>
      <c r="T159" s="4"/>
      <c r="U159" s="5"/>
      <c r="V159" s="4"/>
      <c r="Y159" s="4"/>
      <c r="Z159" s="5"/>
      <c r="AA159" s="4"/>
      <c r="AD159" s="4"/>
      <c r="AE159" s="5"/>
      <c r="AF159" s="4"/>
      <c r="AI159" s="4"/>
      <c r="AJ159" s="5"/>
      <c r="AK159" s="4"/>
      <c r="AN159" s="4"/>
      <c r="AO159" s="5"/>
      <c r="AP159" s="4"/>
      <c r="AS159" s="4"/>
      <c r="AT159" s="5"/>
      <c r="AU159" s="4"/>
      <c r="AX159" s="4"/>
      <c r="AY159" s="5"/>
      <c r="AZ159" s="4"/>
      <c r="BC159" s="4"/>
      <c r="BD159" s="5"/>
      <c r="BE159" s="4"/>
      <c r="BH159" s="4"/>
      <c r="BI159" s="5"/>
      <c r="BJ159" s="4"/>
      <c r="BN159" s="4"/>
      <c r="BO159" s="5"/>
      <c r="BP159" s="4"/>
    </row>
    <row r="160" spans="4:68" s="3" customFormat="1" ht="14.4" x14ac:dyDescent="0.3">
      <c r="D160" s="57"/>
      <c r="E160" s="44"/>
      <c r="F160" s="45"/>
      <c r="G160" s="45"/>
      <c r="H160" s="57"/>
      <c r="J160" s="4"/>
      <c r="K160" s="5"/>
      <c r="L160" s="4"/>
      <c r="O160" s="4"/>
      <c r="P160" s="5"/>
      <c r="Q160" s="4"/>
      <c r="T160" s="4"/>
      <c r="U160" s="5"/>
      <c r="V160" s="4"/>
      <c r="Y160" s="4"/>
      <c r="Z160" s="5"/>
      <c r="AA160" s="4"/>
      <c r="AD160" s="4"/>
      <c r="AE160" s="5"/>
      <c r="AF160" s="4"/>
      <c r="AI160" s="4"/>
      <c r="AJ160" s="5"/>
      <c r="AK160" s="4"/>
      <c r="AN160" s="4"/>
      <c r="AO160" s="5"/>
      <c r="AP160" s="4"/>
      <c r="AS160" s="4"/>
      <c r="AT160" s="5"/>
      <c r="AU160" s="4"/>
      <c r="AX160" s="4"/>
      <c r="AY160" s="5"/>
      <c r="AZ160" s="4"/>
      <c r="BC160" s="4"/>
      <c r="BD160" s="5"/>
      <c r="BE160" s="4"/>
      <c r="BH160" s="4"/>
      <c r="BI160" s="5"/>
      <c r="BJ160" s="4"/>
      <c r="BN160" s="4"/>
      <c r="BO160" s="5"/>
      <c r="BP160" s="4"/>
    </row>
    <row r="161" spans="4:68" s="3" customFormat="1" ht="14.4" x14ac:dyDescent="0.3">
      <c r="D161" s="57"/>
      <c r="E161" s="44"/>
      <c r="F161" s="45"/>
      <c r="G161" s="45"/>
      <c r="H161" s="57"/>
      <c r="J161" s="4"/>
      <c r="K161" s="5"/>
      <c r="L161" s="4"/>
      <c r="O161" s="4"/>
      <c r="P161" s="5"/>
      <c r="Q161" s="4"/>
      <c r="T161" s="4"/>
      <c r="U161" s="5"/>
      <c r="V161" s="4"/>
      <c r="Y161" s="4"/>
      <c r="Z161" s="5"/>
      <c r="AA161" s="4"/>
      <c r="AD161" s="4"/>
      <c r="AE161" s="5"/>
      <c r="AF161" s="4"/>
      <c r="AI161" s="4"/>
      <c r="AJ161" s="5"/>
      <c r="AK161" s="4"/>
      <c r="AN161" s="4"/>
      <c r="AO161" s="5"/>
      <c r="AP161" s="4"/>
      <c r="AS161" s="4"/>
      <c r="AT161" s="5"/>
      <c r="AU161" s="4"/>
      <c r="AX161" s="4"/>
      <c r="AY161" s="5"/>
      <c r="AZ161" s="4"/>
      <c r="BC161" s="4"/>
      <c r="BD161" s="5"/>
      <c r="BE161" s="4"/>
      <c r="BH161" s="4"/>
      <c r="BI161" s="5"/>
      <c r="BJ161" s="4"/>
      <c r="BN161" s="4"/>
      <c r="BO161" s="5"/>
      <c r="BP161" s="4"/>
    </row>
    <row r="162" spans="4:68" s="3" customFormat="1" ht="14.4" x14ac:dyDescent="0.3">
      <c r="D162" s="57"/>
      <c r="E162" s="44"/>
      <c r="F162" s="45"/>
      <c r="G162" s="45"/>
      <c r="H162" s="57"/>
      <c r="J162" s="4"/>
      <c r="K162" s="5"/>
      <c r="L162" s="4"/>
      <c r="O162" s="4"/>
      <c r="P162" s="5"/>
      <c r="Q162" s="4"/>
      <c r="T162" s="4"/>
      <c r="U162" s="5"/>
      <c r="V162" s="4"/>
      <c r="Y162" s="4"/>
      <c r="Z162" s="5"/>
      <c r="AA162" s="4"/>
      <c r="AD162" s="4"/>
      <c r="AE162" s="5"/>
      <c r="AF162" s="4"/>
      <c r="AI162" s="4"/>
      <c r="AJ162" s="5"/>
      <c r="AK162" s="4"/>
      <c r="AN162" s="4"/>
      <c r="AO162" s="5"/>
      <c r="AP162" s="4"/>
      <c r="AS162" s="4"/>
      <c r="AT162" s="5"/>
      <c r="AU162" s="4"/>
      <c r="AX162" s="4"/>
      <c r="AY162" s="5"/>
      <c r="AZ162" s="4"/>
      <c r="BC162" s="4"/>
      <c r="BD162" s="5"/>
      <c r="BE162" s="4"/>
      <c r="BH162" s="4"/>
      <c r="BI162" s="5"/>
      <c r="BJ162" s="4"/>
      <c r="BN162" s="4"/>
      <c r="BO162" s="5"/>
      <c r="BP162" s="4"/>
    </row>
    <row r="163" spans="4:68" s="3" customFormat="1" ht="14.4" x14ac:dyDescent="0.3">
      <c r="D163" s="57"/>
      <c r="E163" s="44"/>
      <c r="F163" s="45"/>
      <c r="G163" s="45"/>
      <c r="H163" s="57"/>
      <c r="J163" s="4"/>
      <c r="K163" s="5"/>
      <c r="L163" s="4"/>
      <c r="O163" s="4"/>
      <c r="P163" s="5"/>
      <c r="Q163" s="4"/>
      <c r="T163" s="4"/>
      <c r="U163" s="5"/>
      <c r="V163" s="4"/>
      <c r="Y163" s="4"/>
      <c r="Z163" s="5"/>
      <c r="AA163" s="4"/>
      <c r="AD163" s="4"/>
      <c r="AE163" s="5"/>
      <c r="AF163" s="4"/>
      <c r="AI163" s="4"/>
      <c r="AJ163" s="5"/>
      <c r="AK163" s="4"/>
      <c r="AN163" s="4"/>
      <c r="AO163" s="5"/>
      <c r="AP163" s="4"/>
      <c r="AS163" s="4"/>
      <c r="AT163" s="5"/>
      <c r="AU163" s="4"/>
      <c r="AX163" s="4"/>
      <c r="AY163" s="5"/>
      <c r="AZ163" s="4"/>
      <c r="BC163" s="4"/>
      <c r="BD163" s="5"/>
      <c r="BE163" s="4"/>
      <c r="BH163" s="4"/>
      <c r="BI163" s="5"/>
      <c r="BJ163" s="4"/>
      <c r="BN163" s="4"/>
      <c r="BO163" s="5"/>
      <c r="BP163" s="4"/>
    </row>
    <row r="164" spans="4:68" s="3" customFormat="1" ht="14.4" x14ac:dyDescent="0.3">
      <c r="D164" s="57"/>
      <c r="E164" s="44"/>
      <c r="F164" s="45"/>
      <c r="G164" s="45"/>
      <c r="H164" s="57"/>
      <c r="J164" s="4"/>
      <c r="K164" s="5"/>
      <c r="L164" s="4"/>
      <c r="O164" s="4"/>
      <c r="P164" s="5"/>
      <c r="Q164" s="4"/>
      <c r="T164" s="4"/>
      <c r="U164" s="5"/>
      <c r="V164" s="4"/>
      <c r="Y164" s="4"/>
      <c r="Z164" s="5"/>
      <c r="AA164" s="4"/>
      <c r="AD164" s="4"/>
      <c r="AE164" s="5"/>
      <c r="AF164" s="4"/>
      <c r="AI164" s="4"/>
      <c r="AJ164" s="5"/>
      <c r="AK164" s="4"/>
      <c r="AN164" s="4"/>
      <c r="AO164" s="5"/>
      <c r="AP164" s="4"/>
      <c r="AS164" s="4"/>
      <c r="AT164" s="5"/>
      <c r="AU164" s="4"/>
      <c r="AX164" s="4"/>
      <c r="AY164" s="5"/>
      <c r="AZ164" s="4"/>
      <c r="BC164" s="4"/>
      <c r="BD164" s="5"/>
      <c r="BE164" s="4"/>
      <c r="BH164" s="4"/>
      <c r="BI164" s="5"/>
      <c r="BJ164" s="4"/>
      <c r="BN164" s="4"/>
      <c r="BO164" s="5"/>
      <c r="BP164" s="4"/>
    </row>
    <row r="165" spans="4:68" s="3" customFormat="1" ht="14.4" x14ac:dyDescent="0.3">
      <c r="D165" s="57"/>
      <c r="E165" s="44"/>
      <c r="F165" s="45"/>
      <c r="G165" s="45"/>
      <c r="H165" s="57"/>
      <c r="J165" s="4"/>
      <c r="K165" s="5"/>
      <c r="L165" s="4"/>
      <c r="O165" s="4"/>
      <c r="P165" s="5"/>
      <c r="Q165" s="4"/>
      <c r="T165" s="4"/>
      <c r="U165" s="5"/>
      <c r="V165" s="4"/>
      <c r="Y165" s="4"/>
      <c r="Z165" s="5"/>
      <c r="AA165" s="4"/>
      <c r="AD165" s="4"/>
      <c r="AE165" s="5"/>
      <c r="AF165" s="4"/>
      <c r="AI165" s="4"/>
      <c r="AJ165" s="5"/>
      <c r="AK165" s="4"/>
      <c r="AN165" s="4"/>
      <c r="AO165" s="5"/>
      <c r="AP165" s="4"/>
      <c r="AS165" s="4"/>
      <c r="AT165" s="5"/>
      <c r="AU165" s="4"/>
      <c r="AX165" s="4"/>
      <c r="AY165" s="5"/>
      <c r="AZ165" s="4"/>
      <c r="BC165" s="4"/>
      <c r="BD165" s="5"/>
      <c r="BE165" s="4"/>
      <c r="BH165" s="4"/>
      <c r="BI165" s="5"/>
      <c r="BJ165" s="4"/>
      <c r="BN165" s="4"/>
      <c r="BO165" s="5"/>
      <c r="BP165" s="4"/>
    </row>
    <row r="166" spans="4:68" s="3" customFormat="1" ht="14.4" x14ac:dyDescent="0.3">
      <c r="D166" s="57"/>
      <c r="E166" s="44"/>
      <c r="F166" s="45"/>
      <c r="G166" s="45"/>
      <c r="H166" s="57"/>
      <c r="J166" s="4"/>
      <c r="K166" s="5"/>
      <c r="L166" s="4"/>
      <c r="O166" s="4"/>
      <c r="P166" s="5"/>
      <c r="Q166" s="4"/>
      <c r="T166" s="4"/>
      <c r="U166" s="5"/>
      <c r="V166" s="4"/>
      <c r="Y166" s="4"/>
      <c r="Z166" s="5"/>
      <c r="AA166" s="4"/>
      <c r="AD166" s="4"/>
      <c r="AE166" s="5"/>
      <c r="AF166" s="4"/>
      <c r="AI166" s="4"/>
      <c r="AJ166" s="5"/>
      <c r="AK166" s="4"/>
      <c r="AN166" s="4"/>
      <c r="AO166" s="5"/>
      <c r="AP166" s="4"/>
      <c r="AS166" s="4"/>
      <c r="AT166" s="5"/>
      <c r="AU166" s="4"/>
      <c r="AX166" s="4"/>
      <c r="AY166" s="5"/>
      <c r="AZ166" s="4"/>
      <c r="BC166" s="4"/>
      <c r="BD166" s="5"/>
      <c r="BE166" s="4"/>
      <c r="BH166" s="4"/>
      <c r="BI166" s="5"/>
      <c r="BJ166" s="4"/>
      <c r="BN166" s="4"/>
      <c r="BO166" s="5"/>
      <c r="BP166" s="4"/>
    </row>
    <row r="167" spans="4:68" s="3" customFormat="1" ht="14.4" x14ac:dyDescent="0.3">
      <c r="D167" s="57"/>
      <c r="E167" s="44"/>
      <c r="F167" s="45"/>
      <c r="G167" s="45"/>
      <c r="H167" s="57"/>
      <c r="J167" s="4"/>
      <c r="K167" s="5"/>
      <c r="L167" s="4"/>
      <c r="O167" s="4"/>
      <c r="P167" s="5"/>
      <c r="Q167" s="4"/>
      <c r="T167" s="4"/>
      <c r="U167" s="5"/>
      <c r="V167" s="4"/>
      <c r="Y167" s="4"/>
      <c r="Z167" s="5"/>
      <c r="AA167" s="4"/>
      <c r="AD167" s="4"/>
      <c r="AE167" s="5"/>
      <c r="AF167" s="4"/>
      <c r="AI167" s="4"/>
      <c r="AJ167" s="5"/>
      <c r="AK167" s="4"/>
      <c r="AN167" s="4"/>
      <c r="AO167" s="5"/>
      <c r="AP167" s="4"/>
      <c r="AS167" s="4"/>
      <c r="AT167" s="5"/>
      <c r="AU167" s="4"/>
      <c r="AX167" s="4"/>
      <c r="AY167" s="5"/>
      <c r="AZ167" s="4"/>
      <c r="BC167" s="4"/>
      <c r="BD167" s="5"/>
      <c r="BE167" s="4"/>
      <c r="BH167" s="4"/>
      <c r="BI167" s="5"/>
      <c r="BJ167" s="4"/>
      <c r="BN167" s="4"/>
      <c r="BO167" s="5"/>
      <c r="BP167" s="4"/>
    </row>
    <row r="168" spans="4:68" s="3" customFormat="1" ht="14.4" x14ac:dyDescent="0.3">
      <c r="D168" s="57"/>
      <c r="E168" s="44"/>
      <c r="F168" s="45"/>
      <c r="G168" s="45"/>
      <c r="H168" s="57"/>
      <c r="J168" s="4"/>
      <c r="K168" s="5"/>
      <c r="L168" s="4"/>
      <c r="O168" s="4"/>
      <c r="P168" s="5"/>
      <c r="Q168" s="4"/>
      <c r="T168" s="4"/>
      <c r="U168" s="5"/>
      <c r="V168" s="4"/>
      <c r="Y168" s="4"/>
      <c r="Z168" s="5"/>
      <c r="AA168" s="4"/>
      <c r="AD168" s="4"/>
      <c r="AE168" s="5"/>
      <c r="AF168" s="4"/>
      <c r="AI168" s="4"/>
      <c r="AJ168" s="5"/>
      <c r="AK168" s="4"/>
      <c r="AN168" s="4"/>
      <c r="AO168" s="5"/>
      <c r="AP168" s="4"/>
      <c r="AS168" s="4"/>
      <c r="AT168" s="5"/>
      <c r="AU168" s="4"/>
      <c r="AX168" s="4"/>
      <c r="AY168" s="5"/>
      <c r="AZ168" s="4"/>
      <c r="BC168" s="4"/>
      <c r="BD168" s="5"/>
      <c r="BE168" s="4"/>
      <c r="BH168" s="4"/>
      <c r="BI168" s="5"/>
      <c r="BJ168" s="4"/>
      <c r="BN168" s="4"/>
      <c r="BO168" s="5"/>
      <c r="BP168" s="4"/>
    </row>
    <row r="169" spans="4:68" s="3" customFormat="1" ht="14.4" x14ac:dyDescent="0.3">
      <c r="D169" s="57"/>
      <c r="E169" s="44"/>
      <c r="F169" s="45"/>
      <c r="G169" s="45"/>
      <c r="H169" s="57"/>
      <c r="J169" s="4"/>
      <c r="K169" s="5"/>
      <c r="L169" s="4"/>
      <c r="O169" s="4"/>
      <c r="P169" s="5"/>
      <c r="Q169" s="4"/>
      <c r="T169" s="4"/>
      <c r="U169" s="5"/>
      <c r="V169" s="4"/>
      <c r="Y169" s="4"/>
      <c r="Z169" s="5"/>
      <c r="AA169" s="4"/>
      <c r="AD169" s="4"/>
      <c r="AE169" s="5"/>
      <c r="AF169" s="4"/>
      <c r="AI169" s="4"/>
      <c r="AJ169" s="5"/>
      <c r="AK169" s="4"/>
      <c r="AN169" s="4"/>
      <c r="AO169" s="5"/>
      <c r="AP169" s="4"/>
      <c r="AS169" s="4"/>
      <c r="AT169" s="5"/>
      <c r="AU169" s="4"/>
      <c r="AX169" s="4"/>
      <c r="AY169" s="5"/>
      <c r="AZ169" s="4"/>
      <c r="BC169" s="4"/>
      <c r="BD169" s="5"/>
      <c r="BE169" s="4"/>
      <c r="BH169" s="4"/>
      <c r="BI169" s="5"/>
      <c r="BJ169" s="4"/>
      <c r="BN169" s="4"/>
      <c r="BO169" s="5"/>
      <c r="BP169" s="4"/>
    </row>
    <row r="170" spans="4:68" s="3" customFormat="1" ht="14.4" x14ac:dyDescent="0.3">
      <c r="D170" s="57"/>
      <c r="E170" s="44"/>
      <c r="F170" s="45"/>
      <c r="G170" s="45"/>
      <c r="H170" s="57"/>
      <c r="J170" s="4"/>
      <c r="K170" s="5"/>
      <c r="L170" s="4"/>
      <c r="O170" s="4"/>
      <c r="P170" s="5"/>
      <c r="Q170" s="4"/>
      <c r="T170" s="4"/>
      <c r="U170" s="5"/>
      <c r="V170" s="4"/>
      <c r="Y170" s="4"/>
      <c r="Z170" s="5"/>
      <c r="AA170" s="4"/>
      <c r="AD170" s="4"/>
      <c r="AE170" s="5"/>
      <c r="AF170" s="4"/>
      <c r="AI170" s="4"/>
      <c r="AJ170" s="5"/>
      <c r="AK170" s="4"/>
      <c r="AN170" s="4"/>
      <c r="AO170" s="5"/>
      <c r="AP170" s="4"/>
      <c r="AS170" s="4"/>
      <c r="AT170" s="5"/>
      <c r="AU170" s="4"/>
      <c r="AX170" s="4"/>
      <c r="AY170" s="5"/>
      <c r="AZ170" s="4"/>
      <c r="BC170" s="4"/>
      <c r="BD170" s="5"/>
      <c r="BE170" s="4"/>
      <c r="BH170" s="4"/>
      <c r="BI170" s="5"/>
      <c r="BJ170" s="4"/>
      <c r="BN170" s="4"/>
      <c r="BO170" s="5"/>
      <c r="BP170" s="4"/>
    </row>
    <row r="171" spans="4:68" s="3" customFormat="1" ht="14.4" x14ac:dyDescent="0.3">
      <c r="D171" s="57"/>
      <c r="E171" s="44"/>
      <c r="F171" s="45"/>
      <c r="G171" s="45"/>
      <c r="H171" s="57"/>
      <c r="J171" s="4"/>
      <c r="K171" s="5"/>
      <c r="L171" s="4"/>
      <c r="O171" s="4"/>
      <c r="P171" s="5"/>
      <c r="Q171" s="4"/>
      <c r="T171" s="4"/>
      <c r="U171" s="5"/>
      <c r="V171" s="4"/>
      <c r="Y171" s="4"/>
      <c r="Z171" s="5"/>
      <c r="AA171" s="4"/>
      <c r="AD171" s="4"/>
      <c r="AE171" s="5"/>
      <c r="AF171" s="4"/>
      <c r="AI171" s="4"/>
      <c r="AJ171" s="5"/>
      <c r="AK171" s="4"/>
      <c r="AN171" s="4"/>
      <c r="AO171" s="5"/>
      <c r="AP171" s="4"/>
      <c r="AS171" s="4"/>
      <c r="AT171" s="5"/>
      <c r="AU171" s="4"/>
      <c r="AX171" s="4"/>
      <c r="AY171" s="5"/>
      <c r="AZ171" s="4"/>
      <c r="BC171" s="4"/>
      <c r="BD171" s="5"/>
      <c r="BE171" s="4"/>
      <c r="BH171" s="4"/>
      <c r="BI171" s="5"/>
      <c r="BJ171" s="4"/>
      <c r="BN171" s="4"/>
      <c r="BO171" s="5"/>
      <c r="BP171" s="4"/>
    </row>
    <row r="172" spans="4:68" s="3" customFormat="1" ht="14.4" x14ac:dyDescent="0.3">
      <c r="D172" s="57"/>
      <c r="E172" s="44"/>
      <c r="F172" s="45"/>
      <c r="G172" s="45"/>
      <c r="H172" s="57"/>
      <c r="J172" s="4"/>
      <c r="K172" s="5"/>
      <c r="L172" s="4"/>
      <c r="O172" s="4"/>
      <c r="P172" s="5"/>
      <c r="Q172" s="4"/>
      <c r="T172" s="4"/>
      <c r="U172" s="5"/>
      <c r="V172" s="4"/>
      <c r="Y172" s="4"/>
      <c r="Z172" s="5"/>
      <c r="AA172" s="4"/>
      <c r="AD172" s="4"/>
      <c r="AE172" s="5"/>
      <c r="AF172" s="4"/>
      <c r="AI172" s="4"/>
      <c r="AJ172" s="5"/>
      <c r="AK172" s="4"/>
      <c r="AN172" s="4"/>
      <c r="AO172" s="5"/>
      <c r="AP172" s="4"/>
      <c r="AS172" s="4"/>
      <c r="AT172" s="5"/>
      <c r="AU172" s="4"/>
      <c r="AX172" s="4"/>
      <c r="AY172" s="5"/>
      <c r="AZ172" s="4"/>
      <c r="BC172" s="4"/>
      <c r="BD172" s="5"/>
      <c r="BE172" s="4"/>
      <c r="BH172" s="4"/>
      <c r="BI172" s="5"/>
      <c r="BJ172" s="4"/>
      <c r="BN172" s="4"/>
      <c r="BO172" s="5"/>
      <c r="BP172" s="4"/>
    </row>
    <row r="173" spans="4:68" s="3" customFormat="1" ht="14.4" x14ac:dyDescent="0.3">
      <c r="D173" s="57"/>
      <c r="E173" s="44"/>
      <c r="F173" s="45"/>
      <c r="G173" s="45"/>
      <c r="H173" s="57"/>
      <c r="J173" s="4"/>
      <c r="K173" s="5"/>
      <c r="L173" s="4"/>
      <c r="O173" s="4"/>
      <c r="P173" s="5"/>
      <c r="Q173" s="4"/>
      <c r="T173" s="4"/>
      <c r="U173" s="5"/>
      <c r="V173" s="4"/>
      <c r="Y173" s="4"/>
      <c r="Z173" s="5"/>
      <c r="AA173" s="4"/>
      <c r="AD173" s="4"/>
      <c r="AE173" s="5"/>
      <c r="AF173" s="4"/>
      <c r="AI173" s="4"/>
      <c r="AJ173" s="5"/>
      <c r="AK173" s="4"/>
      <c r="AN173" s="4"/>
      <c r="AO173" s="5"/>
      <c r="AP173" s="4"/>
      <c r="AS173" s="4"/>
      <c r="AT173" s="5"/>
      <c r="AU173" s="4"/>
      <c r="AX173" s="4"/>
      <c r="AY173" s="5"/>
      <c r="AZ173" s="4"/>
      <c r="BC173" s="4"/>
      <c r="BD173" s="5"/>
      <c r="BE173" s="4"/>
      <c r="BH173" s="4"/>
      <c r="BI173" s="5"/>
      <c r="BJ173" s="4"/>
      <c r="BN173" s="4"/>
      <c r="BO173" s="5"/>
      <c r="BP173" s="4"/>
    </row>
    <row r="174" spans="4:68" s="3" customFormat="1" ht="14.4" x14ac:dyDescent="0.3">
      <c r="D174" s="57"/>
      <c r="E174" s="44"/>
      <c r="F174" s="45"/>
      <c r="G174" s="45"/>
      <c r="H174" s="57"/>
      <c r="J174" s="4"/>
      <c r="K174" s="5"/>
      <c r="L174" s="4"/>
      <c r="O174" s="4"/>
      <c r="P174" s="5"/>
      <c r="Q174" s="4"/>
      <c r="T174" s="4"/>
      <c r="U174" s="5"/>
      <c r="V174" s="4"/>
      <c r="Y174" s="4"/>
      <c r="Z174" s="5"/>
      <c r="AA174" s="4"/>
      <c r="AD174" s="4"/>
      <c r="AE174" s="5"/>
      <c r="AF174" s="4"/>
      <c r="AI174" s="4"/>
      <c r="AJ174" s="5"/>
      <c r="AK174" s="4"/>
      <c r="AN174" s="4"/>
      <c r="AO174" s="5"/>
      <c r="AP174" s="4"/>
      <c r="AS174" s="4"/>
      <c r="AT174" s="5"/>
      <c r="AU174" s="4"/>
      <c r="AX174" s="4"/>
      <c r="AY174" s="5"/>
      <c r="AZ174" s="4"/>
      <c r="BC174" s="4"/>
      <c r="BD174" s="5"/>
      <c r="BE174" s="4"/>
      <c r="BH174" s="4"/>
      <c r="BI174" s="5"/>
      <c r="BJ174" s="4"/>
      <c r="BN174" s="4"/>
      <c r="BO174" s="5"/>
      <c r="BP174" s="4"/>
    </row>
    <row r="175" spans="4:68" s="3" customFormat="1" ht="14.4" x14ac:dyDescent="0.3">
      <c r="D175" s="57"/>
      <c r="E175" s="44"/>
      <c r="F175" s="45"/>
      <c r="G175" s="45"/>
      <c r="H175" s="57"/>
      <c r="J175" s="4"/>
      <c r="K175" s="5"/>
      <c r="L175" s="4"/>
      <c r="O175" s="4"/>
      <c r="P175" s="5"/>
      <c r="Q175" s="4"/>
      <c r="T175" s="4"/>
      <c r="U175" s="5"/>
      <c r="V175" s="4"/>
      <c r="Y175" s="4"/>
      <c r="Z175" s="5"/>
      <c r="AA175" s="4"/>
      <c r="AD175" s="4"/>
      <c r="AE175" s="5"/>
      <c r="AF175" s="4"/>
      <c r="AI175" s="4"/>
      <c r="AJ175" s="5"/>
      <c r="AK175" s="4"/>
      <c r="AN175" s="4"/>
      <c r="AO175" s="5"/>
      <c r="AP175" s="4"/>
      <c r="AS175" s="4"/>
      <c r="AT175" s="5"/>
      <c r="AU175" s="4"/>
      <c r="AX175" s="4"/>
      <c r="AY175" s="5"/>
      <c r="AZ175" s="4"/>
      <c r="BC175" s="4"/>
      <c r="BD175" s="5"/>
      <c r="BE175" s="4"/>
      <c r="BH175" s="4"/>
      <c r="BI175" s="5"/>
      <c r="BJ175" s="4"/>
      <c r="BN175" s="4"/>
      <c r="BO175" s="5"/>
      <c r="BP175" s="4"/>
    </row>
    <row r="176" spans="4:68" s="3" customFormat="1" ht="14.4" x14ac:dyDescent="0.3">
      <c r="D176" s="57"/>
      <c r="E176" s="44"/>
      <c r="F176" s="45"/>
      <c r="G176" s="45"/>
      <c r="H176" s="57"/>
      <c r="J176" s="4"/>
      <c r="K176" s="5"/>
      <c r="L176" s="4"/>
      <c r="O176" s="4"/>
      <c r="P176" s="5"/>
      <c r="Q176" s="4"/>
      <c r="T176" s="4"/>
      <c r="U176" s="5"/>
      <c r="V176" s="4"/>
      <c r="Y176" s="4"/>
      <c r="Z176" s="5"/>
      <c r="AA176" s="4"/>
      <c r="AD176" s="4"/>
      <c r="AE176" s="5"/>
      <c r="AF176" s="4"/>
      <c r="AI176" s="4"/>
      <c r="AJ176" s="5"/>
      <c r="AK176" s="4"/>
      <c r="AN176" s="4"/>
      <c r="AO176" s="5"/>
      <c r="AP176" s="4"/>
      <c r="AS176" s="4"/>
      <c r="AT176" s="5"/>
      <c r="AU176" s="4"/>
      <c r="AX176" s="4"/>
      <c r="AY176" s="5"/>
      <c r="AZ176" s="4"/>
      <c r="BC176" s="4"/>
      <c r="BD176" s="5"/>
      <c r="BE176" s="4"/>
      <c r="BH176" s="4"/>
      <c r="BI176" s="5"/>
      <c r="BJ176" s="4"/>
      <c r="BN176" s="4"/>
      <c r="BO176" s="5"/>
      <c r="BP176" s="4"/>
    </row>
    <row r="177" spans="4:68" s="3" customFormat="1" ht="14.4" x14ac:dyDescent="0.3">
      <c r="D177" s="57"/>
      <c r="E177" s="44"/>
      <c r="F177" s="45"/>
      <c r="G177" s="45"/>
      <c r="H177" s="57"/>
      <c r="J177" s="4"/>
      <c r="K177" s="5"/>
      <c r="L177" s="4"/>
      <c r="O177" s="4"/>
      <c r="P177" s="5"/>
      <c r="Q177" s="4"/>
      <c r="T177" s="4"/>
      <c r="U177" s="5"/>
      <c r="V177" s="4"/>
      <c r="Y177" s="4"/>
      <c r="Z177" s="5"/>
      <c r="AA177" s="4"/>
      <c r="AD177" s="4"/>
      <c r="AE177" s="5"/>
      <c r="AF177" s="4"/>
      <c r="AI177" s="4"/>
      <c r="AJ177" s="5"/>
      <c r="AK177" s="4"/>
      <c r="AN177" s="4"/>
      <c r="AO177" s="5"/>
      <c r="AP177" s="4"/>
      <c r="AS177" s="4"/>
      <c r="AT177" s="5"/>
      <c r="AU177" s="4"/>
      <c r="AX177" s="4"/>
      <c r="AY177" s="5"/>
      <c r="AZ177" s="4"/>
      <c r="BC177" s="4"/>
      <c r="BD177" s="5"/>
      <c r="BE177" s="4"/>
      <c r="BH177" s="4"/>
      <c r="BI177" s="5"/>
      <c r="BJ177" s="4"/>
      <c r="BN177" s="4"/>
      <c r="BO177" s="5"/>
      <c r="BP177" s="4"/>
    </row>
    <row r="178" spans="4:68" s="3" customFormat="1" ht="14.4" x14ac:dyDescent="0.3">
      <c r="D178" s="57"/>
      <c r="E178" s="44"/>
      <c r="F178" s="45"/>
      <c r="G178" s="45"/>
      <c r="H178" s="57"/>
      <c r="J178" s="4"/>
      <c r="K178" s="5"/>
      <c r="L178" s="4"/>
      <c r="O178" s="4"/>
      <c r="P178" s="5"/>
      <c r="Q178" s="4"/>
      <c r="T178" s="4"/>
      <c r="U178" s="5"/>
      <c r="V178" s="4"/>
      <c r="Y178" s="4"/>
      <c r="Z178" s="5"/>
      <c r="AA178" s="4"/>
      <c r="AD178" s="4"/>
      <c r="AE178" s="5"/>
      <c r="AF178" s="4"/>
      <c r="AI178" s="4"/>
      <c r="AJ178" s="5"/>
      <c r="AK178" s="4"/>
      <c r="AN178" s="4"/>
      <c r="AO178" s="5"/>
      <c r="AP178" s="4"/>
      <c r="AS178" s="4"/>
      <c r="AT178" s="5"/>
      <c r="AU178" s="4"/>
      <c r="AX178" s="4"/>
      <c r="AY178" s="5"/>
      <c r="AZ178" s="4"/>
      <c r="BC178" s="4"/>
      <c r="BD178" s="5"/>
      <c r="BE178" s="4"/>
      <c r="BH178" s="4"/>
      <c r="BI178" s="5"/>
      <c r="BJ178" s="4"/>
      <c r="BN178" s="4"/>
      <c r="BO178" s="5"/>
      <c r="BP178" s="4"/>
    </row>
    <row r="179" spans="4:68" s="3" customFormat="1" ht="14.4" x14ac:dyDescent="0.3">
      <c r="D179" s="57"/>
      <c r="E179" s="44"/>
      <c r="F179" s="45"/>
      <c r="G179" s="45"/>
      <c r="H179" s="57"/>
      <c r="J179" s="4"/>
      <c r="K179" s="5"/>
      <c r="L179" s="4"/>
      <c r="O179" s="4"/>
      <c r="P179" s="5"/>
      <c r="Q179" s="4"/>
      <c r="T179" s="4"/>
      <c r="U179" s="5"/>
      <c r="V179" s="4"/>
      <c r="Y179" s="4"/>
      <c r="Z179" s="5"/>
      <c r="AA179" s="4"/>
      <c r="AD179" s="4"/>
      <c r="AE179" s="5"/>
      <c r="AF179" s="4"/>
      <c r="AI179" s="4"/>
      <c r="AJ179" s="5"/>
      <c r="AK179" s="4"/>
      <c r="AN179" s="4"/>
      <c r="AO179" s="5"/>
      <c r="AP179" s="4"/>
      <c r="AS179" s="4"/>
      <c r="AT179" s="5"/>
      <c r="AU179" s="4"/>
      <c r="AX179" s="4"/>
      <c r="AY179" s="5"/>
      <c r="AZ179" s="4"/>
      <c r="BC179" s="4"/>
      <c r="BD179" s="5"/>
      <c r="BE179" s="4"/>
      <c r="BH179" s="4"/>
      <c r="BI179" s="5"/>
      <c r="BJ179" s="4"/>
      <c r="BN179" s="4"/>
      <c r="BO179" s="5"/>
      <c r="BP179" s="4"/>
    </row>
    <row r="180" spans="4:68" s="3" customFormat="1" ht="14.4" x14ac:dyDescent="0.3">
      <c r="D180" s="57"/>
      <c r="E180" s="44"/>
      <c r="F180" s="45"/>
      <c r="G180" s="45"/>
      <c r="H180" s="57"/>
      <c r="J180" s="4"/>
      <c r="K180" s="5"/>
      <c r="L180" s="4"/>
      <c r="O180" s="4"/>
      <c r="P180" s="5"/>
      <c r="Q180" s="4"/>
      <c r="T180" s="4"/>
      <c r="U180" s="5"/>
      <c r="V180" s="4"/>
      <c r="Y180" s="4"/>
      <c r="Z180" s="5"/>
      <c r="AA180" s="4"/>
      <c r="AD180" s="4"/>
      <c r="AE180" s="5"/>
      <c r="AF180" s="4"/>
      <c r="AI180" s="4"/>
      <c r="AJ180" s="5"/>
      <c r="AK180" s="4"/>
      <c r="AN180" s="4"/>
      <c r="AO180" s="5"/>
      <c r="AP180" s="4"/>
      <c r="AS180" s="4"/>
      <c r="AT180" s="5"/>
      <c r="AU180" s="4"/>
      <c r="AX180" s="4"/>
      <c r="AY180" s="5"/>
      <c r="AZ180" s="4"/>
      <c r="BC180" s="4"/>
      <c r="BD180" s="5"/>
      <c r="BE180" s="4"/>
      <c r="BH180" s="4"/>
      <c r="BI180" s="5"/>
      <c r="BJ180" s="4"/>
      <c r="BN180" s="4"/>
      <c r="BO180" s="5"/>
      <c r="BP180" s="4"/>
    </row>
    <row r="181" spans="4:68" s="3" customFormat="1" ht="14.4" x14ac:dyDescent="0.3">
      <c r="D181" s="57"/>
      <c r="E181" s="44"/>
      <c r="F181" s="45"/>
      <c r="G181" s="45"/>
      <c r="H181" s="57"/>
      <c r="J181" s="4"/>
      <c r="K181" s="5"/>
      <c r="L181" s="4"/>
      <c r="O181" s="4"/>
      <c r="P181" s="5"/>
      <c r="Q181" s="4"/>
      <c r="T181" s="4"/>
      <c r="U181" s="5"/>
      <c r="V181" s="4"/>
      <c r="Y181" s="4"/>
      <c r="Z181" s="5"/>
      <c r="AA181" s="4"/>
      <c r="AD181" s="4"/>
      <c r="AE181" s="5"/>
      <c r="AF181" s="4"/>
      <c r="AI181" s="4"/>
      <c r="AJ181" s="5"/>
      <c r="AK181" s="4"/>
      <c r="AN181" s="4"/>
      <c r="AO181" s="5"/>
      <c r="AP181" s="4"/>
      <c r="AS181" s="4"/>
      <c r="AT181" s="5"/>
      <c r="AU181" s="4"/>
      <c r="AX181" s="4"/>
      <c r="AY181" s="5"/>
      <c r="AZ181" s="4"/>
      <c r="BC181" s="4"/>
      <c r="BD181" s="5"/>
      <c r="BE181" s="4"/>
      <c r="BH181" s="4"/>
      <c r="BI181" s="5"/>
      <c r="BJ181" s="4"/>
      <c r="BN181" s="4"/>
      <c r="BO181" s="5"/>
      <c r="BP181" s="4"/>
    </row>
    <row r="182" spans="4:68" s="3" customFormat="1" ht="14.4" x14ac:dyDescent="0.3">
      <c r="D182" s="57"/>
      <c r="E182" s="44"/>
      <c r="F182" s="45"/>
      <c r="G182" s="45"/>
      <c r="H182" s="57"/>
      <c r="J182" s="4"/>
      <c r="K182" s="5"/>
      <c r="L182" s="4"/>
      <c r="O182" s="4"/>
      <c r="P182" s="5"/>
      <c r="Q182" s="4"/>
      <c r="T182" s="4"/>
      <c r="U182" s="5"/>
      <c r="V182" s="4"/>
      <c r="Y182" s="4"/>
      <c r="Z182" s="5"/>
      <c r="AA182" s="4"/>
      <c r="AD182" s="4"/>
      <c r="AE182" s="5"/>
      <c r="AF182" s="4"/>
      <c r="AI182" s="4"/>
      <c r="AJ182" s="5"/>
      <c r="AK182" s="4"/>
      <c r="AN182" s="4"/>
      <c r="AO182" s="5"/>
      <c r="AP182" s="4"/>
      <c r="AS182" s="4"/>
      <c r="AT182" s="5"/>
      <c r="AU182" s="4"/>
      <c r="AX182" s="4"/>
      <c r="AY182" s="5"/>
      <c r="AZ182" s="4"/>
      <c r="BC182" s="4"/>
      <c r="BD182" s="5"/>
      <c r="BE182" s="4"/>
      <c r="BH182" s="4"/>
      <c r="BI182" s="5"/>
      <c r="BJ182" s="4"/>
      <c r="BN182" s="4"/>
      <c r="BO182" s="5"/>
      <c r="BP182" s="4"/>
    </row>
    <row r="183" spans="4:68" s="3" customFormat="1" ht="14.4" x14ac:dyDescent="0.3">
      <c r="D183" s="57"/>
      <c r="E183" s="44"/>
      <c r="F183" s="45"/>
      <c r="G183" s="45"/>
      <c r="H183" s="57"/>
      <c r="J183" s="4"/>
      <c r="K183" s="5"/>
      <c r="L183" s="4"/>
      <c r="O183" s="4"/>
      <c r="P183" s="5"/>
      <c r="Q183" s="4"/>
      <c r="T183" s="4"/>
      <c r="U183" s="5"/>
      <c r="V183" s="4"/>
      <c r="Y183" s="4"/>
      <c r="Z183" s="5"/>
      <c r="AA183" s="4"/>
      <c r="AD183" s="4"/>
      <c r="AE183" s="5"/>
      <c r="AF183" s="4"/>
      <c r="AI183" s="4"/>
      <c r="AJ183" s="5"/>
      <c r="AK183" s="4"/>
      <c r="AN183" s="4"/>
      <c r="AO183" s="5"/>
      <c r="AP183" s="4"/>
      <c r="AS183" s="4"/>
      <c r="AT183" s="5"/>
      <c r="AU183" s="4"/>
      <c r="AX183" s="4"/>
      <c r="AY183" s="5"/>
      <c r="AZ183" s="4"/>
      <c r="BC183" s="4"/>
      <c r="BD183" s="5"/>
      <c r="BE183" s="4"/>
      <c r="BH183" s="4"/>
      <c r="BI183" s="5"/>
      <c r="BJ183" s="4"/>
      <c r="BN183" s="4"/>
      <c r="BO183" s="5"/>
      <c r="BP183" s="4"/>
    </row>
    <row r="184" spans="4:68" s="3" customFormat="1" ht="14.4" x14ac:dyDescent="0.3">
      <c r="D184" s="57"/>
      <c r="E184" s="44"/>
      <c r="F184" s="45"/>
      <c r="G184" s="45"/>
      <c r="H184" s="57"/>
      <c r="J184" s="4"/>
      <c r="K184" s="5"/>
      <c r="L184" s="4"/>
      <c r="O184" s="4"/>
      <c r="P184" s="5"/>
      <c r="Q184" s="4"/>
      <c r="T184" s="4"/>
      <c r="U184" s="5"/>
      <c r="V184" s="4"/>
      <c r="Y184" s="4"/>
      <c r="Z184" s="5"/>
      <c r="AA184" s="4"/>
      <c r="AD184" s="4"/>
      <c r="AE184" s="5"/>
      <c r="AF184" s="4"/>
      <c r="AI184" s="4"/>
      <c r="AJ184" s="5"/>
      <c r="AK184" s="4"/>
      <c r="AN184" s="4"/>
      <c r="AO184" s="5"/>
      <c r="AP184" s="4"/>
      <c r="AS184" s="4"/>
      <c r="AT184" s="5"/>
      <c r="AU184" s="4"/>
      <c r="AX184" s="4"/>
      <c r="AY184" s="5"/>
      <c r="AZ184" s="4"/>
      <c r="BC184" s="4"/>
      <c r="BD184" s="5"/>
      <c r="BE184" s="4"/>
      <c r="BH184" s="4"/>
      <c r="BI184" s="5"/>
      <c r="BJ184" s="4"/>
      <c r="BN184" s="4"/>
      <c r="BO184" s="5"/>
      <c r="BP184" s="4"/>
    </row>
    <row r="185" spans="4:68" s="3" customFormat="1" ht="14.4" x14ac:dyDescent="0.3">
      <c r="D185" s="57"/>
      <c r="E185" s="44"/>
      <c r="F185" s="45"/>
      <c r="G185" s="45"/>
      <c r="H185" s="57"/>
      <c r="J185" s="4"/>
      <c r="K185" s="5"/>
      <c r="L185" s="4"/>
      <c r="O185" s="4"/>
      <c r="P185" s="5"/>
      <c r="Q185" s="4"/>
      <c r="T185" s="4"/>
      <c r="U185" s="5"/>
      <c r="V185" s="4"/>
      <c r="Y185" s="4"/>
      <c r="Z185" s="5"/>
      <c r="AA185" s="4"/>
      <c r="AD185" s="4"/>
      <c r="AE185" s="5"/>
      <c r="AF185" s="4"/>
      <c r="AI185" s="4"/>
      <c r="AJ185" s="5"/>
      <c r="AK185" s="4"/>
      <c r="AN185" s="4"/>
      <c r="AO185" s="5"/>
      <c r="AP185" s="4"/>
      <c r="AS185" s="4"/>
      <c r="AT185" s="5"/>
      <c r="AU185" s="4"/>
      <c r="AX185" s="4"/>
      <c r="AY185" s="5"/>
      <c r="AZ185" s="4"/>
      <c r="BC185" s="4"/>
      <c r="BD185" s="5"/>
      <c r="BE185" s="4"/>
      <c r="BH185" s="4"/>
      <c r="BI185" s="5"/>
      <c r="BJ185" s="4"/>
      <c r="BN185" s="4"/>
      <c r="BO185" s="5"/>
      <c r="BP185" s="4"/>
    </row>
    <row r="186" spans="4:68" s="3" customFormat="1" ht="14.4" x14ac:dyDescent="0.3">
      <c r="D186" s="57"/>
      <c r="E186" s="44"/>
      <c r="F186" s="45"/>
      <c r="G186" s="45"/>
      <c r="H186" s="57"/>
      <c r="J186" s="4"/>
      <c r="K186" s="5"/>
      <c r="L186" s="4"/>
      <c r="O186" s="4"/>
      <c r="P186" s="5"/>
      <c r="Q186" s="4"/>
      <c r="T186" s="4"/>
      <c r="U186" s="5"/>
      <c r="V186" s="4"/>
      <c r="Y186" s="4"/>
      <c r="Z186" s="5"/>
      <c r="AA186" s="4"/>
      <c r="AD186" s="4"/>
      <c r="AE186" s="5"/>
      <c r="AF186" s="4"/>
      <c r="AI186" s="4"/>
      <c r="AJ186" s="5"/>
      <c r="AK186" s="4"/>
      <c r="AN186" s="4"/>
      <c r="AO186" s="5"/>
      <c r="AP186" s="4"/>
      <c r="AS186" s="4"/>
      <c r="AT186" s="5"/>
      <c r="AU186" s="4"/>
      <c r="AX186" s="4"/>
      <c r="AY186" s="5"/>
      <c r="AZ186" s="4"/>
      <c r="BC186" s="4"/>
      <c r="BD186" s="5"/>
      <c r="BE186" s="4"/>
      <c r="BH186" s="4"/>
      <c r="BI186" s="5"/>
      <c r="BJ186" s="4"/>
      <c r="BN186" s="4"/>
      <c r="BO186" s="5"/>
      <c r="BP186" s="4"/>
    </row>
    <row r="187" spans="4:68" s="3" customFormat="1" ht="14.4" x14ac:dyDescent="0.3">
      <c r="D187" s="57"/>
      <c r="E187" s="44"/>
      <c r="F187" s="45"/>
      <c r="G187" s="45"/>
      <c r="H187" s="57"/>
      <c r="J187" s="4"/>
      <c r="K187" s="5"/>
      <c r="L187" s="4"/>
      <c r="O187" s="4"/>
      <c r="P187" s="5"/>
      <c r="Q187" s="4"/>
      <c r="T187" s="4"/>
      <c r="U187" s="5"/>
      <c r="V187" s="4"/>
      <c r="Y187" s="4"/>
      <c r="Z187" s="5"/>
      <c r="AA187" s="4"/>
      <c r="AD187" s="4"/>
      <c r="AE187" s="5"/>
      <c r="AF187" s="4"/>
      <c r="AI187" s="4"/>
      <c r="AJ187" s="5"/>
      <c r="AK187" s="4"/>
      <c r="AN187" s="4"/>
      <c r="AO187" s="5"/>
      <c r="AP187" s="4"/>
      <c r="AS187" s="4"/>
      <c r="AT187" s="5"/>
      <c r="AU187" s="4"/>
      <c r="AX187" s="4"/>
      <c r="AY187" s="5"/>
      <c r="AZ187" s="4"/>
      <c r="BC187" s="4"/>
      <c r="BD187" s="5"/>
      <c r="BE187" s="4"/>
      <c r="BH187" s="4"/>
      <c r="BI187" s="5"/>
      <c r="BJ187" s="4"/>
      <c r="BN187" s="4"/>
      <c r="BO187" s="5"/>
      <c r="BP187" s="4"/>
    </row>
    <row r="188" spans="4:68" s="3" customFormat="1" ht="14.4" x14ac:dyDescent="0.3">
      <c r="D188" s="57"/>
      <c r="E188" s="44"/>
      <c r="F188" s="45"/>
      <c r="G188" s="45"/>
      <c r="H188" s="57"/>
      <c r="J188" s="4"/>
      <c r="K188" s="5"/>
      <c r="L188" s="4"/>
      <c r="O188" s="4"/>
      <c r="P188" s="5"/>
      <c r="Q188" s="4"/>
      <c r="T188" s="4"/>
      <c r="U188" s="5"/>
      <c r="V188" s="4"/>
      <c r="Y188" s="4"/>
      <c r="Z188" s="5"/>
      <c r="AA188" s="4"/>
      <c r="AD188" s="4"/>
      <c r="AE188" s="5"/>
      <c r="AF188" s="4"/>
      <c r="AI188" s="4"/>
      <c r="AJ188" s="5"/>
      <c r="AK188" s="4"/>
      <c r="AN188" s="4"/>
      <c r="AO188" s="5"/>
      <c r="AP188" s="4"/>
      <c r="AS188" s="4"/>
      <c r="AT188" s="5"/>
      <c r="AU188" s="4"/>
      <c r="AX188" s="4"/>
      <c r="AY188" s="5"/>
      <c r="AZ188" s="4"/>
      <c r="BC188" s="4"/>
      <c r="BD188" s="5"/>
      <c r="BE188" s="4"/>
      <c r="BH188" s="4"/>
      <c r="BI188" s="5"/>
      <c r="BJ188" s="4"/>
      <c r="BN188" s="4"/>
      <c r="BO188" s="5"/>
      <c r="BP188" s="4"/>
    </row>
    <row r="189" spans="4:68" s="3" customFormat="1" ht="14.4" x14ac:dyDescent="0.3">
      <c r="D189" s="57"/>
      <c r="E189" s="44"/>
      <c r="F189" s="45"/>
      <c r="G189" s="45"/>
      <c r="H189" s="57"/>
      <c r="J189" s="4"/>
      <c r="K189" s="5"/>
      <c r="L189" s="4"/>
      <c r="O189" s="4"/>
      <c r="P189" s="5"/>
      <c r="Q189" s="4"/>
      <c r="T189" s="4"/>
      <c r="U189" s="5"/>
      <c r="V189" s="4"/>
      <c r="Y189" s="4"/>
      <c r="Z189" s="5"/>
      <c r="AA189" s="4"/>
      <c r="AD189" s="4"/>
      <c r="AE189" s="5"/>
      <c r="AF189" s="4"/>
      <c r="AI189" s="4"/>
      <c r="AJ189" s="5"/>
      <c r="AK189" s="4"/>
      <c r="AN189" s="4"/>
      <c r="AO189" s="5"/>
      <c r="AP189" s="4"/>
      <c r="AS189" s="4"/>
      <c r="AT189" s="5"/>
      <c r="AU189" s="4"/>
      <c r="AX189" s="4"/>
      <c r="AY189" s="5"/>
      <c r="AZ189" s="4"/>
      <c r="BC189" s="4"/>
      <c r="BD189" s="5"/>
      <c r="BE189" s="4"/>
      <c r="BH189" s="4"/>
      <c r="BI189" s="5"/>
      <c r="BJ189" s="4"/>
      <c r="BN189" s="4"/>
      <c r="BO189" s="5"/>
      <c r="BP189" s="4"/>
    </row>
    <row r="190" spans="4:68" s="3" customFormat="1" ht="14.4" x14ac:dyDescent="0.3">
      <c r="D190" s="57"/>
      <c r="E190" s="44"/>
      <c r="F190" s="45"/>
      <c r="G190" s="45"/>
      <c r="H190" s="57"/>
      <c r="J190" s="4"/>
      <c r="K190" s="5"/>
      <c r="L190" s="4"/>
      <c r="O190" s="4"/>
      <c r="P190" s="5"/>
      <c r="Q190" s="4"/>
      <c r="T190" s="4"/>
      <c r="U190" s="5"/>
      <c r="V190" s="4"/>
      <c r="Y190" s="4"/>
      <c r="Z190" s="5"/>
      <c r="AA190" s="4"/>
      <c r="AD190" s="4"/>
      <c r="AE190" s="5"/>
      <c r="AF190" s="4"/>
      <c r="AI190" s="4"/>
      <c r="AJ190" s="5"/>
      <c r="AK190" s="4"/>
      <c r="AN190" s="4"/>
      <c r="AO190" s="5"/>
      <c r="AP190" s="4"/>
      <c r="AS190" s="4"/>
      <c r="AT190" s="5"/>
      <c r="AU190" s="4"/>
      <c r="AX190" s="4"/>
      <c r="AY190" s="5"/>
      <c r="AZ190" s="4"/>
      <c r="BC190" s="4"/>
      <c r="BD190" s="5"/>
      <c r="BE190" s="4"/>
      <c r="BH190" s="4"/>
      <c r="BI190" s="5"/>
      <c r="BJ190" s="4"/>
      <c r="BN190" s="4"/>
      <c r="BO190" s="5"/>
      <c r="BP190" s="4"/>
    </row>
    <row r="191" spans="4:68" s="3" customFormat="1" ht="14.4" x14ac:dyDescent="0.3">
      <c r="D191" s="57"/>
      <c r="E191" s="44"/>
      <c r="F191" s="45"/>
      <c r="G191" s="45"/>
      <c r="H191" s="57"/>
      <c r="J191" s="4"/>
      <c r="K191" s="5"/>
      <c r="L191" s="4"/>
      <c r="O191" s="4"/>
      <c r="P191" s="5"/>
      <c r="Q191" s="4"/>
      <c r="T191" s="4"/>
      <c r="U191" s="5"/>
      <c r="V191" s="4"/>
      <c r="Y191" s="4"/>
      <c r="Z191" s="5"/>
      <c r="AA191" s="4"/>
      <c r="AD191" s="4"/>
      <c r="AE191" s="5"/>
      <c r="AF191" s="4"/>
      <c r="AI191" s="4"/>
      <c r="AJ191" s="5"/>
      <c r="AK191" s="4"/>
      <c r="AN191" s="4"/>
      <c r="AO191" s="5"/>
      <c r="AP191" s="4"/>
      <c r="AS191" s="4"/>
      <c r="AT191" s="5"/>
      <c r="AU191" s="4"/>
      <c r="AX191" s="4"/>
      <c r="AY191" s="5"/>
      <c r="AZ191" s="4"/>
      <c r="BC191" s="4"/>
      <c r="BD191" s="5"/>
      <c r="BE191" s="4"/>
      <c r="BH191" s="4"/>
      <c r="BI191" s="5"/>
      <c r="BJ191" s="4"/>
      <c r="BN191" s="4"/>
      <c r="BO191" s="5"/>
      <c r="BP191" s="4"/>
    </row>
    <row r="192" spans="4:68" s="3" customFormat="1" ht="14.4" x14ac:dyDescent="0.3">
      <c r="D192" s="57"/>
      <c r="E192" s="44"/>
      <c r="F192" s="45"/>
      <c r="G192" s="45"/>
      <c r="H192" s="57"/>
      <c r="J192" s="4"/>
      <c r="K192" s="5"/>
      <c r="L192" s="4"/>
      <c r="O192" s="4"/>
      <c r="P192" s="5"/>
      <c r="Q192" s="4"/>
      <c r="T192" s="4"/>
      <c r="U192" s="5"/>
      <c r="V192" s="4"/>
      <c r="Y192" s="4"/>
      <c r="Z192" s="5"/>
      <c r="AA192" s="4"/>
      <c r="AD192" s="4"/>
      <c r="AE192" s="5"/>
      <c r="AF192" s="4"/>
      <c r="AI192" s="4"/>
      <c r="AJ192" s="5"/>
      <c r="AK192" s="4"/>
      <c r="AN192" s="4"/>
      <c r="AO192" s="5"/>
      <c r="AP192" s="4"/>
      <c r="AS192" s="4"/>
      <c r="AT192" s="5"/>
      <c r="AU192" s="4"/>
      <c r="AX192" s="4"/>
      <c r="AY192" s="5"/>
      <c r="AZ192" s="4"/>
      <c r="BC192" s="4"/>
      <c r="BD192" s="5"/>
      <c r="BE192" s="4"/>
      <c r="BH192" s="4"/>
      <c r="BI192" s="5"/>
      <c r="BJ192" s="4"/>
      <c r="BN192" s="4"/>
      <c r="BO192" s="5"/>
      <c r="BP192" s="4"/>
    </row>
    <row r="193" spans="4:68" s="3" customFormat="1" ht="14.4" x14ac:dyDescent="0.3">
      <c r="D193" s="57"/>
      <c r="E193" s="44"/>
      <c r="F193" s="45"/>
      <c r="G193" s="45"/>
      <c r="H193" s="57"/>
      <c r="J193" s="4"/>
      <c r="K193" s="5"/>
      <c r="L193" s="4"/>
      <c r="O193" s="4"/>
      <c r="P193" s="5"/>
      <c r="Q193" s="4"/>
      <c r="T193" s="4"/>
      <c r="U193" s="5"/>
      <c r="V193" s="4"/>
      <c r="Y193" s="4"/>
      <c r="Z193" s="5"/>
      <c r="AA193" s="4"/>
      <c r="AD193" s="4"/>
      <c r="AE193" s="5"/>
      <c r="AF193" s="4"/>
      <c r="AI193" s="4"/>
      <c r="AJ193" s="5"/>
      <c r="AK193" s="4"/>
      <c r="AN193" s="4"/>
      <c r="AO193" s="5"/>
      <c r="AP193" s="4"/>
      <c r="AS193" s="4"/>
      <c r="AT193" s="5"/>
      <c r="AU193" s="4"/>
      <c r="AX193" s="4"/>
      <c r="AY193" s="5"/>
      <c r="AZ193" s="4"/>
      <c r="BC193" s="4"/>
      <c r="BD193" s="5"/>
      <c r="BE193" s="4"/>
      <c r="BH193" s="4"/>
      <c r="BI193" s="5"/>
      <c r="BJ193" s="4"/>
      <c r="BN193" s="4"/>
      <c r="BO193" s="5"/>
      <c r="BP193" s="4"/>
    </row>
    <row r="194" spans="4:68" s="3" customFormat="1" ht="14.4" x14ac:dyDescent="0.3">
      <c r="D194" s="57"/>
      <c r="E194" s="44"/>
      <c r="F194" s="45"/>
      <c r="G194" s="45"/>
      <c r="H194" s="57"/>
      <c r="J194" s="4"/>
      <c r="K194" s="5"/>
      <c r="L194" s="4"/>
      <c r="O194" s="4"/>
      <c r="P194" s="5"/>
      <c r="Q194" s="4"/>
      <c r="T194" s="4"/>
      <c r="U194" s="5"/>
      <c r="V194" s="4"/>
      <c r="Y194" s="4"/>
      <c r="Z194" s="5"/>
      <c r="AA194" s="4"/>
      <c r="AD194" s="4"/>
      <c r="AE194" s="5"/>
      <c r="AF194" s="4"/>
      <c r="AI194" s="4"/>
      <c r="AJ194" s="5"/>
      <c r="AK194" s="4"/>
      <c r="AN194" s="4"/>
      <c r="AO194" s="5"/>
      <c r="AP194" s="4"/>
      <c r="AS194" s="4"/>
      <c r="AT194" s="5"/>
      <c r="AU194" s="4"/>
      <c r="AX194" s="4"/>
      <c r="AY194" s="5"/>
      <c r="AZ194" s="4"/>
      <c r="BC194" s="4"/>
      <c r="BD194" s="5"/>
      <c r="BE194" s="4"/>
      <c r="BH194" s="4"/>
      <c r="BI194" s="5"/>
      <c r="BJ194" s="4"/>
      <c r="BN194" s="4"/>
      <c r="BO194" s="5"/>
      <c r="BP194" s="4"/>
    </row>
    <row r="195" spans="4:68" s="3" customFormat="1" ht="14.4" x14ac:dyDescent="0.3">
      <c r="D195" s="57"/>
      <c r="E195" s="44"/>
      <c r="F195" s="45"/>
      <c r="G195" s="45"/>
      <c r="H195" s="57"/>
      <c r="J195" s="4"/>
      <c r="K195" s="5"/>
      <c r="L195" s="4"/>
      <c r="O195" s="4"/>
      <c r="P195" s="5"/>
      <c r="Q195" s="4"/>
      <c r="T195" s="4"/>
      <c r="U195" s="5"/>
      <c r="V195" s="4"/>
      <c r="Y195" s="4"/>
      <c r="Z195" s="5"/>
      <c r="AA195" s="4"/>
      <c r="AD195" s="4"/>
      <c r="AE195" s="5"/>
      <c r="AF195" s="4"/>
      <c r="AI195" s="4"/>
      <c r="AJ195" s="5"/>
      <c r="AK195" s="4"/>
      <c r="AN195" s="4"/>
      <c r="AO195" s="5"/>
      <c r="AP195" s="4"/>
      <c r="AS195" s="4"/>
      <c r="AT195" s="5"/>
      <c r="AU195" s="4"/>
      <c r="AX195" s="4"/>
      <c r="AY195" s="5"/>
      <c r="AZ195" s="4"/>
      <c r="BC195" s="4"/>
      <c r="BD195" s="5"/>
      <c r="BE195" s="4"/>
      <c r="BH195" s="4"/>
      <c r="BI195" s="5"/>
      <c r="BJ195" s="4"/>
      <c r="BN195" s="4"/>
      <c r="BO195" s="5"/>
      <c r="BP195" s="4"/>
    </row>
    <row r="196" spans="4:68" s="3" customFormat="1" ht="14.4" x14ac:dyDescent="0.3">
      <c r="D196" s="57"/>
      <c r="E196" s="44"/>
      <c r="F196" s="45"/>
      <c r="G196" s="45"/>
      <c r="H196" s="57"/>
      <c r="J196" s="4"/>
      <c r="K196" s="5"/>
      <c r="L196" s="4"/>
      <c r="O196" s="4"/>
      <c r="P196" s="5"/>
      <c r="Q196" s="4"/>
      <c r="T196" s="4"/>
      <c r="U196" s="5"/>
      <c r="V196" s="4"/>
      <c r="Y196" s="4"/>
      <c r="Z196" s="5"/>
      <c r="AA196" s="4"/>
      <c r="AD196" s="4"/>
      <c r="AE196" s="5"/>
      <c r="AF196" s="4"/>
      <c r="AI196" s="4"/>
      <c r="AJ196" s="5"/>
      <c r="AK196" s="4"/>
      <c r="AN196" s="4"/>
      <c r="AO196" s="5"/>
      <c r="AP196" s="4"/>
      <c r="AS196" s="4"/>
      <c r="AT196" s="5"/>
      <c r="AU196" s="4"/>
      <c r="AX196" s="4"/>
      <c r="AY196" s="5"/>
      <c r="AZ196" s="4"/>
      <c r="BC196" s="4"/>
      <c r="BD196" s="5"/>
      <c r="BE196" s="4"/>
      <c r="BH196" s="4"/>
      <c r="BI196" s="5"/>
      <c r="BJ196" s="4"/>
      <c r="BN196" s="4"/>
      <c r="BO196" s="5"/>
      <c r="BP196" s="4"/>
    </row>
    <row r="197" spans="4:68" s="3" customFormat="1" ht="14.4" x14ac:dyDescent="0.3">
      <c r="D197" s="57"/>
      <c r="E197" s="44"/>
      <c r="F197" s="45"/>
      <c r="G197" s="45"/>
      <c r="H197" s="57"/>
      <c r="J197" s="4"/>
      <c r="K197" s="5"/>
      <c r="L197" s="4"/>
      <c r="O197" s="4"/>
      <c r="P197" s="5"/>
      <c r="Q197" s="4"/>
      <c r="T197" s="4"/>
      <c r="U197" s="5"/>
      <c r="V197" s="4"/>
      <c r="Y197" s="4"/>
      <c r="Z197" s="5"/>
      <c r="AA197" s="4"/>
      <c r="AD197" s="4"/>
      <c r="AE197" s="5"/>
      <c r="AF197" s="4"/>
      <c r="AI197" s="4"/>
      <c r="AJ197" s="5"/>
      <c r="AK197" s="4"/>
      <c r="AN197" s="4"/>
      <c r="AO197" s="5"/>
      <c r="AP197" s="4"/>
      <c r="AS197" s="4"/>
      <c r="AT197" s="5"/>
      <c r="AU197" s="4"/>
      <c r="AX197" s="4"/>
      <c r="AY197" s="5"/>
      <c r="AZ197" s="4"/>
      <c r="BC197" s="4"/>
      <c r="BD197" s="5"/>
      <c r="BE197" s="4"/>
      <c r="BH197" s="4"/>
      <c r="BI197" s="5"/>
      <c r="BJ197" s="4"/>
      <c r="BN197" s="4"/>
      <c r="BO197" s="5"/>
      <c r="BP197" s="4"/>
    </row>
    <row r="198" spans="4:68" s="3" customFormat="1" ht="14.4" x14ac:dyDescent="0.3">
      <c r="D198" s="57"/>
      <c r="E198" s="44"/>
      <c r="F198" s="45"/>
      <c r="G198" s="45"/>
      <c r="H198" s="57"/>
      <c r="J198" s="4"/>
      <c r="K198" s="5"/>
      <c r="L198" s="4"/>
      <c r="O198" s="4"/>
      <c r="P198" s="5"/>
      <c r="Q198" s="4"/>
      <c r="T198" s="4"/>
      <c r="U198" s="5"/>
      <c r="V198" s="4"/>
      <c r="Y198" s="4"/>
      <c r="Z198" s="5"/>
      <c r="AA198" s="4"/>
      <c r="AD198" s="4"/>
      <c r="AE198" s="5"/>
      <c r="AF198" s="4"/>
      <c r="AI198" s="4"/>
      <c r="AJ198" s="5"/>
      <c r="AK198" s="4"/>
      <c r="AN198" s="4"/>
      <c r="AO198" s="5"/>
      <c r="AP198" s="4"/>
      <c r="AS198" s="4"/>
      <c r="AT198" s="5"/>
      <c r="AU198" s="4"/>
      <c r="AX198" s="4"/>
      <c r="AY198" s="5"/>
      <c r="AZ198" s="4"/>
      <c r="BC198" s="4"/>
      <c r="BD198" s="5"/>
      <c r="BE198" s="4"/>
      <c r="BH198" s="4"/>
      <c r="BI198" s="5"/>
      <c r="BJ198" s="4"/>
      <c r="BN198" s="4"/>
      <c r="BO198" s="5"/>
      <c r="BP198" s="4"/>
    </row>
    <row r="199" spans="4:68" s="3" customFormat="1" ht="14.4" x14ac:dyDescent="0.3">
      <c r="D199" s="57"/>
      <c r="E199" s="44"/>
      <c r="F199" s="45"/>
      <c r="G199" s="45"/>
      <c r="H199" s="57"/>
      <c r="J199" s="4"/>
      <c r="K199" s="5"/>
      <c r="L199" s="4"/>
      <c r="O199" s="4"/>
      <c r="P199" s="5"/>
      <c r="Q199" s="4"/>
      <c r="T199" s="4"/>
      <c r="U199" s="5"/>
      <c r="V199" s="4"/>
      <c r="Y199" s="4"/>
      <c r="Z199" s="5"/>
      <c r="AA199" s="4"/>
      <c r="AD199" s="4"/>
      <c r="AE199" s="5"/>
      <c r="AF199" s="4"/>
      <c r="AI199" s="4"/>
      <c r="AJ199" s="5"/>
      <c r="AK199" s="4"/>
      <c r="AN199" s="4"/>
      <c r="AO199" s="5"/>
      <c r="AP199" s="4"/>
      <c r="AS199" s="4"/>
      <c r="AT199" s="5"/>
      <c r="AU199" s="4"/>
      <c r="AX199" s="4"/>
      <c r="AY199" s="5"/>
      <c r="AZ199" s="4"/>
      <c r="BC199" s="4"/>
      <c r="BD199" s="5"/>
      <c r="BE199" s="4"/>
      <c r="BH199" s="4"/>
      <c r="BI199" s="5"/>
      <c r="BJ199" s="4"/>
      <c r="BN199" s="4"/>
      <c r="BO199" s="5"/>
      <c r="BP199" s="4"/>
    </row>
    <row r="200" spans="4:68" s="3" customFormat="1" ht="14.4" x14ac:dyDescent="0.3">
      <c r="D200" s="57"/>
      <c r="E200" s="44"/>
      <c r="F200" s="45"/>
      <c r="G200" s="45"/>
      <c r="H200" s="57"/>
      <c r="J200" s="4"/>
      <c r="K200" s="5"/>
      <c r="L200" s="4"/>
      <c r="O200" s="4"/>
      <c r="P200" s="5"/>
      <c r="Q200" s="4"/>
      <c r="T200" s="4"/>
      <c r="U200" s="5"/>
      <c r="V200" s="4"/>
      <c r="Y200" s="4"/>
      <c r="Z200" s="5"/>
      <c r="AA200" s="4"/>
      <c r="AD200" s="4"/>
      <c r="AE200" s="5"/>
      <c r="AF200" s="4"/>
      <c r="AI200" s="4"/>
      <c r="AJ200" s="5"/>
      <c r="AK200" s="4"/>
      <c r="AN200" s="4"/>
      <c r="AO200" s="5"/>
      <c r="AP200" s="4"/>
      <c r="AS200" s="4"/>
      <c r="AT200" s="5"/>
      <c r="AU200" s="4"/>
      <c r="AX200" s="4"/>
      <c r="AY200" s="5"/>
      <c r="AZ200" s="4"/>
      <c r="BC200" s="4"/>
      <c r="BD200" s="5"/>
      <c r="BE200" s="4"/>
      <c r="BH200" s="4"/>
      <c r="BI200" s="5"/>
      <c r="BJ200" s="4"/>
      <c r="BN200" s="4"/>
      <c r="BO200" s="5"/>
      <c r="BP200" s="4"/>
    </row>
    <row r="201" spans="4:68" s="3" customFormat="1" ht="14.4" x14ac:dyDescent="0.3">
      <c r="D201" s="57"/>
      <c r="E201" s="44"/>
      <c r="F201" s="45"/>
      <c r="G201" s="45"/>
      <c r="H201" s="57"/>
      <c r="J201" s="4"/>
      <c r="K201" s="5"/>
      <c r="L201" s="4"/>
      <c r="O201" s="4"/>
      <c r="P201" s="5"/>
      <c r="Q201" s="4"/>
      <c r="T201" s="4"/>
      <c r="U201" s="5"/>
      <c r="V201" s="4"/>
      <c r="Y201" s="4"/>
      <c r="Z201" s="5"/>
      <c r="AA201" s="4"/>
      <c r="AD201" s="4"/>
      <c r="AE201" s="5"/>
      <c r="AF201" s="4"/>
      <c r="AI201" s="4"/>
      <c r="AJ201" s="5"/>
      <c r="AK201" s="4"/>
      <c r="AN201" s="4"/>
      <c r="AO201" s="5"/>
      <c r="AP201" s="4"/>
      <c r="AS201" s="4"/>
      <c r="AT201" s="5"/>
      <c r="AU201" s="4"/>
      <c r="AX201" s="4"/>
      <c r="AY201" s="5"/>
      <c r="AZ201" s="4"/>
      <c r="BC201" s="4"/>
      <c r="BD201" s="5"/>
      <c r="BE201" s="4"/>
      <c r="BH201" s="4"/>
      <c r="BI201" s="5"/>
      <c r="BJ201" s="4"/>
      <c r="BN201" s="4"/>
      <c r="BO201" s="5"/>
      <c r="BP201" s="4"/>
    </row>
    <row r="202" spans="4:68" s="3" customFormat="1" ht="14.4" x14ac:dyDescent="0.3">
      <c r="D202" s="57"/>
      <c r="E202" s="44"/>
      <c r="F202" s="45"/>
      <c r="G202" s="45"/>
      <c r="H202" s="57"/>
      <c r="J202" s="4"/>
      <c r="K202" s="5"/>
      <c r="L202" s="4"/>
      <c r="O202" s="4"/>
      <c r="P202" s="5"/>
      <c r="Q202" s="4"/>
      <c r="T202" s="4"/>
      <c r="U202" s="5"/>
      <c r="V202" s="4"/>
      <c r="Y202" s="4"/>
      <c r="Z202" s="5"/>
      <c r="AA202" s="4"/>
      <c r="AD202" s="4"/>
      <c r="AE202" s="5"/>
      <c r="AF202" s="4"/>
      <c r="AI202" s="4"/>
      <c r="AJ202" s="5"/>
      <c r="AK202" s="4"/>
      <c r="AN202" s="4"/>
      <c r="AO202" s="5"/>
      <c r="AP202" s="4"/>
      <c r="AS202" s="4"/>
      <c r="AT202" s="5"/>
      <c r="AU202" s="4"/>
      <c r="AX202" s="4"/>
      <c r="AY202" s="5"/>
      <c r="AZ202" s="4"/>
      <c r="BC202" s="4"/>
      <c r="BD202" s="5"/>
      <c r="BE202" s="4"/>
      <c r="BH202" s="4"/>
      <c r="BI202" s="5"/>
      <c r="BJ202" s="4"/>
      <c r="BN202" s="4"/>
      <c r="BO202" s="5"/>
      <c r="BP202" s="4"/>
    </row>
    <row r="203" spans="4:68" s="3" customFormat="1" ht="14.4" x14ac:dyDescent="0.3">
      <c r="D203" s="57"/>
      <c r="E203" s="44"/>
      <c r="F203" s="45"/>
      <c r="G203" s="45"/>
      <c r="H203" s="57"/>
      <c r="J203" s="4"/>
      <c r="K203" s="5"/>
      <c r="L203" s="4"/>
      <c r="O203" s="4"/>
      <c r="P203" s="5"/>
      <c r="Q203" s="4"/>
      <c r="T203" s="4"/>
      <c r="U203" s="5"/>
      <c r="V203" s="4"/>
      <c r="Y203" s="4"/>
      <c r="Z203" s="5"/>
      <c r="AA203" s="4"/>
      <c r="AD203" s="4"/>
      <c r="AE203" s="5"/>
      <c r="AF203" s="4"/>
      <c r="AI203" s="4"/>
      <c r="AJ203" s="5"/>
      <c r="AK203" s="4"/>
      <c r="AN203" s="4"/>
      <c r="AO203" s="5"/>
      <c r="AP203" s="4"/>
      <c r="AS203" s="4"/>
      <c r="AT203" s="5"/>
      <c r="AU203" s="4"/>
      <c r="AX203" s="4"/>
      <c r="AY203" s="5"/>
      <c r="AZ203" s="4"/>
      <c r="BC203" s="4"/>
      <c r="BD203" s="5"/>
      <c r="BE203" s="4"/>
      <c r="BH203" s="4"/>
      <c r="BI203" s="5"/>
      <c r="BJ203" s="4"/>
      <c r="BN203" s="4"/>
      <c r="BO203" s="5"/>
      <c r="BP203" s="4"/>
    </row>
    <row r="204" spans="4:68" s="3" customFormat="1" ht="14.4" x14ac:dyDescent="0.3">
      <c r="D204" s="57"/>
      <c r="E204" s="44"/>
      <c r="F204" s="45"/>
      <c r="G204" s="45"/>
      <c r="H204" s="57"/>
      <c r="J204" s="4"/>
      <c r="K204" s="5"/>
      <c r="L204" s="4"/>
      <c r="O204" s="4"/>
      <c r="P204" s="5"/>
      <c r="Q204" s="4"/>
      <c r="T204" s="4"/>
      <c r="U204" s="5"/>
      <c r="V204" s="4"/>
      <c r="Y204" s="4"/>
      <c r="Z204" s="5"/>
      <c r="AA204" s="4"/>
      <c r="AD204" s="4"/>
      <c r="AE204" s="5"/>
      <c r="AF204" s="4"/>
      <c r="AI204" s="4"/>
      <c r="AJ204" s="5"/>
      <c r="AK204" s="4"/>
      <c r="AN204" s="4"/>
      <c r="AO204" s="5"/>
      <c r="AP204" s="4"/>
      <c r="AS204" s="4"/>
      <c r="AT204" s="5"/>
      <c r="AU204" s="4"/>
      <c r="AX204" s="4"/>
      <c r="AY204" s="5"/>
      <c r="AZ204" s="4"/>
      <c r="BC204" s="4"/>
      <c r="BD204" s="5"/>
      <c r="BE204" s="4"/>
      <c r="BH204" s="4"/>
      <c r="BI204" s="5"/>
      <c r="BJ204" s="4"/>
      <c r="BN204" s="4"/>
      <c r="BO204" s="5"/>
      <c r="BP204" s="4"/>
    </row>
    <row r="205" spans="4:68" s="3" customFormat="1" ht="14.4" x14ac:dyDescent="0.3">
      <c r="D205" s="57"/>
      <c r="E205" s="44"/>
      <c r="F205" s="45"/>
      <c r="G205" s="45"/>
      <c r="H205" s="57"/>
      <c r="J205" s="4"/>
      <c r="K205" s="5"/>
      <c r="L205" s="4"/>
      <c r="O205" s="4"/>
      <c r="P205" s="5"/>
      <c r="Q205" s="4"/>
      <c r="T205" s="4"/>
      <c r="U205" s="5"/>
      <c r="V205" s="4"/>
      <c r="Y205" s="4"/>
      <c r="Z205" s="5"/>
      <c r="AA205" s="4"/>
      <c r="AD205" s="4"/>
      <c r="AE205" s="5"/>
      <c r="AF205" s="4"/>
      <c r="AI205" s="4"/>
      <c r="AJ205" s="5"/>
      <c r="AK205" s="4"/>
      <c r="AN205" s="4"/>
      <c r="AO205" s="5"/>
      <c r="AP205" s="4"/>
      <c r="AS205" s="4"/>
      <c r="AT205" s="5"/>
      <c r="AU205" s="4"/>
      <c r="AX205" s="4"/>
      <c r="AY205" s="5"/>
      <c r="AZ205" s="4"/>
      <c r="BC205" s="4"/>
      <c r="BD205" s="5"/>
      <c r="BE205" s="4"/>
      <c r="BH205" s="4"/>
      <c r="BI205" s="5"/>
      <c r="BJ205" s="4"/>
      <c r="BN205" s="4"/>
      <c r="BO205" s="5"/>
      <c r="BP205" s="4"/>
    </row>
    <row r="206" spans="4:68" s="3" customFormat="1" ht="14.4" x14ac:dyDescent="0.3">
      <c r="D206" s="57"/>
      <c r="E206" s="44"/>
      <c r="F206" s="45"/>
      <c r="G206" s="45"/>
      <c r="H206" s="57"/>
      <c r="J206" s="4"/>
      <c r="K206" s="5"/>
      <c r="L206" s="4"/>
      <c r="O206" s="4"/>
      <c r="P206" s="5"/>
      <c r="Q206" s="4"/>
      <c r="T206" s="4"/>
      <c r="U206" s="5"/>
      <c r="V206" s="4"/>
      <c r="Y206" s="4"/>
      <c r="Z206" s="5"/>
      <c r="AA206" s="4"/>
      <c r="AD206" s="4"/>
      <c r="AE206" s="5"/>
      <c r="AF206" s="4"/>
      <c r="AI206" s="4"/>
      <c r="AJ206" s="5"/>
      <c r="AK206" s="4"/>
      <c r="AN206" s="4"/>
      <c r="AO206" s="5"/>
      <c r="AP206" s="4"/>
      <c r="AS206" s="4"/>
      <c r="AT206" s="5"/>
      <c r="AU206" s="4"/>
      <c r="AX206" s="4"/>
      <c r="AY206" s="5"/>
      <c r="AZ206" s="4"/>
      <c r="BC206" s="4"/>
      <c r="BD206" s="5"/>
      <c r="BE206" s="4"/>
      <c r="BH206" s="4"/>
      <c r="BI206" s="5"/>
      <c r="BJ206" s="4"/>
      <c r="BN206" s="4"/>
      <c r="BO206" s="5"/>
      <c r="BP206" s="4"/>
    </row>
    <row r="207" spans="4:68" s="3" customFormat="1" ht="14.4" x14ac:dyDescent="0.3">
      <c r="D207" s="57"/>
      <c r="E207" s="44"/>
      <c r="F207" s="45"/>
      <c r="G207" s="45"/>
      <c r="H207" s="57"/>
      <c r="J207" s="4"/>
      <c r="K207" s="5"/>
      <c r="L207" s="4"/>
      <c r="O207" s="4"/>
      <c r="P207" s="5"/>
      <c r="Q207" s="4"/>
      <c r="T207" s="4"/>
      <c r="U207" s="5"/>
      <c r="V207" s="4"/>
      <c r="Y207" s="4"/>
      <c r="Z207" s="5"/>
      <c r="AA207" s="4"/>
      <c r="AD207" s="4"/>
      <c r="AE207" s="5"/>
      <c r="AF207" s="4"/>
      <c r="AI207" s="4"/>
      <c r="AJ207" s="5"/>
      <c r="AK207" s="4"/>
      <c r="AN207" s="4"/>
      <c r="AO207" s="5"/>
      <c r="AP207" s="4"/>
      <c r="AS207" s="4"/>
      <c r="AT207" s="5"/>
      <c r="AU207" s="4"/>
      <c r="AX207" s="4"/>
      <c r="AY207" s="5"/>
      <c r="AZ207" s="4"/>
      <c r="BC207" s="4"/>
      <c r="BD207" s="5"/>
      <c r="BE207" s="4"/>
      <c r="BH207" s="4"/>
      <c r="BI207" s="5"/>
      <c r="BJ207" s="4"/>
      <c r="BN207" s="4"/>
      <c r="BO207" s="5"/>
      <c r="BP207" s="4"/>
    </row>
    <row r="208" spans="4:68" s="3" customFormat="1" ht="14.4" x14ac:dyDescent="0.3">
      <c r="D208" s="57"/>
      <c r="E208" s="44"/>
      <c r="F208" s="45"/>
      <c r="G208" s="45"/>
      <c r="H208" s="57"/>
      <c r="J208" s="4"/>
      <c r="K208" s="5"/>
      <c r="L208" s="4"/>
      <c r="O208" s="4"/>
      <c r="P208" s="5"/>
      <c r="Q208" s="4"/>
      <c r="T208" s="4"/>
      <c r="U208" s="5"/>
      <c r="V208" s="4"/>
      <c r="Y208" s="4"/>
      <c r="Z208" s="5"/>
      <c r="AA208" s="4"/>
      <c r="AD208" s="4"/>
      <c r="AE208" s="5"/>
      <c r="AF208" s="4"/>
      <c r="AI208" s="4"/>
      <c r="AJ208" s="5"/>
      <c r="AK208" s="4"/>
      <c r="AN208" s="4"/>
      <c r="AO208" s="5"/>
      <c r="AP208" s="4"/>
      <c r="AS208" s="4"/>
      <c r="AT208" s="5"/>
      <c r="AU208" s="4"/>
      <c r="AX208" s="4"/>
      <c r="AY208" s="5"/>
      <c r="AZ208" s="4"/>
      <c r="BC208" s="4"/>
      <c r="BD208" s="5"/>
      <c r="BE208" s="4"/>
      <c r="BH208" s="4"/>
      <c r="BI208" s="5"/>
      <c r="BJ208" s="4"/>
      <c r="BN208" s="4"/>
      <c r="BO208" s="5"/>
      <c r="BP208" s="4"/>
    </row>
    <row r="209" spans="4:68" s="3" customFormat="1" ht="14.4" x14ac:dyDescent="0.3">
      <c r="D209" s="57"/>
      <c r="E209" s="44"/>
      <c r="F209" s="45"/>
      <c r="G209" s="45"/>
      <c r="H209" s="57"/>
      <c r="J209" s="4"/>
      <c r="K209" s="5"/>
      <c r="L209" s="4"/>
      <c r="O209" s="4"/>
      <c r="P209" s="5"/>
      <c r="Q209" s="4"/>
      <c r="T209" s="4"/>
      <c r="U209" s="5"/>
      <c r="V209" s="4"/>
      <c r="Y209" s="4"/>
      <c r="Z209" s="5"/>
      <c r="AA209" s="4"/>
      <c r="AD209" s="4"/>
      <c r="AE209" s="5"/>
      <c r="AF209" s="4"/>
      <c r="AI209" s="4"/>
      <c r="AJ209" s="5"/>
      <c r="AK209" s="4"/>
      <c r="AN209" s="4"/>
      <c r="AO209" s="5"/>
      <c r="AP209" s="4"/>
      <c r="AS209" s="4"/>
      <c r="AT209" s="5"/>
      <c r="AU209" s="4"/>
      <c r="AX209" s="4"/>
      <c r="AY209" s="5"/>
      <c r="AZ209" s="4"/>
      <c r="BC209" s="4"/>
      <c r="BD209" s="5"/>
      <c r="BE209" s="4"/>
      <c r="BH209" s="4"/>
      <c r="BI209" s="5"/>
      <c r="BJ209" s="4"/>
      <c r="BN209" s="4"/>
      <c r="BO209" s="5"/>
      <c r="BP209" s="4"/>
    </row>
    <row r="210" spans="4:68" s="3" customFormat="1" ht="14.4" x14ac:dyDescent="0.3">
      <c r="D210" s="57"/>
      <c r="E210" s="44"/>
      <c r="F210" s="45"/>
      <c r="G210" s="45"/>
      <c r="H210" s="57"/>
      <c r="J210" s="4"/>
      <c r="K210" s="5"/>
      <c r="L210" s="4"/>
      <c r="O210" s="4"/>
      <c r="P210" s="5"/>
      <c r="Q210" s="4"/>
      <c r="T210" s="4"/>
      <c r="U210" s="5"/>
      <c r="V210" s="4"/>
      <c r="Y210" s="4"/>
      <c r="Z210" s="5"/>
      <c r="AA210" s="4"/>
      <c r="AD210" s="4"/>
      <c r="AE210" s="5"/>
      <c r="AF210" s="4"/>
      <c r="AI210" s="4"/>
      <c r="AJ210" s="5"/>
      <c r="AK210" s="4"/>
      <c r="AN210" s="4"/>
      <c r="AO210" s="5"/>
      <c r="AP210" s="4"/>
      <c r="AS210" s="4"/>
      <c r="AT210" s="5"/>
      <c r="AU210" s="4"/>
      <c r="AX210" s="4"/>
      <c r="AY210" s="5"/>
      <c r="AZ210" s="4"/>
      <c r="BC210" s="4"/>
      <c r="BD210" s="5"/>
      <c r="BE210" s="4"/>
      <c r="BH210" s="4"/>
      <c r="BI210" s="5"/>
      <c r="BJ210" s="4"/>
      <c r="BN210" s="4"/>
      <c r="BO210" s="5"/>
      <c r="BP210" s="4"/>
    </row>
    <row r="211" spans="4:68" s="3" customFormat="1" ht="14.4" x14ac:dyDescent="0.3">
      <c r="D211" s="57"/>
      <c r="E211" s="44"/>
      <c r="F211" s="45"/>
      <c r="G211" s="45"/>
      <c r="H211" s="57"/>
      <c r="J211" s="4"/>
      <c r="K211" s="5"/>
      <c r="L211" s="4"/>
      <c r="O211" s="4"/>
      <c r="P211" s="5"/>
      <c r="Q211" s="4"/>
      <c r="T211" s="4"/>
      <c r="U211" s="5"/>
      <c r="V211" s="4"/>
      <c r="Y211" s="4"/>
      <c r="Z211" s="5"/>
      <c r="AA211" s="4"/>
      <c r="AD211" s="4"/>
      <c r="AE211" s="5"/>
      <c r="AF211" s="4"/>
      <c r="AI211" s="4"/>
      <c r="AJ211" s="5"/>
      <c r="AK211" s="4"/>
      <c r="AN211" s="4"/>
      <c r="AO211" s="5"/>
      <c r="AP211" s="4"/>
      <c r="AS211" s="4"/>
      <c r="AT211" s="5"/>
      <c r="AU211" s="4"/>
      <c r="AX211" s="4"/>
      <c r="AY211" s="5"/>
      <c r="AZ211" s="4"/>
      <c r="BC211" s="4"/>
      <c r="BD211" s="5"/>
      <c r="BE211" s="4"/>
      <c r="BH211" s="4"/>
      <c r="BI211" s="5"/>
      <c r="BJ211" s="4"/>
      <c r="BN211" s="4"/>
      <c r="BO211" s="5"/>
      <c r="BP211" s="4"/>
    </row>
    <row r="212" spans="4:68" s="3" customFormat="1" ht="14.4" x14ac:dyDescent="0.3">
      <c r="D212" s="57"/>
      <c r="E212" s="44"/>
      <c r="F212" s="45"/>
      <c r="G212" s="45"/>
      <c r="H212" s="57"/>
      <c r="J212" s="4"/>
      <c r="K212" s="5"/>
      <c r="L212" s="4"/>
      <c r="O212" s="4"/>
      <c r="P212" s="5"/>
      <c r="Q212" s="4"/>
      <c r="T212" s="4"/>
      <c r="U212" s="5"/>
      <c r="V212" s="4"/>
      <c r="Y212" s="4"/>
      <c r="Z212" s="5"/>
      <c r="AA212" s="4"/>
      <c r="AD212" s="4"/>
      <c r="AE212" s="5"/>
      <c r="AF212" s="4"/>
      <c r="AI212" s="4"/>
      <c r="AJ212" s="5"/>
      <c r="AK212" s="4"/>
      <c r="AN212" s="4"/>
      <c r="AO212" s="5"/>
      <c r="AP212" s="4"/>
      <c r="AS212" s="4"/>
      <c r="AT212" s="5"/>
      <c r="AU212" s="4"/>
      <c r="AX212" s="4"/>
      <c r="AY212" s="5"/>
      <c r="AZ212" s="4"/>
      <c r="BC212" s="4"/>
      <c r="BD212" s="5"/>
      <c r="BE212" s="4"/>
      <c r="BH212" s="4"/>
      <c r="BI212" s="5"/>
      <c r="BJ212" s="4"/>
      <c r="BN212" s="4"/>
      <c r="BO212" s="5"/>
      <c r="BP212" s="4"/>
    </row>
    <row r="213" spans="4:68" s="3" customFormat="1" ht="14.4" x14ac:dyDescent="0.3">
      <c r="D213" s="57"/>
      <c r="E213" s="44"/>
      <c r="F213" s="45"/>
      <c r="G213" s="45"/>
      <c r="H213" s="57"/>
      <c r="J213" s="4"/>
      <c r="K213" s="5"/>
      <c r="L213" s="4"/>
      <c r="O213" s="4"/>
      <c r="P213" s="5"/>
      <c r="Q213" s="4"/>
      <c r="T213" s="4"/>
      <c r="U213" s="5"/>
      <c r="V213" s="4"/>
      <c r="Y213" s="4"/>
      <c r="Z213" s="5"/>
      <c r="AA213" s="4"/>
      <c r="AD213" s="4"/>
      <c r="AE213" s="5"/>
      <c r="AF213" s="4"/>
      <c r="AI213" s="4"/>
      <c r="AJ213" s="5"/>
      <c r="AK213" s="4"/>
      <c r="AN213" s="4"/>
      <c r="AO213" s="5"/>
      <c r="AP213" s="4"/>
      <c r="AS213" s="4"/>
      <c r="AT213" s="5"/>
      <c r="AU213" s="4"/>
      <c r="AX213" s="4"/>
      <c r="AY213" s="5"/>
      <c r="AZ213" s="4"/>
      <c r="BC213" s="4"/>
      <c r="BD213" s="5"/>
      <c r="BE213" s="4"/>
      <c r="BH213" s="4"/>
      <c r="BI213" s="5"/>
      <c r="BJ213" s="4"/>
      <c r="BN213" s="4"/>
      <c r="BO213" s="5"/>
      <c r="BP213" s="4"/>
    </row>
    <row r="214" spans="4:68" s="3" customFormat="1" ht="14.4" x14ac:dyDescent="0.3">
      <c r="D214" s="57"/>
      <c r="E214" s="44"/>
      <c r="F214" s="45"/>
      <c r="G214" s="45"/>
      <c r="H214" s="57"/>
      <c r="J214" s="4"/>
      <c r="K214" s="5"/>
      <c r="L214" s="4"/>
      <c r="O214" s="4"/>
      <c r="P214" s="5"/>
      <c r="Q214" s="4"/>
      <c r="T214" s="4"/>
      <c r="U214" s="5"/>
      <c r="V214" s="4"/>
      <c r="Y214" s="4"/>
      <c r="Z214" s="5"/>
      <c r="AA214" s="4"/>
      <c r="AD214" s="4"/>
      <c r="AE214" s="5"/>
      <c r="AF214" s="4"/>
      <c r="AI214" s="4"/>
      <c r="AJ214" s="5"/>
      <c r="AK214" s="4"/>
      <c r="AN214" s="4"/>
      <c r="AO214" s="5"/>
      <c r="AP214" s="4"/>
      <c r="AS214" s="4"/>
      <c r="AT214" s="5"/>
      <c r="AU214" s="4"/>
      <c r="AX214" s="4"/>
      <c r="AY214" s="5"/>
      <c r="AZ214" s="4"/>
      <c r="BC214" s="4"/>
      <c r="BD214" s="5"/>
      <c r="BE214" s="4"/>
      <c r="BH214" s="4"/>
      <c r="BI214" s="5"/>
      <c r="BJ214" s="4"/>
      <c r="BN214" s="4"/>
      <c r="BO214" s="5"/>
      <c r="BP214" s="4"/>
    </row>
    <row r="215" spans="4:68" s="3" customFormat="1" ht="14.4" x14ac:dyDescent="0.3">
      <c r="D215" s="57"/>
      <c r="E215" s="44"/>
      <c r="F215" s="45"/>
      <c r="G215" s="45"/>
      <c r="H215" s="57"/>
      <c r="J215" s="4"/>
      <c r="K215" s="5"/>
      <c r="L215" s="4"/>
      <c r="O215" s="4"/>
      <c r="P215" s="5"/>
      <c r="Q215" s="4"/>
      <c r="T215" s="4"/>
      <c r="U215" s="5"/>
      <c r="V215" s="4"/>
      <c r="Y215" s="4"/>
      <c r="Z215" s="5"/>
      <c r="AA215" s="4"/>
      <c r="AD215" s="4"/>
      <c r="AE215" s="5"/>
      <c r="AF215" s="4"/>
      <c r="AI215" s="4"/>
      <c r="AJ215" s="5"/>
      <c r="AK215" s="4"/>
      <c r="AN215" s="4"/>
      <c r="AO215" s="5"/>
      <c r="AP215" s="4"/>
      <c r="AS215" s="4"/>
      <c r="AT215" s="5"/>
      <c r="AU215" s="4"/>
      <c r="AX215" s="4"/>
      <c r="AY215" s="5"/>
      <c r="AZ215" s="4"/>
      <c r="BC215" s="4"/>
      <c r="BD215" s="5"/>
      <c r="BE215" s="4"/>
      <c r="BH215" s="4"/>
      <c r="BI215" s="5"/>
      <c r="BJ215" s="4"/>
      <c r="BN215" s="4"/>
      <c r="BO215" s="5"/>
      <c r="BP215" s="4"/>
    </row>
    <row r="216" spans="4:68" s="3" customFormat="1" ht="14.4" x14ac:dyDescent="0.3">
      <c r="D216" s="57"/>
      <c r="E216" s="44"/>
      <c r="F216" s="45"/>
      <c r="G216" s="45"/>
      <c r="H216" s="57"/>
      <c r="J216" s="4"/>
      <c r="K216" s="5"/>
      <c r="L216" s="4"/>
      <c r="O216" s="4"/>
      <c r="P216" s="5"/>
      <c r="Q216" s="4"/>
      <c r="T216" s="4"/>
      <c r="U216" s="5"/>
      <c r="V216" s="4"/>
      <c r="Y216" s="4"/>
      <c r="Z216" s="5"/>
      <c r="AA216" s="4"/>
      <c r="AD216" s="4"/>
      <c r="AE216" s="5"/>
      <c r="AF216" s="4"/>
      <c r="AI216" s="4"/>
      <c r="AJ216" s="5"/>
      <c r="AK216" s="4"/>
      <c r="AN216" s="4"/>
      <c r="AO216" s="5"/>
      <c r="AP216" s="4"/>
      <c r="AS216" s="4"/>
      <c r="AT216" s="5"/>
      <c r="AU216" s="4"/>
      <c r="AX216" s="4"/>
      <c r="AY216" s="5"/>
      <c r="AZ216" s="4"/>
      <c r="BC216" s="4"/>
      <c r="BD216" s="5"/>
      <c r="BE216" s="4"/>
      <c r="BH216" s="4"/>
      <c r="BI216" s="5"/>
      <c r="BJ216" s="4"/>
      <c r="BN216" s="4"/>
      <c r="BO216" s="5"/>
      <c r="BP216" s="4"/>
    </row>
    <row r="217" spans="4:68" s="3" customFormat="1" ht="14.4" x14ac:dyDescent="0.3">
      <c r="D217" s="57"/>
      <c r="E217" s="44"/>
      <c r="F217" s="45"/>
      <c r="G217" s="45"/>
      <c r="H217" s="57"/>
      <c r="J217" s="4"/>
      <c r="K217" s="5"/>
      <c r="L217" s="4"/>
      <c r="O217" s="4"/>
      <c r="P217" s="5"/>
      <c r="Q217" s="4"/>
      <c r="T217" s="4"/>
      <c r="U217" s="5"/>
      <c r="V217" s="4"/>
      <c r="Y217" s="4"/>
      <c r="Z217" s="5"/>
      <c r="AA217" s="4"/>
      <c r="AD217" s="4"/>
      <c r="AE217" s="5"/>
      <c r="AF217" s="4"/>
      <c r="AI217" s="4"/>
      <c r="AJ217" s="5"/>
      <c r="AK217" s="4"/>
      <c r="AN217" s="4"/>
      <c r="AO217" s="5"/>
      <c r="AP217" s="4"/>
      <c r="AS217" s="4"/>
      <c r="AT217" s="5"/>
      <c r="AU217" s="4"/>
      <c r="AX217" s="4"/>
      <c r="AY217" s="5"/>
      <c r="AZ217" s="4"/>
      <c r="BC217" s="4"/>
      <c r="BD217" s="5"/>
      <c r="BE217" s="4"/>
      <c r="BH217" s="4"/>
      <c r="BI217" s="5"/>
      <c r="BJ217" s="4"/>
      <c r="BN217" s="4"/>
      <c r="BO217" s="5"/>
      <c r="BP217" s="4"/>
    </row>
    <row r="218" spans="4:68" s="3" customFormat="1" ht="14.4" x14ac:dyDescent="0.3">
      <c r="D218" s="57"/>
      <c r="E218" s="44"/>
      <c r="F218" s="45"/>
      <c r="G218" s="45"/>
      <c r="H218" s="57"/>
      <c r="J218" s="4"/>
      <c r="K218" s="5"/>
      <c r="L218" s="4"/>
      <c r="O218" s="4"/>
      <c r="P218" s="5"/>
      <c r="Q218" s="4"/>
      <c r="T218" s="4"/>
      <c r="U218" s="5"/>
      <c r="V218" s="4"/>
      <c r="Y218" s="4"/>
      <c r="Z218" s="5"/>
      <c r="AA218" s="4"/>
      <c r="AD218" s="4"/>
      <c r="AE218" s="5"/>
      <c r="AF218" s="4"/>
      <c r="AI218" s="4"/>
      <c r="AJ218" s="5"/>
      <c r="AK218" s="4"/>
      <c r="AN218" s="4"/>
      <c r="AO218" s="5"/>
      <c r="AP218" s="4"/>
      <c r="AS218" s="4"/>
      <c r="AT218" s="5"/>
      <c r="AU218" s="4"/>
      <c r="AX218" s="4"/>
      <c r="AY218" s="5"/>
      <c r="AZ218" s="4"/>
      <c r="BC218" s="4"/>
      <c r="BD218" s="5"/>
      <c r="BE218" s="4"/>
      <c r="BH218" s="4"/>
      <c r="BI218" s="5"/>
      <c r="BJ218" s="4"/>
      <c r="BN218" s="4"/>
      <c r="BO218" s="5"/>
      <c r="BP218" s="4"/>
    </row>
    <row r="219" spans="4:68" s="3" customFormat="1" ht="14.4" x14ac:dyDescent="0.3">
      <c r="D219" s="57"/>
      <c r="E219" s="44"/>
      <c r="F219" s="45"/>
      <c r="G219" s="45"/>
      <c r="H219" s="57"/>
      <c r="J219" s="4"/>
      <c r="K219" s="5"/>
      <c r="L219" s="4"/>
      <c r="O219" s="4"/>
      <c r="P219" s="5"/>
      <c r="Q219" s="4"/>
      <c r="T219" s="4"/>
      <c r="U219" s="5"/>
      <c r="V219" s="4"/>
      <c r="Y219" s="4"/>
      <c r="Z219" s="5"/>
      <c r="AA219" s="4"/>
      <c r="AD219" s="4"/>
      <c r="AE219" s="5"/>
      <c r="AF219" s="4"/>
      <c r="AI219" s="4"/>
      <c r="AJ219" s="5"/>
      <c r="AK219" s="4"/>
      <c r="AN219" s="4"/>
      <c r="AO219" s="5"/>
      <c r="AP219" s="4"/>
      <c r="AS219" s="4"/>
      <c r="AT219" s="5"/>
      <c r="AU219" s="4"/>
      <c r="AX219" s="4"/>
      <c r="AY219" s="5"/>
      <c r="AZ219" s="4"/>
      <c r="BC219" s="4"/>
      <c r="BD219" s="5"/>
      <c r="BE219" s="4"/>
      <c r="BH219" s="4"/>
      <c r="BI219" s="5"/>
      <c r="BJ219" s="4"/>
      <c r="BN219" s="4"/>
      <c r="BO219" s="5"/>
      <c r="BP219" s="4"/>
    </row>
    <row r="220" spans="4:68" s="3" customFormat="1" ht="14.4" x14ac:dyDescent="0.3">
      <c r="D220" s="57"/>
      <c r="E220" s="44"/>
      <c r="F220" s="45"/>
      <c r="G220" s="45"/>
      <c r="H220" s="57"/>
      <c r="J220" s="4"/>
      <c r="K220" s="5"/>
      <c r="L220" s="4"/>
      <c r="O220" s="4"/>
      <c r="P220" s="5"/>
      <c r="Q220" s="4"/>
      <c r="T220" s="4"/>
      <c r="U220" s="5"/>
      <c r="V220" s="4"/>
      <c r="Y220" s="4"/>
      <c r="Z220" s="5"/>
      <c r="AA220" s="4"/>
      <c r="AD220" s="4"/>
      <c r="AE220" s="5"/>
      <c r="AF220" s="4"/>
      <c r="AI220" s="4"/>
      <c r="AJ220" s="5"/>
      <c r="AK220" s="4"/>
      <c r="AN220" s="4"/>
      <c r="AO220" s="5"/>
      <c r="AP220" s="4"/>
      <c r="AS220" s="4"/>
      <c r="AT220" s="5"/>
      <c r="AU220" s="4"/>
      <c r="AX220" s="4"/>
      <c r="AY220" s="5"/>
      <c r="AZ220" s="4"/>
      <c r="BC220" s="4"/>
      <c r="BD220" s="5"/>
      <c r="BE220" s="4"/>
      <c r="BH220" s="4"/>
      <c r="BI220" s="5"/>
      <c r="BJ220" s="4"/>
      <c r="BN220" s="4"/>
      <c r="BO220" s="5"/>
      <c r="BP220" s="4"/>
    </row>
    <row r="221" spans="4:68" s="3" customFormat="1" ht="14.4" x14ac:dyDescent="0.3">
      <c r="D221" s="57"/>
      <c r="E221" s="44"/>
      <c r="F221" s="45"/>
      <c r="G221" s="45"/>
      <c r="H221" s="57"/>
      <c r="J221" s="4"/>
      <c r="K221" s="5"/>
      <c r="L221" s="4"/>
      <c r="O221" s="4"/>
      <c r="P221" s="5"/>
      <c r="Q221" s="4"/>
      <c r="T221" s="4"/>
      <c r="U221" s="5"/>
      <c r="V221" s="4"/>
      <c r="Y221" s="4"/>
      <c r="Z221" s="5"/>
      <c r="AA221" s="4"/>
      <c r="AD221" s="4"/>
      <c r="AE221" s="5"/>
      <c r="AF221" s="4"/>
      <c r="AI221" s="4"/>
      <c r="AJ221" s="5"/>
      <c r="AK221" s="4"/>
      <c r="AN221" s="4"/>
      <c r="AO221" s="5"/>
      <c r="AP221" s="4"/>
      <c r="AS221" s="4"/>
      <c r="AT221" s="5"/>
      <c r="AU221" s="4"/>
      <c r="AX221" s="4"/>
      <c r="AY221" s="5"/>
      <c r="AZ221" s="4"/>
      <c r="BC221" s="4"/>
      <c r="BD221" s="5"/>
      <c r="BE221" s="4"/>
      <c r="BH221" s="4"/>
      <c r="BI221" s="5"/>
      <c r="BJ221" s="4"/>
      <c r="BN221" s="4"/>
      <c r="BO221" s="5"/>
      <c r="BP221" s="4"/>
    </row>
    <row r="222" spans="4:68" s="3" customFormat="1" ht="14.4" x14ac:dyDescent="0.3">
      <c r="D222" s="57"/>
      <c r="E222" s="44"/>
      <c r="F222" s="45"/>
      <c r="G222" s="45"/>
      <c r="H222" s="57"/>
      <c r="J222" s="4"/>
      <c r="K222" s="5"/>
      <c r="L222" s="4"/>
      <c r="O222" s="4"/>
      <c r="P222" s="5"/>
      <c r="Q222" s="4"/>
      <c r="T222" s="4"/>
      <c r="U222" s="5"/>
      <c r="V222" s="4"/>
      <c r="Y222" s="4"/>
      <c r="Z222" s="5"/>
      <c r="AA222" s="4"/>
      <c r="AD222" s="4"/>
      <c r="AE222" s="5"/>
      <c r="AF222" s="4"/>
      <c r="AI222" s="4"/>
      <c r="AJ222" s="5"/>
      <c r="AK222" s="4"/>
      <c r="AN222" s="4"/>
      <c r="AO222" s="5"/>
      <c r="AP222" s="4"/>
      <c r="AS222" s="4"/>
      <c r="AT222" s="5"/>
      <c r="AU222" s="4"/>
      <c r="AX222" s="4"/>
      <c r="AY222" s="5"/>
      <c r="AZ222" s="4"/>
      <c r="BC222" s="4"/>
      <c r="BD222" s="5"/>
      <c r="BE222" s="4"/>
      <c r="BH222" s="4"/>
      <c r="BI222" s="5"/>
      <c r="BJ222" s="4"/>
      <c r="BN222" s="4"/>
      <c r="BO222" s="5"/>
      <c r="BP222" s="4"/>
    </row>
    <row r="223" spans="4:68" s="3" customFormat="1" ht="14.4" x14ac:dyDescent="0.3">
      <c r="D223" s="57"/>
      <c r="E223" s="44"/>
      <c r="F223" s="45"/>
      <c r="G223" s="45"/>
      <c r="H223" s="57"/>
      <c r="J223" s="4"/>
      <c r="K223" s="5"/>
      <c r="L223" s="4"/>
      <c r="O223" s="4"/>
      <c r="P223" s="5"/>
      <c r="Q223" s="4"/>
      <c r="T223" s="4"/>
      <c r="U223" s="5"/>
      <c r="V223" s="4"/>
      <c r="Y223" s="4"/>
      <c r="Z223" s="5"/>
      <c r="AA223" s="4"/>
      <c r="AD223" s="4"/>
      <c r="AE223" s="5"/>
      <c r="AF223" s="4"/>
      <c r="AI223" s="4"/>
      <c r="AJ223" s="5"/>
      <c r="AK223" s="4"/>
      <c r="AN223" s="4"/>
      <c r="AO223" s="5"/>
      <c r="AP223" s="4"/>
      <c r="AS223" s="4"/>
      <c r="AT223" s="5"/>
      <c r="AU223" s="4"/>
      <c r="AX223" s="4"/>
      <c r="AY223" s="5"/>
      <c r="AZ223" s="4"/>
      <c r="BC223" s="4"/>
      <c r="BD223" s="5"/>
      <c r="BE223" s="4"/>
      <c r="BH223" s="4"/>
      <c r="BI223" s="5"/>
      <c r="BJ223" s="4"/>
      <c r="BN223" s="4"/>
      <c r="BO223" s="5"/>
      <c r="BP223" s="4"/>
    </row>
    <row r="224" spans="4:68" s="3" customFormat="1" ht="14.4" x14ac:dyDescent="0.3">
      <c r="D224" s="57"/>
      <c r="E224" s="44"/>
      <c r="F224" s="45"/>
      <c r="G224" s="45"/>
      <c r="H224" s="57"/>
      <c r="J224" s="4"/>
      <c r="K224" s="5"/>
      <c r="L224" s="4"/>
      <c r="O224" s="4"/>
      <c r="P224" s="5"/>
      <c r="Q224" s="4"/>
      <c r="T224" s="4"/>
      <c r="U224" s="5"/>
      <c r="V224" s="4"/>
      <c r="Y224" s="4"/>
      <c r="Z224" s="5"/>
      <c r="AA224" s="4"/>
      <c r="AD224" s="4"/>
      <c r="AE224" s="5"/>
      <c r="AF224" s="4"/>
      <c r="AI224" s="4"/>
      <c r="AJ224" s="5"/>
      <c r="AK224" s="4"/>
      <c r="AN224" s="4"/>
      <c r="AO224" s="5"/>
      <c r="AP224" s="4"/>
      <c r="AS224" s="4"/>
      <c r="AT224" s="5"/>
      <c r="AU224" s="4"/>
      <c r="AX224" s="4"/>
      <c r="AY224" s="5"/>
      <c r="AZ224" s="4"/>
      <c r="BC224" s="4"/>
      <c r="BD224" s="5"/>
      <c r="BE224" s="4"/>
      <c r="BH224" s="4"/>
      <c r="BI224" s="5"/>
      <c r="BJ224" s="4"/>
      <c r="BN224" s="4"/>
      <c r="BO224" s="5"/>
      <c r="BP224" s="4"/>
    </row>
    <row r="225" spans="4:68" s="3" customFormat="1" ht="14.4" x14ac:dyDescent="0.3">
      <c r="D225" s="57"/>
      <c r="E225" s="44"/>
      <c r="F225" s="45"/>
      <c r="G225" s="45"/>
      <c r="H225" s="57"/>
      <c r="J225" s="4"/>
      <c r="K225" s="5"/>
      <c r="L225" s="4"/>
      <c r="O225" s="4"/>
      <c r="P225" s="5"/>
      <c r="Q225" s="4"/>
      <c r="T225" s="4"/>
      <c r="U225" s="5"/>
      <c r="V225" s="4"/>
      <c r="Y225" s="4"/>
      <c r="Z225" s="5"/>
      <c r="AA225" s="4"/>
      <c r="AD225" s="4"/>
      <c r="AE225" s="5"/>
      <c r="AF225" s="4"/>
      <c r="AI225" s="4"/>
      <c r="AJ225" s="5"/>
      <c r="AK225" s="4"/>
      <c r="AN225" s="4"/>
      <c r="AO225" s="5"/>
      <c r="AP225" s="4"/>
      <c r="AS225" s="4"/>
      <c r="AT225" s="5"/>
      <c r="AU225" s="4"/>
      <c r="AX225" s="4"/>
      <c r="AY225" s="5"/>
      <c r="AZ225" s="4"/>
      <c r="BC225" s="4"/>
      <c r="BD225" s="5"/>
      <c r="BE225" s="4"/>
      <c r="BH225" s="4"/>
      <c r="BI225" s="5"/>
      <c r="BJ225" s="4"/>
      <c r="BN225" s="4"/>
      <c r="BO225" s="5"/>
      <c r="BP225" s="4"/>
    </row>
    <row r="226" spans="4:68" s="3" customFormat="1" ht="14.4" x14ac:dyDescent="0.3">
      <c r="D226" s="57"/>
      <c r="E226" s="44"/>
      <c r="F226" s="45"/>
      <c r="G226" s="45"/>
      <c r="H226" s="57"/>
      <c r="J226" s="4"/>
      <c r="K226" s="5"/>
      <c r="L226" s="4"/>
      <c r="O226" s="4"/>
      <c r="P226" s="5"/>
      <c r="Q226" s="4"/>
      <c r="T226" s="4"/>
      <c r="U226" s="5"/>
      <c r="V226" s="4"/>
      <c r="Y226" s="4"/>
      <c r="Z226" s="5"/>
      <c r="AA226" s="4"/>
      <c r="AD226" s="4"/>
      <c r="AE226" s="5"/>
      <c r="AF226" s="4"/>
      <c r="AI226" s="4"/>
      <c r="AJ226" s="5"/>
      <c r="AK226" s="4"/>
      <c r="AN226" s="4"/>
      <c r="AO226" s="5"/>
      <c r="AP226" s="4"/>
      <c r="AS226" s="4"/>
      <c r="AT226" s="5"/>
      <c r="AU226" s="4"/>
      <c r="AX226" s="4"/>
      <c r="AY226" s="5"/>
      <c r="AZ226" s="4"/>
      <c r="BC226" s="4"/>
      <c r="BD226" s="5"/>
      <c r="BE226" s="4"/>
      <c r="BH226" s="4"/>
      <c r="BI226" s="5"/>
      <c r="BJ226" s="4"/>
      <c r="BN226" s="4"/>
      <c r="BO226" s="5"/>
      <c r="BP226" s="4"/>
    </row>
    <row r="227" spans="4:68" s="3" customFormat="1" ht="14.4" x14ac:dyDescent="0.3">
      <c r="D227" s="57"/>
      <c r="E227" s="44"/>
      <c r="F227" s="45"/>
      <c r="G227" s="45"/>
      <c r="H227" s="57"/>
      <c r="J227" s="4"/>
      <c r="K227" s="5"/>
      <c r="L227" s="4"/>
      <c r="O227" s="4"/>
      <c r="P227" s="5"/>
      <c r="Q227" s="4"/>
      <c r="T227" s="4"/>
      <c r="U227" s="5"/>
      <c r="V227" s="4"/>
      <c r="Y227" s="4"/>
      <c r="Z227" s="5"/>
      <c r="AA227" s="4"/>
      <c r="AD227" s="4"/>
      <c r="AE227" s="5"/>
      <c r="AF227" s="4"/>
      <c r="AI227" s="4"/>
      <c r="AJ227" s="5"/>
      <c r="AK227" s="4"/>
      <c r="AN227" s="4"/>
      <c r="AO227" s="5"/>
      <c r="AP227" s="4"/>
      <c r="AS227" s="4"/>
      <c r="AT227" s="5"/>
      <c r="AU227" s="4"/>
      <c r="AX227" s="4"/>
      <c r="AY227" s="5"/>
      <c r="AZ227" s="4"/>
      <c r="BC227" s="4"/>
      <c r="BD227" s="5"/>
      <c r="BE227" s="4"/>
      <c r="BH227" s="4"/>
      <c r="BI227" s="5"/>
      <c r="BJ227" s="4"/>
      <c r="BN227" s="4"/>
      <c r="BO227" s="5"/>
      <c r="BP227" s="4"/>
    </row>
    <row r="228" spans="4:68" s="3" customFormat="1" ht="14.4" x14ac:dyDescent="0.3">
      <c r="D228" s="57"/>
      <c r="E228" s="44"/>
      <c r="F228" s="45"/>
      <c r="G228" s="45"/>
      <c r="H228" s="57"/>
      <c r="J228" s="4"/>
      <c r="K228" s="5"/>
      <c r="L228" s="4"/>
      <c r="O228" s="4"/>
      <c r="P228" s="5"/>
      <c r="Q228" s="4"/>
      <c r="T228" s="4"/>
      <c r="U228" s="5"/>
      <c r="V228" s="4"/>
      <c r="Y228" s="4"/>
      <c r="Z228" s="5"/>
      <c r="AA228" s="4"/>
      <c r="AD228" s="4"/>
      <c r="AE228" s="5"/>
      <c r="AF228" s="4"/>
      <c r="AI228" s="4"/>
      <c r="AJ228" s="5"/>
      <c r="AK228" s="4"/>
      <c r="AN228" s="4"/>
      <c r="AO228" s="5"/>
      <c r="AP228" s="4"/>
      <c r="AS228" s="4"/>
      <c r="AT228" s="5"/>
      <c r="AU228" s="4"/>
      <c r="AX228" s="4"/>
      <c r="AY228" s="5"/>
      <c r="AZ228" s="4"/>
      <c r="BC228" s="4"/>
      <c r="BD228" s="5"/>
      <c r="BE228" s="4"/>
      <c r="BH228" s="4"/>
      <c r="BI228" s="5"/>
      <c r="BJ228" s="4"/>
      <c r="BN228" s="4"/>
      <c r="BO228" s="5"/>
      <c r="BP228" s="4"/>
    </row>
    <row r="229" spans="4:68" s="3" customFormat="1" ht="14.4" x14ac:dyDescent="0.3">
      <c r="D229" s="57"/>
      <c r="E229" s="44"/>
      <c r="F229" s="45"/>
      <c r="G229" s="45"/>
      <c r="H229" s="57"/>
      <c r="J229" s="4"/>
      <c r="K229" s="5"/>
      <c r="L229" s="4"/>
      <c r="O229" s="4"/>
      <c r="P229" s="5"/>
      <c r="Q229" s="4"/>
      <c r="T229" s="4"/>
      <c r="U229" s="5"/>
      <c r="V229" s="4"/>
      <c r="Y229" s="4"/>
      <c r="Z229" s="5"/>
      <c r="AA229" s="4"/>
      <c r="AD229" s="4"/>
      <c r="AE229" s="5"/>
      <c r="AF229" s="4"/>
      <c r="AI229" s="4"/>
      <c r="AJ229" s="5"/>
      <c r="AK229" s="4"/>
      <c r="AN229" s="4"/>
      <c r="AO229" s="5"/>
      <c r="AP229" s="4"/>
      <c r="AS229" s="4"/>
      <c r="AT229" s="5"/>
      <c r="AU229" s="4"/>
      <c r="AX229" s="4"/>
      <c r="AY229" s="5"/>
      <c r="AZ229" s="4"/>
      <c r="BC229" s="4"/>
      <c r="BD229" s="5"/>
      <c r="BE229" s="4"/>
      <c r="BH229" s="4"/>
      <c r="BI229" s="5"/>
      <c r="BJ229" s="4"/>
      <c r="BN229" s="4"/>
      <c r="BO229" s="5"/>
      <c r="BP229" s="4"/>
    </row>
    <row r="230" spans="4:68" s="3" customFormat="1" ht="14.4" x14ac:dyDescent="0.3">
      <c r="D230" s="57"/>
      <c r="E230" s="44"/>
      <c r="F230" s="45"/>
      <c r="G230" s="45"/>
      <c r="H230" s="57"/>
      <c r="J230" s="4"/>
      <c r="K230" s="5"/>
      <c r="L230" s="4"/>
      <c r="O230" s="4"/>
      <c r="P230" s="5"/>
      <c r="Q230" s="4"/>
      <c r="T230" s="4"/>
      <c r="U230" s="5"/>
      <c r="V230" s="4"/>
      <c r="Y230" s="4"/>
      <c r="Z230" s="5"/>
      <c r="AA230" s="4"/>
      <c r="AD230" s="4"/>
      <c r="AE230" s="5"/>
      <c r="AF230" s="4"/>
      <c r="AI230" s="4"/>
      <c r="AJ230" s="5"/>
      <c r="AK230" s="4"/>
      <c r="AN230" s="4"/>
      <c r="AO230" s="5"/>
      <c r="AP230" s="4"/>
      <c r="AS230" s="4"/>
      <c r="AT230" s="5"/>
      <c r="AU230" s="4"/>
      <c r="AX230" s="4"/>
      <c r="AY230" s="5"/>
      <c r="AZ230" s="4"/>
      <c r="BC230" s="4"/>
      <c r="BD230" s="5"/>
      <c r="BE230" s="4"/>
      <c r="BH230" s="4"/>
      <c r="BI230" s="5"/>
      <c r="BJ230" s="4"/>
      <c r="BN230" s="4"/>
      <c r="BO230" s="5"/>
      <c r="BP230" s="4"/>
    </row>
    <row r="231" spans="4:68" s="3" customFormat="1" ht="14.4" x14ac:dyDescent="0.3">
      <c r="D231" s="57"/>
      <c r="E231" s="44"/>
      <c r="F231" s="45"/>
      <c r="G231" s="45"/>
      <c r="H231" s="57"/>
      <c r="J231" s="4"/>
      <c r="K231" s="5"/>
      <c r="L231" s="4"/>
      <c r="O231" s="4"/>
      <c r="P231" s="5"/>
      <c r="Q231" s="4"/>
      <c r="T231" s="4"/>
      <c r="U231" s="5"/>
      <c r="V231" s="4"/>
      <c r="Y231" s="4"/>
      <c r="Z231" s="5"/>
      <c r="AA231" s="4"/>
      <c r="AD231" s="4"/>
      <c r="AE231" s="5"/>
      <c r="AF231" s="4"/>
      <c r="AI231" s="4"/>
      <c r="AJ231" s="5"/>
      <c r="AK231" s="4"/>
      <c r="AN231" s="4"/>
      <c r="AO231" s="5"/>
      <c r="AP231" s="4"/>
      <c r="AS231" s="4"/>
      <c r="AT231" s="5"/>
      <c r="AU231" s="4"/>
      <c r="AX231" s="4"/>
      <c r="AY231" s="5"/>
      <c r="AZ231" s="4"/>
      <c r="BC231" s="4"/>
      <c r="BD231" s="5"/>
      <c r="BE231" s="4"/>
      <c r="BH231" s="4"/>
      <c r="BI231" s="5"/>
      <c r="BJ231" s="4"/>
      <c r="BN231" s="4"/>
      <c r="BO231" s="5"/>
      <c r="BP231" s="4"/>
    </row>
    <row r="232" spans="4:68" s="3" customFormat="1" ht="14.4" x14ac:dyDescent="0.3">
      <c r="D232" s="57"/>
      <c r="E232" s="44"/>
      <c r="F232" s="45"/>
      <c r="G232" s="45"/>
      <c r="H232" s="57"/>
      <c r="J232" s="4"/>
      <c r="K232" s="5"/>
      <c r="L232" s="4"/>
      <c r="O232" s="4"/>
      <c r="P232" s="5"/>
      <c r="Q232" s="4"/>
      <c r="T232" s="4"/>
      <c r="U232" s="5"/>
      <c r="V232" s="4"/>
      <c r="Y232" s="4"/>
      <c r="Z232" s="5"/>
      <c r="AA232" s="4"/>
      <c r="AD232" s="4"/>
      <c r="AE232" s="5"/>
      <c r="AF232" s="4"/>
      <c r="AI232" s="4"/>
      <c r="AJ232" s="5"/>
      <c r="AK232" s="4"/>
      <c r="AN232" s="4"/>
      <c r="AO232" s="5"/>
      <c r="AP232" s="4"/>
      <c r="AS232" s="4"/>
      <c r="AT232" s="5"/>
      <c r="AU232" s="4"/>
      <c r="AX232" s="4"/>
      <c r="AY232" s="5"/>
      <c r="AZ232" s="4"/>
      <c r="BC232" s="4"/>
      <c r="BD232" s="5"/>
      <c r="BE232" s="4"/>
      <c r="BH232" s="4"/>
      <c r="BI232" s="5"/>
      <c r="BJ232" s="4"/>
      <c r="BN232" s="4"/>
      <c r="BO232" s="5"/>
      <c r="BP232" s="4"/>
    </row>
    <row r="233" spans="4:68" s="3" customFormat="1" ht="14.4" x14ac:dyDescent="0.3">
      <c r="D233" s="57"/>
      <c r="E233" s="44"/>
      <c r="F233" s="45"/>
      <c r="G233" s="45"/>
      <c r="H233" s="57"/>
      <c r="J233" s="4"/>
      <c r="K233" s="5"/>
      <c r="L233" s="4"/>
      <c r="O233" s="4"/>
      <c r="P233" s="5"/>
      <c r="Q233" s="4"/>
      <c r="T233" s="4"/>
      <c r="U233" s="5"/>
      <c r="V233" s="4"/>
      <c r="Y233" s="4"/>
      <c r="Z233" s="5"/>
      <c r="AA233" s="4"/>
      <c r="AD233" s="4"/>
      <c r="AE233" s="5"/>
      <c r="AF233" s="4"/>
      <c r="AI233" s="4"/>
      <c r="AJ233" s="5"/>
      <c r="AK233" s="4"/>
      <c r="AN233" s="4"/>
      <c r="AO233" s="5"/>
      <c r="AP233" s="4"/>
      <c r="AS233" s="4"/>
      <c r="AT233" s="5"/>
      <c r="AU233" s="4"/>
      <c r="AX233" s="4"/>
      <c r="AY233" s="5"/>
      <c r="AZ233" s="4"/>
      <c r="BC233" s="4"/>
      <c r="BD233" s="5"/>
      <c r="BE233" s="4"/>
      <c r="BH233" s="4"/>
      <c r="BI233" s="5"/>
      <c r="BJ233" s="4"/>
      <c r="BN233" s="4"/>
      <c r="BO233" s="5"/>
      <c r="BP233" s="4"/>
    </row>
    <row r="234" spans="4:68" s="3" customFormat="1" ht="14.4" x14ac:dyDescent="0.3">
      <c r="D234" s="57"/>
      <c r="E234" s="44"/>
      <c r="F234" s="45"/>
      <c r="G234" s="45"/>
      <c r="H234" s="57"/>
      <c r="J234" s="4"/>
      <c r="K234" s="5"/>
      <c r="L234" s="4"/>
      <c r="O234" s="4"/>
      <c r="P234" s="5"/>
      <c r="Q234" s="4"/>
      <c r="T234" s="4"/>
      <c r="U234" s="5"/>
      <c r="V234" s="4"/>
      <c r="Y234" s="4"/>
      <c r="Z234" s="5"/>
      <c r="AA234" s="4"/>
      <c r="AD234" s="4"/>
      <c r="AE234" s="5"/>
      <c r="AF234" s="4"/>
      <c r="AI234" s="4"/>
      <c r="AJ234" s="5"/>
      <c r="AK234" s="4"/>
      <c r="AN234" s="4"/>
      <c r="AO234" s="5"/>
      <c r="AP234" s="4"/>
      <c r="AS234" s="4"/>
      <c r="AT234" s="5"/>
      <c r="AU234" s="4"/>
      <c r="AX234" s="4"/>
      <c r="AY234" s="5"/>
      <c r="AZ234" s="4"/>
      <c r="BC234" s="4"/>
      <c r="BD234" s="5"/>
      <c r="BE234" s="4"/>
      <c r="BH234" s="4"/>
      <c r="BI234" s="5"/>
      <c r="BJ234" s="4"/>
      <c r="BN234" s="4"/>
      <c r="BO234" s="5"/>
      <c r="BP234" s="4"/>
    </row>
    <row r="235" spans="4:68" s="3" customFormat="1" ht="14.4" x14ac:dyDescent="0.3">
      <c r="D235" s="57"/>
      <c r="E235" s="44"/>
      <c r="F235" s="45"/>
      <c r="G235" s="45"/>
      <c r="H235" s="57"/>
      <c r="J235" s="4"/>
      <c r="K235" s="5"/>
      <c r="L235" s="4"/>
      <c r="O235" s="4"/>
      <c r="P235" s="5"/>
      <c r="Q235" s="4"/>
      <c r="T235" s="4"/>
      <c r="U235" s="5"/>
      <c r="V235" s="4"/>
      <c r="Y235" s="4"/>
      <c r="Z235" s="5"/>
      <c r="AA235" s="4"/>
      <c r="AD235" s="4"/>
      <c r="AE235" s="5"/>
      <c r="AF235" s="4"/>
      <c r="AI235" s="4"/>
      <c r="AJ235" s="5"/>
      <c r="AK235" s="4"/>
      <c r="AN235" s="4"/>
      <c r="AO235" s="5"/>
      <c r="AP235" s="4"/>
      <c r="AS235" s="4"/>
      <c r="AT235" s="5"/>
      <c r="AU235" s="4"/>
      <c r="AX235" s="4"/>
      <c r="AY235" s="5"/>
      <c r="AZ235" s="4"/>
      <c r="BC235" s="4"/>
      <c r="BD235" s="5"/>
      <c r="BE235" s="4"/>
      <c r="BH235" s="4"/>
      <c r="BI235" s="5"/>
      <c r="BJ235" s="4"/>
      <c r="BN235" s="4"/>
      <c r="BO235" s="5"/>
      <c r="BP235" s="4"/>
    </row>
    <row r="236" spans="4:68" s="3" customFormat="1" ht="14.4" x14ac:dyDescent="0.3">
      <c r="D236" s="57"/>
      <c r="E236" s="44"/>
      <c r="F236" s="45"/>
      <c r="G236" s="45"/>
      <c r="H236" s="57"/>
      <c r="J236" s="4"/>
      <c r="K236" s="5"/>
      <c r="L236" s="4"/>
      <c r="O236" s="4"/>
      <c r="P236" s="5"/>
      <c r="Q236" s="4"/>
      <c r="T236" s="4"/>
      <c r="U236" s="5"/>
      <c r="V236" s="4"/>
      <c r="Y236" s="4"/>
      <c r="Z236" s="5"/>
      <c r="AA236" s="4"/>
      <c r="AD236" s="4"/>
      <c r="AE236" s="5"/>
      <c r="AF236" s="4"/>
      <c r="AI236" s="4"/>
      <c r="AJ236" s="5"/>
      <c r="AK236" s="4"/>
      <c r="AN236" s="4"/>
      <c r="AO236" s="5"/>
      <c r="AP236" s="4"/>
      <c r="AS236" s="4"/>
      <c r="AT236" s="5"/>
      <c r="AU236" s="4"/>
      <c r="AX236" s="4"/>
      <c r="AY236" s="5"/>
      <c r="AZ236" s="4"/>
      <c r="BC236" s="4"/>
      <c r="BD236" s="5"/>
      <c r="BE236" s="4"/>
      <c r="BH236" s="4"/>
      <c r="BI236" s="5"/>
      <c r="BJ236" s="4"/>
      <c r="BN236" s="4"/>
      <c r="BO236" s="5"/>
      <c r="BP236" s="4"/>
    </row>
    <row r="237" spans="4:68" s="3" customFormat="1" ht="14.4" x14ac:dyDescent="0.3">
      <c r="D237" s="57"/>
      <c r="E237" s="44"/>
      <c r="F237" s="45"/>
      <c r="G237" s="45"/>
      <c r="H237" s="57"/>
      <c r="J237" s="4"/>
      <c r="K237" s="5"/>
      <c r="L237" s="4"/>
      <c r="O237" s="4"/>
      <c r="P237" s="5"/>
      <c r="Q237" s="4"/>
      <c r="T237" s="4"/>
      <c r="U237" s="5"/>
      <c r="V237" s="4"/>
      <c r="Y237" s="4"/>
      <c r="Z237" s="5"/>
      <c r="AA237" s="4"/>
      <c r="AD237" s="4"/>
      <c r="AE237" s="5"/>
      <c r="AF237" s="4"/>
      <c r="AI237" s="4"/>
      <c r="AJ237" s="5"/>
      <c r="AK237" s="4"/>
      <c r="AN237" s="4"/>
      <c r="AO237" s="5"/>
      <c r="AP237" s="4"/>
      <c r="AS237" s="4"/>
      <c r="AT237" s="5"/>
      <c r="AU237" s="4"/>
      <c r="AX237" s="4"/>
      <c r="AY237" s="5"/>
      <c r="AZ237" s="4"/>
      <c r="BC237" s="4"/>
      <c r="BD237" s="5"/>
      <c r="BE237" s="4"/>
      <c r="BH237" s="4"/>
      <c r="BI237" s="5"/>
      <c r="BJ237" s="4"/>
      <c r="BN237" s="4"/>
      <c r="BO237" s="5"/>
      <c r="BP237" s="4"/>
    </row>
    <row r="238" spans="4:68" s="3" customFormat="1" ht="14.4" x14ac:dyDescent="0.3">
      <c r="D238" s="57"/>
      <c r="E238" s="44"/>
      <c r="F238" s="45"/>
      <c r="G238" s="45"/>
      <c r="H238" s="57"/>
      <c r="J238" s="4"/>
      <c r="K238" s="5"/>
      <c r="L238" s="4"/>
      <c r="O238" s="4"/>
      <c r="P238" s="5"/>
      <c r="Q238" s="4"/>
      <c r="T238" s="4"/>
      <c r="U238" s="5"/>
      <c r="V238" s="4"/>
      <c r="Y238" s="4"/>
      <c r="Z238" s="5"/>
      <c r="AA238" s="4"/>
      <c r="AD238" s="4"/>
      <c r="AE238" s="5"/>
      <c r="AF238" s="4"/>
      <c r="AI238" s="4"/>
      <c r="AJ238" s="5"/>
      <c r="AK238" s="4"/>
      <c r="AN238" s="4"/>
      <c r="AO238" s="5"/>
      <c r="AP238" s="4"/>
      <c r="AS238" s="4"/>
      <c r="AT238" s="5"/>
      <c r="AU238" s="4"/>
      <c r="AX238" s="4"/>
      <c r="AY238" s="5"/>
      <c r="AZ238" s="4"/>
      <c r="BC238" s="4"/>
      <c r="BD238" s="5"/>
      <c r="BE238" s="4"/>
      <c r="BH238" s="4"/>
      <c r="BI238" s="5"/>
      <c r="BJ238" s="4"/>
      <c r="BN238" s="4"/>
      <c r="BO238" s="5"/>
      <c r="BP238" s="4"/>
    </row>
    <row r="239" spans="4:68" s="3" customFormat="1" ht="14.4" x14ac:dyDescent="0.3">
      <c r="D239" s="57"/>
      <c r="E239" s="44"/>
      <c r="F239" s="45"/>
      <c r="G239" s="45"/>
      <c r="H239" s="57"/>
      <c r="J239" s="4"/>
      <c r="K239" s="5"/>
      <c r="L239" s="4"/>
      <c r="O239" s="4"/>
      <c r="P239" s="5"/>
      <c r="Q239" s="4"/>
      <c r="T239" s="4"/>
      <c r="U239" s="5"/>
      <c r="V239" s="4"/>
      <c r="Y239" s="4"/>
      <c r="Z239" s="5"/>
      <c r="AA239" s="4"/>
      <c r="AD239" s="4"/>
      <c r="AE239" s="5"/>
      <c r="AF239" s="4"/>
      <c r="AI239" s="4"/>
      <c r="AJ239" s="5"/>
      <c r="AK239" s="4"/>
      <c r="AN239" s="4"/>
      <c r="AO239" s="5"/>
      <c r="AP239" s="4"/>
      <c r="AS239" s="4"/>
      <c r="AT239" s="5"/>
      <c r="AU239" s="4"/>
      <c r="AX239" s="4"/>
      <c r="AY239" s="5"/>
      <c r="AZ239" s="4"/>
      <c r="BC239" s="4"/>
      <c r="BD239" s="5"/>
      <c r="BE239" s="4"/>
      <c r="BH239" s="4"/>
      <c r="BI239" s="5"/>
      <c r="BJ239" s="4"/>
      <c r="BN239" s="4"/>
      <c r="BO239" s="5"/>
      <c r="BP239" s="4"/>
    </row>
    <row r="240" spans="4:68" s="3" customFormat="1" ht="14.4" x14ac:dyDescent="0.3">
      <c r="D240" s="57"/>
      <c r="E240" s="44"/>
      <c r="F240" s="45"/>
      <c r="G240" s="45"/>
      <c r="H240" s="57"/>
      <c r="J240" s="4"/>
      <c r="K240" s="5"/>
      <c r="L240" s="4"/>
      <c r="O240" s="4"/>
      <c r="P240" s="5"/>
      <c r="Q240" s="4"/>
      <c r="T240" s="4"/>
      <c r="U240" s="5"/>
      <c r="V240" s="4"/>
      <c r="Y240" s="4"/>
      <c r="Z240" s="5"/>
      <c r="AA240" s="4"/>
      <c r="AD240" s="4"/>
      <c r="AE240" s="5"/>
      <c r="AF240" s="4"/>
      <c r="AI240" s="4"/>
      <c r="AJ240" s="5"/>
      <c r="AK240" s="4"/>
      <c r="AN240" s="4"/>
      <c r="AO240" s="5"/>
      <c r="AP240" s="4"/>
      <c r="AS240" s="4"/>
      <c r="AT240" s="5"/>
      <c r="AU240" s="4"/>
      <c r="AX240" s="4"/>
      <c r="AY240" s="5"/>
      <c r="AZ240" s="4"/>
      <c r="BC240" s="4"/>
      <c r="BD240" s="5"/>
      <c r="BE240" s="4"/>
      <c r="BH240" s="4"/>
      <c r="BI240" s="5"/>
      <c r="BJ240" s="4"/>
      <c r="BN240" s="4"/>
      <c r="BO240" s="5"/>
      <c r="BP240" s="4"/>
    </row>
    <row r="241" spans="4:68" s="3" customFormat="1" ht="14.4" x14ac:dyDescent="0.3">
      <c r="D241" s="57"/>
      <c r="E241" s="44"/>
      <c r="F241" s="45"/>
      <c r="G241" s="45"/>
      <c r="H241" s="57"/>
      <c r="J241" s="4"/>
      <c r="K241" s="5"/>
      <c r="L241" s="4"/>
      <c r="O241" s="4"/>
      <c r="P241" s="5"/>
      <c r="Q241" s="4"/>
      <c r="T241" s="4"/>
      <c r="U241" s="5"/>
      <c r="V241" s="4"/>
      <c r="Y241" s="4"/>
      <c r="Z241" s="5"/>
      <c r="AA241" s="4"/>
      <c r="AD241" s="4"/>
      <c r="AE241" s="5"/>
      <c r="AF241" s="4"/>
      <c r="AI241" s="4"/>
      <c r="AJ241" s="5"/>
      <c r="AK241" s="4"/>
      <c r="AN241" s="4"/>
      <c r="AO241" s="5"/>
      <c r="AP241" s="4"/>
      <c r="AS241" s="4"/>
      <c r="AT241" s="5"/>
      <c r="AU241" s="4"/>
      <c r="AX241" s="4"/>
      <c r="AY241" s="5"/>
      <c r="AZ241" s="4"/>
      <c r="BC241" s="4"/>
      <c r="BD241" s="5"/>
      <c r="BE241" s="4"/>
      <c r="BH241" s="4"/>
      <c r="BI241" s="5"/>
      <c r="BJ241" s="4"/>
      <c r="BN241" s="4"/>
      <c r="BO241" s="5"/>
      <c r="BP241" s="4"/>
    </row>
    <row r="242" spans="4:68" s="3" customFormat="1" ht="14.4" x14ac:dyDescent="0.3">
      <c r="D242" s="57"/>
      <c r="E242" s="44"/>
      <c r="F242" s="45"/>
      <c r="G242" s="45"/>
      <c r="H242" s="57"/>
      <c r="J242" s="4"/>
      <c r="K242" s="5"/>
      <c r="L242" s="4"/>
      <c r="O242" s="4"/>
      <c r="P242" s="5"/>
      <c r="Q242" s="4"/>
      <c r="T242" s="4"/>
      <c r="U242" s="5"/>
      <c r="V242" s="4"/>
      <c r="Y242" s="4"/>
      <c r="Z242" s="5"/>
      <c r="AA242" s="4"/>
      <c r="AD242" s="4"/>
      <c r="AE242" s="5"/>
      <c r="AF242" s="4"/>
      <c r="AI242" s="4"/>
      <c r="AJ242" s="5"/>
      <c r="AK242" s="4"/>
      <c r="AN242" s="4"/>
      <c r="AO242" s="5"/>
      <c r="AP242" s="4"/>
      <c r="AS242" s="4"/>
      <c r="AT242" s="5"/>
      <c r="AU242" s="4"/>
      <c r="AX242" s="4"/>
      <c r="AY242" s="5"/>
      <c r="AZ242" s="4"/>
      <c r="BC242" s="4"/>
      <c r="BD242" s="5"/>
      <c r="BE242" s="4"/>
      <c r="BH242" s="4"/>
      <c r="BI242" s="5"/>
      <c r="BJ242" s="4"/>
      <c r="BN242" s="4"/>
      <c r="BO242" s="5"/>
      <c r="BP242" s="4"/>
    </row>
    <row r="243" spans="4:68" s="3" customFormat="1" ht="14.4" x14ac:dyDescent="0.3">
      <c r="D243" s="57"/>
      <c r="E243" s="44"/>
      <c r="F243" s="45"/>
      <c r="G243" s="45"/>
      <c r="H243" s="57"/>
      <c r="J243" s="4"/>
      <c r="K243" s="5"/>
      <c r="L243" s="4"/>
      <c r="O243" s="4"/>
      <c r="P243" s="5"/>
      <c r="Q243" s="4"/>
      <c r="T243" s="4"/>
      <c r="U243" s="5"/>
      <c r="V243" s="4"/>
      <c r="Y243" s="4"/>
      <c r="Z243" s="5"/>
      <c r="AA243" s="4"/>
      <c r="AD243" s="4"/>
      <c r="AE243" s="5"/>
      <c r="AF243" s="4"/>
      <c r="AI243" s="4"/>
      <c r="AJ243" s="5"/>
      <c r="AK243" s="4"/>
      <c r="AN243" s="4"/>
      <c r="AO243" s="5"/>
      <c r="AP243" s="4"/>
      <c r="AS243" s="4"/>
      <c r="AT243" s="5"/>
      <c r="AU243" s="4"/>
      <c r="AX243" s="4"/>
      <c r="AY243" s="5"/>
      <c r="AZ243" s="4"/>
      <c r="BC243" s="4"/>
      <c r="BD243" s="5"/>
      <c r="BE243" s="4"/>
      <c r="BH243" s="4"/>
      <c r="BI243" s="5"/>
      <c r="BJ243" s="4"/>
      <c r="BN243" s="4"/>
      <c r="BO243" s="5"/>
      <c r="BP243" s="4"/>
    </row>
    <row r="244" spans="4:68" s="3" customFormat="1" ht="14.4" x14ac:dyDescent="0.3">
      <c r="D244" s="57"/>
      <c r="E244" s="44"/>
      <c r="F244" s="45"/>
      <c r="G244" s="45"/>
      <c r="H244" s="57"/>
      <c r="J244" s="4"/>
      <c r="K244" s="5"/>
      <c r="L244" s="4"/>
      <c r="O244" s="4"/>
      <c r="P244" s="5"/>
      <c r="Q244" s="4"/>
      <c r="T244" s="4"/>
      <c r="U244" s="5"/>
      <c r="V244" s="4"/>
      <c r="Y244" s="4"/>
      <c r="Z244" s="5"/>
      <c r="AA244" s="4"/>
      <c r="AD244" s="4"/>
      <c r="AE244" s="5"/>
      <c r="AF244" s="4"/>
      <c r="AI244" s="4"/>
      <c r="AJ244" s="5"/>
      <c r="AK244" s="4"/>
      <c r="AN244" s="4"/>
      <c r="AO244" s="5"/>
      <c r="AP244" s="4"/>
      <c r="AS244" s="4"/>
      <c r="AT244" s="5"/>
      <c r="AU244" s="4"/>
      <c r="AX244" s="4"/>
      <c r="AY244" s="5"/>
      <c r="AZ244" s="4"/>
      <c r="BC244" s="4"/>
      <c r="BD244" s="5"/>
      <c r="BE244" s="4"/>
      <c r="BH244" s="4"/>
      <c r="BI244" s="5"/>
      <c r="BJ244" s="4"/>
      <c r="BN244" s="4"/>
      <c r="BO244" s="5"/>
      <c r="BP244" s="4"/>
    </row>
    <row r="245" spans="4:68" s="3" customFormat="1" ht="14.4" x14ac:dyDescent="0.3">
      <c r="D245" s="57"/>
      <c r="E245" s="44"/>
      <c r="F245" s="45"/>
      <c r="G245" s="45"/>
      <c r="H245" s="57"/>
      <c r="J245" s="4"/>
      <c r="K245" s="5"/>
      <c r="L245" s="4"/>
      <c r="O245" s="4"/>
      <c r="P245" s="5"/>
      <c r="Q245" s="4"/>
      <c r="T245" s="4"/>
      <c r="U245" s="5"/>
      <c r="V245" s="4"/>
      <c r="Y245" s="4"/>
      <c r="Z245" s="5"/>
      <c r="AA245" s="4"/>
      <c r="AD245" s="4"/>
      <c r="AE245" s="5"/>
      <c r="AF245" s="4"/>
      <c r="AI245" s="4"/>
      <c r="AJ245" s="5"/>
      <c r="AK245" s="4"/>
      <c r="AN245" s="4"/>
      <c r="AO245" s="5"/>
      <c r="AP245" s="4"/>
      <c r="AS245" s="4"/>
      <c r="AT245" s="5"/>
      <c r="AU245" s="4"/>
      <c r="AX245" s="4"/>
      <c r="AY245" s="5"/>
      <c r="AZ245" s="4"/>
      <c r="BC245" s="4"/>
      <c r="BD245" s="5"/>
      <c r="BE245" s="4"/>
      <c r="BH245" s="4"/>
      <c r="BI245" s="5"/>
      <c r="BJ245" s="4"/>
      <c r="BN245" s="4"/>
      <c r="BO245" s="5"/>
      <c r="BP245" s="4"/>
    </row>
    <row r="246" spans="4:68" s="3" customFormat="1" ht="14.4" x14ac:dyDescent="0.3">
      <c r="D246" s="57"/>
      <c r="E246" s="44"/>
      <c r="F246" s="45"/>
      <c r="G246" s="45"/>
      <c r="H246" s="57"/>
      <c r="J246" s="4"/>
      <c r="K246" s="5"/>
      <c r="L246" s="4"/>
      <c r="O246" s="4"/>
      <c r="P246" s="5"/>
      <c r="Q246" s="4"/>
      <c r="T246" s="4"/>
      <c r="U246" s="5"/>
      <c r="V246" s="4"/>
      <c r="Y246" s="4"/>
      <c r="Z246" s="5"/>
      <c r="AA246" s="4"/>
      <c r="AD246" s="4"/>
      <c r="AE246" s="5"/>
      <c r="AF246" s="4"/>
      <c r="AI246" s="4"/>
      <c r="AJ246" s="5"/>
      <c r="AK246" s="4"/>
      <c r="AN246" s="4"/>
      <c r="AO246" s="5"/>
      <c r="AP246" s="4"/>
      <c r="AS246" s="4"/>
      <c r="AT246" s="5"/>
      <c r="AU246" s="4"/>
      <c r="AX246" s="4"/>
      <c r="AY246" s="5"/>
      <c r="AZ246" s="4"/>
      <c r="BC246" s="4"/>
      <c r="BD246" s="5"/>
      <c r="BE246" s="4"/>
      <c r="BH246" s="4"/>
      <c r="BI246" s="5"/>
      <c r="BJ246" s="4"/>
      <c r="BN246" s="4"/>
      <c r="BO246" s="5"/>
      <c r="BP246" s="4"/>
    </row>
    <row r="247" spans="4:68" s="3" customFormat="1" ht="14.4" x14ac:dyDescent="0.3">
      <c r="D247" s="57"/>
      <c r="E247" s="44"/>
      <c r="F247" s="45"/>
      <c r="G247" s="45"/>
      <c r="H247" s="57"/>
      <c r="J247" s="4"/>
      <c r="K247" s="5"/>
      <c r="L247" s="4"/>
      <c r="O247" s="4"/>
      <c r="P247" s="5"/>
      <c r="Q247" s="4"/>
      <c r="T247" s="4"/>
      <c r="U247" s="5"/>
      <c r="V247" s="4"/>
      <c r="Y247" s="4"/>
      <c r="Z247" s="5"/>
      <c r="AA247" s="4"/>
      <c r="AD247" s="4"/>
      <c r="AE247" s="5"/>
      <c r="AF247" s="4"/>
      <c r="AI247" s="4"/>
      <c r="AJ247" s="5"/>
      <c r="AK247" s="4"/>
      <c r="AN247" s="4"/>
      <c r="AO247" s="5"/>
      <c r="AP247" s="4"/>
      <c r="AS247" s="4"/>
      <c r="AT247" s="5"/>
      <c r="AU247" s="4"/>
      <c r="AX247" s="4"/>
      <c r="AY247" s="5"/>
      <c r="AZ247" s="4"/>
      <c r="BC247" s="4"/>
      <c r="BD247" s="5"/>
      <c r="BE247" s="4"/>
      <c r="BH247" s="4"/>
      <c r="BI247" s="5"/>
      <c r="BJ247" s="4"/>
      <c r="BN247" s="4"/>
      <c r="BO247" s="5"/>
      <c r="BP247" s="4"/>
    </row>
    <row r="248" spans="4:68" s="3" customFormat="1" ht="14.4" x14ac:dyDescent="0.3">
      <c r="D248" s="57"/>
      <c r="E248" s="44"/>
      <c r="F248" s="45"/>
      <c r="G248" s="45"/>
      <c r="H248" s="57"/>
      <c r="J248" s="4"/>
      <c r="K248" s="5"/>
      <c r="L248" s="4"/>
      <c r="O248" s="4"/>
      <c r="P248" s="5"/>
      <c r="Q248" s="4"/>
      <c r="T248" s="4"/>
      <c r="U248" s="5"/>
      <c r="V248" s="4"/>
      <c r="Y248" s="4"/>
      <c r="Z248" s="5"/>
      <c r="AA248" s="4"/>
      <c r="AD248" s="4"/>
      <c r="AE248" s="5"/>
      <c r="AF248" s="4"/>
      <c r="AI248" s="4"/>
      <c r="AJ248" s="5"/>
      <c r="AK248" s="4"/>
      <c r="AN248" s="4"/>
      <c r="AO248" s="5"/>
      <c r="AP248" s="4"/>
      <c r="AS248" s="4"/>
      <c r="AT248" s="5"/>
      <c r="AU248" s="4"/>
      <c r="AX248" s="4"/>
      <c r="AY248" s="5"/>
      <c r="AZ248" s="4"/>
      <c r="BC248" s="4"/>
      <c r="BD248" s="5"/>
      <c r="BE248" s="4"/>
      <c r="BH248" s="4"/>
      <c r="BI248" s="5"/>
      <c r="BJ248" s="4"/>
      <c r="BN248" s="4"/>
      <c r="BO248" s="5"/>
      <c r="BP248" s="4"/>
    </row>
    <row r="249" spans="4:68" s="3" customFormat="1" ht="14.4" x14ac:dyDescent="0.3">
      <c r="D249" s="57"/>
      <c r="E249" s="44"/>
      <c r="F249" s="45"/>
      <c r="G249" s="45"/>
      <c r="H249" s="57"/>
      <c r="J249" s="4"/>
      <c r="K249" s="5"/>
      <c r="L249" s="4"/>
      <c r="O249" s="4"/>
      <c r="P249" s="5"/>
      <c r="Q249" s="4"/>
      <c r="T249" s="4"/>
      <c r="U249" s="5"/>
      <c r="V249" s="4"/>
      <c r="Y249" s="4"/>
      <c r="Z249" s="5"/>
      <c r="AA249" s="4"/>
      <c r="AD249" s="4"/>
      <c r="AE249" s="5"/>
      <c r="AF249" s="4"/>
      <c r="AI249" s="4"/>
      <c r="AJ249" s="5"/>
      <c r="AK249" s="4"/>
      <c r="AN249" s="4"/>
      <c r="AO249" s="5"/>
      <c r="AP249" s="4"/>
      <c r="AS249" s="4"/>
      <c r="AT249" s="5"/>
      <c r="AU249" s="4"/>
      <c r="AX249" s="4"/>
      <c r="AY249" s="5"/>
      <c r="AZ249" s="4"/>
      <c r="BC249" s="4"/>
      <c r="BD249" s="5"/>
      <c r="BE249" s="4"/>
      <c r="BH249" s="4"/>
      <c r="BI249" s="5"/>
      <c r="BJ249" s="4"/>
      <c r="BN249" s="4"/>
      <c r="BO249" s="5"/>
      <c r="BP249" s="4"/>
    </row>
    <row r="250" spans="4:68" s="3" customFormat="1" ht="14.4" x14ac:dyDescent="0.3">
      <c r="D250" s="57"/>
      <c r="E250" s="44"/>
      <c r="F250" s="45"/>
      <c r="G250" s="45"/>
      <c r="H250" s="57"/>
      <c r="J250" s="4"/>
      <c r="K250" s="5"/>
      <c r="L250" s="4"/>
      <c r="O250" s="4"/>
      <c r="P250" s="5"/>
      <c r="Q250" s="4"/>
      <c r="T250" s="4"/>
      <c r="U250" s="5"/>
      <c r="V250" s="4"/>
      <c r="Y250" s="4"/>
      <c r="Z250" s="5"/>
      <c r="AA250" s="4"/>
      <c r="AD250" s="4"/>
      <c r="AE250" s="5"/>
      <c r="AF250" s="4"/>
      <c r="AI250" s="4"/>
      <c r="AJ250" s="5"/>
      <c r="AK250" s="4"/>
      <c r="AN250" s="4"/>
      <c r="AO250" s="5"/>
      <c r="AP250" s="4"/>
      <c r="AS250" s="4"/>
      <c r="AT250" s="5"/>
      <c r="AU250" s="4"/>
      <c r="AX250" s="4"/>
      <c r="AY250" s="5"/>
      <c r="AZ250" s="4"/>
      <c r="BC250" s="4"/>
      <c r="BD250" s="5"/>
      <c r="BE250" s="4"/>
      <c r="BH250" s="4"/>
      <c r="BI250" s="5"/>
      <c r="BJ250" s="4"/>
      <c r="BN250" s="4"/>
      <c r="BO250" s="5"/>
      <c r="BP250" s="4"/>
    </row>
    <row r="251" spans="4:68" s="3" customFormat="1" ht="14.4" x14ac:dyDescent="0.3">
      <c r="D251" s="57"/>
      <c r="E251" s="44"/>
      <c r="F251" s="45"/>
      <c r="G251" s="45"/>
      <c r="H251" s="57"/>
      <c r="J251" s="4"/>
      <c r="K251" s="5"/>
      <c r="L251" s="4"/>
      <c r="O251" s="4"/>
      <c r="P251" s="5"/>
      <c r="Q251" s="4"/>
      <c r="T251" s="4"/>
      <c r="U251" s="5"/>
      <c r="V251" s="4"/>
      <c r="Y251" s="4"/>
      <c r="Z251" s="5"/>
      <c r="AA251" s="4"/>
      <c r="AD251" s="4"/>
      <c r="AE251" s="5"/>
      <c r="AF251" s="4"/>
      <c r="AI251" s="4"/>
      <c r="AJ251" s="5"/>
      <c r="AK251" s="4"/>
      <c r="AN251" s="4"/>
      <c r="AO251" s="5"/>
      <c r="AP251" s="4"/>
      <c r="AS251" s="4"/>
      <c r="AT251" s="5"/>
      <c r="AU251" s="4"/>
      <c r="AX251" s="4"/>
      <c r="AY251" s="5"/>
      <c r="AZ251" s="4"/>
      <c r="BC251" s="4"/>
      <c r="BD251" s="5"/>
      <c r="BE251" s="4"/>
      <c r="BH251" s="4"/>
      <c r="BI251" s="5"/>
      <c r="BJ251" s="4"/>
      <c r="BN251" s="4"/>
      <c r="BO251" s="5"/>
      <c r="BP251" s="4"/>
    </row>
    <row r="252" spans="4:68" s="3" customFormat="1" ht="14.4" x14ac:dyDescent="0.3">
      <c r="D252" s="57"/>
      <c r="E252" s="44"/>
      <c r="F252" s="45"/>
      <c r="G252" s="45"/>
      <c r="H252" s="57"/>
      <c r="J252" s="4"/>
      <c r="K252" s="5"/>
      <c r="L252" s="4"/>
      <c r="O252" s="4"/>
      <c r="P252" s="5"/>
      <c r="Q252" s="4"/>
      <c r="T252" s="4"/>
      <c r="U252" s="5"/>
      <c r="V252" s="4"/>
      <c r="Y252" s="4"/>
      <c r="Z252" s="5"/>
      <c r="AA252" s="4"/>
      <c r="AD252" s="4"/>
      <c r="AE252" s="5"/>
      <c r="AF252" s="4"/>
      <c r="AI252" s="4"/>
      <c r="AJ252" s="5"/>
      <c r="AK252" s="4"/>
      <c r="AN252" s="4"/>
      <c r="AO252" s="5"/>
      <c r="AP252" s="4"/>
      <c r="AS252" s="4"/>
      <c r="AT252" s="5"/>
      <c r="AU252" s="4"/>
      <c r="AX252" s="4"/>
      <c r="AY252" s="5"/>
      <c r="AZ252" s="4"/>
      <c r="BC252" s="4"/>
      <c r="BD252" s="5"/>
      <c r="BE252" s="4"/>
      <c r="BH252" s="4"/>
      <c r="BI252" s="5"/>
      <c r="BJ252" s="4"/>
      <c r="BN252" s="4"/>
      <c r="BO252" s="5"/>
      <c r="BP252" s="4"/>
    </row>
    <row r="253" spans="4:68" s="3" customFormat="1" ht="14.4" x14ac:dyDescent="0.3">
      <c r="D253" s="57"/>
      <c r="E253" s="44"/>
      <c r="F253" s="45"/>
      <c r="G253" s="45"/>
      <c r="H253" s="57"/>
      <c r="J253" s="4"/>
      <c r="K253" s="5"/>
      <c r="L253" s="4"/>
      <c r="O253" s="4"/>
      <c r="P253" s="5"/>
      <c r="Q253" s="4"/>
      <c r="T253" s="4"/>
      <c r="U253" s="5"/>
      <c r="V253" s="4"/>
      <c r="Y253" s="4"/>
      <c r="Z253" s="5"/>
      <c r="AA253" s="4"/>
      <c r="AD253" s="4"/>
      <c r="AE253" s="5"/>
      <c r="AF253" s="4"/>
      <c r="AI253" s="4"/>
      <c r="AJ253" s="5"/>
      <c r="AK253" s="4"/>
      <c r="AN253" s="4"/>
      <c r="AO253" s="5"/>
      <c r="AP253" s="4"/>
      <c r="AS253" s="4"/>
      <c r="AT253" s="5"/>
      <c r="AU253" s="4"/>
      <c r="AX253" s="4"/>
      <c r="AY253" s="5"/>
      <c r="AZ253" s="4"/>
      <c r="BC253" s="4"/>
      <c r="BD253" s="5"/>
      <c r="BE253" s="4"/>
      <c r="BH253" s="4"/>
      <c r="BI253" s="5"/>
      <c r="BJ253" s="4"/>
      <c r="BN253" s="4"/>
      <c r="BO253" s="5"/>
      <c r="BP253" s="4"/>
    </row>
    <row r="254" spans="4:68" s="3" customFormat="1" ht="14.4" x14ac:dyDescent="0.3">
      <c r="D254" s="57"/>
      <c r="E254" s="44"/>
      <c r="F254" s="45"/>
      <c r="G254" s="45"/>
      <c r="H254" s="57"/>
      <c r="J254" s="4"/>
      <c r="K254" s="5"/>
      <c r="L254" s="4"/>
      <c r="O254" s="4"/>
      <c r="P254" s="5"/>
      <c r="Q254" s="4"/>
      <c r="T254" s="4"/>
      <c r="U254" s="5"/>
      <c r="V254" s="4"/>
      <c r="Y254" s="4"/>
      <c r="Z254" s="5"/>
      <c r="AA254" s="4"/>
      <c r="AD254" s="4"/>
      <c r="AE254" s="5"/>
      <c r="AF254" s="4"/>
      <c r="AI254" s="4"/>
      <c r="AJ254" s="5"/>
      <c r="AK254" s="4"/>
      <c r="AN254" s="4"/>
      <c r="AO254" s="5"/>
      <c r="AP254" s="4"/>
      <c r="AS254" s="4"/>
      <c r="AT254" s="5"/>
      <c r="AU254" s="4"/>
      <c r="AX254" s="4"/>
      <c r="AY254" s="5"/>
      <c r="AZ254" s="4"/>
      <c r="BC254" s="4"/>
      <c r="BD254" s="5"/>
      <c r="BE254" s="4"/>
      <c r="BH254" s="4"/>
      <c r="BI254" s="5"/>
      <c r="BJ254" s="4"/>
      <c r="BN254" s="4"/>
      <c r="BO254" s="5"/>
      <c r="BP254" s="4"/>
    </row>
    <row r="255" spans="4:68" s="3" customFormat="1" ht="14.4" x14ac:dyDescent="0.3">
      <c r="D255" s="57"/>
      <c r="E255" s="44"/>
      <c r="F255" s="45"/>
      <c r="G255" s="45"/>
      <c r="H255" s="57"/>
      <c r="J255" s="4"/>
      <c r="K255" s="5"/>
      <c r="L255" s="4"/>
      <c r="O255" s="4"/>
      <c r="P255" s="5"/>
      <c r="Q255" s="4"/>
      <c r="T255" s="4"/>
      <c r="U255" s="5"/>
      <c r="V255" s="4"/>
      <c r="Y255" s="4"/>
      <c r="Z255" s="5"/>
      <c r="AA255" s="4"/>
      <c r="AD255" s="4"/>
      <c r="AE255" s="5"/>
      <c r="AF255" s="4"/>
      <c r="AI255" s="4"/>
      <c r="AJ255" s="5"/>
      <c r="AK255" s="4"/>
      <c r="AN255" s="4"/>
      <c r="AO255" s="5"/>
      <c r="AP255" s="4"/>
      <c r="AS255" s="4"/>
      <c r="AT255" s="5"/>
      <c r="AU255" s="4"/>
      <c r="AX255" s="4"/>
      <c r="AY255" s="5"/>
      <c r="AZ255" s="4"/>
      <c r="BC255" s="4"/>
      <c r="BD255" s="5"/>
      <c r="BE255" s="4"/>
      <c r="BH255" s="4"/>
      <c r="BI255" s="5"/>
      <c r="BJ255" s="4"/>
      <c r="BN255" s="4"/>
      <c r="BO255" s="5"/>
      <c r="BP255" s="4"/>
    </row>
    <row r="256" spans="4:68" s="3" customFormat="1" ht="14.4" x14ac:dyDescent="0.3">
      <c r="D256" s="57"/>
      <c r="E256" s="44"/>
      <c r="F256" s="45"/>
      <c r="G256" s="45"/>
      <c r="H256" s="57"/>
      <c r="J256" s="4"/>
      <c r="K256" s="5"/>
      <c r="L256" s="4"/>
      <c r="O256" s="4"/>
      <c r="P256" s="5"/>
      <c r="Q256" s="4"/>
      <c r="T256" s="4"/>
      <c r="U256" s="5"/>
      <c r="V256" s="4"/>
      <c r="Y256" s="4"/>
      <c r="Z256" s="5"/>
      <c r="AA256" s="4"/>
      <c r="AD256" s="4"/>
      <c r="AE256" s="5"/>
      <c r="AF256" s="4"/>
      <c r="AI256" s="4"/>
      <c r="AJ256" s="5"/>
      <c r="AK256" s="4"/>
      <c r="AN256" s="4"/>
      <c r="AO256" s="5"/>
      <c r="AP256" s="4"/>
      <c r="AS256" s="4"/>
      <c r="AT256" s="5"/>
      <c r="AU256" s="4"/>
      <c r="AX256" s="4"/>
      <c r="AY256" s="5"/>
      <c r="AZ256" s="4"/>
      <c r="BC256" s="4"/>
      <c r="BD256" s="5"/>
      <c r="BE256" s="4"/>
      <c r="BH256" s="4"/>
      <c r="BI256" s="5"/>
      <c r="BJ256" s="4"/>
      <c r="BN256" s="4"/>
      <c r="BO256" s="5"/>
      <c r="BP256" s="4"/>
    </row>
    <row r="257" spans="4:68" s="3" customFormat="1" ht="14.4" x14ac:dyDescent="0.3">
      <c r="D257" s="57"/>
      <c r="E257" s="44"/>
      <c r="F257" s="45"/>
      <c r="G257" s="45"/>
      <c r="H257" s="57"/>
      <c r="J257" s="4"/>
      <c r="K257" s="5"/>
      <c r="L257" s="4"/>
      <c r="O257" s="4"/>
      <c r="P257" s="5"/>
      <c r="Q257" s="4"/>
      <c r="T257" s="4"/>
      <c r="U257" s="5"/>
      <c r="V257" s="4"/>
      <c r="Y257" s="4"/>
      <c r="Z257" s="5"/>
      <c r="AA257" s="4"/>
      <c r="AD257" s="4"/>
      <c r="AE257" s="5"/>
      <c r="AF257" s="4"/>
      <c r="AI257" s="4"/>
      <c r="AJ257" s="5"/>
      <c r="AK257" s="4"/>
      <c r="AN257" s="4"/>
      <c r="AO257" s="5"/>
      <c r="AP257" s="4"/>
      <c r="AS257" s="4"/>
      <c r="AT257" s="5"/>
      <c r="AU257" s="4"/>
      <c r="AX257" s="4"/>
      <c r="AY257" s="5"/>
      <c r="AZ257" s="4"/>
      <c r="BC257" s="4"/>
      <c r="BD257" s="5"/>
      <c r="BE257" s="4"/>
      <c r="BH257" s="4"/>
      <c r="BI257" s="5"/>
      <c r="BJ257" s="4"/>
      <c r="BN257" s="4"/>
      <c r="BO257" s="5"/>
      <c r="BP257" s="4"/>
    </row>
    <row r="258" spans="4:68" s="3" customFormat="1" ht="14.4" x14ac:dyDescent="0.3">
      <c r="D258" s="57"/>
      <c r="E258" s="44"/>
      <c r="F258" s="45"/>
      <c r="G258" s="45"/>
      <c r="H258" s="57"/>
      <c r="J258" s="4"/>
      <c r="K258" s="5"/>
      <c r="L258" s="4"/>
      <c r="O258" s="4"/>
      <c r="P258" s="5"/>
      <c r="Q258" s="4"/>
      <c r="T258" s="4"/>
      <c r="U258" s="5"/>
      <c r="V258" s="4"/>
      <c r="Y258" s="4"/>
      <c r="Z258" s="5"/>
      <c r="AA258" s="4"/>
      <c r="AD258" s="4"/>
      <c r="AE258" s="5"/>
      <c r="AF258" s="4"/>
      <c r="AI258" s="4"/>
      <c r="AJ258" s="5"/>
      <c r="AK258" s="4"/>
      <c r="AN258" s="4"/>
      <c r="AO258" s="5"/>
      <c r="AP258" s="4"/>
      <c r="AS258" s="4"/>
      <c r="AT258" s="5"/>
      <c r="AU258" s="4"/>
      <c r="AX258" s="4"/>
      <c r="AY258" s="5"/>
      <c r="AZ258" s="4"/>
      <c r="BC258" s="4"/>
      <c r="BD258" s="5"/>
      <c r="BE258" s="4"/>
      <c r="BH258" s="4"/>
      <c r="BI258" s="5"/>
      <c r="BJ258" s="4"/>
      <c r="BN258" s="4"/>
      <c r="BO258" s="5"/>
      <c r="BP258" s="4"/>
    </row>
    <row r="259" spans="4:68" s="3" customFormat="1" ht="14.4" x14ac:dyDescent="0.3">
      <c r="D259" s="57"/>
      <c r="E259" s="44"/>
      <c r="F259" s="45"/>
      <c r="G259" s="45"/>
      <c r="H259" s="57"/>
      <c r="J259" s="4"/>
      <c r="K259" s="5"/>
      <c r="L259" s="4"/>
      <c r="O259" s="4"/>
      <c r="P259" s="5"/>
      <c r="Q259" s="4"/>
      <c r="T259" s="4"/>
      <c r="U259" s="5"/>
      <c r="V259" s="4"/>
      <c r="Y259" s="4"/>
      <c r="Z259" s="5"/>
      <c r="AA259" s="4"/>
      <c r="AD259" s="4"/>
      <c r="AE259" s="5"/>
      <c r="AF259" s="4"/>
      <c r="AI259" s="4"/>
      <c r="AJ259" s="5"/>
      <c r="AK259" s="4"/>
      <c r="AN259" s="4"/>
      <c r="AO259" s="5"/>
      <c r="AP259" s="4"/>
      <c r="AS259" s="4"/>
      <c r="AT259" s="5"/>
      <c r="AU259" s="4"/>
      <c r="AX259" s="4"/>
      <c r="AY259" s="5"/>
      <c r="AZ259" s="4"/>
      <c r="BC259" s="4"/>
      <c r="BD259" s="5"/>
      <c r="BE259" s="4"/>
      <c r="BH259" s="4"/>
      <c r="BI259" s="5"/>
      <c r="BJ259" s="4"/>
      <c r="BN259" s="4"/>
      <c r="BO259" s="5"/>
      <c r="BP259" s="4"/>
    </row>
    <row r="260" spans="4:68" s="3" customFormat="1" ht="14.4" x14ac:dyDescent="0.3">
      <c r="D260" s="57"/>
      <c r="E260" s="44"/>
      <c r="F260" s="45"/>
      <c r="G260" s="45"/>
      <c r="H260" s="57"/>
      <c r="J260" s="4"/>
      <c r="K260" s="5"/>
      <c r="L260" s="4"/>
      <c r="O260" s="4"/>
      <c r="P260" s="5"/>
      <c r="Q260" s="4"/>
      <c r="T260" s="4"/>
      <c r="U260" s="5"/>
      <c r="V260" s="4"/>
      <c r="Y260" s="4"/>
      <c r="Z260" s="5"/>
      <c r="AA260" s="4"/>
      <c r="AD260" s="4"/>
      <c r="AE260" s="5"/>
      <c r="AF260" s="4"/>
      <c r="AI260" s="4"/>
      <c r="AJ260" s="5"/>
      <c r="AK260" s="4"/>
      <c r="AN260" s="4"/>
      <c r="AO260" s="5"/>
      <c r="AP260" s="4"/>
      <c r="AS260" s="4"/>
      <c r="AT260" s="5"/>
      <c r="AU260" s="4"/>
      <c r="AX260" s="4"/>
      <c r="AY260" s="5"/>
      <c r="AZ260" s="4"/>
      <c r="BC260" s="4"/>
      <c r="BD260" s="5"/>
      <c r="BE260" s="4"/>
      <c r="BH260" s="4"/>
      <c r="BI260" s="5"/>
      <c r="BJ260" s="4"/>
      <c r="BN260" s="4"/>
      <c r="BO260" s="5"/>
      <c r="BP260" s="4"/>
    </row>
    <row r="261" spans="4:68" s="3" customFormat="1" ht="14.4" x14ac:dyDescent="0.3">
      <c r="D261" s="57"/>
      <c r="E261" s="44"/>
      <c r="F261" s="45"/>
      <c r="G261" s="45"/>
      <c r="H261" s="57"/>
      <c r="J261" s="4"/>
      <c r="K261" s="5"/>
      <c r="L261" s="4"/>
      <c r="O261" s="4"/>
      <c r="P261" s="5"/>
      <c r="Q261" s="4"/>
      <c r="T261" s="4"/>
      <c r="U261" s="5"/>
      <c r="V261" s="4"/>
      <c r="Y261" s="4"/>
      <c r="Z261" s="5"/>
      <c r="AA261" s="4"/>
      <c r="AD261" s="4"/>
      <c r="AE261" s="5"/>
      <c r="AF261" s="4"/>
      <c r="AI261" s="4"/>
      <c r="AJ261" s="5"/>
      <c r="AK261" s="4"/>
      <c r="AN261" s="4"/>
      <c r="AO261" s="5"/>
      <c r="AP261" s="4"/>
      <c r="AS261" s="4"/>
      <c r="AT261" s="5"/>
      <c r="AU261" s="4"/>
      <c r="AX261" s="4"/>
      <c r="AY261" s="5"/>
      <c r="AZ261" s="4"/>
      <c r="BC261" s="4"/>
      <c r="BD261" s="5"/>
      <c r="BE261" s="4"/>
      <c r="BH261" s="4"/>
      <c r="BI261" s="5"/>
      <c r="BJ261" s="4"/>
      <c r="BN261" s="4"/>
      <c r="BO261" s="5"/>
      <c r="BP261" s="4"/>
    </row>
    <row r="262" spans="4:68" s="3" customFormat="1" ht="14.4" x14ac:dyDescent="0.3">
      <c r="D262" s="57"/>
      <c r="E262" s="44"/>
      <c r="F262" s="45"/>
      <c r="G262" s="45"/>
      <c r="H262" s="57"/>
      <c r="J262" s="4"/>
      <c r="K262" s="5"/>
      <c r="L262" s="4"/>
      <c r="O262" s="4"/>
      <c r="P262" s="5"/>
      <c r="Q262" s="4"/>
      <c r="T262" s="4"/>
      <c r="U262" s="5"/>
      <c r="V262" s="4"/>
      <c r="Y262" s="4"/>
      <c r="Z262" s="5"/>
      <c r="AA262" s="4"/>
      <c r="AD262" s="4"/>
      <c r="AE262" s="5"/>
      <c r="AF262" s="4"/>
      <c r="AI262" s="4"/>
      <c r="AJ262" s="5"/>
      <c r="AK262" s="4"/>
      <c r="AN262" s="4"/>
      <c r="AO262" s="5"/>
      <c r="AP262" s="4"/>
      <c r="AS262" s="4"/>
      <c r="AT262" s="5"/>
      <c r="AU262" s="4"/>
      <c r="AX262" s="4"/>
      <c r="AY262" s="5"/>
      <c r="AZ262" s="4"/>
      <c r="BC262" s="4"/>
      <c r="BD262" s="5"/>
      <c r="BE262" s="4"/>
      <c r="BH262" s="4"/>
      <c r="BI262" s="5"/>
      <c r="BJ262" s="4"/>
      <c r="BN262" s="4"/>
      <c r="BO262" s="5"/>
      <c r="BP262" s="4"/>
    </row>
    <row r="263" spans="4:68" s="3" customFormat="1" ht="14.4" x14ac:dyDescent="0.3">
      <c r="D263" s="57"/>
      <c r="E263" s="44"/>
      <c r="F263" s="45"/>
      <c r="G263" s="45"/>
      <c r="H263" s="57"/>
      <c r="J263" s="4"/>
      <c r="K263" s="5"/>
      <c r="L263" s="4"/>
      <c r="O263" s="4"/>
      <c r="P263" s="5"/>
      <c r="Q263" s="4"/>
      <c r="T263" s="4"/>
      <c r="U263" s="5"/>
      <c r="V263" s="4"/>
      <c r="Y263" s="4"/>
      <c r="Z263" s="5"/>
      <c r="AA263" s="4"/>
      <c r="AD263" s="4"/>
      <c r="AE263" s="5"/>
      <c r="AF263" s="4"/>
      <c r="AI263" s="4"/>
      <c r="AJ263" s="5"/>
      <c r="AK263" s="4"/>
      <c r="AN263" s="4"/>
      <c r="AO263" s="5"/>
      <c r="AP263" s="4"/>
      <c r="AS263" s="4"/>
      <c r="AT263" s="5"/>
      <c r="AU263" s="4"/>
      <c r="AX263" s="4"/>
      <c r="AY263" s="5"/>
      <c r="AZ263" s="4"/>
      <c r="BC263" s="4"/>
      <c r="BD263" s="5"/>
      <c r="BE263" s="4"/>
      <c r="BH263" s="4"/>
      <c r="BI263" s="5"/>
      <c r="BJ263" s="4"/>
      <c r="BN263" s="4"/>
      <c r="BO263" s="5"/>
      <c r="BP263" s="4"/>
    </row>
    <row r="264" spans="4:68" s="3" customFormat="1" ht="14.4" x14ac:dyDescent="0.3">
      <c r="D264" s="57"/>
      <c r="E264" s="44"/>
      <c r="F264" s="45"/>
      <c r="G264" s="45"/>
      <c r="H264" s="57"/>
      <c r="J264" s="4"/>
      <c r="K264" s="5"/>
      <c r="L264" s="4"/>
      <c r="O264" s="4"/>
      <c r="P264" s="5"/>
      <c r="Q264" s="4"/>
      <c r="T264" s="4"/>
      <c r="U264" s="5"/>
      <c r="V264" s="4"/>
      <c r="Y264" s="4"/>
      <c r="Z264" s="5"/>
      <c r="AA264" s="4"/>
      <c r="AD264" s="4"/>
      <c r="AE264" s="5"/>
      <c r="AF264" s="4"/>
      <c r="AI264" s="4"/>
      <c r="AJ264" s="5"/>
      <c r="AK264" s="4"/>
      <c r="AN264" s="4"/>
      <c r="AO264" s="5"/>
      <c r="AP264" s="4"/>
      <c r="AS264" s="4"/>
      <c r="AT264" s="5"/>
      <c r="AU264" s="4"/>
      <c r="AX264" s="4"/>
      <c r="AY264" s="5"/>
      <c r="AZ264" s="4"/>
      <c r="BC264" s="4"/>
      <c r="BD264" s="5"/>
      <c r="BE264" s="4"/>
      <c r="BH264" s="4"/>
      <c r="BI264" s="5"/>
      <c r="BJ264" s="4"/>
      <c r="BN264" s="4"/>
      <c r="BO264" s="5"/>
      <c r="BP264" s="4"/>
    </row>
    <row r="265" spans="4:68" s="3" customFormat="1" ht="14.4" x14ac:dyDescent="0.3">
      <c r="D265" s="57"/>
      <c r="E265" s="44"/>
      <c r="F265" s="45"/>
      <c r="G265" s="45"/>
      <c r="H265" s="57"/>
      <c r="J265" s="4"/>
      <c r="K265" s="5"/>
      <c r="L265" s="4"/>
      <c r="O265" s="4"/>
      <c r="P265" s="5"/>
      <c r="Q265" s="4"/>
      <c r="T265" s="4"/>
      <c r="U265" s="5"/>
      <c r="V265" s="4"/>
      <c r="Y265" s="4"/>
      <c r="Z265" s="5"/>
      <c r="AA265" s="4"/>
      <c r="AD265" s="4"/>
      <c r="AE265" s="5"/>
      <c r="AF265" s="4"/>
      <c r="AI265" s="4"/>
      <c r="AJ265" s="5"/>
      <c r="AK265" s="4"/>
      <c r="AN265" s="4"/>
      <c r="AO265" s="5"/>
      <c r="AP265" s="4"/>
      <c r="AS265" s="4"/>
      <c r="AT265" s="5"/>
      <c r="AU265" s="4"/>
      <c r="AX265" s="4"/>
      <c r="AY265" s="5"/>
      <c r="AZ265" s="4"/>
      <c r="BC265" s="4"/>
      <c r="BD265" s="5"/>
      <c r="BE265" s="4"/>
      <c r="BH265" s="4"/>
      <c r="BI265" s="5"/>
      <c r="BJ265" s="4"/>
      <c r="BN265" s="4"/>
      <c r="BO265" s="5"/>
      <c r="BP265" s="4"/>
    </row>
    <row r="266" spans="4:68" s="3" customFormat="1" ht="14.4" x14ac:dyDescent="0.3">
      <c r="D266" s="57"/>
      <c r="E266" s="44"/>
      <c r="F266" s="45"/>
      <c r="G266" s="45"/>
      <c r="H266" s="57"/>
      <c r="J266" s="4"/>
      <c r="K266" s="5"/>
      <c r="L266" s="4"/>
      <c r="O266" s="4"/>
      <c r="P266" s="5"/>
      <c r="Q266" s="4"/>
      <c r="T266" s="4"/>
      <c r="U266" s="5"/>
      <c r="V266" s="4"/>
      <c r="Y266" s="4"/>
      <c r="Z266" s="5"/>
      <c r="AA266" s="4"/>
      <c r="AD266" s="4"/>
      <c r="AE266" s="5"/>
      <c r="AF266" s="4"/>
      <c r="AI266" s="4"/>
      <c r="AJ266" s="5"/>
      <c r="AK266" s="4"/>
      <c r="AN266" s="4"/>
      <c r="AO266" s="5"/>
      <c r="AP266" s="4"/>
      <c r="AS266" s="4"/>
      <c r="AT266" s="5"/>
      <c r="AU266" s="4"/>
      <c r="AX266" s="4"/>
      <c r="AY266" s="5"/>
      <c r="AZ266" s="4"/>
      <c r="BC266" s="4"/>
      <c r="BD266" s="5"/>
      <c r="BE266" s="4"/>
      <c r="BH266" s="4"/>
      <c r="BI266" s="5"/>
      <c r="BJ266" s="4"/>
      <c r="BN266" s="4"/>
      <c r="BO266" s="5"/>
      <c r="BP266" s="4"/>
    </row>
    <row r="267" spans="4:68" s="3" customFormat="1" ht="14.4" x14ac:dyDescent="0.3">
      <c r="D267" s="57"/>
      <c r="E267" s="44"/>
      <c r="F267" s="45"/>
      <c r="G267" s="45"/>
      <c r="H267" s="57"/>
      <c r="J267" s="4"/>
      <c r="K267" s="5"/>
      <c r="L267" s="4"/>
      <c r="O267" s="4"/>
      <c r="P267" s="5"/>
      <c r="Q267" s="4"/>
      <c r="T267" s="4"/>
      <c r="U267" s="5"/>
      <c r="V267" s="4"/>
      <c r="Y267" s="4"/>
      <c r="Z267" s="5"/>
      <c r="AA267" s="4"/>
      <c r="AD267" s="4"/>
      <c r="AE267" s="5"/>
      <c r="AF267" s="4"/>
      <c r="AI267" s="4"/>
      <c r="AJ267" s="5"/>
      <c r="AK267" s="4"/>
      <c r="AN267" s="4"/>
      <c r="AO267" s="5"/>
      <c r="AP267" s="4"/>
      <c r="AS267" s="4"/>
      <c r="AT267" s="5"/>
      <c r="AU267" s="4"/>
      <c r="AX267" s="4"/>
      <c r="AY267" s="5"/>
      <c r="AZ267" s="4"/>
      <c r="BC267" s="4"/>
      <c r="BD267" s="5"/>
      <c r="BE267" s="4"/>
      <c r="BH267" s="4"/>
      <c r="BI267" s="5"/>
      <c r="BJ267" s="4"/>
      <c r="BN267" s="4"/>
      <c r="BO267" s="5"/>
      <c r="BP267" s="4"/>
    </row>
    <row r="268" spans="4:68" s="3" customFormat="1" ht="14.4" x14ac:dyDescent="0.3">
      <c r="D268" s="57"/>
      <c r="E268" s="44"/>
      <c r="F268" s="45"/>
      <c r="G268" s="45"/>
      <c r="H268" s="57"/>
      <c r="J268" s="4"/>
      <c r="K268" s="5"/>
      <c r="L268" s="4"/>
      <c r="O268" s="4"/>
      <c r="P268" s="5"/>
      <c r="Q268" s="4"/>
      <c r="T268" s="4"/>
      <c r="U268" s="5"/>
      <c r="V268" s="4"/>
      <c r="Y268" s="4"/>
      <c r="Z268" s="5"/>
      <c r="AA268" s="4"/>
      <c r="AD268" s="4"/>
      <c r="AE268" s="5"/>
      <c r="AF268" s="4"/>
      <c r="AI268" s="4"/>
      <c r="AJ268" s="5"/>
      <c r="AK268" s="4"/>
      <c r="AN268" s="4"/>
      <c r="AO268" s="5"/>
      <c r="AP268" s="4"/>
      <c r="AS268" s="4"/>
      <c r="AT268" s="5"/>
      <c r="AU268" s="4"/>
      <c r="AX268" s="4"/>
      <c r="AY268" s="5"/>
      <c r="AZ268" s="4"/>
      <c r="BC268" s="4"/>
      <c r="BD268" s="5"/>
      <c r="BE268" s="4"/>
      <c r="BH268" s="4"/>
      <c r="BI268" s="5"/>
      <c r="BJ268" s="4"/>
      <c r="BN268" s="4"/>
      <c r="BO268" s="5"/>
      <c r="BP268" s="4"/>
    </row>
    <row r="269" spans="4:68" s="3" customFormat="1" ht="14.4" x14ac:dyDescent="0.3">
      <c r="D269" s="57"/>
      <c r="E269" s="44"/>
      <c r="F269" s="45"/>
      <c r="G269" s="45"/>
      <c r="H269" s="57"/>
      <c r="J269" s="4"/>
      <c r="K269" s="5"/>
      <c r="L269" s="4"/>
      <c r="O269" s="4"/>
      <c r="P269" s="5"/>
      <c r="Q269" s="4"/>
      <c r="T269" s="4"/>
      <c r="U269" s="5"/>
      <c r="V269" s="4"/>
      <c r="Y269" s="4"/>
      <c r="Z269" s="5"/>
      <c r="AA269" s="4"/>
      <c r="AD269" s="4"/>
      <c r="AE269" s="5"/>
      <c r="AF269" s="4"/>
      <c r="AI269" s="4"/>
      <c r="AJ269" s="5"/>
      <c r="AK269" s="4"/>
      <c r="AN269" s="4"/>
      <c r="AO269" s="5"/>
      <c r="AP269" s="4"/>
      <c r="AS269" s="4"/>
      <c r="AT269" s="5"/>
      <c r="AU269" s="4"/>
      <c r="AX269" s="4"/>
      <c r="AY269" s="5"/>
      <c r="AZ269" s="4"/>
      <c r="BC269" s="4"/>
      <c r="BD269" s="5"/>
      <c r="BE269" s="4"/>
      <c r="BH269" s="4"/>
      <c r="BI269" s="5"/>
      <c r="BJ269" s="4"/>
      <c r="BN269" s="4"/>
      <c r="BO269" s="5"/>
      <c r="BP269" s="4"/>
    </row>
    <row r="270" spans="4:68" s="3" customFormat="1" ht="14.4" x14ac:dyDescent="0.3">
      <c r="D270" s="57"/>
      <c r="E270" s="44"/>
      <c r="F270" s="45"/>
      <c r="G270" s="45"/>
      <c r="H270" s="57"/>
      <c r="J270" s="4"/>
      <c r="K270" s="5"/>
      <c r="L270" s="4"/>
      <c r="O270" s="4"/>
      <c r="P270" s="5"/>
      <c r="Q270" s="4"/>
      <c r="T270" s="4"/>
      <c r="U270" s="5"/>
      <c r="V270" s="4"/>
      <c r="Y270" s="4"/>
      <c r="Z270" s="5"/>
      <c r="AA270" s="4"/>
      <c r="AD270" s="4"/>
      <c r="AE270" s="5"/>
      <c r="AF270" s="4"/>
      <c r="AI270" s="4"/>
      <c r="AJ270" s="5"/>
      <c r="AK270" s="4"/>
      <c r="AN270" s="4"/>
      <c r="AO270" s="5"/>
      <c r="AP270" s="4"/>
      <c r="AS270" s="4"/>
      <c r="AT270" s="5"/>
      <c r="AU270" s="4"/>
      <c r="AX270" s="4"/>
      <c r="AY270" s="5"/>
      <c r="AZ270" s="4"/>
      <c r="BC270" s="4"/>
      <c r="BD270" s="5"/>
      <c r="BE270" s="4"/>
      <c r="BH270" s="4"/>
      <c r="BI270" s="5"/>
      <c r="BJ270" s="4"/>
      <c r="BN270" s="4"/>
      <c r="BO270" s="5"/>
      <c r="BP270" s="4"/>
    </row>
    <row r="271" spans="4:68" s="3" customFormat="1" ht="14.4" x14ac:dyDescent="0.3">
      <c r="D271" s="57"/>
      <c r="E271" s="44"/>
      <c r="F271" s="45"/>
      <c r="G271" s="45"/>
      <c r="H271" s="57"/>
      <c r="J271" s="4"/>
      <c r="K271" s="5"/>
      <c r="L271" s="4"/>
      <c r="O271" s="4"/>
      <c r="P271" s="5"/>
      <c r="Q271" s="4"/>
      <c r="T271" s="4"/>
      <c r="U271" s="5"/>
      <c r="V271" s="4"/>
      <c r="Y271" s="4"/>
      <c r="Z271" s="5"/>
      <c r="AA271" s="4"/>
      <c r="AD271" s="4"/>
      <c r="AE271" s="5"/>
      <c r="AF271" s="4"/>
      <c r="AI271" s="4"/>
      <c r="AJ271" s="5"/>
      <c r="AK271" s="4"/>
      <c r="AN271" s="4"/>
      <c r="AO271" s="5"/>
      <c r="AP271" s="4"/>
      <c r="AS271" s="4"/>
      <c r="AT271" s="5"/>
      <c r="AU271" s="4"/>
      <c r="AX271" s="4"/>
      <c r="AY271" s="5"/>
      <c r="AZ271" s="4"/>
      <c r="BC271" s="4"/>
      <c r="BD271" s="5"/>
      <c r="BE271" s="4"/>
      <c r="BH271" s="4"/>
      <c r="BI271" s="5"/>
      <c r="BJ271" s="4"/>
      <c r="BN271" s="4"/>
      <c r="BO271" s="5"/>
      <c r="BP271" s="4"/>
    </row>
    <row r="272" spans="4:68" s="3" customFormat="1" ht="14.4" x14ac:dyDescent="0.3">
      <c r="D272" s="57"/>
      <c r="E272" s="44"/>
      <c r="F272" s="45"/>
      <c r="G272" s="45"/>
      <c r="H272" s="57"/>
      <c r="J272" s="4"/>
      <c r="K272" s="5"/>
      <c r="L272" s="4"/>
      <c r="O272" s="4"/>
      <c r="P272" s="5"/>
      <c r="Q272" s="4"/>
      <c r="T272" s="4"/>
      <c r="U272" s="5"/>
      <c r="V272" s="4"/>
      <c r="Y272" s="4"/>
      <c r="Z272" s="5"/>
      <c r="AA272" s="4"/>
      <c r="AD272" s="4"/>
      <c r="AE272" s="5"/>
      <c r="AF272" s="4"/>
      <c r="AI272" s="4"/>
      <c r="AJ272" s="5"/>
      <c r="AK272" s="4"/>
      <c r="AN272" s="4"/>
      <c r="AO272" s="5"/>
      <c r="AP272" s="4"/>
      <c r="AS272" s="4"/>
      <c r="AT272" s="5"/>
      <c r="AU272" s="4"/>
      <c r="AX272" s="4"/>
      <c r="AY272" s="5"/>
      <c r="AZ272" s="4"/>
      <c r="BC272" s="4"/>
      <c r="BD272" s="5"/>
      <c r="BE272" s="4"/>
      <c r="BH272" s="4"/>
      <c r="BI272" s="5"/>
      <c r="BJ272" s="4"/>
      <c r="BN272" s="4"/>
      <c r="BO272" s="5"/>
      <c r="BP272" s="4"/>
    </row>
    <row r="273" spans="4:68" s="3" customFormat="1" ht="14.4" x14ac:dyDescent="0.3">
      <c r="D273" s="57"/>
      <c r="E273" s="44"/>
      <c r="F273" s="45"/>
      <c r="G273" s="45"/>
      <c r="H273" s="57"/>
      <c r="J273" s="4"/>
      <c r="K273" s="5"/>
      <c r="L273" s="4"/>
      <c r="O273" s="4"/>
      <c r="P273" s="5"/>
      <c r="Q273" s="4"/>
      <c r="T273" s="4"/>
      <c r="U273" s="5"/>
      <c r="V273" s="4"/>
      <c r="Y273" s="4"/>
      <c r="Z273" s="5"/>
      <c r="AA273" s="4"/>
      <c r="AD273" s="4"/>
      <c r="AE273" s="5"/>
      <c r="AF273" s="4"/>
      <c r="AI273" s="4"/>
      <c r="AJ273" s="5"/>
      <c r="AK273" s="4"/>
      <c r="AN273" s="4"/>
      <c r="AO273" s="5"/>
      <c r="AP273" s="4"/>
      <c r="AS273" s="4"/>
      <c r="AT273" s="5"/>
      <c r="AU273" s="4"/>
      <c r="AX273" s="4"/>
      <c r="AY273" s="5"/>
      <c r="AZ273" s="4"/>
      <c r="BC273" s="4"/>
      <c r="BD273" s="5"/>
      <c r="BE273" s="4"/>
      <c r="BH273" s="4"/>
      <c r="BI273" s="5"/>
      <c r="BJ273" s="4"/>
      <c r="BN273" s="4"/>
      <c r="BO273" s="5"/>
      <c r="BP273" s="4"/>
    </row>
    <row r="274" spans="4:68" s="3" customFormat="1" ht="14.4" x14ac:dyDescent="0.3">
      <c r="D274" s="57"/>
      <c r="E274" s="44"/>
      <c r="F274" s="45"/>
      <c r="G274" s="45"/>
      <c r="H274" s="57"/>
      <c r="J274" s="4"/>
      <c r="K274" s="5"/>
      <c r="L274" s="4"/>
      <c r="O274" s="4"/>
      <c r="P274" s="5"/>
      <c r="Q274" s="4"/>
      <c r="T274" s="4"/>
      <c r="U274" s="5"/>
      <c r="V274" s="4"/>
      <c r="Y274" s="4"/>
      <c r="Z274" s="5"/>
      <c r="AA274" s="4"/>
      <c r="AD274" s="4"/>
      <c r="AE274" s="5"/>
      <c r="AF274" s="4"/>
      <c r="AI274" s="4"/>
      <c r="AJ274" s="5"/>
      <c r="AK274" s="4"/>
      <c r="AN274" s="4"/>
      <c r="AO274" s="5"/>
      <c r="AP274" s="4"/>
      <c r="AS274" s="4"/>
      <c r="AT274" s="5"/>
      <c r="AU274" s="4"/>
      <c r="AX274" s="4"/>
      <c r="AY274" s="5"/>
      <c r="AZ274" s="4"/>
      <c r="BC274" s="4"/>
      <c r="BD274" s="5"/>
      <c r="BE274" s="4"/>
      <c r="BH274" s="4"/>
      <c r="BI274" s="5"/>
      <c r="BJ274" s="4"/>
      <c r="BN274" s="4"/>
      <c r="BO274" s="5"/>
      <c r="BP274" s="4"/>
    </row>
    <row r="275" spans="4:68" s="3" customFormat="1" ht="14.4" x14ac:dyDescent="0.3">
      <c r="D275" s="57"/>
      <c r="E275" s="44"/>
      <c r="F275" s="45"/>
      <c r="G275" s="45"/>
      <c r="H275" s="57"/>
      <c r="J275" s="4"/>
      <c r="K275" s="5"/>
      <c r="L275" s="4"/>
      <c r="O275" s="4"/>
      <c r="P275" s="5"/>
      <c r="Q275" s="4"/>
      <c r="T275" s="4"/>
      <c r="U275" s="5"/>
      <c r="V275" s="4"/>
      <c r="Y275" s="4"/>
      <c r="Z275" s="5"/>
      <c r="AA275" s="4"/>
      <c r="AD275" s="4"/>
      <c r="AE275" s="5"/>
      <c r="AF275" s="4"/>
      <c r="AI275" s="4"/>
      <c r="AJ275" s="5"/>
      <c r="AK275" s="4"/>
      <c r="AN275" s="4"/>
      <c r="AO275" s="5"/>
      <c r="AP275" s="4"/>
      <c r="AS275" s="4"/>
      <c r="AT275" s="5"/>
      <c r="AU275" s="4"/>
      <c r="AX275" s="4"/>
      <c r="AY275" s="5"/>
      <c r="AZ275" s="4"/>
      <c r="BC275" s="4"/>
      <c r="BD275" s="5"/>
      <c r="BE275" s="4"/>
      <c r="BH275" s="4"/>
      <c r="BI275" s="5"/>
      <c r="BJ275" s="4"/>
      <c r="BN275" s="4"/>
      <c r="BO275" s="5"/>
      <c r="BP275" s="4"/>
    </row>
    <row r="276" spans="4:68" s="3" customFormat="1" ht="14.4" x14ac:dyDescent="0.3">
      <c r="D276" s="57"/>
      <c r="E276" s="44"/>
      <c r="F276" s="45"/>
      <c r="G276" s="45"/>
      <c r="H276" s="57"/>
      <c r="J276" s="4"/>
      <c r="K276" s="5"/>
      <c r="L276" s="4"/>
      <c r="O276" s="4"/>
      <c r="P276" s="5"/>
      <c r="Q276" s="4"/>
      <c r="T276" s="4"/>
      <c r="U276" s="5"/>
      <c r="V276" s="4"/>
      <c r="Y276" s="4"/>
      <c r="Z276" s="5"/>
      <c r="AA276" s="4"/>
      <c r="AD276" s="4"/>
      <c r="AE276" s="5"/>
      <c r="AF276" s="4"/>
      <c r="AI276" s="4"/>
      <c r="AJ276" s="5"/>
      <c r="AK276" s="4"/>
      <c r="AN276" s="4"/>
      <c r="AO276" s="5"/>
      <c r="AP276" s="4"/>
      <c r="AS276" s="4"/>
      <c r="AT276" s="5"/>
      <c r="AU276" s="4"/>
      <c r="AX276" s="4"/>
      <c r="AY276" s="5"/>
      <c r="AZ276" s="4"/>
      <c r="BC276" s="4"/>
      <c r="BD276" s="5"/>
      <c r="BE276" s="4"/>
      <c r="BH276" s="4"/>
      <c r="BI276" s="5"/>
      <c r="BJ276" s="4"/>
      <c r="BN276" s="4"/>
      <c r="BO276" s="5"/>
      <c r="BP276" s="4"/>
    </row>
    <row r="277" spans="4:68" s="3" customFormat="1" ht="14.4" x14ac:dyDescent="0.3">
      <c r="D277" s="57"/>
      <c r="E277" s="44"/>
      <c r="F277" s="45"/>
      <c r="G277" s="45"/>
      <c r="H277" s="57"/>
      <c r="J277" s="4"/>
      <c r="K277" s="5"/>
      <c r="L277" s="4"/>
      <c r="O277" s="4"/>
      <c r="P277" s="5"/>
      <c r="Q277" s="4"/>
      <c r="T277" s="4"/>
      <c r="U277" s="5"/>
      <c r="V277" s="4"/>
      <c r="Y277" s="4"/>
      <c r="Z277" s="5"/>
      <c r="AA277" s="4"/>
      <c r="AD277" s="4"/>
      <c r="AE277" s="5"/>
      <c r="AF277" s="4"/>
      <c r="AI277" s="4"/>
      <c r="AJ277" s="5"/>
      <c r="AK277" s="4"/>
      <c r="AN277" s="4"/>
      <c r="AO277" s="5"/>
      <c r="AP277" s="4"/>
      <c r="AS277" s="4"/>
      <c r="AT277" s="5"/>
      <c r="AU277" s="4"/>
      <c r="AX277" s="4"/>
      <c r="AY277" s="5"/>
      <c r="AZ277" s="4"/>
      <c r="BC277" s="4"/>
      <c r="BD277" s="5"/>
      <c r="BE277" s="4"/>
      <c r="BH277" s="4"/>
      <c r="BI277" s="5"/>
      <c r="BJ277" s="4"/>
      <c r="BN277" s="4"/>
      <c r="BO277" s="5"/>
      <c r="BP277" s="4"/>
    </row>
    <row r="278" spans="4:68" s="3" customFormat="1" ht="14.4" x14ac:dyDescent="0.3">
      <c r="D278" s="57"/>
      <c r="E278" s="44"/>
      <c r="F278" s="45"/>
      <c r="G278" s="45"/>
      <c r="H278" s="57"/>
      <c r="J278" s="4"/>
      <c r="K278" s="5"/>
      <c r="L278" s="4"/>
      <c r="O278" s="4"/>
      <c r="P278" s="5"/>
      <c r="Q278" s="4"/>
      <c r="T278" s="4"/>
      <c r="U278" s="5"/>
      <c r="V278" s="4"/>
      <c r="Y278" s="4"/>
      <c r="Z278" s="5"/>
      <c r="AA278" s="4"/>
      <c r="AD278" s="4"/>
      <c r="AE278" s="5"/>
      <c r="AF278" s="4"/>
      <c r="AI278" s="4"/>
      <c r="AJ278" s="5"/>
      <c r="AK278" s="4"/>
      <c r="AN278" s="4"/>
      <c r="AO278" s="5"/>
      <c r="AP278" s="4"/>
      <c r="AS278" s="4"/>
      <c r="AT278" s="5"/>
      <c r="AU278" s="4"/>
      <c r="AX278" s="4"/>
      <c r="AY278" s="5"/>
      <c r="AZ278" s="4"/>
      <c r="BC278" s="4"/>
      <c r="BD278" s="5"/>
      <c r="BE278" s="4"/>
      <c r="BH278" s="4"/>
      <c r="BI278" s="5"/>
      <c r="BJ278" s="4"/>
      <c r="BN278" s="4"/>
      <c r="BO278" s="5"/>
      <c r="BP278" s="4"/>
    </row>
    <row r="279" spans="4:68" s="3" customFormat="1" ht="14.4" x14ac:dyDescent="0.3">
      <c r="D279" s="57"/>
      <c r="E279" s="44"/>
      <c r="F279" s="45"/>
      <c r="G279" s="45"/>
      <c r="H279" s="57"/>
      <c r="J279" s="4"/>
      <c r="K279" s="5"/>
      <c r="L279" s="4"/>
      <c r="O279" s="4"/>
      <c r="P279" s="5"/>
      <c r="Q279" s="4"/>
      <c r="T279" s="4"/>
      <c r="U279" s="5"/>
      <c r="V279" s="4"/>
      <c r="Y279" s="4"/>
      <c r="Z279" s="5"/>
      <c r="AA279" s="4"/>
      <c r="AD279" s="4"/>
      <c r="AE279" s="5"/>
      <c r="AF279" s="4"/>
      <c r="AI279" s="4"/>
      <c r="AJ279" s="5"/>
      <c r="AK279" s="4"/>
      <c r="AN279" s="4"/>
      <c r="AO279" s="5"/>
      <c r="AP279" s="4"/>
      <c r="AS279" s="4"/>
      <c r="AT279" s="5"/>
      <c r="AU279" s="4"/>
      <c r="AX279" s="4"/>
      <c r="AY279" s="5"/>
      <c r="AZ279" s="4"/>
      <c r="BC279" s="4"/>
      <c r="BD279" s="5"/>
      <c r="BE279" s="4"/>
      <c r="BH279" s="4"/>
      <c r="BI279" s="5"/>
      <c r="BJ279" s="4"/>
      <c r="BN279" s="4"/>
      <c r="BO279" s="5"/>
      <c r="BP279" s="4"/>
    </row>
    <row r="280" spans="4:68" s="3" customFormat="1" ht="14.4" x14ac:dyDescent="0.3">
      <c r="D280" s="57"/>
      <c r="E280" s="44"/>
      <c r="F280" s="45"/>
      <c r="G280" s="45"/>
      <c r="H280" s="57"/>
      <c r="J280" s="4"/>
      <c r="K280" s="5"/>
      <c r="L280" s="4"/>
      <c r="O280" s="4"/>
      <c r="P280" s="5"/>
      <c r="Q280" s="4"/>
      <c r="T280" s="4"/>
      <c r="U280" s="5"/>
      <c r="V280" s="4"/>
      <c r="Y280" s="4"/>
      <c r="Z280" s="5"/>
      <c r="AA280" s="4"/>
      <c r="AD280" s="4"/>
      <c r="AE280" s="5"/>
      <c r="AF280" s="4"/>
      <c r="AI280" s="4"/>
      <c r="AJ280" s="5"/>
      <c r="AK280" s="4"/>
      <c r="AN280" s="4"/>
      <c r="AO280" s="5"/>
      <c r="AP280" s="4"/>
      <c r="AS280" s="4"/>
      <c r="AT280" s="5"/>
      <c r="AU280" s="4"/>
      <c r="AX280" s="4"/>
      <c r="AY280" s="5"/>
      <c r="AZ280" s="4"/>
      <c r="BC280" s="4"/>
      <c r="BD280" s="5"/>
      <c r="BE280" s="4"/>
      <c r="BH280" s="4"/>
      <c r="BI280" s="5"/>
      <c r="BJ280" s="4"/>
      <c r="BN280" s="4"/>
      <c r="BO280" s="5"/>
      <c r="BP280" s="4"/>
    </row>
    <row r="281" spans="4:68" s="3" customFormat="1" ht="14.4" x14ac:dyDescent="0.3">
      <c r="D281" s="57"/>
      <c r="E281" s="44"/>
      <c r="F281" s="45"/>
      <c r="G281" s="45"/>
      <c r="H281" s="57"/>
      <c r="J281" s="4"/>
      <c r="K281" s="5"/>
      <c r="L281" s="4"/>
      <c r="O281" s="4"/>
      <c r="P281" s="5"/>
      <c r="Q281" s="4"/>
      <c r="T281" s="4"/>
      <c r="U281" s="5"/>
      <c r="V281" s="4"/>
      <c r="Y281" s="4"/>
      <c r="Z281" s="5"/>
      <c r="AA281" s="4"/>
      <c r="AD281" s="4"/>
      <c r="AE281" s="5"/>
      <c r="AF281" s="4"/>
      <c r="AI281" s="4"/>
      <c r="AJ281" s="5"/>
      <c r="AK281" s="4"/>
      <c r="AN281" s="4"/>
      <c r="AO281" s="5"/>
      <c r="AP281" s="4"/>
      <c r="AS281" s="4"/>
      <c r="AT281" s="5"/>
      <c r="AU281" s="4"/>
      <c r="AX281" s="4"/>
      <c r="AY281" s="5"/>
      <c r="AZ281" s="4"/>
      <c r="BC281" s="4"/>
      <c r="BD281" s="5"/>
      <c r="BE281" s="4"/>
      <c r="BH281" s="4"/>
      <c r="BI281" s="5"/>
      <c r="BJ281" s="4"/>
      <c r="BN281" s="4"/>
      <c r="BO281" s="5"/>
      <c r="BP281" s="4"/>
    </row>
    <row r="282" spans="4:68" s="3" customFormat="1" ht="14.4" x14ac:dyDescent="0.3">
      <c r="D282" s="57"/>
      <c r="E282" s="44"/>
      <c r="F282" s="45"/>
      <c r="G282" s="45"/>
      <c r="H282" s="57"/>
      <c r="J282" s="4"/>
      <c r="K282" s="5"/>
      <c r="L282" s="4"/>
      <c r="O282" s="4"/>
      <c r="P282" s="5"/>
      <c r="Q282" s="4"/>
      <c r="T282" s="4"/>
      <c r="U282" s="5"/>
      <c r="V282" s="4"/>
      <c r="Y282" s="4"/>
      <c r="Z282" s="5"/>
      <c r="AA282" s="4"/>
      <c r="AD282" s="4"/>
      <c r="AE282" s="5"/>
      <c r="AF282" s="4"/>
      <c r="AI282" s="4"/>
      <c r="AJ282" s="5"/>
      <c r="AK282" s="4"/>
      <c r="AN282" s="4"/>
      <c r="AO282" s="5"/>
      <c r="AP282" s="4"/>
      <c r="AS282" s="4"/>
      <c r="AT282" s="5"/>
      <c r="AU282" s="4"/>
      <c r="AX282" s="4"/>
      <c r="AY282" s="5"/>
      <c r="AZ282" s="4"/>
      <c r="BC282" s="4"/>
      <c r="BD282" s="5"/>
      <c r="BE282" s="4"/>
      <c r="BH282" s="4"/>
      <c r="BI282" s="5"/>
      <c r="BJ282" s="4"/>
      <c r="BN282" s="4"/>
      <c r="BO282" s="5"/>
      <c r="BP282" s="4"/>
    </row>
    <row r="283" spans="4:68" s="3" customFormat="1" ht="14.4" x14ac:dyDescent="0.3">
      <c r="D283" s="57"/>
      <c r="E283" s="44"/>
      <c r="F283" s="45"/>
      <c r="G283" s="45"/>
      <c r="H283" s="57"/>
      <c r="J283" s="4"/>
      <c r="K283" s="5"/>
      <c r="L283" s="4"/>
      <c r="O283" s="4"/>
      <c r="P283" s="5"/>
      <c r="Q283" s="4"/>
      <c r="T283" s="4"/>
      <c r="U283" s="5"/>
      <c r="V283" s="4"/>
      <c r="Y283" s="4"/>
      <c r="Z283" s="5"/>
      <c r="AA283" s="4"/>
      <c r="AD283" s="4"/>
      <c r="AE283" s="5"/>
      <c r="AF283" s="4"/>
      <c r="AI283" s="4"/>
      <c r="AJ283" s="5"/>
      <c r="AK283" s="4"/>
      <c r="AN283" s="4"/>
      <c r="AO283" s="5"/>
      <c r="AP283" s="4"/>
      <c r="AS283" s="4"/>
      <c r="AT283" s="5"/>
      <c r="AU283" s="4"/>
      <c r="AX283" s="4"/>
      <c r="AY283" s="5"/>
      <c r="AZ283" s="4"/>
      <c r="BC283" s="4"/>
      <c r="BD283" s="5"/>
      <c r="BE283" s="4"/>
      <c r="BH283" s="4"/>
      <c r="BI283" s="5"/>
      <c r="BJ283" s="4"/>
      <c r="BN283" s="4"/>
      <c r="BO283" s="5"/>
      <c r="BP283" s="4"/>
    </row>
    <row r="284" spans="4:68" s="3" customFormat="1" ht="14.4" x14ac:dyDescent="0.3">
      <c r="D284" s="57"/>
      <c r="E284" s="44"/>
      <c r="F284" s="45"/>
      <c r="G284" s="45"/>
      <c r="H284" s="57"/>
      <c r="J284" s="4"/>
      <c r="K284" s="5"/>
      <c r="L284" s="4"/>
      <c r="O284" s="4"/>
      <c r="P284" s="5"/>
      <c r="Q284" s="4"/>
      <c r="T284" s="4"/>
      <c r="U284" s="5"/>
      <c r="V284" s="4"/>
      <c r="Y284" s="4"/>
      <c r="Z284" s="5"/>
      <c r="AA284" s="4"/>
      <c r="AD284" s="4"/>
      <c r="AE284" s="5"/>
      <c r="AF284" s="4"/>
      <c r="AI284" s="4"/>
      <c r="AJ284" s="5"/>
      <c r="AK284" s="4"/>
      <c r="AN284" s="4"/>
      <c r="AO284" s="5"/>
      <c r="AP284" s="4"/>
      <c r="AS284" s="4"/>
      <c r="AT284" s="5"/>
      <c r="AU284" s="4"/>
      <c r="AX284" s="4"/>
      <c r="AY284" s="5"/>
      <c r="AZ284" s="4"/>
      <c r="BC284" s="4"/>
      <c r="BD284" s="5"/>
      <c r="BE284" s="4"/>
      <c r="BH284" s="4"/>
      <c r="BI284" s="5"/>
      <c r="BJ284" s="4"/>
      <c r="BN284" s="4"/>
      <c r="BO284" s="5"/>
      <c r="BP284" s="4"/>
    </row>
    <row r="285" spans="4:68" s="3" customFormat="1" ht="14.4" x14ac:dyDescent="0.3">
      <c r="D285" s="57"/>
      <c r="E285" s="44"/>
      <c r="F285" s="45"/>
      <c r="G285" s="45"/>
      <c r="H285" s="57"/>
      <c r="J285" s="4"/>
      <c r="K285" s="5"/>
      <c r="L285" s="4"/>
      <c r="O285" s="4"/>
      <c r="P285" s="5"/>
      <c r="Q285" s="4"/>
      <c r="T285" s="4"/>
      <c r="U285" s="5"/>
      <c r="V285" s="4"/>
      <c r="Y285" s="4"/>
      <c r="Z285" s="5"/>
      <c r="AA285" s="4"/>
      <c r="AD285" s="4"/>
      <c r="AE285" s="5"/>
      <c r="AF285" s="4"/>
      <c r="AI285" s="4"/>
      <c r="AJ285" s="5"/>
      <c r="AK285" s="4"/>
      <c r="AN285" s="4"/>
      <c r="AO285" s="5"/>
      <c r="AP285" s="4"/>
      <c r="AS285" s="4"/>
      <c r="AT285" s="5"/>
      <c r="AU285" s="4"/>
      <c r="AX285" s="4"/>
      <c r="AY285" s="5"/>
      <c r="AZ285" s="4"/>
      <c r="BC285" s="4"/>
      <c r="BD285" s="5"/>
      <c r="BE285" s="4"/>
      <c r="BH285" s="4"/>
      <c r="BI285" s="5"/>
      <c r="BJ285" s="4"/>
      <c r="BN285" s="4"/>
      <c r="BO285" s="5"/>
      <c r="BP285" s="4"/>
    </row>
    <row r="286" spans="4:68" s="3" customFormat="1" ht="14.4" x14ac:dyDescent="0.3">
      <c r="D286" s="57"/>
      <c r="E286" s="44"/>
      <c r="F286" s="45"/>
      <c r="G286" s="45"/>
      <c r="H286" s="57"/>
      <c r="J286" s="4"/>
      <c r="K286" s="5"/>
      <c r="L286" s="4"/>
      <c r="O286" s="4"/>
      <c r="P286" s="5"/>
      <c r="Q286" s="4"/>
      <c r="T286" s="4"/>
      <c r="U286" s="5"/>
      <c r="V286" s="4"/>
      <c r="Y286" s="4"/>
      <c r="Z286" s="5"/>
      <c r="AA286" s="4"/>
      <c r="AD286" s="4"/>
      <c r="AE286" s="5"/>
      <c r="AF286" s="4"/>
      <c r="AI286" s="4"/>
      <c r="AJ286" s="5"/>
      <c r="AK286" s="4"/>
      <c r="AN286" s="4"/>
      <c r="AO286" s="5"/>
      <c r="AP286" s="4"/>
      <c r="AS286" s="4"/>
      <c r="AT286" s="5"/>
      <c r="AU286" s="4"/>
      <c r="AX286" s="4"/>
      <c r="AY286" s="5"/>
      <c r="AZ286" s="4"/>
      <c r="BC286" s="4"/>
      <c r="BD286" s="5"/>
      <c r="BE286" s="4"/>
      <c r="BH286" s="4"/>
      <c r="BI286" s="5"/>
      <c r="BJ286" s="4"/>
      <c r="BN286" s="4"/>
      <c r="BO286" s="5"/>
      <c r="BP286" s="4"/>
    </row>
    <row r="287" spans="4:68" s="3" customFormat="1" ht="14.4" x14ac:dyDescent="0.3">
      <c r="D287" s="57"/>
      <c r="E287" s="44"/>
      <c r="F287" s="45"/>
      <c r="G287" s="45"/>
      <c r="H287" s="57"/>
      <c r="J287" s="4"/>
      <c r="K287" s="5"/>
      <c r="L287" s="4"/>
      <c r="O287" s="4"/>
      <c r="P287" s="5"/>
      <c r="Q287" s="4"/>
      <c r="T287" s="4"/>
      <c r="U287" s="5"/>
      <c r="V287" s="4"/>
      <c r="Y287" s="4"/>
      <c r="Z287" s="5"/>
      <c r="AA287" s="4"/>
      <c r="AD287" s="4"/>
      <c r="AE287" s="5"/>
      <c r="AF287" s="4"/>
      <c r="AI287" s="4"/>
      <c r="AJ287" s="5"/>
      <c r="AK287" s="4"/>
      <c r="AN287" s="4"/>
      <c r="AO287" s="5"/>
      <c r="AP287" s="4"/>
      <c r="AS287" s="4"/>
      <c r="AT287" s="5"/>
      <c r="AU287" s="4"/>
      <c r="AX287" s="4"/>
      <c r="AY287" s="5"/>
      <c r="AZ287" s="4"/>
      <c r="BC287" s="4"/>
      <c r="BD287" s="5"/>
      <c r="BE287" s="4"/>
      <c r="BH287" s="4"/>
      <c r="BI287" s="5"/>
      <c r="BJ287" s="4"/>
      <c r="BN287" s="4"/>
      <c r="BO287" s="5"/>
      <c r="BP287" s="4"/>
    </row>
    <row r="288" spans="4:68" s="3" customFormat="1" ht="14.4" x14ac:dyDescent="0.3">
      <c r="D288" s="57"/>
      <c r="E288" s="44"/>
      <c r="F288" s="45"/>
      <c r="G288" s="45"/>
      <c r="H288" s="57"/>
      <c r="J288" s="4"/>
      <c r="K288" s="5"/>
      <c r="L288" s="4"/>
      <c r="O288" s="4"/>
      <c r="P288" s="5"/>
      <c r="Q288" s="4"/>
      <c r="T288" s="4"/>
      <c r="U288" s="5"/>
      <c r="V288" s="4"/>
      <c r="Y288" s="4"/>
      <c r="Z288" s="5"/>
      <c r="AA288" s="4"/>
      <c r="AD288" s="4"/>
      <c r="AE288" s="5"/>
      <c r="AF288" s="4"/>
      <c r="AI288" s="4"/>
      <c r="AJ288" s="5"/>
      <c r="AK288" s="4"/>
      <c r="AN288" s="4"/>
      <c r="AO288" s="5"/>
      <c r="AP288" s="4"/>
      <c r="AS288" s="4"/>
      <c r="AT288" s="5"/>
      <c r="AU288" s="4"/>
      <c r="AX288" s="4"/>
      <c r="AY288" s="5"/>
      <c r="AZ288" s="4"/>
      <c r="BC288" s="4"/>
      <c r="BD288" s="5"/>
      <c r="BE288" s="4"/>
      <c r="BH288" s="4"/>
      <c r="BI288" s="5"/>
      <c r="BJ288" s="4"/>
      <c r="BN288" s="4"/>
      <c r="BO288" s="5"/>
      <c r="BP288" s="4"/>
    </row>
    <row r="289" spans="4:68" s="3" customFormat="1" ht="14.4" x14ac:dyDescent="0.3">
      <c r="D289" s="57"/>
      <c r="E289" s="44"/>
      <c r="F289" s="45"/>
      <c r="G289" s="45"/>
      <c r="H289" s="57"/>
      <c r="J289" s="4"/>
      <c r="K289" s="5"/>
      <c r="L289" s="4"/>
      <c r="O289" s="4"/>
      <c r="P289" s="5"/>
      <c r="Q289" s="4"/>
      <c r="T289" s="4"/>
      <c r="U289" s="5"/>
      <c r="V289" s="4"/>
      <c r="Y289" s="4"/>
      <c r="Z289" s="5"/>
      <c r="AA289" s="4"/>
      <c r="AD289" s="4"/>
      <c r="AE289" s="5"/>
      <c r="AF289" s="4"/>
      <c r="AI289" s="4"/>
      <c r="AJ289" s="5"/>
      <c r="AK289" s="4"/>
      <c r="AN289" s="4"/>
      <c r="AO289" s="5"/>
      <c r="AP289" s="4"/>
      <c r="AS289" s="4"/>
      <c r="AT289" s="5"/>
      <c r="AU289" s="4"/>
      <c r="AX289" s="4"/>
      <c r="AY289" s="5"/>
      <c r="AZ289" s="4"/>
      <c r="BC289" s="4"/>
      <c r="BD289" s="5"/>
      <c r="BE289" s="4"/>
      <c r="BH289" s="4"/>
      <c r="BI289" s="5"/>
      <c r="BJ289" s="4"/>
      <c r="BN289" s="4"/>
      <c r="BO289" s="5"/>
      <c r="BP289" s="4"/>
    </row>
    <row r="290" spans="4:68" s="3" customFormat="1" ht="14.4" x14ac:dyDescent="0.3">
      <c r="D290" s="57"/>
      <c r="E290" s="44"/>
      <c r="F290" s="45"/>
      <c r="G290" s="45"/>
      <c r="H290" s="57"/>
      <c r="J290" s="4"/>
      <c r="K290" s="5"/>
      <c r="L290" s="4"/>
      <c r="O290" s="4"/>
      <c r="P290" s="5"/>
      <c r="Q290" s="4"/>
      <c r="T290" s="4"/>
      <c r="U290" s="5"/>
      <c r="V290" s="4"/>
      <c r="Y290" s="4"/>
      <c r="Z290" s="5"/>
      <c r="AA290" s="4"/>
      <c r="AD290" s="4"/>
      <c r="AE290" s="5"/>
      <c r="AF290" s="4"/>
      <c r="AI290" s="4"/>
      <c r="AJ290" s="5"/>
      <c r="AK290" s="4"/>
      <c r="AN290" s="4"/>
      <c r="AO290" s="5"/>
      <c r="AP290" s="4"/>
      <c r="AS290" s="4"/>
      <c r="AT290" s="5"/>
      <c r="AU290" s="4"/>
      <c r="AX290" s="4"/>
      <c r="AY290" s="5"/>
      <c r="AZ290" s="4"/>
      <c r="BC290" s="4"/>
      <c r="BD290" s="5"/>
      <c r="BE290" s="4"/>
      <c r="BH290" s="4"/>
      <c r="BI290" s="5"/>
      <c r="BJ290" s="4"/>
      <c r="BN290" s="4"/>
      <c r="BO290" s="5"/>
      <c r="BP290" s="4"/>
    </row>
    <row r="291" spans="4:68" s="3" customFormat="1" ht="14.4" x14ac:dyDescent="0.3">
      <c r="D291" s="57"/>
      <c r="E291" s="44"/>
      <c r="F291" s="45"/>
      <c r="G291" s="45"/>
      <c r="H291" s="57"/>
      <c r="J291" s="4"/>
      <c r="K291" s="5"/>
      <c r="L291" s="4"/>
      <c r="O291" s="4"/>
      <c r="P291" s="5"/>
      <c r="Q291" s="4"/>
      <c r="T291" s="4"/>
      <c r="U291" s="5"/>
      <c r="V291" s="4"/>
      <c r="Y291" s="4"/>
      <c r="Z291" s="5"/>
      <c r="AA291" s="4"/>
      <c r="AD291" s="4"/>
      <c r="AE291" s="5"/>
      <c r="AF291" s="4"/>
      <c r="AI291" s="4"/>
      <c r="AJ291" s="5"/>
      <c r="AK291" s="4"/>
      <c r="AN291" s="4"/>
      <c r="AO291" s="5"/>
      <c r="AP291" s="4"/>
      <c r="AS291" s="4"/>
      <c r="AT291" s="5"/>
      <c r="AU291" s="4"/>
      <c r="AX291" s="4"/>
      <c r="AY291" s="5"/>
      <c r="AZ291" s="4"/>
      <c r="BC291" s="4"/>
      <c r="BD291" s="5"/>
      <c r="BE291" s="4"/>
      <c r="BH291" s="4"/>
      <c r="BI291" s="5"/>
      <c r="BJ291" s="4"/>
      <c r="BN291" s="4"/>
      <c r="BO291" s="5"/>
      <c r="BP291" s="4"/>
    </row>
    <row r="292" spans="4:68" s="3" customFormat="1" ht="14.4" x14ac:dyDescent="0.3">
      <c r="D292" s="57"/>
      <c r="E292" s="44"/>
      <c r="F292" s="45"/>
      <c r="G292" s="45"/>
      <c r="H292" s="57"/>
      <c r="J292" s="4"/>
      <c r="K292" s="5"/>
      <c r="L292" s="4"/>
      <c r="O292" s="4"/>
      <c r="P292" s="5"/>
      <c r="Q292" s="4"/>
      <c r="T292" s="4"/>
      <c r="U292" s="5"/>
      <c r="V292" s="4"/>
      <c r="Y292" s="4"/>
      <c r="Z292" s="5"/>
      <c r="AA292" s="4"/>
      <c r="AD292" s="4"/>
      <c r="AE292" s="5"/>
      <c r="AF292" s="4"/>
      <c r="AI292" s="4"/>
      <c r="AJ292" s="5"/>
      <c r="AK292" s="4"/>
      <c r="AN292" s="4"/>
      <c r="AO292" s="5"/>
      <c r="AP292" s="4"/>
      <c r="AS292" s="4"/>
      <c r="AT292" s="5"/>
      <c r="AU292" s="4"/>
      <c r="AX292" s="4"/>
      <c r="AY292" s="5"/>
      <c r="AZ292" s="4"/>
      <c r="BC292" s="4"/>
      <c r="BD292" s="5"/>
      <c r="BE292" s="4"/>
      <c r="BH292" s="4"/>
      <c r="BI292" s="5"/>
      <c r="BJ292" s="4"/>
      <c r="BN292" s="4"/>
      <c r="BO292" s="5"/>
      <c r="BP292" s="4"/>
    </row>
    <row r="293" spans="4:68" s="3" customFormat="1" ht="14.4" x14ac:dyDescent="0.3">
      <c r="D293" s="57"/>
      <c r="E293" s="44"/>
      <c r="F293" s="45"/>
      <c r="G293" s="45"/>
      <c r="H293" s="57"/>
      <c r="J293" s="4"/>
      <c r="K293" s="5"/>
      <c r="L293" s="4"/>
      <c r="O293" s="4"/>
      <c r="P293" s="5"/>
      <c r="Q293" s="4"/>
      <c r="T293" s="4"/>
      <c r="U293" s="5"/>
      <c r="V293" s="4"/>
      <c r="Y293" s="4"/>
      <c r="Z293" s="5"/>
      <c r="AA293" s="4"/>
      <c r="AD293" s="4"/>
      <c r="AE293" s="5"/>
      <c r="AF293" s="4"/>
      <c r="AI293" s="4"/>
      <c r="AJ293" s="5"/>
      <c r="AK293" s="4"/>
      <c r="AN293" s="4"/>
      <c r="AO293" s="5"/>
      <c r="AP293" s="4"/>
      <c r="AS293" s="4"/>
      <c r="AT293" s="5"/>
      <c r="AU293" s="4"/>
      <c r="AX293" s="4"/>
      <c r="AY293" s="5"/>
      <c r="AZ293" s="4"/>
      <c r="BC293" s="4"/>
      <c r="BD293" s="5"/>
      <c r="BE293" s="4"/>
      <c r="BH293" s="4"/>
      <c r="BI293" s="5"/>
      <c r="BJ293" s="4"/>
      <c r="BN293" s="4"/>
      <c r="BO293" s="5"/>
      <c r="BP293" s="4"/>
    </row>
    <row r="294" spans="4:68" s="3" customFormat="1" ht="14.4" x14ac:dyDescent="0.3">
      <c r="D294" s="57"/>
      <c r="E294" s="44"/>
      <c r="F294" s="45"/>
      <c r="G294" s="45"/>
      <c r="H294" s="57"/>
      <c r="J294" s="4"/>
      <c r="K294" s="5"/>
      <c r="L294" s="4"/>
      <c r="O294" s="4"/>
      <c r="P294" s="5"/>
      <c r="Q294" s="4"/>
      <c r="T294" s="4"/>
      <c r="U294" s="5"/>
      <c r="V294" s="4"/>
      <c r="Y294" s="4"/>
      <c r="Z294" s="5"/>
      <c r="AA294" s="4"/>
      <c r="AD294" s="4"/>
      <c r="AE294" s="5"/>
      <c r="AF294" s="4"/>
      <c r="AI294" s="4"/>
      <c r="AJ294" s="5"/>
      <c r="AK294" s="4"/>
      <c r="AN294" s="4"/>
      <c r="AO294" s="5"/>
      <c r="AP294" s="4"/>
      <c r="AS294" s="4"/>
      <c r="AT294" s="5"/>
      <c r="AU294" s="4"/>
      <c r="AX294" s="4"/>
      <c r="AY294" s="5"/>
      <c r="AZ294" s="4"/>
      <c r="BC294" s="4"/>
      <c r="BD294" s="5"/>
      <c r="BE294" s="4"/>
      <c r="BH294" s="4"/>
      <c r="BI294" s="5"/>
      <c r="BJ294" s="4"/>
      <c r="BN294" s="4"/>
      <c r="BO294" s="5"/>
      <c r="BP294" s="4"/>
    </row>
    <row r="295" spans="4:68" s="3" customFormat="1" ht="14.4" x14ac:dyDescent="0.3">
      <c r="D295" s="57"/>
      <c r="E295" s="44"/>
      <c r="F295" s="45"/>
      <c r="G295" s="45"/>
      <c r="H295" s="57"/>
      <c r="J295" s="4"/>
      <c r="K295" s="5"/>
      <c r="L295" s="4"/>
      <c r="O295" s="4"/>
      <c r="P295" s="5"/>
      <c r="Q295" s="4"/>
      <c r="T295" s="4"/>
      <c r="U295" s="5"/>
      <c r="V295" s="4"/>
      <c r="Y295" s="4"/>
      <c r="Z295" s="5"/>
      <c r="AA295" s="4"/>
      <c r="AD295" s="4"/>
      <c r="AE295" s="5"/>
      <c r="AF295" s="4"/>
      <c r="AI295" s="4"/>
      <c r="AJ295" s="5"/>
      <c r="AK295" s="4"/>
      <c r="AN295" s="4"/>
      <c r="AO295" s="5"/>
      <c r="AP295" s="4"/>
      <c r="AS295" s="4"/>
      <c r="AT295" s="5"/>
      <c r="AU295" s="4"/>
      <c r="AX295" s="4"/>
      <c r="AY295" s="5"/>
      <c r="AZ295" s="4"/>
      <c r="BC295" s="4"/>
      <c r="BD295" s="5"/>
      <c r="BE295" s="4"/>
      <c r="BH295" s="4"/>
      <c r="BI295" s="5"/>
      <c r="BJ295" s="4"/>
      <c r="BN295" s="4"/>
      <c r="BO295" s="5"/>
      <c r="BP295" s="4"/>
    </row>
    <row r="296" spans="4:68" s="3" customFormat="1" ht="14.4" x14ac:dyDescent="0.3">
      <c r="D296" s="57"/>
      <c r="E296" s="44"/>
      <c r="F296" s="45"/>
      <c r="G296" s="45"/>
      <c r="H296" s="57"/>
      <c r="J296" s="4"/>
      <c r="K296" s="5"/>
      <c r="L296" s="4"/>
      <c r="O296" s="4"/>
      <c r="P296" s="5"/>
      <c r="Q296" s="4"/>
      <c r="T296" s="4"/>
      <c r="U296" s="5"/>
      <c r="V296" s="4"/>
      <c r="Y296" s="4"/>
      <c r="Z296" s="5"/>
      <c r="AA296" s="4"/>
      <c r="AD296" s="4"/>
      <c r="AE296" s="5"/>
      <c r="AF296" s="4"/>
      <c r="AI296" s="4"/>
      <c r="AJ296" s="5"/>
      <c r="AK296" s="4"/>
      <c r="AN296" s="4"/>
      <c r="AO296" s="5"/>
      <c r="AP296" s="4"/>
      <c r="AS296" s="4"/>
      <c r="AT296" s="5"/>
      <c r="AU296" s="4"/>
      <c r="AX296" s="4"/>
      <c r="AY296" s="5"/>
      <c r="AZ296" s="4"/>
      <c r="BC296" s="4"/>
      <c r="BD296" s="5"/>
      <c r="BE296" s="4"/>
      <c r="BH296" s="4"/>
      <c r="BI296" s="5"/>
      <c r="BJ296" s="4"/>
      <c r="BN296" s="4"/>
      <c r="BO296" s="5"/>
      <c r="BP296" s="4"/>
    </row>
    <row r="297" spans="4:68" s="3" customFormat="1" ht="14.4" x14ac:dyDescent="0.3">
      <c r="D297" s="57"/>
      <c r="E297" s="44"/>
      <c r="F297" s="45"/>
      <c r="G297" s="45"/>
      <c r="H297" s="57"/>
      <c r="J297" s="4"/>
      <c r="K297" s="5"/>
      <c r="L297" s="4"/>
      <c r="O297" s="4"/>
      <c r="P297" s="5"/>
      <c r="Q297" s="4"/>
      <c r="T297" s="4"/>
      <c r="U297" s="5"/>
      <c r="V297" s="4"/>
      <c r="Y297" s="4"/>
      <c r="Z297" s="5"/>
      <c r="AA297" s="4"/>
      <c r="AD297" s="4"/>
      <c r="AE297" s="5"/>
      <c r="AF297" s="4"/>
      <c r="AI297" s="4"/>
      <c r="AJ297" s="5"/>
      <c r="AK297" s="4"/>
      <c r="AN297" s="4"/>
      <c r="AO297" s="5"/>
      <c r="AP297" s="4"/>
      <c r="AS297" s="4"/>
      <c r="AT297" s="5"/>
      <c r="AU297" s="4"/>
      <c r="AX297" s="4"/>
      <c r="AY297" s="5"/>
      <c r="AZ297" s="4"/>
      <c r="BC297" s="4"/>
      <c r="BD297" s="5"/>
      <c r="BE297" s="4"/>
      <c r="BH297" s="4"/>
      <c r="BI297" s="5"/>
      <c r="BJ297" s="4"/>
      <c r="BN297" s="4"/>
      <c r="BO297" s="5"/>
      <c r="BP297" s="4"/>
    </row>
    <row r="298" spans="4:68" s="3" customFormat="1" ht="14.4" x14ac:dyDescent="0.3">
      <c r="D298" s="57"/>
      <c r="E298" s="44"/>
      <c r="F298" s="45"/>
      <c r="G298" s="45"/>
      <c r="H298" s="57"/>
      <c r="J298" s="4"/>
      <c r="K298" s="5"/>
      <c r="L298" s="4"/>
      <c r="O298" s="4"/>
      <c r="P298" s="5"/>
      <c r="Q298" s="4"/>
      <c r="T298" s="4"/>
      <c r="U298" s="5"/>
      <c r="V298" s="4"/>
      <c r="Y298" s="4"/>
      <c r="Z298" s="5"/>
      <c r="AA298" s="4"/>
      <c r="AD298" s="4"/>
      <c r="AE298" s="5"/>
      <c r="AF298" s="4"/>
      <c r="AI298" s="4"/>
      <c r="AJ298" s="5"/>
      <c r="AK298" s="4"/>
      <c r="AN298" s="4"/>
      <c r="AO298" s="5"/>
      <c r="AP298" s="4"/>
      <c r="AS298" s="4"/>
      <c r="AT298" s="5"/>
      <c r="AU298" s="4"/>
      <c r="AX298" s="4"/>
      <c r="AY298" s="5"/>
      <c r="AZ298" s="4"/>
      <c r="BC298" s="4"/>
      <c r="BD298" s="5"/>
      <c r="BE298" s="4"/>
      <c r="BH298" s="4"/>
      <c r="BI298" s="5"/>
      <c r="BJ298" s="4"/>
      <c r="BN298" s="4"/>
      <c r="BO298" s="5"/>
      <c r="BP298" s="4"/>
    </row>
    <row r="299" spans="4:68" s="3" customFormat="1" ht="14.4" x14ac:dyDescent="0.3">
      <c r="D299" s="57"/>
      <c r="E299" s="44"/>
      <c r="F299" s="45"/>
      <c r="G299" s="45"/>
      <c r="H299" s="57"/>
      <c r="J299" s="4"/>
      <c r="K299" s="5"/>
      <c r="L299" s="4"/>
      <c r="O299" s="4"/>
      <c r="P299" s="5"/>
      <c r="Q299" s="4"/>
      <c r="T299" s="4"/>
      <c r="U299" s="5"/>
      <c r="V299" s="4"/>
      <c r="Y299" s="4"/>
      <c r="Z299" s="5"/>
      <c r="AA299" s="4"/>
      <c r="AD299" s="4"/>
      <c r="AE299" s="5"/>
      <c r="AF299" s="4"/>
      <c r="AI299" s="4"/>
      <c r="AJ299" s="5"/>
      <c r="AK299" s="4"/>
      <c r="AN299" s="4"/>
      <c r="AO299" s="5"/>
      <c r="AP299" s="4"/>
      <c r="AS299" s="4"/>
      <c r="AT299" s="5"/>
      <c r="AU299" s="4"/>
      <c r="AX299" s="4"/>
      <c r="AY299" s="5"/>
      <c r="AZ299" s="4"/>
      <c r="BC299" s="4"/>
      <c r="BD299" s="5"/>
      <c r="BE299" s="4"/>
      <c r="BH299" s="4"/>
      <c r="BI299" s="5"/>
      <c r="BJ299" s="4"/>
      <c r="BN299" s="4"/>
      <c r="BO299" s="5"/>
      <c r="BP299" s="4"/>
    </row>
    <row r="300" spans="4:68" s="3" customFormat="1" ht="14.4" x14ac:dyDescent="0.3">
      <c r="D300" s="57"/>
      <c r="E300" s="44"/>
      <c r="F300" s="45"/>
      <c r="G300" s="45"/>
      <c r="H300" s="57"/>
      <c r="J300" s="4"/>
      <c r="K300" s="5"/>
      <c r="L300" s="4"/>
      <c r="O300" s="4"/>
      <c r="P300" s="5"/>
      <c r="Q300" s="4"/>
      <c r="T300" s="4"/>
      <c r="U300" s="5"/>
      <c r="V300" s="4"/>
      <c r="Y300" s="4"/>
      <c r="Z300" s="5"/>
      <c r="AA300" s="4"/>
      <c r="AD300" s="4"/>
      <c r="AE300" s="5"/>
      <c r="AF300" s="4"/>
      <c r="AI300" s="4"/>
      <c r="AJ300" s="5"/>
      <c r="AK300" s="4"/>
      <c r="AN300" s="4"/>
      <c r="AO300" s="5"/>
      <c r="AP300" s="4"/>
      <c r="AS300" s="4"/>
      <c r="AT300" s="5"/>
      <c r="AU300" s="4"/>
      <c r="AX300" s="4"/>
      <c r="AY300" s="5"/>
      <c r="AZ300" s="4"/>
      <c r="BC300" s="4"/>
      <c r="BD300" s="5"/>
      <c r="BE300" s="4"/>
      <c r="BH300" s="4"/>
      <c r="BI300" s="5"/>
      <c r="BJ300" s="4"/>
      <c r="BN300" s="4"/>
      <c r="BO300" s="5"/>
      <c r="BP300" s="4"/>
    </row>
    <row r="301" spans="4:68" s="3" customFormat="1" ht="14.4" x14ac:dyDescent="0.3">
      <c r="D301" s="57"/>
      <c r="E301" s="44"/>
      <c r="F301" s="45"/>
      <c r="G301" s="45"/>
      <c r="H301" s="57"/>
      <c r="J301" s="4"/>
      <c r="K301" s="5"/>
      <c r="L301" s="4"/>
      <c r="O301" s="4"/>
      <c r="P301" s="5"/>
      <c r="Q301" s="4"/>
      <c r="T301" s="4"/>
      <c r="U301" s="5"/>
      <c r="V301" s="4"/>
      <c r="Y301" s="4"/>
      <c r="Z301" s="5"/>
      <c r="AA301" s="4"/>
      <c r="AD301" s="4"/>
      <c r="AE301" s="5"/>
      <c r="AF301" s="4"/>
      <c r="AI301" s="4"/>
      <c r="AJ301" s="5"/>
      <c r="AK301" s="4"/>
      <c r="AN301" s="4"/>
      <c r="AO301" s="5"/>
      <c r="AP301" s="4"/>
      <c r="AS301" s="4"/>
      <c r="AT301" s="5"/>
      <c r="AU301" s="4"/>
      <c r="AX301" s="4"/>
      <c r="AY301" s="5"/>
      <c r="AZ301" s="4"/>
      <c r="BC301" s="4"/>
      <c r="BD301" s="5"/>
      <c r="BE301" s="4"/>
      <c r="BH301" s="4"/>
      <c r="BI301" s="5"/>
      <c r="BJ301" s="4"/>
      <c r="BN301" s="4"/>
      <c r="BO301" s="5"/>
      <c r="BP301" s="4"/>
    </row>
    <row r="302" spans="4:68" s="3" customFormat="1" ht="14.4" x14ac:dyDescent="0.3">
      <c r="D302" s="57"/>
      <c r="E302" s="44"/>
      <c r="F302" s="45"/>
      <c r="G302" s="45"/>
      <c r="H302" s="57"/>
      <c r="J302" s="4"/>
      <c r="K302" s="5"/>
      <c r="L302" s="4"/>
      <c r="O302" s="4"/>
      <c r="P302" s="5"/>
      <c r="Q302" s="4"/>
      <c r="T302" s="4"/>
      <c r="U302" s="5"/>
      <c r="V302" s="4"/>
      <c r="Y302" s="4"/>
      <c r="Z302" s="5"/>
      <c r="AA302" s="4"/>
      <c r="AD302" s="4"/>
      <c r="AE302" s="5"/>
      <c r="AF302" s="4"/>
      <c r="AI302" s="4"/>
      <c r="AJ302" s="5"/>
      <c r="AK302" s="4"/>
      <c r="AN302" s="4"/>
      <c r="AO302" s="5"/>
      <c r="AP302" s="4"/>
      <c r="AS302" s="4"/>
      <c r="AT302" s="5"/>
      <c r="AU302" s="4"/>
      <c r="AX302" s="4"/>
      <c r="AY302" s="5"/>
      <c r="AZ302" s="4"/>
      <c r="BC302" s="4"/>
      <c r="BD302" s="5"/>
      <c r="BE302" s="4"/>
      <c r="BH302" s="4"/>
      <c r="BI302" s="5"/>
      <c r="BJ302" s="4"/>
      <c r="BN302" s="4"/>
      <c r="BO302" s="5"/>
      <c r="BP302" s="4"/>
    </row>
    <row r="303" spans="4:68" s="3" customFormat="1" ht="14.4" x14ac:dyDescent="0.3">
      <c r="D303" s="57"/>
      <c r="E303" s="44"/>
      <c r="F303" s="45"/>
      <c r="G303" s="45"/>
      <c r="H303" s="57"/>
      <c r="J303" s="4"/>
      <c r="K303" s="5"/>
      <c r="L303" s="4"/>
      <c r="O303" s="4"/>
      <c r="P303" s="5"/>
      <c r="Q303" s="4"/>
      <c r="T303" s="4"/>
      <c r="U303" s="5"/>
      <c r="V303" s="4"/>
      <c r="Y303" s="4"/>
      <c r="Z303" s="5"/>
      <c r="AA303" s="4"/>
      <c r="AD303" s="4"/>
      <c r="AE303" s="5"/>
      <c r="AF303" s="4"/>
      <c r="AI303" s="4"/>
      <c r="AJ303" s="5"/>
      <c r="AK303" s="4"/>
      <c r="AN303" s="4"/>
      <c r="AO303" s="5"/>
      <c r="AP303" s="4"/>
      <c r="AS303" s="4"/>
      <c r="AT303" s="5"/>
      <c r="AU303" s="4"/>
      <c r="AX303" s="4"/>
      <c r="AY303" s="5"/>
      <c r="AZ303" s="4"/>
      <c r="BC303" s="4"/>
      <c r="BD303" s="5"/>
      <c r="BE303" s="4"/>
      <c r="BH303" s="4"/>
      <c r="BI303" s="5"/>
      <c r="BJ303" s="4"/>
      <c r="BN303" s="4"/>
      <c r="BO303" s="5"/>
      <c r="BP303" s="4"/>
    </row>
    <row r="304" spans="4:68" s="3" customFormat="1" ht="14.4" x14ac:dyDescent="0.3">
      <c r="D304" s="57"/>
      <c r="E304" s="44"/>
      <c r="F304" s="45"/>
      <c r="G304" s="45"/>
      <c r="H304" s="57"/>
      <c r="J304" s="4"/>
      <c r="K304" s="5"/>
      <c r="L304" s="4"/>
      <c r="O304" s="4"/>
      <c r="P304" s="5"/>
      <c r="Q304" s="4"/>
      <c r="T304" s="4"/>
      <c r="U304" s="5"/>
      <c r="V304" s="4"/>
      <c r="Y304" s="4"/>
      <c r="Z304" s="5"/>
      <c r="AA304" s="4"/>
      <c r="AD304" s="4"/>
      <c r="AE304" s="5"/>
      <c r="AF304" s="4"/>
      <c r="AI304" s="4"/>
      <c r="AJ304" s="5"/>
      <c r="AK304" s="4"/>
      <c r="AN304" s="4"/>
      <c r="AO304" s="5"/>
      <c r="AP304" s="4"/>
      <c r="AS304" s="4"/>
      <c r="AT304" s="5"/>
      <c r="AU304" s="4"/>
      <c r="AX304" s="4"/>
      <c r="AY304" s="5"/>
      <c r="AZ304" s="4"/>
      <c r="BC304" s="4"/>
      <c r="BD304" s="5"/>
      <c r="BE304" s="4"/>
      <c r="BH304" s="4"/>
      <c r="BI304" s="5"/>
      <c r="BJ304" s="4"/>
      <c r="BN304" s="4"/>
      <c r="BO304" s="5"/>
      <c r="BP304" s="4"/>
    </row>
    <row r="305" spans="4:68" s="3" customFormat="1" ht="14.4" x14ac:dyDescent="0.3">
      <c r="D305" s="57"/>
      <c r="E305" s="44"/>
      <c r="F305" s="45"/>
      <c r="G305" s="45"/>
      <c r="H305" s="57"/>
      <c r="J305" s="4"/>
      <c r="K305" s="5"/>
      <c r="L305" s="4"/>
      <c r="O305" s="4"/>
      <c r="P305" s="5"/>
      <c r="Q305" s="4"/>
      <c r="T305" s="4"/>
      <c r="U305" s="5"/>
      <c r="V305" s="4"/>
      <c r="Y305" s="4"/>
      <c r="Z305" s="5"/>
      <c r="AA305" s="4"/>
      <c r="AD305" s="4"/>
      <c r="AE305" s="5"/>
      <c r="AF305" s="4"/>
      <c r="AI305" s="4"/>
      <c r="AJ305" s="5"/>
      <c r="AK305" s="4"/>
      <c r="AN305" s="4"/>
      <c r="AO305" s="5"/>
      <c r="AP305" s="4"/>
      <c r="AS305" s="4"/>
      <c r="AT305" s="5"/>
      <c r="AU305" s="4"/>
      <c r="AX305" s="4"/>
      <c r="AY305" s="5"/>
      <c r="AZ305" s="4"/>
      <c r="BC305" s="4"/>
      <c r="BD305" s="5"/>
      <c r="BE305" s="4"/>
      <c r="BH305" s="4"/>
      <c r="BI305" s="5"/>
      <c r="BJ305" s="4"/>
      <c r="BN305" s="4"/>
      <c r="BO305" s="5"/>
      <c r="BP305" s="4"/>
    </row>
    <row r="306" spans="4:68" s="3" customFormat="1" ht="14.4" x14ac:dyDescent="0.3">
      <c r="D306" s="57"/>
      <c r="E306" s="44"/>
      <c r="F306" s="45"/>
      <c r="G306" s="45"/>
      <c r="H306" s="57"/>
      <c r="J306" s="4"/>
      <c r="K306" s="5"/>
      <c r="L306" s="4"/>
      <c r="O306" s="4"/>
      <c r="P306" s="5"/>
      <c r="Q306" s="4"/>
      <c r="T306" s="4"/>
      <c r="U306" s="5"/>
      <c r="V306" s="4"/>
      <c r="Y306" s="4"/>
      <c r="Z306" s="5"/>
      <c r="AA306" s="4"/>
      <c r="AD306" s="4"/>
      <c r="AE306" s="5"/>
      <c r="AF306" s="4"/>
      <c r="AI306" s="4"/>
      <c r="AJ306" s="5"/>
      <c r="AK306" s="4"/>
      <c r="AN306" s="4"/>
      <c r="AO306" s="5"/>
      <c r="AP306" s="4"/>
      <c r="AS306" s="4"/>
      <c r="AT306" s="5"/>
      <c r="AU306" s="4"/>
      <c r="AX306" s="4"/>
      <c r="AY306" s="5"/>
      <c r="AZ306" s="4"/>
      <c r="BC306" s="4"/>
      <c r="BD306" s="5"/>
      <c r="BE306" s="4"/>
      <c r="BH306" s="4"/>
      <c r="BI306" s="5"/>
      <c r="BJ306" s="4"/>
      <c r="BN306" s="4"/>
      <c r="BO306" s="5"/>
      <c r="BP306" s="4"/>
    </row>
    <row r="307" spans="4:68" s="3" customFormat="1" ht="14.4" x14ac:dyDescent="0.3">
      <c r="D307" s="57"/>
      <c r="E307" s="44"/>
      <c r="F307" s="45"/>
      <c r="G307" s="45"/>
      <c r="H307" s="57"/>
      <c r="J307" s="4"/>
      <c r="K307" s="5"/>
      <c r="L307" s="4"/>
      <c r="O307" s="4"/>
      <c r="P307" s="5"/>
      <c r="Q307" s="4"/>
      <c r="T307" s="4"/>
      <c r="U307" s="5"/>
      <c r="V307" s="4"/>
      <c r="Y307" s="4"/>
      <c r="Z307" s="5"/>
      <c r="AA307" s="4"/>
      <c r="AD307" s="4"/>
      <c r="AE307" s="5"/>
      <c r="AF307" s="4"/>
      <c r="AI307" s="4"/>
      <c r="AJ307" s="5"/>
      <c r="AK307" s="4"/>
      <c r="AN307" s="4"/>
      <c r="AO307" s="5"/>
      <c r="AP307" s="4"/>
      <c r="AS307" s="4"/>
      <c r="AT307" s="5"/>
      <c r="AU307" s="4"/>
      <c r="AX307" s="4"/>
      <c r="AY307" s="5"/>
      <c r="AZ307" s="4"/>
      <c r="BC307" s="4"/>
      <c r="BD307" s="5"/>
      <c r="BE307" s="4"/>
      <c r="BH307" s="4"/>
      <c r="BI307" s="5"/>
      <c r="BJ307" s="4"/>
      <c r="BN307" s="4"/>
      <c r="BO307" s="5"/>
      <c r="BP307" s="4"/>
    </row>
    <row r="308" spans="4:68" s="3" customFormat="1" ht="14.4" x14ac:dyDescent="0.3">
      <c r="D308" s="57"/>
      <c r="E308" s="44"/>
      <c r="F308" s="45"/>
      <c r="G308" s="45"/>
      <c r="H308" s="57"/>
      <c r="J308" s="4"/>
      <c r="K308" s="5"/>
      <c r="L308" s="4"/>
      <c r="O308" s="4"/>
      <c r="P308" s="5"/>
      <c r="Q308" s="4"/>
      <c r="T308" s="4"/>
      <c r="U308" s="5"/>
      <c r="V308" s="4"/>
      <c r="Y308" s="4"/>
      <c r="Z308" s="5"/>
      <c r="AA308" s="4"/>
      <c r="AD308" s="4"/>
      <c r="AE308" s="5"/>
      <c r="AF308" s="4"/>
      <c r="AI308" s="4"/>
      <c r="AJ308" s="5"/>
      <c r="AK308" s="4"/>
      <c r="AN308" s="4"/>
      <c r="AO308" s="5"/>
      <c r="AP308" s="4"/>
      <c r="AS308" s="4"/>
      <c r="AT308" s="5"/>
      <c r="AU308" s="4"/>
      <c r="AX308" s="4"/>
      <c r="AY308" s="5"/>
      <c r="AZ308" s="4"/>
      <c r="BC308" s="4"/>
      <c r="BD308" s="5"/>
      <c r="BE308" s="4"/>
      <c r="BH308" s="4"/>
      <c r="BI308" s="5"/>
      <c r="BJ308" s="4"/>
      <c r="BN308" s="4"/>
      <c r="BO308" s="5"/>
      <c r="BP308" s="4"/>
    </row>
    <row r="309" spans="4:68" s="3" customFormat="1" ht="14.4" x14ac:dyDescent="0.3">
      <c r="D309" s="57"/>
      <c r="E309" s="44"/>
      <c r="F309" s="45"/>
      <c r="G309" s="45"/>
      <c r="H309" s="57"/>
      <c r="J309" s="4"/>
      <c r="K309" s="5"/>
      <c r="L309" s="4"/>
      <c r="O309" s="4"/>
      <c r="P309" s="5"/>
      <c r="Q309" s="4"/>
      <c r="T309" s="4"/>
      <c r="U309" s="5"/>
      <c r="V309" s="4"/>
      <c r="Y309" s="4"/>
      <c r="Z309" s="5"/>
      <c r="AA309" s="4"/>
      <c r="AD309" s="4"/>
      <c r="AE309" s="5"/>
      <c r="AF309" s="4"/>
      <c r="AI309" s="4"/>
      <c r="AJ309" s="5"/>
      <c r="AK309" s="4"/>
      <c r="AN309" s="4"/>
      <c r="AO309" s="5"/>
      <c r="AP309" s="4"/>
      <c r="AS309" s="4"/>
      <c r="AT309" s="5"/>
      <c r="AU309" s="4"/>
      <c r="AX309" s="4"/>
      <c r="AY309" s="5"/>
      <c r="AZ309" s="4"/>
      <c r="BC309" s="4"/>
      <c r="BD309" s="5"/>
      <c r="BE309" s="4"/>
      <c r="BH309" s="4"/>
      <c r="BI309" s="5"/>
      <c r="BJ309" s="4"/>
      <c r="BN309" s="4"/>
      <c r="BO309" s="5"/>
      <c r="BP309" s="4"/>
    </row>
    <row r="310" spans="4:68" s="3" customFormat="1" ht="14.4" x14ac:dyDescent="0.3">
      <c r="D310" s="57"/>
      <c r="E310" s="44"/>
      <c r="F310" s="45"/>
      <c r="G310" s="45"/>
      <c r="H310" s="57"/>
      <c r="J310" s="4"/>
      <c r="K310" s="5"/>
      <c r="L310" s="4"/>
      <c r="O310" s="4"/>
      <c r="P310" s="5"/>
      <c r="Q310" s="4"/>
      <c r="T310" s="4"/>
      <c r="U310" s="5"/>
      <c r="V310" s="4"/>
      <c r="Y310" s="4"/>
      <c r="Z310" s="5"/>
      <c r="AA310" s="4"/>
      <c r="AD310" s="4"/>
      <c r="AE310" s="5"/>
      <c r="AF310" s="4"/>
      <c r="AI310" s="4"/>
      <c r="AJ310" s="5"/>
      <c r="AK310" s="4"/>
      <c r="AN310" s="4"/>
      <c r="AO310" s="5"/>
      <c r="AP310" s="4"/>
      <c r="AS310" s="4"/>
      <c r="AT310" s="5"/>
      <c r="AU310" s="4"/>
      <c r="AX310" s="4"/>
      <c r="AY310" s="5"/>
      <c r="AZ310" s="4"/>
      <c r="BC310" s="4"/>
      <c r="BD310" s="5"/>
      <c r="BE310" s="4"/>
      <c r="BH310" s="4"/>
      <c r="BI310" s="5"/>
      <c r="BJ310" s="4"/>
      <c r="BN310" s="4"/>
      <c r="BO310" s="5"/>
      <c r="BP310" s="4"/>
    </row>
    <row r="311" spans="4:68" s="3" customFormat="1" ht="14.4" x14ac:dyDescent="0.3">
      <c r="D311" s="57"/>
      <c r="E311" s="44"/>
      <c r="F311" s="45"/>
      <c r="G311" s="45"/>
      <c r="H311" s="57"/>
      <c r="J311" s="4"/>
      <c r="K311" s="5"/>
      <c r="L311" s="4"/>
      <c r="O311" s="4"/>
      <c r="P311" s="5"/>
      <c r="Q311" s="4"/>
      <c r="T311" s="4"/>
      <c r="U311" s="5"/>
      <c r="V311" s="4"/>
      <c r="Y311" s="4"/>
      <c r="Z311" s="5"/>
      <c r="AA311" s="4"/>
      <c r="AD311" s="4"/>
      <c r="AE311" s="5"/>
      <c r="AF311" s="4"/>
      <c r="AI311" s="4"/>
      <c r="AJ311" s="5"/>
      <c r="AK311" s="4"/>
      <c r="AN311" s="4"/>
      <c r="AO311" s="5"/>
      <c r="AP311" s="4"/>
      <c r="AS311" s="4"/>
      <c r="AT311" s="5"/>
      <c r="AU311" s="4"/>
      <c r="AX311" s="4"/>
      <c r="AY311" s="5"/>
      <c r="AZ311" s="4"/>
      <c r="BC311" s="4"/>
      <c r="BD311" s="5"/>
      <c r="BE311" s="4"/>
      <c r="BH311" s="4"/>
      <c r="BI311" s="5"/>
      <c r="BJ311" s="4"/>
      <c r="BN311" s="4"/>
      <c r="BO311" s="5"/>
      <c r="BP311" s="4"/>
    </row>
    <row r="312" spans="4:68" s="3" customFormat="1" ht="14.4" x14ac:dyDescent="0.3">
      <c r="D312" s="57"/>
      <c r="E312" s="44"/>
      <c r="F312" s="45"/>
      <c r="G312" s="45"/>
      <c r="H312" s="57"/>
      <c r="J312" s="4"/>
      <c r="K312" s="5"/>
      <c r="L312" s="4"/>
      <c r="O312" s="4"/>
      <c r="P312" s="5"/>
      <c r="Q312" s="4"/>
      <c r="T312" s="4"/>
      <c r="U312" s="5"/>
      <c r="V312" s="4"/>
      <c r="Y312" s="4"/>
      <c r="Z312" s="5"/>
      <c r="AA312" s="4"/>
      <c r="AD312" s="4"/>
      <c r="AE312" s="5"/>
      <c r="AF312" s="4"/>
      <c r="AI312" s="4"/>
      <c r="AJ312" s="5"/>
      <c r="AK312" s="4"/>
      <c r="AN312" s="4"/>
      <c r="AO312" s="5"/>
      <c r="AP312" s="4"/>
      <c r="AS312" s="4"/>
      <c r="AT312" s="5"/>
      <c r="AU312" s="4"/>
      <c r="AX312" s="4"/>
      <c r="AY312" s="5"/>
      <c r="AZ312" s="4"/>
      <c r="BC312" s="4"/>
      <c r="BD312" s="5"/>
      <c r="BE312" s="4"/>
      <c r="BH312" s="4"/>
      <c r="BI312" s="5"/>
      <c r="BJ312" s="4"/>
      <c r="BN312" s="4"/>
      <c r="BO312" s="5"/>
      <c r="BP312" s="4"/>
    </row>
    <row r="313" spans="4:68" s="3" customFormat="1" ht="14.4" x14ac:dyDescent="0.3">
      <c r="D313" s="57"/>
      <c r="E313" s="44"/>
      <c r="F313" s="45"/>
      <c r="G313" s="45"/>
      <c r="H313" s="57"/>
      <c r="J313" s="4"/>
      <c r="K313" s="5"/>
      <c r="L313" s="4"/>
      <c r="O313" s="4"/>
      <c r="P313" s="5"/>
      <c r="Q313" s="4"/>
      <c r="T313" s="4"/>
      <c r="U313" s="5"/>
      <c r="V313" s="4"/>
      <c r="Y313" s="4"/>
      <c r="Z313" s="5"/>
      <c r="AA313" s="4"/>
      <c r="AD313" s="4"/>
      <c r="AE313" s="5"/>
      <c r="AF313" s="4"/>
      <c r="AI313" s="4"/>
      <c r="AJ313" s="5"/>
      <c r="AK313" s="4"/>
      <c r="AN313" s="4"/>
      <c r="AO313" s="5"/>
      <c r="AP313" s="4"/>
      <c r="AS313" s="4"/>
      <c r="AT313" s="5"/>
      <c r="AU313" s="4"/>
      <c r="AX313" s="4"/>
      <c r="AY313" s="5"/>
      <c r="AZ313" s="4"/>
      <c r="BC313" s="4"/>
      <c r="BD313" s="5"/>
      <c r="BE313" s="4"/>
      <c r="BH313" s="4"/>
      <c r="BI313" s="5"/>
      <c r="BJ313" s="4"/>
      <c r="BN313" s="4"/>
      <c r="BO313" s="5"/>
      <c r="BP313" s="4"/>
    </row>
    <row r="314" spans="4:68" s="3" customFormat="1" ht="14.4" x14ac:dyDescent="0.3">
      <c r="D314" s="57"/>
      <c r="E314" s="44"/>
      <c r="F314" s="45"/>
      <c r="G314" s="45"/>
      <c r="H314" s="57"/>
      <c r="J314" s="4"/>
      <c r="K314" s="5"/>
      <c r="L314" s="4"/>
      <c r="O314" s="4"/>
      <c r="P314" s="5"/>
      <c r="Q314" s="4"/>
      <c r="T314" s="4"/>
      <c r="U314" s="5"/>
      <c r="V314" s="4"/>
      <c r="Y314" s="4"/>
      <c r="Z314" s="5"/>
      <c r="AA314" s="4"/>
      <c r="AD314" s="4"/>
      <c r="AE314" s="5"/>
      <c r="AF314" s="4"/>
      <c r="AI314" s="4"/>
      <c r="AJ314" s="5"/>
      <c r="AK314" s="4"/>
      <c r="AN314" s="4"/>
      <c r="AO314" s="5"/>
      <c r="AP314" s="4"/>
      <c r="AS314" s="4"/>
      <c r="AT314" s="5"/>
      <c r="AU314" s="4"/>
      <c r="AX314" s="4"/>
      <c r="AY314" s="5"/>
      <c r="AZ314" s="4"/>
      <c r="BC314" s="4"/>
      <c r="BD314" s="5"/>
      <c r="BE314" s="4"/>
      <c r="BH314" s="4"/>
      <c r="BI314" s="5"/>
      <c r="BJ314" s="4"/>
      <c r="BN314" s="4"/>
      <c r="BO314" s="5"/>
      <c r="BP314" s="4"/>
    </row>
    <row r="315" spans="4:68" s="3" customFormat="1" ht="14.4" x14ac:dyDescent="0.3">
      <c r="D315" s="57"/>
      <c r="E315" s="44"/>
      <c r="F315" s="45"/>
      <c r="G315" s="45"/>
      <c r="H315" s="57"/>
      <c r="J315" s="4"/>
      <c r="K315" s="5"/>
      <c r="L315" s="4"/>
      <c r="O315" s="4"/>
      <c r="P315" s="5"/>
      <c r="Q315" s="4"/>
      <c r="T315" s="4"/>
      <c r="U315" s="5"/>
      <c r="V315" s="4"/>
      <c r="Y315" s="4"/>
      <c r="Z315" s="5"/>
      <c r="AA315" s="4"/>
      <c r="AD315" s="4"/>
      <c r="AE315" s="5"/>
      <c r="AF315" s="4"/>
      <c r="AI315" s="4"/>
      <c r="AJ315" s="5"/>
      <c r="AK315" s="4"/>
      <c r="AN315" s="4"/>
      <c r="AO315" s="5"/>
      <c r="AP315" s="4"/>
      <c r="AS315" s="4"/>
      <c r="AT315" s="5"/>
      <c r="AU315" s="4"/>
      <c r="AX315" s="4"/>
      <c r="AY315" s="5"/>
      <c r="AZ315" s="4"/>
      <c r="BC315" s="4"/>
      <c r="BD315" s="5"/>
      <c r="BE315" s="4"/>
      <c r="BH315" s="4"/>
      <c r="BI315" s="5"/>
      <c r="BJ315" s="4"/>
      <c r="BN315" s="4"/>
      <c r="BO315" s="5"/>
      <c r="BP315" s="4"/>
    </row>
    <row r="316" spans="4:68" s="3" customFormat="1" ht="14.4" x14ac:dyDescent="0.3">
      <c r="D316" s="57"/>
      <c r="E316" s="44"/>
      <c r="F316" s="45"/>
      <c r="G316" s="45"/>
      <c r="H316" s="57"/>
      <c r="J316" s="4"/>
      <c r="K316" s="5"/>
      <c r="L316" s="4"/>
      <c r="O316" s="4"/>
      <c r="P316" s="5"/>
      <c r="Q316" s="4"/>
      <c r="T316" s="4"/>
      <c r="U316" s="5"/>
      <c r="V316" s="4"/>
      <c r="Y316" s="4"/>
      <c r="Z316" s="5"/>
      <c r="AA316" s="4"/>
      <c r="AD316" s="4"/>
      <c r="AE316" s="5"/>
      <c r="AF316" s="4"/>
      <c r="AI316" s="4"/>
      <c r="AJ316" s="5"/>
      <c r="AK316" s="4"/>
      <c r="AN316" s="4"/>
      <c r="AO316" s="5"/>
      <c r="AP316" s="4"/>
      <c r="AS316" s="4"/>
      <c r="AT316" s="5"/>
      <c r="AU316" s="4"/>
      <c r="AX316" s="4"/>
      <c r="AY316" s="5"/>
      <c r="AZ316" s="4"/>
      <c r="BC316" s="4"/>
      <c r="BD316" s="5"/>
      <c r="BE316" s="4"/>
      <c r="BH316" s="4"/>
      <c r="BI316" s="5"/>
      <c r="BJ316" s="4"/>
      <c r="BN316" s="4"/>
      <c r="BO316" s="5"/>
      <c r="BP316" s="4"/>
    </row>
    <row r="317" spans="4:68" s="3" customFormat="1" ht="14.4" x14ac:dyDescent="0.3">
      <c r="D317" s="57"/>
      <c r="E317" s="44"/>
      <c r="F317" s="45"/>
      <c r="G317" s="45"/>
      <c r="H317" s="57"/>
      <c r="J317" s="4"/>
      <c r="K317" s="5"/>
      <c r="L317" s="4"/>
      <c r="O317" s="4"/>
      <c r="P317" s="5"/>
      <c r="Q317" s="4"/>
      <c r="T317" s="4"/>
      <c r="U317" s="5"/>
      <c r="V317" s="4"/>
      <c r="Y317" s="4"/>
      <c r="Z317" s="5"/>
      <c r="AA317" s="4"/>
      <c r="AD317" s="4"/>
      <c r="AE317" s="5"/>
      <c r="AF317" s="4"/>
      <c r="AI317" s="4"/>
      <c r="AJ317" s="5"/>
      <c r="AK317" s="4"/>
      <c r="AN317" s="4"/>
      <c r="AO317" s="5"/>
      <c r="AP317" s="4"/>
      <c r="AS317" s="4"/>
      <c r="AT317" s="5"/>
      <c r="AU317" s="4"/>
      <c r="AX317" s="4"/>
      <c r="AY317" s="5"/>
      <c r="AZ317" s="4"/>
      <c r="BC317" s="4"/>
      <c r="BD317" s="5"/>
      <c r="BE317" s="4"/>
      <c r="BH317" s="4"/>
      <c r="BI317" s="5"/>
      <c r="BJ317" s="4"/>
      <c r="BN317" s="4"/>
      <c r="BO317" s="5"/>
      <c r="BP317" s="4"/>
    </row>
    <row r="318" spans="4:68" s="3" customFormat="1" ht="14.4" x14ac:dyDescent="0.3">
      <c r="D318" s="57"/>
      <c r="E318" s="44"/>
      <c r="F318" s="45"/>
      <c r="G318" s="45"/>
      <c r="H318" s="57"/>
      <c r="J318" s="4"/>
      <c r="K318" s="5"/>
      <c r="L318" s="4"/>
      <c r="O318" s="4"/>
      <c r="P318" s="5"/>
      <c r="Q318" s="4"/>
      <c r="T318" s="4"/>
      <c r="U318" s="5"/>
      <c r="V318" s="4"/>
      <c r="Y318" s="4"/>
      <c r="Z318" s="5"/>
      <c r="AA318" s="4"/>
      <c r="AD318" s="4"/>
      <c r="AE318" s="5"/>
      <c r="AF318" s="4"/>
      <c r="AI318" s="4"/>
      <c r="AJ318" s="5"/>
      <c r="AK318" s="4"/>
      <c r="AN318" s="4"/>
      <c r="AO318" s="5"/>
      <c r="AP318" s="4"/>
      <c r="AS318" s="4"/>
      <c r="AT318" s="5"/>
      <c r="AU318" s="4"/>
      <c r="AX318" s="4"/>
      <c r="AY318" s="5"/>
      <c r="AZ318" s="4"/>
      <c r="BC318" s="4"/>
      <c r="BD318" s="5"/>
      <c r="BE318" s="4"/>
      <c r="BH318" s="4"/>
      <c r="BI318" s="5"/>
      <c r="BJ318" s="4"/>
      <c r="BN318" s="4"/>
      <c r="BO318" s="5"/>
      <c r="BP318" s="4"/>
    </row>
    <row r="319" spans="4:68" s="3" customFormat="1" ht="14.4" x14ac:dyDescent="0.3">
      <c r="D319" s="57"/>
      <c r="E319" s="44"/>
      <c r="F319" s="45"/>
      <c r="G319" s="45"/>
      <c r="H319" s="57"/>
      <c r="J319" s="4"/>
      <c r="K319" s="5"/>
      <c r="L319" s="4"/>
      <c r="O319" s="4"/>
      <c r="P319" s="5"/>
      <c r="Q319" s="4"/>
      <c r="T319" s="4"/>
      <c r="U319" s="5"/>
      <c r="V319" s="4"/>
      <c r="Y319" s="4"/>
      <c r="Z319" s="5"/>
      <c r="AA319" s="4"/>
      <c r="AD319" s="4"/>
      <c r="AE319" s="5"/>
      <c r="AF319" s="4"/>
      <c r="AI319" s="4"/>
      <c r="AJ319" s="5"/>
      <c r="AK319" s="4"/>
      <c r="AN319" s="4"/>
      <c r="AO319" s="5"/>
      <c r="AP319" s="4"/>
      <c r="AS319" s="4"/>
      <c r="AT319" s="5"/>
      <c r="AU319" s="4"/>
      <c r="AX319" s="4"/>
      <c r="AY319" s="5"/>
      <c r="AZ319" s="4"/>
      <c r="BC319" s="4"/>
      <c r="BD319" s="5"/>
      <c r="BE319" s="4"/>
      <c r="BH319" s="4"/>
      <c r="BI319" s="5"/>
      <c r="BJ319" s="4"/>
      <c r="BN319" s="4"/>
      <c r="BO319" s="5"/>
      <c r="BP319" s="4"/>
    </row>
    <row r="320" spans="4:68" s="3" customFormat="1" ht="14.4" x14ac:dyDescent="0.3">
      <c r="D320" s="57"/>
      <c r="E320" s="44"/>
      <c r="F320" s="45"/>
      <c r="G320" s="45"/>
      <c r="H320" s="57"/>
      <c r="J320" s="4"/>
      <c r="K320" s="5"/>
      <c r="L320" s="4"/>
      <c r="O320" s="4"/>
      <c r="P320" s="5"/>
      <c r="Q320" s="4"/>
      <c r="T320" s="4"/>
      <c r="U320" s="5"/>
      <c r="V320" s="4"/>
      <c r="Y320" s="4"/>
      <c r="Z320" s="5"/>
      <c r="AA320" s="4"/>
      <c r="AD320" s="4"/>
      <c r="AE320" s="5"/>
      <c r="AF320" s="4"/>
      <c r="AI320" s="4"/>
      <c r="AJ320" s="5"/>
      <c r="AK320" s="4"/>
      <c r="AN320" s="4"/>
      <c r="AO320" s="5"/>
      <c r="AP320" s="4"/>
      <c r="AS320" s="4"/>
      <c r="AT320" s="5"/>
      <c r="AU320" s="4"/>
      <c r="AX320" s="4"/>
      <c r="AY320" s="5"/>
      <c r="AZ320" s="4"/>
      <c r="BC320" s="4"/>
      <c r="BD320" s="5"/>
      <c r="BE320" s="4"/>
      <c r="BH320" s="4"/>
      <c r="BI320" s="5"/>
      <c r="BJ320" s="4"/>
      <c r="BN320" s="4"/>
      <c r="BO320" s="5"/>
      <c r="BP320" s="4"/>
    </row>
    <row r="321" spans="4:68" s="3" customFormat="1" ht="14.4" x14ac:dyDescent="0.3">
      <c r="D321" s="57"/>
      <c r="E321" s="44"/>
      <c r="F321" s="45"/>
      <c r="G321" s="45"/>
      <c r="H321" s="57"/>
      <c r="J321" s="4"/>
      <c r="K321" s="5"/>
      <c r="L321" s="4"/>
      <c r="O321" s="4"/>
      <c r="P321" s="5"/>
      <c r="Q321" s="4"/>
      <c r="T321" s="4"/>
      <c r="U321" s="5"/>
      <c r="V321" s="4"/>
      <c r="Y321" s="4"/>
      <c r="Z321" s="5"/>
      <c r="AA321" s="4"/>
      <c r="AD321" s="4"/>
      <c r="AE321" s="5"/>
      <c r="AF321" s="4"/>
      <c r="AI321" s="4"/>
      <c r="AJ321" s="5"/>
      <c r="AK321" s="4"/>
      <c r="AN321" s="4"/>
      <c r="AO321" s="5"/>
      <c r="AP321" s="4"/>
      <c r="AS321" s="4"/>
      <c r="AT321" s="5"/>
      <c r="AU321" s="4"/>
      <c r="AX321" s="4"/>
      <c r="AY321" s="5"/>
      <c r="AZ321" s="4"/>
      <c r="BC321" s="4"/>
      <c r="BD321" s="5"/>
      <c r="BE321" s="4"/>
      <c r="BH321" s="4"/>
      <c r="BI321" s="5"/>
      <c r="BJ321" s="4"/>
      <c r="BN321" s="4"/>
      <c r="BO321" s="5"/>
      <c r="BP321" s="4"/>
    </row>
    <row r="322" spans="4:68" s="3" customFormat="1" ht="14.4" x14ac:dyDescent="0.3">
      <c r="D322" s="57"/>
      <c r="E322" s="44"/>
      <c r="F322" s="45"/>
      <c r="G322" s="45"/>
      <c r="H322" s="57"/>
      <c r="J322" s="4"/>
      <c r="K322" s="5"/>
      <c r="L322" s="4"/>
      <c r="O322" s="4"/>
      <c r="P322" s="5"/>
      <c r="Q322" s="4"/>
      <c r="T322" s="4"/>
      <c r="U322" s="5"/>
      <c r="V322" s="4"/>
      <c r="Y322" s="4"/>
      <c r="Z322" s="5"/>
      <c r="AA322" s="4"/>
      <c r="AD322" s="4"/>
      <c r="AE322" s="5"/>
      <c r="AF322" s="4"/>
      <c r="AI322" s="4"/>
      <c r="AJ322" s="5"/>
      <c r="AK322" s="4"/>
      <c r="AN322" s="4"/>
      <c r="AO322" s="5"/>
      <c r="AP322" s="4"/>
      <c r="AS322" s="4"/>
      <c r="AT322" s="5"/>
      <c r="AU322" s="4"/>
      <c r="AX322" s="4"/>
      <c r="AY322" s="5"/>
      <c r="AZ322" s="4"/>
      <c r="BC322" s="4"/>
      <c r="BD322" s="5"/>
      <c r="BE322" s="4"/>
      <c r="BH322" s="4"/>
      <c r="BI322" s="5"/>
      <c r="BJ322" s="4"/>
      <c r="BN322" s="4"/>
      <c r="BO322" s="5"/>
      <c r="BP322" s="4"/>
    </row>
    <row r="323" spans="4:68" s="3" customFormat="1" ht="14.4" x14ac:dyDescent="0.3">
      <c r="D323" s="57"/>
      <c r="E323" s="44"/>
      <c r="F323" s="45"/>
      <c r="G323" s="45"/>
      <c r="H323" s="57"/>
      <c r="J323" s="4"/>
      <c r="K323" s="5"/>
      <c r="L323" s="4"/>
      <c r="O323" s="4"/>
      <c r="P323" s="5"/>
      <c r="Q323" s="4"/>
      <c r="T323" s="4"/>
      <c r="U323" s="5"/>
      <c r="V323" s="4"/>
      <c r="Y323" s="4"/>
      <c r="Z323" s="5"/>
      <c r="AA323" s="4"/>
      <c r="AD323" s="4"/>
      <c r="AE323" s="5"/>
      <c r="AF323" s="4"/>
      <c r="AI323" s="4"/>
      <c r="AJ323" s="5"/>
      <c r="AK323" s="4"/>
      <c r="AN323" s="4"/>
      <c r="AO323" s="5"/>
      <c r="AP323" s="4"/>
      <c r="AS323" s="4"/>
      <c r="AT323" s="5"/>
      <c r="AU323" s="4"/>
      <c r="AX323" s="4"/>
      <c r="AY323" s="5"/>
      <c r="AZ323" s="4"/>
      <c r="BC323" s="4"/>
      <c r="BD323" s="5"/>
      <c r="BE323" s="4"/>
      <c r="BH323" s="4"/>
      <c r="BI323" s="5"/>
      <c r="BJ323" s="4"/>
      <c r="BN323" s="4"/>
      <c r="BO323" s="5"/>
      <c r="BP323" s="4"/>
    </row>
    <row r="324" spans="4:68" s="3" customFormat="1" ht="14.4" x14ac:dyDescent="0.3">
      <c r="D324" s="57"/>
      <c r="E324" s="44"/>
      <c r="F324" s="45"/>
      <c r="G324" s="45"/>
      <c r="H324" s="57"/>
      <c r="J324" s="4"/>
      <c r="K324" s="5"/>
      <c r="L324" s="4"/>
      <c r="O324" s="4"/>
      <c r="P324" s="5"/>
      <c r="Q324" s="4"/>
      <c r="T324" s="4"/>
      <c r="U324" s="5"/>
      <c r="V324" s="4"/>
      <c r="Y324" s="4"/>
      <c r="Z324" s="5"/>
      <c r="AA324" s="4"/>
      <c r="AD324" s="4"/>
      <c r="AE324" s="5"/>
      <c r="AF324" s="4"/>
      <c r="AI324" s="4"/>
      <c r="AJ324" s="5"/>
      <c r="AK324" s="4"/>
      <c r="AN324" s="4"/>
      <c r="AO324" s="5"/>
      <c r="AP324" s="4"/>
      <c r="AS324" s="4"/>
      <c r="AT324" s="5"/>
      <c r="AU324" s="4"/>
      <c r="AX324" s="4"/>
      <c r="AY324" s="5"/>
      <c r="AZ324" s="4"/>
      <c r="BC324" s="4"/>
      <c r="BD324" s="5"/>
      <c r="BE324" s="4"/>
      <c r="BH324" s="4"/>
      <c r="BI324" s="5"/>
      <c r="BJ324" s="4"/>
      <c r="BN324" s="4"/>
      <c r="BO324" s="5"/>
      <c r="BP324" s="4"/>
    </row>
    <row r="325" spans="4:68" s="3" customFormat="1" ht="14.4" x14ac:dyDescent="0.3">
      <c r="D325" s="57"/>
      <c r="E325" s="44"/>
      <c r="F325" s="45"/>
      <c r="G325" s="45"/>
      <c r="H325" s="57"/>
      <c r="J325" s="4"/>
      <c r="K325" s="5"/>
      <c r="L325" s="4"/>
      <c r="O325" s="4"/>
      <c r="P325" s="5"/>
      <c r="Q325" s="4"/>
      <c r="T325" s="4"/>
      <c r="U325" s="5"/>
      <c r="V325" s="4"/>
      <c r="Y325" s="4"/>
      <c r="Z325" s="5"/>
      <c r="AA325" s="4"/>
      <c r="AD325" s="4"/>
      <c r="AE325" s="5"/>
      <c r="AF325" s="4"/>
      <c r="AI325" s="4"/>
      <c r="AJ325" s="5"/>
      <c r="AK325" s="4"/>
      <c r="AN325" s="4"/>
      <c r="AO325" s="5"/>
      <c r="AP325" s="4"/>
      <c r="AS325" s="4"/>
      <c r="AT325" s="5"/>
      <c r="AU325" s="4"/>
      <c r="AX325" s="4"/>
      <c r="AY325" s="5"/>
      <c r="AZ325" s="4"/>
      <c r="BC325" s="4"/>
      <c r="BD325" s="5"/>
      <c r="BE325" s="4"/>
      <c r="BH325" s="4"/>
      <c r="BI325" s="5"/>
      <c r="BJ325" s="4"/>
      <c r="BN325" s="4"/>
      <c r="BO325" s="5"/>
      <c r="BP325" s="4"/>
    </row>
    <row r="326" spans="4:68" s="3" customFormat="1" ht="14.4" x14ac:dyDescent="0.3">
      <c r="D326" s="57"/>
      <c r="E326" s="44"/>
      <c r="F326" s="45"/>
      <c r="G326" s="45"/>
      <c r="H326" s="57"/>
      <c r="J326" s="4"/>
      <c r="K326" s="5"/>
      <c r="L326" s="4"/>
      <c r="O326" s="4"/>
      <c r="P326" s="5"/>
      <c r="Q326" s="4"/>
      <c r="T326" s="4"/>
      <c r="U326" s="5"/>
      <c r="V326" s="4"/>
      <c r="Y326" s="4"/>
      <c r="Z326" s="5"/>
      <c r="AA326" s="4"/>
      <c r="AD326" s="4"/>
      <c r="AE326" s="5"/>
      <c r="AF326" s="4"/>
      <c r="AI326" s="4"/>
      <c r="AJ326" s="5"/>
      <c r="AK326" s="4"/>
      <c r="AN326" s="4"/>
      <c r="AO326" s="5"/>
      <c r="AP326" s="4"/>
      <c r="AS326" s="4"/>
      <c r="AT326" s="5"/>
      <c r="AU326" s="4"/>
      <c r="AX326" s="4"/>
      <c r="AY326" s="5"/>
      <c r="AZ326" s="4"/>
      <c r="BC326" s="4"/>
      <c r="BD326" s="5"/>
      <c r="BE326" s="4"/>
      <c r="BH326" s="4"/>
      <c r="BI326" s="5"/>
      <c r="BJ326" s="4"/>
      <c r="BN326" s="4"/>
      <c r="BO326" s="5"/>
      <c r="BP326" s="4"/>
    </row>
    <row r="327" spans="4:68" s="3" customFormat="1" ht="14.4" x14ac:dyDescent="0.3">
      <c r="D327" s="57"/>
      <c r="E327" s="44"/>
      <c r="F327" s="45"/>
      <c r="G327" s="45"/>
      <c r="H327" s="57"/>
      <c r="J327" s="4"/>
      <c r="K327" s="5"/>
      <c r="L327" s="4"/>
      <c r="O327" s="4"/>
      <c r="P327" s="5"/>
      <c r="Q327" s="4"/>
      <c r="T327" s="4"/>
      <c r="U327" s="5"/>
      <c r="V327" s="4"/>
      <c r="Y327" s="4"/>
      <c r="Z327" s="5"/>
      <c r="AA327" s="4"/>
      <c r="AD327" s="4"/>
      <c r="AE327" s="5"/>
      <c r="AF327" s="4"/>
      <c r="AI327" s="4"/>
      <c r="AJ327" s="5"/>
      <c r="AK327" s="4"/>
      <c r="AN327" s="4"/>
      <c r="AO327" s="5"/>
      <c r="AP327" s="4"/>
      <c r="AS327" s="4"/>
      <c r="AT327" s="5"/>
      <c r="AU327" s="4"/>
      <c r="AX327" s="4"/>
      <c r="AY327" s="5"/>
      <c r="AZ327" s="4"/>
      <c r="BC327" s="4"/>
      <c r="BD327" s="5"/>
      <c r="BE327" s="4"/>
      <c r="BH327" s="4"/>
      <c r="BI327" s="5"/>
      <c r="BJ327" s="4"/>
      <c r="BN327" s="4"/>
      <c r="BO327" s="5"/>
      <c r="BP327" s="4"/>
    </row>
    <row r="328" spans="4:68" s="3" customFormat="1" ht="14.4" x14ac:dyDescent="0.3">
      <c r="D328" s="57"/>
      <c r="E328" s="44"/>
      <c r="F328" s="45"/>
      <c r="G328" s="45"/>
      <c r="H328" s="57"/>
      <c r="J328" s="4"/>
      <c r="K328" s="5"/>
      <c r="L328" s="4"/>
      <c r="O328" s="4"/>
      <c r="P328" s="5"/>
      <c r="Q328" s="4"/>
      <c r="T328" s="4"/>
      <c r="U328" s="5"/>
      <c r="V328" s="4"/>
      <c r="Y328" s="4"/>
      <c r="Z328" s="5"/>
      <c r="AA328" s="4"/>
      <c r="AD328" s="4"/>
      <c r="AE328" s="5"/>
      <c r="AF328" s="4"/>
      <c r="AI328" s="4"/>
      <c r="AJ328" s="5"/>
      <c r="AK328" s="4"/>
      <c r="AN328" s="4"/>
      <c r="AO328" s="5"/>
      <c r="AP328" s="4"/>
      <c r="AS328" s="4"/>
      <c r="AT328" s="5"/>
      <c r="AU328" s="4"/>
      <c r="AX328" s="4"/>
      <c r="AY328" s="5"/>
      <c r="AZ328" s="4"/>
      <c r="BC328" s="4"/>
      <c r="BD328" s="5"/>
      <c r="BE328" s="4"/>
      <c r="BH328" s="4"/>
      <c r="BI328" s="5"/>
      <c r="BJ328" s="4"/>
      <c r="BN328" s="4"/>
      <c r="BO328" s="5"/>
      <c r="BP328" s="4"/>
    </row>
    <row r="329" spans="4:68" s="3" customFormat="1" ht="14.4" x14ac:dyDescent="0.3">
      <c r="D329" s="57"/>
      <c r="E329" s="44"/>
      <c r="F329" s="45"/>
      <c r="G329" s="45"/>
      <c r="H329" s="57"/>
      <c r="J329" s="4"/>
      <c r="K329" s="5"/>
      <c r="L329" s="4"/>
      <c r="O329" s="4"/>
      <c r="P329" s="5"/>
      <c r="Q329" s="4"/>
      <c r="T329" s="4"/>
      <c r="U329" s="5"/>
      <c r="V329" s="4"/>
      <c r="Y329" s="4"/>
      <c r="Z329" s="5"/>
      <c r="AA329" s="4"/>
      <c r="AD329" s="4"/>
      <c r="AE329" s="5"/>
      <c r="AF329" s="4"/>
      <c r="AI329" s="4"/>
      <c r="AJ329" s="5"/>
      <c r="AK329" s="4"/>
      <c r="AN329" s="4"/>
      <c r="AO329" s="5"/>
      <c r="AP329" s="4"/>
      <c r="AS329" s="4"/>
      <c r="AT329" s="5"/>
      <c r="AU329" s="4"/>
      <c r="AX329" s="4"/>
      <c r="AY329" s="5"/>
      <c r="AZ329" s="4"/>
      <c r="BC329" s="4"/>
      <c r="BD329" s="5"/>
      <c r="BE329" s="4"/>
      <c r="BH329" s="4"/>
      <c r="BI329" s="5"/>
      <c r="BJ329" s="4"/>
      <c r="BN329" s="4"/>
      <c r="BO329" s="5"/>
      <c r="BP329" s="4"/>
    </row>
    <row r="330" spans="4:68" s="3" customFormat="1" ht="14.4" x14ac:dyDescent="0.3">
      <c r="D330" s="57"/>
      <c r="E330" s="44"/>
      <c r="F330" s="45"/>
      <c r="G330" s="45"/>
      <c r="H330" s="57"/>
      <c r="J330" s="4"/>
      <c r="K330" s="5"/>
      <c r="L330" s="4"/>
      <c r="O330" s="4"/>
      <c r="P330" s="5"/>
      <c r="Q330" s="4"/>
      <c r="T330" s="4"/>
      <c r="U330" s="5"/>
      <c r="V330" s="4"/>
      <c r="Y330" s="4"/>
      <c r="Z330" s="5"/>
      <c r="AA330" s="4"/>
      <c r="AD330" s="4"/>
      <c r="AE330" s="5"/>
      <c r="AF330" s="4"/>
      <c r="AI330" s="4"/>
      <c r="AJ330" s="5"/>
      <c r="AK330" s="4"/>
      <c r="AN330" s="4"/>
      <c r="AO330" s="5"/>
      <c r="AP330" s="4"/>
      <c r="AS330" s="4"/>
      <c r="AT330" s="5"/>
      <c r="AU330" s="4"/>
      <c r="AX330" s="4"/>
      <c r="AY330" s="5"/>
      <c r="AZ330" s="4"/>
      <c r="BC330" s="4"/>
      <c r="BD330" s="5"/>
      <c r="BE330" s="4"/>
      <c r="BH330" s="4"/>
      <c r="BI330" s="5"/>
      <c r="BJ330" s="4"/>
      <c r="BN330" s="4"/>
      <c r="BO330" s="5"/>
      <c r="BP330" s="4"/>
    </row>
    <row r="331" spans="4:68" s="3" customFormat="1" ht="14.4" x14ac:dyDescent="0.3">
      <c r="D331" s="57"/>
      <c r="E331" s="44"/>
      <c r="F331" s="45"/>
      <c r="G331" s="45"/>
      <c r="H331" s="57"/>
      <c r="J331" s="4"/>
      <c r="K331" s="5"/>
      <c r="L331" s="4"/>
      <c r="O331" s="4"/>
      <c r="P331" s="5"/>
      <c r="Q331" s="4"/>
      <c r="T331" s="4"/>
      <c r="U331" s="5"/>
      <c r="V331" s="4"/>
      <c r="Y331" s="4"/>
      <c r="Z331" s="5"/>
      <c r="AA331" s="4"/>
      <c r="AD331" s="4"/>
      <c r="AE331" s="5"/>
      <c r="AF331" s="4"/>
      <c r="AI331" s="4"/>
      <c r="AJ331" s="5"/>
      <c r="AK331" s="4"/>
      <c r="AN331" s="4"/>
      <c r="AO331" s="5"/>
      <c r="AP331" s="4"/>
      <c r="AS331" s="4"/>
      <c r="AT331" s="5"/>
      <c r="AU331" s="4"/>
      <c r="AX331" s="4"/>
      <c r="AY331" s="5"/>
      <c r="AZ331" s="4"/>
      <c r="BC331" s="4"/>
      <c r="BD331" s="5"/>
      <c r="BE331" s="4"/>
      <c r="BH331" s="4"/>
      <c r="BI331" s="5"/>
      <c r="BJ331" s="4"/>
      <c r="BN331" s="4"/>
      <c r="BO331" s="5"/>
      <c r="BP331" s="4"/>
    </row>
    <row r="332" spans="4:68" s="3" customFormat="1" ht="14.4" x14ac:dyDescent="0.3">
      <c r="D332" s="57"/>
      <c r="E332" s="44"/>
      <c r="F332" s="45"/>
      <c r="G332" s="45"/>
      <c r="H332" s="57"/>
      <c r="J332" s="4"/>
      <c r="K332" s="5"/>
      <c r="L332" s="4"/>
      <c r="O332" s="4"/>
      <c r="P332" s="5"/>
      <c r="Q332" s="4"/>
      <c r="T332" s="4"/>
      <c r="U332" s="5"/>
      <c r="V332" s="4"/>
      <c r="Y332" s="4"/>
      <c r="Z332" s="5"/>
      <c r="AA332" s="4"/>
      <c r="AD332" s="4"/>
      <c r="AE332" s="5"/>
      <c r="AF332" s="4"/>
      <c r="AI332" s="4"/>
      <c r="AJ332" s="5"/>
      <c r="AK332" s="4"/>
      <c r="AN332" s="4"/>
      <c r="AO332" s="5"/>
      <c r="AP332" s="4"/>
      <c r="AS332" s="4"/>
      <c r="AT332" s="5"/>
      <c r="AU332" s="4"/>
      <c r="AX332" s="4"/>
      <c r="AY332" s="5"/>
      <c r="AZ332" s="4"/>
      <c r="BC332" s="4"/>
      <c r="BD332" s="5"/>
      <c r="BE332" s="4"/>
      <c r="BH332" s="4"/>
      <c r="BI332" s="5"/>
      <c r="BJ332" s="4"/>
      <c r="BN332" s="4"/>
      <c r="BO332" s="5"/>
      <c r="BP332" s="4"/>
    </row>
    <row r="333" spans="4:68" s="3" customFormat="1" ht="14.4" x14ac:dyDescent="0.3">
      <c r="D333" s="57"/>
      <c r="E333" s="44"/>
      <c r="F333" s="45"/>
      <c r="G333" s="45"/>
      <c r="H333" s="57"/>
      <c r="J333" s="4"/>
      <c r="K333" s="5"/>
      <c r="L333" s="4"/>
      <c r="O333" s="4"/>
      <c r="P333" s="5"/>
      <c r="Q333" s="4"/>
      <c r="T333" s="4"/>
      <c r="U333" s="5"/>
      <c r="V333" s="4"/>
      <c r="Y333" s="4"/>
      <c r="Z333" s="5"/>
      <c r="AA333" s="4"/>
      <c r="AD333" s="4"/>
      <c r="AE333" s="5"/>
      <c r="AF333" s="4"/>
      <c r="AI333" s="4"/>
      <c r="AJ333" s="5"/>
      <c r="AK333" s="4"/>
      <c r="AN333" s="4"/>
      <c r="AO333" s="5"/>
      <c r="AP333" s="4"/>
      <c r="AS333" s="4"/>
      <c r="AT333" s="5"/>
      <c r="AU333" s="4"/>
      <c r="AX333" s="4"/>
      <c r="AY333" s="5"/>
      <c r="AZ333" s="4"/>
      <c r="BC333" s="4"/>
      <c r="BD333" s="5"/>
      <c r="BE333" s="4"/>
      <c r="BH333" s="4"/>
      <c r="BI333" s="5"/>
      <c r="BJ333" s="4"/>
      <c r="BN333" s="4"/>
      <c r="BO333" s="5"/>
      <c r="BP333" s="4"/>
    </row>
    <row r="334" spans="4:68" s="3" customFormat="1" ht="14.4" x14ac:dyDescent="0.3">
      <c r="D334" s="57"/>
      <c r="E334" s="44"/>
      <c r="F334" s="45"/>
      <c r="G334" s="45"/>
      <c r="H334" s="57"/>
      <c r="J334" s="4"/>
      <c r="K334" s="5"/>
      <c r="L334" s="4"/>
      <c r="O334" s="4"/>
      <c r="P334" s="5"/>
      <c r="Q334" s="4"/>
      <c r="T334" s="4"/>
      <c r="U334" s="5"/>
      <c r="V334" s="4"/>
      <c r="Y334" s="4"/>
      <c r="Z334" s="5"/>
      <c r="AA334" s="4"/>
      <c r="AD334" s="4"/>
      <c r="AE334" s="5"/>
      <c r="AF334" s="4"/>
      <c r="AI334" s="4"/>
      <c r="AJ334" s="5"/>
      <c r="AK334" s="4"/>
      <c r="AN334" s="4"/>
      <c r="AO334" s="5"/>
      <c r="AP334" s="4"/>
      <c r="AS334" s="4"/>
      <c r="AT334" s="5"/>
      <c r="AU334" s="4"/>
      <c r="AX334" s="4"/>
      <c r="AY334" s="5"/>
      <c r="AZ334" s="4"/>
      <c r="BC334" s="4"/>
      <c r="BD334" s="5"/>
      <c r="BE334" s="4"/>
      <c r="BH334" s="4"/>
      <c r="BI334" s="5"/>
      <c r="BJ334" s="4"/>
      <c r="BN334" s="4"/>
      <c r="BO334" s="5"/>
      <c r="BP334" s="4"/>
    </row>
    <row r="335" spans="4:68" s="3" customFormat="1" ht="14.4" x14ac:dyDescent="0.3">
      <c r="D335" s="57"/>
      <c r="E335" s="44"/>
      <c r="F335" s="45"/>
      <c r="G335" s="45"/>
      <c r="H335" s="57"/>
      <c r="J335" s="4"/>
      <c r="K335" s="5"/>
      <c r="L335" s="4"/>
      <c r="O335" s="4"/>
      <c r="P335" s="5"/>
      <c r="Q335" s="4"/>
      <c r="T335" s="4"/>
      <c r="U335" s="5"/>
      <c r="V335" s="4"/>
      <c r="Y335" s="4"/>
      <c r="Z335" s="5"/>
      <c r="AA335" s="4"/>
      <c r="AD335" s="4"/>
      <c r="AE335" s="5"/>
      <c r="AF335" s="4"/>
      <c r="AI335" s="4"/>
      <c r="AJ335" s="5"/>
      <c r="AK335" s="4"/>
      <c r="AN335" s="4"/>
      <c r="AO335" s="5"/>
      <c r="AP335" s="4"/>
      <c r="AS335" s="4"/>
      <c r="AT335" s="5"/>
      <c r="AU335" s="4"/>
      <c r="AX335" s="4"/>
      <c r="AY335" s="5"/>
      <c r="AZ335" s="4"/>
      <c r="BC335" s="4"/>
      <c r="BD335" s="5"/>
      <c r="BE335" s="4"/>
      <c r="BH335" s="4"/>
      <c r="BI335" s="5"/>
      <c r="BJ335" s="4"/>
      <c r="BN335" s="4"/>
      <c r="BO335" s="5"/>
      <c r="BP335" s="4"/>
    </row>
    <row r="336" spans="4:68" s="3" customFormat="1" ht="14.4" x14ac:dyDescent="0.3">
      <c r="D336" s="57"/>
      <c r="E336" s="44"/>
      <c r="F336" s="45"/>
      <c r="G336" s="45"/>
      <c r="H336" s="57"/>
      <c r="J336" s="4"/>
      <c r="K336" s="5"/>
      <c r="L336" s="4"/>
      <c r="O336" s="4"/>
      <c r="P336" s="5"/>
      <c r="Q336" s="4"/>
      <c r="T336" s="4"/>
      <c r="U336" s="5"/>
      <c r="V336" s="4"/>
      <c r="Y336" s="4"/>
      <c r="Z336" s="5"/>
      <c r="AA336" s="4"/>
      <c r="AD336" s="4"/>
      <c r="AE336" s="5"/>
      <c r="AF336" s="4"/>
      <c r="AI336" s="4"/>
      <c r="AJ336" s="5"/>
      <c r="AK336" s="4"/>
      <c r="AN336" s="4"/>
      <c r="AO336" s="5"/>
      <c r="AP336" s="4"/>
      <c r="AS336" s="4"/>
      <c r="AT336" s="5"/>
      <c r="AU336" s="4"/>
      <c r="AX336" s="4"/>
      <c r="AY336" s="5"/>
      <c r="AZ336" s="4"/>
      <c r="BC336" s="4"/>
      <c r="BD336" s="5"/>
      <c r="BE336" s="4"/>
      <c r="BH336" s="4"/>
      <c r="BI336" s="5"/>
      <c r="BJ336" s="4"/>
      <c r="BN336" s="4"/>
      <c r="BO336" s="5"/>
      <c r="BP336" s="4"/>
    </row>
    <row r="337" spans="4:68" s="3" customFormat="1" ht="14.4" x14ac:dyDescent="0.3">
      <c r="D337" s="57"/>
      <c r="E337" s="44"/>
      <c r="F337" s="45"/>
      <c r="G337" s="45"/>
      <c r="H337" s="57"/>
      <c r="J337" s="4"/>
      <c r="K337" s="5"/>
      <c r="L337" s="4"/>
      <c r="O337" s="4"/>
      <c r="P337" s="5"/>
      <c r="Q337" s="4"/>
      <c r="T337" s="4"/>
      <c r="U337" s="5"/>
      <c r="V337" s="4"/>
      <c r="Y337" s="4"/>
      <c r="Z337" s="5"/>
      <c r="AA337" s="4"/>
      <c r="AD337" s="4"/>
      <c r="AE337" s="5"/>
      <c r="AF337" s="4"/>
      <c r="AI337" s="4"/>
      <c r="AJ337" s="5"/>
      <c r="AK337" s="4"/>
      <c r="AN337" s="4"/>
      <c r="AO337" s="5"/>
      <c r="AP337" s="4"/>
      <c r="AS337" s="4"/>
      <c r="AT337" s="5"/>
      <c r="AU337" s="4"/>
      <c r="AX337" s="4"/>
      <c r="AY337" s="5"/>
      <c r="AZ337" s="4"/>
      <c r="BC337" s="4"/>
      <c r="BD337" s="5"/>
      <c r="BE337" s="4"/>
      <c r="BH337" s="4"/>
      <c r="BI337" s="5"/>
      <c r="BJ337" s="4"/>
      <c r="BN337" s="4"/>
      <c r="BO337" s="5"/>
      <c r="BP337" s="4"/>
    </row>
    <row r="338" spans="4:68" s="3" customFormat="1" ht="14.4" x14ac:dyDescent="0.3">
      <c r="D338" s="57"/>
      <c r="E338" s="44"/>
      <c r="F338" s="45"/>
      <c r="G338" s="45"/>
      <c r="H338" s="57"/>
      <c r="J338" s="4"/>
      <c r="K338" s="5"/>
      <c r="L338" s="4"/>
      <c r="O338" s="4"/>
      <c r="P338" s="5"/>
      <c r="Q338" s="4"/>
      <c r="T338" s="4"/>
      <c r="U338" s="5"/>
      <c r="V338" s="4"/>
      <c r="Y338" s="4"/>
      <c r="Z338" s="5"/>
      <c r="AA338" s="4"/>
      <c r="AD338" s="4"/>
      <c r="AE338" s="5"/>
      <c r="AF338" s="4"/>
      <c r="AI338" s="4"/>
      <c r="AJ338" s="5"/>
      <c r="AK338" s="4"/>
      <c r="AN338" s="4"/>
      <c r="AO338" s="5"/>
      <c r="AP338" s="4"/>
      <c r="AS338" s="4"/>
      <c r="AT338" s="5"/>
      <c r="AU338" s="4"/>
      <c r="AX338" s="4"/>
      <c r="AY338" s="5"/>
      <c r="AZ338" s="4"/>
      <c r="BC338" s="4"/>
      <c r="BD338" s="5"/>
      <c r="BE338" s="4"/>
      <c r="BH338" s="4"/>
      <c r="BI338" s="5"/>
      <c r="BJ338" s="4"/>
      <c r="BN338" s="4"/>
      <c r="BO338" s="5"/>
      <c r="BP338" s="4"/>
    </row>
    <row r="339" spans="4:68" s="3" customFormat="1" ht="14.4" x14ac:dyDescent="0.3">
      <c r="D339" s="57"/>
      <c r="E339" s="44"/>
      <c r="F339" s="45"/>
      <c r="G339" s="45"/>
      <c r="H339" s="57"/>
      <c r="J339" s="4"/>
      <c r="K339" s="5"/>
      <c r="L339" s="4"/>
      <c r="O339" s="4"/>
      <c r="P339" s="5"/>
      <c r="Q339" s="4"/>
      <c r="T339" s="4"/>
      <c r="U339" s="5"/>
      <c r="V339" s="4"/>
      <c r="Y339" s="4"/>
      <c r="Z339" s="5"/>
      <c r="AA339" s="4"/>
      <c r="AD339" s="4"/>
      <c r="AE339" s="5"/>
      <c r="AF339" s="4"/>
      <c r="AI339" s="4"/>
      <c r="AJ339" s="5"/>
      <c r="AK339" s="4"/>
      <c r="AN339" s="4"/>
      <c r="AO339" s="5"/>
      <c r="AP339" s="4"/>
      <c r="AS339" s="4"/>
      <c r="AT339" s="5"/>
      <c r="AU339" s="4"/>
      <c r="AX339" s="4"/>
      <c r="AY339" s="5"/>
      <c r="AZ339" s="4"/>
      <c r="BC339" s="4"/>
      <c r="BD339" s="5"/>
      <c r="BE339" s="4"/>
      <c r="BH339" s="4"/>
      <c r="BI339" s="5"/>
      <c r="BJ339" s="4"/>
      <c r="BN339" s="4"/>
      <c r="BO339" s="5"/>
      <c r="BP339" s="4"/>
    </row>
    <row r="340" spans="4:68" s="3" customFormat="1" ht="14.4" x14ac:dyDescent="0.3">
      <c r="D340" s="57"/>
      <c r="E340" s="44"/>
      <c r="F340" s="45"/>
      <c r="G340" s="45"/>
      <c r="H340" s="57"/>
      <c r="J340" s="4"/>
      <c r="K340" s="5"/>
      <c r="L340" s="4"/>
      <c r="O340" s="4"/>
      <c r="P340" s="5"/>
      <c r="Q340" s="4"/>
      <c r="T340" s="4"/>
      <c r="U340" s="5"/>
      <c r="V340" s="4"/>
      <c r="Y340" s="4"/>
      <c r="Z340" s="5"/>
      <c r="AA340" s="4"/>
      <c r="AD340" s="4"/>
      <c r="AE340" s="5"/>
      <c r="AF340" s="4"/>
      <c r="AI340" s="4"/>
      <c r="AJ340" s="5"/>
      <c r="AK340" s="4"/>
      <c r="AN340" s="4"/>
      <c r="AO340" s="5"/>
      <c r="AP340" s="4"/>
      <c r="AS340" s="4"/>
      <c r="AT340" s="5"/>
      <c r="AU340" s="4"/>
      <c r="AX340" s="4"/>
      <c r="AY340" s="5"/>
      <c r="AZ340" s="4"/>
      <c r="BC340" s="4"/>
      <c r="BD340" s="5"/>
      <c r="BE340" s="4"/>
      <c r="BH340" s="4"/>
      <c r="BI340" s="5"/>
      <c r="BJ340" s="4"/>
      <c r="BN340" s="4"/>
      <c r="BO340" s="5"/>
      <c r="BP340" s="4"/>
    </row>
    <row r="341" spans="4:68" s="3" customFormat="1" ht="14.4" x14ac:dyDescent="0.3">
      <c r="D341" s="57"/>
      <c r="E341" s="44"/>
      <c r="F341" s="45"/>
      <c r="G341" s="45"/>
      <c r="H341" s="57"/>
      <c r="J341" s="4"/>
      <c r="K341" s="5"/>
      <c r="L341" s="4"/>
      <c r="O341" s="4"/>
      <c r="P341" s="5"/>
      <c r="Q341" s="4"/>
      <c r="T341" s="4"/>
      <c r="U341" s="5"/>
      <c r="V341" s="4"/>
      <c r="Y341" s="4"/>
      <c r="Z341" s="5"/>
      <c r="AA341" s="4"/>
      <c r="AD341" s="4"/>
      <c r="AE341" s="5"/>
      <c r="AF341" s="4"/>
      <c r="AI341" s="4"/>
      <c r="AJ341" s="5"/>
      <c r="AK341" s="4"/>
      <c r="AN341" s="4"/>
      <c r="AO341" s="5"/>
      <c r="AP341" s="4"/>
      <c r="AS341" s="4"/>
      <c r="AT341" s="5"/>
      <c r="AU341" s="4"/>
      <c r="AX341" s="4"/>
      <c r="AY341" s="5"/>
      <c r="AZ341" s="4"/>
      <c r="BC341" s="4"/>
      <c r="BD341" s="5"/>
      <c r="BE341" s="4"/>
      <c r="BH341" s="4"/>
      <c r="BI341" s="5"/>
      <c r="BJ341" s="4"/>
      <c r="BN341" s="4"/>
      <c r="BO341" s="5"/>
      <c r="BP341" s="4"/>
    </row>
    <row r="342" spans="4:68" s="3" customFormat="1" ht="14.4" x14ac:dyDescent="0.3">
      <c r="D342" s="57"/>
      <c r="E342" s="44"/>
      <c r="F342" s="45"/>
      <c r="G342" s="45"/>
      <c r="H342" s="57"/>
      <c r="J342" s="4"/>
      <c r="K342" s="5"/>
      <c r="L342" s="4"/>
      <c r="O342" s="4"/>
      <c r="P342" s="5"/>
      <c r="Q342" s="4"/>
      <c r="T342" s="4"/>
      <c r="U342" s="5"/>
      <c r="V342" s="4"/>
      <c r="Y342" s="4"/>
      <c r="Z342" s="5"/>
      <c r="AA342" s="4"/>
      <c r="AD342" s="4"/>
      <c r="AE342" s="5"/>
      <c r="AF342" s="4"/>
      <c r="AI342" s="4"/>
      <c r="AJ342" s="5"/>
      <c r="AK342" s="4"/>
      <c r="AN342" s="4"/>
      <c r="AO342" s="5"/>
      <c r="AP342" s="4"/>
      <c r="AS342" s="4"/>
      <c r="AT342" s="5"/>
      <c r="AU342" s="4"/>
      <c r="AX342" s="4"/>
      <c r="AY342" s="5"/>
      <c r="AZ342" s="4"/>
      <c r="BC342" s="4"/>
      <c r="BD342" s="5"/>
      <c r="BE342" s="4"/>
      <c r="BH342" s="4"/>
      <c r="BI342" s="5"/>
      <c r="BJ342" s="4"/>
      <c r="BN342" s="4"/>
      <c r="BO342" s="5"/>
      <c r="BP342" s="4"/>
    </row>
    <row r="343" spans="4:68" s="3" customFormat="1" ht="14.4" x14ac:dyDescent="0.3">
      <c r="D343" s="57"/>
      <c r="E343" s="44"/>
      <c r="F343" s="45"/>
      <c r="G343" s="45"/>
      <c r="H343" s="57"/>
      <c r="J343" s="4"/>
      <c r="K343" s="5"/>
      <c r="L343" s="4"/>
      <c r="O343" s="4"/>
      <c r="P343" s="5"/>
      <c r="Q343" s="4"/>
      <c r="T343" s="4"/>
      <c r="U343" s="5"/>
      <c r="V343" s="4"/>
      <c r="Y343" s="4"/>
      <c r="Z343" s="5"/>
      <c r="AA343" s="4"/>
      <c r="AD343" s="4"/>
      <c r="AE343" s="5"/>
      <c r="AF343" s="4"/>
      <c r="AI343" s="4"/>
      <c r="AJ343" s="5"/>
      <c r="AK343" s="4"/>
      <c r="AN343" s="4"/>
      <c r="AO343" s="5"/>
      <c r="AP343" s="4"/>
      <c r="AS343" s="4"/>
      <c r="AT343" s="5"/>
      <c r="AU343" s="4"/>
      <c r="AX343" s="4"/>
      <c r="AY343" s="5"/>
      <c r="AZ343" s="4"/>
      <c r="BC343" s="4"/>
      <c r="BD343" s="5"/>
      <c r="BE343" s="4"/>
      <c r="BH343" s="4"/>
      <c r="BI343" s="5"/>
      <c r="BJ343" s="4"/>
      <c r="BN343" s="4"/>
      <c r="BO343" s="5"/>
      <c r="BP343" s="4"/>
    </row>
    <row r="344" spans="4:68" s="3" customFormat="1" ht="14.4" x14ac:dyDescent="0.3">
      <c r="D344" s="57"/>
      <c r="E344" s="44"/>
      <c r="F344" s="45"/>
      <c r="G344" s="45"/>
      <c r="H344" s="57"/>
      <c r="J344" s="4"/>
      <c r="K344" s="5"/>
      <c r="L344" s="4"/>
      <c r="O344" s="4"/>
      <c r="P344" s="5"/>
      <c r="Q344" s="4"/>
      <c r="T344" s="4"/>
      <c r="U344" s="5"/>
      <c r="V344" s="4"/>
      <c r="Y344" s="4"/>
      <c r="Z344" s="5"/>
      <c r="AA344" s="4"/>
      <c r="AD344" s="4"/>
      <c r="AE344" s="5"/>
      <c r="AF344" s="4"/>
      <c r="AI344" s="4"/>
      <c r="AJ344" s="5"/>
      <c r="AK344" s="4"/>
      <c r="AN344" s="4"/>
      <c r="AO344" s="5"/>
      <c r="AP344" s="4"/>
      <c r="AS344" s="4"/>
      <c r="AT344" s="5"/>
      <c r="AU344" s="4"/>
      <c r="AX344" s="4"/>
      <c r="AY344" s="5"/>
      <c r="AZ344" s="4"/>
      <c r="BC344" s="4"/>
      <c r="BD344" s="5"/>
      <c r="BE344" s="4"/>
      <c r="BH344" s="4"/>
      <c r="BI344" s="5"/>
      <c r="BJ344" s="4"/>
      <c r="BN344" s="4"/>
      <c r="BO344" s="5"/>
      <c r="BP344" s="4"/>
    </row>
    <row r="345" spans="4:68" s="3" customFormat="1" ht="14.4" x14ac:dyDescent="0.3">
      <c r="D345" s="57"/>
      <c r="E345" s="44"/>
      <c r="F345" s="45"/>
      <c r="G345" s="45"/>
      <c r="H345" s="57"/>
      <c r="J345" s="4"/>
      <c r="K345" s="5"/>
      <c r="L345" s="4"/>
      <c r="O345" s="4"/>
      <c r="P345" s="5"/>
      <c r="Q345" s="4"/>
      <c r="T345" s="4"/>
      <c r="U345" s="5"/>
      <c r="V345" s="4"/>
      <c r="Y345" s="4"/>
      <c r="Z345" s="5"/>
      <c r="AA345" s="4"/>
      <c r="AD345" s="4"/>
      <c r="AE345" s="5"/>
      <c r="AF345" s="4"/>
      <c r="AI345" s="4"/>
      <c r="AJ345" s="5"/>
      <c r="AK345" s="4"/>
      <c r="AN345" s="4"/>
      <c r="AO345" s="5"/>
      <c r="AP345" s="4"/>
      <c r="AS345" s="4"/>
      <c r="AT345" s="5"/>
      <c r="AU345" s="4"/>
      <c r="AX345" s="4"/>
      <c r="AY345" s="5"/>
      <c r="AZ345" s="4"/>
      <c r="BC345" s="4"/>
      <c r="BD345" s="5"/>
      <c r="BE345" s="4"/>
      <c r="BH345" s="4"/>
      <c r="BI345" s="5"/>
      <c r="BJ345" s="4"/>
      <c r="BN345" s="4"/>
      <c r="BO345" s="5"/>
      <c r="BP345" s="4"/>
    </row>
    <row r="346" spans="4:68" s="3" customFormat="1" ht="14.4" x14ac:dyDescent="0.3">
      <c r="D346" s="57"/>
      <c r="E346" s="44"/>
      <c r="F346" s="45"/>
      <c r="G346" s="45"/>
      <c r="H346" s="57"/>
      <c r="J346" s="4"/>
      <c r="K346" s="5"/>
      <c r="L346" s="4"/>
      <c r="O346" s="4"/>
      <c r="P346" s="5"/>
      <c r="Q346" s="4"/>
      <c r="T346" s="4"/>
      <c r="U346" s="5"/>
      <c r="V346" s="4"/>
      <c r="Y346" s="4"/>
      <c r="Z346" s="5"/>
      <c r="AA346" s="4"/>
      <c r="AD346" s="4"/>
      <c r="AE346" s="5"/>
      <c r="AF346" s="4"/>
      <c r="AI346" s="4"/>
      <c r="AJ346" s="5"/>
      <c r="AK346" s="4"/>
      <c r="AN346" s="4"/>
      <c r="AO346" s="5"/>
      <c r="AP346" s="4"/>
      <c r="AS346" s="4"/>
      <c r="AT346" s="5"/>
      <c r="AU346" s="4"/>
      <c r="AX346" s="4"/>
      <c r="AY346" s="5"/>
      <c r="AZ346" s="4"/>
      <c r="BC346" s="4"/>
      <c r="BD346" s="5"/>
      <c r="BE346" s="4"/>
      <c r="BH346" s="4"/>
      <c r="BI346" s="5"/>
      <c r="BJ346" s="4"/>
      <c r="BN346" s="4"/>
      <c r="BO346" s="5"/>
      <c r="BP346" s="4"/>
    </row>
    <row r="347" spans="4:68" s="3" customFormat="1" ht="14.4" x14ac:dyDescent="0.3">
      <c r="D347" s="57"/>
      <c r="E347" s="44"/>
      <c r="F347" s="45"/>
      <c r="G347" s="45"/>
      <c r="H347" s="57"/>
      <c r="J347" s="4"/>
      <c r="K347" s="5"/>
      <c r="L347" s="4"/>
      <c r="O347" s="4"/>
      <c r="P347" s="5"/>
      <c r="Q347" s="4"/>
      <c r="T347" s="4"/>
      <c r="U347" s="5"/>
      <c r="V347" s="4"/>
      <c r="Y347" s="4"/>
      <c r="Z347" s="5"/>
      <c r="AA347" s="4"/>
      <c r="AD347" s="4"/>
      <c r="AE347" s="5"/>
      <c r="AF347" s="4"/>
      <c r="AI347" s="4"/>
      <c r="AJ347" s="5"/>
      <c r="AK347" s="4"/>
      <c r="AN347" s="4"/>
      <c r="AO347" s="5"/>
      <c r="AP347" s="4"/>
      <c r="AS347" s="4"/>
      <c r="AT347" s="5"/>
      <c r="AU347" s="4"/>
      <c r="AX347" s="4"/>
      <c r="AY347" s="5"/>
      <c r="AZ347" s="4"/>
      <c r="BC347" s="4"/>
      <c r="BD347" s="5"/>
      <c r="BE347" s="4"/>
      <c r="BH347" s="4"/>
      <c r="BI347" s="5"/>
      <c r="BJ347" s="4"/>
      <c r="BN347" s="4"/>
      <c r="BO347" s="5"/>
      <c r="BP347" s="4"/>
    </row>
    <row r="348" spans="4:68" s="3" customFormat="1" ht="14.4" x14ac:dyDescent="0.3">
      <c r="D348" s="57"/>
      <c r="E348" s="44"/>
      <c r="F348" s="45"/>
      <c r="G348" s="45"/>
      <c r="H348" s="57"/>
      <c r="J348" s="4"/>
      <c r="K348" s="5"/>
      <c r="L348" s="4"/>
      <c r="O348" s="4"/>
      <c r="P348" s="5"/>
      <c r="Q348" s="4"/>
      <c r="T348" s="4"/>
      <c r="U348" s="5"/>
      <c r="V348" s="4"/>
      <c r="Y348" s="4"/>
      <c r="Z348" s="5"/>
      <c r="AA348" s="4"/>
      <c r="AD348" s="4"/>
      <c r="AE348" s="5"/>
      <c r="AF348" s="4"/>
      <c r="AI348" s="4"/>
      <c r="AJ348" s="5"/>
      <c r="AK348" s="4"/>
      <c r="AN348" s="4"/>
      <c r="AO348" s="5"/>
      <c r="AP348" s="4"/>
      <c r="AS348" s="4"/>
      <c r="AT348" s="5"/>
      <c r="AU348" s="4"/>
      <c r="AX348" s="4"/>
      <c r="AY348" s="5"/>
      <c r="AZ348" s="4"/>
      <c r="BC348" s="4"/>
      <c r="BD348" s="5"/>
      <c r="BE348" s="4"/>
      <c r="BH348" s="4"/>
      <c r="BI348" s="5"/>
      <c r="BJ348" s="4"/>
      <c r="BN348" s="4"/>
      <c r="BO348" s="5"/>
      <c r="BP348" s="4"/>
    </row>
    <row r="349" spans="4:68" s="3" customFormat="1" ht="14.4" x14ac:dyDescent="0.3">
      <c r="D349" s="57"/>
      <c r="E349" s="44"/>
      <c r="F349" s="45"/>
      <c r="G349" s="45"/>
      <c r="H349" s="57"/>
      <c r="J349" s="4"/>
      <c r="K349" s="5"/>
      <c r="L349" s="4"/>
      <c r="O349" s="4"/>
      <c r="P349" s="5"/>
      <c r="Q349" s="4"/>
      <c r="T349" s="4"/>
      <c r="U349" s="5"/>
      <c r="V349" s="4"/>
      <c r="Y349" s="4"/>
      <c r="Z349" s="5"/>
      <c r="AA349" s="4"/>
      <c r="AD349" s="4"/>
      <c r="AE349" s="5"/>
      <c r="AF349" s="4"/>
      <c r="AI349" s="4"/>
      <c r="AJ349" s="5"/>
      <c r="AK349" s="4"/>
      <c r="AN349" s="4"/>
      <c r="AO349" s="5"/>
      <c r="AP349" s="4"/>
      <c r="AS349" s="4"/>
      <c r="AT349" s="5"/>
      <c r="AU349" s="4"/>
      <c r="AX349" s="4"/>
      <c r="AY349" s="5"/>
      <c r="AZ349" s="4"/>
      <c r="BC349" s="4"/>
      <c r="BD349" s="5"/>
      <c r="BE349" s="4"/>
      <c r="BH349" s="4"/>
      <c r="BI349" s="5"/>
      <c r="BJ349" s="4"/>
      <c r="BN349" s="4"/>
      <c r="BO349" s="5"/>
      <c r="BP349" s="4"/>
    </row>
    <row r="350" spans="4:68" s="3" customFormat="1" ht="14.4" x14ac:dyDescent="0.3">
      <c r="D350" s="57"/>
      <c r="E350" s="44"/>
      <c r="F350" s="45"/>
      <c r="G350" s="45"/>
      <c r="H350" s="57"/>
      <c r="J350" s="4"/>
      <c r="K350" s="5"/>
      <c r="L350" s="4"/>
      <c r="O350" s="4"/>
      <c r="P350" s="5"/>
      <c r="Q350" s="4"/>
      <c r="T350" s="4"/>
      <c r="U350" s="5"/>
      <c r="V350" s="4"/>
      <c r="Y350" s="4"/>
      <c r="Z350" s="5"/>
      <c r="AA350" s="4"/>
      <c r="AD350" s="4"/>
      <c r="AE350" s="5"/>
      <c r="AF350" s="4"/>
      <c r="AI350" s="4"/>
      <c r="AJ350" s="5"/>
      <c r="AK350" s="4"/>
      <c r="AN350" s="4"/>
      <c r="AO350" s="5"/>
      <c r="AP350" s="4"/>
      <c r="AS350" s="4"/>
      <c r="AT350" s="5"/>
      <c r="AU350" s="4"/>
      <c r="AX350" s="4"/>
      <c r="AY350" s="5"/>
      <c r="AZ350" s="4"/>
      <c r="BC350" s="4"/>
      <c r="BD350" s="5"/>
      <c r="BE350" s="4"/>
      <c r="BH350" s="4"/>
      <c r="BI350" s="5"/>
      <c r="BJ350" s="4"/>
      <c r="BN350" s="4"/>
      <c r="BO350" s="5"/>
      <c r="BP350" s="4"/>
    </row>
    <row r="351" spans="4:68" s="3" customFormat="1" ht="14.4" x14ac:dyDescent="0.3">
      <c r="D351" s="57"/>
      <c r="E351" s="44"/>
      <c r="F351" s="45"/>
      <c r="G351" s="45"/>
      <c r="H351" s="57"/>
      <c r="J351" s="4"/>
      <c r="K351" s="5"/>
      <c r="L351" s="4"/>
      <c r="O351" s="4"/>
      <c r="P351" s="5"/>
      <c r="Q351" s="4"/>
      <c r="T351" s="4"/>
      <c r="U351" s="5"/>
      <c r="V351" s="4"/>
      <c r="Y351" s="4"/>
      <c r="Z351" s="5"/>
      <c r="AA351" s="4"/>
      <c r="AD351" s="4"/>
      <c r="AE351" s="5"/>
      <c r="AF351" s="4"/>
      <c r="AI351" s="4"/>
      <c r="AJ351" s="5"/>
      <c r="AK351" s="4"/>
      <c r="AN351" s="4"/>
      <c r="AO351" s="5"/>
      <c r="AP351" s="4"/>
      <c r="AS351" s="4"/>
      <c r="AT351" s="5"/>
      <c r="AU351" s="4"/>
      <c r="AX351" s="4"/>
      <c r="AY351" s="5"/>
      <c r="AZ351" s="4"/>
      <c r="BC351" s="4"/>
      <c r="BD351" s="5"/>
      <c r="BE351" s="4"/>
      <c r="BH351" s="4"/>
      <c r="BI351" s="5"/>
      <c r="BJ351" s="4"/>
      <c r="BN351" s="4"/>
      <c r="BO351" s="5"/>
      <c r="BP351" s="4"/>
    </row>
    <row r="352" spans="4:68" s="3" customFormat="1" ht="14.4" x14ac:dyDescent="0.3">
      <c r="D352" s="57"/>
      <c r="E352" s="44"/>
      <c r="F352" s="45"/>
      <c r="G352" s="45"/>
      <c r="H352" s="57"/>
      <c r="J352" s="4"/>
      <c r="K352" s="5"/>
      <c r="L352" s="4"/>
      <c r="O352" s="4"/>
      <c r="P352" s="5"/>
      <c r="Q352" s="4"/>
      <c r="T352" s="4"/>
      <c r="U352" s="5"/>
      <c r="V352" s="4"/>
      <c r="Y352" s="4"/>
      <c r="Z352" s="5"/>
      <c r="AA352" s="4"/>
      <c r="AD352" s="4"/>
      <c r="AE352" s="5"/>
      <c r="AF352" s="4"/>
      <c r="AI352" s="4"/>
      <c r="AJ352" s="5"/>
      <c r="AK352" s="4"/>
      <c r="AN352" s="4"/>
      <c r="AO352" s="5"/>
      <c r="AP352" s="4"/>
      <c r="AS352" s="4"/>
      <c r="AT352" s="5"/>
      <c r="AU352" s="4"/>
      <c r="AX352" s="4"/>
      <c r="AY352" s="5"/>
      <c r="AZ352" s="4"/>
      <c r="BC352" s="4"/>
      <c r="BD352" s="5"/>
      <c r="BE352" s="4"/>
      <c r="BH352" s="4"/>
      <c r="BI352" s="5"/>
      <c r="BJ352" s="4"/>
      <c r="BN352" s="4"/>
      <c r="BO352" s="5"/>
      <c r="BP352" s="4"/>
    </row>
    <row r="353" spans="4:68" s="3" customFormat="1" ht="14.4" x14ac:dyDescent="0.3">
      <c r="D353" s="57"/>
      <c r="E353" s="44"/>
      <c r="F353" s="45"/>
      <c r="G353" s="45"/>
      <c r="H353" s="57"/>
      <c r="J353" s="4"/>
      <c r="K353" s="5"/>
      <c r="L353" s="4"/>
      <c r="O353" s="4"/>
      <c r="P353" s="5"/>
      <c r="Q353" s="4"/>
      <c r="T353" s="4"/>
      <c r="U353" s="5"/>
      <c r="V353" s="4"/>
      <c r="Y353" s="4"/>
      <c r="Z353" s="5"/>
      <c r="AA353" s="4"/>
      <c r="AD353" s="4"/>
      <c r="AE353" s="5"/>
      <c r="AF353" s="4"/>
      <c r="AI353" s="4"/>
      <c r="AJ353" s="5"/>
      <c r="AK353" s="4"/>
      <c r="AN353" s="4"/>
      <c r="AO353" s="5"/>
      <c r="AP353" s="4"/>
      <c r="AS353" s="4"/>
      <c r="AT353" s="5"/>
      <c r="AU353" s="4"/>
      <c r="AX353" s="4"/>
      <c r="AY353" s="5"/>
      <c r="AZ353" s="4"/>
      <c r="BC353" s="4"/>
      <c r="BD353" s="5"/>
      <c r="BE353" s="4"/>
      <c r="BH353" s="4"/>
      <c r="BI353" s="5"/>
      <c r="BJ353" s="4"/>
      <c r="BN353" s="4"/>
      <c r="BO353" s="5"/>
      <c r="BP353" s="4"/>
    </row>
    <row r="354" spans="4:68" s="3" customFormat="1" ht="14.4" x14ac:dyDescent="0.3">
      <c r="D354" s="57"/>
      <c r="E354" s="44"/>
      <c r="F354" s="45"/>
      <c r="G354" s="45"/>
      <c r="H354" s="57"/>
      <c r="J354" s="4"/>
      <c r="K354" s="5"/>
      <c r="L354" s="4"/>
      <c r="O354" s="4"/>
      <c r="P354" s="5"/>
      <c r="Q354" s="4"/>
      <c r="T354" s="4"/>
      <c r="U354" s="5"/>
      <c r="V354" s="4"/>
      <c r="Y354" s="4"/>
      <c r="Z354" s="5"/>
      <c r="AA354" s="4"/>
      <c r="AD354" s="4"/>
      <c r="AE354" s="5"/>
      <c r="AF354" s="4"/>
      <c r="AI354" s="4"/>
      <c r="AJ354" s="5"/>
      <c r="AK354" s="4"/>
      <c r="AN354" s="4"/>
      <c r="AO354" s="5"/>
      <c r="AP354" s="4"/>
      <c r="AS354" s="4"/>
      <c r="AT354" s="5"/>
      <c r="AU354" s="4"/>
      <c r="AX354" s="4"/>
      <c r="AY354" s="5"/>
      <c r="AZ354" s="4"/>
      <c r="BC354" s="4"/>
      <c r="BD354" s="5"/>
      <c r="BE354" s="4"/>
      <c r="BH354" s="4"/>
      <c r="BI354" s="5"/>
      <c r="BJ354" s="4"/>
      <c r="BN354" s="4"/>
      <c r="BO354" s="5"/>
      <c r="BP354" s="4"/>
    </row>
    <row r="355" spans="4:68" s="3" customFormat="1" ht="14.4" x14ac:dyDescent="0.3">
      <c r="D355" s="57"/>
      <c r="E355" s="44"/>
      <c r="F355" s="45"/>
      <c r="G355" s="45"/>
      <c r="H355" s="57"/>
      <c r="J355" s="4"/>
      <c r="K355" s="5"/>
      <c r="L355" s="4"/>
      <c r="O355" s="4"/>
      <c r="P355" s="5"/>
      <c r="Q355" s="4"/>
      <c r="T355" s="4"/>
      <c r="U355" s="5"/>
      <c r="V355" s="4"/>
      <c r="Y355" s="4"/>
      <c r="Z355" s="5"/>
      <c r="AA355" s="4"/>
      <c r="AD355" s="4"/>
      <c r="AE355" s="5"/>
      <c r="AF355" s="4"/>
      <c r="AI355" s="4"/>
      <c r="AJ355" s="5"/>
      <c r="AK355" s="4"/>
      <c r="AN355" s="4"/>
      <c r="AO355" s="5"/>
      <c r="AP355" s="4"/>
      <c r="AS355" s="4"/>
      <c r="AT355" s="5"/>
      <c r="AU355" s="4"/>
      <c r="AX355" s="4"/>
      <c r="AY355" s="5"/>
      <c r="AZ355" s="4"/>
      <c r="BC355" s="4"/>
      <c r="BD355" s="5"/>
      <c r="BE355" s="4"/>
      <c r="BH355" s="4"/>
      <c r="BI355" s="5"/>
      <c r="BJ355" s="4"/>
      <c r="BN355" s="4"/>
      <c r="BO355" s="5"/>
      <c r="BP355" s="4"/>
    </row>
    <row r="356" spans="4:68" s="3" customFormat="1" ht="14.4" x14ac:dyDescent="0.3">
      <c r="D356" s="57"/>
      <c r="E356" s="44"/>
      <c r="F356" s="45"/>
      <c r="G356" s="45"/>
      <c r="H356" s="57"/>
      <c r="J356" s="4"/>
      <c r="K356" s="5"/>
      <c r="L356" s="4"/>
      <c r="O356" s="4"/>
      <c r="P356" s="5"/>
      <c r="Q356" s="4"/>
      <c r="T356" s="4"/>
      <c r="U356" s="5"/>
      <c r="V356" s="4"/>
      <c r="Y356" s="4"/>
      <c r="Z356" s="5"/>
      <c r="AA356" s="4"/>
      <c r="AD356" s="4"/>
      <c r="AE356" s="5"/>
      <c r="AF356" s="4"/>
      <c r="AI356" s="4"/>
      <c r="AJ356" s="5"/>
      <c r="AK356" s="4"/>
      <c r="AN356" s="4"/>
      <c r="AO356" s="5"/>
      <c r="AP356" s="4"/>
      <c r="AS356" s="4"/>
      <c r="AT356" s="5"/>
      <c r="AU356" s="4"/>
      <c r="AX356" s="4"/>
      <c r="AY356" s="5"/>
      <c r="AZ356" s="4"/>
      <c r="BC356" s="4"/>
      <c r="BD356" s="5"/>
      <c r="BE356" s="4"/>
      <c r="BH356" s="4"/>
      <c r="BI356" s="5"/>
      <c r="BJ356" s="4"/>
      <c r="BN356" s="4"/>
      <c r="BO356" s="5"/>
      <c r="BP356" s="4"/>
    </row>
    <row r="357" spans="4:68" s="3" customFormat="1" ht="14.4" x14ac:dyDescent="0.3">
      <c r="D357" s="57"/>
      <c r="E357" s="44"/>
      <c r="F357" s="45"/>
      <c r="G357" s="45"/>
      <c r="H357" s="57"/>
      <c r="J357" s="4"/>
      <c r="K357" s="5"/>
      <c r="L357" s="4"/>
      <c r="O357" s="4"/>
      <c r="P357" s="5"/>
      <c r="Q357" s="4"/>
      <c r="T357" s="4"/>
      <c r="U357" s="5"/>
      <c r="V357" s="4"/>
      <c r="Y357" s="4"/>
      <c r="Z357" s="5"/>
      <c r="AA357" s="4"/>
      <c r="AD357" s="4"/>
      <c r="AE357" s="5"/>
      <c r="AF357" s="4"/>
      <c r="AI357" s="4"/>
      <c r="AJ357" s="5"/>
      <c r="AK357" s="4"/>
      <c r="AN357" s="4"/>
      <c r="AO357" s="5"/>
      <c r="AP357" s="4"/>
      <c r="AS357" s="4"/>
      <c r="AT357" s="5"/>
      <c r="AU357" s="4"/>
      <c r="AX357" s="4"/>
      <c r="AY357" s="5"/>
      <c r="AZ357" s="4"/>
      <c r="BC357" s="4"/>
      <c r="BD357" s="5"/>
      <c r="BE357" s="4"/>
      <c r="BH357" s="4"/>
      <c r="BI357" s="5"/>
      <c r="BJ357" s="4"/>
      <c r="BN357" s="4"/>
      <c r="BO357" s="5"/>
      <c r="BP357" s="4"/>
    </row>
    <row r="358" spans="4:68" s="3" customFormat="1" ht="14.4" x14ac:dyDescent="0.3">
      <c r="D358" s="57"/>
      <c r="E358" s="44"/>
      <c r="F358" s="45"/>
      <c r="G358" s="45"/>
      <c r="H358" s="57"/>
      <c r="J358" s="4"/>
      <c r="K358" s="5"/>
      <c r="L358" s="4"/>
      <c r="O358" s="4"/>
      <c r="P358" s="5"/>
      <c r="Q358" s="4"/>
      <c r="T358" s="4"/>
      <c r="U358" s="5"/>
      <c r="V358" s="4"/>
      <c r="Y358" s="4"/>
      <c r="Z358" s="5"/>
      <c r="AA358" s="4"/>
      <c r="AD358" s="4"/>
      <c r="AE358" s="5"/>
      <c r="AF358" s="4"/>
      <c r="AI358" s="4"/>
      <c r="AJ358" s="5"/>
      <c r="AK358" s="4"/>
      <c r="AN358" s="4"/>
      <c r="AO358" s="5"/>
      <c r="AP358" s="4"/>
      <c r="AS358" s="4"/>
      <c r="AT358" s="5"/>
      <c r="AU358" s="4"/>
      <c r="AX358" s="4"/>
      <c r="AY358" s="5"/>
      <c r="AZ358" s="4"/>
      <c r="BC358" s="4"/>
      <c r="BD358" s="5"/>
      <c r="BE358" s="4"/>
      <c r="BH358" s="4"/>
      <c r="BI358" s="5"/>
      <c r="BJ358" s="4"/>
      <c r="BN358" s="4"/>
      <c r="BO358" s="5"/>
      <c r="BP358" s="4"/>
    </row>
    <row r="359" spans="4:68" s="3" customFormat="1" ht="14.4" x14ac:dyDescent="0.3">
      <c r="D359" s="57"/>
      <c r="E359" s="44"/>
      <c r="F359" s="45"/>
      <c r="G359" s="45"/>
      <c r="H359" s="57"/>
      <c r="J359" s="4"/>
      <c r="K359" s="5"/>
      <c r="L359" s="4"/>
      <c r="O359" s="4"/>
      <c r="P359" s="5"/>
      <c r="Q359" s="4"/>
      <c r="T359" s="4"/>
      <c r="U359" s="5"/>
      <c r="V359" s="4"/>
      <c r="Y359" s="4"/>
      <c r="Z359" s="5"/>
      <c r="AA359" s="4"/>
      <c r="AD359" s="4"/>
      <c r="AE359" s="5"/>
      <c r="AF359" s="4"/>
      <c r="AI359" s="4"/>
      <c r="AJ359" s="5"/>
      <c r="AK359" s="4"/>
      <c r="AN359" s="4"/>
      <c r="AO359" s="5"/>
      <c r="AP359" s="4"/>
      <c r="AS359" s="4"/>
      <c r="AT359" s="5"/>
      <c r="AU359" s="4"/>
      <c r="AX359" s="4"/>
      <c r="AY359" s="5"/>
      <c r="AZ359" s="4"/>
      <c r="BC359" s="4"/>
      <c r="BD359" s="5"/>
      <c r="BE359" s="4"/>
      <c r="BH359" s="4"/>
      <c r="BI359" s="5"/>
      <c r="BJ359" s="4"/>
      <c r="BN359" s="4"/>
      <c r="BO359" s="5"/>
      <c r="BP359" s="4"/>
    </row>
    <row r="360" spans="4:68" s="3" customFormat="1" ht="14.4" x14ac:dyDescent="0.3">
      <c r="D360" s="57"/>
      <c r="E360" s="44"/>
      <c r="F360" s="45"/>
      <c r="G360" s="45"/>
      <c r="H360" s="57"/>
      <c r="J360" s="4"/>
      <c r="K360" s="5"/>
      <c r="L360" s="4"/>
      <c r="O360" s="4"/>
      <c r="P360" s="5"/>
      <c r="Q360" s="4"/>
      <c r="T360" s="4"/>
      <c r="U360" s="5"/>
      <c r="V360" s="4"/>
      <c r="Y360" s="4"/>
      <c r="Z360" s="5"/>
      <c r="AA360" s="4"/>
      <c r="AD360" s="4"/>
      <c r="AE360" s="5"/>
      <c r="AF360" s="4"/>
      <c r="AI360" s="4"/>
      <c r="AJ360" s="5"/>
      <c r="AK360" s="4"/>
      <c r="AN360" s="4"/>
      <c r="AO360" s="5"/>
      <c r="AP360" s="4"/>
      <c r="AS360" s="4"/>
      <c r="AT360" s="5"/>
      <c r="AU360" s="4"/>
      <c r="AX360" s="4"/>
      <c r="AY360" s="5"/>
      <c r="AZ360" s="4"/>
      <c r="BC360" s="4"/>
      <c r="BD360" s="5"/>
      <c r="BE360" s="4"/>
      <c r="BH360" s="4"/>
      <c r="BI360" s="5"/>
      <c r="BJ360" s="4"/>
      <c r="BN360" s="4"/>
      <c r="BO360" s="5"/>
      <c r="BP360" s="4"/>
    </row>
    <row r="361" spans="4:68" s="3" customFormat="1" ht="14.4" x14ac:dyDescent="0.3">
      <c r="D361" s="57"/>
      <c r="E361" s="44"/>
      <c r="F361" s="45"/>
      <c r="G361" s="45"/>
      <c r="H361" s="57"/>
      <c r="J361" s="4"/>
      <c r="K361" s="5"/>
      <c r="L361" s="4"/>
      <c r="O361" s="4"/>
      <c r="P361" s="5"/>
      <c r="Q361" s="4"/>
      <c r="T361" s="4"/>
      <c r="U361" s="5"/>
      <c r="V361" s="4"/>
      <c r="Y361" s="4"/>
      <c r="Z361" s="5"/>
      <c r="AA361" s="4"/>
      <c r="AD361" s="4"/>
      <c r="AE361" s="5"/>
      <c r="AF361" s="4"/>
      <c r="AI361" s="4"/>
      <c r="AJ361" s="5"/>
      <c r="AK361" s="4"/>
      <c r="AN361" s="4"/>
      <c r="AO361" s="5"/>
      <c r="AP361" s="4"/>
      <c r="AS361" s="4"/>
      <c r="AT361" s="5"/>
      <c r="AU361" s="4"/>
      <c r="AX361" s="4"/>
      <c r="AY361" s="5"/>
      <c r="AZ361" s="4"/>
      <c r="BC361" s="4"/>
      <c r="BD361" s="5"/>
      <c r="BE361" s="4"/>
      <c r="BH361" s="4"/>
      <c r="BI361" s="5"/>
      <c r="BJ361" s="4"/>
      <c r="BN361" s="4"/>
      <c r="BO361" s="5"/>
      <c r="BP361" s="4"/>
    </row>
    <row r="362" spans="4:68" s="3" customFormat="1" ht="14.4" x14ac:dyDescent="0.3">
      <c r="D362" s="57"/>
      <c r="E362" s="44"/>
      <c r="F362" s="45"/>
      <c r="G362" s="45"/>
      <c r="H362" s="57"/>
      <c r="J362" s="4"/>
      <c r="K362" s="5"/>
      <c r="L362" s="4"/>
      <c r="O362" s="4"/>
      <c r="P362" s="5"/>
      <c r="Q362" s="4"/>
      <c r="T362" s="4"/>
      <c r="U362" s="5"/>
      <c r="V362" s="4"/>
      <c r="Y362" s="4"/>
      <c r="Z362" s="5"/>
      <c r="AA362" s="4"/>
      <c r="AD362" s="4"/>
      <c r="AE362" s="5"/>
      <c r="AF362" s="4"/>
      <c r="AI362" s="4"/>
      <c r="AJ362" s="5"/>
      <c r="AK362" s="4"/>
      <c r="AN362" s="4"/>
      <c r="AO362" s="5"/>
      <c r="AP362" s="4"/>
      <c r="AS362" s="4"/>
      <c r="AT362" s="5"/>
      <c r="AU362" s="4"/>
      <c r="AX362" s="4"/>
      <c r="AY362" s="5"/>
      <c r="AZ362" s="4"/>
      <c r="BC362" s="4"/>
      <c r="BD362" s="5"/>
      <c r="BE362" s="4"/>
      <c r="BH362" s="4"/>
      <c r="BI362" s="5"/>
      <c r="BJ362" s="4"/>
      <c r="BN362" s="4"/>
      <c r="BO362" s="5"/>
      <c r="BP362" s="4"/>
    </row>
    <row r="363" spans="4:68" s="3" customFormat="1" ht="14.4" x14ac:dyDescent="0.3">
      <c r="D363" s="57"/>
      <c r="E363" s="44"/>
      <c r="F363" s="45"/>
      <c r="G363" s="45"/>
      <c r="H363" s="57"/>
      <c r="J363" s="4"/>
      <c r="K363" s="5"/>
      <c r="L363" s="4"/>
      <c r="O363" s="4"/>
      <c r="P363" s="5"/>
      <c r="Q363" s="4"/>
      <c r="T363" s="4"/>
      <c r="U363" s="5"/>
      <c r="V363" s="4"/>
      <c r="Y363" s="4"/>
      <c r="Z363" s="5"/>
      <c r="AA363" s="4"/>
      <c r="AD363" s="4"/>
      <c r="AE363" s="5"/>
      <c r="AF363" s="4"/>
      <c r="AI363" s="4"/>
      <c r="AJ363" s="5"/>
      <c r="AK363" s="4"/>
      <c r="AN363" s="4"/>
      <c r="AO363" s="5"/>
      <c r="AP363" s="4"/>
      <c r="AS363" s="4"/>
      <c r="AT363" s="5"/>
      <c r="AU363" s="4"/>
      <c r="AX363" s="4"/>
      <c r="AY363" s="5"/>
      <c r="AZ363" s="4"/>
      <c r="BC363" s="4"/>
      <c r="BD363" s="5"/>
      <c r="BE363" s="4"/>
      <c r="BH363" s="4"/>
      <c r="BI363" s="5"/>
      <c r="BJ363" s="4"/>
      <c r="BN363" s="4"/>
      <c r="BO363" s="5"/>
      <c r="BP363" s="4"/>
    </row>
    <row r="364" spans="4:68" s="3" customFormat="1" ht="14.4" x14ac:dyDescent="0.3">
      <c r="D364" s="57"/>
      <c r="E364" s="44"/>
      <c r="F364" s="45"/>
      <c r="G364" s="45"/>
      <c r="H364" s="57"/>
      <c r="J364" s="4"/>
      <c r="K364" s="5"/>
      <c r="L364" s="4"/>
      <c r="O364" s="4"/>
      <c r="P364" s="5"/>
      <c r="Q364" s="4"/>
      <c r="T364" s="4"/>
      <c r="U364" s="5"/>
      <c r="V364" s="4"/>
      <c r="Y364" s="4"/>
      <c r="Z364" s="5"/>
      <c r="AA364" s="4"/>
      <c r="AD364" s="4"/>
      <c r="AE364" s="5"/>
      <c r="AF364" s="4"/>
      <c r="AI364" s="4"/>
      <c r="AJ364" s="5"/>
      <c r="AK364" s="4"/>
      <c r="AN364" s="4"/>
      <c r="AO364" s="5"/>
      <c r="AP364" s="4"/>
      <c r="AS364" s="4"/>
      <c r="AT364" s="5"/>
      <c r="AU364" s="4"/>
      <c r="AX364" s="4"/>
      <c r="AY364" s="5"/>
      <c r="AZ364" s="4"/>
      <c r="BC364" s="4"/>
      <c r="BD364" s="5"/>
      <c r="BE364" s="4"/>
      <c r="BH364" s="4"/>
      <c r="BI364" s="5"/>
      <c r="BJ364" s="4"/>
      <c r="BN364" s="4"/>
      <c r="BO364" s="5"/>
      <c r="BP364" s="4"/>
    </row>
    <row r="365" spans="4:68" s="3" customFormat="1" ht="14.4" x14ac:dyDescent="0.3">
      <c r="D365" s="57"/>
      <c r="E365" s="44"/>
      <c r="F365" s="45"/>
      <c r="G365" s="45"/>
      <c r="H365" s="57"/>
      <c r="J365" s="4"/>
      <c r="K365" s="5"/>
      <c r="L365" s="4"/>
      <c r="O365" s="4"/>
      <c r="P365" s="5"/>
      <c r="Q365" s="4"/>
      <c r="T365" s="4"/>
      <c r="U365" s="5"/>
      <c r="V365" s="4"/>
      <c r="Y365" s="4"/>
      <c r="Z365" s="5"/>
      <c r="AA365" s="4"/>
      <c r="AD365" s="4"/>
      <c r="AE365" s="5"/>
      <c r="AF365" s="4"/>
      <c r="AI365" s="4"/>
      <c r="AJ365" s="5"/>
      <c r="AK365" s="4"/>
      <c r="AN365" s="4"/>
      <c r="AO365" s="5"/>
      <c r="AP365" s="4"/>
      <c r="AS365" s="4"/>
      <c r="AT365" s="5"/>
      <c r="AU365" s="4"/>
      <c r="AX365" s="4"/>
      <c r="AY365" s="5"/>
      <c r="AZ365" s="4"/>
      <c r="BC365" s="4"/>
      <c r="BD365" s="5"/>
      <c r="BE365" s="4"/>
      <c r="BH365" s="4"/>
      <c r="BI365" s="5"/>
      <c r="BJ365" s="4"/>
      <c r="BN365" s="4"/>
      <c r="BO365" s="5"/>
      <c r="BP365" s="4"/>
    </row>
    <row r="366" spans="4:68" s="3" customFormat="1" ht="14.4" x14ac:dyDescent="0.3">
      <c r="D366" s="57"/>
      <c r="E366" s="44"/>
      <c r="F366" s="45"/>
      <c r="G366" s="45"/>
      <c r="H366" s="57"/>
      <c r="J366" s="4"/>
      <c r="K366" s="5"/>
      <c r="L366" s="4"/>
      <c r="O366" s="4"/>
      <c r="P366" s="5"/>
      <c r="Q366" s="4"/>
      <c r="T366" s="4"/>
      <c r="U366" s="5"/>
      <c r="V366" s="4"/>
      <c r="Y366" s="4"/>
      <c r="Z366" s="5"/>
      <c r="AA366" s="4"/>
      <c r="AD366" s="4"/>
      <c r="AE366" s="5"/>
      <c r="AF366" s="4"/>
      <c r="AI366" s="4"/>
      <c r="AJ366" s="5"/>
      <c r="AK366" s="4"/>
      <c r="AN366" s="4"/>
      <c r="AO366" s="5"/>
      <c r="AP366" s="4"/>
      <c r="AS366" s="4"/>
      <c r="AT366" s="5"/>
      <c r="AU366" s="4"/>
      <c r="AX366" s="4"/>
      <c r="AY366" s="5"/>
      <c r="AZ366" s="4"/>
      <c r="BC366" s="4"/>
      <c r="BD366" s="5"/>
      <c r="BE366" s="4"/>
      <c r="BH366" s="4"/>
      <c r="BI366" s="5"/>
      <c r="BJ366" s="4"/>
      <c r="BN366" s="4"/>
      <c r="BO366" s="5"/>
      <c r="BP366" s="4"/>
    </row>
    <row r="367" spans="4:68" s="3" customFormat="1" ht="14.4" x14ac:dyDescent="0.3">
      <c r="D367" s="57"/>
      <c r="E367" s="44"/>
      <c r="F367" s="45"/>
      <c r="G367" s="45"/>
      <c r="H367" s="57"/>
      <c r="J367" s="4"/>
      <c r="K367" s="5"/>
      <c r="L367" s="4"/>
      <c r="O367" s="4"/>
      <c r="P367" s="5"/>
      <c r="Q367" s="4"/>
      <c r="T367" s="4"/>
      <c r="U367" s="5"/>
      <c r="V367" s="4"/>
      <c r="Y367" s="4"/>
      <c r="Z367" s="5"/>
      <c r="AA367" s="4"/>
      <c r="AD367" s="4"/>
      <c r="AE367" s="5"/>
      <c r="AF367" s="4"/>
      <c r="AI367" s="4"/>
      <c r="AJ367" s="5"/>
      <c r="AK367" s="4"/>
      <c r="AN367" s="4"/>
      <c r="AO367" s="5"/>
      <c r="AP367" s="4"/>
      <c r="AS367" s="4"/>
      <c r="AT367" s="5"/>
      <c r="AU367" s="4"/>
      <c r="AX367" s="4"/>
      <c r="AY367" s="5"/>
      <c r="AZ367" s="4"/>
      <c r="BC367" s="4"/>
      <c r="BD367" s="5"/>
      <c r="BE367" s="4"/>
      <c r="BH367" s="4"/>
      <c r="BI367" s="5"/>
      <c r="BJ367" s="4"/>
      <c r="BN367" s="4"/>
      <c r="BO367" s="5"/>
      <c r="BP367" s="4"/>
    </row>
    <row r="368" spans="4:68" s="3" customFormat="1" ht="14.4" x14ac:dyDescent="0.3">
      <c r="D368" s="57"/>
      <c r="E368" s="44"/>
      <c r="F368" s="45"/>
      <c r="G368" s="45"/>
      <c r="H368" s="57"/>
      <c r="J368" s="4"/>
      <c r="K368" s="5"/>
      <c r="L368" s="4"/>
      <c r="O368" s="4"/>
      <c r="P368" s="5"/>
      <c r="Q368" s="4"/>
      <c r="T368" s="4"/>
      <c r="U368" s="5"/>
      <c r="V368" s="4"/>
      <c r="Y368" s="4"/>
      <c r="Z368" s="5"/>
      <c r="AA368" s="4"/>
      <c r="AD368" s="4"/>
      <c r="AE368" s="5"/>
      <c r="AF368" s="4"/>
      <c r="AI368" s="4"/>
      <c r="AJ368" s="5"/>
      <c r="AK368" s="4"/>
      <c r="AN368" s="4"/>
      <c r="AO368" s="5"/>
      <c r="AP368" s="4"/>
      <c r="AS368" s="4"/>
      <c r="AT368" s="5"/>
      <c r="AU368" s="4"/>
      <c r="AX368" s="4"/>
      <c r="AY368" s="5"/>
      <c r="AZ368" s="4"/>
      <c r="BC368" s="4"/>
      <c r="BD368" s="5"/>
      <c r="BE368" s="4"/>
      <c r="BH368" s="4"/>
      <c r="BI368" s="5"/>
      <c r="BJ368" s="4"/>
      <c r="BN368" s="4"/>
      <c r="BO368" s="5"/>
      <c r="BP368" s="4"/>
    </row>
    <row r="369" spans="4:68" s="3" customFormat="1" ht="14.4" x14ac:dyDescent="0.3">
      <c r="D369" s="57"/>
      <c r="E369" s="44"/>
      <c r="F369" s="45"/>
      <c r="G369" s="45"/>
      <c r="H369" s="57"/>
      <c r="J369" s="4"/>
      <c r="K369" s="5"/>
      <c r="L369" s="4"/>
      <c r="O369" s="4"/>
      <c r="P369" s="5"/>
      <c r="Q369" s="4"/>
      <c r="T369" s="4"/>
      <c r="U369" s="5"/>
      <c r="V369" s="4"/>
      <c r="Y369" s="4"/>
      <c r="Z369" s="5"/>
      <c r="AA369" s="4"/>
      <c r="AD369" s="4"/>
      <c r="AE369" s="5"/>
      <c r="AF369" s="4"/>
      <c r="AI369" s="4"/>
      <c r="AJ369" s="5"/>
      <c r="AK369" s="4"/>
      <c r="AN369" s="4"/>
      <c r="AO369" s="5"/>
      <c r="AP369" s="4"/>
      <c r="AS369" s="4"/>
      <c r="AT369" s="5"/>
      <c r="AU369" s="4"/>
      <c r="AX369" s="4"/>
      <c r="AY369" s="5"/>
      <c r="AZ369" s="4"/>
      <c r="BC369" s="4"/>
      <c r="BD369" s="5"/>
      <c r="BE369" s="4"/>
      <c r="BH369" s="4"/>
      <c r="BI369" s="5"/>
      <c r="BJ369" s="4"/>
      <c r="BN369" s="4"/>
      <c r="BO369" s="5"/>
      <c r="BP369" s="4"/>
    </row>
    <row r="370" spans="4:68" s="3" customFormat="1" ht="14.4" x14ac:dyDescent="0.3">
      <c r="D370" s="57"/>
      <c r="E370" s="44"/>
      <c r="F370" s="45"/>
      <c r="G370" s="45"/>
      <c r="H370" s="57"/>
      <c r="J370" s="4"/>
      <c r="K370" s="5"/>
      <c r="L370" s="4"/>
      <c r="O370" s="4"/>
      <c r="P370" s="5"/>
      <c r="Q370" s="4"/>
      <c r="T370" s="4"/>
      <c r="U370" s="5"/>
      <c r="V370" s="4"/>
      <c r="Y370" s="4"/>
      <c r="Z370" s="5"/>
      <c r="AA370" s="4"/>
      <c r="AD370" s="4"/>
      <c r="AE370" s="5"/>
      <c r="AF370" s="4"/>
      <c r="AI370" s="4"/>
      <c r="AJ370" s="5"/>
      <c r="AK370" s="4"/>
      <c r="AN370" s="4"/>
      <c r="AO370" s="5"/>
      <c r="AP370" s="4"/>
      <c r="AS370" s="4"/>
      <c r="AT370" s="5"/>
      <c r="AU370" s="4"/>
      <c r="AX370" s="4"/>
      <c r="AY370" s="5"/>
      <c r="AZ370" s="4"/>
      <c r="BC370" s="4"/>
      <c r="BD370" s="5"/>
      <c r="BE370" s="4"/>
      <c r="BH370" s="4"/>
      <c r="BI370" s="5"/>
      <c r="BJ370" s="4"/>
      <c r="BN370" s="4"/>
      <c r="BO370" s="5"/>
      <c r="BP370" s="4"/>
    </row>
    <row r="371" spans="4:68" s="3" customFormat="1" ht="14.4" x14ac:dyDescent="0.3">
      <c r="D371" s="57"/>
      <c r="E371" s="44"/>
      <c r="F371" s="45"/>
      <c r="G371" s="45"/>
      <c r="H371" s="57"/>
      <c r="J371" s="4"/>
      <c r="K371" s="5"/>
      <c r="L371" s="4"/>
      <c r="O371" s="4"/>
      <c r="P371" s="5"/>
      <c r="Q371" s="4"/>
      <c r="T371" s="4"/>
      <c r="U371" s="5"/>
      <c r="V371" s="4"/>
      <c r="Y371" s="4"/>
      <c r="Z371" s="5"/>
      <c r="AA371" s="4"/>
      <c r="AD371" s="4"/>
      <c r="AE371" s="5"/>
      <c r="AF371" s="4"/>
      <c r="AI371" s="4"/>
      <c r="AJ371" s="5"/>
      <c r="AK371" s="4"/>
      <c r="AN371" s="4"/>
      <c r="AO371" s="5"/>
      <c r="AP371" s="4"/>
      <c r="AS371" s="4"/>
      <c r="AT371" s="5"/>
      <c r="AU371" s="4"/>
      <c r="AX371" s="4"/>
      <c r="AY371" s="5"/>
      <c r="AZ371" s="4"/>
      <c r="BC371" s="4"/>
      <c r="BD371" s="5"/>
      <c r="BE371" s="4"/>
      <c r="BH371" s="4"/>
      <c r="BI371" s="5"/>
      <c r="BJ371" s="4"/>
      <c r="BN371" s="4"/>
      <c r="BO371" s="5"/>
      <c r="BP371" s="4"/>
    </row>
    <row r="372" spans="4:68" s="3" customFormat="1" ht="14.4" x14ac:dyDescent="0.3">
      <c r="D372" s="57"/>
      <c r="E372" s="44"/>
      <c r="F372" s="45"/>
      <c r="G372" s="45"/>
      <c r="H372" s="57"/>
      <c r="J372" s="4"/>
      <c r="K372" s="5"/>
      <c r="L372" s="4"/>
      <c r="O372" s="4"/>
      <c r="P372" s="5"/>
      <c r="Q372" s="4"/>
      <c r="T372" s="4"/>
      <c r="U372" s="5"/>
      <c r="V372" s="4"/>
      <c r="Y372" s="4"/>
      <c r="Z372" s="5"/>
      <c r="AA372" s="4"/>
      <c r="AD372" s="4"/>
      <c r="AE372" s="5"/>
      <c r="AF372" s="4"/>
      <c r="AI372" s="4"/>
      <c r="AJ372" s="5"/>
      <c r="AK372" s="4"/>
      <c r="AN372" s="4"/>
      <c r="AO372" s="5"/>
      <c r="AP372" s="4"/>
      <c r="AS372" s="4"/>
      <c r="AT372" s="5"/>
      <c r="AU372" s="4"/>
      <c r="AX372" s="4"/>
      <c r="AY372" s="5"/>
      <c r="AZ372" s="4"/>
      <c r="BC372" s="4"/>
      <c r="BD372" s="5"/>
      <c r="BE372" s="4"/>
      <c r="BH372" s="4"/>
      <c r="BI372" s="5"/>
      <c r="BJ372" s="4"/>
      <c r="BN372" s="4"/>
      <c r="BO372" s="5"/>
      <c r="BP372" s="4"/>
    </row>
    <row r="373" spans="4:68" s="3" customFormat="1" ht="14.4" x14ac:dyDescent="0.3">
      <c r="D373" s="57"/>
      <c r="E373" s="44"/>
      <c r="F373" s="45"/>
      <c r="G373" s="45"/>
      <c r="H373" s="57"/>
      <c r="J373" s="4"/>
      <c r="K373" s="5"/>
      <c r="L373" s="4"/>
      <c r="O373" s="4"/>
      <c r="P373" s="5"/>
      <c r="Q373" s="4"/>
      <c r="T373" s="4"/>
      <c r="U373" s="5"/>
      <c r="V373" s="4"/>
      <c r="Y373" s="4"/>
      <c r="Z373" s="5"/>
      <c r="AA373" s="4"/>
      <c r="AD373" s="4"/>
      <c r="AE373" s="5"/>
      <c r="AF373" s="4"/>
      <c r="AI373" s="4"/>
      <c r="AJ373" s="5"/>
      <c r="AK373" s="4"/>
      <c r="AN373" s="4"/>
      <c r="AO373" s="5"/>
      <c r="AP373" s="4"/>
      <c r="AS373" s="4"/>
      <c r="AT373" s="5"/>
      <c r="AU373" s="4"/>
      <c r="AX373" s="4"/>
      <c r="AY373" s="5"/>
      <c r="AZ373" s="4"/>
      <c r="BC373" s="4"/>
      <c r="BD373" s="5"/>
      <c r="BE373" s="4"/>
      <c r="BH373" s="4"/>
      <c r="BI373" s="5"/>
      <c r="BJ373" s="4"/>
      <c r="BN373" s="4"/>
      <c r="BO373" s="5"/>
      <c r="BP373" s="4"/>
    </row>
    <row r="374" spans="4:68" s="3" customFormat="1" ht="14.4" x14ac:dyDescent="0.3">
      <c r="D374" s="57"/>
      <c r="E374" s="44"/>
      <c r="F374" s="45"/>
      <c r="G374" s="45"/>
      <c r="H374" s="57"/>
      <c r="J374" s="4"/>
      <c r="K374" s="5"/>
      <c r="L374" s="4"/>
      <c r="O374" s="4"/>
      <c r="P374" s="5"/>
      <c r="Q374" s="4"/>
      <c r="T374" s="4"/>
      <c r="U374" s="5"/>
      <c r="V374" s="4"/>
      <c r="Y374" s="4"/>
      <c r="Z374" s="5"/>
      <c r="AA374" s="4"/>
      <c r="AD374" s="4"/>
      <c r="AE374" s="5"/>
      <c r="AF374" s="4"/>
      <c r="AI374" s="4"/>
      <c r="AJ374" s="5"/>
      <c r="AK374" s="4"/>
      <c r="AN374" s="4"/>
      <c r="AO374" s="5"/>
      <c r="AP374" s="4"/>
      <c r="AS374" s="4"/>
      <c r="AT374" s="5"/>
      <c r="AU374" s="4"/>
      <c r="AX374" s="4"/>
      <c r="AY374" s="5"/>
      <c r="AZ374" s="4"/>
      <c r="BC374" s="4"/>
      <c r="BD374" s="5"/>
      <c r="BE374" s="4"/>
      <c r="BH374" s="4"/>
      <c r="BI374" s="5"/>
      <c r="BJ374" s="4"/>
      <c r="BN374" s="4"/>
      <c r="BO374" s="5"/>
      <c r="BP374" s="4"/>
    </row>
    <row r="375" spans="4:68" s="3" customFormat="1" ht="14.4" x14ac:dyDescent="0.3">
      <c r="D375" s="57"/>
      <c r="E375" s="44"/>
      <c r="F375" s="45"/>
      <c r="G375" s="45"/>
      <c r="H375" s="57"/>
      <c r="J375" s="4"/>
      <c r="K375" s="5"/>
      <c r="L375" s="4"/>
      <c r="O375" s="4"/>
      <c r="P375" s="5"/>
      <c r="Q375" s="4"/>
      <c r="T375" s="4"/>
      <c r="U375" s="5"/>
      <c r="V375" s="4"/>
      <c r="Y375" s="4"/>
      <c r="Z375" s="5"/>
      <c r="AA375" s="4"/>
      <c r="AD375" s="4"/>
      <c r="AE375" s="5"/>
      <c r="AF375" s="4"/>
      <c r="AI375" s="4"/>
      <c r="AJ375" s="5"/>
      <c r="AK375" s="4"/>
      <c r="AN375" s="4"/>
      <c r="AO375" s="5"/>
      <c r="AP375" s="4"/>
      <c r="AS375" s="4"/>
      <c r="AT375" s="5"/>
      <c r="AU375" s="4"/>
      <c r="AX375" s="4"/>
      <c r="AY375" s="5"/>
      <c r="AZ375" s="4"/>
      <c r="BC375" s="4"/>
      <c r="BD375" s="5"/>
      <c r="BE375" s="4"/>
      <c r="BH375" s="4"/>
      <c r="BI375" s="5"/>
      <c r="BJ375" s="4"/>
      <c r="BN375" s="4"/>
      <c r="BO375" s="5"/>
      <c r="BP375" s="4"/>
    </row>
    <row r="376" spans="4:68" s="3" customFormat="1" ht="14.4" x14ac:dyDescent="0.3">
      <c r="D376" s="57"/>
      <c r="E376" s="44"/>
      <c r="F376" s="45"/>
      <c r="G376" s="45"/>
      <c r="H376" s="57"/>
      <c r="J376" s="4"/>
      <c r="K376" s="5"/>
      <c r="L376" s="4"/>
      <c r="O376" s="4"/>
      <c r="P376" s="5"/>
      <c r="Q376" s="4"/>
      <c r="T376" s="4"/>
      <c r="U376" s="5"/>
      <c r="V376" s="4"/>
      <c r="Y376" s="4"/>
      <c r="Z376" s="5"/>
      <c r="AA376" s="4"/>
      <c r="AD376" s="4"/>
      <c r="AE376" s="5"/>
      <c r="AF376" s="4"/>
      <c r="AI376" s="4"/>
      <c r="AJ376" s="5"/>
      <c r="AK376" s="4"/>
      <c r="AN376" s="4"/>
      <c r="AO376" s="5"/>
      <c r="AP376" s="4"/>
      <c r="AS376" s="4"/>
      <c r="AT376" s="5"/>
      <c r="AU376" s="4"/>
      <c r="AX376" s="4"/>
      <c r="AY376" s="5"/>
      <c r="AZ376" s="4"/>
      <c r="BC376" s="4"/>
      <c r="BD376" s="5"/>
      <c r="BE376" s="4"/>
      <c r="BH376" s="4"/>
      <c r="BI376" s="5"/>
      <c r="BJ376" s="4"/>
      <c r="BN376" s="4"/>
      <c r="BO376" s="5"/>
      <c r="BP376" s="4"/>
    </row>
    <row r="377" spans="4:68" s="3" customFormat="1" ht="14.4" x14ac:dyDescent="0.3">
      <c r="D377" s="57"/>
      <c r="E377" s="44"/>
      <c r="F377" s="45"/>
      <c r="G377" s="45"/>
      <c r="H377" s="57"/>
      <c r="J377" s="4"/>
      <c r="K377" s="5"/>
      <c r="L377" s="4"/>
      <c r="O377" s="4"/>
      <c r="P377" s="5"/>
      <c r="Q377" s="4"/>
      <c r="T377" s="4"/>
      <c r="U377" s="5"/>
      <c r="V377" s="4"/>
      <c r="Y377" s="4"/>
      <c r="Z377" s="5"/>
      <c r="AA377" s="4"/>
      <c r="AD377" s="4"/>
      <c r="AE377" s="5"/>
      <c r="AF377" s="4"/>
      <c r="AI377" s="4"/>
      <c r="AJ377" s="5"/>
      <c r="AK377" s="4"/>
      <c r="AN377" s="4"/>
      <c r="AO377" s="5"/>
      <c r="AP377" s="4"/>
      <c r="AS377" s="4"/>
      <c r="AT377" s="5"/>
      <c r="AU377" s="4"/>
      <c r="AX377" s="4"/>
      <c r="AY377" s="5"/>
      <c r="AZ377" s="4"/>
      <c r="BC377" s="4"/>
      <c r="BD377" s="5"/>
      <c r="BE377" s="4"/>
      <c r="BH377" s="4"/>
      <c r="BI377" s="5"/>
      <c r="BJ377" s="4"/>
      <c r="BN377" s="4"/>
      <c r="BO377" s="5"/>
      <c r="BP377" s="4"/>
    </row>
    <row r="378" spans="4:68" s="3" customFormat="1" ht="14.4" x14ac:dyDescent="0.3">
      <c r="D378" s="57"/>
      <c r="E378" s="44"/>
      <c r="F378" s="45"/>
      <c r="G378" s="45"/>
      <c r="H378" s="57"/>
      <c r="J378" s="4"/>
      <c r="K378" s="5"/>
      <c r="L378" s="4"/>
      <c r="O378" s="4"/>
      <c r="P378" s="5"/>
      <c r="Q378" s="4"/>
      <c r="T378" s="4"/>
      <c r="U378" s="5"/>
      <c r="V378" s="4"/>
      <c r="Y378" s="4"/>
      <c r="Z378" s="5"/>
      <c r="AA378" s="4"/>
      <c r="AD378" s="4"/>
      <c r="AE378" s="5"/>
      <c r="AF378" s="4"/>
      <c r="AI378" s="4"/>
      <c r="AJ378" s="5"/>
      <c r="AK378" s="4"/>
      <c r="AN378" s="4"/>
      <c r="AO378" s="5"/>
      <c r="AP378" s="4"/>
      <c r="AS378" s="4"/>
      <c r="AT378" s="5"/>
      <c r="AU378" s="4"/>
      <c r="AX378" s="4"/>
      <c r="AY378" s="5"/>
      <c r="AZ378" s="4"/>
      <c r="BC378" s="4"/>
      <c r="BD378" s="5"/>
      <c r="BE378" s="4"/>
      <c r="BH378" s="4"/>
      <c r="BI378" s="5"/>
      <c r="BJ378" s="4"/>
      <c r="BN378" s="4"/>
      <c r="BO378" s="5"/>
      <c r="BP378" s="4"/>
    </row>
    <row r="379" spans="4:68" s="3" customFormat="1" ht="14.4" x14ac:dyDescent="0.3">
      <c r="D379" s="57"/>
      <c r="E379" s="44"/>
      <c r="F379" s="45"/>
      <c r="G379" s="45"/>
      <c r="H379" s="57"/>
      <c r="J379" s="4"/>
      <c r="K379" s="5"/>
      <c r="L379" s="4"/>
      <c r="O379" s="4"/>
      <c r="P379" s="5"/>
      <c r="Q379" s="4"/>
      <c r="T379" s="4"/>
      <c r="U379" s="5"/>
      <c r="V379" s="4"/>
      <c r="Y379" s="4"/>
      <c r="Z379" s="5"/>
      <c r="AA379" s="4"/>
      <c r="AD379" s="4"/>
      <c r="AE379" s="5"/>
      <c r="AF379" s="4"/>
      <c r="AI379" s="4"/>
      <c r="AJ379" s="5"/>
      <c r="AK379" s="4"/>
      <c r="AN379" s="4"/>
      <c r="AO379" s="5"/>
      <c r="AP379" s="4"/>
      <c r="AS379" s="4"/>
      <c r="AT379" s="5"/>
      <c r="AU379" s="4"/>
      <c r="AX379" s="4"/>
      <c r="AY379" s="5"/>
      <c r="AZ379" s="4"/>
      <c r="BC379" s="4"/>
      <c r="BD379" s="5"/>
      <c r="BE379" s="4"/>
      <c r="BH379" s="4"/>
      <c r="BI379" s="5"/>
      <c r="BJ379" s="4"/>
      <c r="BN379" s="4"/>
      <c r="BO379" s="5"/>
      <c r="BP379" s="4"/>
    </row>
    <row r="380" spans="4:68" s="3" customFormat="1" ht="14.4" x14ac:dyDescent="0.3">
      <c r="D380" s="57"/>
      <c r="E380" s="44"/>
      <c r="F380" s="45"/>
      <c r="G380" s="45"/>
      <c r="H380" s="57"/>
      <c r="J380" s="4"/>
      <c r="K380" s="5"/>
      <c r="L380" s="4"/>
      <c r="O380" s="4"/>
      <c r="P380" s="5"/>
      <c r="Q380" s="4"/>
      <c r="T380" s="4"/>
      <c r="U380" s="5"/>
      <c r="V380" s="4"/>
      <c r="Y380" s="4"/>
      <c r="Z380" s="5"/>
      <c r="AA380" s="4"/>
      <c r="AD380" s="4"/>
      <c r="AE380" s="5"/>
      <c r="AF380" s="4"/>
      <c r="AI380" s="4"/>
      <c r="AJ380" s="5"/>
      <c r="AK380" s="4"/>
      <c r="AN380" s="4"/>
      <c r="AO380" s="5"/>
      <c r="AP380" s="4"/>
      <c r="AS380" s="4"/>
      <c r="AT380" s="5"/>
      <c r="AU380" s="4"/>
      <c r="AX380" s="4"/>
      <c r="AY380" s="5"/>
      <c r="AZ380" s="4"/>
      <c r="BC380" s="4"/>
      <c r="BD380" s="5"/>
      <c r="BE380" s="4"/>
      <c r="BH380" s="4"/>
      <c r="BI380" s="5"/>
      <c r="BJ380" s="4"/>
      <c r="BN380" s="4"/>
      <c r="BO380" s="5"/>
      <c r="BP380" s="4"/>
    </row>
    <row r="381" spans="4:68" s="3" customFormat="1" ht="14.4" x14ac:dyDescent="0.3">
      <c r="D381" s="57"/>
      <c r="E381" s="44"/>
      <c r="F381" s="45"/>
      <c r="G381" s="45"/>
      <c r="H381" s="57"/>
      <c r="J381" s="4"/>
      <c r="K381" s="5"/>
      <c r="L381" s="4"/>
      <c r="O381" s="4"/>
      <c r="P381" s="5"/>
      <c r="Q381" s="4"/>
      <c r="T381" s="4"/>
      <c r="U381" s="5"/>
      <c r="V381" s="4"/>
      <c r="Y381" s="4"/>
      <c r="Z381" s="5"/>
      <c r="AA381" s="4"/>
      <c r="AD381" s="4"/>
      <c r="AE381" s="5"/>
      <c r="AF381" s="4"/>
      <c r="AI381" s="4"/>
      <c r="AJ381" s="5"/>
      <c r="AK381" s="4"/>
      <c r="AN381" s="4"/>
      <c r="AO381" s="5"/>
      <c r="AP381" s="4"/>
      <c r="AS381" s="4"/>
      <c r="AT381" s="5"/>
      <c r="AU381" s="4"/>
      <c r="AX381" s="4"/>
      <c r="AY381" s="5"/>
      <c r="AZ381" s="4"/>
      <c r="BC381" s="4"/>
      <c r="BD381" s="5"/>
      <c r="BE381" s="4"/>
      <c r="BH381" s="4"/>
      <c r="BI381" s="5"/>
      <c r="BJ381" s="4"/>
      <c r="BN381" s="4"/>
      <c r="BO381" s="5"/>
      <c r="BP381" s="4"/>
    </row>
    <row r="382" spans="4:68" s="3" customFormat="1" ht="14.4" x14ac:dyDescent="0.3">
      <c r="D382" s="57"/>
      <c r="E382" s="44"/>
      <c r="F382" s="45"/>
      <c r="G382" s="45"/>
      <c r="H382" s="57"/>
      <c r="J382" s="4"/>
      <c r="K382" s="5"/>
      <c r="L382" s="4"/>
      <c r="O382" s="4"/>
      <c r="P382" s="5"/>
      <c r="Q382" s="4"/>
      <c r="T382" s="4"/>
      <c r="U382" s="5"/>
      <c r="V382" s="4"/>
      <c r="Y382" s="4"/>
      <c r="Z382" s="5"/>
      <c r="AA382" s="4"/>
      <c r="AD382" s="4"/>
      <c r="AE382" s="5"/>
      <c r="AF382" s="4"/>
      <c r="AI382" s="4"/>
      <c r="AJ382" s="5"/>
      <c r="AK382" s="4"/>
      <c r="AN382" s="4"/>
      <c r="AO382" s="5"/>
      <c r="AP382" s="4"/>
      <c r="AS382" s="4"/>
      <c r="AT382" s="5"/>
      <c r="AU382" s="4"/>
      <c r="AX382" s="4"/>
      <c r="AY382" s="5"/>
      <c r="AZ382" s="4"/>
      <c r="BC382" s="4"/>
      <c r="BD382" s="5"/>
      <c r="BE382" s="4"/>
      <c r="BH382" s="4"/>
      <c r="BI382" s="5"/>
      <c r="BJ382" s="4"/>
      <c r="BN382" s="4"/>
      <c r="BO382" s="5"/>
      <c r="BP382" s="4"/>
    </row>
    <row r="383" spans="4:68" s="3" customFormat="1" ht="14.4" x14ac:dyDescent="0.3">
      <c r="D383" s="57"/>
      <c r="E383" s="44"/>
      <c r="F383" s="45"/>
      <c r="G383" s="45"/>
      <c r="H383" s="57"/>
      <c r="J383" s="4"/>
      <c r="K383" s="5"/>
      <c r="L383" s="4"/>
      <c r="O383" s="4"/>
      <c r="P383" s="5"/>
      <c r="Q383" s="4"/>
      <c r="T383" s="4"/>
      <c r="U383" s="5"/>
      <c r="V383" s="4"/>
      <c r="Y383" s="4"/>
      <c r="Z383" s="5"/>
      <c r="AA383" s="4"/>
      <c r="AD383" s="4"/>
      <c r="AE383" s="5"/>
      <c r="AF383" s="4"/>
      <c r="AI383" s="4"/>
      <c r="AJ383" s="5"/>
      <c r="AK383" s="4"/>
      <c r="AN383" s="4"/>
      <c r="AO383" s="5"/>
      <c r="AP383" s="4"/>
      <c r="AS383" s="4"/>
      <c r="AT383" s="5"/>
      <c r="AU383" s="4"/>
      <c r="AX383" s="4"/>
      <c r="AY383" s="5"/>
      <c r="AZ383" s="4"/>
      <c r="BC383" s="4"/>
      <c r="BD383" s="5"/>
      <c r="BE383" s="4"/>
      <c r="BH383" s="4"/>
      <c r="BI383" s="5"/>
      <c r="BJ383" s="4"/>
      <c r="BN383" s="4"/>
      <c r="BO383" s="5"/>
      <c r="BP383" s="4"/>
    </row>
    <row r="384" spans="4:68" s="3" customFormat="1" ht="14.4" x14ac:dyDescent="0.3">
      <c r="D384" s="57"/>
      <c r="E384" s="44"/>
      <c r="F384" s="45"/>
      <c r="G384" s="45"/>
      <c r="H384" s="57"/>
      <c r="J384" s="4"/>
      <c r="K384" s="5"/>
      <c r="L384" s="4"/>
      <c r="O384" s="4"/>
      <c r="P384" s="5"/>
      <c r="Q384" s="4"/>
      <c r="T384" s="4"/>
      <c r="U384" s="5"/>
      <c r="V384" s="4"/>
      <c r="Y384" s="4"/>
      <c r="Z384" s="5"/>
      <c r="AA384" s="4"/>
      <c r="AD384" s="4"/>
      <c r="AE384" s="5"/>
      <c r="AF384" s="4"/>
      <c r="AI384" s="4"/>
      <c r="AJ384" s="5"/>
      <c r="AK384" s="4"/>
      <c r="AN384" s="4"/>
      <c r="AO384" s="5"/>
      <c r="AP384" s="4"/>
      <c r="AS384" s="4"/>
      <c r="AT384" s="5"/>
      <c r="AU384" s="4"/>
      <c r="AX384" s="4"/>
      <c r="AY384" s="5"/>
      <c r="AZ384" s="4"/>
      <c r="BC384" s="4"/>
      <c r="BD384" s="5"/>
      <c r="BE384" s="4"/>
      <c r="BH384" s="4"/>
      <c r="BI384" s="5"/>
      <c r="BJ384" s="4"/>
      <c r="BN384" s="4"/>
      <c r="BO384" s="5"/>
      <c r="BP384" s="4"/>
    </row>
    <row r="385" spans="2:68" s="3" customFormat="1" ht="14.4" x14ac:dyDescent="0.3">
      <c r="D385" s="57"/>
      <c r="E385" s="44"/>
      <c r="F385" s="45"/>
      <c r="G385" s="45"/>
      <c r="H385" s="57"/>
      <c r="J385" s="4"/>
      <c r="K385" s="5"/>
      <c r="L385" s="4"/>
      <c r="O385" s="4"/>
      <c r="P385" s="5"/>
      <c r="Q385" s="4"/>
      <c r="T385" s="4"/>
      <c r="U385" s="5"/>
      <c r="V385" s="4"/>
      <c r="Y385" s="4"/>
      <c r="Z385" s="5"/>
      <c r="AA385" s="4"/>
      <c r="AD385" s="4"/>
      <c r="AE385" s="5"/>
      <c r="AF385" s="4"/>
      <c r="AI385" s="4"/>
      <c r="AJ385" s="5"/>
      <c r="AK385" s="4"/>
      <c r="AN385" s="4"/>
      <c r="AO385" s="5"/>
      <c r="AP385" s="4"/>
      <c r="AS385" s="4"/>
      <c r="AT385" s="5"/>
      <c r="AU385" s="4"/>
      <c r="AX385" s="4"/>
      <c r="AY385" s="5"/>
      <c r="AZ385" s="4"/>
      <c r="BC385" s="4"/>
      <c r="BD385" s="5"/>
      <c r="BE385" s="4"/>
      <c r="BH385" s="4"/>
      <c r="BI385" s="5"/>
      <c r="BJ385" s="4"/>
      <c r="BN385" s="4"/>
      <c r="BO385" s="5"/>
      <c r="BP385" s="4"/>
    </row>
    <row r="386" spans="2:68" s="3" customFormat="1" ht="14.4" x14ac:dyDescent="0.3">
      <c r="D386" s="57"/>
      <c r="E386" s="44"/>
      <c r="F386" s="45"/>
      <c r="G386" s="45"/>
      <c r="H386" s="57"/>
      <c r="J386" s="4"/>
      <c r="K386" s="5"/>
      <c r="L386" s="4"/>
      <c r="O386" s="4"/>
      <c r="P386" s="5"/>
      <c r="Q386" s="4"/>
      <c r="T386" s="4"/>
      <c r="U386" s="5"/>
      <c r="V386" s="4"/>
      <c r="Y386" s="4"/>
      <c r="Z386" s="5"/>
      <c r="AA386" s="4"/>
      <c r="AD386" s="4"/>
      <c r="AE386" s="5"/>
      <c r="AF386" s="4"/>
      <c r="AI386" s="4"/>
      <c r="AJ386" s="5"/>
      <c r="AK386" s="4"/>
      <c r="AN386" s="4"/>
      <c r="AO386" s="5"/>
      <c r="AP386" s="4"/>
      <c r="AS386" s="4"/>
      <c r="AT386" s="5"/>
      <c r="AU386" s="4"/>
      <c r="AX386" s="4"/>
      <c r="AY386" s="5"/>
      <c r="AZ386" s="4"/>
      <c r="BC386" s="4"/>
      <c r="BD386" s="5"/>
      <c r="BE386" s="4"/>
      <c r="BH386" s="4"/>
      <c r="BI386" s="5"/>
      <c r="BJ386" s="4"/>
      <c r="BN386" s="4"/>
      <c r="BO386" s="5"/>
      <c r="BP386" s="4"/>
    </row>
    <row r="387" spans="2:68" s="3" customFormat="1" ht="14.4" x14ac:dyDescent="0.3">
      <c r="D387" s="57"/>
      <c r="E387" s="44"/>
      <c r="F387" s="45"/>
      <c r="G387" s="45"/>
      <c r="H387" s="57"/>
      <c r="J387" s="4"/>
      <c r="K387" s="5"/>
      <c r="L387" s="4"/>
      <c r="O387" s="4"/>
      <c r="P387" s="5"/>
      <c r="Q387" s="4"/>
      <c r="T387" s="4"/>
      <c r="U387" s="5"/>
      <c r="V387" s="4"/>
      <c r="Y387" s="4"/>
      <c r="Z387" s="5"/>
      <c r="AA387" s="4"/>
      <c r="AD387" s="4"/>
      <c r="AE387" s="5"/>
      <c r="AF387" s="4"/>
      <c r="AI387" s="4"/>
      <c r="AJ387" s="5"/>
      <c r="AK387" s="4"/>
      <c r="AN387" s="4"/>
      <c r="AO387" s="5"/>
      <c r="AP387" s="4"/>
      <c r="AS387" s="4"/>
      <c r="AT387" s="5"/>
      <c r="AU387" s="4"/>
      <c r="AX387" s="4"/>
      <c r="AY387" s="5"/>
      <c r="AZ387" s="4"/>
      <c r="BC387" s="4"/>
      <c r="BD387" s="5"/>
      <c r="BE387" s="4"/>
      <c r="BH387" s="4"/>
      <c r="BI387" s="5"/>
      <c r="BJ387" s="4"/>
      <c r="BN387" s="4"/>
      <c r="BO387" s="5"/>
      <c r="BP387" s="4"/>
    </row>
    <row r="388" spans="2:68" s="3" customFormat="1" ht="14.4" x14ac:dyDescent="0.3">
      <c r="D388" s="57"/>
      <c r="E388" s="44"/>
      <c r="F388" s="45"/>
      <c r="G388" s="45"/>
      <c r="H388" s="57"/>
      <c r="J388" s="4"/>
      <c r="K388" s="5"/>
      <c r="L388" s="4"/>
      <c r="O388" s="4"/>
      <c r="P388" s="5"/>
      <c r="Q388" s="4"/>
      <c r="T388" s="4"/>
      <c r="U388" s="5"/>
      <c r="V388" s="4"/>
      <c r="Y388" s="4"/>
      <c r="Z388" s="5"/>
      <c r="AA388" s="4"/>
      <c r="AD388" s="4"/>
      <c r="AE388" s="5"/>
      <c r="AF388" s="4"/>
      <c r="AI388" s="4"/>
      <c r="AJ388" s="5"/>
      <c r="AK388" s="4"/>
      <c r="AN388" s="4"/>
      <c r="AO388" s="5"/>
      <c r="AP388" s="4"/>
      <c r="AS388" s="4"/>
      <c r="AT388" s="5"/>
      <c r="AU388" s="4"/>
      <c r="AX388" s="4"/>
      <c r="AY388" s="5"/>
      <c r="AZ388" s="4"/>
      <c r="BC388" s="4"/>
      <c r="BD388" s="5"/>
      <c r="BE388" s="4"/>
      <c r="BH388" s="4"/>
      <c r="BI388" s="5"/>
      <c r="BJ388" s="4"/>
      <c r="BN388" s="4"/>
      <c r="BO388" s="5"/>
      <c r="BP388" s="4"/>
    </row>
    <row r="389" spans="2:68" ht="14.4" x14ac:dyDescent="0.3">
      <c r="B389" s="3"/>
      <c r="C389" s="3"/>
    </row>
    <row r="390" spans="2:68" ht="14.4" x14ac:dyDescent="0.3">
      <c r="B390" s="3"/>
      <c r="C390" s="3"/>
    </row>
    <row r="391" spans="2:68" ht="14.4" x14ac:dyDescent="0.3">
      <c r="B391" s="3"/>
      <c r="C391" s="3"/>
    </row>
    <row r="392" spans="2:68" ht="14.4" x14ac:dyDescent="0.3">
      <c r="B392" s="3"/>
      <c r="C392" s="3"/>
    </row>
    <row r="393" spans="2:68" ht="14.4" x14ac:dyDescent="0.3">
      <c r="B393" s="3"/>
      <c r="C393" s="3"/>
    </row>
    <row r="394" spans="2:68" ht="14.4" x14ac:dyDescent="0.3">
      <c r="B394" s="3"/>
      <c r="C394" s="3"/>
    </row>
    <row r="395" spans="2:68" ht="14.4" x14ac:dyDescent="0.3">
      <c r="B395" s="3"/>
      <c r="C395" s="3"/>
    </row>
    <row r="396" spans="2:68" ht="14.4" x14ac:dyDescent="0.3">
      <c r="B396" s="3"/>
      <c r="C396" s="3"/>
    </row>
    <row r="397" spans="2:68" ht="14.4" x14ac:dyDescent="0.3">
      <c r="B397" s="3"/>
      <c r="C397" s="3"/>
    </row>
    <row r="398" spans="2:68" ht="14.4" x14ac:dyDescent="0.3">
      <c r="B398" s="3"/>
      <c r="C398" s="3"/>
    </row>
    <row r="399" spans="2:68" ht="14.4" x14ac:dyDescent="0.3">
      <c r="B399" s="3"/>
      <c r="C399" s="3"/>
    </row>
    <row r="400" spans="2:68" ht="14.4" x14ac:dyDescent="0.3">
      <c r="B400" s="3"/>
      <c r="C400" s="3"/>
    </row>
    <row r="401" spans="2:3" ht="14.4" x14ac:dyDescent="0.3">
      <c r="B401" s="3"/>
      <c r="C401" s="3"/>
    </row>
    <row r="402" spans="2:3" ht="14.4" x14ac:dyDescent="0.3">
      <c r="B402" s="3"/>
      <c r="C402" s="3"/>
    </row>
    <row r="403" spans="2:3" ht="14.4" x14ac:dyDescent="0.3">
      <c r="B403" s="3"/>
      <c r="C403" s="3"/>
    </row>
    <row r="404" spans="2:3" ht="14.4" x14ac:dyDescent="0.3">
      <c r="B404" s="3"/>
      <c r="C404" s="3"/>
    </row>
    <row r="405" spans="2:3" ht="14.4" x14ac:dyDescent="0.3">
      <c r="B405" s="3"/>
      <c r="C405" s="3"/>
    </row>
    <row r="406" spans="2:3" ht="14.4" x14ac:dyDescent="0.3">
      <c r="B406" s="3"/>
      <c r="C406" s="3"/>
    </row>
    <row r="407" spans="2:3" ht="14.4" x14ac:dyDescent="0.3">
      <c r="B407" s="3"/>
      <c r="C407" s="3"/>
    </row>
    <row r="408" spans="2:3" ht="14.4" x14ac:dyDescent="0.3">
      <c r="B408" s="3"/>
      <c r="C408" s="3"/>
    </row>
    <row r="409" spans="2:3" ht="14.4" x14ac:dyDescent="0.3">
      <c r="B409" s="3"/>
      <c r="C409" s="3"/>
    </row>
    <row r="410" spans="2:3" ht="14.4" x14ac:dyDescent="0.3">
      <c r="B410" s="3"/>
      <c r="C410" s="3"/>
    </row>
    <row r="411" spans="2:3" ht="14.4" x14ac:dyDescent="0.3">
      <c r="B411" s="3"/>
      <c r="C411" s="3"/>
    </row>
    <row r="412" spans="2:3" ht="14.4" x14ac:dyDescent="0.3">
      <c r="B412" s="3"/>
      <c r="C412" s="3"/>
    </row>
    <row r="413" spans="2:3" ht="14.4" x14ac:dyDescent="0.3">
      <c r="B413" s="3"/>
      <c r="C413" s="3"/>
    </row>
    <row r="414" spans="2:3" ht="14.4" x14ac:dyDescent="0.3">
      <c r="B414" s="3"/>
      <c r="C414" s="3"/>
    </row>
    <row r="415" spans="2:3" ht="14.4" x14ac:dyDescent="0.3">
      <c r="B415" s="3"/>
      <c r="C415" s="3"/>
    </row>
    <row r="416" spans="2:3" ht="14.4" x14ac:dyDescent="0.3">
      <c r="B416" s="3"/>
      <c r="C416" s="3"/>
    </row>
    <row r="417" spans="2:3" ht="14.4" x14ac:dyDescent="0.3">
      <c r="B417" s="3"/>
      <c r="C417" s="3"/>
    </row>
    <row r="418" spans="2:3" ht="14.4" x14ac:dyDescent="0.3">
      <c r="B418" s="3"/>
      <c r="C418" s="3"/>
    </row>
    <row r="419" spans="2:3" ht="14.4" x14ac:dyDescent="0.3">
      <c r="B419" s="3"/>
      <c r="C419" s="3"/>
    </row>
    <row r="420" spans="2:3" ht="14.4" x14ac:dyDescent="0.3">
      <c r="B420" s="3"/>
      <c r="C420" s="3"/>
    </row>
    <row r="421" spans="2:3" ht="14.4" x14ac:dyDescent="0.3">
      <c r="B421" s="3"/>
      <c r="C421" s="3"/>
    </row>
    <row r="422" spans="2:3" ht="14.4" x14ac:dyDescent="0.3">
      <c r="B422" s="3"/>
      <c r="C422" s="3"/>
    </row>
    <row r="423" spans="2:3" ht="14.4" x14ac:dyDescent="0.3">
      <c r="B423" s="3"/>
      <c r="C423" s="3"/>
    </row>
    <row r="424" spans="2:3" ht="14.4" x14ac:dyDescent="0.3">
      <c r="B424" s="3"/>
      <c r="C424" s="3"/>
    </row>
    <row r="425" spans="2:3" ht="14.4" x14ac:dyDescent="0.3">
      <c r="B425" s="3"/>
      <c r="C425" s="3"/>
    </row>
    <row r="426" spans="2:3" ht="14.4" x14ac:dyDescent="0.3">
      <c r="B426" s="3"/>
      <c r="C426" s="3"/>
    </row>
    <row r="427" spans="2:3" ht="14.4" x14ac:dyDescent="0.3">
      <c r="B427" s="3"/>
      <c r="C427" s="3"/>
    </row>
    <row r="428" spans="2:3" ht="14.4" x14ac:dyDescent="0.3">
      <c r="B428" s="3"/>
      <c r="C428" s="3"/>
    </row>
    <row r="429" spans="2:3" ht="14.4" x14ac:dyDescent="0.3">
      <c r="B429" s="3"/>
      <c r="C429" s="3"/>
    </row>
  </sheetData>
  <mergeCells count="26">
    <mergeCell ref="B66:B68"/>
    <mergeCell ref="B70:B72"/>
    <mergeCell ref="B75:B77"/>
    <mergeCell ref="B79:B81"/>
    <mergeCell ref="B84:B86"/>
    <mergeCell ref="BX3:CB3"/>
    <mergeCell ref="AC3:AG3"/>
    <mergeCell ref="AH3:AL3"/>
    <mergeCell ref="AN3:AR3"/>
    <mergeCell ref="AS3:AW3"/>
    <mergeCell ref="AX3:BB3"/>
    <mergeCell ref="BC3:BG3"/>
    <mergeCell ref="B56:B58"/>
    <mergeCell ref="B61:B63"/>
    <mergeCell ref="BH3:BL3"/>
    <mergeCell ref="BM3:BQ3"/>
    <mergeCell ref="BR3:BV3"/>
    <mergeCell ref="B8:B15"/>
    <mergeCell ref="B18:B25"/>
    <mergeCell ref="B28:B35"/>
    <mergeCell ref="B40:B47"/>
    <mergeCell ref="X3:AB3"/>
    <mergeCell ref="D3:H3"/>
    <mergeCell ref="I3:M3"/>
    <mergeCell ref="N3:R3"/>
    <mergeCell ref="S3:W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CC41E-260E-4860-BC05-BFA0E38F802E}">
  <sheetPr>
    <tabColor theme="8" tint="0.39997558519241921"/>
  </sheetPr>
  <dimension ref="A1:N871"/>
  <sheetViews>
    <sheetView workbookViewId="0">
      <pane xSplit="1" ySplit="2" topLeftCell="B852" activePane="bottomRight" state="frozen"/>
      <selection pane="topRight" activeCell="B1" sqref="B1"/>
      <selection pane="bottomLeft" activeCell="A3" sqref="A3"/>
      <selection pane="bottomRight" activeCell="A871" sqref="A871"/>
    </sheetView>
  </sheetViews>
  <sheetFormatPr defaultColWidth="9.109375" defaultRowHeight="15.05" x14ac:dyDescent="0.3"/>
  <cols>
    <col min="1" max="1" width="23.6640625" style="82" bestFit="1" customWidth="1"/>
    <col min="2" max="2" width="17" style="82" bestFit="1" customWidth="1"/>
    <col min="3" max="3" width="13.5546875" style="82" bestFit="1" customWidth="1"/>
    <col min="4" max="4" width="10.5546875" style="83" bestFit="1" customWidth="1"/>
    <col min="5" max="5" width="11.33203125" style="83" bestFit="1" customWidth="1"/>
    <col min="6" max="6" width="19" style="84" bestFit="1" customWidth="1"/>
    <col min="7" max="7" width="10.109375" style="84" bestFit="1" customWidth="1"/>
    <col min="8" max="8" width="11.5546875" style="82" customWidth="1"/>
    <col min="9" max="9" width="13.6640625" style="82" customWidth="1"/>
    <col min="10" max="11" width="11.5546875" style="82" customWidth="1"/>
    <col min="12" max="12" width="51.88671875" style="82" customWidth="1"/>
    <col min="13" max="13" width="11.5546875" style="82" customWidth="1"/>
    <col min="14" max="14" width="18.88671875" style="82" customWidth="1"/>
    <col min="15" max="16384" width="9.109375" style="74"/>
  </cols>
  <sheetData>
    <row r="1" spans="1:14" thickBot="1" x14ac:dyDescent="0.35">
      <c r="C1" s="143" t="s">
        <v>103</v>
      </c>
      <c r="D1" s="144"/>
      <c r="E1" s="144"/>
      <c r="F1" s="144"/>
      <c r="G1" s="144"/>
      <c r="H1" s="144"/>
      <c r="I1" s="144"/>
      <c r="J1" s="144"/>
      <c r="K1" s="144"/>
    </row>
    <row r="2" spans="1:14" ht="15.65" thickBot="1" x14ac:dyDescent="0.35">
      <c r="A2" s="76" t="s">
        <v>49</v>
      </c>
      <c r="B2" s="77" t="s">
        <v>50</v>
      </c>
      <c r="C2" s="78" t="s">
        <v>51</v>
      </c>
      <c r="D2" s="78" t="s">
        <v>52</v>
      </c>
      <c r="E2" s="78" t="s">
        <v>53</v>
      </c>
      <c r="F2" s="105" t="s">
        <v>54</v>
      </c>
      <c r="G2" s="106" t="s">
        <v>55</v>
      </c>
      <c r="H2" s="75" t="s">
        <v>85</v>
      </c>
      <c r="I2" s="75" t="s">
        <v>83</v>
      </c>
      <c r="J2" s="75" t="s">
        <v>84</v>
      </c>
      <c r="K2" s="75" t="s">
        <v>6</v>
      </c>
      <c r="L2" s="75" t="str">
        <f>I2&amp;"-"&amp;J2&amp;"-"&amp;K2</f>
        <v>Store-Div-Season</v>
      </c>
      <c r="M2" s="75" t="s">
        <v>86</v>
      </c>
      <c r="N2" s="75" t="s">
        <v>87</v>
      </c>
    </row>
    <row r="3" spans="1:14" x14ac:dyDescent="0.3">
      <c r="A3" s="79" t="s">
        <v>56</v>
      </c>
      <c r="B3" s="80" t="s">
        <v>57</v>
      </c>
      <c r="C3" s="80" t="s">
        <v>58</v>
      </c>
      <c r="D3" s="80">
        <v>6</v>
      </c>
      <c r="E3" s="107">
        <v>8150</v>
      </c>
      <c r="F3" s="107">
        <v>8150</v>
      </c>
      <c r="G3" s="108">
        <v>1358.33</v>
      </c>
      <c r="H3" s="81" t="s">
        <v>32</v>
      </c>
      <c r="I3" s="82" t="str">
        <f>A3</f>
        <v>Amersport ru</v>
      </c>
      <c r="J3" s="82" t="str">
        <f>VLOOKUP($B:$B,source!$A:$B,2,0)</f>
        <v>ACC</v>
      </c>
      <c r="K3" s="82" t="str">
        <f>IFERROR(VLOOKUP($C:$C,source!$A:$B,2,0),"OLD STOCKS")</f>
        <v>C/O</v>
      </c>
      <c r="L3" s="82" t="str">
        <f>I3&amp;"-"&amp;J3&amp;"-"&amp;K3&amp;"-"&amp;H3</f>
        <v>Amersport ru-ACC-C/O-January 2020</v>
      </c>
      <c r="M3" s="83">
        <f>D3</f>
        <v>6</v>
      </c>
      <c r="N3" s="84">
        <f>E3</f>
        <v>8150</v>
      </c>
    </row>
    <row r="4" spans="1:14" x14ac:dyDescent="0.3">
      <c r="A4" s="79" t="s">
        <v>56</v>
      </c>
      <c r="B4" s="80" t="s">
        <v>57</v>
      </c>
      <c r="C4" s="80" t="s">
        <v>59</v>
      </c>
      <c r="D4" s="80">
        <v>32</v>
      </c>
      <c r="E4" s="107">
        <v>41347</v>
      </c>
      <c r="F4" s="107">
        <v>41347</v>
      </c>
      <c r="G4" s="108">
        <v>6891.17</v>
      </c>
      <c r="H4" s="81" t="s">
        <v>32</v>
      </c>
      <c r="I4" s="82" t="str">
        <f t="shared" ref="I4:I66" si="0">A4</f>
        <v>Amersport ru</v>
      </c>
      <c r="J4" s="82" t="str">
        <f>VLOOKUP($B:$B,source!$A:$B,2,0)</f>
        <v>ACC</v>
      </c>
      <c r="K4" s="82" t="str">
        <f>IFERROR(VLOOKUP($C:$C,source!$A:$B,2,0),"OLD STOCKS")</f>
        <v>OLD STOCKS</v>
      </c>
      <c r="L4" s="82" t="str">
        <f t="shared" ref="L4:L67" si="1">I4&amp;"-"&amp;J4&amp;"-"&amp;K4&amp;"-"&amp;H4</f>
        <v>Amersport ru-ACC-OLD STOCKS-January 2020</v>
      </c>
      <c r="M4" s="83">
        <f t="shared" ref="M4:M67" si="2">D4</f>
        <v>32</v>
      </c>
      <c r="N4" s="84">
        <f t="shared" ref="N4:N67" si="3">E4</f>
        <v>41347</v>
      </c>
    </row>
    <row r="5" spans="1:14" x14ac:dyDescent="0.3">
      <c r="A5" s="79" t="s">
        <v>56</v>
      </c>
      <c r="B5" s="80" t="s">
        <v>57</v>
      </c>
      <c r="C5" s="121" t="s">
        <v>60</v>
      </c>
      <c r="D5" s="121">
        <v>8</v>
      </c>
      <c r="E5" s="122">
        <v>1592</v>
      </c>
      <c r="F5" s="122">
        <v>1592</v>
      </c>
      <c r="G5" s="123">
        <v>265.36</v>
      </c>
      <c r="H5" s="124" t="s">
        <v>32</v>
      </c>
      <c r="I5" s="125" t="str">
        <f t="shared" si="0"/>
        <v>Amersport ru</v>
      </c>
      <c r="J5" s="125" t="str">
        <f>VLOOKUP($B:$B,source!$A:$B,2,0)</f>
        <v>ACC</v>
      </c>
      <c r="K5" s="125" t="str">
        <f>IFERROR(VLOOKUP($C:$C,source!$A:$B,2,0),"OLD STOCKS")</f>
        <v>All Seasons</v>
      </c>
      <c r="L5" s="125" t="str">
        <f t="shared" si="1"/>
        <v>Amersport ru-ACC-All Seasons-January 2020</v>
      </c>
      <c r="M5" s="126">
        <f t="shared" si="2"/>
        <v>8</v>
      </c>
      <c r="N5" s="127">
        <f t="shared" si="3"/>
        <v>1592</v>
      </c>
    </row>
    <row r="6" spans="1:14" x14ac:dyDescent="0.3">
      <c r="A6" s="79" t="s">
        <v>56</v>
      </c>
      <c r="B6" s="80" t="s">
        <v>57</v>
      </c>
      <c r="C6" s="80" t="s">
        <v>61</v>
      </c>
      <c r="D6" s="80">
        <v>2</v>
      </c>
      <c r="E6" s="107">
        <v>2455</v>
      </c>
      <c r="F6" s="107">
        <v>2455</v>
      </c>
      <c r="G6" s="108">
        <v>409.17</v>
      </c>
      <c r="H6" s="81" t="s">
        <v>32</v>
      </c>
      <c r="I6" s="82" t="str">
        <f t="shared" si="0"/>
        <v>Amersport ru</v>
      </c>
      <c r="J6" s="82" t="str">
        <f>VLOOKUP($B:$B,source!$A:$B,2,0)</f>
        <v>ACC</v>
      </c>
      <c r="K6" s="82" t="str">
        <f>IFERROR(VLOOKUP($C:$C,source!$A:$B,2,0),"OLD STOCKS")</f>
        <v>HO19</v>
      </c>
      <c r="L6" s="82" t="str">
        <f t="shared" si="1"/>
        <v>Amersport ru-ACC-HO19-January 2020</v>
      </c>
      <c r="M6" s="83">
        <f t="shared" si="2"/>
        <v>2</v>
      </c>
      <c r="N6" s="84">
        <f t="shared" si="3"/>
        <v>2455</v>
      </c>
    </row>
    <row r="7" spans="1:14" x14ac:dyDescent="0.3">
      <c r="A7" s="79" t="s">
        <v>56</v>
      </c>
      <c r="B7" s="80" t="s">
        <v>57</v>
      </c>
      <c r="C7" s="80" t="s">
        <v>62</v>
      </c>
      <c r="D7" s="80">
        <v>19</v>
      </c>
      <c r="E7" s="107">
        <v>24699</v>
      </c>
      <c r="F7" s="107">
        <v>24699</v>
      </c>
      <c r="G7" s="108">
        <v>4116.51</v>
      </c>
      <c r="H7" s="81" t="s">
        <v>32</v>
      </c>
      <c r="I7" s="82" t="str">
        <f t="shared" si="0"/>
        <v>Amersport ru</v>
      </c>
      <c r="J7" s="82" t="str">
        <f>VLOOKUP($B:$B,source!$A:$B,2,0)</f>
        <v>ACC</v>
      </c>
      <c r="K7" s="82" t="str">
        <f>IFERROR(VLOOKUP($C:$C,source!$A:$B,2,0),"OLD STOCKS")</f>
        <v>OLD STOCKS</v>
      </c>
      <c r="L7" s="82" t="str">
        <f t="shared" si="1"/>
        <v>Amersport ru-ACC-OLD STOCKS-January 2020</v>
      </c>
      <c r="M7" s="83">
        <f t="shared" si="2"/>
        <v>19</v>
      </c>
      <c r="N7" s="84">
        <f t="shared" si="3"/>
        <v>24699</v>
      </c>
    </row>
    <row r="8" spans="1:14" x14ac:dyDescent="0.3">
      <c r="A8" s="79" t="s">
        <v>56</v>
      </c>
      <c r="B8" s="80" t="s">
        <v>57</v>
      </c>
      <c r="C8" s="80" t="s">
        <v>63</v>
      </c>
      <c r="D8" s="80">
        <v>28</v>
      </c>
      <c r="E8" s="107">
        <v>31845</v>
      </c>
      <c r="F8" s="107">
        <v>31845</v>
      </c>
      <c r="G8" s="108">
        <v>5307.48</v>
      </c>
      <c r="H8" s="81" t="s">
        <v>32</v>
      </c>
      <c r="I8" s="82" t="str">
        <f t="shared" si="0"/>
        <v>Amersport ru</v>
      </c>
      <c r="J8" s="82" t="str">
        <f>VLOOKUP($B:$B,source!$A:$B,2,0)</f>
        <v>ACC</v>
      </c>
      <c r="K8" s="82" t="str">
        <f>IFERROR(VLOOKUP($C:$C,source!$A:$B,2,0),"OLD STOCKS")</f>
        <v>FA19</v>
      </c>
      <c r="L8" s="82" t="str">
        <f t="shared" si="1"/>
        <v>Amersport ru-ACC-FA19-January 2020</v>
      </c>
      <c r="M8" s="83">
        <f t="shared" si="2"/>
        <v>28</v>
      </c>
      <c r="N8" s="84">
        <f t="shared" si="3"/>
        <v>31845</v>
      </c>
    </row>
    <row r="9" spans="1:14" x14ac:dyDescent="0.3">
      <c r="A9" s="79" t="s">
        <v>56</v>
      </c>
      <c r="B9" s="80" t="s">
        <v>64</v>
      </c>
      <c r="C9" s="80" t="s">
        <v>58</v>
      </c>
      <c r="D9" s="80">
        <v>47</v>
      </c>
      <c r="E9" s="107">
        <v>195040</v>
      </c>
      <c r="F9" s="107">
        <v>195040</v>
      </c>
      <c r="G9" s="108">
        <v>32506.67</v>
      </c>
      <c r="H9" s="81" t="s">
        <v>32</v>
      </c>
      <c r="I9" s="82" t="str">
        <f t="shared" si="0"/>
        <v>Amersport ru</v>
      </c>
      <c r="J9" s="82" t="str">
        <f>VLOOKUP($B:$B,source!$A:$B,2,0)</f>
        <v>FOOTWEAR</v>
      </c>
      <c r="K9" s="82" t="str">
        <f>IFERROR(VLOOKUP($C:$C,source!$A:$B,2,0),"OLD STOCKS")</f>
        <v>C/O</v>
      </c>
      <c r="L9" s="82" t="str">
        <f t="shared" si="1"/>
        <v>Amersport ru-FOOTWEAR-C/O-January 2020</v>
      </c>
      <c r="M9" s="83">
        <f t="shared" si="2"/>
        <v>47</v>
      </c>
      <c r="N9" s="84">
        <f t="shared" si="3"/>
        <v>195040</v>
      </c>
    </row>
    <row r="10" spans="1:14" x14ac:dyDescent="0.3">
      <c r="A10" s="79" t="s">
        <v>56</v>
      </c>
      <c r="B10" s="80" t="s">
        <v>64</v>
      </c>
      <c r="C10" s="80" t="s">
        <v>65</v>
      </c>
      <c r="D10" s="80">
        <v>5</v>
      </c>
      <c r="E10" s="107">
        <v>47500</v>
      </c>
      <c r="F10" s="107">
        <v>47500</v>
      </c>
      <c r="G10" s="108">
        <v>7916.65</v>
      </c>
      <c r="H10" s="81" t="s">
        <v>32</v>
      </c>
      <c r="I10" s="82" t="str">
        <f t="shared" si="0"/>
        <v>Amersport ru</v>
      </c>
      <c r="J10" s="82" t="str">
        <f>VLOOKUP($B:$B,source!$A:$B,2,0)</f>
        <v>FOOTWEAR</v>
      </c>
      <c r="K10" s="82" t="str">
        <f>IFERROR(VLOOKUP($C:$C,source!$A:$B,2,0),"OLD STOCKS")</f>
        <v>OLD STOCKS</v>
      </c>
      <c r="L10" s="82" t="str">
        <f t="shared" si="1"/>
        <v>Amersport ru-FOOTWEAR-OLD STOCKS-January 2020</v>
      </c>
      <c r="M10" s="83">
        <f t="shared" si="2"/>
        <v>5</v>
      </c>
      <c r="N10" s="84">
        <f t="shared" si="3"/>
        <v>47500</v>
      </c>
    </row>
    <row r="11" spans="1:14" x14ac:dyDescent="0.3">
      <c r="A11" s="79" t="s">
        <v>56</v>
      </c>
      <c r="B11" s="80" t="s">
        <v>64</v>
      </c>
      <c r="C11" s="80" t="s">
        <v>66</v>
      </c>
      <c r="D11" s="80">
        <v>56</v>
      </c>
      <c r="E11" s="107">
        <v>401010</v>
      </c>
      <c r="F11" s="107">
        <v>401010</v>
      </c>
      <c r="G11" s="108">
        <v>66834.899999999994</v>
      </c>
      <c r="H11" s="81" t="s">
        <v>32</v>
      </c>
      <c r="I11" s="82" t="str">
        <f t="shared" si="0"/>
        <v>Amersport ru</v>
      </c>
      <c r="J11" s="82" t="str">
        <f>VLOOKUP($B:$B,source!$A:$B,2,0)</f>
        <v>FOOTWEAR</v>
      </c>
      <c r="K11" s="82" t="str">
        <f>IFERROR(VLOOKUP($C:$C,source!$A:$B,2,0),"OLD STOCKS")</f>
        <v>Incubate 2019</v>
      </c>
      <c r="L11" s="82" t="str">
        <f t="shared" si="1"/>
        <v>Amersport ru-FOOTWEAR-Incubate 2019-January 2020</v>
      </c>
      <c r="M11" s="83">
        <f t="shared" si="2"/>
        <v>56</v>
      </c>
      <c r="N11" s="84">
        <f t="shared" si="3"/>
        <v>401010</v>
      </c>
    </row>
    <row r="12" spans="1:14" x14ac:dyDescent="0.3">
      <c r="A12" s="79" t="s">
        <v>56</v>
      </c>
      <c r="B12" s="80" t="s">
        <v>64</v>
      </c>
      <c r="C12" s="80" t="s">
        <v>67</v>
      </c>
      <c r="D12" s="80">
        <v>1</v>
      </c>
      <c r="E12" s="107">
        <v>2363</v>
      </c>
      <c r="F12" s="107">
        <v>2363</v>
      </c>
      <c r="G12" s="108">
        <v>393.83</v>
      </c>
      <c r="H12" s="81" t="s">
        <v>32</v>
      </c>
      <c r="I12" s="82" t="str">
        <f t="shared" si="0"/>
        <v>Amersport ru</v>
      </c>
      <c r="J12" s="82" t="str">
        <f>VLOOKUP($B:$B,source!$A:$B,2,0)</f>
        <v>FOOTWEAR</v>
      </c>
      <c r="K12" s="82" t="str">
        <f>IFERROR(VLOOKUP($C:$C,source!$A:$B,2,0),"OLD STOCKS")</f>
        <v>OLD STOCKS</v>
      </c>
      <c r="L12" s="82" t="str">
        <f t="shared" si="1"/>
        <v>Amersport ru-FOOTWEAR-OLD STOCKS-January 2020</v>
      </c>
      <c r="M12" s="83">
        <f t="shared" si="2"/>
        <v>1</v>
      </c>
      <c r="N12" s="84">
        <f t="shared" si="3"/>
        <v>2363</v>
      </c>
    </row>
    <row r="13" spans="1:14" x14ac:dyDescent="0.3">
      <c r="A13" s="79" t="s">
        <v>56</v>
      </c>
      <c r="B13" s="80" t="s">
        <v>64</v>
      </c>
      <c r="C13" s="80" t="s">
        <v>59</v>
      </c>
      <c r="D13" s="80">
        <v>270</v>
      </c>
      <c r="E13" s="107">
        <v>767783</v>
      </c>
      <c r="F13" s="107">
        <v>767783</v>
      </c>
      <c r="G13" s="108">
        <v>125092.03</v>
      </c>
      <c r="H13" s="81" t="s">
        <v>32</v>
      </c>
      <c r="I13" s="82" t="str">
        <f t="shared" si="0"/>
        <v>Amersport ru</v>
      </c>
      <c r="J13" s="82" t="str">
        <f>VLOOKUP($B:$B,source!$A:$B,2,0)</f>
        <v>FOOTWEAR</v>
      </c>
      <c r="K13" s="82" t="str">
        <f>IFERROR(VLOOKUP($C:$C,source!$A:$B,2,0),"OLD STOCKS")</f>
        <v>OLD STOCKS</v>
      </c>
      <c r="L13" s="82" t="str">
        <f t="shared" si="1"/>
        <v>Amersport ru-FOOTWEAR-OLD STOCKS-January 2020</v>
      </c>
      <c r="M13" s="83">
        <f t="shared" si="2"/>
        <v>270</v>
      </c>
      <c r="N13" s="84">
        <f t="shared" si="3"/>
        <v>767783</v>
      </c>
    </row>
    <row r="14" spans="1:14" x14ac:dyDescent="0.3">
      <c r="A14" s="79" t="s">
        <v>56</v>
      </c>
      <c r="B14" s="80" t="s">
        <v>64</v>
      </c>
      <c r="C14" s="80" t="s">
        <v>60</v>
      </c>
      <c r="D14" s="80">
        <v>42</v>
      </c>
      <c r="E14" s="107">
        <v>234016</v>
      </c>
      <c r="F14" s="107">
        <v>234016</v>
      </c>
      <c r="G14" s="108">
        <v>38738.32</v>
      </c>
      <c r="H14" s="81" t="s">
        <v>32</v>
      </c>
      <c r="I14" s="82" t="str">
        <f t="shared" si="0"/>
        <v>Amersport ru</v>
      </c>
      <c r="J14" s="82" t="str">
        <f>VLOOKUP($B:$B,source!$A:$B,2,0)</f>
        <v>FOOTWEAR</v>
      </c>
      <c r="K14" s="82" t="str">
        <f>IFERROR(VLOOKUP($C:$C,source!$A:$B,2,0),"OLD STOCKS")</f>
        <v>All Seasons</v>
      </c>
      <c r="L14" s="82" t="str">
        <f t="shared" si="1"/>
        <v>Amersport ru-FOOTWEAR-All Seasons-January 2020</v>
      </c>
      <c r="M14" s="83">
        <f t="shared" si="2"/>
        <v>42</v>
      </c>
      <c r="N14" s="84">
        <f t="shared" si="3"/>
        <v>234016</v>
      </c>
    </row>
    <row r="15" spans="1:14" x14ac:dyDescent="0.3">
      <c r="A15" s="79" t="s">
        <v>56</v>
      </c>
      <c r="B15" s="80" t="s">
        <v>64</v>
      </c>
      <c r="C15" s="80" t="s">
        <v>68</v>
      </c>
      <c r="D15" s="80">
        <v>2</v>
      </c>
      <c r="E15" s="107">
        <v>9070</v>
      </c>
      <c r="F15" s="107">
        <v>9070</v>
      </c>
      <c r="G15" s="108">
        <v>1511.67</v>
      </c>
      <c r="H15" s="81" t="s">
        <v>32</v>
      </c>
      <c r="I15" s="82" t="str">
        <f t="shared" si="0"/>
        <v>Amersport ru</v>
      </c>
      <c r="J15" s="82" t="str">
        <f>VLOOKUP($B:$B,source!$A:$B,2,0)</f>
        <v>FOOTWEAR</v>
      </c>
      <c r="K15" s="82" t="str">
        <f>IFERROR(VLOOKUP($C:$C,source!$A:$B,2,0),"OLD STOCKS")</f>
        <v>OLD STOCKS</v>
      </c>
      <c r="L15" s="82" t="str">
        <f t="shared" si="1"/>
        <v>Amersport ru-FOOTWEAR-OLD STOCKS-January 2020</v>
      </c>
      <c r="M15" s="83">
        <f t="shared" si="2"/>
        <v>2</v>
      </c>
      <c r="N15" s="84">
        <f t="shared" si="3"/>
        <v>9070</v>
      </c>
    </row>
    <row r="16" spans="1:14" x14ac:dyDescent="0.3">
      <c r="A16" s="79" t="s">
        <v>56</v>
      </c>
      <c r="B16" s="80" t="s">
        <v>64</v>
      </c>
      <c r="C16" s="80" t="s">
        <v>61</v>
      </c>
      <c r="D16" s="80">
        <v>130</v>
      </c>
      <c r="E16" s="107">
        <v>578562</v>
      </c>
      <c r="F16" s="107">
        <v>578562</v>
      </c>
      <c r="G16" s="108">
        <v>96426.98</v>
      </c>
      <c r="H16" s="81" t="s">
        <v>32</v>
      </c>
      <c r="I16" s="82" t="str">
        <f t="shared" si="0"/>
        <v>Amersport ru</v>
      </c>
      <c r="J16" s="82" t="str">
        <f>VLOOKUP($B:$B,source!$A:$B,2,0)</f>
        <v>FOOTWEAR</v>
      </c>
      <c r="K16" s="82" t="str">
        <f>IFERROR(VLOOKUP($C:$C,source!$A:$B,2,0),"OLD STOCKS")</f>
        <v>HO19</v>
      </c>
      <c r="L16" s="82" t="str">
        <f t="shared" si="1"/>
        <v>Amersport ru-FOOTWEAR-HO19-January 2020</v>
      </c>
      <c r="M16" s="83">
        <f t="shared" si="2"/>
        <v>130</v>
      </c>
      <c r="N16" s="84">
        <f t="shared" si="3"/>
        <v>578562</v>
      </c>
    </row>
    <row r="17" spans="1:14" x14ac:dyDescent="0.3">
      <c r="A17" s="79" t="s">
        <v>56</v>
      </c>
      <c r="B17" s="80" t="s">
        <v>64</v>
      </c>
      <c r="C17" s="80" t="s">
        <v>62</v>
      </c>
      <c r="D17" s="80">
        <v>140</v>
      </c>
      <c r="E17" s="107">
        <v>435320</v>
      </c>
      <c r="F17" s="107">
        <v>435320</v>
      </c>
      <c r="G17" s="108">
        <v>70742.570000000007</v>
      </c>
      <c r="H17" s="81" t="s">
        <v>32</v>
      </c>
      <c r="I17" s="82" t="str">
        <f t="shared" si="0"/>
        <v>Amersport ru</v>
      </c>
      <c r="J17" s="82" t="str">
        <f>VLOOKUP($B:$B,source!$A:$B,2,0)</f>
        <v>FOOTWEAR</v>
      </c>
      <c r="K17" s="82" t="str">
        <f>IFERROR(VLOOKUP($C:$C,source!$A:$B,2,0),"OLD STOCKS")</f>
        <v>OLD STOCKS</v>
      </c>
      <c r="L17" s="82" t="str">
        <f t="shared" si="1"/>
        <v>Amersport ru-FOOTWEAR-OLD STOCKS-January 2020</v>
      </c>
      <c r="M17" s="83">
        <f t="shared" si="2"/>
        <v>140</v>
      </c>
      <c r="N17" s="84">
        <f t="shared" si="3"/>
        <v>435320</v>
      </c>
    </row>
    <row r="18" spans="1:14" x14ac:dyDescent="0.3">
      <c r="A18" s="79" t="s">
        <v>56</v>
      </c>
      <c r="B18" s="80" t="s">
        <v>64</v>
      </c>
      <c r="C18" s="80" t="s">
        <v>69</v>
      </c>
      <c r="D18" s="80">
        <v>22</v>
      </c>
      <c r="E18" s="107">
        <v>67985</v>
      </c>
      <c r="F18" s="107">
        <v>67985</v>
      </c>
      <c r="G18" s="108">
        <v>11330.81</v>
      </c>
      <c r="H18" s="81" t="s">
        <v>32</v>
      </c>
      <c r="I18" s="82" t="str">
        <f t="shared" si="0"/>
        <v>Amersport ru</v>
      </c>
      <c r="J18" s="82" t="str">
        <f>VLOOKUP($B:$B,source!$A:$B,2,0)</f>
        <v>FOOTWEAR</v>
      </c>
      <c r="K18" s="82" t="str">
        <f>IFERROR(VLOOKUP($C:$C,source!$A:$B,2,0),"OLD STOCKS")</f>
        <v>OLD STOCKS</v>
      </c>
      <c r="L18" s="82" t="str">
        <f t="shared" si="1"/>
        <v>Amersport ru-FOOTWEAR-OLD STOCKS-January 2020</v>
      </c>
      <c r="M18" s="83">
        <f t="shared" si="2"/>
        <v>22</v>
      </c>
      <c r="N18" s="84">
        <f t="shared" si="3"/>
        <v>67985</v>
      </c>
    </row>
    <row r="19" spans="1:14" x14ac:dyDescent="0.3">
      <c r="A19" s="79" t="s">
        <v>56</v>
      </c>
      <c r="B19" s="80" t="s">
        <v>64</v>
      </c>
      <c r="C19" s="80" t="s">
        <v>63</v>
      </c>
      <c r="D19" s="80">
        <v>436</v>
      </c>
      <c r="E19" s="107">
        <v>1354505</v>
      </c>
      <c r="F19" s="107">
        <v>1354505</v>
      </c>
      <c r="G19" s="108">
        <v>220519.98</v>
      </c>
      <c r="H19" s="81" t="s">
        <v>32</v>
      </c>
      <c r="I19" s="82" t="str">
        <f t="shared" si="0"/>
        <v>Amersport ru</v>
      </c>
      <c r="J19" s="82" t="str">
        <f>VLOOKUP($B:$B,source!$A:$B,2,0)</f>
        <v>FOOTWEAR</v>
      </c>
      <c r="K19" s="82" t="str">
        <f>IFERROR(VLOOKUP($C:$C,source!$A:$B,2,0),"OLD STOCKS")</f>
        <v>FA19</v>
      </c>
      <c r="L19" s="82" t="str">
        <f t="shared" si="1"/>
        <v>Amersport ru-FOOTWEAR-FA19-January 2020</v>
      </c>
      <c r="M19" s="83">
        <f t="shared" si="2"/>
        <v>436</v>
      </c>
      <c r="N19" s="84">
        <f t="shared" si="3"/>
        <v>1354505</v>
      </c>
    </row>
    <row r="20" spans="1:14" x14ac:dyDescent="0.3">
      <c r="A20" s="79" t="s">
        <v>56</v>
      </c>
      <c r="B20" s="80" t="s">
        <v>70</v>
      </c>
      <c r="C20" s="80" t="s">
        <v>58</v>
      </c>
      <c r="D20" s="80">
        <v>13</v>
      </c>
      <c r="E20" s="107">
        <v>21140</v>
      </c>
      <c r="F20" s="107">
        <v>21140</v>
      </c>
      <c r="G20" s="108">
        <v>3523.33</v>
      </c>
      <c r="H20" s="81" t="s">
        <v>32</v>
      </c>
      <c r="I20" s="82" t="str">
        <f t="shared" si="0"/>
        <v>Amersport ru</v>
      </c>
      <c r="J20" s="82" t="str">
        <f>VLOOKUP($B:$B,source!$A:$B,2,0)</f>
        <v>APPAREL</v>
      </c>
      <c r="K20" s="82" t="str">
        <f>IFERROR(VLOOKUP($C:$C,source!$A:$B,2,0),"OLD STOCKS")</f>
        <v>C/O</v>
      </c>
      <c r="L20" s="82" t="str">
        <f t="shared" si="1"/>
        <v>Amersport ru-APPAREL-C/O-January 2020</v>
      </c>
      <c r="M20" s="83">
        <f t="shared" si="2"/>
        <v>13</v>
      </c>
      <c r="N20" s="84">
        <f t="shared" si="3"/>
        <v>21140</v>
      </c>
    </row>
    <row r="21" spans="1:14" x14ac:dyDescent="0.3">
      <c r="A21" s="79" t="s">
        <v>56</v>
      </c>
      <c r="B21" s="80" t="s">
        <v>70</v>
      </c>
      <c r="C21" s="80" t="s">
        <v>66</v>
      </c>
      <c r="D21" s="80">
        <v>1</v>
      </c>
      <c r="E21" s="107">
        <v>7300</v>
      </c>
      <c r="F21" s="107">
        <v>7300</v>
      </c>
      <c r="G21" s="108">
        <v>1216.67</v>
      </c>
      <c r="H21" s="81" t="s">
        <v>32</v>
      </c>
      <c r="I21" s="82" t="str">
        <f t="shared" si="0"/>
        <v>Amersport ru</v>
      </c>
      <c r="J21" s="82" t="str">
        <f>VLOOKUP($B:$B,source!$A:$B,2,0)</f>
        <v>APPAREL</v>
      </c>
      <c r="K21" s="82" t="str">
        <f>IFERROR(VLOOKUP($C:$C,source!$A:$B,2,0),"OLD STOCKS")</f>
        <v>Incubate 2019</v>
      </c>
      <c r="L21" s="82" t="str">
        <f t="shared" si="1"/>
        <v>Amersport ru-APPAREL-Incubate 2019-January 2020</v>
      </c>
      <c r="M21" s="83">
        <f t="shared" si="2"/>
        <v>1</v>
      </c>
      <c r="N21" s="84">
        <f t="shared" si="3"/>
        <v>7300</v>
      </c>
    </row>
    <row r="22" spans="1:14" x14ac:dyDescent="0.3">
      <c r="A22" s="79" t="s">
        <v>56</v>
      </c>
      <c r="B22" s="80" t="s">
        <v>70</v>
      </c>
      <c r="C22" s="80" t="s">
        <v>59</v>
      </c>
      <c r="D22" s="80">
        <v>59</v>
      </c>
      <c r="E22" s="107">
        <v>100141</v>
      </c>
      <c r="F22" s="107">
        <v>100141</v>
      </c>
      <c r="G22" s="108">
        <v>16690.2</v>
      </c>
      <c r="H22" s="81" t="s">
        <v>32</v>
      </c>
      <c r="I22" s="82" t="str">
        <f t="shared" si="0"/>
        <v>Amersport ru</v>
      </c>
      <c r="J22" s="82" t="str">
        <f>VLOOKUP($B:$B,source!$A:$B,2,0)</f>
        <v>APPAREL</v>
      </c>
      <c r="K22" s="82" t="str">
        <f>IFERROR(VLOOKUP($C:$C,source!$A:$B,2,0),"OLD STOCKS")</f>
        <v>OLD STOCKS</v>
      </c>
      <c r="L22" s="82" t="str">
        <f t="shared" si="1"/>
        <v>Amersport ru-APPAREL-OLD STOCKS-January 2020</v>
      </c>
      <c r="M22" s="83">
        <f t="shared" si="2"/>
        <v>59</v>
      </c>
      <c r="N22" s="84">
        <f t="shared" si="3"/>
        <v>100141</v>
      </c>
    </row>
    <row r="23" spans="1:14" x14ac:dyDescent="0.3">
      <c r="A23" s="79" t="s">
        <v>56</v>
      </c>
      <c r="B23" s="80" t="s">
        <v>70</v>
      </c>
      <c r="C23" s="80" t="s">
        <v>71</v>
      </c>
      <c r="D23" s="80">
        <v>5</v>
      </c>
      <c r="E23" s="107">
        <v>11749</v>
      </c>
      <c r="F23" s="107">
        <v>11749</v>
      </c>
      <c r="G23" s="108">
        <v>1958.17</v>
      </c>
      <c r="H23" s="81" t="s">
        <v>32</v>
      </c>
      <c r="I23" s="82" t="str">
        <f t="shared" si="0"/>
        <v>Amersport ru</v>
      </c>
      <c r="J23" s="82" t="str">
        <f>VLOOKUP($B:$B,source!$A:$B,2,0)</f>
        <v>APPAREL</v>
      </c>
      <c r="K23" s="82" t="str">
        <f>IFERROR(VLOOKUP($C:$C,source!$A:$B,2,0),"OLD STOCKS")</f>
        <v>OLD STOCKS</v>
      </c>
      <c r="L23" s="82" t="str">
        <f t="shared" si="1"/>
        <v>Amersport ru-APPAREL-OLD STOCKS-January 2020</v>
      </c>
      <c r="M23" s="83">
        <f t="shared" si="2"/>
        <v>5</v>
      </c>
      <c r="N23" s="84">
        <f t="shared" si="3"/>
        <v>11749</v>
      </c>
    </row>
    <row r="24" spans="1:14" x14ac:dyDescent="0.3">
      <c r="A24" s="79" t="s">
        <v>56</v>
      </c>
      <c r="B24" s="80" t="s">
        <v>70</v>
      </c>
      <c r="C24" s="80" t="s">
        <v>61</v>
      </c>
      <c r="D24" s="80">
        <v>17</v>
      </c>
      <c r="E24" s="107">
        <v>21580</v>
      </c>
      <c r="F24" s="107">
        <v>21580</v>
      </c>
      <c r="G24" s="108">
        <v>3596.67</v>
      </c>
      <c r="H24" s="81" t="s">
        <v>32</v>
      </c>
      <c r="I24" s="82" t="str">
        <f t="shared" si="0"/>
        <v>Amersport ru</v>
      </c>
      <c r="J24" s="82" t="str">
        <f>VLOOKUP($B:$B,source!$A:$B,2,0)</f>
        <v>APPAREL</v>
      </c>
      <c r="K24" s="82" t="str">
        <f>IFERROR(VLOOKUP($C:$C,source!$A:$B,2,0),"OLD STOCKS")</f>
        <v>HO19</v>
      </c>
      <c r="L24" s="82" t="str">
        <f t="shared" si="1"/>
        <v>Amersport ru-APPAREL-HO19-January 2020</v>
      </c>
      <c r="M24" s="83">
        <f t="shared" si="2"/>
        <v>17</v>
      </c>
      <c r="N24" s="84">
        <f t="shared" si="3"/>
        <v>21580</v>
      </c>
    </row>
    <row r="25" spans="1:14" x14ac:dyDescent="0.3">
      <c r="A25" s="79" t="s">
        <v>56</v>
      </c>
      <c r="B25" s="80" t="s">
        <v>70</v>
      </c>
      <c r="C25" s="80" t="s">
        <v>62</v>
      </c>
      <c r="D25" s="80">
        <v>15</v>
      </c>
      <c r="E25" s="107">
        <v>20440</v>
      </c>
      <c r="F25" s="107">
        <v>20440</v>
      </c>
      <c r="G25" s="108">
        <v>3406.64</v>
      </c>
      <c r="H25" s="81" t="s">
        <v>32</v>
      </c>
      <c r="I25" s="82" t="str">
        <f t="shared" si="0"/>
        <v>Amersport ru</v>
      </c>
      <c r="J25" s="82" t="str">
        <f>VLOOKUP($B:$B,source!$A:$B,2,0)</f>
        <v>APPAREL</v>
      </c>
      <c r="K25" s="82" t="str">
        <f>IFERROR(VLOOKUP($C:$C,source!$A:$B,2,0),"OLD STOCKS")</f>
        <v>OLD STOCKS</v>
      </c>
      <c r="L25" s="82" t="str">
        <f t="shared" si="1"/>
        <v>Amersport ru-APPAREL-OLD STOCKS-January 2020</v>
      </c>
      <c r="M25" s="83">
        <f t="shared" si="2"/>
        <v>15</v>
      </c>
      <c r="N25" s="84">
        <f t="shared" si="3"/>
        <v>20440</v>
      </c>
    </row>
    <row r="26" spans="1:14" x14ac:dyDescent="0.3">
      <c r="A26" s="79" t="s">
        <v>72</v>
      </c>
      <c r="B26" s="80" t="s">
        <v>57</v>
      </c>
      <c r="C26" s="80" t="s">
        <v>58</v>
      </c>
      <c r="D26" s="80">
        <v>9</v>
      </c>
      <c r="E26" s="107">
        <v>18230</v>
      </c>
      <c r="F26" s="107">
        <v>24350</v>
      </c>
      <c r="G26" s="108">
        <v>3038.33</v>
      </c>
      <c r="H26" s="81" t="s">
        <v>32</v>
      </c>
      <c r="I26" s="82" t="str">
        <f t="shared" si="0"/>
        <v>магазин Авиапарк</v>
      </c>
      <c r="J26" s="82" t="str">
        <f>VLOOKUP($B:$B,source!$A:$B,2,0)</f>
        <v>ACC</v>
      </c>
      <c r="K26" s="82" t="str">
        <f>IFERROR(VLOOKUP($C:$C,source!$A:$B,2,0),"OLD STOCKS")</f>
        <v>C/O</v>
      </c>
      <c r="L26" s="82" t="str">
        <f t="shared" si="1"/>
        <v>магазин Авиапарк-ACC-C/O-January 2020</v>
      </c>
      <c r="M26" s="83">
        <f t="shared" si="2"/>
        <v>9</v>
      </c>
      <c r="N26" s="84">
        <f t="shared" si="3"/>
        <v>18230</v>
      </c>
    </row>
    <row r="27" spans="1:14" x14ac:dyDescent="0.3">
      <c r="A27" s="79" t="s">
        <v>72</v>
      </c>
      <c r="B27" s="80" t="s">
        <v>57</v>
      </c>
      <c r="C27" s="121" t="s">
        <v>60</v>
      </c>
      <c r="D27" s="121">
        <v>43</v>
      </c>
      <c r="E27" s="122">
        <v>8358.02</v>
      </c>
      <c r="F27" s="122">
        <v>8557</v>
      </c>
      <c r="G27" s="123">
        <v>1393.14</v>
      </c>
      <c r="H27" s="124" t="s">
        <v>32</v>
      </c>
      <c r="I27" s="125" t="str">
        <f t="shared" si="0"/>
        <v>магазин Авиапарк</v>
      </c>
      <c r="J27" s="125" t="str">
        <f>VLOOKUP($B:$B,source!$A:$B,2,0)</f>
        <v>ACC</v>
      </c>
      <c r="K27" s="125" t="str">
        <f>IFERROR(VLOOKUP($C:$C,source!$A:$B,2,0),"OLD STOCKS")</f>
        <v>All Seasons</v>
      </c>
      <c r="L27" s="125" t="str">
        <f t="shared" si="1"/>
        <v>магазин Авиапарк-ACC-All Seasons-January 2020</v>
      </c>
      <c r="M27" s="126">
        <f t="shared" si="2"/>
        <v>43</v>
      </c>
      <c r="N27" s="127">
        <f t="shared" si="3"/>
        <v>8358.02</v>
      </c>
    </row>
    <row r="28" spans="1:14" x14ac:dyDescent="0.3">
      <c r="A28" s="79" t="s">
        <v>72</v>
      </c>
      <c r="B28" s="80" t="s">
        <v>57</v>
      </c>
      <c r="C28" s="80" t="s">
        <v>61</v>
      </c>
      <c r="D28" s="80">
        <v>4</v>
      </c>
      <c r="E28" s="107">
        <v>5935</v>
      </c>
      <c r="F28" s="107">
        <v>9650</v>
      </c>
      <c r="G28" s="108">
        <v>989.17</v>
      </c>
      <c r="H28" s="81" t="s">
        <v>32</v>
      </c>
      <c r="I28" s="82" t="str">
        <f t="shared" si="0"/>
        <v>магазин Авиапарк</v>
      </c>
      <c r="J28" s="82" t="str">
        <f>VLOOKUP($B:$B,source!$A:$B,2,0)</f>
        <v>ACC</v>
      </c>
      <c r="K28" s="82" t="str">
        <f>IFERROR(VLOOKUP($C:$C,source!$A:$B,2,0),"OLD STOCKS")</f>
        <v>HO19</v>
      </c>
      <c r="L28" s="82" t="str">
        <f t="shared" si="1"/>
        <v>магазин Авиапарк-ACC-HO19-January 2020</v>
      </c>
      <c r="M28" s="83">
        <f t="shared" si="2"/>
        <v>4</v>
      </c>
      <c r="N28" s="84">
        <f t="shared" si="3"/>
        <v>5935</v>
      </c>
    </row>
    <row r="29" spans="1:14" x14ac:dyDescent="0.3">
      <c r="A29" s="79" t="s">
        <v>72</v>
      </c>
      <c r="B29" s="80" t="s">
        <v>57</v>
      </c>
      <c r="C29" s="80" t="s">
        <v>62</v>
      </c>
      <c r="D29" s="80">
        <v>3</v>
      </c>
      <c r="E29" s="107">
        <v>8032.5</v>
      </c>
      <c r="F29" s="107">
        <v>17850</v>
      </c>
      <c r="G29" s="108">
        <v>1338.74</v>
      </c>
      <c r="H29" s="81" t="s">
        <v>32</v>
      </c>
      <c r="I29" s="82" t="str">
        <f t="shared" si="0"/>
        <v>магазин Авиапарк</v>
      </c>
      <c r="J29" s="82" t="str">
        <f>VLOOKUP($B:$B,source!$A:$B,2,0)</f>
        <v>ACC</v>
      </c>
      <c r="K29" s="82" t="str">
        <f>IFERROR(VLOOKUP($C:$C,source!$A:$B,2,0),"OLD STOCKS")</f>
        <v>OLD STOCKS</v>
      </c>
      <c r="L29" s="82" t="str">
        <f t="shared" si="1"/>
        <v>магазин Авиапарк-ACC-OLD STOCKS-January 2020</v>
      </c>
      <c r="M29" s="83">
        <f t="shared" si="2"/>
        <v>3</v>
      </c>
      <c r="N29" s="84">
        <f t="shared" si="3"/>
        <v>8032.5</v>
      </c>
    </row>
    <row r="30" spans="1:14" x14ac:dyDescent="0.3">
      <c r="A30" s="79" t="s">
        <v>72</v>
      </c>
      <c r="B30" s="80" t="s">
        <v>57</v>
      </c>
      <c r="C30" s="80" t="s">
        <v>63</v>
      </c>
      <c r="D30" s="80">
        <v>26</v>
      </c>
      <c r="E30" s="107">
        <v>34250</v>
      </c>
      <c r="F30" s="107">
        <v>57950</v>
      </c>
      <c r="G30" s="108">
        <v>5708.3</v>
      </c>
      <c r="H30" s="81" t="s">
        <v>32</v>
      </c>
      <c r="I30" s="82" t="str">
        <f t="shared" si="0"/>
        <v>магазин Авиапарк</v>
      </c>
      <c r="J30" s="82" t="str">
        <f>VLOOKUP($B:$B,source!$A:$B,2,0)</f>
        <v>ACC</v>
      </c>
      <c r="K30" s="82" t="str">
        <f>IFERROR(VLOOKUP($C:$C,source!$A:$B,2,0),"OLD STOCKS")</f>
        <v>FA19</v>
      </c>
      <c r="L30" s="82" t="str">
        <f t="shared" si="1"/>
        <v>магазин Авиапарк-ACC-FA19-January 2020</v>
      </c>
      <c r="M30" s="83">
        <f t="shared" si="2"/>
        <v>26</v>
      </c>
      <c r="N30" s="84">
        <f t="shared" si="3"/>
        <v>34250</v>
      </c>
    </row>
    <row r="31" spans="1:14" x14ac:dyDescent="0.3">
      <c r="A31" s="79" t="s">
        <v>72</v>
      </c>
      <c r="B31" s="80" t="s">
        <v>64</v>
      </c>
      <c r="C31" s="80" t="s">
        <v>58</v>
      </c>
      <c r="D31" s="80">
        <v>23</v>
      </c>
      <c r="E31" s="107">
        <v>164180</v>
      </c>
      <c r="F31" s="107">
        <v>165200</v>
      </c>
      <c r="G31" s="108">
        <v>27363.279999999999</v>
      </c>
      <c r="H31" s="81" t="s">
        <v>32</v>
      </c>
      <c r="I31" s="82" t="str">
        <f t="shared" si="0"/>
        <v>магазин Авиапарк</v>
      </c>
      <c r="J31" s="82" t="str">
        <f>VLOOKUP($B:$B,source!$A:$B,2,0)</f>
        <v>FOOTWEAR</v>
      </c>
      <c r="K31" s="82" t="str">
        <f>IFERROR(VLOOKUP($C:$C,source!$A:$B,2,0),"OLD STOCKS")</f>
        <v>C/O</v>
      </c>
      <c r="L31" s="82" t="str">
        <f t="shared" si="1"/>
        <v>магазин Авиапарк-FOOTWEAR-C/O-January 2020</v>
      </c>
      <c r="M31" s="83">
        <f t="shared" si="2"/>
        <v>23</v>
      </c>
      <c r="N31" s="84">
        <f t="shared" si="3"/>
        <v>164180</v>
      </c>
    </row>
    <row r="32" spans="1:14" x14ac:dyDescent="0.3">
      <c r="A32" s="79" t="s">
        <v>72</v>
      </c>
      <c r="B32" s="80" t="s">
        <v>64</v>
      </c>
      <c r="C32" s="80" t="s">
        <v>73</v>
      </c>
      <c r="D32" s="80">
        <v>18</v>
      </c>
      <c r="E32" s="107">
        <v>75422.3</v>
      </c>
      <c r="F32" s="107">
        <v>176800</v>
      </c>
      <c r="G32" s="108">
        <v>12570.37</v>
      </c>
      <c r="H32" s="81" t="s">
        <v>32</v>
      </c>
      <c r="I32" s="82" t="str">
        <f t="shared" si="0"/>
        <v>магазин Авиапарк</v>
      </c>
      <c r="J32" s="82" t="str">
        <f>VLOOKUP($B:$B,source!$A:$B,2,0)</f>
        <v>FOOTWEAR</v>
      </c>
      <c r="K32" s="82" t="str">
        <f>IFERROR(VLOOKUP($C:$C,source!$A:$B,2,0),"OLD STOCKS")</f>
        <v>OLD STOCKS</v>
      </c>
      <c r="L32" s="82" t="str">
        <f t="shared" si="1"/>
        <v>магазин Авиапарк-FOOTWEAR-OLD STOCKS-January 2020</v>
      </c>
      <c r="M32" s="83">
        <f t="shared" si="2"/>
        <v>18</v>
      </c>
      <c r="N32" s="84">
        <f t="shared" si="3"/>
        <v>75422.3</v>
      </c>
    </row>
    <row r="33" spans="1:14" x14ac:dyDescent="0.3">
      <c r="A33" s="79" t="s">
        <v>72</v>
      </c>
      <c r="B33" s="80" t="s">
        <v>64</v>
      </c>
      <c r="C33" s="80" t="s">
        <v>59</v>
      </c>
      <c r="D33" s="80">
        <v>2</v>
      </c>
      <c r="E33" s="107">
        <v>14900</v>
      </c>
      <c r="F33" s="107">
        <v>14900</v>
      </c>
      <c r="G33" s="108">
        <v>2483.33</v>
      </c>
      <c r="H33" s="81" t="s">
        <v>32</v>
      </c>
      <c r="I33" s="82" t="str">
        <f t="shared" si="0"/>
        <v>магазин Авиапарк</v>
      </c>
      <c r="J33" s="82" t="str">
        <f>VLOOKUP($B:$B,source!$A:$B,2,0)</f>
        <v>FOOTWEAR</v>
      </c>
      <c r="K33" s="82" t="str">
        <f>IFERROR(VLOOKUP($C:$C,source!$A:$B,2,0),"OLD STOCKS")</f>
        <v>OLD STOCKS</v>
      </c>
      <c r="L33" s="82" t="str">
        <f t="shared" si="1"/>
        <v>магазин Авиапарк-FOOTWEAR-OLD STOCKS-January 2020</v>
      </c>
      <c r="M33" s="83">
        <f t="shared" si="2"/>
        <v>2</v>
      </c>
      <c r="N33" s="84">
        <f t="shared" si="3"/>
        <v>14900</v>
      </c>
    </row>
    <row r="34" spans="1:14" x14ac:dyDescent="0.3">
      <c r="A34" s="79" t="s">
        <v>72</v>
      </c>
      <c r="B34" s="80" t="s">
        <v>64</v>
      </c>
      <c r="C34" s="80" t="s">
        <v>74</v>
      </c>
      <c r="D34" s="80">
        <v>1</v>
      </c>
      <c r="E34" s="107">
        <v>6000</v>
      </c>
      <c r="F34" s="107">
        <v>6000</v>
      </c>
      <c r="G34" s="108">
        <v>1000</v>
      </c>
      <c r="H34" s="81" t="s">
        <v>32</v>
      </c>
      <c r="I34" s="82" t="str">
        <f t="shared" si="0"/>
        <v>магазин Авиапарк</v>
      </c>
      <c r="J34" s="82" t="str">
        <f>VLOOKUP($B:$B,source!$A:$B,2,0)</f>
        <v>FOOTWEAR</v>
      </c>
      <c r="K34" s="82" t="str">
        <f>IFERROR(VLOOKUP($C:$C,source!$A:$B,2,0),"OLD STOCKS")</f>
        <v>SP20</v>
      </c>
      <c r="L34" s="82" t="str">
        <f t="shared" si="1"/>
        <v>магазин Авиапарк-FOOTWEAR-SP20-January 2020</v>
      </c>
      <c r="M34" s="83">
        <f t="shared" si="2"/>
        <v>1</v>
      </c>
      <c r="N34" s="84">
        <f t="shared" si="3"/>
        <v>6000</v>
      </c>
    </row>
    <row r="35" spans="1:14" x14ac:dyDescent="0.3">
      <c r="A35" s="79" t="s">
        <v>72</v>
      </c>
      <c r="B35" s="80" t="s">
        <v>64</v>
      </c>
      <c r="C35" s="80" t="s">
        <v>60</v>
      </c>
      <c r="D35" s="80">
        <v>32</v>
      </c>
      <c r="E35" s="107">
        <v>174850.2</v>
      </c>
      <c r="F35" s="107">
        <v>180880</v>
      </c>
      <c r="G35" s="108">
        <v>29141.74</v>
      </c>
      <c r="H35" s="81" t="s">
        <v>32</v>
      </c>
      <c r="I35" s="82" t="str">
        <f t="shared" si="0"/>
        <v>магазин Авиапарк</v>
      </c>
      <c r="J35" s="82" t="str">
        <f>VLOOKUP($B:$B,source!$A:$B,2,0)</f>
        <v>FOOTWEAR</v>
      </c>
      <c r="K35" s="82" t="str">
        <f>IFERROR(VLOOKUP($C:$C,source!$A:$B,2,0),"OLD STOCKS")</f>
        <v>All Seasons</v>
      </c>
      <c r="L35" s="82" t="str">
        <f t="shared" si="1"/>
        <v>магазин Авиапарк-FOOTWEAR-All Seasons-January 2020</v>
      </c>
      <c r="M35" s="83">
        <f t="shared" si="2"/>
        <v>32</v>
      </c>
      <c r="N35" s="84">
        <f t="shared" si="3"/>
        <v>174850.2</v>
      </c>
    </row>
    <row r="36" spans="1:14" x14ac:dyDescent="0.3">
      <c r="A36" s="79" t="s">
        <v>72</v>
      </c>
      <c r="B36" s="80" t="s">
        <v>64</v>
      </c>
      <c r="C36" s="80" t="s">
        <v>68</v>
      </c>
      <c r="D36" s="80">
        <v>15</v>
      </c>
      <c r="E36" s="107">
        <v>77875</v>
      </c>
      <c r="F36" s="107">
        <v>152450</v>
      </c>
      <c r="G36" s="108">
        <v>12979.21</v>
      </c>
      <c r="H36" s="81" t="s">
        <v>32</v>
      </c>
      <c r="I36" s="82" t="str">
        <f t="shared" si="0"/>
        <v>магазин Авиапарк</v>
      </c>
      <c r="J36" s="82" t="str">
        <f>VLOOKUP($B:$B,source!$A:$B,2,0)</f>
        <v>FOOTWEAR</v>
      </c>
      <c r="K36" s="82" t="str">
        <f>IFERROR(VLOOKUP($C:$C,source!$A:$B,2,0),"OLD STOCKS")</f>
        <v>OLD STOCKS</v>
      </c>
      <c r="L36" s="82" t="str">
        <f t="shared" si="1"/>
        <v>магазин Авиапарк-FOOTWEAR-OLD STOCKS-January 2020</v>
      </c>
      <c r="M36" s="83">
        <f t="shared" si="2"/>
        <v>15</v>
      </c>
      <c r="N36" s="84">
        <f t="shared" si="3"/>
        <v>77875</v>
      </c>
    </row>
    <row r="37" spans="1:14" x14ac:dyDescent="0.3">
      <c r="A37" s="79" t="s">
        <v>72</v>
      </c>
      <c r="B37" s="80" t="s">
        <v>64</v>
      </c>
      <c r="C37" s="80" t="s">
        <v>61</v>
      </c>
      <c r="D37" s="80">
        <v>123</v>
      </c>
      <c r="E37" s="107">
        <v>450425.99</v>
      </c>
      <c r="F37" s="107">
        <v>956150</v>
      </c>
      <c r="G37" s="108">
        <v>75070.990000000005</v>
      </c>
      <c r="H37" s="81" t="s">
        <v>32</v>
      </c>
      <c r="I37" s="82" t="str">
        <f t="shared" si="0"/>
        <v>магазин Авиапарк</v>
      </c>
      <c r="J37" s="82" t="str">
        <f>VLOOKUP($B:$B,source!$A:$B,2,0)</f>
        <v>FOOTWEAR</v>
      </c>
      <c r="K37" s="82" t="str">
        <f>IFERROR(VLOOKUP($C:$C,source!$A:$B,2,0),"OLD STOCKS")</f>
        <v>HO19</v>
      </c>
      <c r="L37" s="82" t="str">
        <f t="shared" si="1"/>
        <v>магазин Авиапарк-FOOTWEAR-HO19-January 2020</v>
      </c>
      <c r="M37" s="83">
        <f t="shared" si="2"/>
        <v>123</v>
      </c>
      <c r="N37" s="84">
        <f t="shared" si="3"/>
        <v>450425.99</v>
      </c>
    </row>
    <row r="38" spans="1:14" x14ac:dyDescent="0.3">
      <c r="A38" s="79" t="s">
        <v>72</v>
      </c>
      <c r="B38" s="80" t="s">
        <v>64</v>
      </c>
      <c r="C38" s="80" t="s">
        <v>63</v>
      </c>
      <c r="D38" s="80">
        <v>439</v>
      </c>
      <c r="E38" s="107">
        <v>1265342.5</v>
      </c>
      <c r="F38" s="107">
        <v>2805900</v>
      </c>
      <c r="G38" s="108">
        <v>200382.97</v>
      </c>
      <c r="H38" s="81" t="s">
        <v>32</v>
      </c>
      <c r="I38" s="82" t="str">
        <f t="shared" si="0"/>
        <v>магазин Авиапарк</v>
      </c>
      <c r="J38" s="82" t="str">
        <f>VLOOKUP($B:$B,source!$A:$B,2,0)</f>
        <v>FOOTWEAR</v>
      </c>
      <c r="K38" s="82" t="str">
        <f>IFERROR(VLOOKUP($C:$C,source!$A:$B,2,0),"OLD STOCKS")</f>
        <v>FA19</v>
      </c>
      <c r="L38" s="82" t="str">
        <f t="shared" si="1"/>
        <v>магазин Авиапарк-FOOTWEAR-FA19-January 2020</v>
      </c>
      <c r="M38" s="83">
        <f t="shared" si="2"/>
        <v>439</v>
      </c>
      <c r="N38" s="84">
        <f t="shared" si="3"/>
        <v>1265342.5</v>
      </c>
    </row>
    <row r="39" spans="1:14" x14ac:dyDescent="0.3">
      <c r="A39" s="79" t="s">
        <v>72</v>
      </c>
      <c r="B39" s="80" t="s">
        <v>70</v>
      </c>
      <c r="C39" s="80" t="s">
        <v>58</v>
      </c>
      <c r="D39" s="80">
        <v>42</v>
      </c>
      <c r="E39" s="107">
        <v>66844.45</v>
      </c>
      <c r="F39" s="107">
        <v>105400</v>
      </c>
      <c r="G39" s="108">
        <v>11140.69</v>
      </c>
      <c r="H39" s="81" t="s">
        <v>32</v>
      </c>
      <c r="I39" s="82" t="str">
        <f t="shared" si="0"/>
        <v>магазин Авиапарк</v>
      </c>
      <c r="J39" s="82" t="str">
        <f>VLOOKUP($B:$B,source!$A:$B,2,0)</f>
        <v>APPAREL</v>
      </c>
      <c r="K39" s="82" t="str">
        <f>IFERROR(VLOOKUP($C:$C,source!$A:$B,2,0),"OLD STOCKS")</f>
        <v>C/O</v>
      </c>
      <c r="L39" s="82" t="str">
        <f t="shared" si="1"/>
        <v>магазин Авиапарк-APPAREL-C/O-January 2020</v>
      </c>
      <c r="M39" s="83">
        <f t="shared" si="2"/>
        <v>42</v>
      </c>
      <c r="N39" s="84">
        <f t="shared" si="3"/>
        <v>66844.45</v>
      </c>
    </row>
    <row r="40" spans="1:14" x14ac:dyDescent="0.3">
      <c r="A40" s="79" t="s">
        <v>72</v>
      </c>
      <c r="B40" s="80" t="s">
        <v>70</v>
      </c>
      <c r="C40" s="80" t="s">
        <v>71</v>
      </c>
      <c r="D40" s="80">
        <v>7</v>
      </c>
      <c r="E40" s="107">
        <v>3849.13</v>
      </c>
      <c r="F40" s="107">
        <v>4593</v>
      </c>
      <c r="G40" s="108">
        <v>641.51</v>
      </c>
      <c r="H40" s="81" t="s">
        <v>32</v>
      </c>
      <c r="I40" s="82" t="str">
        <f t="shared" si="0"/>
        <v>магазин Авиапарк</v>
      </c>
      <c r="J40" s="82" t="str">
        <f>VLOOKUP($B:$B,source!$A:$B,2,0)</f>
        <v>APPAREL</v>
      </c>
      <c r="K40" s="82" t="str">
        <f>IFERROR(VLOOKUP($C:$C,source!$A:$B,2,0),"OLD STOCKS")</f>
        <v>OLD STOCKS</v>
      </c>
      <c r="L40" s="82" t="str">
        <f t="shared" si="1"/>
        <v>магазин Авиапарк-APPAREL-OLD STOCKS-January 2020</v>
      </c>
      <c r="M40" s="83">
        <f t="shared" si="2"/>
        <v>7</v>
      </c>
      <c r="N40" s="84">
        <f t="shared" si="3"/>
        <v>3849.13</v>
      </c>
    </row>
    <row r="41" spans="1:14" x14ac:dyDescent="0.3">
      <c r="A41" s="79" t="s">
        <v>72</v>
      </c>
      <c r="B41" s="80" t="s">
        <v>70</v>
      </c>
      <c r="C41" s="80" t="s">
        <v>68</v>
      </c>
      <c r="D41" s="80">
        <v>3</v>
      </c>
      <c r="E41" s="107">
        <v>6450</v>
      </c>
      <c r="F41" s="107">
        <v>6450</v>
      </c>
      <c r="G41" s="108">
        <v>1074.99</v>
      </c>
      <c r="H41" s="81" t="s">
        <v>32</v>
      </c>
      <c r="I41" s="82" t="str">
        <f t="shared" si="0"/>
        <v>магазин Авиапарк</v>
      </c>
      <c r="J41" s="82" t="str">
        <f>VLOOKUP($B:$B,source!$A:$B,2,0)</f>
        <v>APPAREL</v>
      </c>
      <c r="K41" s="82" t="str">
        <f>IFERROR(VLOOKUP($C:$C,source!$A:$B,2,0),"OLD STOCKS")</f>
        <v>OLD STOCKS</v>
      </c>
      <c r="L41" s="82" t="str">
        <f t="shared" si="1"/>
        <v>магазин Авиапарк-APPAREL-OLD STOCKS-January 2020</v>
      </c>
      <c r="M41" s="83">
        <f t="shared" si="2"/>
        <v>3</v>
      </c>
      <c r="N41" s="84">
        <f t="shared" si="3"/>
        <v>6450</v>
      </c>
    </row>
    <row r="42" spans="1:14" x14ac:dyDescent="0.3">
      <c r="A42" s="79" t="s">
        <v>72</v>
      </c>
      <c r="B42" s="80" t="s">
        <v>70</v>
      </c>
      <c r="C42" s="80" t="s">
        <v>61</v>
      </c>
      <c r="D42" s="80">
        <v>22</v>
      </c>
      <c r="E42" s="107">
        <v>54468.54</v>
      </c>
      <c r="F42" s="107">
        <v>90300</v>
      </c>
      <c r="G42" s="108">
        <v>9078.1</v>
      </c>
      <c r="H42" s="81" t="s">
        <v>32</v>
      </c>
      <c r="I42" s="82" t="str">
        <f t="shared" si="0"/>
        <v>магазин Авиапарк</v>
      </c>
      <c r="J42" s="82" t="str">
        <f>VLOOKUP($B:$B,source!$A:$B,2,0)</f>
        <v>APPAREL</v>
      </c>
      <c r="K42" s="82" t="str">
        <f>IFERROR(VLOOKUP($C:$C,source!$A:$B,2,0),"OLD STOCKS")</f>
        <v>HO19</v>
      </c>
      <c r="L42" s="82" t="str">
        <f t="shared" si="1"/>
        <v>магазин Авиапарк-APPAREL-HO19-January 2020</v>
      </c>
      <c r="M42" s="83">
        <f t="shared" si="2"/>
        <v>22</v>
      </c>
      <c r="N42" s="84">
        <f t="shared" si="3"/>
        <v>54468.54</v>
      </c>
    </row>
    <row r="43" spans="1:14" x14ac:dyDescent="0.3">
      <c r="A43" s="79" t="s">
        <v>72</v>
      </c>
      <c r="B43" s="80" t="s">
        <v>70</v>
      </c>
      <c r="C43" s="80" t="s">
        <v>63</v>
      </c>
      <c r="D43" s="80">
        <v>235</v>
      </c>
      <c r="E43" s="107">
        <v>552393.37</v>
      </c>
      <c r="F43" s="107">
        <v>1053850</v>
      </c>
      <c r="G43" s="108">
        <v>92065.51</v>
      </c>
      <c r="H43" s="81" t="s">
        <v>32</v>
      </c>
      <c r="I43" s="82" t="str">
        <f t="shared" si="0"/>
        <v>магазин Авиапарк</v>
      </c>
      <c r="J43" s="82" t="str">
        <f>VLOOKUP($B:$B,source!$A:$B,2,0)</f>
        <v>APPAREL</v>
      </c>
      <c r="K43" s="82" t="str">
        <f>IFERROR(VLOOKUP($C:$C,source!$A:$B,2,0),"OLD STOCKS")</f>
        <v>FA19</v>
      </c>
      <c r="L43" s="82" t="str">
        <f t="shared" si="1"/>
        <v>магазин Авиапарк-APPAREL-FA19-January 2020</v>
      </c>
      <c r="M43" s="83">
        <f t="shared" si="2"/>
        <v>235</v>
      </c>
      <c r="N43" s="84">
        <f t="shared" si="3"/>
        <v>552393.37</v>
      </c>
    </row>
    <row r="44" spans="1:14" x14ac:dyDescent="0.3">
      <c r="A44" s="79" t="s">
        <v>75</v>
      </c>
      <c r="B44" s="80" t="s">
        <v>57</v>
      </c>
      <c r="C44" s="80" t="s">
        <v>58</v>
      </c>
      <c r="D44" s="80">
        <v>22</v>
      </c>
      <c r="E44" s="107">
        <v>42435.199999999997</v>
      </c>
      <c r="F44" s="107">
        <v>61200</v>
      </c>
      <c r="G44" s="108">
        <v>7072.5</v>
      </c>
      <c r="H44" s="81" t="s">
        <v>32</v>
      </c>
      <c r="I44" s="82" t="str">
        <f t="shared" si="0"/>
        <v>магазин Атриум</v>
      </c>
      <c r="J44" s="82" t="str">
        <f>VLOOKUP($B:$B,source!$A:$B,2,0)</f>
        <v>ACC</v>
      </c>
      <c r="K44" s="82" t="str">
        <f>IFERROR(VLOOKUP($C:$C,source!$A:$B,2,0),"OLD STOCKS")</f>
        <v>C/O</v>
      </c>
      <c r="L44" s="82" t="str">
        <f t="shared" si="1"/>
        <v>магазин Атриум-ACC-C/O-January 2020</v>
      </c>
      <c r="M44" s="83">
        <f t="shared" si="2"/>
        <v>22</v>
      </c>
      <c r="N44" s="84">
        <f t="shared" si="3"/>
        <v>42435.199999999997</v>
      </c>
    </row>
    <row r="45" spans="1:14" x14ac:dyDescent="0.3">
      <c r="A45" s="79" t="s">
        <v>75</v>
      </c>
      <c r="B45" s="80" t="s">
        <v>57</v>
      </c>
      <c r="C45" s="121" t="s">
        <v>60</v>
      </c>
      <c r="D45" s="121">
        <v>61</v>
      </c>
      <c r="E45" s="122">
        <v>12139</v>
      </c>
      <c r="F45" s="122">
        <v>12139</v>
      </c>
      <c r="G45" s="123">
        <v>2023.35</v>
      </c>
      <c r="H45" s="124" t="s">
        <v>32</v>
      </c>
      <c r="I45" s="125" t="str">
        <f t="shared" si="0"/>
        <v>магазин Атриум</v>
      </c>
      <c r="J45" s="125" t="str">
        <f>VLOOKUP($B:$B,source!$A:$B,2,0)</f>
        <v>ACC</v>
      </c>
      <c r="K45" s="125" t="str">
        <f>IFERROR(VLOOKUP($C:$C,source!$A:$B,2,0),"OLD STOCKS")</f>
        <v>All Seasons</v>
      </c>
      <c r="L45" s="125" t="str">
        <f t="shared" si="1"/>
        <v>магазин Атриум-ACC-All Seasons-January 2020</v>
      </c>
      <c r="M45" s="126">
        <f t="shared" si="2"/>
        <v>61</v>
      </c>
      <c r="N45" s="127">
        <f t="shared" si="3"/>
        <v>12139</v>
      </c>
    </row>
    <row r="46" spans="1:14" x14ac:dyDescent="0.3">
      <c r="A46" s="79" t="s">
        <v>75</v>
      </c>
      <c r="B46" s="80" t="s">
        <v>57</v>
      </c>
      <c r="C46" s="80" t="s">
        <v>61</v>
      </c>
      <c r="D46" s="80">
        <v>26</v>
      </c>
      <c r="E46" s="107">
        <v>44295</v>
      </c>
      <c r="F46" s="107">
        <v>75550</v>
      </c>
      <c r="G46" s="108">
        <v>7382.49</v>
      </c>
      <c r="H46" s="81" t="s">
        <v>32</v>
      </c>
      <c r="I46" s="82" t="str">
        <f t="shared" si="0"/>
        <v>магазин Атриум</v>
      </c>
      <c r="J46" s="82" t="str">
        <f>VLOOKUP($B:$B,source!$A:$B,2,0)</f>
        <v>ACC</v>
      </c>
      <c r="K46" s="82" t="str">
        <f>IFERROR(VLOOKUP($C:$C,source!$A:$B,2,0),"OLD STOCKS")</f>
        <v>HO19</v>
      </c>
      <c r="L46" s="82" t="str">
        <f t="shared" si="1"/>
        <v>магазин Атриум-ACC-HO19-January 2020</v>
      </c>
      <c r="M46" s="83">
        <f t="shared" si="2"/>
        <v>26</v>
      </c>
      <c r="N46" s="84">
        <f t="shared" si="3"/>
        <v>44295</v>
      </c>
    </row>
    <row r="47" spans="1:14" x14ac:dyDescent="0.3">
      <c r="A47" s="79" t="s">
        <v>75</v>
      </c>
      <c r="B47" s="80" t="s">
        <v>57</v>
      </c>
      <c r="C47" s="80" t="s">
        <v>62</v>
      </c>
      <c r="D47" s="80">
        <v>3</v>
      </c>
      <c r="E47" s="107">
        <v>8925</v>
      </c>
      <c r="F47" s="107">
        <v>17850</v>
      </c>
      <c r="G47" s="108">
        <v>1487.49</v>
      </c>
      <c r="H47" s="81" t="s">
        <v>32</v>
      </c>
      <c r="I47" s="82" t="str">
        <f t="shared" si="0"/>
        <v>магазин Атриум</v>
      </c>
      <c r="J47" s="82" t="str">
        <f>VLOOKUP($B:$B,source!$A:$B,2,0)</f>
        <v>ACC</v>
      </c>
      <c r="K47" s="82" t="str">
        <f>IFERROR(VLOOKUP($C:$C,source!$A:$B,2,0),"OLD STOCKS")</f>
        <v>OLD STOCKS</v>
      </c>
      <c r="L47" s="82" t="str">
        <f t="shared" si="1"/>
        <v>магазин Атриум-ACC-OLD STOCKS-January 2020</v>
      </c>
      <c r="M47" s="83">
        <f t="shared" si="2"/>
        <v>3</v>
      </c>
      <c r="N47" s="84">
        <f t="shared" si="3"/>
        <v>8925</v>
      </c>
    </row>
    <row r="48" spans="1:14" x14ac:dyDescent="0.3">
      <c r="A48" s="79" t="s">
        <v>75</v>
      </c>
      <c r="B48" s="80" t="s">
        <v>57</v>
      </c>
      <c r="C48" s="80" t="s">
        <v>63</v>
      </c>
      <c r="D48" s="80">
        <v>72</v>
      </c>
      <c r="E48" s="107">
        <v>65675</v>
      </c>
      <c r="F48" s="107">
        <v>127100</v>
      </c>
      <c r="G48" s="108">
        <v>10945.84</v>
      </c>
      <c r="H48" s="81" t="s">
        <v>32</v>
      </c>
      <c r="I48" s="82" t="str">
        <f t="shared" si="0"/>
        <v>магазин Атриум</v>
      </c>
      <c r="J48" s="82" t="str">
        <f>VLOOKUP($B:$B,source!$A:$B,2,0)</f>
        <v>ACC</v>
      </c>
      <c r="K48" s="82" t="str">
        <f>IFERROR(VLOOKUP($C:$C,source!$A:$B,2,0),"OLD STOCKS")</f>
        <v>FA19</v>
      </c>
      <c r="L48" s="82" t="str">
        <f t="shared" si="1"/>
        <v>магазин Атриум-ACC-FA19-January 2020</v>
      </c>
      <c r="M48" s="83">
        <f t="shared" si="2"/>
        <v>72</v>
      </c>
      <c r="N48" s="84">
        <f t="shared" si="3"/>
        <v>65675</v>
      </c>
    </row>
    <row r="49" spans="1:14" x14ac:dyDescent="0.3">
      <c r="A49" s="79" t="s">
        <v>75</v>
      </c>
      <c r="B49" s="80" t="s">
        <v>64</v>
      </c>
      <c r="C49" s="80" t="s">
        <v>58</v>
      </c>
      <c r="D49" s="80">
        <v>35</v>
      </c>
      <c r="E49" s="107">
        <v>246430</v>
      </c>
      <c r="F49" s="107">
        <v>246430</v>
      </c>
      <c r="G49" s="108">
        <v>41071.61</v>
      </c>
      <c r="H49" s="81" t="s">
        <v>32</v>
      </c>
      <c r="I49" s="82" t="str">
        <f t="shared" si="0"/>
        <v>магазин Атриум</v>
      </c>
      <c r="J49" s="82" t="str">
        <f>VLOOKUP($B:$B,source!$A:$B,2,0)</f>
        <v>FOOTWEAR</v>
      </c>
      <c r="K49" s="82" t="str">
        <f>IFERROR(VLOOKUP($C:$C,source!$A:$B,2,0),"OLD STOCKS")</f>
        <v>C/O</v>
      </c>
      <c r="L49" s="82" t="str">
        <f t="shared" si="1"/>
        <v>магазин Атриум-FOOTWEAR-C/O-January 2020</v>
      </c>
      <c r="M49" s="83">
        <f t="shared" si="2"/>
        <v>35</v>
      </c>
      <c r="N49" s="84">
        <f t="shared" si="3"/>
        <v>246430</v>
      </c>
    </row>
    <row r="50" spans="1:14" x14ac:dyDescent="0.3">
      <c r="A50" s="79" t="s">
        <v>75</v>
      </c>
      <c r="B50" s="80" t="s">
        <v>64</v>
      </c>
      <c r="C50" s="80" t="s">
        <v>66</v>
      </c>
      <c r="D50" s="80">
        <v>29</v>
      </c>
      <c r="E50" s="107">
        <v>100300</v>
      </c>
      <c r="F50" s="107">
        <v>250750</v>
      </c>
      <c r="G50" s="108">
        <v>16716.72</v>
      </c>
      <c r="H50" s="81" t="s">
        <v>32</v>
      </c>
      <c r="I50" s="82" t="str">
        <f t="shared" si="0"/>
        <v>магазин Атриум</v>
      </c>
      <c r="J50" s="82" t="str">
        <f>VLOOKUP($B:$B,source!$A:$B,2,0)</f>
        <v>FOOTWEAR</v>
      </c>
      <c r="K50" s="82" t="str">
        <f>IFERROR(VLOOKUP($C:$C,source!$A:$B,2,0),"OLD STOCKS")</f>
        <v>Incubate 2019</v>
      </c>
      <c r="L50" s="82" t="str">
        <f t="shared" si="1"/>
        <v>магазин Атриум-FOOTWEAR-Incubate 2019-January 2020</v>
      </c>
      <c r="M50" s="83">
        <f t="shared" si="2"/>
        <v>29</v>
      </c>
      <c r="N50" s="84">
        <f t="shared" si="3"/>
        <v>100300</v>
      </c>
    </row>
    <row r="51" spans="1:14" x14ac:dyDescent="0.3">
      <c r="A51" s="79" t="s">
        <v>75</v>
      </c>
      <c r="B51" s="80" t="s">
        <v>64</v>
      </c>
      <c r="C51" s="80" t="s">
        <v>59</v>
      </c>
      <c r="D51" s="80">
        <v>1</v>
      </c>
      <c r="E51" s="107">
        <v>7650</v>
      </c>
      <c r="F51" s="107">
        <v>7650</v>
      </c>
      <c r="G51" s="108">
        <v>1275</v>
      </c>
      <c r="H51" s="81" t="s">
        <v>32</v>
      </c>
      <c r="I51" s="82" t="str">
        <f t="shared" si="0"/>
        <v>магазин Атриум</v>
      </c>
      <c r="J51" s="82" t="str">
        <f>VLOOKUP($B:$B,source!$A:$B,2,0)</f>
        <v>FOOTWEAR</v>
      </c>
      <c r="K51" s="82" t="str">
        <f>IFERROR(VLOOKUP($C:$C,source!$A:$B,2,0),"OLD STOCKS")</f>
        <v>OLD STOCKS</v>
      </c>
      <c r="L51" s="82" t="str">
        <f t="shared" si="1"/>
        <v>магазин Атриум-FOOTWEAR-OLD STOCKS-January 2020</v>
      </c>
      <c r="M51" s="83">
        <f t="shared" si="2"/>
        <v>1</v>
      </c>
      <c r="N51" s="84">
        <f t="shared" si="3"/>
        <v>7650</v>
      </c>
    </row>
    <row r="52" spans="1:14" x14ac:dyDescent="0.3">
      <c r="A52" s="79" t="s">
        <v>75</v>
      </c>
      <c r="B52" s="80" t="s">
        <v>64</v>
      </c>
      <c r="C52" s="80" t="s">
        <v>74</v>
      </c>
      <c r="D52" s="80">
        <v>4</v>
      </c>
      <c r="E52" s="107">
        <v>29800</v>
      </c>
      <c r="F52" s="107">
        <v>29800</v>
      </c>
      <c r="G52" s="108">
        <v>4966.66</v>
      </c>
      <c r="H52" s="81" t="s">
        <v>32</v>
      </c>
      <c r="I52" s="82" t="str">
        <f t="shared" si="0"/>
        <v>магазин Атриум</v>
      </c>
      <c r="J52" s="82" t="str">
        <f>VLOOKUP($B:$B,source!$A:$B,2,0)</f>
        <v>FOOTWEAR</v>
      </c>
      <c r="K52" s="82" t="str">
        <f>IFERROR(VLOOKUP($C:$C,source!$A:$B,2,0),"OLD STOCKS")</f>
        <v>SP20</v>
      </c>
      <c r="L52" s="82" t="str">
        <f t="shared" si="1"/>
        <v>магазин Атриум-FOOTWEAR-SP20-January 2020</v>
      </c>
      <c r="M52" s="83">
        <f t="shared" si="2"/>
        <v>4</v>
      </c>
      <c r="N52" s="84">
        <f t="shared" si="3"/>
        <v>29800</v>
      </c>
    </row>
    <row r="53" spans="1:14" x14ac:dyDescent="0.3">
      <c r="A53" s="79" t="s">
        <v>75</v>
      </c>
      <c r="B53" s="80" t="s">
        <v>64</v>
      </c>
      <c r="C53" s="80" t="s">
        <v>60</v>
      </c>
      <c r="D53" s="80">
        <v>61</v>
      </c>
      <c r="E53" s="107">
        <v>344345</v>
      </c>
      <c r="F53" s="107">
        <v>347290</v>
      </c>
      <c r="G53" s="108">
        <v>57390.93</v>
      </c>
      <c r="H53" s="81" t="s">
        <v>32</v>
      </c>
      <c r="I53" s="82" t="str">
        <f t="shared" si="0"/>
        <v>магазин Атриум</v>
      </c>
      <c r="J53" s="82" t="str">
        <f>VLOOKUP($B:$B,source!$A:$B,2,0)</f>
        <v>FOOTWEAR</v>
      </c>
      <c r="K53" s="82" t="str">
        <f>IFERROR(VLOOKUP($C:$C,source!$A:$B,2,0),"OLD STOCKS")</f>
        <v>All Seasons</v>
      </c>
      <c r="L53" s="82" t="str">
        <f t="shared" si="1"/>
        <v>магазин Атриум-FOOTWEAR-All Seasons-January 2020</v>
      </c>
      <c r="M53" s="83">
        <f t="shared" si="2"/>
        <v>61</v>
      </c>
      <c r="N53" s="84">
        <f t="shared" si="3"/>
        <v>344345</v>
      </c>
    </row>
    <row r="54" spans="1:14" x14ac:dyDescent="0.3">
      <c r="A54" s="79" t="s">
        <v>75</v>
      </c>
      <c r="B54" s="80" t="s">
        <v>64</v>
      </c>
      <c r="C54" s="80" t="s">
        <v>68</v>
      </c>
      <c r="D54" s="80">
        <v>4</v>
      </c>
      <c r="E54" s="107">
        <v>21815</v>
      </c>
      <c r="F54" s="107">
        <v>43630</v>
      </c>
      <c r="G54" s="108">
        <v>3635.84</v>
      </c>
      <c r="H54" s="81" t="s">
        <v>32</v>
      </c>
      <c r="I54" s="82" t="str">
        <f t="shared" si="0"/>
        <v>магазин Атриум</v>
      </c>
      <c r="J54" s="82" t="str">
        <f>VLOOKUP($B:$B,source!$A:$B,2,0)</f>
        <v>FOOTWEAR</v>
      </c>
      <c r="K54" s="82" t="str">
        <f>IFERROR(VLOOKUP($C:$C,source!$A:$B,2,0),"OLD STOCKS")</f>
        <v>OLD STOCKS</v>
      </c>
      <c r="L54" s="82" t="str">
        <f t="shared" si="1"/>
        <v>магазин Атриум-FOOTWEAR-OLD STOCKS-January 2020</v>
      </c>
      <c r="M54" s="83">
        <f t="shared" si="2"/>
        <v>4</v>
      </c>
      <c r="N54" s="84">
        <f t="shared" si="3"/>
        <v>21815</v>
      </c>
    </row>
    <row r="55" spans="1:14" x14ac:dyDescent="0.3">
      <c r="A55" s="79" t="s">
        <v>75</v>
      </c>
      <c r="B55" s="80" t="s">
        <v>64</v>
      </c>
      <c r="C55" s="80" t="s">
        <v>61</v>
      </c>
      <c r="D55" s="80">
        <v>165</v>
      </c>
      <c r="E55" s="107">
        <v>647724.84</v>
      </c>
      <c r="F55" s="107">
        <v>1304100</v>
      </c>
      <c r="G55" s="108">
        <v>107954.08</v>
      </c>
      <c r="H55" s="81" t="s">
        <v>32</v>
      </c>
      <c r="I55" s="82" t="str">
        <f t="shared" si="0"/>
        <v>магазин Атриум</v>
      </c>
      <c r="J55" s="82" t="str">
        <f>VLOOKUP($B:$B,source!$A:$B,2,0)</f>
        <v>FOOTWEAR</v>
      </c>
      <c r="K55" s="82" t="str">
        <f>IFERROR(VLOOKUP($C:$C,source!$A:$B,2,0),"OLD STOCKS")</f>
        <v>HO19</v>
      </c>
      <c r="L55" s="82" t="str">
        <f t="shared" si="1"/>
        <v>магазин Атриум-FOOTWEAR-HO19-January 2020</v>
      </c>
      <c r="M55" s="83">
        <f t="shared" si="2"/>
        <v>165</v>
      </c>
      <c r="N55" s="84">
        <f t="shared" si="3"/>
        <v>647724.84</v>
      </c>
    </row>
    <row r="56" spans="1:14" x14ac:dyDescent="0.3">
      <c r="A56" s="79" t="s">
        <v>75</v>
      </c>
      <c r="B56" s="80" t="s">
        <v>64</v>
      </c>
      <c r="C56" s="80" t="s">
        <v>63</v>
      </c>
      <c r="D56" s="80">
        <v>326</v>
      </c>
      <c r="E56" s="107">
        <v>1058686.82</v>
      </c>
      <c r="F56" s="107">
        <v>2288400</v>
      </c>
      <c r="G56" s="108">
        <v>176447.7</v>
      </c>
      <c r="H56" s="81" t="s">
        <v>32</v>
      </c>
      <c r="I56" s="82" t="str">
        <f t="shared" si="0"/>
        <v>магазин Атриум</v>
      </c>
      <c r="J56" s="82" t="str">
        <f>VLOOKUP($B:$B,source!$A:$B,2,0)</f>
        <v>FOOTWEAR</v>
      </c>
      <c r="K56" s="82" t="str">
        <f>IFERROR(VLOOKUP($C:$C,source!$A:$B,2,0),"OLD STOCKS")</f>
        <v>FA19</v>
      </c>
      <c r="L56" s="82" t="str">
        <f t="shared" si="1"/>
        <v>магазин Атриум-FOOTWEAR-FA19-January 2020</v>
      </c>
      <c r="M56" s="83">
        <f t="shared" si="2"/>
        <v>326</v>
      </c>
      <c r="N56" s="84">
        <f t="shared" si="3"/>
        <v>1058686.82</v>
      </c>
    </row>
    <row r="57" spans="1:14" x14ac:dyDescent="0.3">
      <c r="A57" s="79" t="s">
        <v>75</v>
      </c>
      <c r="B57" s="80" t="s">
        <v>70</v>
      </c>
      <c r="C57" s="80" t="s">
        <v>58</v>
      </c>
      <c r="D57" s="80">
        <v>46</v>
      </c>
      <c r="E57" s="107">
        <v>68659.25</v>
      </c>
      <c r="F57" s="107">
        <v>108800</v>
      </c>
      <c r="G57" s="108">
        <v>11443.16</v>
      </c>
      <c r="H57" s="81" t="s">
        <v>32</v>
      </c>
      <c r="I57" s="82" t="str">
        <f t="shared" si="0"/>
        <v>магазин Атриум</v>
      </c>
      <c r="J57" s="82" t="str">
        <f>VLOOKUP($B:$B,source!$A:$B,2,0)</f>
        <v>APPAREL</v>
      </c>
      <c r="K57" s="82" t="str">
        <f>IFERROR(VLOOKUP($C:$C,source!$A:$B,2,0),"OLD STOCKS")</f>
        <v>C/O</v>
      </c>
      <c r="L57" s="82" t="str">
        <f t="shared" si="1"/>
        <v>магазин Атриум-APPAREL-C/O-January 2020</v>
      </c>
      <c r="M57" s="83">
        <f t="shared" si="2"/>
        <v>46</v>
      </c>
      <c r="N57" s="84">
        <f t="shared" si="3"/>
        <v>68659.25</v>
      </c>
    </row>
    <row r="58" spans="1:14" x14ac:dyDescent="0.3">
      <c r="A58" s="79" t="s">
        <v>75</v>
      </c>
      <c r="B58" s="80" t="s">
        <v>70</v>
      </c>
      <c r="C58" s="80" t="s">
        <v>71</v>
      </c>
      <c r="D58" s="80">
        <v>12</v>
      </c>
      <c r="E58" s="107">
        <v>9838</v>
      </c>
      <c r="F58" s="107">
        <v>9838</v>
      </c>
      <c r="G58" s="108">
        <v>1639.65</v>
      </c>
      <c r="H58" s="81" t="s">
        <v>32</v>
      </c>
      <c r="I58" s="82" t="str">
        <f t="shared" si="0"/>
        <v>магазин Атриум</v>
      </c>
      <c r="J58" s="82" t="str">
        <f>VLOOKUP($B:$B,source!$A:$B,2,0)</f>
        <v>APPAREL</v>
      </c>
      <c r="K58" s="82" t="str">
        <f>IFERROR(VLOOKUP($C:$C,source!$A:$B,2,0),"OLD STOCKS")</f>
        <v>OLD STOCKS</v>
      </c>
      <c r="L58" s="82" t="str">
        <f t="shared" si="1"/>
        <v>магазин Атриум-APPAREL-OLD STOCKS-January 2020</v>
      </c>
      <c r="M58" s="83">
        <f t="shared" si="2"/>
        <v>12</v>
      </c>
      <c r="N58" s="84">
        <f t="shared" si="3"/>
        <v>9838</v>
      </c>
    </row>
    <row r="59" spans="1:14" x14ac:dyDescent="0.3">
      <c r="A59" s="79" t="s">
        <v>75</v>
      </c>
      <c r="B59" s="80" t="s">
        <v>70</v>
      </c>
      <c r="C59" s="80" t="s">
        <v>68</v>
      </c>
      <c r="D59" s="80">
        <v>6</v>
      </c>
      <c r="E59" s="107">
        <v>12900</v>
      </c>
      <c r="F59" s="107">
        <v>12900</v>
      </c>
      <c r="G59" s="108">
        <v>2149.98</v>
      </c>
      <c r="H59" s="81" t="s">
        <v>32</v>
      </c>
      <c r="I59" s="82" t="str">
        <f t="shared" si="0"/>
        <v>магазин Атриум</v>
      </c>
      <c r="J59" s="82" t="str">
        <f>VLOOKUP($B:$B,source!$A:$B,2,0)</f>
        <v>APPAREL</v>
      </c>
      <c r="K59" s="82" t="str">
        <f>IFERROR(VLOOKUP($C:$C,source!$A:$B,2,0),"OLD STOCKS")</f>
        <v>OLD STOCKS</v>
      </c>
      <c r="L59" s="82" t="str">
        <f t="shared" si="1"/>
        <v>магазин Атриум-APPAREL-OLD STOCKS-January 2020</v>
      </c>
      <c r="M59" s="83">
        <f t="shared" si="2"/>
        <v>6</v>
      </c>
      <c r="N59" s="84">
        <f t="shared" si="3"/>
        <v>12900</v>
      </c>
    </row>
    <row r="60" spans="1:14" x14ac:dyDescent="0.3">
      <c r="A60" s="79" t="s">
        <v>75</v>
      </c>
      <c r="B60" s="80" t="s">
        <v>70</v>
      </c>
      <c r="C60" s="80" t="s">
        <v>61</v>
      </c>
      <c r="D60" s="80">
        <v>71</v>
      </c>
      <c r="E60" s="107">
        <v>137131.06</v>
      </c>
      <c r="F60" s="107">
        <v>258950</v>
      </c>
      <c r="G60" s="108">
        <v>22855.17</v>
      </c>
      <c r="H60" s="81" t="s">
        <v>32</v>
      </c>
      <c r="I60" s="82" t="str">
        <f t="shared" si="0"/>
        <v>магазин Атриум</v>
      </c>
      <c r="J60" s="82" t="str">
        <f>VLOOKUP($B:$B,source!$A:$B,2,0)</f>
        <v>APPAREL</v>
      </c>
      <c r="K60" s="82" t="str">
        <f>IFERROR(VLOOKUP($C:$C,source!$A:$B,2,0),"OLD STOCKS")</f>
        <v>HO19</v>
      </c>
      <c r="L60" s="82" t="str">
        <f t="shared" si="1"/>
        <v>магазин Атриум-APPAREL-HO19-January 2020</v>
      </c>
      <c r="M60" s="83">
        <f t="shared" si="2"/>
        <v>71</v>
      </c>
      <c r="N60" s="84">
        <f t="shared" si="3"/>
        <v>137131.06</v>
      </c>
    </row>
    <row r="61" spans="1:14" x14ac:dyDescent="0.3">
      <c r="A61" s="79" t="s">
        <v>75</v>
      </c>
      <c r="B61" s="80" t="s">
        <v>70</v>
      </c>
      <c r="C61" s="80" t="s">
        <v>63</v>
      </c>
      <c r="D61" s="80">
        <v>240</v>
      </c>
      <c r="E61" s="107">
        <v>447529.33</v>
      </c>
      <c r="F61" s="107">
        <v>979100</v>
      </c>
      <c r="G61" s="108">
        <v>74588.179999999993</v>
      </c>
      <c r="H61" s="81" t="s">
        <v>32</v>
      </c>
      <c r="I61" s="82" t="str">
        <f t="shared" si="0"/>
        <v>магазин Атриум</v>
      </c>
      <c r="J61" s="82" t="str">
        <f>VLOOKUP($B:$B,source!$A:$B,2,0)</f>
        <v>APPAREL</v>
      </c>
      <c r="K61" s="82" t="str">
        <f>IFERROR(VLOOKUP($C:$C,source!$A:$B,2,0),"OLD STOCKS")</f>
        <v>FA19</v>
      </c>
      <c r="L61" s="82" t="str">
        <f t="shared" si="1"/>
        <v>магазин Атриум-APPAREL-FA19-January 2020</v>
      </c>
      <c r="M61" s="83">
        <f t="shared" si="2"/>
        <v>240</v>
      </c>
      <c r="N61" s="84">
        <f t="shared" si="3"/>
        <v>447529.33</v>
      </c>
    </row>
    <row r="62" spans="1:14" x14ac:dyDescent="0.3">
      <c r="A62" s="79" t="s">
        <v>76</v>
      </c>
      <c r="B62" s="80" t="s">
        <v>57</v>
      </c>
      <c r="C62" s="80" t="s">
        <v>58</v>
      </c>
      <c r="D62" s="80">
        <v>3</v>
      </c>
      <c r="E62" s="107">
        <v>5950</v>
      </c>
      <c r="F62" s="107">
        <v>8500</v>
      </c>
      <c r="G62" s="108">
        <v>991.67</v>
      </c>
      <c r="H62" s="81" t="s">
        <v>32</v>
      </c>
      <c r="I62" s="82" t="str">
        <f t="shared" si="0"/>
        <v>магазин Галерея Новосибирск</v>
      </c>
      <c r="J62" s="82" t="str">
        <f>VLOOKUP($B:$B,source!$A:$B,2,0)</f>
        <v>ACC</v>
      </c>
      <c r="K62" s="82" t="str">
        <f>IFERROR(VLOOKUP($C:$C,source!$A:$B,2,0),"OLD STOCKS")</f>
        <v>C/O</v>
      </c>
      <c r="L62" s="82" t="str">
        <f t="shared" si="1"/>
        <v>магазин Галерея Новосибирск-ACC-C/O-January 2020</v>
      </c>
      <c r="M62" s="83">
        <f t="shared" si="2"/>
        <v>3</v>
      </c>
      <c r="N62" s="84">
        <f t="shared" si="3"/>
        <v>5950</v>
      </c>
    </row>
    <row r="63" spans="1:14" x14ac:dyDescent="0.3">
      <c r="A63" s="79" t="s">
        <v>76</v>
      </c>
      <c r="B63" s="80" t="s">
        <v>57</v>
      </c>
      <c r="C63" s="121" t="s">
        <v>60</v>
      </c>
      <c r="D63" s="121">
        <v>21</v>
      </c>
      <c r="E63" s="122">
        <v>3982.74</v>
      </c>
      <c r="F63" s="122">
        <v>4179</v>
      </c>
      <c r="G63" s="123">
        <v>663.85</v>
      </c>
      <c r="H63" s="124" t="s">
        <v>32</v>
      </c>
      <c r="I63" s="125" t="str">
        <f t="shared" si="0"/>
        <v>магазин Галерея Новосибирск</v>
      </c>
      <c r="J63" s="125" t="str">
        <f>VLOOKUP($B:$B,source!$A:$B,2,0)</f>
        <v>ACC</v>
      </c>
      <c r="K63" s="125" t="str">
        <f>IFERROR(VLOOKUP($C:$C,source!$A:$B,2,0),"OLD STOCKS")</f>
        <v>All Seasons</v>
      </c>
      <c r="L63" s="125" t="str">
        <f t="shared" si="1"/>
        <v>магазин Галерея Новосибирск-ACC-All Seasons-January 2020</v>
      </c>
      <c r="M63" s="126">
        <f t="shared" si="2"/>
        <v>21</v>
      </c>
      <c r="N63" s="127">
        <f t="shared" si="3"/>
        <v>3982.74</v>
      </c>
    </row>
    <row r="64" spans="1:14" x14ac:dyDescent="0.3">
      <c r="A64" s="79" t="s">
        <v>76</v>
      </c>
      <c r="B64" s="80" t="s">
        <v>57</v>
      </c>
      <c r="C64" s="80" t="s">
        <v>61</v>
      </c>
      <c r="D64" s="80">
        <v>14</v>
      </c>
      <c r="E64" s="107">
        <v>25950</v>
      </c>
      <c r="F64" s="107">
        <v>47200</v>
      </c>
      <c r="G64" s="108">
        <v>4325</v>
      </c>
      <c r="H64" s="81" t="s">
        <v>32</v>
      </c>
      <c r="I64" s="82" t="str">
        <f t="shared" si="0"/>
        <v>магазин Галерея Новосибирск</v>
      </c>
      <c r="J64" s="82" t="str">
        <f>VLOOKUP($B:$B,source!$A:$B,2,0)</f>
        <v>ACC</v>
      </c>
      <c r="K64" s="82" t="str">
        <f>IFERROR(VLOOKUP($C:$C,source!$A:$B,2,0),"OLD STOCKS")</f>
        <v>HO19</v>
      </c>
      <c r="L64" s="82" t="str">
        <f t="shared" si="1"/>
        <v>магазин Галерея Новосибирск-ACC-HO19-January 2020</v>
      </c>
      <c r="M64" s="83">
        <f t="shared" si="2"/>
        <v>14</v>
      </c>
      <c r="N64" s="84">
        <f t="shared" si="3"/>
        <v>25950</v>
      </c>
    </row>
    <row r="65" spans="1:14" x14ac:dyDescent="0.3">
      <c r="A65" s="79" t="s">
        <v>76</v>
      </c>
      <c r="B65" s="80" t="s">
        <v>57</v>
      </c>
      <c r="C65" s="80" t="s">
        <v>62</v>
      </c>
      <c r="D65" s="80">
        <v>2</v>
      </c>
      <c r="E65" s="107">
        <v>5950</v>
      </c>
      <c r="F65" s="107">
        <v>11900</v>
      </c>
      <c r="G65" s="108">
        <v>991.66</v>
      </c>
      <c r="H65" s="81" t="s">
        <v>32</v>
      </c>
      <c r="I65" s="82" t="str">
        <f t="shared" si="0"/>
        <v>магазин Галерея Новосибирск</v>
      </c>
      <c r="J65" s="82" t="str">
        <f>VLOOKUP($B:$B,source!$A:$B,2,0)</f>
        <v>ACC</v>
      </c>
      <c r="K65" s="82" t="str">
        <f>IFERROR(VLOOKUP($C:$C,source!$A:$B,2,0),"OLD STOCKS")</f>
        <v>OLD STOCKS</v>
      </c>
      <c r="L65" s="82" t="str">
        <f t="shared" si="1"/>
        <v>магазин Галерея Новосибирск-ACC-OLD STOCKS-January 2020</v>
      </c>
      <c r="M65" s="83">
        <f t="shared" si="2"/>
        <v>2</v>
      </c>
      <c r="N65" s="84">
        <f t="shared" si="3"/>
        <v>5950</v>
      </c>
    </row>
    <row r="66" spans="1:14" x14ac:dyDescent="0.3">
      <c r="A66" s="79" t="s">
        <v>76</v>
      </c>
      <c r="B66" s="80" t="s">
        <v>57</v>
      </c>
      <c r="C66" s="80" t="s">
        <v>69</v>
      </c>
      <c r="D66" s="80">
        <v>1</v>
      </c>
      <c r="E66" s="107">
        <v>1445</v>
      </c>
      <c r="F66" s="107">
        <v>2890</v>
      </c>
      <c r="G66" s="108">
        <v>240.83</v>
      </c>
      <c r="H66" s="81" t="s">
        <v>32</v>
      </c>
      <c r="I66" s="82" t="str">
        <f t="shared" si="0"/>
        <v>магазин Галерея Новосибирск</v>
      </c>
      <c r="J66" s="82" t="str">
        <f>VLOOKUP($B:$B,source!$A:$B,2,0)</f>
        <v>ACC</v>
      </c>
      <c r="K66" s="82" t="str">
        <f>IFERROR(VLOOKUP($C:$C,source!$A:$B,2,0),"OLD STOCKS")</f>
        <v>OLD STOCKS</v>
      </c>
      <c r="L66" s="82" t="str">
        <f t="shared" si="1"/>
        <v>магазин Галерея Новосибирск-ACC-OLD STOCKS-January 2020</v>
      </c>
      <c r="M66" s="83">
        <f t="shared" si="2"/>
        <v>1</v>
      </c>
      <c r="N66" s="84">
        <f t="shared" si="3"/>
        <v>1445</v>
      </c>
    </row>
    <row r="67" spans="1:14" x14ac:dyDescent="0.3">
      <c r="A67" s="79" t="s">
        <v>76</v>
      </c>
      <c r="B67" s="80" t="s">
        <v>57</v>
      </c>
      <c r="C67" s="80" t="s">
        <v>63</v>
      </c>
      <c r="D67" s="80">
        <v>27</v>
      </c>
      <c r="E67" s="107">
        <v>23377.75</v>
      </c>
      <c r="F67" s="107">
        <v>56500</v>
      </c>
      <c r="G67" s="108">
        <v>3896.29</v>
      </c>
      <c r="H67" s="81" t="s">
        <v>32</v>
      </c>
      <c r="I67" s="82" t="str">
        <f t="shared" ref="I67:I130" si="4">A67</f>
        <v>магазин Галерея Новосибирск</v>
      </c>
      <c r="J67" s="82" t="str">
        <f>VLOOKUP($B:$B,source!$A:$B,2,0)</f>
        <v>ACC</v>
      </c>
      <c r="K67" s="82" t="str">
        <f>IFERROR(VLOOKUP($C:$C,source!$A:$B,2,0),"OLD STOCKS")</f>
        <v>FA19</v>
      </c>
      <c r="L67" s="82" t="str">
        <f t="shared" si="1"/>
        <v>магазин Галерея Новосибирск-ACC-FA19-January 2020</v>
      </c>
      <c r="M67" s="83">
        <f t="shared" si="2"/>
        <v>27</v>
      </c>
      <c r="N67" s="84">
        <f t="shared" si="3"/>
        <v>23377.75</v>
      </c>
    </row>
    <row r="68" spans="1:14" x14ac:dyDescent="0.3">
      <c r="A68" s="79" t="s">
        <v>76</v>
      </c>
      <c r="B68" s="80" t="s">
        <v>64</v>
      </c>
      <c r="C68" s="80" t="s">
        <v>58</v>
      </c>
      <c r="D68" s="80">
        <v>4</v>
      </c>
      <c r="E68" s="107">
        <v>28950</v>
      </c>
      <c r="F68" s="107">
        <v>28950</v>
      </c>
      <c r="G68" s="108">
        <v>4824.99</v>
      </c>
      <c r="H68" s="81" t="s">
        <v>32</v>
      </c>
      <c r="I68" s="82" t="str">
        <f t="shared" si="4"/>
        <v>магазин Галерея Новосибирск</v>
      </c>
      <c r="J68" s="82" t="str">
        <f>VLOOKUP($B:$B,source!$A:$B,2,0)</f>
        <v>FOOTWEAR</v>
      </c>
      <c r="K68" s="82" t="str">
        <f>IFERROR(VLOOKUP($C:$C,source!$A:$B,2,0),"OLD STOCKS")</f>
        <v>C/O</v>
      </c>
      <c r="L68" s="82" t="str">
        <f t="shared" ref="L68:L131" si="5">I68&amp;"-"&amp;J68&amp;"-"&amp;K68&amp;"-"&amp;H68</f>
        <v>магазин Галерея Новосибирск-FOOTWEAR-C/O-January 2020</v>
      </c>
      <c r="M68" s="83">
        <f t="shared" ref="M68:M131" si="6">D68</f>
        <v>4</v>
      </c>
      <c r="N68" s="84">
        <f t="shared" ref="N68:N131" si="7">E68</f>
        <v>28950</v>
      </c>
    </row>
    <row r="69" spans="1:14" x14ac:dyDescent="0.3">
      <c r="A69" s="79" t="s">
        <v>76</v>
      </c>
      <c r="B69" s="80" t="s">
        <v>64</v>
      </c>
      <c r="C69" s="80" t="s">
        <v>73</v>
      </c>
      <c r="D69" s="80">
        <v>7</v>
      </c>
      <c r="E69" s="107">
        <v>28815</v>
      </c>
      <c r="F69" s="107">
        <v>67575</v>
      </c>
      <c r="G69" s="108">
        <v>4802.5</v>
      </c>
      <c r="H69" s="81" t="s">
        <v>32</v>
      </c>
      <c r="I69" s="82" t="str">
        <f t="shared" si="4"/>
        <v>магазин Галерея Новосибирск</v>
      </c>
      <c r="J69" s="82" t="str">
        <f>VLOOKUP($B:$B,source!$A:$B,2,0)</f>
        <v>FOOTWEAR</v>
      </c>
      <c r="K69" s="82" t="str">
        <f>IFERROR(VLOOKUP($C:$C,source!$A:$B,2,0),"OLD STOCKS")</f>
        <v>OLD STOCKS</v>
      </c>
      <c r="L69" s="82" t="str">
        <f t="shared" si="5"/>
        <v>магазин Галерея Новосибирск-FOOTWEAR-OLD STOCKS-January 2020</v>
      </c>
      <c r="M69" s="83">
        <f t="shared" si="6"/>
        <v>7</v>
      </c>
      <c r="N69" s="84">
        <f t="shared" si="7"/>
        <v>28815</v>
      </c>
    </row>
    <row r="70" spans="1:14" x14ac:dyDescent="0.3">
      <c r="A70" s="79" t="s">
        <v>76</v>
      </c>
      <c r="B70" s="80" t="s">
        <v>64</v>
      </c>
      <c r="C70" s="80" t="s">
        <v>60</v>
      </c>
      <c r="D70" s="80">
        <v>10</v>
      </c>
      <c r="E70" s="107">
        <v>56500</v>
      </c>
      <c r="F70" s="107">
        <v>56500</v>
      </c>
      <c r="G70" s="108">
        <v>9416.68</v>
      </c>
      <c r="H70" s="81" t="s">
        <v>32</v>
      </c>
      <c r="I70" s="82" t="str">
        <f t="shared" si="4"/>
        <v>магазин Галерея Новосибирск</v>
      </c>
      <c r="J70" s="82" t="str">
        <f>VLOOKUP($B:$B,source!$A:$B,2,0)</f>
        <v>FOOTWEAR</v>
      </c>
      <c r="K70" s="82" t="str">
        <f>IFERROR(VLOOKUP($C:$C,source!$A:$B,2,0),"OLD STOCKS")</f>
        <v>All Seasons</v>
      </c>
      <c r="L70" s="82" t="str">
        <f t="shared" si="5"/>
        <v>магазин Галерея Новосибирск-FOOTWEAR-All Seasons-January 2020</v>
      </c>
      <c r="M70" s="83">
        <f t="shared" si="6"/>
        <v>10</v>
      </c>
      <c r="N70" s="84">
        <f t="shared" si="7"/>
        <v>56500</v>
      </c>
    </row>
    <row r="71" spans="1:14" x14ac:dyDescent="0.3">
      <c r="A71" s="79" t="s">
        <v>76</v>
      </c>
      <c r="B71" s="80" t="s">
        <v>64</v>
      </c>
      <c r="C71" s="80" t="s">
        <v>61</v>
      </c>
      <c r="D71" s="80">
        <v>23</v>
      </c>
      <c r="E71" s="107">
        <v>88070.71</v>
      </c>
      <c r="F71" s="107">
        <v>182500</v>
      </c>
      <c r="G71" s="108">
        <v>14678.47</v>
      </c>
      <c r="H71" s="81" t="s">
        <v>32</v>
      </c>
      <c r="I71" s="82" t="str">
        <f t="shared" si="4"/>
        <v>магазин Галерея Новосибирск</v>
      </c>
      <c r="J71" s="82" t="str">
        <f>VLOOKUP($B:$B,source!$A:$B,2,0)</f>
        <v>FOOTWEAR</v>
      </c>
      <c r="K71" s="82" t="str">
        <f>IFERROR(VLOOKUP($C:$C,source!$A:$B,2,0),"OLD STOCKS")</f>
        <v>HO19</v>
      </c>
      <c r="L71" s="82" t="str">
        <f t="shared" si="5"/>
        <v>магазин Галерея Новосибирск-FOOTWEAR-HO19-January 2020</v>
      </c>
      <c r="M71" s="83">
        <f t="shared" si="6"/>
        <v>23</v>
      </c>
      <c r="N71" s="84">
        <f t="shared" si="7"/>
        <v>88070.71</v>
      </c>
    </row>
    <row r="72" spans="1:14" x14ac:dyDescent="0.3">
      <c r="A72" s="79" t="s">
        <v>76</v>
      </c>
      <c r="B72" s="80" t="s">
        <v>64</v>
      </c>
      <c r="C72" s="80" t="s">
        <v>63</v>
      </c>
      <c r="D72" s="80">
        <v>128</v>
      </c>
      <c r="E72" s="107">
        <v>394110.24</v>
      </c>
      <c r="F72" s="107">
        <v>888900</v>
      </c>
      <c r="G72" s="108">
        <v>65685.06</v>
      </c>
      <c r="H72" s="81" t="s">
        <v>32</v>
      </c>
      <c r="I72" s="82" t="str">
        <f t="shared" si="4"/>
        <v>магазин Галерея Новосибирск</v>
      </c>
      <c r="J72" s="82" t="str">
        <f>VLOOKUP($B:$B,source!$A:$B,2,0)</f>
        <v>FOOTWEAR</v>
      </c>
      <c r="K72" s="82" t="str">
        <f>IFERROR(VLOOKUP($C:$C,source!$A:$B,2,0),"OLD STOCKS")</f>
        <v>FA19</v>
      </c>
      <c r="L72" s="82" t="str">
        <f t="shared" si="5"/>
        <v>магазин Галерея Новосибирск-FOOTWEAR-FA19-January 2020</v>
      </c>
      <c r="M72" s="83">
        <f t="shared" si="6"/>
        <v>128</v>
      </c>
      <c r="N72" s="84">
        <f t="shared" si="7"/>
        <v>394110.24</v>
      </c>
    </row>
    <row r="73" spans="1:14" x14ac:dyDescent="0.3">
      <c r="A73" s="79" t="s">
        <v>76</v>
      </c>
      <c r="B73" s="80" t="s">
        <v>70</v>
      </c>
      <c r="C73" s="80" t="s">
        <v>58</v>
      </c>
      <c r="D73" s="80">
        <v>26</v>
      </c>
      <c r="E73" s="107">
        <v>41768.31</v>
      </c>
      <c r="F73" s="107">
        <v>66300</v>
      </c>
      <c r="G73" s="108">
        <v>6961.38</v>
      </c>
      <c r="H73" s="81" t="s">
        <v>32</v>
      </c>
      <c r="I73" s="82" t="str">
        <f t="shared" si="4"/>
        <v>магазин Галерея Новосибирск</v>
      </c>
      <c r="J73" s="82" t="str">
        <f>VLOOKUP($B:$B,source!$A:$B,2,0)</f>
        <v>APPAREL</v>
      </c>
      <c r="K73" s="82" t="str">
        <f>IFERROR(VLOOKUP($C:$C,source!$A:$B,2,0),"OLD STOCKS")</f>
        <v>C/O</v>
      </c>
      <c r="L73" s="82" t="str">
        <f t="shared" si="5"/>
        <v>магазин Галерея Новосибирск-APPAREL-C/O-January 2020</v>
      </c>
      <c r="M73" s="83">
        <f t="shared" si="6"/>
        <v>26</v>
      </c>
      <c r="N73" s="84">
        <f t="shared" si="7"/>
        <v>41768.31</v>
      </c>
    </row>
    <row r="74" spans="1:14" x14ac:dyDescent="0.3">
      <c r="A74" s="79" t="s">
        <v>76</v>
      </c>
      <c r="B74" s="80" t="s">
        <v>70</v>
      </c>
      <c r="C74" s="80" t="s">
        <v>59</v>
      </c>
      <c r="D74" s="80">
        <v>19</v>
      </c>
      <c r="E74" s="107">
        <v>34110.33</v>
      </c>
      <c r="F74" s="107">
        <v>72150</v>
      </c>
      <c r="G74" s="108">
        <v>5685.05</v>
      </c>
      <c r="H74" s="81" t="s">
        <v>32</v>
      </c>
      <c r="I74" s="82" t="str">
        <f t="shared" si="4"/>
        <v>магазин Галерея Новосибирск</v>
      </c>
      <c r="J74" s="82" t="str">
        <f>VLOOKUP($B:$B,source!$A:$B,2,0)</f>
        <v>APPAREL</v>
      </c>
      <c r="K74" s="82" t="str">
        <f>IFERROR(VLOOKUP($C:$C,source!$A:$B,2,0),"OLD STOCKS")</f>
        <v>OLD STOCKS</v>
      </c>
      <c r="L74" s="82" t="str">
        <f t="shared" si="5"/>
        <v>магазин Галерея Новосибирск-APPAREL-OLD STOCKS-January 2020</v>
      </c>
      <c r="M74" s="83">
        <f t="shared" si="6"/>
        <v>19</v>
      </c>
      <c r="N74" s="84">
        <f t="shared" si="7"/>
        <v>34110.33</v>
      </c>
    </row>
    <row r="75" spans="1:14" x14ac:dyDescent="0.3">
      <c r="A75" s="79" t="s">
        <v>76</v>
      </c>
      <c r="B75" s="80" t="s">
        <v>70</v>
      </c>
      <c r="C75" s="80" t="s">
        <v>71</v>
      </c>
      <c r="D75" s="80">
        <v>8</v>
      </c>
      <c r="E75" s="107">
        <v>13748</v>
      </c>
      <c r="F75" s="107">
        <v>26048</v>
      </c>
      <c r="G75" s="108">
        <v>2291.35</v>
      </c>
      <c r="H75" s="81" t="s">
        <v>32</v>
      </c>
      <c r="I75" s="82" t="str">
        <f t="shared" si="4"/>
        <v>магазин Галерея Новосибирск</v>
      </c>
      <c r="J75" s="82" t="str">
        <f>VLOOKUP($B:$B,source!$A:$B,2,0)</f>
        <v>APPAREL</v>
      </c>
      <c r="K75" s="82" t="str">
        <f>IFERROR(VLOOKUP($C:$C,source!$A:$B,2,0),"OLD STOCKS")</f>
        <v>OLD STOCKS</v>
      </c>
      <c r="L75" s="82" t="str">
        <f t="shared" si="5"/>
        <v>магазин Галерея Новосибирск-APPAREL-OLD STOCKS-January 2020</v>
      </c>
      <c r="M75" s="83">
        <f t="shared" si="6"/>
        <v>8</v>
      </c>
      <c r="N75" s="84">
        <f t="shared" si="7"/>
        <v>13748</v>
      </c>
    </row>
    <row r="76" spans="1:14" x14ac:dyDescent="0.3">
      <c r="A76" s="79" t="s">
        <v>76</v>
      </c>
      <c r="B76" s="80" t="s">
        <v>70</v>
      </c>
      <c r="C76" s="80" t="s">
        <v>68</v>
      </c>
      <c r="D76" s="80">
        <v>2</v>
      </c>
      <c r="E76" s="107">
        <v>5352.09</v>
      </c>
      <c r="F76" s="107">
        <v>25480</v>
      </c>
      <c r="G76" s="108">
        <v>892.01</v>
      </c>
      <c r="H76" s="81" t="s">
        <v>32</v>
      </c>
      <c r="I76" s="82" t="str">
        <f t="shared" si="4"/>
        <v>магазин Галерея Новосибирск</v>
      </c>
      <c r="J76" s="82" t="str">
        <f>VLOOKUP($B:$B,source!$A:$B,2,0)</f>
        <v>APPAREL</v>
      </c>
      <c r="K76" s="82" t="str">
        <f>IFERROR(VLOOKUP($C:$C,source!$A:$B,2,0),"OLD STOCKS")</f>
        <v>OLD STOCKS</v>
      </c>
      <c r="L76" s="82" t="str">
        <f t="shared" si="5"/>
        <v>магазин Галерея Новосибирск-APPAREL-OLD STOCKS-January 2020</v>
      </c>
      <c r="M76" s="83">
        <f t="shared" si="6"/>
        <v>2</v>
      </c>
      <c r="N76" s="84">
        <f t="shared" si="7"/>
        <v>5352.09</v>
      </c>
    </row>
    <row r="77" spans="1:14" x14ac:dyDescent="0.3">
      <c r="A77" s="79" t="s">
        <v>76</v>
      </c>
      <c r="B77" s="80" t="s">
        <v>70</v>
      </c>
      <c r="C77" s="80" t="s">
        <v>61</v>
      </c>
      <c r="D77" s="80">
        <v>8</v>
      </c>
      <c r="E77" s="107">
        <v>16380</v>
      </c>
      <c r="F77" s="107">
        <v>31900</v>
      </c>
      <c r="G77" s="108">
        <v>2729.99</v>
      </c>
      <c r="H77" s="81" t="s">
        <v>32</v>
      </c>
      <c r="I77" s="82" t="str">
        <f t="shared" si="4"/>
        <v>магазин Галерея Новосибирск</v>
      </c>
      <c r="J77" s="82" t="str">
        <f>VLOOKUP($B:$B,source!$A:$B,2,0)</f>
        <v>APPAREL</v>
      </c>
      <c r="K77" s="82" t="str">
        <f>IFERROR(VLOOKUP($C:$C,source!$A:$B,2,0),"OLD STOCKS")</f>
        <v>HO19</v>
      </c>
      <c r="L77" s="82" t="str">
        <f t="shared" si="5"/>
        <v>магазин Галерея Новосибирск-APPAREL-HO19-January 2020</v>
      </c>
      <c r="M77" s="83">
        <f t="shared" si="6"/>
        <v>8</v>
      </c>
      <c r="N77" s="84">
        <f t="shared" si="7"/>
        <v>16380</v>
      </c>
    </row>
    <row r="78" spans="1:14" x14ac:dyDescent="0.3">
      <c r="A78" s="79" t="s">
        <v>76</v>
      </c>
      <c r="B78" s="80" t="s">
        <v>70</v>
      </c>
      <c r="C78" s="80" t="s">
        <v>69</v>
      </c>
      <c r="D78" s="80">
        <v>2</v>
      </c>
      <c r="E78" s="107">
        <v>2790</v>
      </c>
      <c r="F78" s="107">
        <v>5580</v>
      </c>
      <c r="G78" s="108">
        <v>465</v>
      </c>
      <c r="H78" s="81" t="s">
        <v>32</v>
      </c>
      <c r="I78" s="82" t="str">
        <f t="shared" si="4"/>
        <v>магазин Галерея Новосибирск</v>
      </c>
      <c r="J78" s="82" t="str">
        <f>VLOOKUP($B:$B,source!$A:$B,2,0)</f>
        <v>APPAREL</v>
      </c>
      <c r="K78" s="82" t="str">
        <f>IFERROR(VLOOKUP($C:$C,source!$A:$B,2,0),"OLD STOCKS")</f>
        <v>OLD STOCKS</v>
      </c>
      <c r="L78" s="82" t="str">
        <f t="shared" si="5"/>
        <v>магазин Галерея Новосибирск-APPAREL-OLD STOCKS-January 2020</v>
      </c>
      <c r="M78" s="83">
        <f t="shared" si="6"/>
        <v>2</v>
      </c>
      <c r="N78" s="84">
        <f t="shared" si="7"/>
        <v>2790</v>
      </c>
    </row>
    <row r="79" spans="1:14" x14ac:dyDescent="0.3">
      <c r="A79" s="79" t="s">
        <v>76</v>
      </c>
      <c r="B79" s="80" t="s">
        <v>70</v>
      </c>
      <c r="C79" s="80" t="s">
        <v>63</v>
      </c>
      <c r="D79" s="80">
        <v>89</v>
      </c>
      <c r="E79" s="107">
        <v>187452.58</v>
      </c>
      <c r="F79" s="107">
        <v>349750</v>
      </c>
      <c r="G79" s="108">
        <v>31242.03</v>
      </c>
      <c r="H79" s="81" t="s">
        <v>32</v>
      </c>
      <c r="I79" s="82" t="str">
        <f t="shared" si="4"/>
        <v>магазин Галерея Новосибирск</v>
      </c>
      <c r="J79" s="82" t="str">
        <f>VLOOKUP($B:$B,source!$A:$B,2,0)</f>
        <v>APPAREL</v>
      </c>
      <c r="K79" s="82" t="str">
        <f>IFERROR(VLOOKUP($C:$C,source!$A:$B,2,0),"OLD STOCKS")</f>
        <v>FA19</v>
      </c>
      <c r="L79" s="82" t="str">
        <f t="shared" si="5"/>
        <v>магазин Галерея Новосибирск-APPAREL-FA19-January 2020</v>
      </c>
      <c r="M79" s="83">
        <f t="shared" si="6"/>
        <v>89</v>
      </c>
      <c r="N79" s="84">
        <f t="shared" si="7"/>
        <v>187452.58</v>
      </c>
    </row>
    <row r="80" spans="1:14" x14ac:dyDescent="0.3">
      <c r="A80" s="79" t="s">
        <v>77</v>
      </c>
      <c r="B80" s="80" t="s">
        <v>57</v>
      </c>
      <c r="C80" s="80" t="s">
        <v>58</v>
      </c>
      <c r="D80" s="80">
        <v>21</v>
      </c>
      <c r="E80" s="107">
        <v>38370</v>
      </c>
      <c r="F80" s="107">
        <v>51400</v>
      </c>
      <c r="G80" s="108">
        <v>6394.98</v>
      </c>
      <c r="H80" s="81" t="s">
        <v>32</v>
      </c>
      <c r="I80" s="82" t="str">
        <f t="shared" si="4"/>
        <v>магазин Галерея СПБ</v>
      </c>
      <c r="J80" s="82" t="str">
        <f>VLOOKUP($B:$B,source!$A:$B,2,0)</f>
        <v>ACC</v>
      </c>
      <c r="K80" s="82" t="str">
        <f>IFERROR(VLOOKUP($C:$C,source!$A:$B,2,0),"OLD STOCKS")</f>
        <v>C/O</v>
      </c>
      <c r="L80" s="82" t="str">
        <f t="shared" si="5"/>
        <v>магазин Галерея СПБ-ACC-C/O-January 2020</v>
      </c>
      <c r="M80" s="83">
        <f t="shared" si="6"/>
        <v>21</v>
      </c>
      <c r="N80" s="84">
        <f t="shared" si="7"/>
        <v>38370</v>
      </c>
    </row>
    <row r="81" spans="1:14" x14ac:dyDescent="0.3">
      <c r="A81" s="79" t="s">
        <v>77</v>
      </c>
      <c r="B81" s="80" t="s">
        <v>57</v>
      </c>
      <c r="C81" s="121" t="s">
        <v>60</v>
      </c>
      <c r="D81" s="121">
        <v>54</v>
      </c>
      <c r="E81" s="122">
        <v>10272</v>
      </c>
      <c r="F81" s="122">
        <v>10272</v>
      </c>
      <c r="G81" s="123">
        <v>1712.16</v>
      </c>
      <c r="H81" s="124" t="s">
        <v>32</v>
      </c>
      <c r="I81" s="125" t="str">
        <f t="shared" si="4"/>
        <v>магазин Галерея СПБ</v>
      </c>
      <c r="J81" s="125" t="str">
        <f>VLOOKUP($B:$B,source!$A:$B,2,0)</f>
        <v>ACC</v>
      </c>
      <c r="K81" s="125" t="str">
        <f>IFERROR(VLOOKUP($C:$C,source!$A:$B,2,0),"OLD STOCKS")</f>
        <v>All Seasons</v>
      </c>
      <c r="L81" s="125" t="str">
        <f t="shared" si="5"/>
        <v>магазин Галерея СПБ-ACC-All Seasons-January 2020</v>
      </c>
      <c r="M81" s="126">
        <f t="shared" si="6"/>
        <v>54</v>
      </c>
      <c r="N81" s="127">
        <f t="shared" si="7"/>
        <v>10272</v>
      </c>
    </row>
    <row r="82" spans="1:14" x14ac:dyDescent="0.3">
      <c r="A82" s="79" t="s">
        <v>77</v>
      </c>
      <c r="B82" s="80" t="s">
        <v>57</v>
      </c>
      <c r="C82" s="80" t="s">
        <v>61</v>
      </c>
      <c r="D82" s="80">
        <v>24</v>
      </c>
      <c r="E82" s="107">
        <v>41237.5</v>
      </c>
      <c r="F82" s="107">
        <v>73200</v>
      </c>
      <c r="G82" s="108">
        <v>6872.93</v>
      </c>
      <c r="H82" s="81" t="s">
        <v>32</v>
      </c>
      <c r="I82" s="82" t="str">
        <f t="shared" si="4"/>
        <v>магазин Галерея СПБ</v>
      </c>
      <c r="J82" s="82" t="str">
        <f>VLOOKUP($B:$B,source!$A:$B,2,0)</f>
        <v>ACC</v>
      </c>
      <c r="K82" s="82" t="str">
        <f>IFERROR(VLOOKUP($C:$C,source!$A:$B,2,0),"OLD STOCKS")</f>
        <v>HO19</v>
      </c>
      <c r="L82" s="82" t="str">
        <f t="shared" si="5"/>
        <v>магазин Галерея СПБ-ACC-HO19-January 2020</v>
      </c>
      <c r="M82" s="83">
        <f t="shared" si="6"/>
        <v>24</v>
      </c>
      <c r="N82" s="84">
        <f t="shared" si="7"/>
        <v>41237.5</v>
      </c>
    </row>
    <row r="83" spans="1:14" x14ac:dyDescent="0.3">
      <c r="A83" s="79" t="s">
        <v>77</v>
      </c>
      <c r="B83" s="80" t="s">
        <v>57</v>
      </c>
      <c r="C83" s="80" t="s">
        <v>62</v>
      </c>
      <c r="D83" s="80">
        <v>2</v>
      </c>
      <c r="E83" s="107">
        <v>5950</v>
      </c>
      <c r="F83" s="107">
        <v>11900</v>
      </c>
      <c r="G83" s="108">
        <v>991.66</v>
      </c>
      <c r="H83" s="81" t="s">
        <v>32</v>
      </c>
      <c r="I83" s="82" t="str">
        <f t="shared" si="4"/>
        <v>магазин Галерея СПБ</v>
      </c>
      <c r="J83" s="82" t="str">
        <f>VLOOKUP($B:$B,source!$A:$B,2,0)</f>
        <v>ACC</v>
      </c>
      <c r="K83" s="82" t="str">
        <f>IFERROR(VLOOKUP($C:$C,source!$A:$B,2,0),"OLD STOCKS")</f>
        <v>OLD STOCKS</v>
      </c>
      <c r="L83" s="82" t="str">
        <f t="shared" si="5"/>
        <v>магазин Галерея СПБ-ACC-OLD STOCKS-January 2020</v>
      </c>
      <c r="M83" s="83">
        <f t="shared" si="6"/>
        <v>2</v>
      </c>
      <c r="N83" s="84">
        <f t="shared" si="7"/>
        <v>5950</v>
      </c>
    </row>
    <row r="84" spans="1:14" x14ac:dyDescent="0.3">
      <c r="A84" s="79" t="s">
        <v>77</v>
      </c>
      <c r="B84" s="80" t="s">
        <v>57</v>
      </c>
      <c r="C84" s="80" t="s">
        <v>63</v>
      </c>
      <c r="D84" s="80">
        <v>74</v>
      </c>
      <c r="E84" s="107">
        <v>72735</v>
      </c>
      <c r="F84" s="107">
        <v>141250</v>
      </c>
      <c r="G84" s="108">
        <v>12122.45</v>
      </c>
      <c r="H84" s="81" t="s">
        <v>32</v>
      </c>
      <c r="I84" s="82" t="str">
        <f t="shared" si="4"/>
        <v>магазин Галерея СПБ</v>
      </c>
      <c r="J84" s="82" t="str">
        <f>VLOOKUP($B:$B,source!$A:$B,2,0)</f>
        <v>ACC</v>
      </c>
      <c r="K84" s="82" t="str">
        <f>IFERROR(VLOOKUP($C:$C,source!$A:$B,2,0),"OLD STOCKS")</f>
        <v>FA19</v>
      </c>
      <c r="L84" s="82" t="str">
        <f t="shared" si="5"/>
        <v>магазин Галерея СПБ-ACC-FA19-January 2020</v>
      </c>
      <c r="M84" s="83">
        <f t="shared" si="6"/>
        <v>74</v>
      </c>
      <c r="N84" s="84">
        <f t="shared" si="7"/>
        <v>72735</v>
      </c>
    </row>
    <row r="85" spans="1:14" x14ac:dyDescent="0.3">
      <c r="A85" s="79" t="s">
        <v>77</v>
      </c>
      <c r="B85" s="80" t="s">
        <v>64</v>
      </c>
      <c r="C85" s="80" t="s">
        <v>58</v>
      </c>
      <c r="D85" s="80">
        <v>24</v>
      </c>
      <c r="E85" s="107">
        <v>169193.09</v>
      </c>
      <c r="F85" s="107">
        <v>175790</v>
      </c>
      <c r="G85" s="108">
        <v>28198.82</v>
      </c>
      <c r="H85" s="81" t="s">
        <v>32</v>
      </c>
      <c r="I85" s="82" t="str">
        <f t="shared" si="4"/>
        <v>магазин Галерея СПБ</v>
      </c>
      <c r="J85" s="82" t="str">
        <f>VLOOKUP($B:$B,source!$A:$B,2,0)</f>
        <v>FOOTWEAR</v>
      </c>
      <c r="K85" s="82" t="str">
        <f>IFERROR(VLOOKUP($C:$C,source!$A:$B,2,0),"OLD STOCKS")</f>
        <v>C/O</v>
      </c>
      <c r="L85" s="82" t="str">
        <f t="shared" si="5"/>
        <v>магазин Галерея СПБ-FOOTWEAR-C/O-January 2020</v>
      </c>
      <c r="M85" s="83">
        <f t="shared" si="6"/>
        <v>24</v>
      </c>
      <c r="N85" s="84">
        <f t="shared" si="7"/>
        <v>169193.09</v>
      </c>
    </row>
    <row r="86" spans="1:14" x14ac:dyDescent="0.3">
      <c r="A86" s="79" t="s">
        <v>77</v>
      </c>
      <c r="B86" s="80" t="s">
        <v>64</v>
      </c>
      <c r="C86" s="80" t="s">
        <v>66</v>
      </c>
      <c r="D86" s="80">
        <v>14</v>
      </c>
      <c r="E86" s="107">
        <v>44536.91</v>
      </c>
      <c r="F86" s="107">
        <v>119850</v>
      </c>
      <c r="G86" s="108">
        <v>7422.86</v>
      </c>
      <c r="H86" s="81" t="s">
        <v>32</v>
      </c>
      <c r="I86" s="82" t="str">
        <f t="shared" si="4"/>
        <v>магазин Галерея СПБ</v>
      </c>
      <c r="J86" s="82" t="str">
        <f>VLOOKUP($B:$B,source!$A:$B,2,0)</f>
        <v>FOOTWEAR</v>
      </c>
      <c r="K86" s="82" t="str">
        <f>IFERROR(VLOOKUP($C:$C,source!$A:$B,2,0),"OLD STOCKS")</f>
        <v>Incubate 2019</v>
      </c>
      <c r="L86" s="82" t="str">
        <f t="shared" si="5"/>
        <v>магазин Галерея СПБ-FOOTWEAR-Incubate 2019-January 2020</v>
      </c>
      <c r="M86" s="83">
        <f t="shared" si="6"/>
        <v>14</v>
      </c>
      <c r="N86" s="84">
        <f t="shared" si="7"/>
        <v>44536.91</v>
      </c>
    </row>
    <row r="87" spans="1:14" x14ac:dyDescent="0.3">
      <c r="A87" s="79" t="s">
        <v>77</v>
      </c>
      <c r="B87" s="80" t="s">
        <v>64</v>
      </c>
      <c r="C87" s="80" t="s">
        <v>73</v>
      </c>
      <c r="D87" s="80">
        <v>25</v>
      </c>
      <c r="E87" s="107">
        <v>115967.05</v>
      </c>
      <c r="F87" s="107">
        <v>234600</v>
      </c>
      <c r="G87" s="108">
        <v>19327.849999999999</v>
      </c>
      <c r="H87" s="81" t="s">
        <v>32</v>
      </c>
      <c r="I87" s="82" t="str">
        <f t="shared" si="4"/>
        <v>магазин Галерея СПБ</v>
      </c>
      <c r="J87" s="82" t="str">
        <f>VLOOKUP($B:$B,source!$A:$B,2,0)</f>
        <v>FOOTWEAR</v>
      </c>
      <c r="K87" s="82" t="str">
        <f>IFERROR(VLOOKUP($C:$C,source!$A:$B,2,0),"OLD STOCKS")</f>
        <v>OLD STOCKS</v>
      </c>
      <c r="L87" s="82" t="str">
        <f t="shared" si="5"/>
        <v>магазин Галерея СПБ-FOOTWEAR-OLD STOCKS-January 2020</v>
      </c>
      <c r="M87" s="83">
        <f t="shared" si="6"/>
        <v>25</v>
      </c>
      <c r="N87" s="84">
        <f t="shared" si="7"/>
        <v>115967.05</v>
      </c>
    </row>
    <row r="88" spans="1:14" x14ac:dyDescent="0.3">
      <c r="A88" s="79" t="s">
        <v>77</v>
      </c>
      <c r="B88" s="80" t="s">
        <v>64</v>
      </c>
      <c r="C88" s="80" t="s">
        <v>59</v>
      </c>
      <c r="D88" s="80">
        <v>3</v>
      </c>
      <c r="E88" s="107">
        <v>27480</v>
      </c>
      <c r="F88" s="107">
        <v>23400</v>
      </c>
      <c r="G88" s="108">
        <v>4580</v>
      </c>
      <c r="H88" s="81" t="s">
        <v>32</v>
      </c>
      <c r="I88" s="82" t="str">
        <f t="shared" si="4"/>
        <v>магазин Галерея СПБ</v>
      </c>
      <c r="J88" s="82" t="str">
        <f>VLOOKUP($B:$B,source!$A:$B,2,0)</f>
        <v>FOOTWEAR</v>
      </c>
      <c r="K88" s="82" t="str">
        <f>IFERROR(VLOOKUP($C:$C,source!$A:$B,2,0),"OLD STOCKS")</f>
        <v>OLD STOCKS</v>
      </c>
      <c r="L88" s="82" t="str">
        <f t="shared" si="5"/>
        <v>магазин Галерея СПБ-FOOTWEAR-OLD STOCKS-January 2020</v>
      </c>
      <c r="M88" s="83">
        <f t="shared" si="6"/>
        <v>3</v>
      </c>
      <c r="N88" s="84">
        <f t="shared" si="7"/>
        <v>27480</v>
      </c>
    </row>
    <row r="89" spans="1:14" x14ac:dyDescent="0.3">
      <c r="A89" s="79" t="s">
        <v>77</v>
      </c>
      <c r="B89" s="80" t="s">
        <v>64</v>
      </c>
      <c r="C89" s="80" t="s">
        <v>74</v>
      </c>
      <c r="D89" s="80">
        <v>5</v>
      </c>
      <c r="E89" s="107">
        <v>42650</v>
      </c>
      <c r="F89" s="107">
        <v>42650</v>
      </c>
      <c r="G89" s="108">
        <v>7108.33</v>
      </c>
      <c r="H89" s="81" t="s">
        <v>32</v>
      </c>
      <c r="I89" s="82" t="str">
        <f t="shared" si="4"/>
        <v>магазин Галерея СПБ</v>
      </c>
      <c r="J89" s="82" t="str">
        <f>VLOOKUP($B:$B,source!$A:$B,2,0)</f>
        <v>FOOTWEAR</v>
      </c>
      <c r="K89" s="82" t="str">
        <f>IFERROR(VLOOKUP($C:$C,source!$A:$B,2,0),"OLD STOCKS")</f>
        <v>SP20</v>
      </c>
      <c r="L89" s="82" t="str">
        <f t="shared" si="5"/>
        <v>магазин Галерея СПБ-FOOTWEAR-SP20-January 2020</v>
      </c>
      <c r="M89" s="83">
        <f t="shared" si="6"/>
        <v>5</v>
      </c>
      <c r="N89" s="84">
        <f t="shared" si="7"/>
        <v>42650</v>
      </c>
    </row>
    <row r="90" spans="1:14" x14ac:dyDescent="0.3">
      <c r="A90" s="79" t="s">
        <v>77</v>
      </c>
      <c r="B90" s="80" t="s">
        <v>64</v>
      </c>
      <c r="C90" s="80" t="s">
        <v>60</v>
      </c>
      <c r="D90" s="80">
        <v>54</v>
      </c>
      <c r="E90" s="107">
        <v>310860</v>
      </c>
      <c r="F90" s="107">
        <v>310860</v>
      </c>
      <c r="G90" s="108">
        <v>51810.12</v>
      </c>
      <c r="H90" s="81" t="s">
        <v>32</v>
      </c>
      <c r="I90" s="82" t="str">
        <f t="shared" si="4"/>
        <v>магазин Галерея СПБ</v>
      </c>
      <c r="J90" s="82" t="str">
        <f>VLOOKUP($B:$B,source!$A:$B,2,0)</f>
        <v>FOOTWEAR</v>
      </c>
      <c r="K90" s="82" t="str">
        <f>IFERROR(VLOOKUP($C:$C,source!$A:$B,2,0),"OLD STOCKS")</f>
        <v>All Seasons</v>
      </c>
      <c r="L90" s="82" t="str">
        <f t="shared" si="5"/>
        <v>магазин Галерея СПБ-FOOTWEAR-All Seasons-January 2020</v>
      </c>
      <c r="M90" s="83">
        <f t="shared" si="6"/>
        <v>54</v>
      </c>
      <c r="N90" s="84">
        <f t="shared" si="7"/>
        <v>310860</v>
      </c>
    </row>
    <row r="91" spans="1:14" x14ac:dyDescent="0.3">
      <c r="A91" s="79" t="s">
        <v>77</v>
      </c>
      <c r="B91" s="80" t="s">
        <v>64</v>
      </c>
      <c r="C91" s="80" t="s">
        <v>68</v>
      </c>
      <c r="D91" s="80">
        <v>13</v>
      </c>
      <c r="E91" s="107">
        <v>69672</v>
      </c>
      <c r="F91" s="107">
        <v>120370</v>
      </c>
      <c r="G91" s="108">
        <v>11612</v>
      </c>
      <c r="H91" s="81" t="s">
        <v>32</v>
      </c>
      <c r="I91" s="82" t="str">
        <f t="shared" si="4"/>
        <v>магазин Галерея СПБ</v>
      </c>
      <c r="J91" s="82" t="str">
        <f>VLOOKUP($B:$B,source!$A:$B,2,0)</f>
        <v>FOOTWEAR</v>
      </c>
      <c r="K91" s="82" t="str">
        <f>IFERROR(VLOOKUP($C:$C,source!$A:$B,2,0),"OLD STOCKS")</f>
        <v>OLD STOCKS</v>
      </c>
      <c r="L91" s="82" t="str">
        <f t="shared" si="5"/>
        <v>магазин Галерея СПБ-FOOTWEAR-OLD STOCKS-January 2020</v>
      </c>
      <c r="M91" s="83">
        <f t="shared" si="6"/>
        <v>13</v>
      </c>
      <c r="N91" s="84">
        <f t="shared" si="7"/>
        <v>69672</v>
      </c>
    </row>
    <row r="92" spans="1:14" x14ac:dyDescent="0.3">
      <c r="A92" s="79" t="s">
        <v>77</v>
      </c>
      <c r="B92" s="80" t="s">
        <v>64</v>
      </c>
      <c r="C92" s="80" t="s">
        <v>61</v>
      </c>
      <c r="D92" s="80">
        <v>129</v>
      </c>
      <c r="E92" s="107">
        <v>517455.47</v>
      </c>
      <c r="F92" s="107">
        <v>1011950</v>
      </c>
      <c r="G92" s="108">
        <v>86242.59</v>
      </c>
      <c r="H92" s="81" t="s">
        <v>32</v>
      </c>
      <c r="I92" s="82" t="str">
        <f t="shared" si="4"/>
        <v>магазин Галерея СПБ</v>
      </c>
      <c r="J92" s="82" t="str">
        <f>VLOOKUP($B:$B,source!$A:$B,2,0)</f>
        <v>FOOTWEAR</v>
      </c>
      <c r="K92" s="82" t="str">
        <f>IFERROR(VLOOKUP($C:$C,source!$A:$B,2,0),"OLD STOCKS")</f>
        <v>HO19</v>
      </c>
      <c r="L92" s="82" t="str">
        <f t="shared" si="5"/>
        <v>магазин Галерея СПБ-FOOTWEAR-HO19-January 2020</v>
      </c>
      <c r="M92" s="83">
        <f t="shared" si="6"/>
        <v>129</v>
      </c>
      <c r="N92" s="84">
        <f t="shared" si="7"/>
        <v>517455.47</v>
      </c>
    </row>
    <row r="93" spans="1:14" x14ac:dyDescent="0.3">
      <c r="A93" s="79" t="s">
        <v>77</v>
      </c>
      <c r="B93" s="80" t="s">
        <v>64</v>
      </c>
      <c r="C93" s="80" t="s">
        <v>69</v>
      </c>
      <c r="D93" s="80">
        <v>-1</v>
      </c>
      <c r="E93" s="107">
        <v>-4893</v>
      </c>
      <c r="F93" s="107">
        <v>-6990</v>
      </c>
      <c r="G93" s="108">
        <v>-815.5</v>
      </c>
      <c r="H93" s="81" t="s">
        <v>32</v>
      </c>
      <c r="I93" s="82" t="str">
        <f t="shared" si="4"/>
        <v>магазин Галерея СПБ</v>
      </c>
      <c r="J93" s="82" t="str">
        <f>VLOOKUP($B:$B,source!$A:$B,2,0)</f>
        <v>FOOTWEAR</v>
      </c>
      <c r="K93" s="82" t="str">
        <f>IFERROR(VLOOKUP($C:$C,source!$A:$B,2,0),"OLD STOCKS")</f>
        <v>OLD STOCKS</v>
      </c>
      <c r="L93" s="82" t="str">
        <f t="shared" si="5"/>
        <v>магазин Галерея СПБ-FOOTWEAR-OLD STOCKS-January 2020</v>
      </c>
      <c r="M93" s="83">
        <f t="shared" si="6"/>
        <v>-1</v>
      </c>
      <c r="N93" s="84">
        <f t="shared" si="7"/>
        <v>-4893</v>
      </c>
    </row>
    <row r="94" spans="1:14" x14ac:dyDescent="0.3">
      <c r="A94" s="79" t="s">
        <v>77</v>
      </c>
      <c r="B94" s="80" t="s">
        <v>64</v>
      </c>
      <c r="C94" s="80" t="s">
        <v>63</v>
      </c>
      <c r="D94" s="80">
        <v>445</v>
      </c>
      <c r="E94" s="107">
        <v>1397816.22</v>
      </c>
      <c r="F94" s="107">
        <v>3032100</v>
      </c>
      <c r="G94" s="108">
        <v>232969.51</v>
      </c>
      <c r="H94" s="81" t="s">
        <v>32</v>
      </c>
      <c r="I94" s="82" t="str">
        <f t="shared" si="4"/>
        <v>магазин Галерея СПБ</v>
      </c>
      <c r="J94" s="82" t="str">
        <f>VLOOKUP($B:$B,source!$A:$B,2,0)</f>
        <v>FOOTWEAR</v>
      </c>
      <c r="K94" s="82" t="str">
        <f>IFERROR(VLOOKUP($C:$C,source!$A:$B,2,0),"OLD STOCKS")</f>
        <v>FA19</v>
      </c>
      <c r="L94" s="82" t="str">
        <f t="shared" si="5"/>
        <v>магазин Галерея СПБ-FOOTWEAR-FA19-January 2020</v>
      </c>
      <c r="M94" s="83">
        <f t="shared" si="6"/>
        <v>445</v>
      </c>
      <c r="N94" s="84">
        <f t="shared" si="7"/>
        <v>1397816.22</v>
      </c>
    </row>
    <row r="95" spans="1:14" x14ac:dyDescent="0.3">
      <c r="A95" s="79" t="s">
        <v>77</v>
      </c>
      <c r="B95" s="80" t="s">
        <v>70</v>
      </c>
      <c r="C95" s="80" t="s">
        <v>58</v>
      </c>
      <c r="D95" s="80">
        <v>34</v>
      </c>
      <c r="E95" s="107">
        <v>52615</v>
      </c>
      <c r="F95" s="107">
        <v>79050</v>
      </c>
      <c r="G95" s="108">
        <v>8769.14</v>
      </c>
      <c r="H95" s="81" t="s">
        <v>32</v>
      </c>
      <c r="I95" s="82" t="str">
        <f t="shared" si="4"/>
        <v>магазин Галерея СПБ</v>
      </c>
      <c r="J95" s="82" t="str">
        <f>VLOOKUP($B:$B,source!$A:$B,2,0)</f>
        <v>APPAREL</v>
      </c>
      <c r="K95" s="82" t="str">
        <f>IFERROR(VLOOKUP($C:$C,source!$A:$B,2,0),"OLD STOCKS")</f>
        <v>C/O</v>
      </c>
      <c r="L95" s="82" t="str">
        <f t="shared" si="5"/>
        <v>магазин Галерея СПБ-APPAREL-C/O-January 2020</v>
      </c>
      <c r="M95" s="83">
        <f t="shared" si="6"/>
        <v>34</v>
      </c>
      <c r="N95" s="84">
        <f t="shared" si="7"/>
        <v>52615</v>
      </c>
    </row>
    <row r="96" spans="1:14" x14ac:dyDescent="0.3">
      <c r="A96" s="79" t="s">
        <v>77</v>
      </c>
      <c r="B96" s="80" t="s">
        <v>70</v>
      </c>
      <c r="C96" s="80" t="s">
        <v>59</v>
      </c>
      <c r="D96" s="80">
        <v>-1</v>
      </c>
      <c r="E96" s="107">
        <v>-2220</v>
      </c>
      <c r="F96" s="107">
        <v>-5550</v>
      </c>
      <c r="G96" s="108">
        <v>-370</v>
      </c>
      <c r="H96" s="81" t="s">
        <v>32</v>
      </c>
      <c r="I96" s="82" t="str">
        <f t="shared" si="4"/>
        <v>магазин Галерея СПБ</v>
      </c>
      <c r="J96" s="82" t="str">
        <f>VLOOKUP($B:$B,source!$A:$B,2,0)</f>
        <v>APPAREL</v>
      </c>
      <c r="K96" s="82" t="str">
        <f>IFERROR(VLOOKUP($C:$C,source!$A:$B,2,0),"OLD STOCKS")</f>
        <v>OLD STOCKS</v>
      </c>
      <c r="L96" s="82" t="str">
        <f t="shared" si="5"/>
        <v>магазин Галерея СПБ-APPAREL-OLD STOCKS-January 2020</v>
      </c>
      <c r="M96" s="83">
        <f t="shared" si="6"/>
        <v>-1</v>
      </c>
      <c r="N96" s="84">
        <f t="shared" si="7"/>
        <v>-2220</v>
      </c>
    </row>
    <row r="97" spans="1:14" x14ac:dyDescent="0.3">
      <c r="A97" s="79" t="s">
        <v>77</v>
      </c>
      <c r="B97" s="80" t="s">
        <v>70</v>
      </c>
      <c r="C97" s="80" t="s">
        <v>71</v>
      </c>
      <c r="D97" s="80">
        <v>10</v>
      </c>
      <c r="E97" s="107">
        <v>7840</v>
      </c>
      <c r="F97" s="107">
        <v>7840</v>
      </c>
      <c r="G97" s="108">
        <v>1306.6500000000001</v>
      </c>
      <c r="H97" s="81" t="s">
        <v>32</v>
      </c>
      <c r="I97" s="82" t="str">
        <f t="shared" si="4"/>
        <v>магазин Галерея СПБ</v>
      </c>
      <c r="J97" s="82" t="str">
        <f>VLOOKUP($B:$B,source!$A:$B,2,0)</f>
        <v>APPAREL</v>
      </c>
      <c r="K97" s="82" t="str">
        <f>IFERROR(VLOOKUP($C:$C,source!$A:$B,2,0),"OLD STOCKS")</f>
        <v>OLD STOCKS</v>
      </c>
      <c r="L97" s="82" t="str">
        <f t="shared" si="5"/>
        <v>магазин Галерея СПБ-APPAREL-OLD STOCKS-January 2020</v>
      </c>
      <c r="M97" s="83">
        <f t="shared" si="6"/>
        <v>10</v>
      </c>
      <c r="N97" s="84">
        <f t="shared" si="7"/>
        <v>7840</v>
      </c>
    </row>
    <row r="98" spans="1:14" x14ac:dyDescent="0.3">
      <c r="A98" s="79" t="s">
        <v>77</v>
      </c>
      <c r="B98" s="80" t="s">
        <v>70</v>
      </c>
      <c r="C98" s="80" t="s">
        <v>68</v>
      </c>
      <c r="D98" s="80">
        <v>1</v>
      </c>
      <c r="E98" s="107">
        <v>2150</v>
      </c>
      <c r="F98" s="107">
        <v>2150</v>
      </c>
      <c r="G98" s="108">
        <v>358.33</v>
      </c>
      <c r="H98" s="81" t="s">
        <v>32</v>
      </c>
      <c r="I98" s="82" t="str">
        <f t="shared" si="4"/>
        <v>магазин Галерея СПБ</v>
      </c>
      <c r="J98" s="82" t="str">
        <f>VLOOKUP($B:$B,source!$A:$B,2,0)</f>
        <v>APPAREL</v>
      </c>
      <c r="K98" s="82" t="str">
        <f>IFERROR(VLOOKUP($C:$C,source!$A:$B,2,0),"OLD STOCKS")</f>
        <v>OLD STOCKS</v>
      </c>
      <c r="L98" s="82" t="str">
        <f t="shared" si="5"/>
        <v>магазин Галерея СПБ-APPAREL-OLD STOCKS-January 2020</v>
      </c>
      <c r="M98" s="83">
        <f t="shared" si="6"/>
        <v>1</v>
      </c>
      <c r="N98" s="84">
        <f t="shared" si="7"/>
        <v>2150</v>
      </c>
    </row>
    <row r="99" spans="1:14" x14ac:dyDescent="0.3">
      <c r="A99" s="79" t="s">
        <v>77</v>
      </c>
      <c r="B99" s="80" t="s">
        <v>70</v>
      </c>
      <c r="C99" s="80" t="s">
        <v>61</v>
      </c>
      <c r="D99" s="80">
        <v>72</v>
      </c>
      <c r="E99" s="107">
        <v>118642.74</v>
      </c>
      <c r="F99" s="107">
        <v>229150</v>
      </c>
      <c r="G99" s="108">
        <v>19773.810000000001</v>
      </c>
      <c r="H99" s="81" t="s">
        <v>32</v>
      </c>
      <c r="I99" s="82" t="str">
        <f t="shared" si="4"/>
        <v>магазин Галерея СПБ</v>
      </c>
      <c r="J99" s="82" t="str">
        <f>VLOOKUP($B:$B,source!$A:$B,2,0)</f>
        <v>APPAREL</v>
      </c>
      <c r="K99" s="82" t="str">
        <f>IFERROR(VLOOKUP($C:$C,source!$A:$B,2,0),"OLD STOCKS")</f>
        <v>HO19</v>
      </c>
      <c r="L99" s="82" t="str">
        <f t="shared" si="5"/>
        <v>магазин Галерея СПБ-APPAREL-HO19-January 2020</v>
      </c>
      <c r="M99" s="83">
        <f t="shared" si="6"/>
        <v>72</v>
      </c>
      <c r="N99" s="84">
        <f t="shared" si="7"/>
        <v>118642.74</v>
      </c>
    </row>
    <row r="100" spans="1:14" x14ac:dyDescent="0.3">
      <c r="A100" s="79" t="s">
        <v>77</v>
      </c>
      <c r="B100" s="80" t="s">
        <v>70</v>
      </c>
      <c r="C100" s="80" t="s">
        <v>63</v>
      </c>
      <c r="D100" s="80">
        <v>196</v>
      </c>
      <c r="E100" s="107">
        <v>393227.02</v>
      </c>
      <c r="F100" s="107">
        <v>772000</v>
      </c>
      <c r="G100" s="108">
        <v>65537.73</v>
      </c>
      <c r="H100" s="81" t="s">
        <v>32</v>
      </c>
      <c r="I100" s="82" t="str">
        <f t="shared" si="4"/>
        <v>магазин Галерея СПБ</v>
      </c>
      <c r="J100" s="82" t="str">
        <f>VLOOKUP($B:$B,source!$A:$B,2,0)</f>
        <v>APPAREL</v>
      </c>
      <c r="K100" s="82" t="str">
        <f>IFERROR(VLOOKUP($C:$C,source!$A:$B,2,0),"OLD STOCKS")</f>
        <v>FA19</v>
      </c>
      <c r="L100" s="82" t="str">
        <f t="shared" si="5"/>
        <v>магазин Галерея СПБ-APPAREL-FA19-January 2020</v>
      </c>
      <c r="M100" s="83">
        <f t="shared" si="6"/>
        <v>196</v>
      </c>
      <c r="N100" s="84">
        <f t="shared" si="7"/>
        <v>393227.02</v>
      </c>
    </row>
    <row r="101" spans="1:14" x14ac:dyDescent="0.3">
      <c r="A101" s="79" t="s">
        <v>78</v>
      </c>
      <c r="B101" s="80" t="s">
        <v>57</v>
      </c>
      <c r="C101" s="80" t="s">
        <v>58</v>
      </c>
      <c r="D101" s="80">
        <v>19</v>
      </c>
      <c r="E101" s="107">
        <v>33720.19</v>
      </c>
      <c r="F101" s="107">
        <v>50300</v>
      </c>
      <c r="G101" s="108">
        <v>5620</v>
      </c>
      <c r="H101" s="81" t="s">
        <v>32</v>
      </c>
      <c r="I101" s="82" t="str">
        <f t="shared" si="4"/>
        <v>магазин Европейский</v>
      </c>
      <c r="J101" s="82" t="str">
        <f>VLOOKUP($B:$B,source!$A:$B,2,0)</f>
        <v>ACC</v>
      </c>
      <c r="K101" s="82" t="str">
        <f>IFERROR(VLOOKUP($C:$C,source!$A:$B,2,0),"OLD STOCKS")</f>
        <v>C/O</v>
      </c>
      <c r="L101" s="82" t="str">
        <f t="shared" si="5"/>
        <v>магазин Европейский-ACC-C/O-January 2020</v>
      </c>
      <c r="M101" s="83">
        <f t="shared" si="6"/>
        <v>19</v>
      </c>
      <c r="N101" s="84">
        <f t="shared" si="7"/>
        <v>33720.19</v>
      </c>
    </row>
    <row r="102" spans="1:14" x14ac:dyDescent="0.3">
      <c r="A102" s="79" t="s">
        <v>78</v>
      </c>
      <c r="B102" s="80" t="s">
        <v>57</v>
      </c>
      <c r="C102" s="121" t="s">
        <v>60</v>
      </c>
      <c r="D102" s="121">
        <v>93</v>
      </c>
      <c r="E102" s="122">
        <v>16603.04</v>
      </c>
      <c r="F102" s="122">
        <v>17001</v>
      </c>
      <c r="G102" s="123">
        <v>2767.39</v>
      </c>
      <c r="H102" s="124" t="s">
        <v>32</v>
      </c>
      <c r="I102" s="125" t="str">
        <f t="shared" si="4"/>
        <v>магазин Европейский</v>
      </c>
      <c r="J102" s="125" t="str">
        <f>VLOOKUP($B:$B,source!$A:$B,2,0)</f>
        <v>ACC</v>
      </c>
      <c r="K102" s="125" t="str">
        <f>IFERROR(VLOOKUP($C:$C,source!$A:$B,2,0),"OLD STOCKS")</f>
        <v>All Seasons</v>
      </c>
      <c r="L102" s="125" t="str">
        <f t="shared" si="5"/>
        <v>магазин Европейский-ACC-All Seasons-January 2020</v>
      </c>
      <c r="M102" s="126">
        <f t="shared" si="6"/>
        <v>93</v>
      </c>
      <c r="N102" s="127">
        <f t="shared" si="7"/>
        <v>16603.04</v>
      </c>
    </row>
    <row r="103" spans="1:14" x14ac:dyDescent="0.3">
      <c r="A103" s="79" t="s">
        <v>78</v>
      </c>
      <c r="B103" s="80" t="s">
        <v>57</v>
      </c>
      <c r="C103" s="80" t="s">
        <v>61</v>
      </c>
      <c r="D103" s="80">
        <v>24</v>
      </c>
      <c r="E103" s="107">
        <v>36975</v>
      </c>
      <c r="F103" s="107">
        <v>63150</v>
      </c>
      <c r="G103" s="108">
        <v>6162.49</v>
      </c>
      <c r="H103" s="81" t="s">
        <v>32</v>
      </c>
      <c r="I103" s="82" t="str">
        <f t="shared" si="4"/>
        <v>магазин Европейский</v>
      </c>
      <c r="J103" s="82" t="str">
        <f>VLOOKUP($B:$B,source!$A:$B,2,0)</f>
        <v>ACC</v>
      </c>
      <c r="K103" s="82" t="str">
        <f>IFERROR(VLOOKUP($C:$C,source!$A:$B,2,0),"OLD STOCKS")</f>
        <v>HO19</v>
      </c>
      <c r="L103" s="82" t="str">
        <f t="shared" si="5"/>
        <v>магазин Европейский-ACC-HO19-January 2020</v>
      </c>
      <c r="M103" s="83">
        <f t="shared" si="6"/>
        <v>24</v>
      </c>
      <c r="N103" s="84">
        <f t="shared" si="7"/>
        <v>36975</v>
      </c>
    </row>
    <row r="104" spans="1:14" x14ac:dyDescent="0.3">
      <c r="A104" s="79" t="s">
        <v>78</v>
      </c>
      <c r="B104" s="80" t="s">
        <v>57</v>
      </c>
      <c r="C104" s="80" t="s">
        <v>62</v>
      </c>
      <c r="D104" s="80">
        <v>2</v>
      </c>
      <c r="E104" s="107">
        <v>5950</v>
      </c>
      <c r="F104" s="107">
        <v>11900</v>
      </c>
      <c r="G104" s="108">
        <v>991.66</v>
      </c>
      <c r="H104" s="81" t="s">
        <v>32</v>
      </c>
      <c r="I104" s="82" t="str">
        <f t="shared" si="4"/>
        <v>магазин Европейский</v>
      </c>
      <c r="J104" s="82" t="str">
        <f>VLOOKUP($B:$B,source!$A:$B,2,0)</f>
        <v>ACC</v>
      </c>
      <c r="K104" s="82" t="str">
        <f>IFERROR(VLOOKUP($C:$C,source!$A:$B,2,0),"OLD STOCKS")</f>
        <v>OLD STOCKS</v>
      </c>
      <c r="L104" s="82" t="str">
        <f t="shared" si="5"/>
        <v>магазин Европейский-ACC-OLD STOCKS-January 2020</v>
      </c>
      <c r="M104" s="83">
        <f t="shared" si="6"/>
        <v>2</v>
      </c>
      <c r="N104" s="84">
        <f t="shared" si="7"/>
        <v>5950</v>
      </c>
    </row>
    <row r="105" spans="1:14" x14ac:dyDescent="0.3">
      <c r="A105" s="79" t="s">
        <v>78</v>
      </c>
      <c r="B105" s="80" t="s">
        <v>57</v>
      </c>
      <c r="C105" s="80" t="s">
        <v>63</v>
      </c>
      <c r="D105" s="80">
        <v>74</v>
      </c>
      <c r="E105" s="107">
        <v>75092.259999999995</v>
      </c>
      <c r="F105" s="107">
        <v>148250</v>
      </c>
      <c r="G105" s="108">
        <v>12515.34</v>
      </c>
      <c r="H105" s="81" t="s">
        <v>32</v>
      </c>
      <c r="I105" s="82" t="str">
        <f t="shared" si="4"/>
        <v>магазин Европейский</v>
      </c>
      <c r="J105" s="82" t="str">
        <f>VLOOKUP($B:$B,source!$A:$B,2,0)</f>
        <v>ACC</v>
      </c>
      <c r="K105" s="82" t="str">
        <f>IFERROR(VLOOKUP($C:$C,source!$A:$B,2,0),"OLD STOCKS")</f>
        <v>FA19</v>
      </c>
      <c r="L105" s="82" t="str">
        <f t="shared" si="5"/>
        <v>магазин Европейский-ACC-FA19-January 2020</v>
      </c>
      <c r="M105" s="83">
        <f t="shared" si="6"/>
        <v>74</v>
      </c>
      <c r="N105" s="84">
        <f t="shared" si="7"/>
        <v>75092.259999999995</v>
      </c>
    </row>
    <row r="106" spans="1:14" x14ac:dyDescent="0.3">
      <c r="A106" s="79" t="s">
        <v>78</v>
      </c>
      <c r="B106" s="80" t="s">
        <v>64</v>
      </c>
      <c r="C106" s="80" t="s">
        <v>58</v>
      </c>
      <c r="D106" s="80">
        <v>30</v>
      </c>
      <c r="E106" s="107">
        <v>209987.5</v>
      </c>
      <c r="F106" s="107">
        <v>217900</v>
      </c>
      <c r="G106" s="108">
        <v>34997.870000000003</v>
      </c>
      <c r="H106" s="81" t="s">
        <v>32</v>
      </c>
      <c r="I106" s="82" t="str">
        <f t="shared" si="4"/>
        <v>магазин Европейский</v>
      </c>
      <c r="J106" s="82" t="str">
        <f>VLOOKUP($B:$B,source!$A:$B,2,0)</f>
        <v>FOOTWEAR</v>
      </c>
      <c r="K106" s="82" t="str">
        <f>IFERROR(VLOOKUP($C:$C,source!$A:$B,2,0),"OLD STOCKS")</f>
        <v>C/O</v>
      </c>
      <c r="L106" s="82" t="str">
        <f t="shared" si="5"/>
        <v>магазин Европейский-FOOTWEAR-C/O-January 2020</v>
      </c>
      <c r="M106" s="83">
        <f t="shared" si="6"/>
        <v>30</v>
      </c>
      <c r="N106" s="84">
        <f t="shared" si="7"/>
        <v>209987.5</v>
      </c>
    </row>
    <row r="107" spans="1:14" x14ac:dyDescent="0.3">
      <c r="A107" s="79" t="s">
        <v>78</v>
      </c>
      <c r="B107" s="80" t="s">
        <v>64</v>
      </c>
      <c r="C107" s="80" t="s">
        <v>73</v>
      </c>
      <c r="D107" s="80">
        <v>18</v>
      </c>
      <c r="E107" s="107">
        <v>79390</v>
      </c>
      <c r="F107" s="107">
        <v>168300</v>
      </c>
      <c r="G107" s="108">
        <v>13231.67</v>
      </c>
      <c r="H107" s="81" t="s">
        <v>32</v>
      </c>
      <c r="I107" s="82" t="str">
        <f t="shared" si="4"/>
        <v>магазин Европейский</v>
      </c>
      <c r="J107" s="82" t="str">
        <f>VLOOKUP($B:$B,source!$A:$B,2,0)</f>
        <v>FOOTWEAR</v>
      </c>
      <c r="K107" s="82" t="str">
        <f>IFERROR(VLOOKUP($C:$C,source!$A:$B,2,0),"OLD STOCKS")</f>
        <v>OLD STOCKS</v>
      </c>
      <c r="L107" s="82" t="str">
        <f t="shared" si="5"/>
        <v>магазин Европейский-FOOTWEAR-OLD STOCKS-January 2020</v>
      </c>
      <c r="M107" s="83">
        <f t="shared" si="6"/>
        <v>18</v>
      </c>
      <c r="N107" s="84">
        <f t="shared" si="7"/>
        <v>79390</v>
      </c>
    </row>
    <row r="108" spans="1:14" x14ac:dyDescent="0.3">
      <c r="A108" s="79" t="s">
        <v>78</v>
      </c>
      <c r="B108" s="80" t="s">
        <v>64</v>
      </c>
      <c r="C108" s="80" t="s">
        <v>59</v>
      </c>
      <c r="D108" s="80">
        <v>18</v>
      </c>
      <c r="E108" s="107">
        <v>85510</v>
      </c>
      <c r="F108" s="107">
        <v>103150</v>
      </c>
      <c r="G108" s="108">
        <v>14251.66</v>
      </c>
      <c r="H108" s="81" t="s">
        <v>32</v>
      </c>
      <c r="I108" s="82" t="str">
        <f t="shared" si="4"/>
        <v>магазин Европейский</v>
      </c>
      <c r="J108" s="82" t="str">
        <f>VLOOKUP($B:$B,source!$A:$B,2,0)</f>
        <v>FOOTWEAR</v>
      </c>
      <c r="K108" s="82" t="str">
        <f>IFERROR(VLOOKUP($C:$C,source!$A:$B,2,0),"OLD STOCKS")</f>
        <v>OLD STOCKS</v>
      </c>
      <c r="L108" s="82" t="str">
        <f t="shared" si="5"/>
        <v>магазин Европейский-FOOTWEAR-OLD STOCKS-January 2020</v>
      </c>
      <c r="M108" s="83">
        <f t="shared" si="6"/>
        <v>18</v>
      </c>
      <c r="N108" s="84">
        <f t="shared" si="7"/>
        <v>85510</v>
      </c>
    </row>
    <row r="109" spans="1:14" x14ac:dyDescent="0.3">
      <c r="A109" s="79" t="s">
        <v>78</v>
      </c>
      <c r="B109" s="80" t="s">
        <v>64</v>
      </c>
      <c r="C109" s="80" t="s">
        <v>74</v>
      </c>
      <c r="D109" s="80">
        <v>2</v>
      </c>
      <c r="E109" s="107">
        <v>12500</v>
      </c>
      <c r="F109" s="107">
        <v>12500</v>
      </c>
      <c r="G109" s="108">
        <v>2083.33</v>
      </c>
      <c r="H109" s="81" t="s">
        <v>32</v>
      </c>
      <c r="I109" s="82" t="str">
        <f t="shared" si="4"/>
        <v>магазин Европейский</v>
      </c>
      <c r="J109" s="82" t="str">
        <f>VLOOKUP($B:$B,source!$A:$B,2,0)</f>
        <v>FOOTWEAR</v>
      </c>
      <c r="K109" s="82" t="str">
        <f>IFERROR(VLOOKUP($C:$C,source!$A:$B,2,0),"OLD STOCKS")</f>
        <v>SP20</v>
      </c>
      <c r="L109" s="82" t="str">
        <f t="shared" si="5"/>
        <v>магазин Европейский-FOOTWEAR-SP20-January 2020</v>
      </c>
      <c r="M109" s="83">
        <f t="shared" si="6"/>
        <v>2</v>
      </c>
      <c r="N109" s="84">
        <f t="shared" si="7"/>
        <v>12500</v>
      </c>
    </row>
    <row r="110" spans="1:14" x14ac:dyDescent="0.3">
      <c r="A110" s="79" t="s">
        <v>78</v>
      </c>
      <c r="B110" s="80" t="s">
        <v>64</v>
      </c>
      <c r="C110" s="80" t="s">
        <v>60</v>
      </c>
      <c r="D110" s="80">
        <v>58</v>
      </c>
      <c r="E110" s="107">
        <v>301436.5</v>
      </c>
      <c r="F110" s="107">
        <v>302320</v>
      </c>
      <c r="G110" s="108">
        <v>46862.2</v>
      </c>
      <c r="H110" s="81" t="s">
        <v>32</v>
      </c>
      <c r="I110" s="82" t="str">
        <f t="shared" si="4"/>
        <v>магазин Европейский</v>
      </c>
      <c r="J110" s="82" t="str">
        <f>VLOOKUP($B:$B,source!$A:$B,2,0)</f>
        <v>FOOTWEAR</v>
      </c>
      <c r="K110" s="82" t="str">
        <f>IFERROR(VLOOKUP($C:$C,source!$A:$B,2,0),"OLD STOCKS")</f>
        <v>All Seasons</v>
      </c>
      <c r="L110" s="82" t="str">
        <f t="shared" si="5"/>
        <v>магазин Европейский-FOOTWEAR-All Seasons-January 2020</v>
      </c>
      <c r="M110" s="83">
        <f t="shared" si="6"/>
        <v>58</v>
      </c>
      <c r="N110" s="84">
        <f t="shared" si="7"/>
        <v>301436.5</v>
      </c>
    </row>
    <row r="111" spans="1:14" x14ac:dyDescent="0.3">
      <c r="A111" s="79" t="s">
        <v>78</v>
      </c>
      <c r="B111" s="80" t="s">
        <v>64</v>
      </c>
      <c r="C111" s="80" t="s">
        <v>68</v>
      </c>
      <c r="D111" s="80">
        <v>23</v>
      </c>
      <c r="E111" s="107">
        <v>119222.5</v>
      </c>
      <c r="F111" s="107">
        <v>224580</v>
      </c>
      <c r="G111" s="108">
        <v>19870.46</v>
      </c>
      <c r="H111" s="81" t="s">
        <v>32</v>
      </c>
      <c r="I111" s="82" t="str">
        <f t="shared" si="4"/>
        <v>магазин Европейский</v>
      </c>
      <c r="J111" s="82" t="str">
        <f>VLOOKUP($B:$B,source!$A:$B,2,0)</f>
        <v>FOOTWEAR</v>
      </c>
      <c r="K111" s="82" t="str">
        <f>IFERROR(VLOOKUP($C:$C,source!$A:$B,2,0),"OLD STOCKS")</f>
        <v>OLD STOCKS</v>
      </c>
      <c r="L111" s="82" t="str">
        <f t="shared" si="5"/>
        <v>магазин Европейский-FOOTWEAR-OLD STOCKS-January 2020</v>
      </c>
      <c r="M111" s="83">
        <f t="shared" si="6"/>
        <v>23</v>
      </c>
      <c r="N111" s="84">
        <f t="shared" si="7"/>
        <v>119222.5</v>
      </c>
    </row>
    <row r="112" spans="1:14" x14ac:dyDescent="0.3">
      <c r="A112" s="79" t="s">
        <v>78</v>
      </c>
      <c r="B112" s="80" t="s">
        <v>64</v>
      </c>
      <c r="C112" s="80" t="s">
        <v>61</v>
      </c>
      <c r="D112" s="80">
        <v>147</v>
      </c>
      <c r="E112" s="107">
        <v>587091.65</v>
      </c>
      <c r="F112" s="107">
        <v>1189950</v>
      </c>
      <c r="G112" s="108">
        <v>97848.59</v>
      </c>
      <c r="H112" s="81" t="s">
        <v>32</v>
      </c>
      <c r="I112" s="82" t="str">
        <f t="shared" si="4"/>
        <v>магазин Европейский</v>
      </c>
      <c r="J112" s="82" t="str">
        <f>VLOOKUP($B:$B,source!$A:$B,2,0)</f>
        <v>FOOTWEAR</v>
      </c>
      <c r="K112" s="82" t="str">
        <f>IFERROR(VLOOKUP($C:$C,source!$A:$B,2,0),"OLD STOCKS")</f>
        <v>HO19</v>
      </c>
      <c r="L112" s="82" t="str">
        <f t="shared" si="5"/>
        <v>магазин Европейский-FOOTWEAR-HO19-January 2020</v>
      </c>
      <c r="M112" s="83">
        <f t="shared" si="6"/>
        <v>147</v>
      </c>
      <c r="N112" s="84">
        <f t="shared" si="7"/>
        <v>587091.65</v>
      </c>
    </row>
    <row r="113" spans="1:14" x14ac:dyDescent="0.3">
      <c r="A113" s="79" t="s">
        <v>78</v>
      </c>
      <c r="B113" s="80" t="s">
        <v>64</v>
      </c>
      <c r="C113" s="80" t="s">
        <v>69</v>
      </c>
      <c r="D113" s="80">
        <v>10</v>
      </c>
      <c r="E113" s="107">
        <v>41101.410000000003</v>
      </c>
      <c r="F113" s="107">
        <v>67900</v>
      </c>
      <c r="G113" s="108">
        <v>6850.23</v>
      </c>
      <c r="H113" s="81" t="s">
        <v>32</v>
      </c>
      <c r="I113" s="82" t="str">
        <f t="shared" si="4"/>
        <v>магазин Европейский</v>
      </c>
      <c r="J113" s="82" t="str">
        <f>VLOOKUP($B:$B,source!$A:$B,2,0)</f>
        <v>FOOTWEAR</v>
      </c>
      <c r="K113" s="82" t="str">
        <f>IFERROR(VLOOKUP($C:$C,source!$A:$B,2,0),"OLD STOCKS")</f>
        <v>OLD STOCKS</v>
      </c>
      <c r="L113" s="82" t="str">
        <f t="shared" si="5"/>
        <v>магазин Европейский-FOOTWEAR-OLD STOCKS-January 2020</v>
      </c>
      <c r="M113" s="83">
        <f t="shared" si="6"/>
        <v>10</v>
      </c>
      <c r="N113" s="84">
        <f t="shared" si="7"/>
        <v>41101.410000000003</v>
      </c>
    </row>
    <row r="114" spans="1:14" x14ac:dyDescent="0.3">
      <c r="A114" s="79" t="s">
        <v>78</v>
      </c>
      <c r="B114" s="80" t="s">
        <v>64</v>
      </c>
      <c r="C114" s="80" t="s">
        <v>63</v>
      </c>
      <c r="D114" s="80">
        <v>398</v>
      </c>
      <c r="E114" s="107">
        <v>1206568.6499999999</v>
      </c>
      <c r="F114" s="107">
        <v>2660150</v>
      </c>
      <c r="G114" s="108">
        <v>193303.85</v>
      </c>
      <c r="H114" s="81" t="s">
        <v>32</v>
      </c>
      <c r="I114" s="82" t="str">
        <f t="shared" si="4"/>
        <v>магазин Европейский</v>
      </c>
      <c r="J114" s="82" t="str">
        <f>VLOOKUP($B:$B,source!$A:$B,2,0)</f>
        <v>FOOTWEAR</v>
      </c>
      <c r="K114" s="82" t="str">
        <f>IFERROR(VLOOKUP($C:$C,source!$A:$B,2,0),"OLD STOCKS")</f>
        <v>FA19</v>
      </c>
      <c r="L114" s="82" t="str">
        <f t="shared" si="5"/>
        <v>магазин Европейский-FOOTWEAR-FA19-January 2020</v>
      </c>
      <c r="M114" s="83">
        <f t="shared" si="6"/>
        <v>398</v>
      </c>
      <c r="N114" s="84">
        <f t="shared" si="7"/>
        <v>1206568.6499999999</v>
      </c>
    </row>
    <row r="115" spans="1:14" x14ac:dyDescent="0.3">
      <c r="A115" s="79" t="s">
        <v>78</v>
      </c>
      <c r="B115" s="80" t="s">
        <v>70</v>
      </c>
      <c r="C115" s="80" t="s">
        <v>58</v>
      </c>
      <c r="D115" s="80">
        <v>53</v>
      </c>
      <c r="E115" s="107">
        <v>113390</v>
      </c>
      <c r="F115" s="107">
        <v>151300</v>
      </c>
      <c r="G115" s="108">
        <v>18898.310000000001</v>
      </c>
      <c r="H115" s="81" t="s">
        <v>32</v>
      </c>
      <c r="I115" s="82" t="str">
        <f t="shared" si="4"/>
        <v>магазин Европейский</v>
      </c>
      <c r="J115" s="82" t="str">
        <f>VLOOKUP($B:$B,source!$A:$B,2,0)</f>
        <v>APPAREL</v>
      </c>
      <c r="K115" s="82" t="str">
        <f>IFERROR(VLOOKUP($C:$C,source!$A:$B,2,0),"OLD STOCKS")</f>
        <v>C/O</v>
      </c>
      <c r="L115" s="82" t="str">
        <f t="shared" si="5"/>
        <v>магазин Европейский-APPAREL-C/O-January 2020</v>
      </c>
      <c r="M115" s="83">
        <f t="shared" si="6"/>
        <v>53</v>
      </c>
      <c r="N115" s="84">
        <f t="shared" si="7"/>
        <v>113390</v>
      </c>
    </row>
    <row r="116" spans="1:14" x14ac:dyDescent="0.3">
      <c r="A116" s="79" t="s">
        <v>78</v>
      </c>
      <c r="B116" s="80" t="s">
        <v>70</v>
      </c>
      <c r="C116" s="80" t="s">
        <v>71</v>
      </c>
      <c r="D116" s="80">
        <v>11</v>
      </c>
      <c r="E116" s="107">
        <v>8339</v>
      </c>
      <c r="F116" s="107">
        <v>8339</v>
      </c>
      <c r="G116" s="108">
        <v>1389.81</v>
      </c>
      <c r="H116" s="81" t="s">
        <v>32</v>
      </c>
      <c r="I116" s="82" t="str">
        <f t="shared" si="4"/>
        <v>магазин Европейский</v>
      </c>
      <c r="J116" s="82" t="str">
        <f>VLOOKUP($B:$B,source!$A:$B,2,0)</f>
        <v>APPAREL</v>
      </c>
      <c r="K116" s="82" t="str">
        <f>IFERROR(VLOOKUP($C:$C,source!$A:$B,2,0),"OLD STOCKS")</f>
        <v>OLD STOCKS</v>
      </c>
      <c r="L116" s="82" t="str">
        <f t="shared" si="5"/>
        <v>магазин Европейский-APPAREL-OLD STOCKS-January 2020</v>
      </c>
      <c r="M116" s="83">
        <f t="shared" si="6"/>
        <v>11</v>
      </c>
      <c r="N116" s="84">
        <f t="shared" si="7"/>
        <v>8339</v>
      </c>
    </row>
    <row r="117" spans="1:14" x14ac:dyDescent="0.3">
      <c r="A117" s="79" t="s">
        <v>78</v>
      </c>
      <c r="B117" s="80" t="s">
        <v>70</v>
      </c>
      <c r="C117" s="80" t="s">
        <v>68</v>
      </c>
      <c r="D117" s="80">
        <v>5</v>
      </c>
      <c r="E117" s="107">
        <v>10750</v>
      </c>
      <c r="F117" s="107">
        <v>10750</v>
      </c>
      <c r="G117" s="108">
        <v>1791.65</v>
      </c>
      <c r="H117" s="81" t="s">
        <v>32</v>
      </c>
      <c r="I117" s="82" t="str">
        <f t="shared" si="4"/>
        <v>магазин Европейский</v>
      </c>
      <c r="J117" s="82" t="str">
        <f>VLOOKUP($B:$B,source!$A:$B,2,0)</f>
        <v>APPAREL</v>
      </c>
      <c r="K117" s="82" t="str">
        <f>IFERROR(VLOOKUP($C:$C,source!$A:$B,2,0),"OLD STOCKS")</f>
        <v>OLD STOCKS</v>
      </c>
      <c r="L117" s="82" t="str">
        <f t="shared" si="5"/>
        <v>магазин Европейский-APPAREL-OLD STOCKS-January 2020</v>
      </c>
      <c r="M117" s="83">
        <f t="shared" si="6"/>
        <v>5</v>
      </c>
      <c r="N117" s="84">
        <f t="shared" si="7"/>
        <v>10750</v>
      </c>
    </row>
    <row r="118" spans="1:14" x14ac:dyDescent="0.3">
      <c r="A118" s="79" t="s">
        <v>78</v>
      </c>
      <c r="B118" s="80" t="s">
        <v>70</v>
      </c>
      <c r="C118" s="80" t="s">
        <v>61</v>
      </c>
      <c r="D118" s="80">
        <v>75</v>
      </c>
      <c r="E118" s="107">
        <v>139182.85999999999</v>
      </c>
      <c r="F118" s="107">
        <v>249500</v>
      </c>
      <c r="G118" s="108">
        <v>23197.19</v>
      </c>
      <c r="H118" s="81" t="s">
        <v>32</v>
      </c>
      <c r="I118" s="82" t="str">
        <f t="shared" si="4"/>
        <v>магазин Европейский</v>
      </c>
      <c r="J118" s="82" t="str">
        <f>VLOOKUP($B:$B,source!$A:$B,2,0)</f>
        <v>APPAREL</v>
      </c>
      <c r="K118" s="82" t="str">
        <f>IFERROR(VLOOKUP($C:$C,source!$A:$B,2,0),"OLD STOCKS")</f>
        <v>HO19</v>
      </c>
      <c r="L118" s="82" t="str">
        <f t="shared" si="5"/>
        <v>магазин Европейский-APPAREL-HO19-January 2020</v>
      </c>
      <c r="M118" s="83">
        <f t="shared" si="6"/>
        <v>75</v>
      </c>
      <c r="N118" s="84">
        <f t="shared" si="7"/>
        <v>139182.85999999999</v>
      </c>
    </row>
    <row r="119" spans="1:14" x14ac:dyDescent="0.3">
      <c r="A119" s="79" t="s">
        <v>78</v>
      </c>
      <c r="B119" s="80" t="s">
        <v>70</v>
      </c>
      <c r="C119" s="80" t="s">
        <v>63</v>
      </c>
      <c r="D119" s="80">
        <v>262</v>
      </c>
      <c r="E119" s="107">
        <v>502288.44</v>
      </c>
      <c r="F119" s="107">
        <v>1000800</v>
      </c>
      <c r="G119" s="108">
        <v>83714.63</v>
      </c>
      <c r="H119" s="81" t="s">
        <v>32</v>
      </c>
      <c r="I119" s="82" t="str">
        <f t="shared" si="4"/>
        <v>магазин Европейский</v>
      </c>
      <c r="J119" s="82" t="str">
        <f>VLOOKUP($B:$B,source!$A:$B,2,0)</f>
        <v>APPAREL</v>
      </c>
      <c r="K119" s="82" t="str">
        <f>IFERROR(VLOOKUP($C:$C,source!$A:$B,2,0),"OLD STOCKS")</f>
        <v>FA19</v>
      </c>
      <c r="L119" s="82" t="str">
        <f t="shared" si="5"/>
        <v>магазин Европейский-APPAREL-FA19-January 2020</v>
      </c>
      <c r="M119" s="83">
        <f t="shared" si="6"/>
        <v>262</v>
      </c>
      <c r="N119" s="84">
        <f t="shared" si="7"/>
        <v>502288.44</v>
      </c>
    </row>
    <row r="120" spans="1:14" x14ac:dyDescent="0.3">
      <c r="A120" s="79" t="s">
        <v>79</v>
      </c>
      <c r="B120" s="80" t="s">
        <v>57</v>
      </c>
      <c r="C120" s="80" t="s">
        <v>58</v>
      </c>
      <c r="D120" s="80">
        <v>8</v>
      </c>
      <c r="E120" s="107">
        <v>16300</v>
      </c>
      <c r="F120" s="107">
        <v>21850</v>
      </c>
      <c r="G120" s="108">
        <v>2716.66</v>
      </c>
      <c r="H120" s="81" t="s">
        <v>32</v>
      </c>
      <c r="I120" s="82" t="str">
        <f t="shared" si="4"/>
        <v>магазин Манеж</v>
      </c>
      <c r="J120" s="82" t="str">
        <f>VLOOKUP($B:$B,source!$A:$B,2,0)</f>
        <v>ACC</v>
      </c>
      <c r="K120" s="82" t="str">
        <f>IFERROR(VLOOKUP($C:$C,source!$A:$B,2,0),"OLD STOCKS")</f>
        <v>C/O</v>
      </c>
      <c r="L120" s="82" t="str">
        <f t="shared" si="5"/>
        <v>магазин Манеж-ACC-C/O-January 2020</v>
      </c>
      <c r="M120" s="83">
        <f t="shared" si="6"/>
        <v>8</v>
      </c>
      <c r="N120" s="84">
        <f t="shared" si="7"/>
        <v>16300</v>
      </c>
    </row>
    <row r="121" spans="1:14" x14ac:dyDescent="0.3">
      <c r="A121" s="79" t="s">
        <v>79</v>
      </c>
      <c r="B121" s="80" t="s">
        <v>57</v>
      </c>
      <c r="C121" s="121" t="s">
        <v>60</v>
      </c>
      <c r="D121" s="121">
        <v>45</v>
      </c>
      <c r="E121" s="122">
        <v>8519.02</v>
      </c>
      <c r="F121" s="122">
        <v>8718</v>
      </c>
      <c r="G121" s="123">
        <v>1419.97</v>
      </c>
      <c r="H121" s="124" t="s">
        <v>32</v>
      </c>
      <c r="I121" s="125" t="str">
        <f t="shared" si="4"/>
        <v>магазин Манеж</v>
      </c>
      <c r="J121" s="125" t="str">
        <f>VLOOKUP($B:$B,source!$A:$B,2,0)</f>
        <v>ACC</v>
      </c>
      <c r="K121" s="125" t="str">
        <f>IFERROR(VLOOKUP($C:$C,source!$A:$B,2,0),"OLD STOCKS")</f>
        <v>All Seasons</v>
      </c>
      <c r="L121" s="125" t="str">
        <f t="shared" si="5"/>
        <v>магазин Манеж-ACC-All Seasons-January 2020</v>
      </c>
      <c r="M121" s="126">
        <f t="shared" si="6"/>
        <v>45</v>
      </c>
      <c r="N121" s="127">
        <f t="shared" si="7"/>
        <v>8519.02</v>
      </c>
    </row>
    <row r="122" spans="1:14" x14ac:dyDescent="0.3">
      <c r="A122" s="79" t="s">
        <v>79</v>
      </c>
      <c r="B122" s="80" t="s">
        <v>57</v>
      </c>
      <c r="C122" s="80" t="s">
        <v>61</v>
      </c>
      <c r="D122" s="80">
        <v>8</v>
      </c>
      <c r="E122" s="107">
        <v>13810</v>
      </c>
      <c r="F122" s="107">
        <v>23700</v>
      </c>
      <c r="G122" s="108">
        <v>2301.66</v>
      </c>
      <c r="H122" s="81" t="s">
        <v>32</v>
      </c>
      <c r="I122" s="82" t="str">
        <f t="shared" si="4"/>
        <v>магазин Манеж</v>
      </c>
      <c r="J122" s="82" t="str">
        <f>VLOOKUP($B:$B,source!$A:$B,2,0)</f>
        <v>ACC</v>
      </c>
      <c r="K122" s="82" t="str">
        <f>IFERROR(VLOOKUP($C:$C,source!$A:$B,2,0),"OLD STOCKS")</f>
        <v>HO19</v>
      </c>
      <c r="L122" s="82" t="str">
        <f t="shared" si="5"/>
        <v>магазин Манеж-ACC-HO19-January 2020</v>
      </c>
      <c r="M122" s="83">
        <f t="shared" si="6"/>
        <v>8</v>
      </c>
      <c r="N122" s="84">
        <f t="shared" si="7"/>
        <v>13810</v>
      </c>
    </row>
    <row r="123" spans="1:14" x14ac:dyDescent="0.3">
      <c r="A123" s="79" t="s">
        <v>79</v>
      </c>
      <c r="B123" s="80" t="s">
        <v>57</v>
      </c>
      <c r="C123" s="80" t="s">
        <v>62</v>
      </c>
      <c r="D123" s="80">
        <v>3</v>
      </c>
      <c r="E123" s="107">
        <v>8925</v>
      </c>
      <c r="F123" s="107">
        <v>17850</v>
      </c>
      <c r="G123" s="108">
        <v>1487.49</v>
      </c>
      <c r="H123" s="81" t="s">
        <v>32</v>
      </c>
      <c r="I123" s="82" t="str">
        <f t="shared" si="4"/>
        <v>магазин Манеж</v>
      </c>
      <c r="J123" s="82" t="str">
        <f>VLOOKUP($B:$B,source!$A:$B,2,0)</f>
        <v>ACC</v>
      </c>
      <c r="K123" s="82" t="str">
        <f>IFERROR(VLOOKUP($C:$C,source!$A:$B,2,0),"OLD STOCKS")</f>
        <v>OLD STOCKS</v>
      </c>
      <c r="L123" s="82" t="str">
        <f t="shared" si="5"/>
        <v>магазин Манеж-ACC-OLD STOCKS-January 2020</v>
      </c>
      <c r="M123" s="83">
        <f t="shared" si="6"/>
        <v>3</v>
      </c>
      <c r="N123" s="84">
        <f t="shared" si="7"/>
        <v>8925</v>
      </c>
    </row>
    <row r="124" spans="1:14" x14ac:dyDescent="0.3">
      <c r="A124" s="79" t="s">
        <v>79</v>
      </c>
      <c r="B124" s="80" t="s">
        <v>57</v>
      </c>
      <c r="C124" s="80" t="s">
        <v>63</v>
      </c>
      <c r="D124" s="80">
        <v>43</v>
      </c>
      <c r="E124" s="107">
        <v>33880.21</v>
      </c>
      <c r="F124" s="107">
        <v>68550</v>
      </c>
      <c r="G124" s="108">
        <v>5646.68</v>
      </c>
      <c r="H124" s="81" t="s">
        <v>32</v>
      </c>
      <c r="I124" s="82" t="str">
        <f t="shared" si="4"/>
        <v>магазин Манеж</v>
      </c>
      <c r="J124" s="82" t="str">
        <f>VLOOKUP($B:$B,source!$A:$B,2,0)</f>
        <v>ACC</v>
      </c>
      <c r="K124" s="82" t="str">
        <f>IFERROR(VLOOKUP($C:$C,source!$A:$B,2,0),"OLD STOCKS")</f>
        <v>FA19</v>
      </c>
      <c r="L124" s="82" t="str">
        <f t="shared" si="5"/>
        <v>магазин Манеж-ACC-FA19-January 2020</v>
      </c>
      <c r="M124" s="83">
        <f t="shared" si="6"/>
        <v>43</v>
      </c>
      <c r="N124" s="84">
        <f t="shared" si="7"/>
        <v>33880.21</v>
      </c>
    </row>
    <row r="125" spans="1:14" x14ac:dyDescent="0.3">
      <c r="A125" s="79" t="s">
        <v>79</v>
      </c>
      <c r="B125" s="80" t="s">
        <v>64</v>
      </c>
      <c r="C125" s="80" t="s">
        <v>58</v>
      </c>
      <c r="D125" s="80">
        <v>24</v>
      </c>
      <c r="E125" s="107">
        <v>171340</v>
      </c>
      <c r="F125" s="107">
        <v>171340</v>
      </c>
      <c r="G125" s="108">
        <v>28556.639999999999</v>
      </c>
      <c r="H125" s="81" t="s">
        <v>32</v>
      </c>
      <c r="I125" s="82" t="str">
        <f t="shared" si="4"/>
        <v>магазин Манеж</v>
      </c>
      <c r="J125" s="82" t="str">
        <f>VLOOKUP($B:$B,source!$A:$B,2,0)</f>
        <v>FOOTWEAR</v>
      </c>
      <c r="K125" s="82" t="str">
        <f>IFERROR(VLOOKUP($C:$C,source!$A:$B,2,0),"OLD STOCKS")</f>
        <v>C/O</v>
      </c>
      <c r="L125" s="82" t="str">
        <f t="shared" si="5"/>
        <v>магазин Манеж-FOOTWEAR-C/O-January 2020</v>
      </c>
      <c r="M125" s="83">
        <f t="shared" si="6"/>
        <v>24</v>
      </c>
      <c r="N125" s="84">
        <f t="shared" si="7"/>
        <v>171340</v>
      </c>
    </row>
    <row r="126" spans="1:14" x14ac:dyDescent="0.3">
      <c r="A126" s="79" t="s">
        <v>79</v>
      </c>
      <c r="B126" s="80" t="s">
        <v>64</v>
      </c>
      <c r="C126" s="80" t="s">
        <v>73</v>
      </c>
      <c r="D126" s="80">
        <v>12</v>
      </c>
      <c r="E126" s="107">
        <v>52232.5</v>
      </c>
      <c r="F126" s="107">
        <v>109225</v>
      </c>
      <c r="G126" s="108">
        <v>8705.43</v>
      </c>
      <c r="H126" s="81" t="s">
        <v>32</v>
      </c>
      <c r="I126" s="82" t="str">
        <f t="shared" si="4"/>
        <v>магазин Манеж</v>
      </c>
      <c r="J126" s="82" t="str">
        <f>VLOOKUP($B:$B,source!$A:$B,2,0)</f>
        <v>FOOTWEAR</v>
      </c>
      <c r="K126" s="82" t="str">
        <f>IFERROR(VLOOKUP($C:$C,source!$A:$B,2,0),"OLD STOCKS")</f>
        <v>OLD STOCKS</v>
      </c>
      <c r="L126" s="82" t="str">
        <f t="shared" si="5"/>
        <v>магазин Манеж-FOOTWEAR-OLD STOCKS-January 2020</v>
      </c>
      <c r="M126" s="83">
        <f t="shared" si="6"/>
        <v>12</v>
      </c>
      <c r="N126" s="84">
        <f t="shared" si="7"/>
        <v>52232.5</v>
      </c>
    </row>
    <row r="127" spans="1:14" x14ac:dyDescent="0.3">
      <c r="A127" s="79" t="s">
        <v>79</v>
      </c>
      <c r="B127" s="80" t="s">
        <v>64</v>
      </c>
      <c r="C127" s="80" t="s">
        <v>59</v>
      </c>
      <c r="D127" s="80">
        <v>-1</v>
      </c>
      <c r="E127" s="107">
        <v>-5075</v>
      </c>
      <c r="F127" s="107">
        <v>-7250</v>
      </c>
      <c r="G127" s="108">
        <v>-845.83</v>
      </c>
      <c r="H127" s="81" t="s">
        <v>32</v>
      </c>
      <c r="I127" s="82" t="str">
        <f t="shared" si="4"/>
        <v>магазин Манеж</v>
      </c>
      <c r="J127" s="82" t="str">
        <f>VLOOKUP($B:$B,source!$A:$B,2,0)</f>
        <v>FOOTWEAR</v>
      </c>
      <c r="K127" s="82" t="str">
        <f>IFERROR(VLOOKUP($C:$C,source!$A:$B,2,0),"OLD STOCKS")</f>
        <v>OLD STOCKS</v>
      </c>
      <c r="L127" s="82" t="str">
        <f t="shared" si="5"/>
        <v>магазин Манеж-FOOTWEAR-OLD STOCKS-January 2020</v>
      </c>
      <c r="M127" s="83">
        <f t="shared" si="6"/>
        <v>-1</v>
      </c>
      <c r="N127" s="84">
        <f t="shared" si="7"/>
        <v>-5075</v>
      </c>
    </row>
    <row r="128" spans="1:14" x14ac:dyDescent="0.3">
      <c r="A128" s="79" t="s">
        <v>79</v>
      </c>
      <c r="B128" s="80" t="s">
        <v>64</v>
      </c>
      <c r="C128" s="80" t="s">
        <v>74</v>
      </c>
      <c r="D128" s="80">
        <v>2</v>
      </c>
      <c r="E128" s="107">
        <v>12500</v>
      </c>
      <c r="F128" s="107">
        <v>12500</v>
      </c>
      <c r="G128" s="108">
        <v>2083.33</v>
      </c>
      <c r="H128" s="81" t="s">
        <v>32</v>
      </c>
      <c r="I128" s="82" t="str">
        <f t="shared" si="4"/>
        <v>магазин Манеж</v>
      </c>
      <c r="J128" s="82" t="str">
        <f>VLOOKUP($B:$B,source!$A:$B,2,0)</f>
        <v>FOOTWEAR</v>
      </c>
      <c r="K128" s="82" t="str">
        <f>IFERROR(VLOOKUP($C:$C,source!$A:$B,2,0),"OLD STOCKS")</f>
        <v>SP20</v>
      </c>
      <c r="L128" s="82" t="str">
        <f t="shared" si="5"/>
        <v>магазин Манеж-FOOTWEAR-SP20-January 2020</v>
      </c>
      <c r="M128" s="83">
        <f t="shared" si="6"/>
        <v>2</v>
      </c>
      <c r="N128" s="84">
        <f t="shared" si="7"/>
        <v>12500</v>
      </c>
    </row>
    <row r="129" spans="1:14" x14ac:dyDescent="0.3">
      <c r="A129" s="79" t="s">
        <v>79</v>
      </c>
      <c r="B129" s="80" t="s">
        <v>64</v>
      </c>
      <c r="C129" s="80" t="s">
        <v>60</v>
      </c>
      <c r="D129" s="80">
        <v>35</v>
      </c>
      <c r="E129" s="107">
        <v>197350</v>
      </c>
      <c r="F129" s="107">
        <v>197350</v>
      </c>
      <c r="G129" s="108">
        <v>32891.71</v>
      </c>
      <c r="H129" s="81" t="s">
        <v>32</v>
      </c>
      <c r="I129" s="82" t="str">
        <f t="shared" si="4"/>
        <v>магазин Манеж</v>
      </c>
      <c r="J129" s="82" t="str">
        <f>VLOOKUP($B:$B,source!$A:$B,2,0)</f>
        <v>FOOTWEAR</v>
      </c>
      <c r="K129" s="82" t="str">
        <f>IFERROR(VLOOKUP($C:$C,source!$A:$B,2,0),"OLD STOCKS")</f>
        <v>All Seasons</v>
      </c>
      <c r="L129" s="82" t="str">
        <f t="shared" si="5"/>
        <v>магазин Манеж-FOOTWEAR-All Seasons-January 2020</v>
      </c>
      <c r="M129" s="83">
        <f t="shared" si="6"/>
        <v>35</v>
      </c>
      <c r="N129" s="84">
        <f t="shared" si="7"/>
        <v>197350</v>
      </c>
    </row>
    <row r="130" spans="1:14" x14ac:dyDescent="0.3">
      <c r="A130" s="79" t="s">
        <v>79</v>
      </c>
      <c r="B130" s="80" t="s">
        <v>64</v>
      </c>
      <c r="C130" s="80" t="s">
        <v>68</v>
      </c>
      <c r="D130" s="80">
        <v>2</v>
      </c>
      <c r="E130" s="107">
        <v>9890</v>
      </c>
      <c r="F130" s="107">
        <v>19780</v>
      </c>
      <c r="G130" s="108">
        <v>1648.34</v>
      </c>
      <c r="H130" s="81" t="s">
        <v>32</v>
      </c>
      <c r="I130" s="82" t="str">
        <f t="shared" si="4"/>
        <v>магазин Манеж</v>
      </c>
      <c r="J130" s="82" t="str">
        <f>VLOOKUP($B:$B,source!$A:$B,2,0)</f>
        <v>FOOTWEAR</v>
      </c>
      <c r="K130" s="82" t="str">
        <f>IFERROR(VLOOKUP($C:$C,source!$A:$B,2,0),"OLD STOCKS")</f>
        <v>OLD STOCKS</v>
      </c>
      <c r="L130" s="82" t="str">
        <f t="shared" si="5"/>
        <v>магазин Манеж-FOOTWEAR-OLD STOCKS-January 2020</v>
      </c>
      <c r="M130" s="83">
        <f t="shared" si="6"/>
        <v>2</v>
      </c>
      <c r="N130" s="84">
        <f t="shared" si="7"/>
        <v>9890</v>
      </c>
    </row>
    <row r="131" spans="1:14" x14ac:dyDescent="0.3">
      <c r="A131" s="79" t="s">
        <v>79</v>
      </c>
      <c r="B131" s="80" t="s">
        <v>64</v>
      </c>
      <c r="C131" s="80" t="s">
        <v>61</v>
      </c>
      <c r="D131" s="80">
        <v>71</v>
      </c>
      <c r="E131" s="107">
        <v>273290.46999999997</v>
      </c>
      <c r="F131" s="107">
        <v>571800</v>
      </c>
      <c r="G131" s="108">
        <v>45548.47</v>
      </c>
      <c r="H131" s="81" t="s">
        <v>32</v>
      </c>
      <c r="I131" s="82" t="str">
        <f t="shared" ref="I131:I170" si="8">A131</f>
        <v>магазин Манеж</v>
      </c>
      <c r="J131" s="82" t="str">
        <f>VLOOKUP($B:$B,source!$A:$B,2,0)</f>
        <v>FOOTWEAR</v>
      </c>
      <c r="K131" s="82" t="str">
        <f>IFERROR(VLOOKUP($C:$C,source!$A:$B,2,0),"OLD STOCKS")</f>
        <v>HO19</v>
      </c>
      <c r="L131" s="82" t="str">
        <f t="shared" si="5"/>
        <v>магазин Манеж-FOOTWEAR-HO19-January 2020</v>
      </c>
      <c r="M131" s="83">
        <f t="shared" si="6"/>
        <v>71</v>
      </c>
      <c r="N131" s="84">
        <f t="shared" si="7"/>
        <v>273290.46999999997</v>
      </c>
    </row>
    <row r="132" spans="1:14" x14ac:dyDescent="0.3">
      <c r="A132" s="79" t="s">
        <v>79</v>
      </c>
      <c r="B132" s="80" t="s">
        <v>64</v>
      </c>
      <c r="C132" s="80" t="s">
        <v>63</v>
      </c>
      <c r="D132" s="80">
        <v>376</v>
      </c>
      <c r="E132" s="107">
        <v>1138880.03</v>
      </c>
      <c r="F132" s="107">
        <v>2592150</v>
      </c>
      <c r="G132" s="108">
        <v>189813.29</v>
      </c>
      <c r="H132" s="81" t="s">
        <v>32</v>
      </c>
      <c r="I132" s="82" t="str">
        <f t="shared" si="8"/>
        <v>магазин Манеж</v>
      </c>
      <c r="J132" s="82" t="str">
        <f>VLOOKUP($B:$B,source!$A:$B,2,0)</f>
        <v>FOOTWEAR</v>
      </c>
      <c r="K132" s="82" t="str">
        <f>IFERROR(VLOOKUP($C:$C,source!$A:$B,2,0),"OLD STOCKS")</f>
        <v>FA19</v>
      </c>
      <c r="L132" s="82" t="str">
        <f t="shared" ref="L132:L170" si="9">I132&amp;"-"&amp;J132&amp;"-"&amp;K132&amp;"-"&amp;H132</f>
        <v>магазин Манеж-FOOTWEAR-FA19-January 2020</v>
      </c>
      <c r="M132" s="83">
        <f t="shared" ref="M132:M170" si="10">D132</f>
        <v>376</v>
      </c>
      <c r="N132" s="84">
        <f t="shared" ref="N132:N170" si="11">E132</f>
        <v>1138880.03</v>
      </c>
    </row>
    <row r="133" spans="1:14" x14ac:dyDescent="0.3">
      <c r="A133" s="79" t="s">
        <v>79</v>
      </c>
      <c r="B133" s="80" t="s">
        <v>70</v>
      </c>
      <c r="C133" s="80" t="s">
        <v>58</v>
      </c>
      <c r="D133" s="80">
        <v>30</v>
      </c>
      <c r="E133" s="107">
        <v>44030</v>
      </c>
      <c r="F133" s="107">
        <v>64600</v>
      </c>
      <c r="G133" s="108">
        <v>7338.28</v>
      </c>
      <c r="H133" s="81" t="s">
        <v>32</v>
      </c>
      <c r="I133" s="82" t="str">
        <f t="shared" si="8"/>
        <v>магазин Манеж</v>
      </c>
      <c r="J133" s="82" t="str">
        <f>VLOOKUP($B:$B,source!$A:$B,2,0)</f>
        <v>APPAREL</v>
      </c>
      <c r="K133" s="82" t="str">
        <f>IFERROR(VLOOKUP($C:$C,source!$A:$B,2,0),"OLD STOCKS")</f>
        <v>C/O</v>
      </c>
      <c r="L133" s="82" t="str">
        <f t="shared" si="9"/>
        <v>магазин Манеж-APPAREL-C/O-January 2020</v>
      </c>
      <c r="M133" s="83">
        <f t="shared" si="10"/>
        <v>30</v>
      </c>
      <c r="N133" s="84">
        <f t="shared" si="11"/>
        <v>44030</v>
      </c>
    </row>
    <row r="134" spans="1:14" x14ac:dyDescent="0.3">
      <c r="A134" s="79" t="s">
        <v>79</v>
      </c>
      <c r="B134" s="80" t="s">
        <v>70</v>
      </c>
      <c r="C134" s="80" t="s">
        <v>65</v>
      </c>
      <c r="D134" s="80">
        <v>3</v>
      </c>
      <c r="E134" s="107">
        <v>3840</v>
      </c>
      <c r="F134" s="107">
        <v>9600</v>
      </c>
      <c r="G134" s="108">
        <v>639.99</v>
      </c>
      <c r="H134" s="81" t="s">
        <v>32</v>
      </c>
      <c r="I134" s="82" t="str">
        <f t="shared" si="8"/>
        <v>магазин Манеж</v>
      </c>
      <c r="J134" s="82" t="str">
        <f>VLOOKUP($B:$B,source!$A:$B,2,0)</f>
        <v>APPAREL</v>
      </c>
      <c r="K134" s="82" t="str">
        <f>IFERROR(VLOOKUP($C:$C,source!$A:$B,2,0),"OLD STOCKS")</f>
        <v>OLD STOCKS</v>
      </c>
      <c r="L134" s="82" t="str">
        <f t="shared" si="9"/>
        <v>магазин Манеж-APPAREL-OLD STOCKS-January 2020</v>
      </c>
      <c r="M134" s="83">
        <f t="shared" si="10"/>
        <v>3</v>
      </c>
      <c r="N134" s="84">
        <f t="shared" si="11"/>
        <v>3840</v>
      </c>
    </row>
    <row r="135" spans="1:14" x14ac:dyDescent="0.3">
      <c r="A135" s="79" t="s">
        <v>79</v>
      </c>
      <c r="B135" s="80" t="s">
        <v>70</v>
      </c>
      <c r="C135" s="80" t="s">
        <v>71</v>
      </c>
      <c r="D135" s="80">
        <v>15</v>
      </c>
      <c r="E135" s="107">
        <v>10796.72</v>
      </c>
      <c r="F135" s="107">
        <v>18339</v>
      </c>
      <c r="G135" s="108">
        <v>1799.42</v>
      </c>
      <c r="H135" s="81" t="s">
        <v>32</v>
      </c>
      <c r="I135" s="82" t="str">
        <f t="shared" si="8"/>
        <v>магазин Манеж</v>
      </c>
      <c r="J135" s="82" t="str">
        <f>VLOOKUP($B:$B,source!$A:$B,2,0)</f>
        <v>APPAREL</v>
      </c>
      <c r="K135" s="82" t="str">
        <f>IFERROR(VLOOKUP($C:$C,source!$A:$B,2,0),"OLD STOCKS")</f>
        <v>OLD STOCKS</v>
      </c>
      <c r="L135" s="82" t="str">
        <f t="shared" si="9"/>
        <v>магазин Манеж-APPAREL-OLD STOCKS-January 2020</v>
      </c>
      <c r="M135" s="83">
        <f t="shared" si="10"/>
        <v>15</v>
      </c>
      <c r="N135" s="84">
        <f t="shared" si="11"/>
        <v>10796.72</v>
      </c>
    </row>
    <row r="136" spans="1:14" x14ac:dyDescent="0.3">
      <c r="A136" s="79" t="s">
        <v>79</v>
      </c>
      <c r="B136" s="80" t="s">
        <v>70</v>
      </c>
      <c r="C136" s="80" t="s">
        <v>68</v>
      </c>
      <c r="D136" s="80">
        <v>1</v>
      </c>
      <c r="E136" s="107">
        <v>2150</v>
      </c>
      <c r="F136" s="107">
        <v>2150</v>
      </c>
      <c r="G136" s="108">
        <v>358.33</v>
      </c>
      <c r="H136" s="81" t="s">
        <v>32</v>
      </c>
      <c r="I136" s="82" t="str">
        <f t="shared" si="8"/>
        <v>магазин Манеж</v>
      </c>
      <c r="J136" s="82" t="str">
        <f>VLOOKUP($B:$B,source!$A:$B,2,0)</f>
        <v>APPAREL</v>
      </c>
      <c r="K136" s="82" t="str">
        <f>IFERROR(VLOOKUP($C:$C,source!$A:$B,2,0),"OLD STOCKS")</f>
        <v>OLD STOCKS</v>
      </c>
      <c r="L136" s="82" t="str">
        <f t="shared" si="9"/>
        <v>магазин Манеж-APPAREL-OLD STOCKS-January 2020</v>
      </c>
      <c r="M136" s="83">
        <f t="shared" si="10"/>
        <v>1</v>
      </c>
      <c r="N136" s="84">
        <f t="shared" si="11"/>
        <v>2150</v>
      </c>
    </row>
    <row r="137" spans="1:14" x14ac:dyDescent="0.3">
      <c r="A137" s="79" t="s">
        <v>79</v>
      </c>
      <c r="B137" s="80" t="s">
        <v>70</v>
      </c>
      <c r="C137" s="80" t="s">
        <v>61</v>
      </c>
      <c r="D137" s="80">
        <v>19</v>
      </c>
      <c r="E137" s="107">
        <v>40265.360000000001</v>
      </c>
      <c r="F137" s="107">
        <v>77450</v>
      </c>
      <c r="G137" s="108">
        <v>6710.89</v>
      </c>
      <c r="H137" s="81" t="s">
        <v>32</v>
      </c>
      <c r="I137" s="82" t="str">
        <f t="shared" si="8"/>
        <v>магазин Манеж</v>
      </c>
      <c r="J137" s="82" t="str">
        <f>VLOOKUP($B:$B,source!$A:$B,2,0)</f>
        <v>APPAREL</v>
      </c>
      <c r="K137" s="82" t="str">
        <f>IFERROR(VLOOKUP($C:$C,source!$A:$B,2,0),"OLD STOCKS")</f>
        <v>HO19</v>
      </c>
      <c r="L137" s="82" t="str">
        <f t="shared" si="9"/>
        <v>магазин Манеж-APPAREL-HO19-January 2020</v>
      </c>
      <c r="M137" s="83">
        <f t="shared" si="10"/>
        <v>19</v>
      </c>
      <c r="N137" s="84">
        <f t="shared" si="11"/>
        <v>40265.360000000001</v>
      </c>
    </row>
    <row r="138" spans="1:14" x14ac:dyDescent="0.3">
      <c r="A138" s="79" t="s">
        <v>79</v>
      </c>
      <c r="B138" s="80" t="s">
        <v>70</v>
      </c>
      <c r="C138" s="80" t="s">
        <v>80</v>
      </c>
      <c r="D138" s="80">
        <v>20</v>
      </c>
      <c r="E138" s="107">
        <v>15540</v>
      </c>
      <c r="F138" s="107">
        <v>37000</v>
      </c>
      <c r="G138" s="108">
        <v>2589.96</v>
      </c>
      <c r="H138" s="81" t="s">
        <v>32</v>
      </c>
      <c r="I138" s="82" t="str">
        <f t="shared" si="8"/>
        <v>магазин Манеж</v>
      </c>
      <c r="J138" s="82" t="str">
        <f>VLOOKUP($B:$B,source!$A:$B,2,0)</f>
        <v>APPAREL</v>
      </c>
      <c r="K138" s="82" t="str">
        <f>IFERROR(VLOOKUP($C:$C,source!$A:$B,2,0),"OLD STOCKS")</f>
        <v>OLD STOCKS</v>
      </c>
      <c r="L138" s="82" t="str">
        <f t="shared" si="9"/>
        <v>магазин Манеж-APPAREL-OLD STOCKS-January 2020</v>
      </c>
      <c r="M138" s="83">
        <f t="shared" si="10"/>
        <v>20</v>
      </c>
      <c r="N138" s="84">
        <f t="shared" si="11"/>
        <v>15540</v>
      </c>
    </row>
    <row r="139" spans="1:14" x14ac:dyDescent="0.3">
      <c r="A139" s="79" t="s">
        <v>79</v>
      </c>
      <c r="B139" s="80" t="s">
        <v>70</v>
      </c>
      <c r="C139" s="80" t="s">
        <v>62</v>
      </c>
      <c r="D139" s="80">
        <v>1</v>
      </c>
      <c r="E139" s="107">
        <v>860</v>
      </c>
      <c r="F139" s="107">
        <v>2150</v>
      </c>
      <c r="G139" s="108">
        <v>143.33000000000001</v>
      </c>
      <c r="H139" s="81" t="s">
        <v>32</v>
      </c>
      <c r="I139" s="82" t="str">
        <f t="shared" si="8"/>
        <v>магазин Манеж</v>
      </c>
      <c r="J139" s="82" t="str">
        <f>VLOOKUP($B:$B,source!$A:$B,2,0)</f>
        <v>APPAREL</v>
      </c>
      <c r="K139" s="82" t="str">
        <f>IFERROR(VLOOKUP($C:$C,source!$A:$B,2,0),"OLD STOCKS")</f>
        <v>OLD STOCKS</v>
      </c>
      <c r="L139" s="82" t="str">
        <f t="shared" si="9"/>
        <v>магазин Манеж-APPAREL-OLD STOCKS-January 2020</v>
      </c>
      <c r="M139" s="83">
        <f t="shared" si="10"/>
        <v>1</v>
      </c>
      <c r="N139" s="84">
        <f t="shared" si="11"/>
        <v>860</v>
      </c>
    </row>
    <row r="140" spans="1:14" x14ac:dyDescent="0.3">
      <c r="A140" s="79" t="s">
        <v>79</v>
      </c>
      <c r="B140" s="80" t="s">
        <v>70</v>
      </c>
      <c r="C140" s="80" t="s">
        <v>63</v>
      </c>
      <c r="D140" s="80">
        <v>174</v>
      </c>
      <c r="E140" s="107">
        <v>294705.69</v>
      </c>
      <c r="F140" s="107">
        <v>617050</v>
      </c>
      <c r="G140" s="108">
        <v>49117.56</v>
      </c>
      <c r="H140" s="81" t="s">
        <v>32</v>
      </c>
      <c r="I140" s="82" t="str">
        <f t="shared" si="8"/>
        <v>магазин Манеж</v>
      </c>
      <c r="J140" s="82" t="str">
        <f>VLOOKUP($B:$B,source!$A:$B,2,0)</f>
        <v>APPAREL</v>
      </c>
      <c r="K140" s="82" t="str">
        <f>IFERROR(VLOOKUP($C:$C,source!$A:$B,2,0),"OLD STOCKS")</f>
        <v>FA19</v>
      </c>
      <c r="L140" s="82" t="str">
        <f t="shared" si="9"/>
        <v>магазин Манеж-APPAREL-FA19-January 2020</v>
      </c>
      <c r="M140" s="83">
        <f t="shared" si="10"/>
        <v>174</v>
      </c>
      <c r="N140" s="84">
        <f t="shared" si="11"/>
        <v>294705.69</v>
      </c>
    </row>
    <row r="141" spans="1:14" x14ac:dyDescent="0.3">
      <c r="A141" s="79" t="s">
        <v>81</v>
      </c>
      <c r="B141" s="80" t="s">
        <v>57</v>
      </c>
      <c r="C141" s="80" t="s">
        <v>58</v>
      </c>
      <c r="D141" s="80">
        <v>9</v>
      </c>
      <c r="E141" s="107">
        <v>17555</v>
      </c>
      <c r="F141" s="107">
        <v>25400</v>
      </c>
      <c r="G141" s="108">
        <v>2925.84</v>
      </c>
      <c r="H141" s="81" t="s">
        <v>32</v>
      </c>
      <c r="I141" s="82" t="str">
        <f t="shared" si="8"/>
        <v>магазин Метрополис</v>
      </c>
      <c r="J141" s="82" t="str">
        <f>VLOOKUP($B:$B,source!$A:$B,2,0)</f>
        <v>ACC</v>
      </c>
      <c r="K141" s="82" t="str">
        <f>IFERROR(VLOOKUP($C:$C,source!$A:$B,2,0),"OLD STOCKS")</f>
        <v>C/O</v>
      </c>
      <c r="L141" s="82" t="str">
        <f t="shared" si="9"/>
        <v>магазин Метрополис-ACC-C/O-January 2020</v>
      </c>
      <c r="M141" s="83">
        <f t="shared" si="10"/>
        <v>9</v>
      </c>
      <c r="N141" s="84">
        <f t="shared" si="11"/>
        <v>17555</v>
      </c>
    </row>
    <row r="142" spans="1:14" x14ac:dyDescent="0.3">
      <c r="A142" s="79" t="s">
        <v>81</v>
      </c>
      <c r="B142" s="80" t="s">
        <v>57</v>
      </c>
      <c r="C142" s="121" t="s">
        <v>60</v>
      </c>
      <c r="D142" s="121">
        <v>38</v>
      </c>
      <c r="E142" s="122">
        <v>7090.83</v>
      </c>
      <c r="F142" s="122">
        <v>7483</v>
      </c>
      <c r="G142" s="123">
        <v>1181.92</v>
      </c>
      <c r="H142" s="124" t="s">
        <v>32</v>
      </c>
      <c r="I142" s="125" t="str">
        <f t="shared" si="8"/>
        <v>магазин Метрополис</v>
      </c>
      <c r="J142" s="125" t="str">
        <f>VLOOKUP($B:$B,source!$A:$B,2,0)</f>
        <v>ACC</v>
      </c>
      <c r="K142" s="125" t="str">
        <f>IFERROR(VLOOKUP($C:$C,source!$A:$B,2,0),"OLD STOCKS")</f>
        <v>All Seasons</v>
      </c>
      <c r="L142" s="125" t="str">
        <f t="shared" si="9"/>
        <v>магазин Метрополис-ACC-All Seasons-January 2020</v>
      </c>
      <c r="M142" s="126">
        <f t="shared" si="10"/>
        <v>38</v>
      </c>
      <c r="N142" s="127">
        <f t="shared" si="11"/>
        <v>7090.83</v>
      </c>
    </row>
    <row r="143" spans="1:14" x14ac:dyDescent="0.3">
      <c r="A143" s="79" t="s">
        <v>81</v>
      </c>
      <c r="B143" s="80" t="s">
        <v>57</v>
      </c>
      <c r="C143" s="80" t="s">
        <v>61</v>
      </c>
      <c r="D143" s="80">
        <v>11</v>
      </c>
      <c r="E143" s="107">
        <v>23500.95</v>
      </c>
      <c r="F143" s="107">
        <v>42400</v>
      </c>
      <c r="G143" s="108">
        <v>3916.84</v>
      </c>
      <c r="H143" s="81" t="s">
        <v>32</v>
      </c>
      <c r="I143" s="82" t="str">
        <f t="shared" si="8"/>
        <v>магазин Метрополис</v>
      </c>
      <c r="J143" s="82" t="str">
        <f>VLOOKUP($B:$B,source!$A:$B,2,0)</f>
        <v>ACC</v>
      </c>
      <c r="K143" s="82" t="str">
        <f>IFERROR(VLOOKUP($C:$C,source!$A:$B,2,0),"OLD STOCKS")</f>
        <v>HO19</v>
      </c>
      <c r="L143" s="82" t="str">
        <f t="shared" si="9"/>
        <v>магазин Метрополис-ACC-HO19-January 2020</v>
      </c>
      <c r="M143" s="83">
        <f t="shared" si="10"/>
        <v>11</v>
      </c>
      <c r="N143" s="84">
        <f t="shared" si="11"/>
        <v>23500.95</v>
      </c>
    </row>
    <row r="144" spans="1:14" x14ac:dyDescent="0.3">
      <c r="A144" s="79" t="s">
        <v>81</v>
      </c>
      <c r="B144" s="80" t="s">
        <v>57</v>
      </c>
      <c r="C144" s="80" t="s">
        <v>62</v>
      </c>
      <c r="D144" s="80">
        <v>3</v>
      </c>
      <c r="E144" s="107">
        <v>11875</v>
      </c>
      <c r="F144" s="107">
        <v>17850</v>
      </c>
      <c r="G144" s="108">
        <v>1979.17</v>
      </c>
      <c r="H144" s="81" t="s">
        <v>32</v>
      </c>
      <c r="I144" s="82" t="str">
        <f t="shared" si="8"/>
        <v>магазин Метрополис</v>
      </c>
      <c r="J144" s="82" t="str">
        <f>VLOOKUP($B:$B,source!$A:$B,2,0)</f>
        <v>ACC</v>
      </c>
      <c r="K144" s="82" t="str">
        <f>IFERROR(VLOOKUP($C:$C,source!$A:$B,2,0),"OLD STOCKS")</f>
        <v>OLD STOCKS</v>
      </c>
      <c r="L144" s="82" t="str">
        <f t="shared" si="9"/>
        <v>магазин Метрополис-ACC-OLD STOCKS-January 2020</v>
      </c>
      <c r="M144" s="83">
        <f t="shared" si="10"/>
        <v>3</v>
      </c>
      <c r="N144" s="84">
        <f t="shared" si="11"/>
        <v>11875</v>
      </c>
    </row>
    <row r="145" spans="1:14" x14ac:dyDescent="0.3">
      <c r="A145" s="79" t="s">
        <v>81</v>
      </c>
      <c r="B145" s="80" t="s">
        <v>57</v>
      </c>
      <c r="C145" s="80" t="s">
        <v>63</v>
      </c>
      <c r="D145" s="80">
        <v>32</v>
      </c>
      <c r="E145" s="107">
        <v>26805.26</v>
      </c>
      <c r="F145" s="107">
        <v>57300</v>
      </c>
      <c r="G145" s="108">
        <v>4467.5</v>
      </c>
      <c r="H145" s="81" t="s">
        <v>32</v>
      </c>
      <c r="I145" s="82" t="str">
        <f t="shared" si="8"/>
        <v>магазин Метрополис</v>
      </c>
      <c r="J145" s="82" t="str">
        <f>VLOOKUP($B:$B,source!$A:$B,2,0)</f>
        <v>ACC</v>
      </c>
      <c r="K145" s="82" t="str">
        <f>IFERROR(VLOOKUP($C:$C,source!$A:$B,2,0),"OLD STOCKS")</f>
        <v>FA19</v>
      </c>
      <c r="L145" s="82" t="str">
        <f t="shared" si="9"/>
        <v>магазин Метрополис-ACC-FA19-January 2020</v>
      </c>
      <c r="M145" s="83">
        <f t="shared" si="10"/>
        <v>32</v>
      </c>
      <c r="N145" s="84">
        <f t="shared" si="11"/>
        <v>26805.26</v>
      </c>
    </row>
    <row r="146" spans="1:14" x14ac:dyDescent="0.3">
      <c r="A146" s="79" t="s">
        <v>81</v>
      </c>
      <c r="B146" s="80" t="s">
        <v>64</v>
      </c>
      <c r="C146" s="80" t="s">
        <v>58</v>
      </c>
      <c r="D146" s="80">
        <v>36</v>
      </c>
      <c r="E146" s="107">
        <v>256190</v>
      </c>
      <c r="F146" s="107">
        <v>256190</v>
      </c>
      <c r="G146" s="108">
        <v>42698.26</v>
      </c>
      <c r="H146" s="81" t="s">
        <v>32</v>
      </c>
      <c r="I146" s="82" t="str">
        <f t="shared" si="8"/>
        <v>магазин Метрополис</v>
      </c>
      <c r="J146" s="82" t="str">
        <f>VLOOKUP($B:$B,source!$A:$B,2,0)</f>
        <v>FOOTWEAR</v>
      </c>
      <c r="K146" s="82" t="str">
        <f>IFERROR(VLOOKUP($C:$C,source!$A:$B,2,0),"OLD STOCKS")</f>
        <v>C/O</v>
      </c>
      <c r="L146" s="82" t="str">
        <f t="shared" si="9"/>
        <v>магазин Метрополис-FOOTWEAR-C/O-January 2020</v>
      </c>
      <c r="M146" s="83">
        <f t="shared" si="10"/>
        <v>36</v>
      </c>
      <c r="N146" s="84">
        <f t="shared" si="11"/>
        <v>256190</v>
      </c>
    </row>
    <row r="147" spans="1:14" x14ac:dyDescent="0.3">
      <c r="A147" s="79" t="s">
        <v>81</v>
      </c>
      <c r="B147" s="80" t="s">
        <v>64</v>
      </c>
      <c r="C147" s="80" t="s">
        <v>59</v>
      </c>
      <c r="D147" s="80"/>
      <c r="E147" s="107">
        <v>1300</v>
      </c>
      <c r="F147" s="107">
        <v>-3800</v>
      </c>
      <c r="G147" s="108">
        <v>216.67</v>
      </c>
      <c r="H147" s="81" t="s">
        <v>32</v>
      </c>
      <c r="I147" s="82" t="str">
        <f t="shared" si="8"/>
        <v>магазин Метрополис</v>
      </c>
      <c r="J147" s="82" t="str">
        <f>VLOOKUP($B:$B,source!$A:$B,2,0)</f>
        <v>FOOTWEAR</v>
      </c>
      <c r="K147" s="82" t="str">
        <f>IFERROR(VLOOKUP($C:$C,source!$A:$B,2,0),"OLD STOCKS")</f>
        <v>OLD STOCKS</v>
      </c>
      <c r="L147" s="82" t="str">
        <f t="shared" si="9"/>
        <v>магазин Метрополис-FOOTWEAR-OLD STOCKS-January 2020</v>
      </c>
      <c r="M147" s="83">
        <f t="shared" si="10"/>
        <v>0</v>
      </c>
      <c r="N147" s="84">
        <f t="shared" si="11"/>
        <v>1300</v>
      </c>
    </row>
    <row r="148" spans="1:14" x14ac:dyDescent="0.3">
      <c r="A148" s="79" t="s">
        <v>81</v>
      </c>
      <c r="B148" s="80" t="s">
        <v>64</v>
      </c>
      <c r="C148" s="80" t="s">
        <v>74</v>
      </c>
      <c r="D148" s="80">
        <v>4</v>
      </c>
      <c r="E148" s="107">
        <v>9980.25</v>
      </c>
      <c r="F148" s="107">
        <v>26400</v>
      </c>
      <c r="G148" s="108">
        <v>1663.38</v>
      </c>
      <c r="H148" s="81" t="s">
        <v>32</v>
      </c>
      <c r="I148" s="82" t="str">
        <f t="shared" si="8"/>
        <v>магазин Метрополис</v>
      </c>
      <c r="J148" s="82" t="str">
        <f>VLOOKUP($B:$B,source!$A:$B,2,0)</f>
        <v>FOOTWEAR</v>
      </c>
      <c r="K148" s="82" t="str">
        <f>IFERROR(VLOOKUP($C:$C,source!$A:$B,2,0),"OLD STOCKS")</f>
        <v>SP20</v>
      </c>
      <c r="L148" s="82" t="str">
        <f t="shared" si="9"/>
        <v>магазин Метрополис-FOOTWEAR-SP20-January 2020</v>
      </c>
      <c r="M148" s="83">
        <f t="shared" si="10"/>
        <v>4</v>
      </c>
      <c r="N148" s="84">
        <f t="shared" si="11"/>
        <v>9980.25</v>
      </c>
    </row>
    <row r="149" spans="1:14" x14ac:dyDescent="0.3">
      <c r="A149" s="79" t="s">
        <v>81</v>
      </c>
      <c r="B149" s="80" t="s">
        <v>64</v>
      </c>
      <c r="C149" s="80" t="s">
        <v>60</v>
      </c>
      <c r="D149" s="80">
        <v>39</v>
      </c>
      <c r="E149" s="107">
        <v>211565</v>
      </c>
      <c r="F149" s="107">
        <v>219310</v>
      </c>
      <c r="G149" s="108">
        <v>35260.870000000003</v>
      </c>
      <c r="H149" s="81" t="s">
        <v>32</v>
      </c>
      <c r="I149" s="82" t="str">
        <f t="shared" si="8"/>
        <v>магазин Метрополис</v>
      </c>
      <c r="J149" s="82" t="str">
        <f>VLOOKUP($B:$B,source!$A:$B,2,0)</f>
        <v>FOOTWEAR</v>
      </c>
      <c r="K149" s="82" t="str">
        <f>IFERROR(VLOOKUP($C:$C,source!$A:$B,2,0),"OLD STOCKS")</f>
        <v>All Seasons</v>
      </c>
      <c r="L149" s="82" t="str">
        <f t="shared" si="9"/>
        <v>магазин Метрополис-FOOTWEAR-All Seasons-January 2020</v>
      </c>
      <c r="M149" s="83">
        <f t="shared" si="10"/>
        <v>39</v>
      </c>
      <c r="N149" s="84">
        <f t="shared" si="11"/>
        <v>211565</v>
      </c>
    </row>
    <row r="150" spans="1:14" x14ac:dyDescent="0.3">
      <c r="A150" s="79" t="s">
        <v>81</v>
      </c>
      <c r="B150" s="80" t="s">
        <v>64</v>
      </c>
      <c r="C150" s="80" t="s">
        <v>61</v>
      </c>
      <c r="D150" s="80">
        <v>66</v>
      </c>
      <c r="E150" s="107">
        <v>298944.75</v>
      </c>
      <c r="F150" s="107">
        <v>577550</v>
      </c>
      <c r="G150" s="108">
        <v>49824.11</v>
      </c>
      <c r="H150" s="81" t="s">
        <v>32</v>
      </c>
      <c r="I150" s="82" t="str">
        <f t="shared" si="8"/>
        <v>магазин Метрополис</v>
      </c>
      <c r="J150" s="82" t="str">
        <f>VLOOKUP($B:$B,source!$A:$B,2,0)</f>
        <v>FOOTWEAR</v>
      </c>
      <c r="K150" s="82" t="str">
        <f>IFERROR(VLOOKUP($C:$C,source!$A:$B,2,0),"OLD STOCKS")</f>
        <v>HO19</v>
      </c>
      <c r="L150" s="82" t="str">
        <f t="shared" si="9"/>
        <v>магазин Метрополис-FOOTWEAR-HO19-January 2020</v>
      </c>
      <c r="M150" s="83">
        <f t="shared" si="10"/>
        <v>66</v>
      </c>
      <c r="N150" s="84">
        <f t="shared" si="11"/>
        <v>298944.75</v>
      </c>
    </row>
    <row r="151" spans="1:14" x14ac:dyDescent="0.3">
      <c r="A151" s="79" t="s">
        <v>81</v>
      </c>
      <c r="B151" s="80" t="s">
        <v>64</v>
      </c>
      <c r="C151" s="80" t="s">
        <v>63</v>
      </c>
      <c r="D151" s="80">
        <v>244</v>
      </c>
      <c r="E151" s="107">
        <v>813957.49</v>
      </c>
      <c r="F151" s="107">
        <v>1750900</v>
      </c>
      <c r="G151" s="108">
        <v>135659.5</v>
      </c>
      <c r="H151" s="81" t="s">
        <v>32</v>
      </c>
      <c r="I151" s="82" t="str">
        <f t="shared" si="8"/>
        <v>магазин Метрополис</v>
      </c>
      <c r="J151" s="82" t="str">
        <f>VLOOKUP($B:$B,source!$A:$B,2,0)</f>
        <v>FOOTWEAR</v>
      </c>
      <c r="K151" s="82" t="str">
        <f>IFERROR(VLOOKUP($C:$C,source!$A:$B,2,0),"OLD STOCKS")</f>
        <v>FA19</v>
      </c>
      <c r="L151" s="82" t="str">
        <f t="shared" si="9"/>
        <v>магазин Метрополис-FOOTWEAR-FA19-January 2020</v>
      </c>
      <c r="M151" s="83">
        <f t="shared" si="10"/>
        <v>244</v>
      </c>
      <c r="N151" s="84">
        <f t="shared" si="11"/>
        <v>813957.49</v>
      </c>
    </row>
    <row r="152" spans="1:14" x14ac:dyDescent="0.3">
      <c r="A152" s="79" t="s">
        <v>81</v>
      </c>
      <c r="B152" s="80" t="s">
        <v>70</v>
      </c>
      <c r="C152" s="80" t="s">
        <v>58</v>
      </c>
      <c r="D152" s="80">
        <v>35</v>
      </c>
      <c r="E152" s="107">
        <v>49596.21</v>
      </c>
      <c r="F152" s="107">
        <v>79900</v>
      </c>
      <c r="G152" s="108">
        <v>8266.0300000000007</v>
      </c>
      <c r="H152" s="81" t="s">
        <v>32</v>
      </c>
      <c r="I152" s="82" t="str">
        <f t="shared" si="8"/>
        <v>магазин Метрополис</v>
      </c>
      <c r="J152" s="82" t="str">
        <f>VLOOKUP($B:$B,source!$A:$B,2,0)</f>
        <v>APPAREL</v>
      </c>
      <c r="K152" s="82" t="str">
        <f>IFERROR(VLOOKUP($C:$C,source!$A:$B,2,0),"OLD STOCKS")</f>
        <v>C/O</v>
      </c>
      <c r="L152" s="82" t="str">
        <f t="shared" si="9"/>
        <v>магазин Метрополис-APPAREL-C/O-January 2020</v>
      </c>
      <c r="M152" s="83">
        <f t="shared" si="10"/>
        <v>35</v>
      </c>
      <c r="N152" s="84">
        <f t="shared" si="11"/>
        <v>49596.21</v>
      </c>
    </row>
    <row r="153" spans="1:14" x14ac:dyDescent="0.3">
      <c r="A153" s="79" t="s">
        <v>81</v>
      </c>
      <c r="B153" s="80" t="s">
        <v>70</v>
      </c>
      <c r="C153" s="80" t="s">
        <v>71</v>
      </c>
      <c r="D153" s="80">
        <v>21</v>
      </c>
      <c r="E153" s="107">
        <v>11425.37</v>
      </c>
      <c r="F153" s="107">
        <v>15129</v>
      </c>
      <c r="G153" s="108">
        <v>1904.21</v>
      </c>
      <c r="H153" s="81" t="s">
        <v>32</v>
      </c>
      <c r="I153" s="82" t="str">
        <f t="shared" si="8"/>
        <v>магазин Метрополис</v>
      </c>
      <c r="J153" s="82" t="str">
        <f>VLOOKUP($B:$B,source!$A:$B,2,0)</f>
        <v>APPAREL</v>
      </c>
      <c r="K153" s="82" t="str">
        <f>IFERROR(VLOOKUP($C:$C,source!$A:$B,2,0),"OLD STOCKS")</f>
        <v>OLD STOCKS</v>
      </c>
      <c r="L153" s="82" t="str">
        <f t="shared" si="9"/>
        <v>магазин Метрополис-APPAREL-OLD STOCKS-January 2020</v>
      </c>
      <c r="M153" s="83">
        <f t="shared" si="10"/>
        <v>21</v>
      </c>
      <c r="N153" s="84">
        <f t="shared" si="11"/>
        <v>11425.37</v>
      </c>
    </row>
    <row r="154" spans="1:14" x14ac:dyDescent="0.3">
      <c r="A154" s="79" t="s">
        <v>81</v>
      </c>
      <c r="B154" s="80" t="s">
        <v>70</v>
      </c>
      <c r="C154" s="80" t="s">
        <v>68</v>
      </c>
      <c r="D154" s="80">
        <v>4</v>
      </c>
      <c r="E154" s="107">
        <v>8600</v>
      </c>
      <c r="F154" s="107">
        <v>8600</v>
      </c>
      <c r="G154" s="108">
        <v>1433.32</v>
      </c>
      <c r="H154" s="81" t="s">
        <v>32</v>
      </c>
      <c r="I154" s="82" t="str">
        <f t="shared" si="8"/>
        <v>магазин Метрополис</v>
      </c>
      <c r="J154" s="82" t="str">
        <f>VLOOKUP($B:$B,source!$A:$B,2,0)</f>
        <v>APPAREL</v>
      </c>
      <c r="K154" s="82" t="str">
        <f>IFERROR(VLOOKUP($C:$C,source!$A:$B,2,0),"OLD STOCKS")</f>
        <v>OLD STOCKS</v>
      </c>
      <c r="L154" s="82" t="str">
        <f t="shared" si="9"/>
        <v>магазин Метрополис-APPAREL-OLD STOCKS-January 2020</v>
      </c>
      <c r="M154" s="83">
        <f t="shared" si="10"/>
        <v>4</v>
      </c>
      <c r="N154" s="84">
        <f t="shared" si="11"/>
        <v>8600</v>
      </c>
    </row>
    <row r="155" spans="1:14" x14ac:dyDescent="0.3">
      <c r="A155" s="79" t="s">
        <v>81</v>
      </c>
      <c r="B155" s="80" t="s">
        <v>70</v>
      </c>
      <c r="C155" s="80" t="s">
        <v>61</v>
      </c>
      <c r="D155" s="80">
        <v>67</v>
      </c>
      <c r="E155" s="107">
        <v>100162.45</v>
      </c>
      <c r="F155" s="107">
        <v>220000</v>
      </c>
      <c r="G155" s="108">
        <v>16693.78</v>
      </c>
      <c r="H155" s="81" t="s">
        <v>32</v>
      </c>
      <c r="I155" s="82" t="str">
        <f t="shared" si="8"/>
        <v>магазин Метрополис</v>
      </c>
      <c r="J155" s="82" t="str">
        <f>VLOOKUP($B:$B,source!$A:$B,2,0)</f>
        <v>APPAREL</v>
      </c>
      <c r="K155" s="82" t="str">
        <f>IFERROR(VLOOKUP($C:$C,source!$A:$B,2,0),"OLD STOCKS")</f>
        <v>HO19</v>
      </c>
      <c r="L155" s="82" t="str">
        <f t="shared" si="9"/>
        <v>магазин Метрополис-APPAREL-HO19-January 2020</v>
      </c>
      <c r="M155" s="83">
        <f t="shared" si="10"/>
        <v>67</v>
      </c>
      <c r="N155" s="84">
        <f t="shared" si="11"/>
        <v>100162.45</v>
      </c>
    </row>
    <row r="156" spans="1:14" x14ac:dyDescent="0.3">
      <c r="A156" s="79" t="s">
        <v>81</v>
      </c>
      <c r="B156" s="80" t="s">
        <v>70</v>
      </c>
      <c r="C156" s="80" t="s">
        <v>63</v>
      </c>
      <c r="D156" s="80">
        <v>155</v>
      </c>
      <c r="E156" s="107">
        <v>324980.94</v>
      </c>
      <c r="F156" s="107">
        <v>655800</v>
      </c>
      <c r="G156" s="108">
        <v>54163.42</v>
      </c>
      <c r="H156" s="81" t="s">
        <v>32</v>
      </c>
      <c r="I156" s="82" t="str">
        <f t="shared" si="8"/>
        <v>магазин Метрополис</v>
      </c>
      <c r="J156" s="82" t="str">
        <f>VLOOKUP($B:$B,source!$A:$B,2,0)</f>
        <v>APPAREL</v>
      </c>
      <c r="K156" s="82" t="str">
        <f>IFERROR(VLOOKUP($C:$C,source!$A:$B,2,0),"OLD STOCKS")</f>
        <v>FA19</v>
      </c>
      <c r="L156" s="82" t="str">
        <f t="shared" si="9"/>
        <v>магазин Метрополис-APPAREL-FA19-January 2020</v>
      </c>
      <c r="M156" s="83">
        <f t="shared" si="10"/>
        <v>155</v>
      </c>
      <c r="N156" s="84">
        <f t="shared" si="11"/>
        <v>324980.94</v>
      </c>
    </row>
    <row r="157" spans="1:14" x14ac:dyDescent="0.3">
      <c r="A157" s="79" t="s">
        <v>82</v>
      </c>
      <c r="B157" s="80" t="s">
        <v>57</v>
      </c>
      <c r="C157" s="80" t="s">
        <v>58</v>
      </c>
      <c r="D157" s="80">
        <v>3</v>
      </c>
      <c r="E157" s="107">
        <v>4866.3</v>
      </c>
      <c r="F157" s="107">
        <v>4866.3</v>
      </c>
      <c r="G157" s="108">
        <v>811.05</v>
      </c>
      <c r="H157" s="81" t="s">
        <v>32</v>
      </c>
      <c r="I157" s="82" t="str">
        <f t="shared" si="8"/>
        <v>магазин Цветной</v>
      </c>
      <c r="J157" s="82" t="str">
        <f>VLOOKUP($B:$B,source!$A:$B,2,0)</f>
        <v>ACC</v>
      </c>
      <c r="K157" s="82" t="str">
        <f>IFERROR(VLOOKUP($C:$C,source!$A:$B,2,0),"OLD STOCKS")</f>
        <v>C/O</v>
      </c>
      <c r="L157" s="82" t="str">
        <f t="shared" si="9"/>
        <v>магазин Цветной-ACC-C/O-January 2020</v>
      </c>
      <c r="M157" s="83">
        <f t="shared" si="10"/>
        <v>3</v>
      </c>
      <c r="N157" s="84">
        <f t="shared" si="11"/>
        <v>4866.3</v>
      </c>
    </row>
    <row r="158" spans="1:14" x14ac:dyDescent="0.3">
      <c r="A158" s="79" t="s">
        <v>82</v>
      </c>
      <c r="B158" s="80" t="s">
        <v>57</v>
      </c>
      <c r="C158" s="121" t="s">
        <v>60</v>
      </c>
      <c r="D158" s="121">
        <v>18</v>
      </c>
      <c r="E158" s="122">
        <v>3503</v>
      </c>
      <c r="F158" s="122">
        <v>3503</v>
      </c>
      <c r="G158" s="123">
        <v>583.88</v>
      </c>
      <c r="H158" s="124" t="s">
        <v>32</v>
      </c>
      <c r="I158" s="125" t="str">
        <f t="shared" si="8"/>
        <v>магазин Цветной</v>
      </c>
      <c r="J158" s="125" t="str">
        <f>VLOOKUP($B:$B,source!$A:$B,2,0)</f>
        <v>ACC</v>
      </c>
      <c r="K158" s="125" t="str">
        <f>IFERROR(VLOOKUP($C:$C,source!$A:$B,2,0),"OLD STOCKS")</f>
        <v>All Seasons</v>
      </c>
      <c r="L158" s="125" t="str">
        <f t="shared" si="9"/>
        <v>магазин Цветной-ACC-All Seasons-January 2020</v>
      </c>
      <c r="M158" s="126">
        <f t="shared" si="10"/>
        <v>18</v>
      </c>
      <c r="N158" s="127">
        <f t="shared" si="11"/>
        <v>3503</v>
      </c>
    </row>
    <row r="159" spans="1:14" x14ac:dyDescent="0.3">
      <c r="A159" s="79" t="s">
        <v>82</v>
      </c>
      <c r="B159" s="80" t="s">
        <v>57</v>
      </c>
      <c r="C159" s="80" t="s">
        <v>61</v>
      </c>
      <c r="D159" s="80">
        <v>8</v>
      </c>
      <c r="E159" s="107">
        <v>10456.5</v>
      </c>
      <c r="F159" s="107">
        <v>10456.5</v>
      </c>
      <c r="G159" s="108">
        <v>1742.76</v>
      </c>
      <c r="H159" s="81" t="s">
        <v>32</v>
      </c>
      <c r="I159" s="82" t="str">
        <f t="shared" si="8"/>
        <v>магазин Цветной</v>
      </c>
      <c r="J159" s="82" t="str">
        <f>VLOOKUP($B:$B,source!$A:$B,2,0)</f>
        <v>ACC</v>
      </c>
      <c r="K159" s="82" t="str">
        <f>IFERROR(VLOOKUP($C:$C,source!$A:$B,2,0),"OLD STOCKS")</f>
        <v>HO19</v>
      </c>
      <c r="L159" s="82" t="str">
        <f t="shared" si="9"/>
        <v>магазин Цветной-ACC-HO19-January 2020</v>
      </c>
      <c r="M159" s="83">
        <f t="shared" si="10"/>
        <v>8</v>
      </c>
      <c r="N159" s="84">
        <f t="shared" si="11"/>
        <v>10456.5</v>
      </c>
    </row>
    <row r="160" spans="1:14" x14ac:dyDescent="0.3">
      <c r="A160" s="79" t="s">
        <v>82</v>
      </c>
      <c r="B160" s="80" t="s">
        <v>57</v>
      </c>
      <c r="C160" s="80" t="s">
        <v>62</v>
      </c>
      <c r="D160" s="80">
        <v>1</v>
      </c>
      <c r="E160" s="107">
        <v>2975</v>
      </c>
      <c r="F160" s="107">
        <v>2975</v>
      </c>
      <c r="G160" s="108">
        <v>495.83</v>
      </c>
      <c r="H160" s="81" t="s">
        <v>32</v>
      </c>
      <c r="I160" s="82" t="str">
        <f t="shared" si="8"/>
        <v>магазин Цветной</v>
      </c>
      <c r="J160" s="82" t="str">
        <f>VLOOKUP($B:$B,source!$A:$B,2,0)</f>
        <v>ACC</v>
      </c>
      <c r="K160" s="82" t="str">
        <f>IFERROR(VLOOKUP($C:$C,source!$A:$B,2,0),"OLD STOCKS")</f>
        <v>OLD STOCKS</v>
      </c>
      <c r="L160" s="82" t="str">
        <f t="shared" si="9"/>
        <v>магазин Цветной-ACC-OLD STOCKS-January 2020</v>
      </c>
      <c r="M160" s="83">
        <f t="shared" si="10"/>
        <v>1</v>
      </c>
      <c r="N160" s="84">
        <f t="shared" si="11"/>
        <v>2975</v>
      </c>
    </row>
    <row r="161" spans="1:14" x14ac:dyDescent="0.3">
      <c r="A161" s="79" t="s">
        <v>82</v>
      </c>
      <c r="B161" s="80" t="s">
        <v>57</v>
      </c>
      <c r="C161" s="80" t="s">
        <v>63</v>
      </c>
      <c r="D161" s="80">
        <v>13</v>
      </c>
      <c r="E161" s="107">
        <v>12437.5</v>
      </c>
      <c r="F161" s="107">
        <v>12437.5</v>
      </c>
      <c r="G161" s="108">
        <v>2072.91</v>
      </c>
      <c r="H161" s="81" t="s">
        <v>32</v>
      </c>
      <c r="I161" s="82" t="str">
        <f t="shared" si="8"/>
        <v>магазин Цветной</v>
      </c>
      <c r="J161" s="82" t="str">
        <f>VLOOKUP($B:$B,source!$A:$B,2,0)</f>
        <v>ACC</v>
      </c>
      <c r="K161" s="82" t="str">
        <f>IFERROR(VLOOKUP($C:$C,source!$A:$B,2,0),"OLD STOCKS")</f>
        <v>FA19</v>
      </c>
      <c r="L161" s="82" t="str">
        <f t="shared" si="9"/>
        <v>магазин Цветной-ACC-FA19-January 2020</v>
      </c>
      <c r="M161" s="83">
        <f t="shared" si="10"/>
        <v>13</v>
      </c>
      <c r="N161" s="84">
        <f t="shared" si="11"/>
        <v>12437.5</v>
      </c>
    </row>
    <row r="162" spans="1:14" x14ac:dyDescent="0.3">
      <c r="A162" s="79" t="s">
        <v>82</v>
      </c>
      <c r="B162" s="80" t="s">
        <v>64</v>
      </c>
      <c r="C162" s="80" t="s">
        <v>58</v>
      </c>
      <c r="D162" s="80">
        <v>6</v>
      </c>
      <c r="E162" s="107">
        <v>42450</v>
      </c>
      <c r="F162" s="107">
        <v>42450</v>
      </c>
      <c r="G162" s="108">
        <v>7074.99</v>
      </c>
      <c r="H162" s="81" t="s">
        <v>32</v>
      </c>
      <c r="I162" s="82" t="str">
        <f t="shared" si="8"/>
        <v>магазин Цветной</v>
      </c>
      <c r="J162" s="82" t="str">
        <f>VLOOKUP($B:$B,source!$A:$B,2,0)</f>
        <v>FOOTWEAR</v>
      </c>
      <c r="K162" s="82" t="str">
        <f>IFERROR(VLOOKUP($C:$C,source!$A:$B,2,0),"OLD STOCKS")</f>
        <v>C/O</v>
      </c>
      <c r="L162" s="82" t="str">
        <f t="shared" si="9"/>
        <v>магазин Цветной-FOOTWEAR-C/O-January 2020</v>
      </c>
      <c r="M162" s="83">
        <f t="shared" si="10"/>
        <v>6</v>
      </c>
      <c r="N162" s="84">
        <f t="shared" si="11"/>
        <v>42450</v>
      </c>
    </row>
    <row r="163" spans="1:14" x14ac:dyDescent="0.3">
      <c r="A163" s="79" t="s">
        <v>82</v>
      </c>
      <c r="B163" s="80" t="s">
        <v>64</v>
      </c>
      <c r="C163" s="80" t="s">
        <v>66</v>
      </c>
      <c r="D163" s="80">
        <v>7</v>
      </c>
      <c r="E163" s="107">
        <v>64770</v>
      </c>
      <c r="F163" s="107">
        <v>64770</v>
      </c>
      <c r="G163" s="108">
        <v>10794.98</v>
      </c>
      <c r="H163" s="81" t="s">
        <v>32</v>
      </c>
      <c r="I163" s="82" t="str">
        <f t="shared" si="8"/>
        <v>магазин Цветной</v>
      </c>
      <c r="J163" s="82" t="str">
        <f>VLOOKUP($B:$B,source!$A:$B,2,0)</f>
        <v>FOOTWEAR</v>
      </c>
      <c r="K163" s="82" t="str">
        <f>IFERROR(VLOOKUP($C:$C,source!$A:$B,2,0),"OLD STOCKS")</f>
        <v>Incubate 2019</v>
      </c>
      <c r="L163" s="82" t="str">
        <f t="shared" si="9"/>
        <v>магазин Цветной-FOOTWEAR-Incubate 2019-January 2020</v>
      </c>
      <c r="M163" s="83">
        <f t="shared" si="10"/>
        <v>7</v>
      </c>
      <c r="N163" s="84">
        <f t="shared" si="11"/>
        <v>64770</v>
      </c>
    </row>
    <row r="164" spans="1:14" x14ac:dyDescent="0.3">
      <c r="A164" s="79" t="s">
        <v>82</v>
      </c>
      <c r="B164" s="80" t="s">
        <v>64</v>
      </c>
      <c r="C164" s="80" t="s">
        <v>60</v>
      </c>
      <c r="D164" s="80">
        <v>10</v>
      </c>
      <c r="E164" s="107">
        <v>56625.5</v>
      </c>
      <c r="F164" s="107">
        <v>56625.5</v>
      </c>
      <c r="G164" s="108">
        <v>9437.6</v>
      </c>
      <c r="H164" s="81" t="s">
        <v>32</v>
      </c>
      <c r="I164" s="82" t="str">
        <f t="shared" si="8"/>
        <v>магазин Цветной</v>
      </c>
      <c r="J164" s="82" t="str">
        <f>VLOOKUP($B:$B,source!$A:$B,2,0)</f>
        <v>FOOTWEAR</v>
      </c>
      <c r="K164" s="82" t="str">
        <f>IFERROR(VLOOKUP($C:$C,source!$A:$B,2,0),"OLD STOCKS")</f>
        <v>All Seasons</v>
      </c>
      <c r="L164" s="82" t="str">
        <f t="shared" si="9"/>
        <v>магазин Цветной-FOOTWEAR-All Seasons-January 2020</v>
      </c>
      <c r="M164" s="83">
        <f t="shared" si="10"/>
        <v>10</v>
      </c>
      <c r="N164" s="84">
        <f t="shared" si="11"/>
        <v>56625.5</v>
      </c>
    </row>
    <row r="165" spans="1:14" x14ac:dyDescent="0.3">
      <c r="A165" s="79" t="s">
        <v>82</v>
      </c>
      <c r="B165" s="80" t="s">
        <v>64</v>
      </c>
      <c r="C165" s="80" t="s">
        <v>68</v>
      </c>
      <c r="D165" s="80">
        <v>4</v>
      </c>
      <c r="E165" s="107">
        <v>21527.5</v>
      </c>
      <c r="F165" s="107">
        <v>21527.5</v>
      </c>
      <c r="G165" s="108">
        <v>3587.93</v>
      </c>
      <c r="H165" s="81" t="s">
        <v>32</v>
      </c>
      <c r="I165" s="82" t="str">
        <f t="shared" si="8"/>
        <v>магазин Цветной</v>
      </c>
      <c r="J165" s="82" t="str">
        <f>VLOOKUP($B:$B,source!$A:$B,2,0)</f>
        <v>FOOTWEAR</v>
      </c>
      <c r="K165" s="82" t="str">
        <f>IFERROR(VLOOKUP($C:$C,source!$A:$B,2,0),"OLD STOCKS")</f>
        <v>OLD STOCKS</v>
      </c>
      <c r="L165" s="82" t="str">
        <f t="shared" si="9"/>
        <v>магазин Цветной-FOOTWEAR-OLD STOCKS-January 2020</v>
      </c>
      <c r="M165" s="83">
        <f t="shared" si="10"/>
        <v>4</v>
      </c>
      <c r="N165" s="84">
        <f t="shared" si="11"/>
        <v>21527.5</v>
      </c>
    </row>
    <row r="166" spans="1:14" x14ac:dyDescent="0.3">
      <c r="A166" s="79" t="s">
        <v>82</v>
      </c>
      <c r="B166" s="80" t="s">
        <v>64</v>
      </c>
      <c r="C166" s="80" t="s">
        <v>61</v>
      </c>
      <c r="D166" s="80">
        <v>62</v>
      </c>
      <c r="E166" s="107">
        <v>243685</v>
      </c>
      <c r="F166" s="107">
        <v>243685</v>
      </c>
      <c r="G166" s="108">
        <v>40614.15</v>
      </c>
      <c r="H166" s="81" t="s">
        <v>32</v>
      </c>
      <c r="I166" s="82" t="str">
        <f t="shared" si="8"/>
        <v>магазин Цветной</v>
      </c>
      <c r="J166" s="82" t="str">
        <f>VLOOKUP($B:$B,source!$A:$B,2,0)</f>
        <v>FOOTWEAR</v>
      </c>
      <c r="K166" s="82" t="str">
        <f>IFERROR(VLOOKUP($C:$C,source!$A:$B,2,0),"OLD STOCKS")</f>
        <v>HO19</v>
      </c>
      <c r="L166" s="82" t="str">
        <f t="shared" si="9"/>
        <v>магазин Цветной-FOOTWEAR-HO19-January 2020</v>
      </c>
      <c r="M166" s="83">
        <f t="shared" si="10"/>
        <v>62</v>
      </c>
      <c r="N166" s="84">
        <f t="shared" si="11"/>
        <v>243685</v>
      </c>
    </row>
    <row r="167" spans="1:14" x14ac:dyDescent="0.3">
      <c r="A167" s="79" t="s">
        <v>82</v>
      </c>
      <c r="B167" s="80" t="s">
        <v>64</v>
      </c>
      <c r="C167" s="80" t="s">
        <v>63</v>
      </c>
      <c r="D167" s="80">
        <v>92</v>
      </c>
      <c r="E167" s="107">
        <v>332970</v>
      </c>
      <c r="F167" s="107">
        <v>332970</v>
      </c>
      <c r="G167" s="108">
        <v>55494.97</v>
      </c>
      <c r="H167" s="81" t="s">
        <v>32</v>
      </c>
      <c r="I167" s="82" t="str">
        <f t="shared" si="8"/>
        <v>магазин Цветной</v>
      </c>
      <c r="J167" s="82" t="str">
        <f>VLOOKUP($B:$B,source!$A:$B,2,0)</f>
        <v>FOOTWEAR</v>
      </c>
      <c r="K167" s="82" t="str">
        <f>IFERROR(VLOOKUP($C:$C,source!$A:$B,2,0),"OLD STOCKS")</f>
        <v>FA19</v>
      </c>
      <c r="L167" s="82" t="str">
        <f t="shared" si="9"/>
        <v>магазин Цветной-FOOTWEAR-FA19-January 2020</v>
      </c>
      <c r="M167" s="83">
        <f t="shared" si="10"/>
        <v>92</v>
      </c>
      <c r="N167" s="84">
        <f t="shared" si="11"/>
        <v>332970</v>
      </c>
    </row>
    <row r="168" spans="1:14" x14ac:dyDescent="0.3">
      <c r="A168" s="79" t="s">
        <v>82</v>
      </c>
      <c r="B168" s="80" t="s">
        <v>70</v>
      </c>
      <c r="C168" s="80" t="s">
        <v>58</v>
      </c>
      <c r="D168" s="80">
        <v>8</v>
      </c>
      <c r="E168" s="107">
        <v>17425.099999999999</v>
      </c>
      <c r="F168" s="107">
        <v>17425.099999999999</v>
      </c>
      <c r="G168" s="108">
        <v>2904.18</v>
      </c>
      <c r="H168" s="81" t="s">
        <v>32</v>
      </c>
      <c r="I168" s="82" t="str">
        <f t="shared" si="8"/>
        <v>магазин Цветной</v>
      </c>
      <c r="J168" s="82" t="str">
        <f>VLOOKUP($B:$B,source!$A:$B,2,0)</f>
        <v>APPAREL</v>
      </c>
      <c r="K168" s="82" t="str">
        <f>IFERROR(VLOOKUP($C:$C,source!$A:$B,2,0),"OLD STOCKS")</f>
        <v>C/O</v>
      </c>
      <c r="L168" s="82" t="str">
        <f t="shared" si="9"/>
        <v>магазин Цветной-APPAREL-C/O-January 2020</v>
      </c>
      <c r="M168" s="83">
        <f t="shared" si="10"/>
        <v>8</v>
      </c>
      <c r="N168" s="84">
        <f t="shared" si="11"/>
        <v>17425.099999999999</v>
      </c>
    </row>
    <row r="169" spans="1:14" x14ac:dyDescent="0.3">
      <c r="A169" s="79" t="s">
        <v>82</v>
      </c>
      <c r="B169" s="80" t="s">
        <v>70</v>
      </c>
      <c r="C169" s="80" t="s">
        <v>61</v>
      </c>
      <c r="D169" s="80">
        <v>16</v>
      </c>
      <c r="E169" s="107">
        <v>44021.5</v>
      </c>
      <c r="F169" s="107">
        <v>44021.5</v>
      </c>
      <c r="G169" s="108">
        <v>7336.91</v>
      </c>
      <c r="H169" s="81" t="s">
        <v>32</v>
      </c>
      <c r="I169" s="82" t="str">
        <f t="shared" si="8"/>
        <v>магазин Цветной</v>
      </c>
      <c r="J169" s="82" t="str">
        <f>VLOOKUP($B:$B,source!$A:$B,2,0)</f>
        <v>APPAREL</v>
      </c>
      <c r="K169" s="82" t="str">
        <f>IFERROR(VLOOKUP($C:$C,source!$A:$B,2,0),"OLD STOCKS")</f>
        <v>HO19</v>
      </c>
      <c r="L169" s="82" t="str">
        <f t="shared" si="9"/>
        <v>магазин Цветной-APPAREL-HO19-January 2020</v>
      </c>
      <c r="M169" s="83">
        <f t="shared" si="10"/>
        <v>16</v>
      </c>
      <c r="N169" s="84">
        <f t="shared" si="11"/>
        <v>44021.5</v>
      </c>
    </row>
    <row r="170" spans="1:14" x14ac:dyDescent="0.3">
      <c r="A170" s="79" t="s">
        <v>82</v>
      </c>
      <c r="B170" s="80" t="s">
        <v>70</v>
      </c>
      <c r="C170" s="80" t="s">
        <v>63</v>
      </c>
      <c r="D170" s="80">
        <v>69</v>
      </c>
      <c r="E170" s="107">
        <v>145469.29999999999</v>
      </c>
      <c r="F170" s="107">
        <v>145469.29999999999</v>
      </c>
      <c r="G170" s="108">
        <v>24244.81</v>
      </c>
      <c r="H170" s="81" t="s">
        <v>32</v>
      </c>
      <c r="I170" s="82" t="str">
        <f t="shared" si="8"/>
        <v>магазин Цветной</v>
      </c>
      <c r="J170" s="82" t="str">
        <f>VLOOKUP($B:$B,source!$A:$B,2,0)</f>
        <v>APPAREL</v>
      </c>
      <c r="K170" s="82" t="str">
        <f>IFERROR(VLOOKUP($C:$C,source!$A:$B,2,0),"OLD STOCKS")</f>
        <v>FA19</v>
      </c>
      <c r="L170" s="82" t="str">
        <f t="shared" si="9"/>
        <v>магазин Цветной-APPAREL-FA19-January 2020</v>
      </c>
      <c r="M170" s="83">
        <f t="shared" si="10"/>
        <v>69</v>
      </c>
      <c r="N170" s="84">
        <f t="shared" si="11"/>
        <v>145469.29999999999</v>
      </c>
    </row>
    <row r="171" spans="1:14" x14ac:dyDescent="0.3">
      <c r="A171" s="88" t="s">
        <v>56</v>
      </c>
      <c r="B171" s="89" t="s">
        <v>57</v>
      </c>
      <c r="C171" s="89" t="s">
        <v>58</v>
      </c>
      <c r="D171" s="90">
        <v>7</v>
      </c>
      <c r="E171" s="109">
        <v>12720</v>
      </c>
      <c r="F171" s="109">
        <v>12720</v>
      </c>
      <c r="G171" s="110">
        <v>2119.98</v>
      </c>
      <c r="H171" s="91" t="s">
        <v>33</v>
      </c>
      <c r="I171" s="82" t="str">
        <f t="shared" ref="I171:I234" si="12">A171</f>
        <v>Amersport ru</v>
      </c>
      <c r="J171" s="82" t="str">
        <f>VLOOKUP($B:$B,source!$A:$B,2,0)</f>
        <v>ACC</v>
      </c>
      <c r="K171" s="82" t="str">
        <f>IFERROR(VLOOKUP($C:$C,source!$A:$B,2,0),"OLD STOCKS")</f>
        <v>C/O</v>
      </c>
      <c r="L171" s="82" t="str">
        <f t="shared" ref="L171:L234" si="13">I171&amp;"-"&amp;J171&amp;"-"&amp;K171&amp;"-"&amp;H171</f>
        <v>Amersport ru-ACC-C/O-February 2020</v>
      </c>
      <c r="M171" s="83">
        <f t="shared" ref="M171:M234" si="14">D171</f>
        <v>7</v>
      </c>
      <c r="N171" s="84">
        <f t="shared" ref="N171:N234" si="15">E171</f>
        <v>12720</v>
      </c>
    </row>
    <row r="172" spans="1:14" x14ac:dyDescent="0.3">
      <c r="A172" s="88" t="s">
        <v>56</v>
      </c>
      <c r="B172" s="89" t="s">
        <v>57</v>
      </c>
      <c r="C172" s="89" t="s">
        <v>59</v>
      </c>
      <c r="D172" s="90">
        <v>41</v>
      </c>
      <c r="E172" s="109">
        <v>60262</v>
      </c>
      <c r="F172" s="109">
        <v>60262</v>
      </c>
      <c r="G172" s="110">
        <v>10043.69</v>
      </c>
      <c r="H172" s="91" t="s">
        <v>33</v>
      </c>
      <c r="I172" s="82" t="str">
        <f t="shared" si="12"/>
        <v>Amersport ru</v>
      </c>
      <c r="J172" s="82" t="str">
        <f>VLOOKUP($B:$B,source!$A:$B,2,0)</f>
        <v>ACC</v>
      </c>
      <c r="K172" s="82" t="str">
        <f>IFERROR(VLOOKUP($C:$C,source!$A:$B,2,0),"OLD STOCKS")</f>
        <v>OLD STOCKS</v>
      </c>
      <c r="L172" s="82" t="str">
        <f t="shared" si="13"/>
        <v>Amersport ru-ACC-OLD STOCKS-February 2020</v>
      </c>
      <c r="M172" s="83">
        <f t="shared" si="14"/>
        <v>41</v>
      </c>
      <c r="N172" s="84">
        <f t="shared" si="15"/>
        <v>60262</v>
      </c>
    </row>
    <row r="173" spans="1:14" x14ac:dyDescent="0.3">
      <c r="A173" s="88" t="s">
        <v>56</v>
      </c>
      <c r="B173" s="89" t="s">
        <v>57</v>
      </c>
      <c r="C173" s="128" t="s">
        <v>60</v>
      </c>
      <c r="D173" s="129">
        <v>18</v>
      </c>
      <c r="E173" s="130">
        <v>3522</v>
      </c>
      <c r="F173" s="130">
        <v>3522</v>
      </c>
      <c r="G173" s="131">
        <v>587.04999999999995</v>
      </c>
      <c r="H173" s="132" t="s">
        <v>33</v>
      </c>
      <c r="I173" s="125" t="str">
        <f t="shared" si="12"/>
        <v>Amersport ru</v>
      </c>
      <c r="J173" s="125" t="str">
        <f>VLOOKUP($B:$B,source!$A:$B,2,0)</f>
        <v>ACC</v>
      </c>
      <c r="K173" s="125" t="str">
        <f>IFERROR(VLOOKUP($C:$C,source!$A:$B,2,0),"OLD STOCKS")</f>
        <v>All Seasons</v>
      </c>
      <c r="L173" s="125" t="str">
        <f t="shared" si="13"/>
        <v>Amersport ru-ACC-All Seasons-February 2020</v>
      </c>
      <c r="M173" s="126">
        <f t="shared" si="14"/>
        <v>18</v>
      </c>
      <c r="N173" s="127">
        <f t="shared" si="15"/>
        <v>3522</v>
      </c>
    </row>
    <row r="174" spans="1:14" x14ac:dyDescent="0.3">
      <c r="A174" s="88" t="s">
        <v>56</v>
      </c>
      <c r="B174" s="89" t="s">
        <v>57</v>
      </c>
      <c r="C174" s="89" t="s">
        <v>61</v>
      </c>
      <c r="D174" s="90">
        <v>14</v>
      </c>
      <c r="E174" s="109">
        <v>27965</v>
      </c>
      <c r="F174" s="109">
        <v>27965</v>
      </c>
      <c r="G174" s="110">
        <v>4660.84</v>
      </c>
      <c r="H174" s="91" t="s">
        <v>33</v>
      </c>
      <c r="I174" s="82" t="str">
        <f t="shared" si="12"/>
        <v>Amersport ru</v>
      </c>
      <c r="J174" s="82" t="str">
        <f>VLOOKUP($B:$B,source!$A:$B,2,0)</f>
        <v>ACC</v>
      </c>
      <c r="K174" s="82" t="str">
        <f>IFERROR(VLOOKUP($C:$C,source!$A:$B,2,0),"OLD STOCKS")</f>
        <v>HO19</v>
      </c>
      <c r="L174" s="82" t="str">
        <f t="shared" si="13"/>
        <v>Amersport ru-ACC-HO19-February 2020</v>
      </c>
      <c r="M174" s="83">
        <f t="shared" si="14"/>
        <v>14</v>
      </c>
      <c r="N174" s="84">
        <f t="shared" si="15"/>
        <v>27965</v>
      </c>
    </row>
    <row r="175" spans="1:14" x14ac:dyDescent="0.3">
      <c r="A175" s="88" t="s">
        <v>56</v>
      </c>
      <c r="B175" s="89" t="s">
        <v>57</v>
      </c>
      <c r="C175" s="89" t="s">
        <v>62</v>
      </c>
      <c r="D175" s="90">
        <v>13</v>
      </c>
      <c r="E175" s="109">
        <v>15766</v>
      </c>
      <c r="F175" s="109">
        <v>15766</v>
      </c>
      <c r="G175" s="110">
        <v>2627.67</v>
      </c>
      <c r="H175" s="91" t="s">
        <v>33</v>
      </c>
      <c r="I175" s="82" t="str">
        <f t="shared" si="12"/>
        <v>Amersport ru</v>
      </c>
      <c r="J175" s="82" t="str">
        <f>VLOOKUP($B:$B,source!$A:$B,2,0)</f>
        <v>ACC</v>
      </c>
      <c r="K175" s="82" t="str">
        <f>IFERROR(VLOOKUP($C:$C,source!$A:$B,2,0),"OLD STOCKS")</f>
        <v>OLD STOCKS</v>
      </c>
      <c r="L175" s="82" t="str">
        <f t="shared" si="13"/>
        <v>Amersport ru-ACC-OLD STOCKS-February 2020</v>
      </c>
      <c r="M175" s="83">
        <f t="shared" si="14"/>
        <v>13</v>
      </c>
      <c r="N175" s="84">
        <f t="shared" si="15"/>
        <v>15766</v>
      </c>
    </row>
    <row r="176" spans="1:14" x14ac:dyDescent="0.3">
      <c r="A176" s="88" t="s">
        <v>56</v>
      </c>
      <c r="B176" s="89" t="s">
        <v>57</v>
      </c>
      <c r="C176" s="89" t="s">
        <v>63</v>
      </c>
      <c r="D176" s="90">
        <v>25</v>
      </c>
      <c r="E176" s="109">
        <v>26049</v>
      </c>
      <c r="F176" s="109">
        <v>26049</v>
      </c>
      <c r="G176" s="110">
        <v>4341.49</v>
      </c>
      <c r="H176" s="91" t="s">
        <v>33</v>
      </c>
      <c r="I176" s="82" t="str">
        <f t="shared" si="12"/>
        <v>Amersport ru</v>
      </c>
      <c r="J176" s="82" t="str">
        <f>VLOOKUP($B:$B,source!$A:$B,2,0)</f>
        <v>ACC</v>
      </c>
      <c r="K176" s="82" t="str">
        <f>IFERROR(VLOOKUP($C:$C,source!$A:$B,2,0),"OLD STOCKS")</f>
        <v>FA19</v>
      </c>
      <c r="L176" s="82" t="str">
        <f t="shared" si="13"/>
        <v>Amersport ru-ACC-FA19-February 2020</v>
      </c>
      <c r="M176" s="83">
        <f t="shared" si="14"/>
        <v>25</v>
      </c>
      <c r="N176" s="84">
        <f t="shared" si="15"/>
        <v>26049</v>
      </c>
    </row>
    <row r="177" spans="1:14" x14ac:dyDescent="0.3">
      <c r="A177" s="88" t="s">
        <v>56</v>
      </c>
      <c r="B177" s="89" t="s">
        <v>64</v>
      </c>
      <c r="C177" s="89" t="s">
        <v>58</v>
      </c>
      <c r="D177" s="90">
        <v>34</v>
      </c>
      <c r="E177" s="109">
        <v>210951</v>
      </c>
      <c r="F177" s="109">
        <v>210951</v>
      </c>
      <c r="G177" s="110">
        <v>35158.49</v>
      </c>
      <c r="H177" s="91" t="s">
        <v>33</v>
      </c>
      <c r="I177" s="82" t="str">
        <f t="shared" si="12"/>
        <v>Amersport ru</v>
      </c>
      <c r="J177" s="82" t="str">
        <f>VLOOKUP($B:$B,source!$A:$B,2,0)</f>
        <v>FOOTWEAR</v>
      </c>
      <c r="K177" s="82" t="str">
        <f>IFERROR(VLOOKUP($C:$C,source!$A:$B,2,0),"OLD STOCKS")</f>
        <v>C/O</v>
      </c>
      <c r="L177" s="82" t="str">
        <f t="shared" si="13"/>
        <v>Amersport ru-FOOTWEAR-C/O-February 2020</v>
      </c>
      <c r="M177" s="83">
        <f t="shared" si="14"/>
        <v>34</v>
      </c>
      <c r="N177" s="84">
        <f t="shared" si="15"/>
        <v>210951</v>
      </c>
    </row>
    <row r="178" spans="1:14" x14ac:dyDescent="0.3">
      <c r="A178" s="88" t="s">
        <v>56</v>
      </c>
      <c r="B178" s="89" t="s">
        <v>64</v>
      </c>
      <c r="C178" s="89" t="s">
        <v>65</v>
      </c>
      <c r="D178" s="90">
        <v>1</v>
      </c>
      <c r="E178" s="109">
        <v>9500</v>
      </c>
      <c r="F178" s="109">
        <v>9500</v>
      </c>
      <c r="G178" s="110">
        <v>1583.33</v>
      </c>
      <c r="H178" s="91" t="s">
        <v>33</v>
      </c>
      <c r="I178" s="82" t="str">
        <f t="shared" si="12"/>
        <v>Amersport ru</v>
      </c>
      <c r="J178" s="82" t="str">
        <f>VLOOKUP($B:$B,source!$A:$B,2,0)</f>
        <v>FOOTWEAR</v>
      </c>
      <c r="K178" s="82" t="str">
        <f>IFERROR(VLOOKUP($C:$C,source!$A:$B,2,0),"OLD STOCKS")</f>
        <v>OLD STOCKS</v>
      </c>
      <c r="L178" s="82" t="str">
        <f t="shared" si="13"/>
        <v>Amersport ru-FOOTWEAR-OLD STOCKS-February 2020</v>
      </c>
      <c r="M178" s="83">
        <f t="shared" si="14"/>
        <v>1</v>
      </c>
      <c r="N178" s="84">
        <f t="shared" si="15"/>
        <v>9500</v>
      </c>
    </row>
    <row r="179" spans="1:14" x14ac:dyDescent="0.3">
      <c r="A179" s="88" t="s">
        <v>56</v>
      </c>
      <c r="B179" s="89" t="s">
        <v>64</v>
      </c>
      <c r="C179" s="89" t="s">
        <v>66</v>
      </c>
      <c r="D179" s="90">
        <v>123</v>
      </c>
      <c r="E179" s="109">
        <v>1103871</v>
      </c>
      <c r="F179" s="109">
        <v>1103871</v>
      </c>
      <c r="G179" s="110">
        <v>183978.26</v>
      </c>
      <c r="H179" s="91" t="s">
        <v>33</v>
      </c>
      <c r="I179" s="82" t="str">
        <f t="shared" si="12"/>
        <v>Amersport ru</v>
      </c>
      <c r="J179" s="82" t="str">
        <f>VLOOKUP($B:$B,source!$A:$B,2,0)</f>
        <v>FOOTWEAR</v>
      </c>
      <c r="K179" s="82" t="str">
        <f>IFERROR(VLOOKUP($C:$C,source!$A:$B,2,0),"OLD STOCKS")</f>
        <v>Incubate 2019</v>
      </c>
      <c r="L179" s="82" t="str">
        <f t="shared" si="13"/>
        <v>Amersport ru-FOOTWEAR-Incubate 2019-February 2020</v>
      </c>
      <c r="M179" s="83">
        <f t="shared" si="14"/>
        <v>123</v>
      </c>
      <c r="N179" s="84">
        <f t="shared" si="15"/>
        <v>1103871</v>
      </c>
    </row>
    <row r="180" spans="1:14" x14ac:dyDescent="0.3">
      <c r="A180" s="88" t="s">
        <v>56</v>
      </c>
      <c r="B180" s="89" t="s">
        <v>64</v>
      </c>
      <c r="C180" s="89" t="s">
        <v>67</v>
      </c>
      <c r="D180" s="90">
        <v>3</v>
      </c>
      <c r="E180" s="109">
        <v>7089</v>
      </c>
      <c r="F180" s="109">
        <v>7089</v>
      </c>
      <c r="G180" s="110">
        <v>1181.49</v>
      </c>
      <c r="H180" s="91" t="s">
        <v>33</v>
      </c>
      <c r="I180" s="82" t="str">
        <f t="shared" si="12"/>
        <v>Amersport ru</v>
      </c>
      <c r="J180" s="82" t="str">
        <f>VLOOKUP($B:$B,source!$A:$B,2,0)</f>
        <v>FOOTWEAR</v>
      </c>
      <c r="K180" s="82" t="str">
        <f>IFERROR(VLOOKUP($C:$C,source!$A:$B,2,0),"OLD STOCKS")</f>
        <v>OLD STOCKS</v>
      </c>
      <c r="L180" s="82" t="str">
        <f t="shared" si="13"/>
        <v>Amersport ru-FOOTWEAR-OLD STOCKS-February 2020</v>
      </c>
      <c r="M180" s="83">
        <f t="shared" si="14"/>
        <v>3</v>
      </c>
      <c r="N180" s="84">
        <f t="shared" si="15"/>
        <v>7089</v>
      </c>
    </row>
    <row r="181" spans="1:14" x14ac:dyDescent="0.3">
      <c r="A181" s="88" t="s">
        <v>56</v>
      </c>
      <c r="B181" s="89" t="s">
        <v>64</v>
      </c>
      <c r="C181" s="89" t="s">
        <v>59</v>
      </c>
      <c r="D181" s="90">
        <v>341</v>
      </c>
      <c r="E181" s="109">
        <v>1013780</v>
      </c>
      <c r="F181" s="109">
        <v>1013780</v>
      </c>
      <c r="G181" s="110">
        <v>165477.31</v>
      </c>
      <c r="H181" s="91" t="s">
        <v>33</v>
      </c>
      <c r="I181" s="82" t="str">
        <f t="shared" si="12"/>
        <v>Amersport ru</v>
      </c>
      <c r="J181" s="82" t="str">
        <f>VLOOKUP($B:$B,source!$A:$B,2,0)</f>
        <v>FOOTWEAR</v>
      </c>
      <c r="K181" s="82" t="str">
        <f>IFERROR(VLOOKUP($C:$C,source!$A:$B,2,0),"OLD STOCKS")</f>
        <v>OLD STOCKS</v>
      </c>
      <c r="L181" s="82" t="str">
        <f t="shared" si="13"/>
        <v>Amersport ru-FOOTWEAR-OLD STOCKS-February 2020</v>
      </c>
      <c r="M181" s="83">
        <f t="shared" si="14"/>
        <v>341</v>
      </c>
      <c r="N181" s="84">
        <f t="shared" si="15"/>
        <v>1013780</v>
      </c>
    </row>
    <row r="182" spans="1:14" x14ac:dyDescent="0.3">
      <c r="A182" s="88" t="s">
        <v>56</v>
      </c>
      <c r="B182" s="89" t="s">
        <v>64</v>
      </c>
      <c r="C182" s="89" t="s">
        <v>60</v>
      </c>
      <c r="D182" s="90">
        <v>62</v>
      </c>
      <c r="E182" s="109">
        <v>348016</v>
      </c>
      <c r="F182" s="109">
        <v>348016</v>
      </c>
      <c r="G182" s="110">
        <v>57473.97</v>
      </c>
      <c r="H182" s="91" t="s">
        <v>33</v>
      </c>
      <c r="I182" s="82" t="str">
        <f t="shared" si="12"/>
        <v>Amersport ru</v>
      </c>
      <c r="J182" s="82" t="str">
        <f>VLOOKUP($B:$B,source!$A:$B,2,0)</f>
        <v>FOOTWEAR</v>
      </c>
      <c r="K182" s="82" t="str">
        <f>IFERROR(VLOOKUP($C:$C,source!$A:$B,2,0),"OLD STOCKS")</f>
        <v>All Seasons</v>
      </c>
      <c r="L182" s="82" t="str">
        <f t="shared" si="13"/>
        <v>Amersport ru-FOOTWEAR-All Seasons-February 2020</v>
      </c>
      <c r="M182" s="83">
        <f t="shared" si="14"/>
        <v>62</v>
      </c>
      <c r="N182" s="84">
        <f t="shared" si="15"/>
        <v>348016</v>
      </c>
    </row>
    <row r="183" spans="1:14" x14ac:dyDescent="0.3">
      <c r="A183" s="88" t="s">
        <v>56</v>
      </c>
      <c r="B183" s="89" t="s">
        <v>64</v>
      </c>
      <c r="C183" s="89" t="s">
        <v>68</v>
      </c>
      <c r="D183" s="90">
        <v>2</v>
      </c>
      <c r="E183" s="109">
        <v>9070</v>
      </c>
      <c r="F183" s="109">
        <v>9070</v>
      </c>
      <c r="G183" s="110">
        <v>1511.67</v>
      </c>
      <c r="H183" s="91" t="s">
        <v>33</v>
      </c>
      <c r="I183" s="82" t="str">
        <f t="shared" si="12"/>
        <v>Amersport ru</v>
      </c>
      <c r="J183" s="82" t="str">
        <f>VLOOKUP($B:$B,source!$A:$B,2,0)</f>
        <v>FOOTWEAR</v>
      </c>
      <c r="K183" s="82" t="str">
        <f>IFERROR(VLOOKUP($C:$C,source!$A:$B,2,0),"OLD STOCKS")</f>
        <v>OLD STOCKS</v>
      </c>
      <c r="L183" s="82" t="str">
        <f t="shared" si="13"/>
        <v>Amersport ru-FOOTWEAR-OLD STOCKS-February 2020</v>
      </c>
      <c r="M183" s="83">
        <f t="shared" si="14"/>
        <v>2</v>
      </c>
      <c r="N183" s="84">
        <f t="shared" si="15"/>
        <v>9070</v>
      </c>
    </row>
    <row r="184" spans="1:14" x14ac:dyDescent="0.3">
      <c r="A184" s="88" t="s">
        <v>56</v>
      </c>
      <c r="B184" s="89" t="s">
        <v>64</v>
      </c>
      <c r="C184" s="89" t="s">
        <v>61</v>
      </c>
      <c r="D184" s="90">
        <v>167</v>
      </c>
      <c r="E184" s="109">
        <v>671863</v>
      </c>
      <c r="F184" s="109">
        <v>671863</v>
      </c>
      <c r="G184" s="110">
        <v>111977.31</v>
      </c>
      <c r="H184" s="91" t="s">
        <v>33</v>
      </c>
      <c r="I184" s="82" t="str">
        <f t="shared" si="12"/>
        <v>Amersport ru</v>
      </c>
      <c r="J184" s="82" t="str">
        <f>VLOOKUP($B:$B,source!$A:$B,2,0)</f>
        <v>FOOTWEAR</v>
      </c>
      <c r="K184" s="82" t="str">
        <f>IFERROR(VLOOKUP($C:$C,source!$A:$B,2,0),"OLD STOCKS")</f>
        <v>HO19</v>
      </c>
      <c r="L184" s="82" t="str">
        <f t="shared" si="13"/>
        <v>Amersport ru-FOOTWEAR-HO19-February 2020</v>
      </c>
      <c r="M184" s="83">
        <f t="shared" si="14"/>
        <v>167</v>
      </c>
      <c r="N184" s="84">
        <f t="shared" si="15"/>
        <v>671863</v>
      </c>
    </row>
    <row r="185" spans="1:14" x14ac:dyDescent="0.3">
      <c r="A185" s="88" t="s">
        <v>56</v>
      </c>
      <c r="B185" s="89" t="s">
        <v>64</v>
      </c>
      <c r="C185" s="89" t="s">
        <v>80</v>
      </c>
      <c r="D185" s="90">
        <v>2</v>
      </c>
      <c r="E185" s="109">
        <v>5760</v>
      </c>
      <c r="F185" s="109">
        <v>5760</v>
      </c>
      <c r="G185" s="110">
        <v>960</v>
      </c>
      <c r="H185" s="91" t="s">
        <v>33</v>
      </c>
      <c r="I185" s="82" t="str">
        <f t="shared" si="12"/>
        <v>Amersport ru</v>
      </c>
      <c r="J185" s="82" t="str">
        <f>VLOOKUP($B:$B,source!$A:$B,2,0)</f>
        <v>FOOTWEAR</v>
      </c>
      <c r="K185" s="82" t="str">
        <f>IFERROR(VLOOKUP($C:$C,source!$A:$B,2,0),"OLD STOCKS")</f>
        <v>OLD STOCKS</v>
      </c>
      <c r="L185" s="82" t="str">
        <f t="shared" si="13"/>
        <v>Amersport ru-FOOTWEAR-OLD STOCKS-February 2020</v>
      </c>
      <c r="M185" s="83">
        <f t="shared" si="14"/>
        <v>2</v>
      </c>
      <c r="N185" s="84">
        <f t="shared" si="15"/>
        <v>5760</v>
      </c>
    </row>
    <row r="186" spans="1:14" x14ac:dyDescent="0.3">
      <c r="A186" s="88" t="s">
        <v>56</v>
      </c>
      <c r="B186" s="89" t="s">
        <v>64</v>
      </c>
      <c r="C186" s="89" t="s">
        <v>62</v>
      </c>
      <c r="D186" s="90">
        <v>197</v>
      </c>
      <c r="E186" s="109">
        <v>619555</v>
      </c>
      <c r="F186" s="109">
        <v>619555</v>
      </c>
      <c r="G186" s="110">
        <v>102806.28</v>
      </c>
      <c r="H186" s="91" t="s">
        <v>33</v>
      </c>
      <c r="I186" s="82" t="str">
        <f t="shared" si="12"/>
        <v>Amersport ru</v>
      </c>
      <c r="J186" s="82" t="str">
        <f>VLOOKUP($B:$B,source!$A:$B,2,0)</f>
        <v>FOOTWEAR</v>
      </c>
      <c r="K186" s="82" t="str">
        <f>IFERROR(VLOOKUP($C:$C,source!$A:$B,2,0),"OLD STOCKS")</f>
        <v>OLD STOCKS</v>
      </c>
      <c r="L186" s="82" t="str">
        <f t="shared" si="13"/>
        <v>Amersport ru-FOOTWEAR-OLD STOCKS-February 2020</v>
      </c>
      <c r="M186" s="83">
        <f t="shared" si="14"/>
        <v>197</v>
      </c>
      <c r="N186" s="84">
        <f t="shared" si="15"/>
        <v>619555</v>
      </c>
    </row>
    <row r="187" spans="1:14" x14ac:dyDescent="0.3">
      <c r="A187" s="88" t="s">
        <v>56</v>
      </c>
      <c r="B187" s="89" t="s">
        <v>64</v>
      </c>
      <c r="C187" s="89" t="s">
        <v>69</v>
      </c>
      <c r="D187" s="90">
        <v>29</v>
      </c>
      <c r="E187" s="109">
        <v>94130</v>
      </c>
      <c r="F187" s="109">
        <v>94130</v>
      </c>
      <c r="G187" s="110">
        <v>15688.31</v>
      </c>
      <c r="H187" s="91" t="s">
        <v>33</v>
      </c>
      <c r="I187" s="82" t="str">
        <f t="shared" si="12"/>
        <v>Amersport ru</v>
      </c>
      <c r="J187" s="82" t="str">
        <f>VLOOKUP($B:$B,source!$A:$B,2,0)</f>
        <v>FOOTWEAR</v>
      </c>
      <c r="K187" s="82" t="str">
        <f>IFERROR(VLOOKUP($C:$C,source!$A:$B,2,0),"OLD STOCKS")</f>
        <v>OLD STOCKS</v>
      </c>
      <c r="L187" s="82" t="str">
        <f t="shared" si="13"/>
        <v>Amersport ru-FOOTWEAR-OLD STOCKS-February 2020</v>
      </c>
      <c r="M187" s="83">
        <f t="shared" si="14"/>
        <v>29</v>
      </c>
      <c r="N187" s="84">
        <f t="shared" si="15"/>
        <v>94130</v>
      </c>
    </row>
    <row r="188" spans="1:14" x14ac:dyDescent="0.3">
      <c r="A188" s="88" t="s">
        <v>56</v>
      </c>
      <c r="B188" s="89" t="s">
        <v>64</v>
      </c>
      <c r="C188" s="89" t="s">
        <v>63</v>
      </c>
      <c r="D188" s="90">
        <v>493</v>
      </c>
      <c r="E188" s="109">
        <v>1531812</v>
      </c>
      <c r="F188" s="109">
        <v>1531812</v>
      </c>
      <c r="G188" s="110">
        <v>248921.42</v>
      </c>
      <c r="H188" s="91" t="s">
        <v>33</v>
      </c>
      <c r="I188" s="82" t="str">
        <f t="shared" si="12"/>
        <v>Amersport ru</v>
      </c>
      <c r="J188" s="82" t="str">
        <f>VLOOKUP($B:$B,source!$A:$B,2,0)</f>
        <v>FOOTWEAR</v>
      </c>
      <c r="K188" s="82" t="str">
        <f>IFERROR(VLOOKUP($C:$C,source!$A:$B,2,0),"OLD STOCKS")</f>
        <v>FA19</v>
      </c>
      <c r="L188" s="82" t="str">
        <f t="shared" si="13"/>
        <v>Amersport ru-FOOTWEAR-FA19-February 2020</v>
      </c>
      <c r="M188" s="83">
        <f t="shared" si="14"/>
        <v>493</v>
      </c>
      <c r="N188" s="84">
        <f t="shared" si="15"/>
        <v>1531812</v>
      </c>
    </row>
    <row r="189" spans="1:14" x14ac:dyDescent="0.3">
      <c r="A189" s="88" t="s">
        <v>56</v>
      </c>
      <c r="B189" s="89" t="s">
        <v>70</v>
      </c>
      <c r="C189" s="89" t="s">
        <v>58</v>
      </c>
      <c r="D189" s="90">
        <v>5</v>
      </c>
      <c r="E189" s="109">
        <v>9818</v>
      </c>
      <c r="F189" s="109">
        <v>9818</v>
      </c>
      <c r="G189" s="110">
        <v>1636.32</v>
      </c>
      <c r="H189" s="91" t="s">
        <v>33</v>
      </c>
      <c r="I189" s="82" t="str">
        <f t="shared" si="12"/>
        <v>Amersport ru</v>
      </c>
      <c r="J189" s="82" t="str">
        <f>VLOOKUP($B:$B,source!$A:$B,2,0)</f>
        <v>APPAREL</v>
      </c>
      <c r="K189" s="82" t="str">
        <f>IFERROR(VLOOKUP($C:$C,source!$A:$B,2,0),"OLD STOCKS")</f>
        <v>C/O</v>
      </c>
      <c r="L189" s="82" t="str">
        <f t="shared" si="13"/>
        <v>Amersport ru-APPAREL-C/O-February 2020</v>
      </c>
      <c r="M189" s="83">
        <f t="shared" si="14"/>
        <v>5</v>
      </c>
      <c r="N189" s="84">
        <f t="shared" si="15"/>
        <v>9818</v>
      </c>
    </row>
    <row r="190" spans="1:14" x14ac:dyDescent="0.3">
      <c r="A190" s="88" t="s">
        <v>56</v>
      </c>
      <c r="B190" s="89" t="s">
        <v>70</v>
      </c>
      <c r="C190" s="89" t="s">
        <v>59</v>
      </c>
      <c r="D190" s="90">
        <v>78</v>
      </c>
      <c r="E190" s="109">
        <v>129842</v>
      </c>
      <c r="F190" s="109">
        <v>129842</v>
      </c>
      <c r="G190" s="110">
        <v>21640.400000000001</v>
      </c>
      <c r="H190" s="91" t="s">
        <v>33</v>
      </c>
      <c r="I190" s="82" t="str">
        <f t="shared" si="12"/>
        <v>Amersport ru</v>
      </c>
      <c r="J190" s="82" t="str">
        <f>VLOOKUP($B:$B,source!$A:$B,2,0)</f>
        <v>APPAREL</v>
      </c>
      <c r="K190" s="82" t="str">
        <f>IFERROR(VLOOKUP($C:$C,source!$A:$B,2,0),"OLD STOCKS")</f>
        <v>OLD STOCKS</v>
      </c>
      <c r="L190" s="82" t="str">
        <f t="shared" si="13"/>
        <v>Amersport ru-APPAREL-OLD STOCKS-February 2020</v>
      </c>
      <c r="M190" s="83">
        <f t="shared" si="14"/>
        <v>78</v>
      </c>
      <c r="N190" s="84">
        <f t="shared" si="15"/>
        <v>129842</v>
      </c>
    </row>
    <row r="191" spans="1:14" x14ac:dyDescent="0.3">
      <c r="A191" s="88" t="s">
        <v>56</v>
      </c>
      <c r="B191" s="89" t="s">
        <v>70</v>
      </c>
      <c r="C191" s="89" t="s">
        <v>71</v>
      </c>
      <c r="D191" s="90">
        <v>2</v>
      </c>
      <c r="E191" s="109">
        <v>3699</v>
      </c>
      <c r="F191" s="109">
        <v>3699</v>
      </c>
      <c r="G191" s="110">
        <v>616.5</v>
      </c>
      <c r="H191" s="91" t="s">
        <v>33</v>
      </c>
      <c r="I191" s="82" t="str">
        <f t="shared" si="12"/>
        <v>Amersport ru</v>
      </c>
      <c r="J191" s="82" t="str">
        <f>VLOOKUP($B:$B,source!$A:$B,2,0)</f>
        <v>APPAREL</v>
      </c>
      <c r="K191" s="82" t="str">
        <f>IFERROR(VLOOKUP($C:$C,source!$A:$B,2,0),"OLD STOCKS")</f>
        <v>OLD STOCKS</v>
      </c>
      <c r="L191" s="82" t="str">
        <f t="shared" si="13"/>
        <v>Amersport ru-APPAREL-OLD STOCKS-February 2020</v>
      </c>
      <c r="M191" s="83">
        <f t="shared" si="14"/>
        <v>2</v>
      </c>
      <c r="N191" s="84">
        <f t="shared" si="15"/>
        <v>3699</v>
      </c>
    </row>
    <row r="192" spans="1:14" x14ac:dyDescent="0.3">
      <c r="A192" s="88" t="s">
        <v>56</v>
      </c>
      <c r="B192" s="89" t="s">
        <v>70</v>
      </c>
      <c r="C192" s="89" t="s">
        <v>61</v>
      </c>
      <c r="D192" s="90">
        <v>34</v>
      </c>
      <c r="E192" s="109">
        <v>53060</v>
      </c>
      <c r="F192" s="109">
        <v>53060</v>
      </c>
      <c r="G192" s="110">
        <v>8843.35</v>
      </c>
      <c r="H192" s="91" t="s">
        <v>33</v>
      </c>
      <c r="I192" s="82" t="str">
        <f t="shared" si="12"/>
        <v>Amersport ru</v>
      </c>
      <c r="J192" s="82" t="str">
        <f>VLOOKUP($B:$B,source!$A:$B,2,0)</f>
        <v>APPAREL</v>
      </c>
      <c r="K192" s="82" t="str">
        <f>IFERROR(VLOOKUP($C:$C,source!$A:$B,2,0),"OLD STOCKS")</f>
        <v>HO19</v>
      </c>
      <c r="L192" s="82" t="str">
        <f t="shared" si="13"/>
        <v>Amersport ru-APPAREL-HO19-February 2020</v>
      </c>
      <c r="M192" s="83">
        <f t="shared" si="14"/>
        <v>34</v>
      </c>
      <c r="N192" s="84">
        <f t="shared" si="15"/>
        <v>53060</v>
      </c>
    </row>
    <row r="193" spans="1:14" x14ac:dyDescent="0.3">
      <c r="A193" s="88" t="s">
        <v>56</v>
      </c>
      <c r="B193" s="89" t="s">
        <v>70</v>
      </c>
      <c r="C193" s="89" t="s">
        <v>62</v>
      </c>
      <c r="D193" s="90">
        <v>27</v>
      </c>
      <c r="E193" s="109">
        <v>28067</v>
      </c>
      <c r="F193" s="109">
        <v>28067</v>
      </c>
      <c r="G193" s="110">
        <v>4677.79</v>
      </c>
      <c r="H193" s="91" t="s">
        <v>33</v>
      </c>
      <c r="I193" s="82" t="str">
        <f t="shared" si="12"/>
        <v>Amersport ru</v>
      </c>
      <c r="J193" s="82" t="str">
        <f>VLOOKUP($B:$B,source!$A:$B,2,0)</f>
        <v>APPAREL</v>
      </c>
      <c r="K193" s="82" t="str">
        <f>IFERROR(VLOOKUP($C:$C,source!$A:$B,2,0),"OLD STOCKS")</f>
        <v>OLD STOCKS</v>
      </c>
      <c r="L193" s="82" t="str">
        <f t="shared" si="13"/>
        <v>Amersport ru-APPAREL-OLD STOCKS-February 2020</v>
      </c>
      <c r="M193" s="83">
        <f t="shared" si="14"/>
        <v>27</v>
      </c>
      <c r="N193" s="84">
        <f t="shared" si="15"/>
        <v>28067</v>
      </c>
    </row>
    <row r="194" spans="1:14" x14ac:dyDescent="0.3">
      <c r="A194" s="88" t="s">
        <v>56</v>
      </c>
      <c r="B194" s="89" t="s">
        <v>70</v>
      </c>
      <c r="C194" s="89" t="s">
        <v>63</v>
      </c>
      <c r="D194" s="90">
        <v>123</v>
      </c>
      <c r="E194" s="109">
        <v>212690</v>
      </c>
      <c r="F194" s="109">
        <v>212690</v>
      </c>
      <c r="G194" s="110">
        <v>35448.239999999998</v>
      </c>
      <c r="H194" s="91" t="s">
        <v>33</v>
      </c>
      <c r="I194" s="82" t="str">
        <f t="shared" si="12"/>
        <v>Amersport ru</v>
      </c>
      <c r="J194" s="82" t="str">
        <f>VLOOKUP($B:$B,source!$A:$B,2,0)</f>
        <v>APPAREL</v>
      </c>
      <c r="K194" s="82" t="str">
        <f>IFERROR(VLOOKUP($C:$C,source!$A:$B,2,0),"OLD STOCKS")</f>
        <v>FA19</v>
      </c>
      <c r="L194" s="82" t="str">
        <f t="shared" si="13"/>
        <v>Amersport ru-APPAREL-FA19-February 2020</v>
      </c>
      <c r="M194" s="83">
        <f t="shared" si="14"/>
        <v>123</v>
      </c>
      <c r="N194" s="84">
        <f t="shared" si="15"/>
        <v>212690</v>
      </c>
    </row>
    <row r="195" spans="1:14" x14ac:dyDescent="0.3">
      <c r="A195" s="88" t="s">
        <v>72</v>
      </c>
      <c r="B195" s="89" t="s">
        <v>57</v>
      </c>
      <c r="C195" s="89" t="s">
        <v>58</v>
      </c>
      <c r="D195" s="90">
        <v>11</v>
      </c>
      <c r="E195" s="109">
        <v>30425</v>
      </c>
      <c r="F195" s="109">
        <v>31750</v>
      </c>
      <c r="G195" s="110">
        <v>5070.8100000000004</v>
      </c>
      <c r="H195" s="91" t="s">
        <v>33</v>
      </c>
      <c r="I195" s="82" t="str">
        <f t="shared" si="12"/>
        <v>магазин Авиапарк</v>
      </c>
      <c r="J195" s="82" t="str">
        <f>VLOOKUP($B:$B,source!$A:$B,2,0)</f>
        <v>ACC</v>
      </c>
      <c r="K195" s="82" t="str">
        <f>IFERROR(VLOOKUP($C:$C,source!$A:$B,2,0),"OLD STOCKS")</f>
        <v>C/O</v>
      </c>
      <c r="L195" s="82" t="str">
        <f t="shared" si="13"/>
        <v>магазин Авиапарк-ACC-C/O-February 2020</v>
      </c>
      <c r="M195" s="83">
        <f t="shared" si="14"/>
        <v>11</v>
      </c>
      <c r="N195" s="84">
        <f t="shared" si="15"/>
        <v>30425</v>
      </c>
    </row>
    <row r="196" spans="1:14" x14ac:dyDescent="0.3">
      <c r="A196" s="88" t="s">
        <v>72</v>
      </c>
      <c r="B196" s="89" t="s">
        <v>57</v>
      </c>
      <c r="C196" s="89" t="s">
        <v>74</v>
      </c>
      <c r="D196" s="90">
        <v>1</v>
      </c>
      <c r="E196" s="109">
        <v>3950</v>
      </c>
      <c r="F196" s="109">
        <v>3950</v>
      </c>
      <c r="G196" s="110">
        <v>658.33</v>
      </c>
      <c r="H196" s="91" t="s">
        <v>33</v>
      </c>
      <c r="I196" s="82" t="str">
        <f t="shared" si="12"/>
        <v>магазин Авиапарк</v>
      </c>
      <c r="J196" s="82" t="str">
        <f>VLOOKUP($B:$B,source!$A:$B,2,0)</f>
        <v>ACC</v>
      </c>
      <c r="K196" s="82" t="str">
        <f>IFERROR(VLOOKUP($C:$C,source!$A:$B,2,0),"OLD STOCKS")</f>
        <v>SP20</v>
      </c>
      <c r="L196" s="82" t="str">
        <f t="shared" si="13"/>
        <v>магазин Авиапарк-ACC-SP20-February 2020</v>
      </c>
      <c r="M196" s="83">
        <f t="shared" si="14"/>
        <v>1</v>
      </c>
      <c r="N196" s="84">
        <f t="shared" si="15"/>
        <v>3950</v>
      </c>
    </row>
    <row r="197" spans="1:14" x14ac:dyDescent="0.3">
      <c r="A197" s="88" t="s">
        <v>72</v>
      </c>
      <c r="B197" s="89" t="s">
        <v>57</v>
      </c>
      <c r="C197" s="128" t="s">
        <v>60</v>
      </c>
      <c r="D197" s="129">
        <v>33</v>
      </c>
      <c r="E197" s="130">
        <v>6426.84</v>
      </c>
      <c r="F197" s="130">
        <v>6567</v>
      </c>
      <c r="G197" s="131">
        <v>1071.25</v>
      </c>
      <c r="H197" s="132" t="s">
        <v>33</v>
      </c>
      <c r="I197" s="125" t="str">
        <f t="shared" si="12"/>
        <v>магазин Авиапарк</v>
      </c>
      <c r="J197" s="125" t="str">
        <f>VLOOKUP($B:$B,source!$A:$B,2,0)</f>
        <v>ACC</v>
      </c>
      <c r="K197" s="125" t="str">
        <f>IFERROR(VLOOKUP($C:$C,source!$A:$B,2,0),"OLD STOCKS")</f>
        <v>All Seasons</v>
      </c>
      <c r="L197" s="125" t="str">
        <f t="shared" si="13"/>
        <v>магазин Авиапарк-ACC-All Seasons-February 2020</v>
      </c>
      <c r="M197" s="126">
        <f t="shared" si="14"/>
        <v>33</v>
      </c>
      <c r="N197" s="127">
        <f t="shared" si="15"/>
        <v>6426.84</v>
      </c>
    </row>
    <row r="198" spans="1:14" x14ac:dyDescent="0.3">
      <c r="A198" s="88" t="s">
        <v>72</v>
      </c>
      <c r="B198" s="89" t="s">
        <v>57</v>
      </c>
      <c r="C198" s="89" t="s">
        <v>61</v>
      </c>
      <c r="D198" s="90">
        <v>3</v>
      </c>
      <c r="E198" s="109">
        <v>4275</v>
      </c>
      <c r="F198" s="109">
        <v>8550</v>
      </c>
      <c r="G198" s="110">
        <v>712.51</v>
      </c>
      <c r="H198" s="91" t="s">
        <v>33</v>
      </c>
      <c r="I198" s="82" t="str">
        <f t="shared" si="12"/>
        <v>магазин Авиапарк</v>
      </c>
      <c r="J198" s="82" t="str">
        <f>VLOOKUP($B:$B,source!$A:$B,2,0)</f>
        <v>ACC</v>
      </c>
      <c r="K198" s="82" t="str">
        <f>IFERROR(VLOOKUP($C:$C,source!$A:$B,2,0),"OLD STOCKS")</f>
        <v>HO19</v>
      </c>
      <c r="L198" s="82" t="str">
        <f t="shared" si="13"/>
        <v>магазин Авиапарк-ACC-HO19-February 2020</v>
      </c>
      <c r="M198" s="83">
        <f t="shared" si="14"/>
        <v>3</v>
      </c>
      <c r="N198" s="84">
        <f t="shared" si="15"/>
        <v>4275</v>
      </c>
    </row>
    <row r="199" spans="1:14" x14ac:dyDescent="0.3">
      <c r="A199" s="88" t="s">
        <v>72</v>
      </c>
      <c r="B199" s="89" t="s">
        <v>57</v>
      </c>
      <c r="C199" s="89" t="s">
        <v>62</v>
      </c>
      <c r="D199" s="90">
        <v>1</v>
      </c>
      <c r="E199" s="109">
        <v>5950</v>
      </c>
      <c r="F199" s="109">
        <v>5950</v>
      </c>
      <c r="G199" s="110">
        <v>991.67</v>
      </c>
      <c r="H199" s="91" t="s">
        <v>33</v>
      </c>
      <c r="I199" s="82" t="str">
        <f t="shared" si="12"/>
        <v>магазин Авиапарк</v>
      </c>
      <c r="J199" s="82" t="str">
        <f>VLOOKUP($B:$B,source!$A:$B,2,0)</f>
        <v>ACC</v>
      </c>
      <c r="K199" s="82" t="str">
        <f>IFERROR(VLOOKUP($C:$C,source!$A:$B,2,0),"OLD STOCKS")</f>
        <v>OLD STOCKS</v>
      </c>
      <c r="L199" s="82" t="str">
        <f t="shared" si="13"/>
        <v>магазин Авиапарк-ACC-OLD STOCKS-February 2020</v>
      </c>
      <c r="M199" s="83">
        <f t="shared" si="14"/>
        <v>1</v>
      </c>
      <c r="N199" s="84">
        <f t="shared" si="15"/>
        <v>5950</v>
      </c>
    </row>
    <row r="200" spans="1:14" x14ac:dyDescent="0.3">
      <c r="A200" s="88" t="s">
        <v>72</v>
      </c>
      <c r="B200" s="89" t="s">
        <v>57</v>
      </c>
      <c r="C200" s="89" t="s">
        <v>63</v>
      </c>
      <c r="D200" s="90">
        <v>18</v>
      </c>
      <c r="E200" s="109">
        <v>12605</v>
      </c>
      <c r="F200" s="109">
        <v>28000</v>
      </c>
      <c r="G200" s="110">
        <v>2100.8000000000002</v>
      </c>
      <c r="H200" s="91" t="s">
        <v>33</v>
      </c>
      <c r="I200" s="82" t="str">
        <f t="shared" si="12"/>
        <v>магазин Авиапарк</v>
      </c>
      <c r="J200" s="82" t="str">
        <f>VLOOKUP($B:$B,source!$A:$B,2,0)</f>
        <v>ACC</v>
      </c>
      <c r="K200" s="82" t="str">
        <f>IFERROR(VLOOKUP($C:$C,source!$A:$B,2,0),"OLD STOCKS")</f>
        <v>FA19</v>
      </c>
      <c r="L200" s="82" t="str">
        <f t="shared" si="13"/>
        <v>магазин Авиапарк-ACC-FA19-February 2020</v>
      </c>
      <c r="M200" s="83">
        <f t="shared" si="14"/>
        <v>18</v>
      </c>
      <c r="N200" s="84">
        <f t="shared" si="15"/>
        <v>12605</v>
      </c>
    </row>
    <row r="201" spans="1:14" x14ac:dyDescent="0.3">
      <c r="A201" s="88" t="s">
        <v>72</v>
      </c>
      <c r="B201" s="89" t="s">
        <v>64</v>
      </c>
      <c r="C201" s="89" t="s">
        <v>58</v>
      </c>
      <c r="D201" s="90">
        <v>50</v>
      </c>
      <c r="E201" s="109">
        <v>355160</v>
      </c>
      <c r="F201" s="109">
        <v>355160</v>
      </c>
      <c r="G201" s="110">
        <v>59193.27</v>
      </c>
      <c r="H201" s="91" t="s">
        <v>33</v>
      </c>
      <c r="I201" s="82" t="str">
        <f t="shared" si="12"/>
        <v>магазин Авиапарк</v>
      </c>
      <c r="J201" s="82" t="str">
        <f>VLOOKUP($B:$B,source!$A:$B,2,0)</f>
        <v>FOOTWEAR</v>
      </c>
      <c r="K201" s="82" t="str">
        <f>IFERROR(VLOOKUP($C:$C,source!$A:$B,2,0),"OLD STOCKS")</f>
        <v>C/O</v>
      </c>
      <c r="L201" s="82" t="str">
        <f t="shared" si="13"/>
        <v>магазин Авиапарк-FOOTWEAR-C/O-February 2020</v>
      </c>
      <c r="M201" s="83">
        <f t="shared" si="14"/>
        <v>50</v>
      </c>
      <c r="N201" s="84">
        <f t="shared" si="15"/>
        <v>355160</v>
      </c>
    </row>
    <row r="202" spans="1:14" x14ac:dyDescent="0.3">
      <c r="A202" s="88" t="s">
        <v>72</v>
      </c>
      <c r="B202" s="89" t="s">
        <v>64</v>
      </c>
      <c r="C202" s="89" t="s">
        <v>59</v>
      </c>
      <c r="D202" s="90">
        <v>10</v>
      </c>
      <c r="E202" s="109">
        <v>60500</v>
      </c>
      <c r="F202" s="109">
        <v>66500</v>
      </c>
      <c r="G202" s="110">
        <v>10083.36</v>
      </c>
      <c r="H202" s="91" t="s">
        <v>33</v>
      </c>
      <c r="I202" s="82" t="str">
        <f t="shared" si="12"/>
        <v>магазин Авиапарк</v>
      </c>
      <c r="J202" s="82" t="str">
        <f>VLOOKUP($B:$B,source!$A:$B,2,0)</f>
        <v>FOOTWEAR</v>
      </c>
      <c r="K202" s="82" t="str">
        <f>IFERROR(VLOOKUP($C:$C,source!$A:$B,2,0),"OLD STOCKS")</f>
        <v>OLD STOCKS</v>
      </c>
      <c r="L202" s="82" t="str">
        <f t="shared" si="13"/>
        <v>магазин Авиапарк-FOOTWEAR-OLD STOCKS-February 2020</v>
      </c>
      <c r="M202" s="83">
        <f t="shared" si="14"/>
        <v>10</v>
      </c>
      <c r="N202" s="84">
        <f t="shared" si="15"/>
        <v>60500</v>
      </c>
    </row>
    <row r="203" spans="1:14" x14ac:dyDescent="0.3">
      <c r="A203" s="88" t="s">
        <v>72</v>
      </c>
      <c r="B203" s="89" t="s">
        <v>64</v>
      </c>
      <c r="C203" s="89" t="s">
        <v>74</v>
      </c>
      <c r="D203" s="90">
        <v>52</v>
      </c>
      <c r="E203" s="109">
        <v>347790.16</v>
      </c>
      <c r="F203" s="109">
        <v>355900</v>
      </c>
      <c r="G203" s="110">
        <v>57703.63</v>
      </c>
      <c r="H203" s="91" t="s">
        <v>33</v>
      </c>
      <c r="I203" s="82" t="str">
        <f t="shared" si="12"/>
        <v>магазин Авиапарк</v>
      </c>
      <c r="J203" s="82" t="str">
        <f>VLOOKUP($B:$B,source!$A:$B,2,0)</f>
        <v>FOOTWEAR</v>
      </c>
      <c r="K203" s="82" t="str">
        <f>IFERROR(VLOOKUP($C:$C,source!$A:$B,2,0),"OLD STOCKS")</f>
        <v>SP20</v>
      </c>
      <c r="L203" s="82" t="str">
        <f t="shared" si="13"/>
        <v>магазин Авиапарк-FOOTWEAR-SP20-February 2020</v>
      </c>
      <c r="M203" s="83">
        <f t="shared" si="14"/>
        <v>52</v>
      </c>
      <c r="N203" s="84">
        <f t="shared" si="15"/>
        <v>347790.16</v>
      </c>
    </row>
    <row r="204" spans="1:14" x14ac:dyDescent="0.3">
      <c r="A204" s="88" t="s">
        <v>72</v>
      </c>
      <c r="B204" s="89" t="s">
        <v>64</v>
      </c>
      <c r="C204" s="89" t="s">
        <v>60</v>
      </c>
      <c r="D204" s="90">
        <v>85</v>
      </c>
      <c r="E204" s="109">
        <v>488250</v>
      </c>
      <c r="F204" s="109">
        <v>488250</v>
      </c>
      <c r="G204" s="110">
        <v>81375.179999999993</v>
      </c>
      <c r="H204" s="91" t="s">
        <v>33</v>
      </c>
      <c r="I204" s="82" t="str">
        <f t="shared" si="12"/>
        <v>магазин Авиапарк</v>
      </c>
      <c r="J204" s="82" t="str">
        <f>VLOOKUP($B:$B,source!$A:$B,2,0)</f>
        <v>FOOTWEAR</v>
      </c>
      <c r="K204" s="82" t="str">
        <f>IFERROR(VLOOKUP($C:$C,source!$A:$B,2,0),"OLD STOCKS")</f>
        <v>All Seasons</v>
      </c>
      <c r="L204" s="82" t="str">
        <f t="shared" si="13"/>
        <v>магазин Авиапарк-FOOTWEAR-All Seasons-February 2020</v>
      </c>
      <c r="M204" s="83">
        <f t="shared" si="14"/>
        <v>85</v>
      </c>
      <c r="N204" s="84">
        <f t="shared" si="15"/>
        <v>488250</v>
      </c>
    </row>
    <row r="205" spans="1:14" x14ac:dyDescent="0.3">
      <c r="A205" s="88" t="s">
        <v>72</v>
      </c>
      <c r="B205" s="89" t="s">
        <v>64</v>
      </c>
      <c r="C205" s="89" t="s">
        <v>61</v>
      </c>
      <c r="D205" s="90">
        <v>79</v>
      </c>
      <c r="E205" s="109">
        <v>299405</v>
      </c>
      <c r="F205" s="109">
        <v>667950</v>
      </c>
      <c r="G205" s="110">
        <v>49900.88</v>
      </c>
      <c r="H205" s="91" t="s">
        <v>33</v>
      </c>
      <c r="I205" s="82" t="str">
        <f t="shared" si="12"/>
        <v>магазин Авиапарк</v>
      </c>
      <c r="J205" s="82" t="str">
        <f>VLOOKUP($B:$B,source!$A:$B,2,0)</f>
        <v>FOOTWEAR</v>
      </c>
      <c r="K205" s="82" t="str">
        <f>IFERROR(VLOOKUP($C:$C,source!$A:$B,2,0),"OLD STOCKS")</f>
        <v>HO19</v>
      </c>
      <c r="L205" s="82" t="str">
        <f t="shared" si="13"/>
        <v>магазин Авиапарк-FOOTWEAR-HO19-February 2020</v>
      </c>
      <c r="M205" s="83">
        <f t="shared" si="14"/>
        <v>79</v>
      </c>
      <c r="N205" s="84">
        <f t="shared" si="15"/>
        <v>299405</v>
      </c>
    </row>
    <row r="206" spans="1:14" x14ac:dyDescent="0.3">
      <c r="A206" s="88" t="s">
        <v>72</v>
      </c>
      <c r="B206" s="89" t="s">
        <v>64</v>
      </c>
      <c r="C206" s="89" t="s">
        <v>62</v>
      </c>
      <c r="D206" s="90">
        <v>2</v>
      </c>
      <c r="E206" s="109">
        <v>12800</v>
      </c>
      <c r="F206" s="109">
        <v>12800</v>
      </c>
      <c r="G206" s="110">
        <v>2133.34</v>
      </c>
      <c r="H206" s="91" t="s">
        <v>33</v>
      </c>
      <c r="I206" s="82" t="str">
        <f t="shared" si="12"/>
        <v>магазин Авиапарк</v>
      </c>
      <c r="J206" s="82" t="str">
        <f>VLOOKUP($B:$B,source!$A:$B,2,0)</f>
        <v>FOOTWEAR</v>
      </c>
      <c r="K206" s="82" t="str">
        <f>IFERROR(VLOOKUP($C:$C,source!$A:$B,2,0),"OLD STOCKS")</f>
        <v>OLD STOCKS</v>
      </c>
      <c r="L206" s="82" t="str">
        <f t="shared" si="13"/>
        <v>магазин Авиапарк-FOOTWEAR-OLD STOCKS-February 2020</v>
      </c>
      <c r="M206" s="83">
        <f t="shared" si="14"/>
        <v>2</v>
      </c>
      <c r="N206" s="84">
        <f t="shared" si="15"/>
        <v>12800</v>
      </c>
    </row>
    <row r="207" spans="1:14" x14ac:dyDescent="0.3">
      <c r="A207" s="88" t="s">
        <v>72</v>
      </c>
      <c r="B207" s="89" t="s">
        <v>64</v>
      </c>
      <c r="C207" s="89" t="s">
        <v>63</v>
      </c>
      <c r="D207" s="90">
        <v>185</v>
      </c>
      <c r="E207" s="109">
        <v>516502.85</v>
      </c>
      <c r="F207" s="109">
        <v>1176950</v>
      </c>
      <c r="G207" s="110">
        <v>77965.679999999993</v>
      </c>
      <c r="H207" s="91" t="s">
        <v>33</v>
      </c>
      <c r="I207" s="82" t="str">
        <f t="shared" si="12"/>
        <v>магазин Авиапарк</v>
      </c>
      <c r="J207" s="82" t="str">
        <f>VLOOKUP($B:$B,source!$A:$B,2,0)</f>
        <v>FOOTWEAR</v>
      </c>
      <c r="K207" s="82" t="str">
        <f>IFERROR(VLOOKUP($C:$C,source!$A:$B,2,0),"OLD STOCKS")</f>
        <v>FA19</v>
      </c>
      <c r="L207" s="82" t="str">
        <f t="shared" si="13"/>
        <v>магазин Авиапарк-FOOTWEAR-FA19-February 2020</v>
      </c>
      <c r="M207" s="83">
        <f t="shared" si="14"/>
        <v>185</v>
      </c>
      <c r="N207" s="84">
        <f t="shared" si="15"/>
        <v>516502.85</v>
      </c>
    </row>
    <row r="208" spans="1:14" x14ac:dyDescent="0.3">
      <c r="A208" s="88" t="s">
        <v>72</v>
      </c>
      <c r="B208" s="89" t="s">
        <v>70</v>
      </c>
      <c r="C208" s="89" t="s">
        <v>58</v>
      </c>
      <c r="D208" s="90">
        <v>12</v>
      </c>
      <c r="E208" s="109">
        <v>34381.879999999997</v>
      </c>
      <c r="F208" s="109">
        <v>43350</v>
      </c>
      <c r="G208" s="110">
        <v>5730.29</v>
      </c>
      <c r="H208" s="91" t="s">
        <v>33</v>
      </c>
      <c r="I208" s="82" t="str">
        <f t="shared" si="12"/>
        <v>магазин Авиапарк</v>
      </c>
      <c r="J208" s="82" t="str">
        <f>VLOOKUP($B:$B,source!$A:$B,2,0)</f>
        <v>APPAREL</v>
      </c>
      <c r="K208" s="82" t="str">
        <f>IFERROR(VLOOKUP($C:$C,source!$A:$B,2,0),"OLD STOCKS")</f>
        <v>C/O</v>
      </c>
      <c r="L208" s="82" t="str">
        <f t="shared" si="13"/>
        <v>магазин Авиапарк-APPAREL-C/O-February 2020</v>
      </c>
      <c r="M208" s="83">
        <f t="shared" si="14"/>
        <v>12</v>
      </c>
      <c r="N208" s="84">
        <f t="shared" si="15"/>
        <v>34381.879999999997</v>
      </c>
    </row>
    <row r="209" spans="1:14" x14ac:dyDescent="0.3">
      <c r="A209" s="88" t="s">
        <v>72</v>
      </c>
      <c r="B209" s="89" t="s">
        <v>70</v>
      </c>
      <c r="C209" s="89" t="s">
        <v>71</v>
      </c>
      <c r="D209" s="90">
        <v>8</v>
      </c>
      <c r="E209" s="109">
        <v>5292</v>
      </c>
      <c r="F209" s="109">
        <v>5292</v>
      </c>
      <c r="G209" s="110">
        <v>881.99</v>
      </c>
      <c r="H209" s="91" t="s">
        <v>33</v>
      </c>
      <c r="I209" s="82" t="str">
        <f t="shared" si="12"/>
        <v>магазин Авиапарк</v>
      </c>
      <c r="J209" s="82" t="str">
        <f>VLOOKUP($B:$B,source!$A:$B,2,0)</f>
        <v>APPAREL</v>
      </c>
      <c r="K209" s="82" t="str">
        <f>IFERROR(VLOOKUP($C:$C,source!$A:$B,2,0),"OLD STOCKS")</f>
        <v>OLD STOCKS</v>
      </c>
      <c r="L209" s="82" t="str">
        <f t="shared" si="13"/>
        <v>магазин Авиапарк-APPAREL-OLD STOCKS-February 2020</v>
      </c>
      <c r="M209" s="83">
        <f t="shared" si="14"/>
        <v>8</v>
      </c>
      <c r="N209" s="84">
        <f t="shared" si="15"/>
        <v>5292</v>
      </c>
    </row>
    <row r="210" spans="1:14" x14ac:dyDescent="0.3">
      <c r="A210" s="88" t="s">
        <v>72</v>
      </c>
      <c r="B210" s="89" t="s">
        <v>70</v>
      </c>
      <c r="C210" s="89" t="s">
        <v>68</v>
      </c>
      <c r="D210" s="90">
        <v>1</v>
      </c>
      <c r="E210" s="109">
        <v>2150</v>
      </c>
      <c r="F210" s="109">
        <v>2150</v>
      </c>
      <c r="G210" s="110">
        <v>358.33</v>
      </c>
      <c r="H210" s="91" t="s">
        <v>33</v>
      </c>
      <c r="I210" s="82" t="str">
        <f t="shared" si="12"/>
        <v>магазин Авиапарк</v>
      </c>
      <c r="J210" s="82" t="str">
        <f>VLOOKUP($B:$B,source!$A:$B,2,0)</f>
        <v>APPAREL</v>
      </c>
      <c r="K210" s="82" t="str">
        <f>IFERROR(VLOOKUP($C:$C,source!$A:$B,2,0),"OLD STOCKS")</f>
        <v>OLD STOCKS</v>
      </c>
      <c r="L210" s="82" t="str">
        <f t="shared" si="13"/>
        <v>магазин Авиапарк-APPAREL-OLD STOCKS-February 2020</v>
      </c>
      <c r="M210" s="83">
        <f t="shared" si="14"/>
        <v>1</v>
      </c>
      <c r="N210" s="84">
        <f t="shared" si="15"/>
        <v>2150</v>
      </c>
    </row>
    <row r="211" spans="1:14" x14ac:dyDescent="0.3">
      <c r="A211" s="88" t="s">
        <v>72</v>
      </c>
      <c r="B211" s="89" t="s">
        <v>70</v>
      </c>
      <c r="C211" s="89" t="s">
        <v>61</v>
      </c>
      <c r="D211" s="90">
        <v>31</v>
      </c>
      <c r="E211" s="109">
        <v>59347.26</v>
      </c>
      <c r="F211" s="109">
        <v>125200</v>
      </c>
      <c r="G211" s="110">
        <v>9891.23</v>
      </c>
      <c r="H211" s="91" t="s">
        <v>33</v>
      </c>
      <c r="I211" s="82" t="str">
        <f t="shared" si="12"/>
        <v>магазин Авиапарк</v>
      </c>
      <c r="J211" s="82" t="str">
        <f>VLOOKUP($B:$B,source!$A:$B,2,0)</f>
        <v>APPAREL</v>
      </c>
      <c r="K211" s="82" t="str">
        <f>IFERROR(VLOOKUP($C:$C,source!$A:$B,2,0),"OLD STOCKS")</f>
        <v>HO19</v>
      </c>
      <c r="L211" s="82" t="str">
        <f t="shared" si="13"/>
        <v>магазин Авиапарк-APPAREL-HO19-February 2020</v>
      </c>
      <c r="M211" s="83">
        <f t="shared" si="14"/>
        <v>31</v>
      </c>
      <c r="N211" s="84">
        <f t="shared" si="15"/>
        <v>59347.26</v>
      </c>
    </row>
    <row r="212" spans="1:14" x14ac:dyDescent="0.3">
      <c r="A212" s="88" t="s">
        <v>72</v>
      </c>
      <c r="B212" s="89" t="s">
        <v>70</v>
      </c>
      <c r="C212" s="89" t="s">
        <v>63</v>
      </c>
      <c r="D212" s="90">
        <v>163</v>
      </c>
      <c r="E212" s="109">
        <v>352893.01</v>
      </c>
      <c r="F212" s="109">
        <v>695900</v>
      </c>
      <c r="G212" s="110">
        <v>58815.4</v>
      </c>
      <c r="H212" s="91" t="s">
        <v>33</v>
      </c>
      <c r="I212" s="82" t="str">
        <f t="shared" si="12"/>
        <v>магазин Авиапарк</v>
      </c>
      <c r="J212" s="82" t="str">
        <f>VLOOKUP($B:$B,source!$A:$B,2,0)</f>
        <v>APPAREL</v>
      </c>
      <c r="K212" s="82" t="str">
        <f>IFERROR(VLOOKUP($C:$C,source!$A:$B,2,0),"OLD STOCKS")</f>
        <v>FA19</v>
      </c>
      <c r="L212" s="82" t="str">
        <f t="shared" si="13"/>
        <v>магазин Авиапарк-APPAREL-FA19-February 2020</v>
      </c>
      <c r="M212" s="83">
        <f t="shared" si="14"/>
        <v>163</v>
      </c>
      <c r="N212" s="84">
        <f t="shared" si="15"/>
        <v>352893.01</v>
      </c>
    </row>
    <row r="213" spans="1:14" x14ac:dyDescent="0.3">
      <c r="A213" s="88" t="s">
        <v>75</v>
      </c>
      <c r="B213" s="89" t="s">
        <v>57</v>
      </c>
      <c r="C213" s="89" t="s">
        <v>58</v>
      </c>
      <c r="D213" s="90">
        <v>19</v>
      </c>
      <c r="E213" s="109">
        <v>55400</v>
      </c>
      <c r="F213" s="109">
        <v>55400</v>
      </c>
      <c r="G213" s="110">
        <v>9233.31</v>
      </c>
      <c r="H213" s="91" t="s">
        <v>33</v>
      </c>
      <c r="I213" s="82" t="str">
        <f t="shared" si="12"/>
        <v>магазин Атриум</v>
      </c>
      <c r="J213" s="82" t="str">
        <f>VLOOKUP($B:$B,source!$A:$B,2,0)</f>
        <v>ACC</v>
      </c>
      <c r="K213" s="82" t="str">
        <f>IFERROR(VLOOKUP($C:$C,source!$A:$B,2,0),"OLD STOCKS")</f>
        <v>C/O</v>
      </c>
      <c r="L213" s="82" t="str">
        <f t="shared" si="13"/>
        <v>магазин Атриум-ACC-C/O-February 2020</v>
      </c>
      <c r="M213" s="83">
        <f t="shared" si="14"/>
        <v>19</v>
      </c>
      <c r="N213" s="84">
        <f t="shared" si="15"/>
        <v>55400</v>
      </c>
    </row>
    <row r="214" spans="1:14" x14ac:dyDescent="0.3">
      <c r="A214" s="88" t="s">
        <v>75</v>
      </c>
      <c r="B214" s="89" t="s">
        <v>57</v>
      </c>
      <c r="C214" s="89" t="s">
        <v>74</v>
      </c>
      <c r="D214" s="90">
        <v>2</v>
      </c>
      <c r="E214" s="109">
        <v>6900</v>
      </c>
      <c r="F214" s="109">
        <v>6900</v>
      </c>
      <c r="G214" s="110">
        <v>1150</v>
      </c>
      <c r="H214" s="91" t="s">
        <v>33</v>
      </c>
      <c r="I214" s="82" t="str">
        <f t="shared" si="12"/>
        <v>магазин Атриум</v>
      </c>
      <c r="J214" s="82" t="str">
        <f>VLOOKUP($B:$B,source!$A:$B,2,0)</f>
        <v>ACC</v>
      </c>
      <c r="K214" s="82" t="str">
        <f>IFERROR(VLOOKUP($C:$C,source!$A:$B,2,0),"OLD STOCKS")</f>
        <v>SP20</v>
      </c>
      <c r="L214" s="82" t="str">
        <f t="shared" si="13"/>
        <v>магазин Атриум-ACC-SP20-February 2020</v>
      </c>
      <c r="M214" s="83">
        <f t="shared" si="14"/>
        <v>2</v>
      </c>
      <c r="N214" s="84">
        <f t="shared" si="15"/>
        <v>6900</v>
      </c>
    </row>
    <row r="215" spans="1:14" x14ac:dyDescent="0.3">
      <c r="A215" s="88" t="s">
        <v>75</v>
      </c>
      <c r="B215" s="89" t="s">
        <v>57</v>
      </c>
      <c r="C215" s="128" t="s">
        <v>60</v>
      </c>
      <c r="D215" s="129">
        <v>42</v>
      </c>
      <c r="E215" s="130">
        <v>8080.01</v>
      </c>
      <c r="F215" s="130">
        <v>8279</v>
      </c>
      <c r="G215" s="131">
        <v>1346.77</v>
      </c>
      <c r="H215" s="132" t="s">
        <v>33</v>
      </c>
      <c r="I215" s="125" t="str">
        <f t="shared" si="12"/>
        <v>магазин Атриум</v>
      </c>
      <c r="J215" s="125" t="str">
        <f>VLOOKUP($B:$B,source!$A:$B,2,0)</f>
        <v>ACC</v>
      </c>
      <c r="K215" s="125" t="str">
        <f>IFERROR(VLOOKUP($C:$C,source!$A:$B,2,0),"OLD STOCKS")</f>
        <v>All Seasons</v>
      </c>
      <c r="L215" s="125" t="str">
        <f t="shared" si="13"/>
        <v>магазин Атриум-ACC-All Seasons-February 2020</v>
      </c>
      <c r="M215" s="126">
        <f t="shared" si="14"/>
        <v>42</v>
      </c>
      <c r="N215" s="127">
        <f t="shared" si="15"/>
        <v>8080.01</v>
      </c>
    </row>
    <row r="216" spans="1:14" x14ac:dyDescent="0.3">
      <c r="A216" s="88" t="s">
        <v>75</v>
      </c>
      <c r="B216" s="89" t="s">
        <v>57</v>
      </c>
      <c r="C216" s="89" t="s">
        <v>61</v>
      </c>
      <c r="D216" s="90">
        <v>21</v>
      </c>
      <c r="E216" s="109">
        <v>29825</v>
      </c>
      <c r="F216" s="109">
        <v>59650</v>
      </c>
      <c r="G216" s="110">
        <v>4970.87</v>
      </c>
      <c r="H216" s="91" t="s">
        <v>33</v>
      </c>
      <c r="I216" s="82" t="str">
        <f t="shared" si="12"/>
        <v>магазин Атриум</v>
      </c>
      <c r="J216" s="82" t="str">
        <f>VLOOKUP($B:$B,source!$A:$B,2,0)</f>
        <v>ACC</v>
      </c>
      <c r="K216" s="82" t="str">
        <f>IFERROR(VLOOKUP($C:$C,source!$A:$B,2,0),"OLD STOCKS")</f>
        <v>HO19</v>
      </c>
      <c r="L216" s="82" t="str">
        <f t="shared" si="13"/>
        <v>магазин Атриум-ACC-HO19-February 2020</v>
      </c>
      <c r="M216" s="83">
        <f t="shared" si="14"/>
        <v>21</v>
      </c>
      <c r="N216" s="84">
        <f t="shared" si="15"/>
        <v>29825</v>
      </c>
    </row>
    <row r="217" spans="1:14" x14ac:dyDescent="0.3">
      <c r="A217" s="88" t="s">
        <v>75</v>
      </c>
      <c r="B217" s="89" t="s">
        <v>57</v>
      </c>
      <c r="C217" s="89" t="s">
        <v>62</v>
      </c>
      <c r="D217" s="90">
        <v>5</v>
      </c>
      <c r="E217" s="109">
        <v>20825</v>
      </c>
      <c r="F217" s="109">
        <v>29750</v>
      </c>
      <c r="G217" s="110">
        <v>3470.83</v>
      </c>
      <c r="H217" s="91" t="s">
        <v>33</v>
      </c>
      <c r="I217" s="82" t="str">
        <f t="shared" si="12"/>
        <v>магазин Атриум</v>
      </c>
      <c r="J217" s="82" t="str">
        <f>VLOOKUP($B:$B,source!$A:$B,2,0)</f>
        <v>ACC</v>
      </c>
      <c r="K217" s="82" t="str">
        <f>IFERROR(VLOOKUP($C:$C,source!$A:$B,2,0),"OLD STOCKS")</f>
        <v>OLD STOCKS</v>
      </c>
      <c r="L217" s="82" t="str">
        <f t="shared" si="13"/>
        <v>магазин Атриум-ACC-OLD STOCKS-February 2020</v>
      </c>
      <c r="M217" s="83">
        <f t="shared" si="14"/>
        <v>5</v>
      </c>
      <c r="N217" s="84">
        <f t="shared" si="15"/>
        <v>20825</v>
      </c>
    </row>
    <row r="218" spans="1:14" x14ac:dyDescent="0.3">
      <c r="A218" s="88" t="s">
        <v>75</v>
      </c>
      <c r="B218" s="89" t="s">
        <v>57</v>
      </c>
      <c r="C218" s="89" t="s">
        <v>63</v>
      </c>
      <c r="D218" s="90">
        <v>54</v>
      </c>
      <c r="E218" s="109">
        <v>44050</v>
      </c>
      <c r="F218" s="109">
        <v>95900</v>
      </c>
      <c r="G218" s="110">
        <v>7341.58</v>
      </c>
      <c r="H218" s="91" t="s">
        <v>33</v>
      </c>
      <c r="I218" s="82" t="str">
        <f t="shared" si="12"/>
        <v>магазин Атриум</v>
      </c>
      <c r="J218" s="82" t="str">
        <f>VLOOKUP($B:$B,source!$A:$B,2,0)</f>
        <v>ACC</v>
      </c>
      <c r="K218" s="82" t="str">
        <f>IFERROR(VLOOKUP($C:$C,source!$A:$B,2,0),"OLD STOCKS")</f>
        <v>FA19</v>
      </c>
      <c r="L218" s="82" t="str">
        <f t="shared" si="13"/>
        <v>магазин Атриум-ACC-FA19-February 2020</v>
      </c>
      <c r="M218" s="83">
        <f t="shared" si="14"/>
        <v>54</v>
      </c>
      <c r="N218" s="84">
        <f t="shared" si="15"/>
        <v>44050</v>
      </c>
    </row>
    <row r="219" spans="1:14" x14ac:dyDescent="0.3">
      <c r="A219" s="88" t="s">
        <v>75</v>
      </c>
      <c r="B219" s="89" t="s">
        <v>64</v>
      </c>
      <c r="C219" s="89" t="s">
        <v>58</v>
      </c>
      <c r="D219" s="90">
        <v>86</v>
      </c>
      <c r="E219" s="109">
        <v>589542.5</v>
      </c>
      <c r="F219" s="109">
        <v>605510</v>
      </c>
      <c r="G219" s="110">
        <v>98256.95</v>
      </c>
      <c r="H219" s="91" t="s">
        <v>33</v>
      </c>
      <c r="I219" s="82" t="str">
        <f t="shared" si="12"/>
        <v>магазин Атриум</v>
      </c>
      <c r="J219" s="82" t="str">
        <f>VLOOKUP($B:$B,source!$A:$B,2,0)</f>
        <v>FOOTWEAR</v>
      </c>
      <c r="K219" s="82" t="str">
        <f>IFERROR(VLOOKUP($C:$C,source!$A:$B,2,0),"OLD STOCKS")</f>
        <v>C/O</v>
      </c>
      <c r="L219" s="82" t="str">
        <f t="shared" si="13"/>
        <v>магазин Атриум-FOOTWEAR-C/O-February 2020</v>
      </c>
      <c r="M219" s="83">
        <f t="shared" si="14"/>
        <v>86</v>
      </c>
      <c r="N219" s="84">
        <f t="shared" si="15"/>
        <v>589542.5</v>
      </c>
    </row>
    <row r="220" spans="1:14" x14ac:dyDescent="0.3">
      <c r="A220" s="88" t="s">
        <v>75</v>
      </c>
      <c r="B220" s="89" t="s">
        <v>64</v>
      </c>
      <c r="C220" s="89" t="s">
        <v>66</v>
      </c>
      <c r="D220" s="90">
        <v>30</v>
      </c>
      <c r="E220" s="109">
        <v>110500</v>
      </c>
      <c r="F220" s="109">
        <v>260950</v>
      </c>
      <c r="G220" s="110">
        <v>18416.73</v>
      </c>
      <c r="H220" s="91" t="s">
        <v>33</v>
      </c>
      <c r="I220" s="82" t="str">
        <f t="shared" si="12"/>
        <v>магазин Атриум</v>
      </c>
      <c r="J220" s="82" t="str">
        <f>VLOOKUP($B:$B,source!$A:$B,2,0)</f>
        <v>FOOTWEAR</v>
      </c>
      <c r="K220" s="82" t="str">
        <f>IFERROR(VLOOKUP($C:$C,source!$A:$B,2,0),"OLD STOCKS")</f>
        <v>Incubate 2019</v>
      </c>
      <c r="L220" s="82" t="str">
        <f t="shared" si="13"/>
        <v>магазин Атриум-FOOTWEAR-Incubate 2019-February 2020</v>
      </c>
      <c r="M220" s="83">
        <f t="shared" si="14"/>
        <v>30</v>
      </c>
      <c r="N220" s="84">
        <f t="shared" si="15"/>
        <v>110500</v>
      </c>
    </row>
    <row r="221" spans="1:14" x14ac:dyDescent="0.3">
      <c r="A221" s="88" t="s">
        <v>75</v>
      </c>
      <c r="B221" s="89" t="s">
        <v>64</v>
      </c>
      <c r="C221" s="89" t="s">
        <v>59</v>
      </c>
      <c r="D221" s="90">
        <v>20</v>
      </c>
      <c r="E221" s="109">
        <v>137600</v>
      </c>
      <c r="F221" s="109">
        <v>137600</v>
      </c>
      <c r="G221" s="110">
        <v>22933.37</v>
      </c>
      <c r="H221" s="91" t="s">
        <v>33</v>
      </c>
      <c r="I221" s="82" t="str">
        <f t="shared" si="12"/>
        <v>магазин Атриум</v>
      </c>
      <c r="J221" s="82" t="str">
        <f>VLOOKUP($B:$B,source!$A:$B,2,0)</f>
        <v>FOOTWEAR</v>
      </c>
      <c r="K221" s="82" t="str">
        <f>IFERROR(VLOOKUP($C:$C,source!$A:$B,2,0),"OLD STOCKS")</f>
        <v>OLD STOCKS</v>
      </c>
      <c r="L221" s="82" t="str">
        <f t="shared" si="13"/>
        <v>магазин Атриум-FOOTWEAR-OLD STOCKS-February 2020</v>
      </c>
      <c r="M221" s="83">
        <f t="shared" si="14"/>
        <v>20</v>
      </c>
      <c r="N221" s="84">
        <f t="shared" si="15"/>
        <v>137600</v>
      </c>
    </row>
    <row r="222" spans="1:14" x14ac:dyDescent="0.3">
      <c r="A222" s="88" t="s">
        <v>75</v>
      </c>
      <c r="B222" s="89" t="s">
        <v>64</v>
      </c>
      <c r="C222" s="89" t="s">
        <v>74</v>
      </c>
      <c r="D222" s="90">
        <v>71</v>
      </c>
      <c r="E222" s="109">
        <v>504934.02</v>
      </c>
      <c r="F222" s="109">
        <v>520350</v>
      </c>
      <c r="G222" s="110">
        <v>84155.65</v>
      </c>
      <c r="H222" s="91" t="s">
        <v>33</v>
      </c>
      <c r="I222" s="82" t="str">
        <f t="shared" si="12"/>
        <v>магазин Атриум</v>
      </c>
      <c r="J222" s="82" t="str">
        <f>VLOOKUP($B:$B,source!$A:$B,2,0)</f>
        <v>FOOTWEAR</v>
      </c>
      <c r="K222" s="82" t="str">
        <f>IFERROR(VLOOKUP($C:$C,source!$A:$B,2,0),"OLD STOCKS")</f>
        <v>SP20</v>
      </c>
      <c r="L222" s="82" t="str">
        <f t="shared" si="13"/>
        <v>магазин Атриум-FOOTWEAR-SP20-February 2020</v>
      </c>
      <c r="M222" s="83">
        <f t="shared" si="14"/>
        <v>71</v>
      </c>
      <c r="N222" s="84">
        <f t="shared" si="15"/>
        <v>504934.02</v>
      </c>
    </row>
    <row r="223" spans="1:14" x14ac:dyDescent="0.3">
      <c r="A223" s="88" t="s">
        <v>75</v>
      </c>
      <c r="B223" s="89" t="s">
        <v>64</v>
      </c>
      <c r="C223" s="89" t="s">
        <v>60</v>
      </c>
      <c r="D223" s="90">
        <v>108</v>
      </c>
      <c r="E223" s="109">
        <v>603963.36</v>
      </c>
      <c r="F223" s="109">
        <v>619320</v>
      </c>
      <c r="G223" s="110">
        <v>100660.77</v>
      </c>
      <c r="H223" s="91" t="s">
        <v>33</v>
      </c>
      <c r="I223" s="82" t="str">
        <f t="shared" si="12"/>
        <v>магазин Атриум</v>
      </c>
      <c r="J223" s="82" t="str">
        <f>VLOOKUP($B:$B,source!$A:$B,2,0)</f>
        <v>FOOTWEAR</v>
      </c>
      <c r="K223" s="82" t="str">
        <f>IFERROR(VLOOKUP($C:$C,source!$A:$B,2,0),"OLD STOCKS")</f>
        <v>All Seasons</v>
      </c>
      <c r="L223" s="82" t="str">
        <f t="shared" si="13"/>
        <v>магазин Атриум-FOOTWEAR-All Seasons-February 2020</v>
      </c>
      <c r="M223" s="83">
        <f t="shared" si="14"/>
        <v>108</v>
      </c>
      <c r="N223" s="84">
        <f t="shared" si="15"/>
        <v>603963.36</v>
      </c>
    </row>
    <row r="224" spans="1:14" x14ac:dyDescent="0.3">
      <c r="A224" s="88" t="s">
        <v>75</v>
      </c>
      <c r="B224" s="89" t="s">
        <v>64</v>
      </c>
      <c r="C224" s="89" t="s">
        <v>61</v>
      </c>
      <c r="D224" s="90">
        <v>108</v>
      </c>
      <c r="E224" s="109">
        <v>388991.77</v>
      </c>
      <c r="F224" s="109">
        <v>880550</v>
      </c>
      <c r="G224" s="110">
        <v>64831.99</v>
      </c>
      <c r="H224" s="91" t="s">
        <v>33</v>
      </c>
      <c r="I224" s="82" t="str">
        <f t="shared" si="12"/>
        <v>магазин Атриум</v>
      </c>
      <c r="J224" s="82" t="str">
        <f>VLOOKUP($B:$B,source!$A:$B,2,0)</f>
        <v>FOOTWEAR</v>
      </c>
      <c r="K224" s="82" t="str">
        <f>IFERROR(VLOOKUP($C:$C,source!$A:$B,2,0),"OLD STOCKS")</f>
        <v>HO19</v>
      </c>
      <c r="L224" s="82" t="str">
        <f t="shared" si="13"/>
        <v>магазин Атриум-FOOTWEAR-HO19-February 2020</v>
      </c>
      <c r="M224" s="83">
        <f t="shared" si="14"/>
        <v>108</v>
      </c>
      <c r="N224" s="84">
        <f t="shared" si="15"/>
        <v>388991.77</v>
      </c>
    </row>
    <row r="225" spans="1:14" x14ac:dyDescent="0.3">
      <c r="A225" s="88" t="s">
        <v>75</v>
      </c>
      <c r="B225" s="89" t="s">
        <v>64</v>
      </c>
      <c r="C225" s="89" t="s">
        <v>62</v>
      </c>
      <c r="D225" s="90">
        <v>2</v>
      </c>
      <c r="E225" s="109">
        <v>12800</v>
      </c>
      <c r="F225" s="109">
        <v>12800</v>
      </c>
      <c r="G225" s="110">
        <v>2133.34</v>
      </c>
      <c r="H225" s="91" t="s">
        <v>33</v>
      </c>
      <c r="I225" s="82" t="str">
        <f t="shared" si="12"/>
        <v>магазин Атриум</v>
      </c>
      <c r="J225" s="82" t="str">
        <f>VLOOKUP($B:$B,source!$A:$B,2,0)</f>
        <v>FOOTWEAR</v>
      </c>
      <c r="K225" s="82" t="str">
        <f>IFERROR(VLOOKUP($C:$C,source!$A:$B,2,0),"OLD STOCKS")</f>
        <v>OLD STOCKS</v>
      </c>
      <c r="L225" s="82" t="str">
        <f t="shared" si="13"/>
        <v>магазин Атриум-FOOTWEAR-OLD STOCKS-February 2020</v>
      </c>
      <c r="M225" s="83">
        <f t="shared" si="14"/>
        <v>2</v>
      </c>
      <c r="N225" s="84">
        <f t="shared" si="15"/>
        <v>12800</v>
      </c>
    </row>
    <row r="226" spans="1:14" x14ac:dyDescent="0.3">
      <c r="A226" s="88" t="s">
        <v>75</v>
      </c>
      <c r="B226" s="89" t="s">
        <v>64</v>
      </c>
      <c r="C226" s="89" t="s">
        <v>63</v>
      </c>
      <c r="D226" s="90">
        <v>84</v>
      </c>
      <c r="E226" s="109">
        <v>322445</v>
      </c>
      <c r="F226" s="109">
        <v>635450</v>
      </c>
      <c r="G226" s="110">
        <v>53740.71</v>
      </c>
      <c r="H226" s="91" t="s">
        <v>33</v>
      </c>
      <c r="I226" s="82" t="str">
        <f t="shared" si="12"/>
        <v>магазин Атриум</v>
      </c>
      <c r="J226" s="82" t="str">
        <f>VLOOKUP($B:$B,source!$A:$B,2,0)</f>
        <v>FOOTWEAR</v>
      </c>
      <c r="K226" s="82" t="str">
        <f>IFERROR(VLOOKUP($C:$C,source!$A:$B,2,0),"OLD STOCKS")</f>
        <v>FA19</v>
      </c>
      <c r="L226" s="82" t="str">
        <f t="shared" si="13"/>
        <v>магазин Атриум-FOOTWEAR-FA19-February 2020</v>
      </c>
      <c r="M226" s="83">
        <f t="shared" si="14"/>
        <v>84</v>
      </c>
      <c r="N226" s="84">
        <f t="shared" si="15"/>
        <v>322445</v>
      </c>
    </row>
    <row r="227" spans="1:14" x14ac:dyDescent="0.3">
      <c r="A227" s="88" t="s">
        <v>75</v>
      </c>
      <c r="B227" s="89" t="s">
        <v>70</v>
      </c>
      <c r="C227" s="89" t="s">
        <v>58</v>
      </c>
      <c r="D227" s="90">
        <v>25</v>
      </c>
      <c r="E227" s="109">
        <v>48365</v>
      </c>
      <c r="F227" s="109">
        <v>64600</v>
      </c>
      <c r="G227" s="110">
        <v>8060.77</v>
      </c>
      <c r="H227" s="91" t="s">
        <v>33</v>
      </c>
      <c r="I227" s="82" t="str">
        <f t="shared" si="12"/>
        <v>магазин Атриум</v>
      </c>
      <c r="J227" s="82" t="str">
        <f>VLOOKUP($B:$B,source!$A:$B,2,0)</f>
        <v>APPAREL</v>
      </c>
      <c r="K227" s="82" t="str">
        <f>IFERROR(VLOOKUP($C:$C,source!$A:$B,2,0),"OLD STOCKS")</f>
        <v>C/O</v>
      </c>
      <c r="L227" s="82" t="str">
        <f t="shared" si="13"/>
        <v>магазин Атриум-APPAREL-C/O-February 2020</v>
      </c>
      <c r="M227" s="83">
        <f t="shared" si="14"/>
        <v>25</v>
      </c>
      <c r="N227" s="84">
        <f t="shared" si="15"/>
        <v>48365</v>
      </c>
    </row>
    <row r="228" spans="1:14" x14ac:dyDescent="0.3">
      <c r="A228" s="88" t="s">
        <v>75</v>
      </c>
      <c r="B228" s="89" t="s">
        <v>70</v>
      </c>
      <c r="C228" s="89" t="s">
        <v>71</v>
      </c>
      <c r="D228" s="90">
        <v>20</v>
      </c>
      <c r="E228" s="109">
        <v>15980</v>
      </c>
      <c r="F228" s="109">
        <v>15980</v>
      </c>
      <c r="G228" s="110">
        <v>2663.28</v>
      </c>
      <c r="H228" s="91" t="s">
        <v>33</v>
      </c>
      <c r="I228" s="82" t="str">
        <f t="shared" si="12"/>
        <v>магазин Атриум</v>
      </c>
      <c r="J228" s="82" t="str">
        <f>VLOOKUP($B:$B,source!$A:$B,2,0)</f>
        <v>APPAREL</v>
      </c>
      <c r="K228" s="82" t="str">
        <f>IFERROR(VLOOKUP($C:$C,source!$A:$B,2,0),"OLD STOCKS")</f>
        <v>OLD STOCKS</v>
      </c>
      <c r="L228" s="82" t="str">
        <f t="shared" si="13"/>
        <v>магазин Атриум-APPAREL-OLD STOCKS-February 2020</v>
      </c>
      <c r="M228" s="83">
        <f t="shared" si="14"/>
        <v>20</v>
      </c>
      <c r="N228" s="84">
        <f t="shared" si="15"/>
        <v>15980</v>
      </c>
    </row>
    <row r="229" spans="1:14" x14ac:dyDescent="0.3">
      <c r="A229" s="88" t="s">
        <v>75</v>
      </c>
      <c r="B229" s="89" t="s">
        <v>70</v>
      </c>
      <c r="C229" s="89" t="s">
        <v>68</v>
      </c>
      <c r="D229" s="90">
        <v>3</v>
      </c>
      <c r="E229" s="109">
        <v>6450</v>
      </c>
      <c r="F229" s="109">
        <v>6450</v>
      </c>
      <c r="G229" s="110">
        <v>1074.99</v>
      </c>
      <c r="H229" s="91" t="s">
        <v>33</v>
      </c>
      <c r="I229" s="82" t="str">
        <f t="shared" si="12"/>
        <v>магазин Атриум</v>
      </c>
      <c r="J229" s="82" t="str">
        <f>VLOOKUP($B:$B,source!$A:$B,2,0)</f>
        <v>APPAREL</v>
      </c>
      <c r="K229" s="82" t="str">
        <f>IFERROR(VLOOKUP($C:$C,source!$A:$B,2,0),"OLD STOCKS")</f>
        <v>OLD STOCKS</v>
      </c>
      <c r="L229" s="82" t="str">
        <f t="shared" si="13"/>
        <v>магазин Атриум-APPAREL-OLD STOCKS-February 2020</v>
      </c>
      <c r="M229" s="83">
        <f t="shared" si="14"/>
        <v>3</v>
      </c>
      <c r="N229" s="84">
        <f t="shared" si="15"/>
        <v>6450</v>
      </c>
    </row>
    <row r="230" spans="1:14" x14ac:dyDescent="0.3">
      <c r="A230" s="88" t="s">
        <v>75</v>
      </c>
      <c r="B230" s="89" t="s">
        <v>70</v>
      </c>
      <c r="C230" s="89" t="s">
        <v>61</v>
      </c>
      <c r="D230" s="90">
        <v>69</v>
      </c>
      <c r="E230" s="109">
        <v>120682.21</v>
      </c>
      <c r="F230" s="109">
        <v>258100</v>
      </c>
      <c r="G230" s="110">
        <v>20113.73</v>
      </c>
      <c r="H230" s="91" t="s">
        <v>33</v>
      </c>
      <c r="I230" s="82" t="str">
        <f t="shared" si="12"/>
        <v>магазин Атриум</v>
      </c>
      <c r="J230" s="82" t="str">
        <f>VLOOKUP($B:$B,source!$A:$B,2,0)</f>
        <v>APPAREL</v>
      </c>
      <c r="K230" s="82" t="str">
        <f>IFERROR(VLOOKUP($C:$C,source!$A:$B,2,0),"OLD STOCKS")</f>
        <v>HO19</v>
      </c>
      <c r="L230" s="82" t="str">
        <f t="shared" si="13"/>
        <v>магазин Атриум-APPAREL-HO19-February 2020</v>
      </c>
      <c r="M230" s="83">
        <f t="shared" si="14"/>
        <v>69</v>
      </c>
      <c r="N230" s="84">
        <f t="shared" si="15"/>
        <v>120682.21</v>
      </c>
    </row>
    <row r="231" spans="1:14" x14ac:dyDescent="0.3">
      <c r="A231" s="88" t="s">
        <v>75</v>
      </c>
      <c r="B231" s="89" t="s">
        <v>70</v>
      </c>
      <c r="C231" s="89" t="s">
        <v>63</v>
      </c>
      <c r="D231" s="90">
        <v>192</v>
      </c>
      <c r="E231" s="109">
        <v>450977.13</v>
      </c>
      <c r="F231" s="109">
        <v>949800</v>
      </c>
      <c r="G231" s="110">
        <v>75162.7</v>
      </c>
      <c r="H231" s="91" t="s">
        <v>33</v>
      </c>
      <c r="I231" s="82" t="str">
        <f t="shared" si="12"/>
        <v>магазин Атриум</v>
      </c>
      <c r="J231" s="82" t="str">
        <f>VLOOKUP($B:$B,source!$A:$B,2,0)</f>
        <v>APPAREL</v>
      </c>
      <c r="K231" s="82" t="str">
        <f>IFERROR(VLOOKUP($C:$C,source!$A:$B,2,0),"OLD STOCKS")</f>
        <v>FA19</v>
      </c>
      <c r="L231" s="82" t="str">
        <f t="shared" si="13"/>
        <v>магазин Атриум-APPAREL-FA19-February 2020</v>
      </c>
      <c r="M231" s="83">
        <f t="shared" si="14"/>
        <v>192</v>
      </c>
      <c r="N231" s="84">
        <f t="shared" si="15"/>
        <v>450977.13</v>
      </c>
    </row>
    <row r="232" spans="1:14" x14ac:dyDescent="0.3">
      <c r="A232" s="88" t="s">
        <v>76</v>
      </c>
      <c r="B232" s="89" t="s">
        <v>57</v>
      </c>
      <c r="C232" s="89" t="s">
        <v>58</v>
      </c>
      <c r="D232" s="90">
        <v>3</v>
      </c>
      <c r="E232" s="109">
        <v>5730</v>
      </c>
      <c r="F232" s="109">
        <v>6750</v>
      </c>
      <c r="G232" s="110">
        <v>955</v>
      </c>
      <c r="H232" s="91" t="s">
        <v>33</v>
      </c>
      <c r="I232" s="82" t="str">
        <f t="shared" si="12"/>
        <v>магазин Галерея Новосибирск</v>
      </c>
      <c r="J232" s="82" t="str">
        <f>VLOOKUP($B:$B,source!$A:$B,2,0)</f>
        <v>ACC</v>
      </c>
      <c r="K232" s="82" t="str">
        <f>IFERROR(VLOOKUP($C:$C,source!$A:$B,2,0),"OLD STOCKS")</f>
        <v>C/O</v>
      </c>
      <c r="L232" s="82" t="str">
        <f t="shared" si="13"/>
        <v>магазин Галерея Новосибирск-ACC-C/O-February 2020</v>
      </c>
      <c r="M232" s="83">
        <f t="shared" si="14"/>
        <v>3</v>
      </c>
      <c r="N232" s="84">
        <f t="shared" si="15"/>
        <v>5730</v>
      </c>
    </row>
    <row r="233" spans="1:14" x14ac:dyDescent="0.3">
      <c r="A233" s="88" t="s">
        <v>76</v>
      </c>
      <c r="B233" s="89" t="s">
        <v>57</v>
      </c>
      <c r="C233" s="89" t="s">
        <v>59</v>
      </c>
      <c r="D233" s="90">
        <v>2</v>
      </c>
      <c r="E233" s="109">
        <v>6400</v>
      </c>
      <c r="F233" s="109">
        <v>6400</v>
      </c>
      <c r="G233" s="110">
        <v>1066.67</v>
      </c>
      <c r="H233" s="91" t="s">
        <v>33</v>
      </c>
      <c r="I233" s="82" t="str">
        <f t="shared" si="12"/>
        <v>магазин Галерея Новосибирск</v>
      </c>
      <c r="J233" s="82" t="str">
        <f>VLOOKUP($B:$B,source!$A:$B,2,0)</f>
        <v>ACC</v>
      </c>
      <c r="K233" s="82" t="str">
        <f>IFERROR(VLOOKUP($C:$C,source!$A:$B,2,0),"OLD STOCKS")</f>
        <v>OLD STOCKS</v>
      </c>
      <c r="L233" s="82" t="str">
        <f t="shared" si="13"/>
        <v>магазин Галерея Новосибирск-ACC-OLD STOCKS-February 2020</v>
      </c>
      <c r="M233" s="83">
        <f t="shared" si="14"/>
        <v>2</v>
      </c>
      <c r="N233" s="84">
        <f t="shared" si="15"/>
        <v>6400</v>
      </c>
    </row>
    <row r="234" spans="1:14" x14ac:dyDescent="0.3">
      <c r="A234" s="88" t="s">
        <v>76</v>
      </c>
      <c r="B234" s="89" t="s">
        <v>57</v>
      </c>
      <c r="C234" s="89" t="s">
        <v>74</v>
      </c>
      <c r="D234" s="90">
        <v>3</v>
      </c>
      <c r="E234" s="109">
        <v>6939.61</v>
      </c>
      <c r="F234" s="109">
        <v>8700</v>
      </c>
      <c r="G234" s="110">
        <v>1156.5999999999999</v>
      </c>
      <c r="H234" s="91" t="s">
        <v>33</v>
      </c>
      <c r="I234" s="82" t="str">
        <f t="shared" si="12"/>
        <v>магазин Галерея Новосибирск</v>
      </c>
      <c r="J234" s="82" t="str">
        <f>VLOOKUP($B:$B,source!$A:$B,2,0)</f>
        <v>ACC</v>
      </c>
      <c r="K234" s="82" t="str">
        <f>IFERROR(VLOOKUP($C:$C,source!$A:$B,2,0),"OLD STOCKS")</f>
        <v>SP20</v>
      </c>
      <c r="L234" s="82" t="str">
        <f t="shared" si="13"/>
        <v>магазин Галерея Новосибирск-ACC-SP20-February 2020</v>
      </c>
      <c r="M234" s="83">
        <f t="shared" si="14"/>
        <v>3</v>
      </c>
      <c r="N234" s="84">
        <f t="shared" si="15"/>
        <v>6939.61</v>
      </c>
    </row>
    <row r="235" spans="1:14" x14ac:dyDescent="0.3">
      <c r="A235" s="88" t="s">
        <v>76</v>
      </c>
      <c r="B235" s="89" t="s">
        <v>57</v>
      </c>
      <c r="C235" s="128" t="s">
        <v>60</v>
      </c>
      <c r="D235" s="129">
        <v>20</v>
      </c>
      <c r="E235" s="130">
        <v>3980</v>
      </c>
      <c r="F235" s="130">
        <v>3980</v>
      </c>
      <c r="G235" s="131">
        <v>663.4</v>
      </c>
      <c r="H235" s="132" t="s">
        <v>33</v>
      </c>
      <c r="I235" s="125" t="str">
        <f t="shared" ref="I235:I298" si="16">A235</f>
        <v>магазин Галерея Новосибирск</v>
      </c>
      <c r="J235" s="125" t="str">
        <f>VLOOKUP($B:$B,source!$A:$B,2,0)</f>
        <v>ACC</v>
      </c>
      <c r="K235" s="125" t="str">
        <f>IFERROR(VLOOKUP($C:$C,source!$A:$B,2,0),"OLD STOCKS")</f>
        <v>All Seasons</v>
      </c>
      <c r="L235" s="125" t="str">
        <f t="shared" ref="L235:L298" si="17">I235&amp;"-"&amp;J235&amp;"-"&amp;K235&amp;"-"&amp;H235</f>
        <v>магазин Галерея Новосибирск-ACC-All Seasons-February 2020</v>
      </c>
      <c r="M235" s="126">
        <f t="shared" ref="M235:M298" si="18">D235</f>
        <v>20</v>
      </c>
      <c r="N235" s="127">
        <f t="shared" ref="N235:N298" si="19">E235</f>
        <v>3980</v>
      </c>
    </row>
    <row r="236" spans="1:14" x14ac:dyDescent="0.3">
      <c r="A236" s="88" t="s">
        <v>76</v>
      </c>
      <c r="B236" s="89" t="s">
        <v>57</v>
      </c>
      <c r="C236" s="89" t="s">
        <v>61</v>
      </c>
      <c r="D236" s="90">
        <v>4</v>
      </c>
      <c r="E236" s="109">
        <v>6400</v>
      </c>
      <c r="F236" s="109">
        <v>12800</v>
      </c>
      <c r="G236" s="110">
        <v>1066.68</v>
      </c>
      <c r="H236" s="91" t="s">
        <v>33</v>
      </c>
      <c r="I236" s="82" t="str">
        <f t="shared" si="16"/>
        <v>магазин Галерея Новосибирск</v>
      </c>
      <c r="J236" s="82" t="str">
        <f>VLOOKUP($B:$B,source!$A:$B,2,0)</f>
        <v>ACC</v>
      </c>
      <c r="K236" s="82" t="str">
        <f>IFERROR(VLOOKUP($C:$C,source!$A:$B,2,0),"OLD STOCKS")</f>
        <v>HO19</v>
      </c>
      <c r="L236" s="82" t="str">
        <f t="shared" si="17"/>
        <v>магазин Галерея Новосибирск-ACC-HO19-February 2020</v>
      </c>
      <c r="M236" s="83">
        <f t="shared" si="18"/>
        <v>4</v>
      </c>
      <c r="N236" s="84">
        <f t="shared" si="19"/>
        <v>6400</v>
      </c>
    </row>
    <row r="237" spans="1:14" x14ac:dyDescent="0.3">
      <c r="A237" s="88" t="s">
        <v>76</v>
      </c>
      <c r="B237" s="89" t="s">
        <v>57</v>
      </c>
      <c r="C237" s="89" t="s">
        <v>69</v>
      </c>
      <c r="D237" s="90">
        <v>1</v>
      </c>
      <c r="E237" s="109">
        <v>1445</v>
      </c>
      <c r="F237" s="109"/>
      <c r="G237" s="110">
        <v>240.84</v>
      </c>
      <c r="H237" s="91" t="s">
        <v>33</v>
      </c>
      <c r="I237" s="82" t="str">
        <f t="shared" si="16"/>
        <v>магазин Галерея Новосибирск</v>
      </c>
      <c r="J237" s="82" t="str">
        <f>VLOOKUP($B:$B,source!$A:$B,2,0)</f>
        <v>ACC</v>
      </c>
      <c r="K237" s="82" t="str">
        <f>IFERROR(VLOOKUP($C:$C,source!$A:$B,2,0),"OLD STOCKS")</f>
        <v>OLD STOCKS</v>
      </c>
      <c r="L237" s="82" t="str">
        <f t="shared" si="17"/>
        <v>магазин Галерея Новосибирск-ACC-OLD STOCKS-February 2020</v>
      </c>
      <c r="M237" s="83">
        <f t="shared" si="18"/>
        <v>1</v>
      </c>
      <c r="N237" s="84">
        <f t="shared" si="19"/>
        <v>1445</v>
      </c>
    </row>
    <row r="238" spans="1:14" x14ac:dyDescent="0.3">
      <c r="A238" s="88" t="s">
        <v>76</v>
      </c>
      <c r="B238" s="89" t="s">
        <v>57</v>
      </c>
      <c r="C238" s="89" t="s">
        <v>63</v>
      </c>
      <c r="D238" s="90">
        <v>20</v>
      </c>
      <c r="E238" s="109">
        <v>14527.05</v>
      </c>
      <c r="F238" s="109">
        <v>32950</v>
      </c>
      <c r="G238" s="110">
        <v>2421.14</v>
      </c>
      <c r="H238" s="91" t="s">
        <v>33</v>
      </c>
      <c r="I238" s="82" t="str">
        <f t="shared" si="16"/>
        <v>магазин Галерея Новосибирск</v>
      </c>
      <c r="J238" s="82" t="str">
        <f>VLOOKUP($B:$B,source!$A:$B,2,0)</f>
        <v>ACC</v>
      </c>
      <c r="K238" s="82" t="str">
        <f>IFERROR(VLOOKUP($C:$C,source!$A:$B,2,0),"OLD STOCKS")</f>
        <v>FA19</v>
      </c>
      <c r="L238" s="82" t="str">
        <f t="shared" si="17"/>
        <v>магазин Галерея Новосибирск-ACC-FA19-February 2020</v>
      </c>
      <c r="M238" s="83">
        <f t="shared" si="18"/>
        <v>20</v>
      </c>
      <c r="N238" s="84">
        <f t="shared" si="19"/>
        <v>14527.05</v>
      </c>
    </row>
    <row r="239" spans="1:14" x14ac:dyDescent="0.3">
      <c r="A239" s="88" t="s">
        <v>76</v>
      </c>
      <c r="B239" s="89" t="s">
        <v>64</v>
      </c>
      <c r="C239" s="89" t="s">
        <v>58</v>
      </c>
      <c r="D239" s="90">
        <v>11</v>
      </c>
      <c r="E239" s="109">
        <v>81700</v>
      </c>
      <c r="F239" s="109">
        <v>81700</v>
      </c>
      <c r="G239" s="110">
        <v>13616.65</v>
      </c>
      <c r="H239" s="91" t="s">
        <v>33</v>
      </c>
      <c r="I239" s="82" t="str">
        <f t="shared" si="16"/>
        <v>магазин Галерея Новосибирск</v>
      </c>
      <c r="J239" s="82" t="str">
        <f>VLOOKUP($B:$B,source!$A:$B,2,0)</f>
        <v>FOOTWEAR</v>
      </c>
      <c r="K239" s="82" t="str">
        <f>IFERROR(VLOOKUP($C:$C,source!$A:$B,2,0),"OLD STOCKS")</f>
        <v>C/O</v>
      </c>
      <c r="L239" s="82" t="str">
        <f t="shared" si="17"/>
        <v>магазин Галерея Новосибирск-FOOTWEAR-C/O-February 2020</v>
      </c>
      <c r="M239" s="83">
        <f t="shared" si="18"/>
        <v>11</v>
      </c>
      <c r="N239" s="84">
        <f t="shared" si="19"/>
        <v>81700</v>
      </c>
    </row>
    <row r="240" spans="1:14" x14ac:dyDescent="0.3">
      <c r="A240" s="88" t="s">
        <v>76</v>
      </c>
      <c r="B240" s="89" t="s">
        <v>64</v>
      </c>
      <c r="C240" s="89" t="s">
        <v>59</v>
      </c>
      <c r="D240" s="90">
        <v>3</v>
      </c>
      <c r="E240" s="109">
        <v>19200</v>
      </c>
      <c r="F240" s="109">
        <v>19200</v>
      </c>
      <c r="G240" s="110">
        <v>3200.01</v>
      </c>
      <c r="H240" s="91" t="s">
        <v>33</v>
      </c>
      <c r="I240" s="82" t="str">
        <f t="shared" si="16"/>
        <v>магазин Галерея Новосибирск</v>
      </c>
      <c r="J240" s="82" t="str">
        <f>VLOOKUP($B:$B,source!$A:$B,2,0)</f>
        <v>FOOTWEAR</v>
      </c>
      <c r="K240" s="82" t="str">
        <f>IFERROR(VLOOKUP($C:$C,source!$A:$B,2,0),"OLD STOCKS")</f>
        <v>OLD STOCKS</v>
      </c>
      <c r="L240" s="82" t="str">
        <f t="shared" si="17"/>
        <v>магазин Галерея Новосибирск-FOOTWEAR-OLD STOCKS-February 2020</v>
      </c>
      <c r="M240" s="83">
        <f t="shared" si="18"/>
        <v>3</v>
      </c>
      <c r="N240" s="84">
        <f t="shared" si="19"/>
        <v>19200</v>
      </c>
    </row>
    <row r="241" spans="1:14" x14ac:dyDescent="0.3">
      <c r="A241" s="88" t="s">
        <v>76</v>
      </c>
      <c r="B241" s="89" t="s">
        <v>64</v>
      </c>
      <c r="C241" s="89" t="s">
        <v>74</v>
      </c>
      <c r="D241" s="90">
        <v>9</v>
      </c>
      <c r="E241" s="109">
        <v>57050</v>
      </c>
      <c r="F241" s="109">
        <v>57050</v>
      </c>
      <c r="G241" s="110">
        <v>9508.32</v>
      </c>
      <c r="H241" s="91" t="s">
        <v>33</v>
      </c>
      <c r="I241" s="82" t="str">
        <f t="shared" si="16"/>
        <v>магазин Галерея Новосибирск</v>
      </c>
      <c r="J241" s="82" t="str">
        <f>VLOOKUP($B:$B,source!$A:$B,2,0)</f>
        <v>FOOTWEAR</v>
      </c>
      <c r="K241" s="82" t="str">
        <f>IFERROR(VLOOKUP($C:$C,source!$A:$B,2,0),"OLD STOCKS")</f>
        <v>SP20</v>
      </c>
      <c r="L241" s="82" t="str">
        <f t="shared" si="17"/>
        <v>магазин Галерея Новосибирск-FOOTWEAR-SP20-February 2020</v>
      </c>
      <c r="M241" s="83">
        <f t="shared" si="18"/>
        <v>9</v>
      </c>
      <c r="N241" s="84">
        <f t="shared" si="19"/>
        <v>57050</v>
      </c>
    </row>
    <row r="242" spans="1:14" x14ac:dyDescent="0.3">
      <c r="A242" s="88" t="s">
        <v>76</v>
      </c>
      <c r="B242" s="89" t="s">
        <v>64</v>
      </c>
      <c r="C242" s="89" t="s">
        <v>60</v>
      </c>
      <c r="D242" s="90">
        <v>18</v>
      </c>
      <c r="E242" s="109">
        <v>103886.5</v>
      </c>
      <c r="F242" s="109">
        <v>104710</v>
      </c>
      <c r="G242" s="110">
        <v>17314.46</v>
      </c>
      <c r="H242" s="91" t="s">
        <v>33</v>
      </c>
      <c r="I242" s="82" t="str">
        <f t="shared" si="16"/>
        <v>магазин Галерея Новосибирск</v>
      </c>
      <c r="J242" s="82" t="str">
        <f>VLOOKUP($B:$B,source!$A:$B,2,0)</f>
        <v>FOOTWEAR</v>
      </c>
      <c r="K242" s="82" t="str">
        <f>IFERROR(VLOOKUP($C:$C,source!$A:$B,2,0),"OLD STOCKS")</f>
        <v>All Seasons</v>
      </c>
      <c r="L242" s="82" t="str">
        <f t="shared" si="17"/>
        <v>магазин Галерея Новосибирск-FOOTWEAR-All Seasons-February 2020</v>
      </c>
      <c r="M242" s="83">
        <f t="shared" si="18"/>
        <v>18</v>
      </c>
      <c r="N242" s="84">
        <f t="shared" si="19"/>
        <v>103886.5</v>
      </c>
    </row>
    <row r="243" spans="1:14" x14ac:dyDescent="0.3">
      <c r="A243" s="88" t="s">
        <v>76</v>
      </c>
      <c r="B243" s="89" t="s">
        <v>64</v>
      </c>
      <c r="C243" s="89" t="s">
        <v>68</v>
      </c>
      <c r="D243" s="90">
        <v>1</v>
      </c>
      <c r="E243" s="109">
        <v>4945</v>
      </c>
      <c r="F243" s="109">
        <v>9890</v>
      </c>
      <c r="G243" s="110">
        <v>824.17</v>
      </c>
      <c r="H243" s="91" t="s">
        <v>33</v>
      </c>
      <c r="I243" s="82" t="str">
        <f t="shared" si="16"/>
        <v>магазин Галерея Новосибирск</v>
      </c>
      <c r="J243" s="82" t="str">
        <f>VLOOKUP($B:$B,source!$A:$B,2,0)</f>
        <v>FOOTWEAR</v>
      </c>
      <c r="K243" s="82" t="str">
        <f>IFERROR(VLOOKUP($C:$C,source!$A:$B,2,0),"OLD STOCKS")</f>
        <v>OLD STOCKS</v>
      </c>
      <c r="L243" s="82" t="str">
        <f t="shared" si="17"/>
        <v>магазин Галерея Новосибирск-FOOTWEAR-OLD STOCKS-February 2020</v>
      </c>
      <c r="M243" s="83">
        <f t="shared" si="18"/>
        <v>1</v>
      </c>
      <c r="N243" s="84">
        <f t="shared" si="19"/>
        <v>4945</v>
      </c>
    </row>
    <row r="244" spans="1:14" x14ac:dyDescent="0.3">
      <c r="A244" s="88" t="s">
        <v>76</v>
      </c>
      <c r="B244" s="89" t="s">
        <v>64</v>
      </c>
      <c r="C244" s="89" t="s">
        <v>61</v>
      </c>
      <c r="D244" s="90">
        <v>34</v>
      </c>
      <c r="E244" s="109">
        <v>136525</v>
      </c>
      <c r="F244" s="109">
        <v>292200</v>
      </c>
      <c r="G244" s="110">
        <v>22754.19</v>
      </c>
      <c r="H244" s="91" t="s">
        <v>33</v>
      </c>
      <c r="I244" s="82" t="str">
        <f t="shared" si="16"/>
        <v>магазин Галерея Новосибирск</v>
      </c>
      <c r="J244" s="82" t="str">
        <f>VLOOKUP($B:$B,source!$A:$B,2,0)</f>
        <v>FOOTWEAR</v>
      </c>
      <c r="K244" s="82" t="str">
        <f>IFERROR(VLOOKUP($C:$C,source!$A:$B,2,0),"OLD STOCKS")</f>
        <v>HO19</v>
      </c>
      <c r="L244" s="82" t="str">
        <f t="shared" si="17"/>
        <v>магазин Галерея Новосибирск-FOOTWEAR-HO19-February 2020</v>
      </c>
      <c r="M244" s="83">
        <f t="shared" si="18"/>
        <v>34</v>
      </c>
      <c r="N244" s="84">
        <f t="shared" si="19"/>
        <v>136525</v>
      </c>
    </row>
    <row r="245" spans="1:14" x14ac:dyDescent="0.3">
      <c r="A245" s="88" t="s">
        <v>76</v>
      </c>
      <c r="B245" s="89" t="s">
        <v>64</v>
      </c>
      <c r="C245" s="89" t="s">
        <v>69</v>
      </c>
      <c r="D245" s="90">
        <v>-1</v>
      </c>
      <c r="E245" s="109">
        <v>-2550</v>
      </c>
      <c r="F245" s="109">
        <v>-5100</v>
      </c>
      <c r="G245" s="110">
        <v>-425</v>
      </c>
      <c r="H245" s="91" t="s">
        <v>33</v>
      </c>
      <c r="I245" s="82" t="str">
        <f t="shared" si="16"/>
        <v>магазин Галерея Новосибирск</v>
      </c>
      <c r="J245" s="82" t="str">
        <f>VLOOKUP($B:$B,source!$A:$B,2,0)</f>
        <v>FOOTWEAR</v>
      </c>
      <c r="K245" s="82" t="str">
        <f>IFERROR(VLOOKUP($C:$C,source!$A:$B,2,0),"OLD STOCKS")</f>
        <v>OLD STOCKS</v>
      </c>
      <c r="L245" s="82" t="str">
        <f t="shared" si="17"/>
        <v>магазин Галерея Новосибирск-FOOTWEAR-OLD STOCKS-February 2020</v>
      </c>
      <c r="M245" s="83">
        <f t="shared" si="18"/>
        <v>-1</v>
      </c>
      <c r="N245" s="84">
        <f t="shared" si="19"/>
        <v>-2550</v>
      </c>
    </row>
    <row r="246" spans="1:14" x14ac:dyDescent="0.3">
      <c r="A246" s="88" t="s">
        <v>76</v>
      </c>
      <c r="B246" s="89" t="s">
        <v>64</v>
      </c>
      <c r="C246" s="89" t="s">
        <v>63</v>
      </c>
      <c r="D246" s="90">
        <v>69</v>
      </c>
      <c r="E246" s="109">
        <v>239090</v>
      </c>
      <c r="F246" s="109">
        <v>502950</v>
      </c>
      <c r="G246" s="110">
        <v>39848.339999999997</v>
      </c>
      <c r="H246" s="91" t="s">
        <v>33</v>
      </c>
      <c r="I246" s="82" t="str">
        <f t="shared" si="16"/>
        <v>магазин Галерея Новосибирск</v>
      </c>
      <c r="J246" s="82" t="str">
        <f>VLOOKUP($B:$B,source!$A:$B,2,0)</f>
        <v>FOOTWEAR</v>
      </c>
      <c r="K246" s="82" t="str">
        <f>IFERROR(VLOOKUP($C:$C,source!$A:$B,2,0),"OLD STOCKS")</f>
        <v>FA19</v>
      </c>
      <c r="L246" s="82" t="str">
        <f t="shared" si="17"/>
        <v>магазин Галерея Новосибирск-FOOTWEAR-FA19-February 2020</v>
      </c>
      <c r="M246" s="83">
        <f t="shared" si="18"/>
        <v>69</v>
      </c>
      <c r="N246" s="84">
        <f t="shared" si="19"/>
        <v>239090</v>
      </c>
    </row>
    <row r="247" spans="1:14" x14ac:dyDescent="0.3">
      <c r="A247" s="88" t="s">
        <v>76</v>
      </c>
      <c r="B247" s="89" t="s">
        <v>70</v>
      </c>
      <c r="C247" s="89" t="s">
        <v>58</v>
      </c>
      <c r="D247" s="90">
        <v>12</v>
      </c>
      <c r="E247" s="109">
        <v>20655</v>
      </c>
      <c r="F247" s="109">
        <v>27200</v>
      </c>
      <c r="G247" s="110">
        <v>3442.48</v>
      </c>
      <c r="H247" s="91" t="s">
        <v>33</v>
      </c>
      <c r="I247" s="82" t="str">
        <f t="shared" si="16"/>
        <v>магазин Галерея Новосибирск</v>
      </c>
      <c r="J247" s="82" t="str">
        <f>VLOOKUP($B:$B,source!$A:$B,2,0)</f>
        <v>APPAREL</v>
      </c>
      <c r="K247" s="82" t="str">
        <f>IFERROR(VLOOKUP($C:$C,source!$A:$B,2,0),"OLD STOCKS")</f>
        <v>C/O</v>
      </c>
      <c r="L247" s="82" t="str">
        <f t="shared" si="17"/>
        <v>магазин Галерея Новосибирск-APPAREL-C/O-February 2020</v>
      </c>
      <c r="M247" s="83">
        <f t="shared" si="18"/>
        <v>12</v>
      </c>
      <c r="N247" s="84">
        <f t="shared" si="19"/>
        <v>20655</v>
      </c>
    </row>
    <row r="248" spans="1:14" x14ac:dyDescent="0.3">
      <c r="A248" s="88" t="s">
        <v>76</v>
      </c>
      <c r="B248" s="89" t="s">
        <v>70</v>
      </c>
      <c r="C248" s="89" t="s">
        <v>59</v>
      </c>
      <c r="D248" s="90">
        <v>16</v>
      </c>
      <c r="E248" s="109">
        <v>27000</v>
      </c>
      <c r="F248" s="109">
        <v>67500</v>
      </c>
      <c r="G248" s="110">
        <v>4499.99</v>
      </c>
      <c r="H248" s="91" t="s">
        <v>33</v>
      </c>
      <c r="I248" s="82" t="str">
        <f t="shared" si="16"/>
        <v>магазин Галерея Новосибирск</v>
      </c>
      <c r="J248" s="82" t="str">
        <f>VLOOKUP($B:$B,source!$A:$B,2,0)</f>
        <v>APPAREL</v>
      </c>
      <c r="K248" s="82" t="str">
        <f>IFERROR(VLOOKUP($C:$C,source!$A:$B,2,0),"OLD STOCKS")</f>
        <v>OLD STOCKS</v>
      </c>
      <c r="L248" s="82" t="str">
        <f t="shared" si="17"/>
        <v>магазин Галерея Новосибирск-APPAREL-OLD STOCKS-February 2020</v>
      </c>
      <c r="M248" s="83">
        <f t="shared" si="18"/>
        <v>16</v>
      </c>
      <c r="N248" s="84">
        <f t="shared" si="19"/>
        <v>27000</v>
      </c>
    </row>
    <row r="249" spans="1:14" x14ac:dyDescent="0.3">
      <c r="A249" s="88" t="s">
        <v>76</v>
      </c>
      <c r="B249" s="89" t="s">
        <v>70</v>
      </c>
      <c r="C249" s="89" t="s">
        <v>71</v>
      </c>
      <c r="D249" s="90">
        <v>11</v>
      </c>
      <c r="E249" s="109">
        <v>14644</v>
      </c>
      <c r="F249" s="109">
        <v>24894</v>
      </c>
      <c r="G249" s="110">
        <v>2440.67</v>
      </c>
      <c r="H249" s="91" t="s">
        <v>33</v>
      </c>
      <c r="I249" s="82" t="str">
        <f t="shared" si="16"/>
        <v>магазин Галерея Новосибирск</v>
      </c>
      <c r="J249" s="82" t="str">
        <f>VLOOKUP($B:$B,source!$A:$B,2,0)</f>
        <v>APPAREL</v>
      </c>
      <c r="K249" s="82" t="str">
        <f>IFERROR(VLOOKUP($C:$C,source!$A:$B,2,0),"OLD STOCKS")</f>
        <v>OLD STOCKS</v>
      </c>
      <c r="L249" s="82" t="str">
        <f t="shared" si="17"/>
        <v>магазин Галерея Новосибирск-APPAREL-OLD STOCKS-February 2020</v>
      </c>
      <c r="M249" s="83">
        <f t="shared" si="18"/>
        <v>11</v>
      </c>
      <c r="N249" s="84">
        <f t="shared" si="19"/>
        <v>14644</v>
      </c>
    </row>
    <row r="250" spans="1:14" x14ac:dyDescent="0.3">
      <c r="A250" s="88" t="s">
        <v>76</v>
      </c>
      <c r="B250" s="89" t="s">
        <v>70</v>
      </c>
      <c r="C250" s="89" t="s">
        <v>68</v>
      </c>
      <c r="D250" s="90">
        <v>5</v>
      </c>
      <c r="E250" s="109">
        <v>29444</v>
      </c>
      <c r="F250" s="109">
        <v>54010</v>
      </c>
      <c r="G250" s="110">
        <v>4907.32</v>
      </c>
      <c r="H250" s="91" t="s">
        <v>33</v>
      </c>
      <c r="I250" s="82" t="str">
        <f t="shared" si="16"/>
        <v>магазин Галерея Новосибирск</v>
      </c>
      <c r="J250" s="82" t="str">
        <f>VLOOKUP($B:$B,source!$A:$B,2,0)</f>
        <v>APPAREL</v>
      </c>
      <c r="K250" s="82" t="str">
        <f>IFERROR(VLOOKUP($C:$C,source!$A:$B,2,0),"OLD STOCKS")</f>
        <v>OLD STOCKS</v>
      </c>
      <c r="L250" s="82" t="str">
        <f t="shared" si="17"/>
        <v>магазин Галерея Новосибирск-APPAREL-OLD STOCKS-February 2020</v>
      </c>
      <c r="M250" s="83">
        <f t="shared" si="18"/>
        <v>5</v>
      </c>
      <c r="N250" s="84">
        <f t="shared" si="19"/>
        <v>29444</v>
      </c>
    </row>
    <row r="251" spans="1:14" x14ac:dyDescent="0.3">
      <c r="A251" s="88" t="s">
        <v>76</v>
      </c>
      <c r="B251" s="89" t="s">
        <v>70</v>
      </c>
      <c r="C251" s="89" t="s">
        <v>61</v>
      </c>
      <c r="D251" s="90">
        <v>7</v>
      </c>
      <c r="E251" s="109">
        <v>10465</v>
      </c>
      <c r="F251" s="109">
        <v>22550</v>
      </c>
      <c r="G251" s="110">
        <v>1744.17</v>
      </c>
      <c r="H251" s="91" t="s">
        <v>33</v>
      </c>
      <c r="I251" s="82" t="str">
        <f t="shared" si="16"/>
        <v>магазин Галерея Новосибирск</v>
      </c>
      <c r="J251" s="82" t="str">
        <f>VLOOKUP($B:$B,source!$A:$B,2,0)</f>
        <v>APPAREL</v>
      </c>
      <c r="K251" s="82" t="str">
        <f>IFERROR(VLOOKUP($C:$C,source!$A:$B,2,0),"OLD STOCKS")</f>
        <v>HO19</v>
      </c>
      <c r="L251" s="82" t="str">
        <f t="shared" si="17"/>
        <v>магазин Галерея Новосибирск-APPAREL-HO19-February 2020</v>
      </c>
      <c r="M251" s="83">
        <f t="shared" si="18"/>
        <v>7</v>
      </c>
      <c r="N251" s="84">
        <f t="shared" si="19"/>
        <v>10465</v>
      </c>
    </row>
    <row r="252" spans="1:14" x14ac:dyDescent="0.3">
      <c r="A252" s="88" t="s">
        <v>76</v>
      </c>
      <c r="B252" s="89" t="s">
        <v>70</v>
      </c>
      <c r="C252" s="89" t="s">
        <v>63</v>
      </c>
      <c r="D252" s="90">
        <v>64</v>
      </c>
      <c r="E252" s="109">
        <v>119893.34</v>
      </c>
      <c r="F252" s="109">
        <v>268150</v>
      </c>
      <c r="G252" s="110">
        <v>19982.13</v>
      </c>
      <c r="H252" s="91" t="s">
        <v>33</v>
      </c>
      <c r="I252" s="82" t="str">
        <f t="shared" si="16"/>
        <v>магазин Галерея Новосибирск</v>
      </c>
      <c r="J252" s="82" t="str">
        <f>VLOOKUP($B:$B,source!$A:$B,2,0)</f>
        <v>APPAREL</v>
      </c>
      <c r="K252" s="82" t="str">
        <f>IFERROR(VLOOKUP($C:$C,source!$A:$B,2,0),"OLD STOCKS")</f>
        <v>FA19</v>
      </c>
      <c r="L252" s="82" t="str">
        <f t="shared" si="17"/>
        <v>магазин Галерея Новосибирск-APPAREL-FA19-February 2020</v>
      </c>
      <c r="M252" s="83">
        <f t="shared" si="18"/>
        <v>64</v>
      </c>
      <c r="N252" s="84">
        <f t="shared" si="19"/>
        <v>119893.34</v>
      </c>
    </row>
    <row r="253" spans="1:14" x14ac:dyDescent="0.3">
      <c r="A253" s="88" t="s">
        <v>77</v>
      </c>
      <c r="B253" s="89" t="s">
        <v>57</v>
      </c>
      <c r="C253" s="89" t="s">
        <v>58</v>
      </c>
      <c r="D253" s="90">
        <v>15</v>
      </c>
      <c r="E253" s="109">
        <v>42205</v>
      </c>
      <c r="F253" s="109">
        <v>44550</v>
      </c>
      <c r="G253" s="110">
        <v>7034.14</v>
      </c>
      <c r="H253" s="91" t="s">
        <v>33</v>
      </c>
      <c r="I253" s="82" t="str">
        <f t="shared" si="16"/>
        <v>магазин Галерея СПБ</v>
      </c>
      <c r="J253" s="82" t="str">
        <f>VLOOKUP($B:$B,source!$A:$B,2,0)</f>
        <v>ACC</v>
      </c>
      <c r="K253" s="82" t="str">
        <f>IFERROR(VLOOKUP($C:$C,source!$A:$B,2,0),"OLD STOCKS")</f>
        <v>C/O</v>
      </c>
      <c r="L253" s="82" t="str">
        <f t="shared" si="17"/>
        <v>магазин Галерея СПБ-ACC-C/O-February 2020</v>
      </c>
      <c r="M253" s="83">
        <f t="shared" si="18"/>
        <v>15</v>
      </c>
      <c r="N253" s="84">
        <f t="shared" si="19"/>
        <v>42205</v>
      </c>
    </row>
    <row r="254" spans="1:14" x14ac:dyDescent="0.3">
      <c r="A254" s="88" t="s">
        <v>77</v>
      </c>
      <c r="B254" s="89" t="s">
        <v>57</v>
      </c>
      <c r="C254" s="89" t="s">
        <v>74</v>
      </c>
      <c r="D254" s="90">
        <v>6</v>
      </c>
      <c r="E254" s="109">
        <v>19050</v>
      </c>
      <c r="F254" s="109">
        <v>22550</v>
      </c>
      <c r="G254" s="110">
        <v>3175</v>
      </c>
      <c r="H254" s="91" t="s">
        <v>33</v>
      </c>
      <c r="I254" s="82" t="str">
        <f t="shared" si="16"/>
        <v>магазин Галерея СПБ</v>
      </c>
      <c r="J254" s="82" t="str">
        <f>VLOOKUP($B:$B,source!$A:$B,2,0)</f>
        <v>ACC</v>
      </c>
      <c r="K254" s="82" t="str">
        <f>IFERROR(VLOOKUP($C:$C,source!$A:$B,2,0),"OLD STOCKS")</f>
        <v>SP20</v>
      </c>
      <c r="L254" s="82" t="str">
        <f t="shared" si="17"/>
        <v>магазин Галерея СПБ-ACC-SP20-February 2020</v>
      </c>
      <c r="M254" s="83">
        <f t="shared" si="18"/>
        <v>6</v>
      </c>
      <c r="N254" s="84">
        <f t="shared" si="19"/>
        <v>19050</v>
      </c>
    </row>
    <row r="255" spans="1:14" x14ac:dyDescent="0.3">
      <c r="A255" s="88" t="s">
        <v>77</v>
      </c>
      <c r="B255" s="89" t="s">
        <v>57</v>
      </c>
      <c r="C255" s="128" t="s">
        <v>60</v>
      </c>
      <c r="D255" s="129">
        <v>55</v>
      </c>
      <c r="E255" s="130">
        <v>10615.1</v>
      </c>
      <c r="F255" s="130">
        <v>10866</v>
      </c>
      <c r="G255" s="131">
        <v>1769.33</v>
      </c>
      <c r="H255" s="132" t="s">
        <v>33</v>
      </c>
      <c r="I255" s="125" t="str">
        <f t="shared" si="16"/>
        <v>магазин Галерея СПБ</v>
      </c>
      <c r="J255" s="125" t="str">
        <f>VLOOKUP($B:$B,source!$A:$B,2,0)</f>
        <v>ACC</v>
      </c>
      <c r="K255" s="125" t="str">
        <f>IFERROR(VLOOKUP($C:$C,source!$A:$B,2,0),"OLD STOCKS")</f>
        <v>All Seasons</v>
      </c>
      <c r="L255" s="125" t="str">
        <f t="shared" si="17"/>
        <v>магазин Галерея СПБ-ACC-All Seasons-February 2020</v>
      </c>
      <c r="M255" s="126">
        <f t="shared" si="18"/>
        <v>55</v>
      </c>
      <c r="N255" s="127">
        <f t="shared" si="19"/>
        <v>10615.1</v>
      </c>
    </row>
    <row r="256" spans="1:14" x14ac:dyDescent="0.3">
      <c r="A256" s="88" t="s">
        <v>77</v>
      </c>
      <c r="B256" s="89" t="s">
        <v>57</v>
      </c>
      <c r="C256" s="89" t="s">
        <v>61</v>
      </c>
      <c r="D256" s="90">
        <v>13</v>
      </c>
      <c r="E256" s="109">
        <v>19300</v>
      </c>
      <c r="F256" s="109">
        <v>38600</v>
      </c>
      <c r="G256" s="110">
        <v>3216.7</v>
      </c>
      <c r="H256" s="91" t="s">
        <v>33</v>
      </c>
      <c r="I256" s="82" t="str">
        <f t="shared" si="16"/>
        <v>магазин Галерея СПБ</v>
      </c>
      <c r="J256" s="82" t="str">
        <f>VLOOKUP($B:$B,source!$A:$B,2,0)</f>
        <v>ACC</v>
      </c>
      <c r="K256" s="82" t="str">
        <f>IFERROR(VLOOKUP($C:$C,source!$A:$B,2,0),"OLD STOCKS")</f>
        <v>HO19</v>
      </c>
      <c r="L256" s="82" t="str">
        <f t="shared" si="17"/>
        <v>магазин Галерея СПБ-ACC-HO19-February 2020</v>
      </c>
      <c r="M256" s="83">
        <f t="shared" si="18"/>
        <v>13</v>
      </c>
      <c r="N256" s="84">
        <f t="shared" si="19"/>
        <v>19300</v>
      </c>
    </row>
    <row r="257" spans="1:14" x14ac:dyDescent="0.3">
      <c r="A257" s="88" t="s">
        <v>77</v>
      </c>
      <c r="B257" s="89" t="s">
        <v>57</v>
      </c>
      <c r="C257" s="89" t="s">
        <v>62</v>
      </c>
      <c r="D257" s="90">
        <v>1</v>
      </c>
      <c r="E257" s="109">
        <v>2975</v>
      </c>
      <c r="F257" s="109">
        <v>5950</v>
      </c>
      <c r="G257" s="110">
        <v>495.83</v>
      </c>
      <c r="H257" s="91" t="s">
        <v>33</v>
      </c>
      <c r="I257" s="82" t="str">
        <f t="shared" si="16"/>
        <v>магазин Галерея СПБ</v>
      </c>
      <c r="J257" s="82" t="str">
        <f>VLOOKUP($B:$B,source!$A:$B,2,0)</f>
        <v>ACC</v>
      </c>
      <c r="K257" s="82" t="str">
        <f>IFERROR(VLOOKUP($C:$C,source!$A:$B,2,0),"OLD STOCKS")</f>
        <v>OLD STOCKS</v>
      </c>
      <c r="L257" s="82" t="str">
        <f t="shared" si="17"/>
        <v>магазин Галерея СПБ-ACC-OLD STOCKS-February 2020</v>
      </c>
      <c r="M257" s="83">
        <f t="shared" si="18"/>
        <v>1</v>
      </c>
      <c r="N257" s="84">
        <f t="shared" si="19"/>
        <v>2975</v>
      </c>
    </row>
    <row r="258" spans="1:14" x14ac:dyDescent="0.3">
      <c r="A258" s="88" t="s">
        <v>77</v>
      </c>
      <c r="B258" s="89" t="s">
        <v>57</v>
      </c>
      <c r="C258" s="89" t="s">
        <v>63</v>
      </c>
      <c r="D258" s="90">
        <v>45</v>
      </c>
      <c r="E258" s="109">
        <v>36655</v>
      </c>
      <c r="F258" s="109">
        <v>74550</v>
      </c>
      <c r="G258" s="110">
        <v>6109.06</v>
      </c>
      <c r="H258" s="91" t="s">
        <v>33</v>
      </c>
      <c r="I258" s="82" t="str">
        <f t="shared" si="16"/>
        <v>магазин Галерея СПБ</v>
      </c>
      <c r="J258" s="82" t="str">
        <f>VLOOKUP($B:$B,source!$A:$B,2,0)</f>
        <v>ACC</v>
      </c>
      <c r="K258" s="82" t="str">
        <f>IFERROR(VLOOKUP($C:$C,source!$A:$B,2,0),"OLD STOCKS")</f>
        <v>FA19</v>
      </c>
      <c r="L258" s="82" t="str">
        <f t="shared" si="17"/>
        <v>магазин Галерея СПБ-ACC-FA19-February 2020</v>
      </c>
      <c r="M258" s="83">
        <f t="shared" si="18"/>
        <v>45</v>
      </c>
      <c r="N258" s="84">
        <f t="shared" si="19"/>
        <v>36655</v>
      </c>
    </row>
    <row r="259" spans="1:14" x14ac:dyDescent="0.3">
      <c r="A259" s="88" t="s">
        <v>77</v>
      </c>
      <c r="B259" s="89" t="s">
        <v>64</v>
      </c>
      <c r="C259" s="89" t="s">
        <v>58</v>
      </c>
      <c r="D259" s="90">
        <v>59</v>
      </c>
      <c r="E259" s="109">
        <v>419013.21</v>
      </c>
      <c r="F259" s="109">
        <v>425490</v>
      </c>
      <c r="G259" s="110">
        <v>69835.490000000005</v>
      </c>
      <c r="H259" s="91" t="s">
        <v>33</v>
      </c>
      <c r="I259" s="82" t="str">
        <f t="shared" si="16"/>
        <v>магазин Галерея СПБ</v>
      </c>
      <c r="J259" s="82" t="str">
        <f>VLOOKUP($B:$B,source!$A:$B,2,0)</f>
        <v>FOOTWEAR</v>
      </c>
      <c r="K259" s="82" t="str">
        <f>IFERROR(VLOOKUP($C:$C,source!$A:$B,2,0),"OLD STOCKS")</f>
        <v>C/O</v>
      </c>
      <c r="L259" s="82" t="str">
        <f t="shared" si="17"/>
        <v>магазин Галерея СПБ-FOOTWEAR-C/O-February 2020</v>
      </c>
      <c r="M259" s="83">
        <f t="shared" si="18"/>
        <v>59</v>
      </c>
      <c r="N259" s="84">
        <f t="shared" si="19"/>
        <v>419013.21</v>
      </c>
    </row>
    <row r="260" spans="1:14" x14ac:dyDescent="0.3">
      <c r="A260" s="88" t="s">
        <v>77</v>
      </c>
      <c r="B260" s="89" t="s">
        <v>64</v>
      </c>
      <c r="C260" s="89" t="s">
        <v>66</v>
      </c>
      <c r="D260" s="90">
        <v>22</v>
      </c>
      <c r="E260" s="109">
        <v>73376.08</v>
      </c>
      <c r="F260" s="109">
        <v>193850</v>
      </c>
      <c r="G260" s="110">
        <v>12229.36</v>
      </c>
      <c r="H260" s="91" t="s">
        <v>33</v>
      </c>
      <c r="I260" s="82" t="str">
        <f t="shared" si="16"/>
        <v>магазин Галерея СПБ</v>
      </c>
      <c r="J260" s="82" t="str">
        <f>VLOOKUP($B:$B,source!$A:$B,2,0)</f>
        <v>FOOTWEAR</v>
      </c>
      <c r="K260" s="82" t="str">
        <f>IFERROR(VLOOKUP($C:$C,source!$A:$B,2,0),"OLD STOCKS")</f>
        <v>Incubate 2019</v>
      </c>
      <c r="L260" s="82" t="str">
        <f t="shared" si="17"/>
        <v>магазин Галерея СПБ-FOOTWEAR-Incubate 2019-February 2020</v>
      </c>
      <c r="M260" s="83">
        <f t="shared" si="18"/>
        <v>22</v>
      </c>
      <c r="N260" s="84">
        <f t="shared" si="19"/>
        <v>73376.08</v>
      </c>
    </row>
    <row r="261" spans="1:14" x14ac:dyDescent="0.3">
      <c r="A261" s="88" t="s">
        <v>77</v>
      </c>
      <c r="B261" s="89" t="s">
        <v>64</v>
      </c>
      <c r="C261" s="89" t="s">
        <v>73</v>
      </c>
      <c r="D261" s="90">
        <v>1</v>
      </c>
      <c r="E261" s="109">
        <v>3570</v>
      </c>
      <c r="F261" s="109">
        <v>10200</v>
      </c>
      <c r="G261" s="110">
        <v>595</v>
      </c>
      <c r="H261" s="91" t="s">
        <v>33</v>
      </c>
      <c r="I261" s="82" t="str">
        <f t="shared" si="16"/>
        <v>магазин Галерея СПБ</v>
      </c>
      <c r="J261" s="82" t="str">
        <f>VLOOKUP($B:$B,source!$A:$B,2,0)</f>
        <v>FOOTWEAR</v>
      </c>
      <c r="K261" s="82" t="str">
        <f>IFERROR(VLOOKUP($C:$C,source!$A:$B,2,0),"OLD STOCKS")</f>
        <v>OLD STOCKS</v>
      </c>
      <c r="L261" s="82" t="str">
        <f t="shared" si="17"/>
        <v>магазин Галерея СПБ-FOOTWEAR-OLD STOCKS-February 2020</v>
      </c>
      <c r="M261" s="83">
        <f t="shared" si="18"/>
        <v>1</v>
      </c>
      <c r="N261" s="84">
        <f t="shared" si="19"/>
        <v>3570</v>
      </c>
    </row>
    <row r="262" spans="1:14" x14ac:dyDescent="0.3">
      <c r="A262" s="88" t="s">
        <v>77</v>
      </c>
      <c r="B262" s="89" t="s">
        <v>64</v>
      </c>
      <c r="C262" s="89" t="s">
        <v>59</v>
      </c>
      <c r="D262" s="90">
        <v>9</v>
      </c>
      <c r="E262" s="109">
        <v>62600</v>
      </c>
      <c r="F262" s="109">
        <v>62600</v>
      </c>
      <c r="G262" s="110">
        <v>10433.35</v>
      </c>
      <c r="H262" s="91" t="s">
        <v>33</v>
      </c>
      <c r="I262" s="82" t="str">
        <f t="shared" si="16"/>
        <v>магазин Галерея СПБ</v>
      </c>
      <c r="J262" s="82" t="str">
        <f>VLOOKUP($B:$B,source!$A:$B,2,0)</f>
        <v>FOOTWEAR</v>
      </c>
      <c r="K262" s="82" t="str">
        <f>IFERROR(VLOOKUP($C:$C,source!$A:$B,2,0),"OLD STOCKS")</f>
        <v>OLD STOCKS</v>
      </c>
      <c r="L262" s="82" t="str">
        <f t="shared" si="17"/>
        <v>магазин Галерея СПБ-FOOTWEAR-OLD STOCKS-February 2020</v>
      </c>
      <c r="M262" s="83">
        <f t="shared" si="18"/>
        <v>9</v>
      </c>
      <c r="N262" s="84">
        <f t="shared" si="19"/>
        <v>62600</v>
      </c>
    </row>
    <row r="263" spans="1:14" x14ac:dyDescent="0.3">
      <c r="A263" s="88" t="s">
        <v>77</v>
      </c>
      <c r="B263" s="89" t="s">
        <v>64</v>
      </c>
      <c r="C263" s="89" t="s">
        <v>74</v>
      </c>
      <c r="D263" s="90">
        <v>32</v>
      </c>
      <c r="E263" s="109">
        <v>229700</v>
      </c>
      <c r="F263" s="109">
        <v>234000</v>
      </c>
      <c r="G263" s="110">
        <v>38283.32</v>
      </c>
      <c r="H263" s="91" t="s">
        <v>33</v>
      </c>
      <c r="I263" s="82" t="str">
        <f t="shared" si="16"/>
        <v>магазин Галерея СПБ</v>
      </c>
      <c r="J263" s="82" t="str">
        <f>VLOOKUP($B:$B,source!$A:$B,2,0)</f>
        <v>FOOTWEAR</v>
      </c>
      <c r="K263" s="82" t="str">
        <f>IFERROR(VLOOKUP($C:$C,source!$A:$B,2,0),"OLD STOCKS")</f>
        <v>SP20</v>
      </c>
      <c r="L263" s="82" t="str">
        <f t="shared" si="17"/>
        <v>магазин Галерея СПБ-FOOTWEAR-SP20-February 2020</v>
      </c>
      <c r="M263" s="83">
        <f t="shared" si="18"/>
        <v>32</v>
      </c>
      <c r="N263" s="84">
        <f t="shared" si="19"/>
        <v>229700</v>
      </c>
    </row>
    <row r="264" spans="1:14" x14ac:dyDescent="0.3">
      <c r="A264" s="88" t="s">
        <v>77</v>
      </c>
      <c r="B264" s="89" t="s">
        <v>64</v>
      </c>
      <c r="C264" s="89" t="s">
        <v>60</v>
      </c>
      <c r="D264" s="90">
        <v>86</v>
      </c>
      <c r="E264" s="109">
        <v>485395</v>
      </c>
      <c r="F264" s="109">
        <v>493340</v>
      </c>
      <c r="G264" s="110">
        <v>80899.33</v>
      </c>
      <c r="H264" s="91" t="s">
        <v>33</v>
      </c>
      <c r="I264" s="82" t="str">
        <f t="shared" si="16"/>
        <v>магазин Галерея СПБ</v>
      </c>
      <c r="J264" s="82" t="str">
        <f>VLOOKUP($B:$B,source!$A:$B,2,0)</f>
        <v>FOOTWEAR</v>
      </c>
      <c r="K264" s="82" t="str">
        <f>IFERROR(VLOOKUP($C:$C,source!$A:$B,2,0),"OLD STOCKS")</f>
        <v>All Seasons</v>
      </c>
      <c r="L264" s="82" t="str">
        <f t="shared" si="17"/>
        <v>магазин Галерея СПБ-FOOTWEAR-All Seasons-February 2020</v>
      </c>
      <c r="M264" s="83">
        <f t="shared" si="18"/>
        <v>86</v>
      </c>
      <c r="N264" s="84">
        <f t="shared" si="19"/>
        <v>485395</v>
      </c>
    </row>
    <row r="265" spans="1:14" x14ac:dyDescent="0.3">
      <c r="A265" s="88" t="s">
        <v>77</v>
      </c>
      <c r="B265" s="89" t="s">
        <v>64</v>
      </c>
      <c r="C265" s="89" t="s">
        <v>68</v>
      </c>
      <c r="D265" s="90">
        <v>4</v>
      </c>
      <c r="E265" s="109">
        <v>20880</v>
      </c>
      <c r="F265" s="109">
        <v>35480</v>
      </c>
      <c r="G265" s="110">
        <v>3480</v>
      </c>
      <c r="H265" s="91" t="s">
        <v>33</v>
      </c>
      <c r="I265" s="82" t="str">
        <f t="shared" si="16"/>
        <v>магазин Галерея СПБ</v>
      </c>
      <c r="J265" s="82" t="str">
        <f>VLOOKUP($B:$B,source!$A:$B,2,0)</f>
        <v>FOOTWEAR</v>
      </c>
      <c r="K265" s="82" t="str">
        <f>IFERROR(VLOOKUP($C:$C,source!$A:$B,2,0),"OLD STOCKS")</f>
        <v>OLD STOCKS</v>
      </c>
      <c r="L265" s="82" t="str">
        <f t="shared" si="17"/>
        <v>магазин Галерея СПБ-FOOTWEAR-OLD STOCKS-February 2020</v>
      </c>
      <c r="M265" s="83">
        <f t="shared" si="18"/>
        <v>4</v>
      </c>
      <c r="N265" s="84">
        <f t="shared" si="19"/>
        <v>20880</v>
      </c>
    </row>
    <row r="266" spans="1:14" x14ac:dyDescent="0.3">
      <c r="A266" s="88" t="s">
        <v>77</v>
      </c>
      <c r="B266" s="89" t="s">
        <v>64</v>
      </c>
      <c r="C266" s="89" t="s">
        <v>61</v>
      </c>
      <c r="D266" s="90">
        <v>102</v>
      </c>
      <c r="E266" s="109">
        <v>344000</v>
      </c>
      <c r="F266" s="109">
        <v>826600</v>
      </c>
      <c r="G266" s="110">
        <v>57333.35</v>
      </c>
      <c r="H266" s="91" t="s">
        <v>33</v>
      </c>
      <c r="I266" s="82" t="str">
        <f t="shared" si="16"/>
        <v>магазин Галерея СПБ</v>
      </c>
      <c r="J266" s="82" t="str">
        <f>VLOOKUP($B:$B,source!$A:$B,2,0)</f>
        <v>FOOTWEAR</v>
      </c>
      <c r="K266" s="82" t="str">
        <f>IFERROR(VLOOKUP($C:$C,source!$A:$B,2,0),"OLD STOCKS")</f>
        <v>HO19</v>
      </c>
      <c r="L266" s="82" t="str">
        <f t="shared" si="17"/>
        <v>магазин Галерея СПБ-FOOTWEAR-HO19-February 2020</v>
      </c>
      <c r="M266" s="83">
        <f t="shared" si="18"/>
        <v>102</v>
      </c>
      <c r="N266" s="84">
        <f t="shared" si="19"/>
        <v>344000</v>
      </c>
    </row>
    <row r="267" spans="1:14" x14ac:dyDescent="0.3">
      <c r="A267" s="88" t="s">
        <v>77</v>
      </c>
      <c r="B267" s="89" t="s">
        <v>64</v>
      </c>
      <c r="C267" s="89" t="s">
        <v>69</v>
      </c>
      <c r="D267" s="90">
        <v>1</v>
      </c>
      <c r="E267" s="109">
        <v>4893</v>
      </c>
      <c r="F267" s="109">
        <v>6990</v>
      </c>
      <c r="G267" s="110">
        <v>815.5</v>
      </c>
      <c r="H267" s="91" t="s">
        <v>33</v>
      </c>
      <c r="I267" s="82" t="str">
        <f t="shared" si="16"/>
        <v>магазин Галерея СПБ</v>
      </c>
      <c r="J267" s="82" t="str">
        <f>VLOOKUP($B:$B,source!$A:$B,2,0)</f>
        <v>FOOTWEAR</v>
      </c>
      <c r="K267" s="82" t="str">
        <f>IFERROR(VLOOKUP($C:$C,source!$A:$B,2,0),"OLD STOCKS")</f>
        <v>OLD STOCKS</v>
      </c>
      <c r="L267" s="82" t="str">
        <f t="shared" si="17"/>
        <v>магазин Галерея СПБ-FOOTWEAR-OLD STOCKS-February 2020</v>
      </c>
      <c r="M267" s="83">
        <f t="shared" si="18"/>
        <v>1</v>
      </c>
      <c r="N267" s="84">
        <f t="shared" si="19"/>
        <v>4893</v>
      </c>
    </row>
    <row r="268" spans="1:14" x14ac:dyDescent="0.3">
      <c r="A268" s="88" t="s">
        <v>77</v>
      </c>
      <c r="B268" s="89" t="s">
        <v>64</v>
      </c>
      <c r="C268" s="89" t="s">
        <v>63</v>
      </c>
      <c r="D268" s="90">
        <v>91</v>
      </c>
      <c r="E268" s="109">
        <v>300081.61</v>
      </c>
      <c r="F268" s="109">
        <v>643350</v>
      </c>
      <c r="G268" s="110">
        <v>50013.61</v>
      </c>
      <c r="H268" s="91" t="s">
        <v>33</v>
      </c>
      <c r="I268" s="82" t="str">
        <f t="shared" si="16"/>
        <v>магазин Галерея СПБ</v>
      </c>
      <c r="J268" s="82" t="str">
        <f>VLOOKUP($B:$B,source!$A:$B,2,0)</f>
        <v>FOOTWEAR</v>
      </c>
      <c r="K268" s="82" t="str">
        <f>IFERROR(VLOOKUP($C:$C,source!$A:$B,2,0),"OLD STOCKS")</f>
        <v>FA19</v>
      </c>
      <c r="L268" s="82" t="str">
        <f t="shared" si="17"/>
        <v>магазин Галерея СПБ-FOOTWEAR-FA19-February 2020</v>
      </c>
      <c r="M268" s="83">
        <f t="shared" si="18"/>
        <v>91</v>
      </c>
      <c r="N268" s="84">
        <f t="shared" si="19"/>
        <v>300081.61</v>
      </c>
    </row>
    <row r="269" spans="1:14" x14ac:dyDescent="0.3">
      <c r="A269" s="88" t="s">
        <v>77</v>
      </c>
      <c r="B269" s="89" t="s">
        <v>70</v>
      </c>
      <c r="C269" s="89" t="s">
        <v>58</v>
      </c>
      <c r="D269" s="90">
        <v>19</v>
      </c>
      <c r="E269" s="109">
        <v>42755</v>
      </c>
      <c r="F269" s="109">
        <v>51850</v>
      </c>
      <c r="G269" s="110">
        <v>7125.8</v>
      </c>
      <c r="H269" s="91" t="s">
        <v>33</v>
      </c>
      <c r="I269" s="82" t="str">
        <f t="shared" si="16"/>
        <v>магазин Галерея СПБ</v>
      </c>
      <c r="J269" s="82" t="str">
        <f>VLOOKUP($B:$B,source!$A:$B,2,0)</f>
        <v>APPAREL</v>
      </c>
      <c r="K269" s="82" t="str">
        <f>IFERROR(VLOOKUP($C:$C,source!$A:$B,2,0),"OLD STOCKS")</f>
        <v>C/O</v>
      </c>
      <c r="L269" s="82" t="str">
        <f t="shared" si="17"/>
        <v>магазин Галерея СПБ-APPAREL-C/O-February 2020</v>
      </c>
      <c r="M269" s="83">
        <f t="shared" si="18"/>
        <v>19</v>
      </c>
      <c r="N269" s="84">
        <f t="shared" si="19"/>
        <v>42755</v>
      </c>
    </row>
    <row r="270" spans="1:14" x14ac:dyDescent="0.3">
      <c r="A270" s="88" t="s">
        <v>77</v>
      </c>
      <c r="B270" s="89" t="s">
        <v>70</v>
      </c>
      <c r="C270" s="89" t="s">
        <v>71</v>
      </c>
      <c r="D270" s="90">
        <v>11</v>
      </c>
      <c r="E270" s="109">
        <v>8039</v>
      </c>
      <c r="F270" s="109">
        <v>8039</v>
      </c>
      <c r="G270" s="110">
        <v>1339.8</v>
      </c>
      <c r="H270" s="91" t="s">
        <v>33</v>
      </c>
      <c r="I270" s="82" t="str">
        <f t="shared" si="16"/>
        <v>магазин Галерея СПБ</v>
      </c>
      <c r="J270" s="82" t="str">
        <f>VLOOKUP($B:$B,source!$A:$B,2,0)</f>
        <v>APPAREL</v>
      </c>
      <c r="K270" s="82" t="str">
        <f>IFERROR(VLOOKUP($C:$C,source!$A:$B,2,0),"OLD STOCKS")</f>
        <v>OLD STOCKS</v>
      </c>
      <c r="L270" s="82" t="str">
        <f t="shared" si="17"/>
        <v>магазин Галерея СПБ-APPAREL-OLD STOCKS-February 2020</v>
      </c>
      <c r="M270" s="83">
        <f t="shared" si="18"/>
        <v>11</v>
      </c>
      <c r="N270" s="84">
        <f t="shared" si="19"/>
        <v>8039</v>
      </c>
    </row>
    <row r="271" spans="1:14" x14ac:dyDescent="0.3">
      <c r="A271" s="88" t="s">
        <v>77</v>
      </c>
      <c r="B271" s="89" t="s">
        <v>70</v>
      </c>
      <c r="C271" s="89" t="s">
        <v>68</v>
      </c>
      <c r="D271" s="90">
        <v>2</v>
      </c>
      <c r="E271" s="109">
        <v>4300</v>
      </c>
      <c r="F271" s="109">
        <v>4300</v>
      </c>
      <c r="G271" s="110">
        <v>716.66</v>
      </c>
      <c r="H271" s="91" t="s">
        <v>33</v>
      </c>
      <c r="I271" s="82" t="str">
        <f t="shared" si="16"/>
        <v>магазин Галерея СПБ</v>
      </c>
      <c r="J271" s="82" t="str">
        <f>VLOOKUP($B:$B,source!$A:$B,2,0)</f>
        <v>APPAREL</v>
      </c>
      <c r="K271" s="82" t="str">
        <f>IFERROR(VLOOKUP($C:$C,source!$A:$B,2,0),"OLD STOCKS")</f>
        <v>OLD STOCKS</v>
      </c>
      <c r="L271" s="82" t="str">
        <f t="shared" si="17"/>
        <v>магазин Галерея СПБ-APPAREL-OLD STOCKS-February 2020</v>
      </c>
      <c r="M271" s="83">
        <f t="shared" si="18"/>
        <v>2</v>
      </c>
      <c r="N271" s="84">
        <f t="shared" si="19"/>
        <v>4300</v>
      </c>
    </row>
    <row r="272" spans="1:14" x14ac:dyDescent="0.3">
      <c r="A272" s="88" t="s">
        <v>77</v>
      </c>
      <c r="B272" s="89" t="s">
        <v>70</v>
      </c>
      <c r="C272" s="89" t="s">
        <v>61</v>
      </c>
      <c r="D272" s="90">
        <v>47</v>
      </c>
      <c r="E272" s="109">
        <v>74545</v>
      </c>
      <c r="F272" s="109">
        <v>156850</v>
      </c>
      <c r="G272" s="110">
        <v>12424.19</v>
      </c>
      <c r="H272" s="91" t="s">
        <v>33</v>
      </c>
      <c r="I272" s="82" t="str">
        <f t="shared" si="16"/>
        <v>магазин Галерея СПБ</v>
      </c>
      <c r="J272" s="82" t="str">
        <f>VLOOKUP($B:$B,source!$A:$B,2,0)</f>
        <v>APPAREL</v>
      </c>
      <c r="K272" s="82" t="str">
        <f>IFERROR(VLOOKUP($C:$C,source!$A:$B,2,0),"OLD STOCKS")</f>
        <v>HO19</v>
      </c>
      <c r="L272" s="82" t="str">
        <f t="shared" si="17"/>
        <v>магазин Галерея СПБ-APPAREL-HO19-February 2020</v>
      </c>
      <c r="M272" s="83">
        <f t="shared" si="18"/>
        <v>47</v>
      </c>
      <c r="N272" s="84">
        <f t="shared" si="19"/>
        <v>74545</v>
      </c>
    </row>
    <row r="273" spans="1:14" x14ac:dyDescent="0.3">
      <c r="A273" s="88" t="s">
        <v>77</v>
      </c>
      <c r="B273" s="89" t="s">
        <v>70</v>
      </c>
      <c r="C273" s="89" t="s">
        <v>63</v>
      </c>
      <c r="D273" s="90">
        <v>127</v>
      </c>
      <c r="E273" s="109">
        <v>360590</v>
      </c>
      <c r="F273" s="109">
        <v>728000</v>
      </c>
      <c r="G273" s="110">
        <v>60098.25</v>
      </c>
      <c r="H273" s="91" t="s">
        <v>33</v>
      </c>
      <c r="I273" s="82" t="str">
        <f t="shared" si="16"/>
        <v>магазин Галерея СПБ</v>
      </c>
      <c r="J273" s="82" t="str">
        <f>VLOOKUP($B:$B,source!$A:$B,2,0)</f>
        <v>APPAREL</v>
      </c>
      <c r="K273" s="82" t="str">
        <f>IFERROR(VLOOKUP($C:$C,source!$A:$B,2,0),"OLD STOCKS")</f>
        <v>FA19</v>
      </c>
      <c r="L273" s="82" t="str">
        <f t="shared" si="17"/>
        <v>магазин Галерея СПБ-APPAREL-FA19-February 2020</v>
      </c>
      <c r="M273" s="83">
        <f t="shared" si="18"/>
        <v>127</v>
      </c>
      <c r="N273" s="84">
        <f t="shared" si="19"/>
        <v>360590</v>
      </c>
    </row>
    <row r="274" spans="1:14" x14ac:dyDescent="0.3">
      <c r="A274" s="88" t="s">
        <v>78</v>
      </c>
      <c r="B274" s="89" t="s">
        <v>57</v>
      </c>
      <c r="C274" s="89" t="s">
        <v>58</v>
      </c>
      <c r="D274" s="90">
        <v>16</v>
      </c>
      <c r="E274" s="109">
        <v>43250</v>
      </c>
      <c r="F274" s="109">
        <v>43250</v>
      </c>
      <c r="G274" s="110">
        <v>7208.33</v>
      </c>
      <c r="H274" s="91" t="s">
        <v>33</v>
      </c>
      <c r="I274" s="82" t="str">
        <f t="shared" si="16"/>
        <v>магазин Европейский</v>
      </c>
      <c r="J274" s="82" t="str">
        <f>VLOOKUP($B:$B,source!$A:$B,2,0)</f>
        <v>ACC</v>
      </c>
      <c r="K274" s="82" t="str">
        <f>IFERROR(VLOOKUP($C:$C,source!$A:$B,2,0),"OLD STOCKS")</f>
        <v>C/O</v>
      </c>
      <c r="L274" s="82" t="str">
        <f t="shared" si="17"/>
        <v>магазин Европейский-ACC-C/O-February 2020</v>
      </c>
      <c r="M274" s="83">
        <f t="shared" si="18"/>
        <v>16</v>
      </c>
      <c r="N274" s="84">
        <f t="shared" si="19"/>
        <v>43250</v>
      </c>
    </row>
    <row r="275" spans="1:14" x14ac:dyDescent="0.3">
      <c r="A275" s="88" t="s">
        <v>78</v>
      </c>
      <c r="B275" s="89" t="s">
        <v>57</v>
      </c>
      <c r="C275" s="89" t="s">
        <v>74</v>
      </c>
      <c r="D275" s="90">
        <v>2</v>
      </c>
      <c r="E275" s="109">
        <v>6100</v>
      </c>
      <c r="F275" s="109">
        <v>6100</v>
      </c>
      <c r="G275" s="110">
        <v>1016.67</v>
      </c>
      <c r="H275" s="91" t="s">
        <v>33</v>
      </c>
      <c r="I275" s="82" t="str">
        <f t="shared" si="16"/>
        <v>магазин Европейский</v>
      </c>
      <c r="J275" s="82" t="str">
        <f>VLOOKUP($B:$B,source!$A:$B,2,0)</f>
        <v>ACC</v>
      </c>
      <c r="K275" s="82" t="str">
        <f>IFERROR(VLOOKUP($C:$C,source!$A:$B,2,0),"OLD STOCKS")</f>
        <v>SP20</v>
      </c>
      <c r="L275" s="82" t="str">
        <f t="shared" si="17"/>
        <v>магазин Европейский-ACC-SP20-February 2020</v>
      </c>
      <c r="M275" s="83">
        <f t="shared" si="18"/>
        <v>2</v>
      </c>
      <c r="N275" s="84">
        <f t="shared" si="19"/>
        <v>6100</v>
      </c>
    </row>
    <row r="276" spans="1:14" x14ac:dyDescent="0.3">
      <c r="A276" s="88" t="s">
        <v>78</v>
      </c>
      <c r="B276" s="89" t="s">
        <v>57</v>
      </c>
      <c r="C276" s="128" t="s">
        <v>60</v>
      </c>
      <c r="D276" s="129">
        <v>92</v>
      </c>
      <c r="E276" s="130">
        <v>16632.45</v>
      </c>
      <c r="F276" s="130">
        <v>16965</v>
      </c>
      <c r="G276" s="131">
        <v>2772.3</v>
      </c>
      <c r="H276" s="132" t="s">
        <v>33</v>
      </c>
      <c r="I276" s="125" t="str">
        <f t="shared" si="16"/>
        <v>магазин Европейский</v>
      </c>
      <c r="J276" s="125" t="str">
        <f>VLOOKUP($B:$B,source!$A:$B,2,0)</f>
        <v>ACC</v>
      </c>
      <c r="K276" s="125" t="str">
        <f>IFERROR(VLOOKUP($C:$C,source!$A:$B,2,0),"OLD STOCKS")</f>
        <v>All Seasons</v>
      </c>
      <c r="L276" s="125" t="str">
        <f t="shared" si="17"/>
        <v>магазин Европейский-ACC-All Seasons-February 2020</v>
      </c>
      <c r="M276" s="126">
        <f t="shared" si="18"/>
        <v>92</v>
      </c>
      <c r="N276" s="127">
        <f t="shared" si="19"/>
        <v>16632.45</v>
      </c>
    </row>
    <row r="277" spans="1:14" x14ac:dyDescent="0.3">
      <c r="A277" s="88" t="s">
        <v>78</v>
      </c>
      <c r="B277" s="89" t="s">
        <v>57</v>
      </c>
      <c r="C277" s="89" t="s">
        <v>61</v>
      </c>
      <c r="D277" s="90">
        <v>12</v>
      </c>
      <c r="E277" s="109">
        <v>17675</v>
      </c>
      <c r="F277" s="109">
        <v>35350</v>
      </c>
      <c r="G277" s="110">
        <v>2945.86</v>
      </c>
      <c r="H277" s="91" t="s">
        <v>33</v>
      </c>
      <c r="I277" s="82" t="str">
        <f t="shared" si="16"/>
        <v>магазин Европейский</v>
      </c>
      <c r="J277" s="82" t="str">
        <f>VLOOKUP($B:$B,source!$A:$B,2,0)</f>
        <v>ACC</v>
      </c>
      <c r="K277" s="82" t="str">
        <f>IFERROR(VLOOKUP($C:$C,source!$A:$B,2,0),"OLD STOCKS")</f>
        <v>HO19</v>
      </c>
      <c r="L277" s="82" t="str">
        <f t="shared" si="17"/>
        <v>магазин Европейский-ACC-HO19-February 2020</v>
      </c>
      <c r="M277" s="83">
        <f t="shared" si="18"/>
        <v>12</v>
      </c>
      <c r="N277" s="84">
        <f t="shared" si="19"/>
        <v>17675</v>
      </c>
    </row>
    <row r="278" spans="1:14" x14ac:dyDescent="0.3">
      <c r="A278" s="88" t="s">
        <v>78</v>
      </c>
      <c r="B278" s="89" t="s">
        <v>57</v>
      </c>
      <c r="C278" s="89" t="s">
        <v>62</v>
      </c>
      <c r="D278" s="90">
        <v>6</v>
      </c>
      <c r="E278" s="109">
        <v>23800</v>
      </c>
      <c r="F278" s="109">
        <v>35700</v>
      </c>
      <c r="G278" s="110">
        <v>3966.66</v>
      </c>
      <c r="H278" s="91" t="s">
        <v>33</v>
      </c>
      <c r="I278" s="82" t="str">
        <f t="shared" si="16"/>
        <v>магазин Европейский</v>
      </c>
      <c r="J278" s="82" t="str">
        <f>VLOOKUP($B:$B,source!$A:$B,2,0)</f>
        <v>ACC</v>
      </c>
      <c r="K278" s="82" t="str">
        <f>IFERROR(VLOOKUP($C:$C,source!$A:$B,2,0),"OLD STOCKS")</f>
        <v>OLD STOCKS</v>
      </c>
      <c r="L278" s="82" t="str">
        <f t="shared" si="17"/>
        <v>магазин Европейский-ACC-OLD STOCKS-February 2020</v>
      </c>
      <c r="M278" s="83">
        <f t="shared" si="18"/>
        <v>6</v>
      </c>
      <c r="N278" s="84">
        <f t="shared" si="19"/>
        <v>23800</v>
      </c>
    </row>
    <row r="279" spans="1:14" x14ac:dyDescent="0.3">
      <c r="A279" s="88" t="s">
        <v>78</v>
      </c>
      <c r="B279" s="89" t="s">
        <v>57</v>
      </c>
      <c r="C279" s="89" t="s">
        <v>63</v>
      </c>
      <c r="D279" s="90">
        <v>57</v>
      </c>
      <c r="E279" s="109">
        <v>40312.1</v>
      </c>
      <c r="F279" s="109">
        <v>89000</v>
      </c>
      <c r="G279" s="110">
        <v>6718.6</v>
      </c>
      <c r="H279" s="91" t="s">
        <v>33</v>
      </c>
      <c r="I279" s="82" t="str">
        <f t="shared" si="16"/>
        <v>магазин Европейский</v>
      </c>
      <c r="J279" s="82" t="str">
        <f>VLOOKUP($B:$B,source!$A:$B,2,0)</f>
        <v>ACC</v>
      </c>
      <c r="K279" s="82" t="str">
        <f>IFERROR(VLOOKUP($C:$C,source!$A:$B,2,0),"OLD STOCKS")</f>
        <v>FA19</v>
      </c>
      <c r="L279" s="82" t="str">
        <f t="shared" si="17"/>
        <v>магазин Европейский-ACC-FA19-February 2020</v>
      </c>
      <c r="M279" s="83">
        <f t="shared" si="18"/>
        <v>57</v>
      </c>
      <c r="N279" s="84">
        <f t="shared" si="19"/>
        <v>40312.1</v>
      </c>
    </row>
    <row r="280" spans="1:14" x14ac:dyDescent="0.3">
      <c r="A280" s="88" t="s">
        <v>78</v>
      </c>
      <c r="B280" s="89" t="s">
        <v>64</v>
      </c>
      <c r="C280" s="89" t="s">
        <v>58</v>
      </c>
      <c r="D280" s="90">
        <v>47</v>
      </c>
      <c r="E280" s="109">
        <v>311838.57</v>
      </c>
      <c r="F280" s="109">
        <v>317880</v>
      </c>
      <c r="G280" s="110">
        <v>51973.04</v>
      </c>
      <c r="H280" s="91" t="s">
        <v>33</v>
      </c>
      <c r="I280" s="82" t="str">
        <f t="shared" si="16"/>
        <v>магазин Европейский</v>
      </c>
      <c r="J280" s="82" t="str">
        <f>VLOOKUP($B:$B,source!$A:$B,2,0)</f>
        <v>FOOTWEAR</v>
      </c>
      <c r="K280" s="82" t="str">
        <f>IFERROR(VLOOKUP($C:$C,source!$A:$B,2,0),"OLD STOCKS")</f>
        <v>C/O</v>
      </c>
      <c r="L280" s="82" t="str">
        <f t="shared" si="17"/>
        <v>магазин Европейский-FOOTWEAR-C/O-February 2020</v>
      </c>
      <c r="M280" s="83">
        <f t="shared" si="18"/>
        <v>47</v>
      </c>
      <c r="N280" s="84">
        <f t="shared" si="19"/>
        <v>311838.57</v>
      </c>
    </row>
    <row r="281" spans="1:14" x14ac:dyDescent="0.3">
      <c r="A281" s="88" t="s">
        <v>78</v>
      </c>
      <c r="B281" s="89" t="s">
        <v>64</v>
      </c>
      <c r="C281" s="89" t="s">
        <v>59</v>
      </c>
      <c r="D281" s="90">
        <v>5</v>
      </c>
      <c r="E281" s="109">
        <v>36675</v>
      </c>
      <c r="F281" s="109">
        <v>32850</v>
      </c>
      <c r="G281" s="110">
        <v>6112.51</v>
      </c>
      <c r="H281" s="91" t="s">
        <v>33</v>
      </c>
      <c r="I281" s="82" t="str">
        <f t="shared" si="16"/>
        <v>магазин Европейский</v>
      </c>
      <c r="J281" s="82" t="str">
        <f>VLOOKUP($B:$B,source!$A:$B,2,0)</f>
        <v>FOOTWEAR</v>
      </c>
      <c r="K281" s="82" t="str">
        <f>IFERROR(VLOOKUP($C:$C,source!$A:$B,2,0),"OLD STOCKS")</f>
        <v>OLD STOCKS</v>
      </c>
      <c r="L281" s="82" t="str">
        <f t="shared" si="17"/>
        <v>магазин Европейский-FOOTWEAR-OLD STOCKS-February 2020</v>
      </c>
      <c r="M281" s="83">
        <f t="shared" si="18"/>
        <v>5</v>
      </c>
      <c r="N281" s="84">
        <f t="shared" si="19"/>
        <v>36675</v>
      </c>
    </row>
    <row r="282" spans="1:14" x14ac:dyDescent="0.3">
      <c r="A282" s="88" t="s">
        <v>78</v>
      </c>
      <c r="B282" s="89" t="s">
        <v>64</v>
      </c>
      <c r="C282" s="89" t="s">
        <v>74</v>
      </c>
      <c r="D282" s="90">
        <v>56</v>
      </c>
      <c r="E282" s="109">
        <v>389550</v>
      </c>
      <c r="F282" s="109">
        <v>389550</v>
      </c>
      <c r="G282" s="110">
        <v>63068.89</v>
      </c>
      <c r="H282" s="91" t="s">
        <v>33</v>
      </c>
      <c r="I282" s="82" t="str">
        <f t="shared" si="16"/>
        <v>магазин Европейский</v>
      </c>
      <c r="J282" s="82" t="str">
        <f>VLOOKUP($B:$B,source!$A:$B,2,0)</f>
        <v>FOOTWEAR</v>
      </c>
      <c r="K282" s="82" t="str">
        <f>IFERROR(VLOOKUP($C:$C,source!$A:$B,2,0),"OLD STOCKS")</f>
        <v>SP20</v>
      </c>
      <c r="L282" s="82" t="str">
        <f t="shared" si="17"/>
        <v>магазин Европейский-FOOTWEAR-SP20-February 2020</v>
      </c>
      <c r="M282" s="83">
        <f t="shared" si="18"/>
        <v>56</v>
      </c>
      <c r="N282" s="84">
        <f t="shared" si="19"/>
        <v>389550</v>
      </c>
    </row>
    <row r="283" spans="1:14" x14ac:dyDescent="0.3">
      <c r="A283" s="88" t="s">
        <v>78</v>
      </c>
      <c r="B283" s="89" t="s">
        <v>64</v>
      </c>
      <c r="C283" s="89" t="s">
        <v>60</v>
      </c>
      <c r="D283" s="90">
        <v>105</v>
      </c>
      <c r="E283" s="109">
        <v>562510.5</v>
      </c>
      <c r="F283" s="109">
        <v>576040</v>
      </c>
      <c r="G283" s="110">
        <v>89209.89</v>
      </c>
      <c r="H283" s="91" t="s">
        <v>33</v>
      </c>
      <c r="I283" s="82" t="str">
        <f t="shared" si="16"/>
        <v>магазин Европейский</v>
      </c>
      <c r="J283" s="82" t="str">
        <f>VLOOKUP($B:$B,source!$A:$B,2,0)</f>
        <v>FOOTWEAR</v>
      </c>
      <c r="K283" s="82" t="str">
        <f>IFERROR(VLOOKUP($C:$C,source!$A:$B,2,0),"OLD STOCKS")</f>
        <v>All Seasons</v>
      </c>
      <c r="L283" s="82" t="str">
        <f t="shared" si="17"/>
        <v>магазин Европейский-FOOTWEAR-All Seasons-February 2020</v>
      </c>
      <c r="M283" s="83">
        <f t="shared" si="18"/>
        <v>105</v>
      </c>
      <c r="N283" s="84">
        <f t="shared" si="19"/>
        <v>562510.5</v>
      </c>
    </row>
    <row r="284" spans="1:14" x14ac:dyDescent="0.3">
      <c r="A284" s="88" t="s">
        <v>78</v>
      </c>
      <c r="B284" s="89" t="s">
        <v>64</v>
      </c>
      <c r="C284" s="89" t="s">
        <v>68</v>
      </c>
      <c r="D284" s="90">
        <v>-1</v>
      </c>
      <c r="E284" s="109">
        <v>-4945</v>
      </c>
      <c r="F284" s="109">
        <v>-9890</v>
      </c>
      <c r="G284" s="110">
        <v>-824.17</v>
      </c>
      <c r="H284" s="91" t="s">
        <v>33</v>
      </c>
      <c r="I284" s="82" t="str">
        <f t="shared" si="16"/>
        <v>магазин Европейский</v>
      </c>
      <c r="J284" s="82" t="str">
        <f>VLOOKUP($B:$B,source!$A:$B,2,0)</f>
        <v>FOOTWEAR</v>
      </c>
      <c r="K284" s="82" t="str">
        <f>IFERROR(VLOOKUP($C:$C,source!$A:$B,2,0),"OLD STOCKS")</f>
        <v>OLD STOCKS</v>
      </c>
      <c r="L284" s="82" t="str">
        <f t="shared" si="17"/>
        <v>магазин Европейский-FOOTWEAR-OLD STOCKS-February 2020</v>
      </c>
      <c r="M284" s="83">
        <f t="shared" si="18"/>
        <v>-1</v>
      </c>
      <c r="N284" s="84">
        <f t="shared" si="19"/>
        <v>-4945</v>
      </c>
    </row>
    <row r="285" spans="1:14" x14ac:dyDescent="0.3">
      <c r="A285" s="88" t="s">
        <v>78</v>
      </c>
      <c r="B285" s="89" t="s">
        <v>64</v>
      </c>
      <c r="C285" s="89" t="s">
        <v>61</v>
      </c>
      <c r="D285" s="90">
        <v>94</v>
      </c>
      <c r="E285" s="109">
        <v>356995.33</v>
      </c>
      <c r="F285" s="109">
        <v>792800</v>
      </c>
      <c r="G285" s="110">
        <v>59499.24</v>
      </c>
      <c r="H285" s="91" t="s">
        <v>33</v>
      </c>
      <c r="I285" s="82" t="str">
        <f t="shared" si="16"/>
        <v>магазин Европейский</v>
      </c>
      <c r="J285" s="82" t="str">
        <f>VLOOKUP($B:$B,source!$A:$B,2,0)</f>
        <v>FOOTWEAR</v>
      </c>
      <c r="K285" s="82" t="str">
        <f>IFERROR(VLOOKUP($C:$C,source!$A:$B,2,0),"OLD STOCKS")</f>
        <v>HO19</v>
      </c>
      <c r="L285" s="82" t="str">
        <f t="shared" si="17"/>
        <v>магазин Европейский-FOOTWEAR-HO19-February 2020</v>
      </c>
      <c r="M285" s="83">
        <f t="shared" si="18"/>
        <v>94</v>
      </c>
      <c r="N285" s="84">
        <f t="shared" si="19"/>
        <v>356995.33</v>
      </c>
    </row>
    <row r="286" spans="1:14" x14ac:dyDescent="0.3">
      <c r="A286" s="88" t="s">
        <v>78</v>
      </c>
      <c r="B286" s="89" t="s">
        <v>64</v>
      </c>
      <c r="C286" s="89" t="s">
        <v>62</v>
      </c>
      <c r="D286" s="90">
        <v>1</v>
      </c>
      <c r="E286" s="109">
        <v>6400</v>
      </c>
      <c r="F286" s="109">
        <v>6400</v>
      </c>
      <c r="G286" s="110">
        <v>1066.67</v>
      </c>
      <c r="H286" s="91" t="s">
        <v>33</v>
      </c>
      <c r="I286" s="82" t="str">
        <f t="shared" si="16"/>
        <v>магазин Европейский</v>
      </c>
      <c r="J286" s="82" t="str">
        <f>VLOOKUP($B:$B,source!$A:$B,2,0)</f>
        <v>FOOTWEAR</v>
      </c>
      <c r="K286" s="82" t="str">
        <f>IFERROR(VLOOKUP($C:$C,source!$A:$B,2,0),"OLD STOCKS")</f>
        <v>OLD STOCKS</v>
      </c>
      <c r="L286" s="82" t="str">
        <f t="shared" si="17"/>
        <v>магазин Европейский-FOOTWEAR-OLD STOCKS-February 2020</v>
      </c>
      <c r="M286" s="83">
        <f t="shared" si="18"/>
        <v>1</v>
      </c>
      <c r="N286" s="84">
        <f t="shared" si="19"/>
        <v>6400</v>
      </c>
    </row>
    <row r="287" spans="1:14" x14ac:dyDescent="0.3">
      <c r="A287" s="88" t="s">
        <v>78</v>
      </c>
      <c r="B287" s="89" t="s">
        <v>64</v>
      </c>
      <c r="C287" s="89" t="s">
        <v>63</v>
      </c>
      <c r="D287" s="90">
        <v>244</v>
      </c>
      <c r="E287" s="109">
        <v>721182.01</v>
      </c>
      <c r="F287" s="109">
        <v>1606950</v>
      </c>
      <c r="G287" s="110">
        <v>113346.63</v>
      </c>
      <c r="H287" s="91" t="s">
        <v>33</v>
      </c>
      <c r="I287" s="82" t="str">
        <f t="shared" si="16"/>
        <v>магазин Европейский</v>
      </c>
      <c r="J287" s="82" t="str">
        <f>VLOOKUP($B:$B,source!$A:$B,2,0)</f>
        <v>FOOTWEAR</v>
      </c>
      <c r="K287" s="82" t="str">
        <f>IFERROR(VLOOKUP($C:$C,source!$A:$B,2,0),"OLD STOCKS")</f>
        <v>FA19</v>
      </c>
      <c r="L287" s="82" t="str">
        <f t="shared" si="17"/>
        <v>магазин Европейский-FOOTWEAR-FA19-February 2020</v>
      </c>
      <c r="M287" s="83">
        <f t="shared" si="18"/>
        <v>244</v>
      </c>
      <c r="N287" s="84">
        <f t="shared" si="19"/>
        <v>721182.01</v>
      </c>
    </row>
    <row r="288" spans="1:14" x14ac:dyDescent="0.3">
      <c r="A288" s="88" t="s">
        <v>78</v>
      </c>
      <c r="B288" s="89" t="s">
        <v>70</v>
      </c>
      <c r="C288" s="89" t="s">
        <v>58</v>
      </c>
      <c r="D288" s="90">
        <v>33</v>
      </c>
      <c r="E288" s="109">
        <v>82415</v>
      </c>
      <c r="F288" s="109">
        <v>96050</v>
      </c>
      <c r="G288" s="110">
        <v>13735.76</v>
      </c>
      <c r="H288" s="91" t="s">
        <v>33</v>
      </c>
      <c r="I288" s="82" t="str">
        <f t="shared" si="16"/>
        <v>магазин Европейский</v>
      </c>
      <c r="J288" s="82" t="str">
        <f>VLOOKUP($B:$B,source!$A:$B,2,0)</f>
        <v>APPAREL</v>
      </c>
      <c r="K288" s="82" t="str">
        <f>IFERROR(VLOOKUP($C:$C,source!$A:$B,2,0),"OLD STOCKS")</f>
        <v>C/O</v>
      </c>
      <c r="L288" s="82" t="str">
        <f t="shared" si="17"/>
        <v>магазин Европейский-APPAREL-C/O-February 2020</v>
      </c>
      <c r="M288" s="83">
        <f t="shared" si="18"/>
        <v>33</v>
      </c>
      <c r="N288" s="84">
        <f t="shared" si="19"/>
        <v>82415</v>
      </c>
    </row>
    <row r="289" spans="1:14" x14ac:dyDescent="0.3">
      <c r="A289" s="88" t="s">
        <v>78</v>
      </c>
      <c r="B289" s="89" t="s">
        <v>70</v>
      </c>
      <c r="C289" s="89" t="s">
        <v>71</v>
      </c>
      <c r="D289" s="90">
        <v>11</v>
      </c>
      <c r="E289" s="109">
        <v>7291.08</v>
      </c>
      <c r="F289" s="109">
        <v>7889</v>
      </c>
      <c r="G289" s="110">
        <v>1215.1600000000001</v>
      </c>
      <c r="H289" s="91" t="s">
        <v>33</v>
      </c>
      <c r="I289" s="82" t="str">
        <f t="shared" si="16"/>
        <v>магазин Европейский</v>
      </c>
      <c r="J289" s="82" t="str">
        <f>VLOOKUP($B:$B,source!$A:$B,2,0)</f>
        <v>APPAREL</v>
      </c>
      <c r="K289" s="82" t="str">
        <f>IFERROR(VLOOKUP($C:$C,source!$A:$B,2,0),"OLD STOCKS")</f>
        <v>OLD STOCKS</v>
      </c>
      <c r="L289" s="82" t="str">
        <f t="shared" si="17"/>
        <v>магазин Европейский-APPAREL-OLD STOCKS-February 2020</v>
      </c>
      <c r="M289" s="83">
        <f t="shared" si="18"/>
        <v>11</v>
      </c>
      <c r="N289" s="84">
        <f t="shared" si="19"/>
        <v>7291.08</v>
      </c>
    </row>
    <row r="290" spans="1:14" x14ac:dyDescent="0.3">
      <c r="A290" s="88" t="s">
        <v>78</v>
      </c>
      <c r="B290" s="89" t="s">
        <v>70</v>
      </c>
      <c r="C290" s="89" t="s">
        <v>68</v>
      </c>
      <c r="D290" s="90">
        <v>4</v>
      </c>
      <c r="E290" s="109">
        <v>8600</v>
      </c>
      <c r="F290" s="109">
        <v>8600</v>
      </c>
      <c r="G290" s="110">
        <v>1433.32</v>
      </c>
      <c r="H290" s="91" t="s">
        <v>33</v>
      </c>
      <c r="I290" s="82" t="str">
        <f t="shared" si="16"/>
        <v>магазин Европейский</v>
      </c>
      <c r="J290" s="82" t="str">
        <f>VLOOKUP($B:$B,source!$A:$B,2,0)</f>
        <v>APPAREL</v>
      </c>
      <c r="K290" s="82" t="str">
        <f>IFERROR(VLOOKUP($C:$C,source!$A:$B,2,0),"OLD STOCKS")</f>
        <v>OLD STOCKS</v>
      </c>
      <c r="L290" s="82" t="str">
        <f t="shared" si="17"/>
        <v>магазин Европейский-APPAREL-OLD STOCKS-February 2020</v>
      </c>
      <c r="M290" s="83">
        <f t="shared" si="18"/>
        <v>4</v>
      </c>
      <c r="N290" s="84">
        <f t="shared" si="19"/>
        <v>8600</v>
      </c>
    </row>
    <row r="291" spans="1:14" x14ac:dyDescent="0.3">
      <c r="A291" s="88" t="s">
        <v>78</v>
      </c>
      <c r="B291" s="89" t="s">
        <v>70</v>
      </c>
      <c r="C291" s="89" t="s">
        <v>61</v>
      </c>
      <c r="D291" s="90">
        <v>68</v>
      </c>
      <c r="E291" s="109">
        <v>107335.47</v>
      </c>
      <c r="F291" s="109">
        <v>230050</v>
      </c>
      <c r="G291" s="110">
        <v>17889.25</v>
      </c>
      <c r="H291" s="91" t="s">
        <v>33</v>
      </c>
      <c r="I291" s="82" t="str">
        <f t="shared" si="16"/>
        <v>магазин Европейский</v>
      </c>
      <c r="J291" s="82" t="str">
        <f>VLOOKUP($B:$B,source!$A:$B,2,0)</f>
        <v>APPAREL</v>
      </c>
      <c r="K291" s="82" t="str">
        <f>IFERROR(VLOOKUP($C:$C,source!$A:$B,2,0),"OLD STOCKS")</f>
        <v>HO19</v>
      </c>
      <c r="L291" s="82" t="str">
        <f t="shared" si="17"/>
        <v>магазин Европейский-APPAREL-HO19-February 2020</v>
      </c>
      <c r="M291" s="83">
        <f t="shared" si="18"/>
        <v>68</v>
      </c>
      <c r="N291" s="84">
        <f t="shared" si="19"/>
        <v>107335.47</v>
      </c>
    </row>
    <row r="292" spans="1:14" x14ac:dyDescent="0.3">
      <c r="A292" s="88" t="s">
        <v>78</v>
      </c>
      <c r="B292" s="89" t="s">
        <v>70</v>
      </c>
      <c r="C292" s="89" t="s">
        <v>63</v>
      </c>
      <c r="D292" s="90">
        <v>181</v>
      </c>
      <c r="E292" s="109">
        <v>379473.99</v>
      </c>
      <c r="F292" s="109">
        <v>805200</v>
      </c>
      <c r="G292" s="110">
        <v>63245.52</v>
      </c>
      <c r="H292" s="91" t="s">
        <v>33</v>
      </c>
      <c r="I292" s="82" t="str">
        <f t="shared" si="16"/>
        <v>магазин Европейский</v>
      </c>
      <c r="J292" s="82" t="str">
        <f>VLOOKUP($B:$B,source!$A:$B,2,0)</f>
        <v>APPAREL</v>
      </c>
      <c r="K292" s="82" t="str">
        <f>IFERROR(VLOOKUP($C:$C,source!$A:$B,2,0),"OLD STOCKS")</f>
        <v>FA19</v>
      </c>
      <c r="L292" s="82" t="str">
        <f t="shared" si="17"/>
        <v>магазин Европейский-APPAREL-FA19-February 2020</v>
      </c>
      <c r="M292" s="83">
        <f t="shared" si="18"/>
        <v>181</v>
      </c>
      <c r="N292" s="84">
        <f t="shared" si="19"/>
        <v>379473.99</v>
      </c>
    </row>
    <row r="293" spans="1:14" x14ac:dyDescent="0.3">
      <c r="A293" s="88" t="s">
        <v>79</v>
      </c>
      <c r="B293" s="89" t="s">
        <v>57</v>
      </c>
      <c r="C293" s="89" t="s">
        <v>58</v>
      </c>
      <c r="D293" s="90">
        <v>8</v>
      </c>
      <c r="E293" s="109">
        <v>13945</v>
      </c>
      <c r="F293" s="109">
        <v>16200</v>
      </c>
      <c r="G293" s="110">
        <v>2324.14</v>
      </c>
      <c r="H293" s="91" t="s">
        <v>33</v>
      </c>
      <c r="I293" s="82" t="str">
        <f t="shared" si="16"/>
        <v>магазин Манеж</v>
      </c>
      <c r="J293" s="82" t="str">
        <f>VLOOKUP($B:$B,source!$A:$B,2,0)</f>
        <v>ACC</v>
      </c>
      <c r="K293" s="82" t="str">
        <f>IFERROR(VLOOKUP($C:$C,source!$A:$B,2,0),"OLD STOCKS")</f>
        <v>C/O</v>
      </c>
      <c r="L293" s="82" t="str">
        <f t="shared" si="17"/>
        <v>магазин Манеж-ACC-C/O-February 2020</v>
      </c>
      <c r="M293" s="83">
        <f t="shared" si="18"/>
        <v>8</v>
      </c>
      <c r="N293" s="84">
        <f t="shared" si="19"/>
        <v>13945</v>
      </c>
    </row>
    <row r="294" spans="1:14" x14ac:dyDescent="0.3">
      <c r="A294" s="88" t="s">
        <v>79</v>
      </c>
      <c r="B294" s="89" t="s">
        <v>57</v>
      </c>
      <c r="C294" s="128" t="s">
        <v>60</v>
      </c>
      <c r="D294" s="129">
        <v>40</v>
      </c>
      <c r="E294" s="130">
        <v>7802</v>
      </c>
      <c r="F294" s="130">
        <v>7802</v>
      </c>
      <c r="G294" s="131">
        <v>1300.46</v>
      </c>
      <c r="H294" s="132" t="s">
        <v>33</v>
      </c>
      <c r="I294" s="125" t="str">
        <f t="shared" si="16"/>
        <v>магазин Манеж</v>
      </c>
      <c r="J294" s="125" t="str">
        <f>VLOOKUP($B:$B,source!$A:$B,2,0)</f>
        <v>ACC</v>
      </c>
      <c r="K294" s="125" t="str">
        <f>IFERROR(VLOOKUP($C:$C,source!$A:$B,2,0),"OLD STOCKS")</f>
        <v>All Seasons</v>
      </c>
      <c r="L294" s="125" t="str">
        <f t="shared" si="17"/>
        <v>магазин Манеж-ACC-All Seasons-February 2020</v>
      </c>
      <c r="M294" s="126">
        <f t="shared" si="18"/>
        <v>40</v>
      </c>
      <c r="N294" s="127">
        <f t="shared" si="19"/>
        <v>7802</v>
      </c>
    </row>
    <row r="295" spans="1:14" x14ac:dyDescent="0.3">
      <c r="A295" s="88" t="s">
        <v>79</v>
      </c>
      <c r="B295" s="89" t="s">
        <v>57</v>
      </c>
      <c r="C295" s="89" t="s">
        <v>61</v>
      </c>
      <c r="D295" s="90">
        <v>5</v>
      </c>
      <c r="E295" s="109">
        <v>6950</v>
      </c>
      <c r="F295" s="109">
        <v>13900</v>
      </c>
      <c r="G295" s="110">
        <v>1158.3499999999999</v>
      </c>
      <c r="H295" s="91" t="s">
        <v>33</v>
      </c>
      <c r="I295" s="82" t="str">
        <f t="shared" si="16"/>
        <v>магазин Манеж</v>
      </c>
      <c r="J295" s="82" t="str">
        <f>VLOOKUP($B:$B,source!$A:$B,2,0)</f>
        <v>ACC</v>
      </c>
      <c r="K295" s="82" t="str">
        <f>IFERROR(VLOOKUP($C:$C,source!$A:$B,2,0),"OLD STOCKS")</f>
        <v>HO19</v>
      </c>
      <c r="L295" s="82" t="str">
        <f t="shared" si="17"/>
        <v>магазин Манеж-ACC-HO19-February 2020</v>
      </c>
      <c r="M295" s="83">
        <f t="shared" si="18"/>
        <v>5</v>
      </c>
      <c r="N295" s="84">
        <f t="shared" si="19"/>
        <v>6950</v>
      </c>
    </row>
    <row r="296" spans="1:14" x14ac:dyDescent="0.3">
      <c r="A296" s="88" t="s">
        <v>79</v>
      </c>
      <c r="B296" s="89" t="s">
        <v>57</v>
      </c>
      <c r="C296" s="89" t="s">
        <v>62</v>
      </c>
      <c r="D296" s="90">
        <v>3</v>
      </c>
      <c r="E296" s="109">
        <v>11900</v>
      </c>
      <c r="F296" s="109">
        <v>17850</v>
      </c>
      <c r="G296" s="110">
        <v>1983.33</v>
      </c>
      <c r="H296" s="91" t="s">
        <v>33</v>
      </c>
      <c r="I296" s="82" t="str">
        <f t="shared" si="16"/>
        <v>магазин Манеж</v>
      </c>
      <c r="J296" s="82" t="str">
        <f>VLOOKUP($B:$B,source!$A:$B,2,0)</f>
        <v>ACC</v>
      </c>
      <c r="K296" s="82" t="str">
        <f>IFERROR(VLOOKUP($C:$C,source!$A:$B,2,0),"OLD STOCKS")</f>
        <v>OLD STOCKS</v>
      </c>
      <c r="L296" s="82" t="str">
        <f t="shared" si="17"/>
        <v>магазин Манеж-ACC-OLD STOCKS-February 2020</v>
      </c>
      <c r="M296" s="83">
        <f t="shared" si="18"/>
        <v>3</v>
      </c>
      <c r="N296" s="84">
        <f t="shared" si="19"/>
        <v>11900</v>
      </c>
    </row>
    <row r="297" spans="1:14" x14ac:dyDescent="0.3">
      <c r="A297" s="88" t="s">
        <v>79</v>
      </c>
      <c r="B297" s="89" t="s">
        <v>57</v>
      </c>
      <c r="C297" s="89" t="s">
        <v>63</v>
      </c>
      <c r="D297" s="90">
        <v>10</v>
      </c>
      <c r="E297" s="109">
        <v>10885</v>
      </c>
      <c r="F297" s="109">
        <v>18450</v>
      </c>
      <c r="G297" s="110">
        <v>1814.16</v>
      </c>
      <c r="H297" s="91" t="s">
        <v>33</v>
      </c>
      <c r="I297" s="82" t="str">
        <f t="shared" si="16"/>
        <v>магазин Манеж</v>
      </c>
      <c r="J297" s="82" t="str">
        <f>VLOOKUP($B:$B,source!$A:$B,2,0)</f>
        <v>ACC</v>
      </c>
      <c r="K297" s="82" t="str">
        <f>IFERROR(VLOOKUP($C:$C,source!$A:$B,2,0),"OLD STOCKS")</f>
        <v>FA19</v>
      </c>
      <c r="L297" s="82" t="str">
        <f t="shared" si="17"/>
        <v>магазин Манеж-ACC-FA19-February 2020</v>
      </c>
      <c r="M297" s="83">
        <f t="shared" si="18"/>
        <v>10</v>
      </c>
      <c r="N297" s="84">
        <f t="shared" si="19"/>
        <v>10885</v>
      </c>
    </row>
    <row r="298" spans="1:14" x14ac:dyDescent="0.3">
      <c r="A298" s="88" t="s">
        <v>79</v>
      </c>
      <c r="B298" s="89" t="s">
        <v>64</v>
      </c>
      <c r="C298" s="89" t="s">
        <v>58</v>
      </c>
      <c r="D298" s="90">
        <v>44</v>
      </c>
      <c r="E298" s="109">
        <v>293970</v>
      </c>
      <c r="F298" s="109">
        <v>293970</v>
      </c>
      <c r="G298" s="110">
        <v>48994.92</v>
      </c>
      <c r="H298" s="91" t="s">
        <v>33</v>
      </c>
      <c r="I298" s="82" t="str">
        <f t="shared" si="16"/>
        <v>магазин Манеж</v>
      </c>
      <c r="J298" s="82" t="str">
        <f>VLOOKUP($B:$B,source!$A:$B,2,0)</f>
        <v>FOOTWEAR</v>
      </c>
      <c r="K298" s="82" t="str">
        <f>IFERROR(VLOOKUP($C:$C,source!$A:$B,2,0),"OLD STOCKS")</f>
        <v>C/O</v>
      </c>
      <c r="L298" s="82" t="str">
        <f t="shared" si="17"/>
        <v>магазин Манеж-FOOTWEAR-C/O-February 2020</v>
      </c>
      <c r="M298" s="83">
        <f t="shared" si="18"/>
        <v>44</v>
      </c>
      <c r="N298" s="84">
        <f t="shared" si="19"/>
        <v>293970</v>
      </c>
    </row>
    <row r="299" spans="1:14" x14ac:dyDescent="0.3">
      <c r="A299" s="88" t="s">
        <v>79</v>
      </c>
      <c r="B299" s="89" t="s">
        <v>64</v>
      </c>
      <c r="C299" s="89" t="s">
        <v>73</v>
      </c>
      <c r="D299" s="90">
        <v>-1</v>
      </c>
      <c r="E299" s="109">
        <v>-7735</v>
      </c>
      <c r="F299" s="109">
        <v>-11050</v>
      </c>
      <c r="G299" s="110">
        <v>-1289.17</v>
      </c>
      <c r="H299" s="91" t="s">
        <v>33</v>
      </c>
      <c r="I299" s="82" t="str">
        <f t="shared" ref="I299:I342" si="20">A299</f>
        <v>магазин Манеж</v>
      </c>
      <c r="J299" s="82" t="str">
        <f>VLOOKUP($B:$B,source!$A:$B,2,0)</f>
        <v>FOOTWEAR</v>
      </c>
      <c r="K299" s="82" t="str">
        <f>IFERROR(VLOOKUP($C:$C,source!$A:$B,2,0),"OLD STOCKS")</f>
        <v>OLD STOCKS</v>
      </c>
      <c r="L299" s="82" t="str">
        <f t="shared" ref="L299:L342" si="21">I299&amp;"-"&amp;J299&amp;"-"&amp;K299&amp;"-"&amp;H299</f>
        <v>магазин Манеж-FOOTWEAR-OLD STOCKS-February 2020</v>
      </c>
      <c r="M299" s="83">
        <f t="shared" ref="M299:M342" si="22">D299</f>
        <v>-1</v>
      </c>
      <c r="N299" s="84">
        <f t="shared" ref="N299:N342" si="23">E299</f>
        <v>-7735</v>
      </c>
    </row>
    <row r="300" spans="1:14" x14ac:dyDescent="0.3">
      <c r="A300" s="88" t="s">
        <v>79</v>
      </c>
      <c r="B300" s="89" t="s">
        <v>64</v>
      </c>
      <c r="C300" s="89" t="s">
        <v>59</v>
      </c>
      <c r="D300" s="90">
        <v>5</v>
      </c>
      <c r="E300" s="109">
        <v>35025</v>
      </c>
      <c r="F300" s="109">
        <v>32850</v>
      </c>
      <c r="G300" s="110">
        <v>5837.51</v>
      </c>
      <c r="H300" s="91" t="s">
        <v>33</v>
      </c>
      <c r="I300" s="82" t="str">
        <f t="shared" si="20"/>
        <v>магазин Манеж</v>
      </c>
      <c r="J300" s="82" t="str">
        <f>VLOOKUP($B:$B,source!$A:$B,2,0)</f>
        <v>FOOTWEAR</v>
      </c>
      <c r="K300" s="82" t="str">
        <f>IFERROR(VLOOKUP($C:$C,source!$A:$B,2,0),"OLD STOCKS")</f>
        <v>OLD STOCKS</v>
      </c>
      <c r="L300" s="82" t="str">
        <f t="shared" si="21"/>
        <v>магазин Манеж-FOOTWEAR-OLD STOCKS-February 2020</v>
      </c>
      <c r="M300" s="83">
        <f t="shared" si="22"/>
        <v>5</v>
      </c>
      <c r="N300" s="84">
        <f t="shared" si="23"/>
        <v>35025</v>
      </c>
    </row>
    <row r="301" spans="1:14" x14ac:dyDescent="0.3">
      <c r="A301" s="88" t="s">
        <v>79</v>
      </c>
      <c r="B301" s="89" t="s">
        <v>64</v>
      </c>
      <c r="C301" s="89" t="s">
        <v>74</v>
      </c>
      <c r="D301" s="90">
        <v>32</v>
      </c>
      <c r="E301" s="109">
        <v>207375</v>
      </c>
      <c r="F301" s="109">
        <v>208350</v>
      </c>
      <c r="G301" s="110">
        <v>34562.5</v>
      </c>
      <c r="H301" s="91" t="s">
        <v>33</v>
      </c>
      <c r="I301" s="82" t="str">
        <f t="shared" si="20"/>
        <v>магазин Манеж</v>
      </c>
      <c r="J301" s="82" t="str">
        <f>VLOOKUP($B:$B,source!$A:$B,2,0)</f>
        <v>FOOTWEAR</v>
      </c>
      <c r="K301" s="82" t="str">
        <f>IFERROR(VLOOKUP($C:$C,source!$A:$B,2,0),"OLD STOCKS")</f>
        <v>SP20</v>
      </c>
      <c r="L301" s="82" t="str">
        <f t="shared" si="21"/>
        <v>магазин Манеж-FOOTWEAR-SP20-February 2020</v>
      </c>
      <c r="M301" s="83">
        <f t="shared" si="22"/>
        <v>32</v>
      </c>
      <c r="N301" s="84">
        <f t="shared" si="23"/>
        <v>207375</v>
      </c>
    </row>
    <row r="302" spans="1:14" x14ac:dyDescent="0.3">
      <c r="A302" s="88" t="s">
        <v>79</v>
      </c>
      <c r="B302" s="89" t="s">
        <v>64</v>
      </c>
      <c r="C302" s="89" t="s">
        <v>60</v>
      </c>
      <c r="D302" s="90">
        <v>72</v>
      </c>
      <c r="E302" s="109">
        <v>408757.95</v>
      </c>
      <c r="F302" s="109">
        <v>412080</v>
      </c>
      <c r="G302" s="110">
        <v>68126.460000000006</v>
      </c>
      <c r="H302" s="91" t="s">
        <v>33</v>
      </c>
      <c r="I302" s="82" t="str">
        <f t="shared" si="20"/>
        <v>магазин Манеж</v>
      </c>
      <c r="J302" s="82" t="str">
        <f>VLOOKUP($B:$B,source!$A:$B,2,0)</f>
        <v>FOOTWEAR</v>
      </c>
      <c r="K302" s="82" t="str">
        <f>IFERROR(VLOOKUP($C:$C,source!$A:$B,2,0),"OLD STOCKS")</f>
        <v>All Seasons</v>
      </c>
      <c r="L302" s="82" t="str">
        <f t="shared" si="21"/>
        <v>магазин Манеж-FOOTWEAR-All Seasons-February 2020</v>
      </c>
      <c r="M302" s="83">
        <f t="shared" si="22"/>
        <v>72</v>
      </c>
      <c r="N302" s="84">
        <f t="shared" si="23"/>
        <v>408757.95</v>
      </c>
    </row>
    <row r="303" spans="1:14" x14ac:dyDescent="0.3">
      <c r="A303" s="88" t="s">
        <v>79</v>
      </c>
      <c r="B303" s="89" t="s">
        <v>64</v>
      </c>
      <c r="C303" s="89" t="s">
        <v>61</v>
      </c>
      <c r="D303" s="90">
        <v>51</v>
      </c>
      <c r="E303" s="109">
        <v>186710</v>
      </c>
      <c r="F303" s="109">
        <v>418300</v>
      </c>
      <c r="G303" s="110">
        <v>31118.34</v>
      </c>
      <c r="H303" s="91" t="s">
        <v>33</v>
      </c>
      <c r="I303" s="82" t="str">
        <f t="shared" si="20"/>
        <v>магазин Манеж</v>
      </c>
      <c r="J303" s="82" t="str">
        <f>VLOOKUP($B:$B,source!$A:$B,2,0)</f>
        <v>FOOTWEAR</v>
      </c>
      <c r="K303" s="82" t="str">
        <f>IFERROR(VLOOKUP($C:$C,source!$A:$B,2,0),"OLD STOCKS")</f>
        <v>HO19</v>
      </c>
      <c r="L303" s="82" t="str">
        <f t="shared" si="21"/>
        <v>магазин Манеж-FOOTWEAR-HO19-February 2020</v>
      </c>
      <c r="M303" s="83">
        <f t="shared" si="22"/>
        <v>51</v>
      </c>
      <c r="N303" s="84">
        <f t="shared" si="23"/>
        <v>186710</v>
      </c>
    </row>
    <row r="304" spans="1:14" x14ac:dyDescent="0.3">
      <c r="A304" s="88" t="s">
        <v>79</v>
      </c>
      <c r="B304" s="89" t="s">
        <v>64</v>
      </c>
      <c r="C304" s="89" t="s">
        <v>62</v>
      </c>
      <c r="D304" s="90">
        <v>1</v>
      </c>
      <c r="E304" s="109">
        <v>6400</v>
      </c>
      <c r="F304" s="109">
        <v>6400</v>
      </c>
      <c r="G304" s="110">
        <v>1066.67</v>
      </c>
      <c r="H304" s="91" t="s">
        <v>33</v>
      </c>
      <c r="I304" s="82" t="str">
        <f t="shared" si="20"/>
        <v>магазин Манеж</v>
      </c>
      <c r="J304" s="82" t="str">
        <f>VLOOKUP($B:$B,source!$A:$B,2,0)</f>
        <v>FOOTWEAR</v>
      </c>
      <c r="K304" s="82" t="str">
        <f>IFERROR(VLOOKUP($C:$C,source!$A:$B,2,0),"OLD STOCKS")</f>
        <v>OLD STOCKS</v>
      </c>
      <c r="L304" s="82" t="str">
        <f t="shared" si="21"/>
        <v>магазин Манеж-FOOTWEAR-OLD STOCKS-February 2020</v>
      </c>
      <c r="M304" s="83">
        <f t="shared" si="22"/>
        <v>1</v>
      </c>
      <c r="N304" s="84">
        <f t="shared" si="23"/>
        <v>6400</v>
      </c>
    </row>
    <row r="305" spans="1:14" x14ac:dyDescent="0.3">
      <c r="A305" s="88" t="s">
        <v>79</v>
      </c>
      <c r="B305" s="89" t="s">
        <v>64</v>
      </c>
      <c r="C305" s="89" t="s">
        <v>63</v>
      </c>
      <c r="D305" s="90">
        <v>165</v>
      </c>
      <c r="E305" s="109">
        <v>537692.05000000005</v>
      </c>
      <c r="F305" s="109">
        <v>1185200</v>
      </c>
      <c r="G305" s="110">
        <v>89615.360000000001</v>
      </c>
      <c r="H305" s="91" t="s">
        <v>33</v>
      </c>
      <c r="I305" s="82" t="str">
        <f t="shared" si="20"/>
        <v>магазин Манеж</v>
      </c>
      <c r="J305" s="82" t="str">
        <f>VLOOKUP($B:$B,source!$A:$B,2,0)</f>
        <v>FOOTWEAR</v>
      </c>
      <c r="K305" s="82" t="str">
        <f>IFERROR(VLOOKUP($C:$C,source!$A:$B,2,0),"OLD STOCKS")</f>
        <v>FA19</v>
      </c>
      <c r="L305" s="82" t="str">
        <f t="shared" si="21"/>
        <v>магазин Манеж-FOOTWEAR-FA19-February 2020</v>
      </c>
      <c r="M305" s="83">
        <f t="shared" si="22"/>
        <v>165</v>
      </c>
      <c r="N305" s="84">
        <f t="shared" si="23"/>
        <v>537692.05000000005</v>
      </c>
    </row>
    <row r="306" spans="1:14" x14ac:dyDescent="0.3">
      <c r="A306" s="88" t="s">
        <v>79</v>
      </c>
      <c r="B306" s="89" t="s">
        <v>70</v>
      </c>
      <c r="C306" s="89" t="s">
        <v>58</v>
      </c>
      <c r="D306" s="90">
        <v>18</v>
      </c>
      <c r="E306" s="109">
        <v>31195</v>
      </c>
      <c r="F306" s="109">
        <v>40800</v>
      </c>
      <c r="G306" s="110">
        <v>5199.12</v>
      </c>
      <c r="H306" s="91" t="s">
        <v>33</v>
      </c>
      <c r="I306" s="82" t="str">
        <f t="shared" si="20"/>
        <v>магазин Манеж</v>
      </c>
      <c r="J306" s="82" t="str">
        <f>VLOOKUP($B:$B,source!$A:$B,2,0)</f>
        <v>APPAREL</v>
      </c>
      <c r="K306" s="82" t="str">
        <f>IFERROR(VLOOKUP($C:$C,source!$A:$B,2,0),"OLD STOCKS")</f>
        <v>C/O</v>
      </c>
      <c r="L306" s="82" t="str">
        <f t="shared" si="21"/>
        <v>магазин Манеж-APPAREL-C/O-February 2020</v>
      </c>
      <c r="M306" s="83">
        <f t="shared" si="22"/>
        <v>18</v>
      </c>
      <c r="N306" s="84">
        <f t="shared" si="23"/>
        <v>31195</v>
      </c>
    </row>
    <row r="307" spans="1:14" x14ac:dyDescent="0.3">
      <c r="A307" s="88" t="s">
        <v>79</v>
      </c>
      <c r="B307" s="89" t="s">
        <v>70</v>
      </c>
      <c r="C307" s="89" t="s">
        <v>65</v>
      </c>
      <c r="D307" s="90">
        <v>5</v>
      </c>
      <c r="E307" s="109">
        <v>6400</v>
      </c>
      <c r="F307" s="109">
        <v>16000</v>
      </c>
      <c r="G307" s="110">
        <v>1066.6500000000001</v>
      </c>
      <c r="H307" s="91" t="s">
        <v>33</v>
      </c>
      <c r="I307" s="82" t="str">
        <f t="shared" si="20"/>
        <v>магазин Манеж</v>
      </c>
      <c r="J307" s="82" t="str">
        <f>VLOOKUP($B:$B,source!$A:$B,2,0)</f>
        <v>APPAREL</v>
      </c>
      <c r="K307" s="82" t="str">
        <f>IFERROR(VLOOKUP($C:$C,source!$A:$B,2,0),"OLD STOCKS")</f>
        <v>OLD STOCKS</v>
      </c>
      <c r="L307" s="82" t="str">
        <f t="shared" si="21"/>
        <v>магазин Манеж-APPAREL-OLD STOCKS-February 2020</v>
      </c>
      <c r="M307" s="83">
        <f t="shared" si="22"/>
        <v>5</v>
      </c>
      <c r="N307" s="84">
        <f t="shared" si="23"/>
        <v>6400</v>
      </c>
    </row>
    <row r="308" spans="1:14" x14ac:dyDescent="0.3">
      <c r="A308" s="88" t="s">
        <v>79</v>
      </c>
      <c r="B308" s="89" t="s">
        <v>70</v>
      </c>
      <c r="C308" s="89" t="s">
        <v>71</v>
      </c>
      <c r="D308" s="90">
        <v>17</v>
      </c>
      <c r="E308" s="109">
        <v>16002</v>
      </c>
      <c r="F308" s="109">
        <v>30042</v>
      </c>
      <c r="G308" s="110">
        <v>2666.96</v>
      </c>
      <c r="H308" s="91" t="s">
        <v>33</v>
      </c>
      <c r="I308" s="82" t="str">
        <f t="shared" si="20"/>
        <v>магазин Манеж</v>
      </c>
      <c r="J308" s="82" t="str">
        <f>VLOOKUP($B:$B,source!$A:$B,2,0)</f>
        <v>APPAREL</v>
      </c>
      <c r="K308" s="82" t="str">
        <f>IFERROR(VLOOKUP($C:$C,source!$A:$B,2,0),"OLD STOCKS")</f>
        <v>OLD STOCKS</v>
      </c>
      <c r="L308" s="82" t="str">
        <f t="shared" si="21"/>
        <v>магазин Манеж-APPAREL-OLD STOCKS-February 2020</v>
      </c>
      <c r="M308" s="83">
        <f t="shared" si="22"/>
        <v>17</v>
      </c>
      <c r="N308" s="84">
        <f t="shared" si="23"/>
        <v>16002</v>
      </c>
    </row>
    <row r="309" spans="1:14" x14ac:dyDescent="0.3">
      <c r="A309" s="88" t="s">
        <v>79</v>
      </c>
      <c r="B309" s="89" t="s">
        <v>70</v>
      </c>
      <c r="C309" s="89" t="s">
        <v>61</v>
      </c>
      <c r="D309" s="90">
        <v>20</v>
      </c>
      <c r="E309" s="109">
        <v>43625</v>
      </c>
      <c r="F309" s="109">
        <v>87250</v>
      </c>
      <c r="G309" s="110">
        <v>7270.83</v>
      </c>
      <c r="H309" s="91" t="s">
        <v>33</v>
      </c>
      <c r="I309" s="82" t="str">
        <f t="shared" si="20"/>
        <v>магазин Манеж</v>
      </c>
      <c r="J309" s="82" t="str">
        <f>VLOOKUP($B:$B,source!$A:$B,2,0)</f>
        <v>APPAREL</v>
      </c>
      <c r="K309" s="82" t="str">
        <f>IFERROR(VLOOKUP($C:$C,source!$A:$B,2,0),"OLD STOCKS")</f>
        <v>HO19</v>
      </c>
      <c r="L309" s="82" t="str">
        <f t="shared" si="21"/>
        <v>магазин Манеж-APPAREL-HO19-February 2020</v>
      </c>
      <c r="M309" s="83">
        <f t="shared" si="22"/>
        <v>20</v>
      </c>
      <c r="N309" s="84">
        <f t="shared" si="23"/>
        <v>43625</v>
      </c>
    </row>
    <row r="310" spans="1:14" x14ac:dyDescent="0.3">
      <c r="A310" s="88" t="s">
        <v>79</v>
      </c>
      <c r="B310" s="89" t="s">
        <v>70</v>
      </c>
      <c r="C310" s="89" t="s">
        <v>80</v>
      </c>
      <c r="D310" s="90">
        <v>32</v>
      </c>
      <c r="E310" s="109">
        <v>26270</v>
      </c>
      <c r="F310" s="109">
        <v>59200</v>
      </c>
      <c r="G310" s="110">
        <v>4378.32</v>
      </c>
      <c r="H310" s="91" t="s">
        <v>33</v>
      </c>
      <c r="I310" s="82" t="str">
        <f t="shared" si="20"/>
        <v>магазин Манеж</v>
      </c>
      <c r="J310" s="82" t="str">
        <f>VLOOKUP($B:$B,source!$A:$B,2,0)</f>
        <v>APPAREL</v>
      </c>
      <c r="K310" s="82" t="str">
        <f>IFERROR(VLOOKUP($C:$C,source!$A:$B,2,0),"OLD STOCKS")</f>
        <v>OLD STOCKS</v>
      </c>
      <c r="L310" s="82" t="str">
        <f t="shared" si="21"/>
        <v>магазин Манеж-APPAREL-OLD STOCKS-February 2020</v>
      </c>
      <c r="M310" s="83">
        <f t="shared" si="22"/>
        <v>32</v>
      </c>
      <c r="N310" s="84">
        <f t="shared" si="23"/>
        <v>26270</v>
      </c>
    </row>
    <row r="311" spans="1:14" x14ac:dyDescent="0.3">
      <c r="A311" s="88" t="s">
        <v>79</v>
      </c>
      <c r="B311" s="89" t="s">
        <v>70</v>
      </c>
      <c r="C311" s="89" t="s">
        <v>62</v>
      </c>
      <c r="D311" s="90">
        <v>3</v>
      </c>
      <c r="E311" s="109">
        <v>2580</v>
      </c>
      <c r="F311" s="109">
        <v>6450</v>
      </c>
      <c r="G311" s="110">
        <v>429.99</v>
      </c>
      <c r="H311" s="91" t="s">
        <v>33</v>
      </c>
      <c r="I311" s="82" t="str">
        <f t="shared" si="20"/>
        <v>магазин Манеж</v>
      </c>
      <c r="J311" s="82" t="str">
        <f>VLOOKUP($B:$B,source!$A:$B,2,0)</f>
        <v>APPAREL</v>
      </c>
      <c r="K311" s="82" t="str">
        <f>IFERROR(VLOOKUP($C:$C,source!$A:$B,2,0),"OLD STOCKS")</f>
        <v>OLD STOCKS</v>
      </c>
      <c r="L311" s="82" t="str">
        <f t="shared" si="21"/>
        <v>магазин Манеж-APPAREL-OLD STOCKS-February 2020</v>
      </c>
      <c r="M311" s="83">
        <f t="shared" si="22"/>
        <v>3</v>
      </c>
      <c r="N311" s="84">
        <f t="shared" si="23"/>
        <v>2580</v>
      </c>
    </row>
    <row r="312" spans="1:14" x14ac:dyDescent="0.3">
      <c r="A312" s="88" t="s">
        <v>79</v>
      </c>
      <c r="B312" s="89" t="s">
        <v>70</v>
      </c>
      <c r="C312" s="89" t="s">
        <v>63</v>
      </c>
      <c r="D312" s="90">
        <v>111</v>
      </c>
      <c r="E312" s="109">
        <v>212580</v>
      </c>
      <c r="F312" s="109">
        <v>449250</v>
      </c>
      <c r="G312" s="110">
        <v>35429.9</v>
      </c>
      <c r="H312" s="91" t="s">
        <v>33</v>
      </c>
      <c r="I312" s="82" t="str">
        <f t="shared" si="20"/>
        <v>магазин Манеж</v>
      </c>
      <c r="J312" s="82" t="str">
        <f>VLOOKUP($B:$B,source!$A:$B,2,0)</f>
        <v>APPAREL</v>
      </c>
      <c r="K312" s="82" t="str">
        <f>IFERROR(VLOOKUP($C:$C,source!$A:$B,2,0),"OLD STOCKS")</f>
        <v>FA19</v>
      </c>
      <c r="L312" s="82" t="str">
        <f t="shared" si="21"/>
        <v>магазин Манеж-APPAREL-FA19-February 2020</v>
      </c>
      <c r="M312" s="83">
        <f t="shared" si="22"/>
        <v>111</v>
      </c>
      <c r="N312" s="84">
        <f t="shared" si="23"/>
        <v>212580</v>
      </c>
    </row>
    <row r="313" spans="1:14" x14ac:dyDescent="0.3">
      <c r="A313" s="88" t="s">
        <v>81</v>
      </c>
      <c r="B313" s="89" t="s">
        <v>57</v>
      </c>
      <c r="C313" s="89" t="s">
        <v>58</v>
      </c>
      <c r="D313" s="90">
        <v>6</v>
      </c>
      <c r="E313" s="109">
        <v>17925</v>
      </c>
      <c r="F313" s="109">
        <v>19650</v>
      </c>
      <c r="G313" s="110">
        <v>2987.49</v>
      </c>
      <c r="H313" s="91" t="s">
        <v>33</v>
      </c>
      <c r="I313" s="82" t="str">
        <f t="shared" si="20"/>
        <v>магазин Метрополис</v>
      </c>
      <c r="J313" s="82" t="str">
        <f>VLOOKUP($B:$B,source!$A:$B,2,0)</f>
        <v>ACC</v>
      </c>
      <c r="K313" s="82" t="str">
        <f>IFERROR(VLOOKUP($C:$C,source!$A:$B,2,0),"OLD STOCKS")</f>
        <v>C/O</v>
      </c>
      <c r="L313" s="82" t="str">
        <f t="shared" si="21"/>
        <v>магазин Метрополис-ACC-C/O-February 2020</v>
      </c>
      <c r="M313" s="83">
        <f t="shared" si="22"/>
        <v>6</v>
      </c>
      <c r="N313" s="84">
        <f t="shared" si="23"/>
        <v>17925</v>
      </c>
    </row>
    <row r="314" spans="1:14" x14ac:dyDescent="0.3">
      <c r="A314" s="88" t="s">
        <v>81</v>
      </c>
      <c r="B314" s="89" t="s">
        <v>57</v>
      </c>
      <c r="C314" s="128" t="s">
        <v>60</v>
      </c>
      <c r="D314" s="129">
        <v>17</v>
      </c>
      <c r="E314" s="130">
        <v>3383</v>
      </c>
      <c r="F314" s="130">
        <v>3383</v>
      </c>
      <c r="G314" s="131">
        <v>563.89</v>
      </c>
      <c r="H314" s="132" t="s">
        <v>33</v>
      </c>
      <c r="I314" s="125" t="str">
        <f t="shared" si="20"/>
        <v>магазин Метрополис</v>
      </c>
      <c r="J314" s="125" t="str">
        <f>VLOOKUP($B:$B,source!$A:$B,2,0)</f>
        <v>ACC</v>
      </c>
      <c r="K314" s="125" t="str">
        <f>IFERROR(VLOOKUP($C:$C,source!$A:$B,2,0),"OLD STOCKS")</f>
        <v>All Seasons</v>
      </c>
      <c r="L314" s="125" t="str">
        <f t="shared" si="21"/>
        <v>магазин Метрополис-ACC-All Seasons-February 2020</v>
      </c>
      <c r="M314" s="126">
        <f t="shared" si="22"/>
        <v>17</v>
      </c>
      <c r="N314" s="127">
        <f t="shared" si="23"/>
        <v>3383</v>
      </c>
    </row>
    <row r="315" spans="1:14" x14ac:dyDescent="0.3">
      <c r="A315" s="88" t="s">
        <v>81</v>
      </c>
      <c r="B315" s="89" t="s">
        <v>57</v>
      </c>
      <c r="C315" s="89" t="s">
        <v>61</v>
      </c>
      <c r="D315" s="90">
        <v>3</v>
      </c>
      <c r="E315" s="109">
        <v>2625</v>
      </c>
      <c r="F315" s="109">
        <v>5250</v>
      </c>
      <c r="G315" s="110">
        <v>437.51</v>
      </c>
      <c r="H315" s="91" t="s">
        <v>33</v>
      </c>
      <c r="I315" s="82" t="str">
        <f t="shared" si="20"/>
        <v>магазин Метрополис</v>
      </c>
      <c r="J315" s="82" t="str">
        <f>VLOOKUP($B:$B,source!$A:$B,2,0)</f>
        <v>ACC</v>
      </c>
      <c r="K315" s="82" t="str">
        <f>IFERROR(VLOOKUP($C:$C,source!$A:$B,2,0),"OLD STOCKS")</f>
        <v>HO19</v>
      </c>
      <c r="L315" s="82" t="str">
        <f t="shared" si="21"/>
        <v>магазин Метрополис-ACC-HO19-February 2020</v>
      </c>
      <c r="M315" s="83">
        <f t="shared" si="22"/>
        <v>3</v>
      </c>
      <c r="N315" s="84">
        <f t="shared" si="23"/>
        <v>2625</v>
      </c>
    </row>
    <row r="316" spans="1:14" x14ac:dyDescent="0.3">
      <c r="A316" s="88" t="s">
        <v>81</v>
      </c>
      <c r="B316" s="89" t="s">
        <v>57</v>
      </c>
      <c r="C316" s="89" t="s">
        <v>62</v>
      </c>
      <c r="D316" s="90">
        <v>3</v>
      </c>
      <c r="E316" s="109">
        <v>14875</v>
      </c>
      <c r="F316" s="109">
        <v>17850</v>
      </c>
      <c r="G316" s="110">
        <v>2479.17</v>
      </c>
      <c r="H316" s="91" t="s">
        <v>33</v>
      </c>
      <c r="I316" s="82" t="str">
        <f t="shared" si="20"/>
        <v>магазин Метрополис</v>
      </c>
      <c r="J316" s="82" t="str">
        <f>VLOOKUP($B:$B,source!$A:$B,2,0)</f>
        <v>ACC</v>
      </c>
      <c r="K316" s="82" t="str">
        <f>IFERROR(VLOOKUP($C:$C,source!$A:$B,2,0),"OLD STOCKS")</f>
        <v>OLD STOCKS</v>
      </c>
      <c r="L316" s="82" t="str">
        <f t="shared" si="21"/>
        <v>магазин Метрополис-ACC-OLD STOCKS-February 2020</v>
      </c>
      <c r="M316" s="83">
        <f t="shared" si="22"/>
        <v>3</v>
      </c>
      <c r="N316" s="84">
        <f t="shared" si="23"/>
        <v>14875</v>
      </c>
    </row>
    <row r="317" spans="1:14" x14ac:dyDescent="0.3">
      <c r="A317" s="88" t="s">
        <v>81</v>
      </c>
      <c r="B317" s="89" t="s">
        <v>57</v>
      </c>
      <c r="C317" s="89" t="s">
        <v>63</v>
      </c>
      <c r="D317" s="90">
        <v>11</v>
      </c>
      <c r="E317" s="109">
        <v>10065</v>
      </c>
      <c r="F317" s="109">
        <v>20950</v>
      </c>
      <c r="G317" s="110">
        <v>1677.49</v>
      </c>
      <c r="H317" s="91" t="s">
        <v>33</v>
      </c>
      <c r="I317" s="82" t="str">
        <f t="shared" si="20"/>
        <v>магазин Метрополис</v>
      </c>
      <c r="J317" s="82" t="str">
        <f>VLOOKUP($B:$B,source!$A:$B,2,0)</f>
        <v>ACC</v>
      </c>
      <c r="K317" s="82" t="str">
        <f>IFERROR(VLOOKUP($C:$C,source!$A:$B,2,0),"OLD STOCKS")</f>
        <v>FA19</v>
      </c>
      <c r="L317" s="82" t="str">
        <f t="shared" si="21"/>
        <v>магазин Метрополис-ACC-FA19-February 2020</v>
      </c>
      <c r="M317" s="83">
        <f t="shared" si="22"/>
        <v>11</v>
      </c>
      <c r="N317" s="84">
        <f t="shared" si="23"/>
        <v>10065</v>
      </c>
    </row>
    <row r="318" spans="1:14" x14ac:dyDescent="0.3">
      <c r="A318" s="88" t="s">
        <v>81</v>
      </c>
      <c r="B318" s="89" t="s">
        <v>64</v>
      </c>
      <c r="C318" s="89" t="s">
        <v>58</v>
      </c>
      <c r="D318" s="90">
        <v>45</v>
      </c>
      <c r="E318" s="109">
        <v>316950</v>
      </c>
      <c r="F318" s="109">
        <v>321340</v>
      </c>
      <c r="G318" s="110">
        <v>52824.959999999999</v>
      </c>
      <c r="H318" s="91" t="s">
        <v>33</v>
      </c>
      <c r="I318" s="82" t="str">
        <f t="shared" si="20"/>
        <v>магазин Метрополис</v>
      </c>
      <c r="J318" s="82" t="str">
        <f>VLOOKUP($B:$B,source!$A:$B,2,0)</f>
        <v>FOOTWEAR</v>
      </c>
      <c r="K318" s="82" t="str">
        <f>IFERROR(VLOOKUP($C:$C,source!$A:$B,2,0),"OLD STOCKS")</f>
        <v>C/O</v>
      </c>
      <c r="L318" s="82" t="str">
        <f t="shared" si="21"/>
        <v>магазин Метрополис-FOOTWEAR-C/O-February 2020</v>
      </c>
      <c r="M318" s="83">
        <f t="shared" si="22"/>
        <v>45</v>
      </c>
      <c r="N318" s="84">
        <f t="shared" si="23"/>
        <v>316950</v>
      </c>
    </row>
    <row r="319" spans="1:14" x14ac:dyDescent="0.3">
      <c r="A319" s="88" t="s">
        <v>81</v>
      </c>
      <c r="B319" s="89" t="s">
        <v>64</v>
      </c>
      <c r="C319" s="89" t="s">
        <v>59</v>
      </c>
      <c r="D319" s="90">
        <v>14</v>
      </c>
      <c r="E319" s="109">
        <v>84200</v>
      </c>
      <c r="F319" s="109">
        <v>93800</v>
      </c>
      <c r="G319" s="110">
        <v>14033.34</v>
      </c>
      <c r="H319" s="91" t="s">
        <v>33</v>
      </c>
      <c r="I319" s="82" t="str">
        <f t="shared" si="20"/>
        <v>магазин Метрополис</v>
      </c>
      <c r="J319" s="82" t="str">
        <f>VLOOKUP($B:$B,source!$A:$B,2,0)</f>
        <v>FOOTWEAR</v>
      </c>
      <c r="K319" s="82" t="str">
        <f>IFERROR(VLOOKUP($C:$C,source!$A:$B,2,0),"OLD STOCKS")</f>
        <v>OLD STOCKS</v>
      </c>
      <c r="L319" s="82" t="str">
        <f t="shared" si="21"/>
        <v>магазин Метрополис-FOOTWEAR-OLD STOCKS-February 2020</v>
      </c>
      <c r="M319" s="83">
        <f t="shared" si="22"/>
        <v>14</v>
      </c>
      <c r="N319" s="84">
        <f t="shared" si="23"/>
        <v>84200</v>
      </c>
    </row>
    <row r="320" spans="1:14" x14ac:dyDescent="0.3">
      <c r="A320" s="88" t="s">
        <v>81</v>
      </c>
      <c r="B320" s="89" t="s">
        <v>64</v>
      </c>
      <c r="C320" s="89" t="s">
        <v>74</v>
      </c>
      <c r="D320" s="90">
        <v>34</v>
      </c>
      <c r="E320" s="109">
        <v>227650</v>
      </c>
      <c r="F320" s="109">
        <v>232650</v>
      </c>
      <c r="G320" s="110">
        <v>37941.64</v>
      </c>
      <c r="H320" s="91" t="s">
        <v>33</v>
      </c>
      <c r="I320" s="82" t="str">
        <f t="shared" si="20"/>
        <v>магазин Метрополис</v>
      </c>
      <c r="J320" s="82" t="str">
        <f>VLOOKUP($B:$B,source!$A:$B,2,0)</f>
        <v>FOOTWEAR</v>
      </c>
      <c r="K320" s="82" t="str">
        <f>IFERROR(VLOOKUP($C:$C,source!$A:$B,2,0),"OLD STOCKS")</f>
        <v>SP20</v>
      </c>
      <c r="L320" s="82" t="str">
        <f t="shared" si="21"/>
        <v>магазин Метрополис-FOOTWEAR-SP20-February 2020</v>
      </c>
      <c r="M320" s="83">
        <f t="shared" si="22"/>
        <v>34</v>
      </c>
      <c r="N320" s="84">
        <f t="shared" si="23"/>
        <v>227650</v>
      </c>
    </row>
    <row r="321" spans="1:14" x14ac:dyDescent="0.3">
      <c r="A321" s="88" t="s">
        <v>81</v>
      </c>
      <c r="B321" s="89" t="s">
        <v>64</v>
      </c>
      <c r="C321" s="89" t="s">
        <v>60</v>
      </c>
      <c r="D321" s="90">
        <v>77</v>
      </c>
      <c r="E321" s="109">
        <v>437930</v>
      </c>
      <c r="F321" s="109">
        <v>437930</v>
      </c>
      <c r="G321" s="110">
        <v>72988.460000000006</v>
      </c>
      <c r="H321" s="91" t="s">
        <v>33</v>
      </c>
      <c r="I321" s="82" t="str">
        <f t="shared" si="20"/>
        <v>магазин Метрополис</v>
      </c>
      <c r="J321" s="82" t="str">
        <f>VLOOKUP($B:$B,source!$A:$B,2,0)</f>
        <v>FOOTWEAR</v>
      </c>
      <c r="K321" s="82" t="str">
        <f>IFERROR(VLOOKUP($C:$C,source!$A:$B,2,0),"OLD STOCKS")</f>
        <v>All Seasons</v>
      </c>
      <c r="L321" s="82" t="str">
        <f t="shared" si="21"/>
        <v>магазин Метрополис-FOOTWEAR-All Seasons-February 2020</v>
      </c>
      <c r="M321" s="83">
        <f t="shared" si="22"/>
        <v>77</v>
      </c>
      <c r="N321" s="84">
        <f t="shared" si="23"/>
        <v>437930</v>
      </c>
    </row>
    <row r="322" spans="1:14" x14ac:dyDescent="0.3">
      <c r="A322" s="88" t="s">
        <v>81</v>
      </c>
      <c r="B322" s="89" t="s">
        <v>64</v>
      </c>
      <c r="C322" s="89" t="s">
        <v>61</v>
      </c>
      <c r="D322" s="90">
        <v>66</v>
      </c>
      <c r="E322" s="109">
        <v>263825</v>
      </c>
      <c r="F322" s="109">
        <v>568700</v>
      </c>
      <c r="G322" s="110">
        <v>43970.85</v>
      </c>
      <c r="H322" s="91" t="s">
        <v>33</v>
      </c>
      <c r="I322" s="82" t="str">
        <f t="shared" si="20"/>
        <v>магазин Метрополис</v>
      </c>
      <c r="J322" s="82" t="str">
        <f>VLOOKUP($B:$B,source!$A:$B,2,0)</f>
        <v>FOOTWEAR</v>
      </c>
      <c r="K322" s="82" t="str">
        <f>IFERROR(VLOOKUP($C:$C,source!$A:$B,2,0),"OLD STOCKS")</f>
        <v>HO19</v>
      </c>
      <c r="L322" s="82" t="str">
        <f t="shared" si="21"/>
        <v>магазин Метрополис-FOOTWEAR-HO19-February 2020</v>
      </c>
      <c r="M322" s="83">
        <f t="shared" si="22"/>
        <v>66</v>
      </c>
      <c r="N322" s="84">
        <f t="shared" si="23"/>
        <v>263825</v>
      </c>
    </row>
    <row r="323" spans="1:14" x14ac:dyDescent="0.3">
      <c r="A323" s="88" t="s">
        <v>81</v>
      </c>
      <c r="B323" s="89" t="s">
        <v>64</v>
      </c>
      <c r="C323" s="89" t="s">
        <v>62</v>
      </c>
      <c r="D323" s="90">
        <v>1</v>
      </c>
      <c r="E323" s="109">
        <v>6400</v>
      </c>
      <c r="F323" s="109">
        <v>6400</v>
      </c>
      <c r="G323" s="110">
        <v>1066.67</v>
      </c>
      <c r="H323" s="91" t="s">
        <v>33</v>
      </c>
      <c r="I323" s="82" t="str">
        <f t="shared" si="20"/>
        <v>магазин Метрополис</v>
      </c>
      <c r="J323" s="82" t="str">
        <f>VLOOKUP($B:$B,source!$A:$B,2,0)</f>
        <v>FOOTWEAR</v>
      </c>
      <c r="K323" s="82" t="str">
        <f>IFERROR(VLOOKUP($C:$C,source!$A:$B,2,0),"OLD STOCKS")</f>
        <v>OLD STOCKS</v>
      </c>
      <c r="L323" s="82" t="str">
        <f t="shared" si="21"/>
        <v>магазин Метрополис-FOOTWEAR-OLD STOCKS-February 2020</v>
      </c>
      <c r="M323" s="83">
        <f t="shared" si="22"/>
        <v>1</v>
      </c>
      <c r="N323" s="84">
        <f t="shared" si="23"/>
        <v>6400</v>
      </c>
    </row>
    <row r="324" spans="1:14" x14ac:dyDescent="0.3">
      <c r="A324" s="88" t="s">
        <v>81</v>
      </c>
      <c r="B324" s="89" t="s">
        <v>64</v>
      </c>
      <c r="C324" s="89" t="s">
        <v>63</v>
      </c>
      <c r="D324" s="90">
        <v>57</v>
      </c>
      <c r="E324" s="109">
        <v>216335</v>
      </c>
      <c r="F324" s="109">
        <v>420850</v>
      </c>
      <c r="G324" s="110">
        <v>36055.78</v>
      </c>
      <c r="H324" s="91" t="s">
        <v>33</v>
      </c>
      <c r="I324" s="82" t="str">
        <f t="shared" si="20"/>
        <v>магазин Метрополис</v>
      </c>
      <c r="J324" s="82" t="str">
        <f>VLOOKUP($B:$B,source!$A:$B,2,0)</f>
        <v>FOOTWEAR</v>
      </c>
      <c r="K324" s="82" t="str">
        <f>IFERROR(VLOOKUP($C:$C,source!$A:$B,2,0),"OLD STOCKS")</f>
        <v>FA19</v>
      </c>
      <c r="L324" s="82" t="str">
        <f t="shared" si="21"/>
        <v>магазин Метрополис-FOOTWEAR-FA19-February 2020</v>
      </c>
      <c r="M324" s="83">
        <f t="shared" si="22"/>
        <v>57</v>
      </c>
      <c r="N324" s="84">
        <f t="shared" si="23"/>
        <v>216335</v>
      </c>
    </row>
    <row r="325" spans="1:14" x14ac:dyDescent="0.3">
      <c r="A325" s="88" t="s">
        <v>81</v>
      </c>
      <c r="B325" s="89" t="s">
        <v>70</v>
      </c>
      <c r="C325" s="89" t="s">
        <v>58</v>
      </c>
      <c r="D325" s="90">
        <v>17</v>
      </c>
      <c r="E325" s="109">
        <v>55505</v>
      </c>
      <c r="F325" s="109">
        <v>60350</v>
      </c>
      <c r="G325" s="110">
        <v>9250.7999999999993</v>
      </c>
      <c r="H325" s="91" t="s">
        <v>33</v>
      </c>
      <c r="I325" s="82" t="str">
        <f t="shared" si="20"/>
        <v>магазин Метрополис</v>
      </c>
      <c r="J325" s="82" t="str">
        <f>VLOOKUP($B:$B,source!$A:$B,2,0)</f>
        <v>APPAREL</v>
      </c>
      <c r="K325" s="82" t="str">
        <f>IFERROR(VLOOKUP($C:$C,source!$A:$B,2,0),"OLD STOCKS")</f>
        <v>C/O</v>
      </c>
      <c r="L325" s="82" t="str">
        <f t="shared" si="21"/>
        <v>магазин Метрополис-APPAREL-C/O-February 2020</v>
      </c>
      <c r="M325" s="83">
        <f t="shared" si="22"/>
        <v>17</v>
      </c>
      <c r="N325" s="84">
        <f t="shared" si="23"/>
        <v>55505</v>
      </c>
    </row>
    <row r="326" spans="1:14" x14ac:dyDescent="0.3">
      <c r="A326" s="88" t="s">
        <v>81</v>
      </c>
      <c r="B326" s="89" t="s">
        <v>70</v>
      </c>
      <c r="C326" s="89" t="s">
        <v>71</v>
      </c>
      <c r="D326" s="90">
        <v>7</v>
      </c>
      <c r="E326" s="109">
        <v>4793</v>
      </c>
      <c r="F326" s="109">
        <v>4793</v>
      </c>
      <c r="G326" s="110">
        <v>798.81</v>
      </c>
      <c r="H326" s="91" t="s">
        <v>33</v>
      </c>
      <c r="I326" s="82" t="str">
        <f t="shared" si="20"/>
        <v>магазин Метрополис</v>
      </c>
      <c r="J326" s="82" t="str">
        <f>VLOOKUP($B:$B,source!$A:$B,2,0)</f>
        <v>APPAREL</v>
      </c>
      <c r="K326" s="82" t="str">
        <f>IFERROR(VLOOKUP($C:$C,source!$A:$B,2,0),"OLD STOCKS")</f>
        <v>OLD STOCKS</v>
      </c>
      <c r="L326" s="82" t="str">
        <f t="shared" si="21"/>
        <v>магазин Метрополис-APPAREL-OLD STOCKS-February 2020</v>
      </c>
      <c r="M326" s="83">
        <f t="shared" si="22"/>
        <v>7</v>
      </c>
      <c r="N326" s="84">
        <f t="shared" si="23"/>
        <v>4793</v>
      </c>
    </row>
    <row r="327" spans="1:14" x14ac:dyDescent="0.3">
      <c r="A327" s="88" t="s">
        <v>81</v>
      </c>
      <c r="B327" s="89" t="s">
        <v>70</v>
      </c>
      <c r="C327" s="89" t="s">
        <v>61</v>
      </c>
      <c r="D327" s="90">
        <v>38</v>
      </c>
      <c r="E327" s="109">
        <v>60075</v>
      </c>
      <c r="F327" s="109">
        <v>127300</v>
      </c>
      <c r="G327" s="110">
        <v>10012.51</v>
      </c>
      <c r="H327" s="91" t="s">
        <v>33</v>
      </c>
      <c r="I327" s="82" t="str">
        <f t="shared" si="20"/>
        <v>магазин Метрополис</v>
      </c>
      <c r="J327" s="82" t="str">
        <f>VLOOKUP($B:$B,source!$A:$B,2,0)</f>
        <v>APPAREL</v>
      </c>
      <c r="K327" s="82" t="str">
        <f>IFERROR(VLOOKUP($C:$C,source!$A:$B,2,0),"OLD STOCKS")</f>
        <v>HO19</v>
      </c>
      <c r="L327" s="82" t="str">
        <f t="shared" si="21"/>
        <v>магазин Метрополис-APPAREL-HO19-February 2020</v>
      </c>
      <c r="M327" s="83">
        <f t="shared" si="22"/>
        <v>38</v>
      </c>
      <c r="N327" s="84">
        <f t="shared" si="23"/>
        <v>60075</v>
      </c>
    </row>
    <row r="328" spans="1:14" x14ac:dyDescent="0.3">
      <c r="A328" s="88" t="s">
        <v>81</v>
      </c>
      <c r="B328" s="89" t="s">
        <v>70</v>
      </c>
      <c r="C328" s="89" t="s">
        <v>63</v>
      </c>
      <c r="D328" s="90">
        <v>91</v>
      </c>
      <c r="E328" s="109">
        <v>190170</v>
      </c>
      <c r="F328" s="109">
        <v>398350</v>
      </c>
      <c r="G328" s="110">
        <v>31694.91</v>
      </c>
      <c r="H328" s="91" t="s">
        <v>33</v>
      </c>
      <c r="I328" s="82" t="str">
        <f t="shared" si="20"/>
        <v>магазин Метрополис</v>
      </c>
      <c r="J328" s="82" t="str">
        <f>VLOOKUP($B:$B,source!$A:$B,2,0)</f>
        <v>APPAREL</v>
      </c>
      <c r="K328" s="82" t="str">
        <f>IFERROR(VLOOKUP($C:$C,source!$A:$B,2,0),"OLD STOCKS")</f>
        <v>FA19</v>
      </c>
      <c r="L328" s="82" t="str">
        <f t="shared" si="21"/>
        <v>магазин Метрополис-APPAREL-FA19-February 2020</v>
      </c>
      <c r="M328" s="83">
        <f t="shared" si="22"/>
        <v>91</v>
      </c>
      <c r="N328" s="84">
        <f t="shared" si="23"/>
        <v>190170</v>
      </c>
    </row>
    <row r="329" spans="1:14" x14ac:dyDescent="0.3">
      <c r="A329" s="88" t="s">
        <v>82</v>
      </c>
      <c r="B329" s="89" t="s">
        <v>57</v>
      </c>
      <c r="C329" s="89" t="s">
        <v>58</v>
      </c>
      <c r="D329" s="90">
        <v>3</v>
      </c>
      <c r="E329" s="109">
        <v>6833.5</v>
      </c>
      <c r="F329" s="109">
        <v>6833.5</v>
      </c>
      <c r="G329" s="110">
        <v>1138.9100000000001</v>
      </c>
      <c r="H329" s="91" t="s">
        <v>33</v>
      </c>
      <c r="I329" s="82" t="str">
        <f t="shared" si="20"/>
        <v>магазин Цветной</v>
      </c>
      <c r="J329" s="82" t="str">
        <f>VLOOKUP($B:$B,source!$A:$B,2,0)</f>
        <v>ACC</v>
      </c>
      <c r="K329" s="82" t="str">
        <f>IFERROR(VLOOKUP($C:$C,source!$A:$B,2,0),"OLD STOCKS")</f>
        <v>C/O</v>
      </c>
      <c r="L329" s="82" t="str">
        <f t="shared" si="21"/>
        <v>магазин Цветной-ACC-C/O-February 2020</v>
      </c>
      <c r="M329" s="83">
        <f t="shared" si="22"/>
        <v>3</v>
      </c>
      <c r="N329" s="84">
        <f t="shared" si="23"/>
        <v>6833.5</v>
      </c>
    </row>
    <row r="330" spans="1:14" x14ac:dyDescent="0.3">
      <c r="A330" s="88" t="s">
        <v>82</v>
      </c>
      <c r="B330" s="89" t="s">
        <v>57</v>
      </c>
      <c r="C330" s="128" t="s">
        <v>60</v>
      </c>
      <c r="D330" s="129">
        <v>11</v>
      </c>
      <c r="E330" s="130">
        <v>2169.1</v>
      </c>
      <c r="F330" s="130">
        <v>2169.1</v>
      </c>
      <c r="G330" s="131">
        <v>361.54</v>
      </c>
      <c r="H330" s="132" t="s">
        <v>33</v>
      </c>
      <c r="I330" s="125" t="str">
        <f t="shared" si="20"/>
        <v>магазин Цветной</v>
      </c>
      <c r="J330" s="125" t="str">
        <f>VLOOKUP($B:$B,source!$A:$B,2,0)</f>
        <v>ACC</v>
      </c>
      <c r="K330" s="125" t="str">
        <f>IFERROR(VLOOKUP($C:$C,source!$A:$B,2,0),"OLD STOCKS")</f>
        <v>All Seasons</v>
      </c>
      <c r="L330" s="125" t="str">
        <f t="shared" si="21"/>
        <v>магазин Цветной-ACC-All Seasons-February 2020</v>
      </c>
      <c r="M330" s="126">
        <f t="shared" si="22"/>
        <v>11</v>
      </c>
      <c r="N330" s="127">
        <f t="shared" si="23"/>
        <v>2169.1</v>
      </c>
    </row>
    <row r="331" spans="1:14" x14ac:dyDescent="0.3">
      <c r="A331" s="88" t="s">
        <v>82</v>
      </c>
      <c r="B331" s="89" t="s">
        <v>57</v>
      </c>
      <c r="C331" s="89" t="s">
        <v>61</v>
      </c>
      <c r="D331" s="90">
        <v>6</v>
      </c>
      <c r="E331" s="109">
        <v>9000</v>
      </c>
      <c r="F331" s="109">
        <v>9000</v>
      </c>
      <c r="G331" s="110">
        <v>1500.01</v>
      </c>
      <c r="H331" s="91" t="s">
        <v>33</v>
      </c>
      <c r="I331" s="82" t="str">
        <f t="shared" si="20"/>
        <v>магазин Цветной</v>
      </c>
      <c r="J331" s="82" t="str">
        <f>VLOOKUP($B:$B,source!$A:$B,2,0)</f>
        <v>ACC</v>
      </c>
      <c r="K331" s="82" t="str">
        <f>IFERROR(VLOOKUP($C:$C,source!$A:$B,2,0),"OLD STOCKS")</f>
        <v>HO19</v>
      </c>
      <c r="L331" s="82" t="str">
        <f t="shared" si="21"/>
        <v>магазин Цветной-ACC-HO19-February 2020</v>
      </c>
      <c r="M331" s="83">
        <f t="shared" si="22"/>
        <v>6</v>
      </c>
      <c r="N331" s="84">
        <f t="shared" si="23"/>
        <v>9000</v>
      </c>
    </row>
    <row r="332" spans="1:14" x14ac:dyDescent="0.3">
      <c r="A332" s="88" t="s">
        <v>82</v>
      </c>
      <c r="B332" s="89" t="s">
        <v>57</v>
      </c>
      <c r="C332" s="89" t="s">
        <v>63</v>
      </c>
      <c r="D332" s="90">
        <v>9</v>
      </c>
      <c r="E332" s="109">
        <v>6007.5</v>
      </c>
      <c r="F332" s="109">
        <v>6007.5</v>
      </c>
      <c r="G332" s="110">
        <v>1001.23</v>
      </c>
      <c r="H332" s="91" t="s">
        <v>33</v>
      </c>
      <c r="I332" s="82" t="str">
        <f t="shared" si="20"/>
        <v>магазин Цветной</v>
      </c>
      <c r="J332" s="82" t="str">
        <f>VLOOKUP($B:$B,source!$A:$B,2,0)</f>
        <v>ACC</v>
      </c>
      <c r="K332" s="82" t="str">
        <f>IFERROR(VLOOKUP($C:$C,source!$A:$B,2,0),"OLD STOCKS")</f>
        <v>FA19</v>
      </c>
      <c r="L332" s="82" t="str">
        <f t="shared" si="21"/>
        <v>магазин Цветной-ACC-FA19-February 2020</v>
      </c>
      <c r="M332" s="83">
        <f t="shared" si="22"/>
        <v>9</v>
      </c>
      <c r="N332" s="84">
        <f t="shared" si="23"/>
        <v>6007.5</v>
      </c>
    </row>
    <row r="333" spans="1:14" x14ac:dyDescent="0.3">
      <c r="A333" s="88" t="s">
        <v>82</v>
      </c>
      <c r="B333" s="89" t="s">
        <v>64</v>
      </c>
      <c r="C333" s="89" t="s">
        <v>58</v>
      </c>
      <c r="D333" s="90">
        <v>22</v>
      </c>
      <c r="E333" s="109">
        <v>154647.5</v>
      </c>
      <c r="F333" s="109">
        <v>154647.5</v>
      </c>
      <c r="G333" s="110">
        <v>25774.58</v>
      </c>
      <c r="H333" s="91" t="s">
        <v>33</v>
      </c>
      <c r="I333" s="82" t="str">
        <f t="shared" si="20"/>
        <v>магазин Цветной</v>
      </c>
      <c r="J333" s="82" t="str">
        <f>VLOOKUP($B:$B,source!$A:$B,2,0)</f>
        <v>FOOTWEAR</v>
      </c>
      <c r="K333" s="82" t="str">
        <f>IFERROR(VLOOKUP($C:$C,source!$A:$B,2,0),"OLD STOCKS")</f>
        <v>C/O</v>
      </c>
      <c r="L333" s="82" t="str">
        <f t="shared" si="21"/>
        <v>магазин Цветной-FOOTWEAR-C/O-February 2020</v>
      </c>
      <c r="M333" s="83">
        <f t="shared" si="22"/>
        <v>22</v>
      </c>
      <c r="N333" s="84">
        <f t="shared" si="23"/>
        <v>154647.5</v>
      </c>
    </row>
    <row r="334" spans="1:14" x14ac:dyDescent="0.3">
      <c r="A334" s="88" t="s">
        <v>82</v>
      </c>
      <c r="B334" s="89" t="s">
        <v>64</v>
      </c>
      <c r="C334" s="89" t="s">
        <v>66</v>
      </c>
      <c r="D334" s="90">
        <v>13</v>
      </c>
      <c r="E334" s="109">
        <v>118150</v>
      </c>
      <c r="F334" s="109">
        <v>118150</v>
      </c>
      <c r="G334" s="110">
        <v>19691.63</v>
      </c>
      <c r="H334" s="91" t="s">
        <v>33</v>
      </c>
      <c r="I334" s="82" t="str">
        <f t="shared" si="20"/>
        <v>магазин Цветной</v>
      </c>
      <c r="J334" s="82" t="str">
        <f>VLOOKUP($B:$B,source!$A:$B,2,0)</f>
        <v>FOOTWEAR</v>
      </c>
      <c r="K334" s="82" t="str">
        <f>IFERROR(VLOOKUP($C:$C,source!$A:$B,2,0),"OLD STOCKS")</f>
        <v>Incubate 2019</v>
      </c>
      <c r="L334" s="82" t="str">
        <f t="shared" si="21"/>
        <v>магазин Цветной-FOOTWEAR-Incubate 2019-February 2020</v>
      </c>
      <c r="M334" s="83">
        <f t="shared" si="22"/>
        <v>13</v>
      </c>
      <c r="N334" s="84">
        <f t="shared" si="23"/>
        <v>118150</v>
      </c>
    </row>
    <row r="335" spans="1:14" x14ac:dyDescent="0.3">
      <c r="A335" s="88" t="s">
        <v>82</v>
      </c>
      <c r="B335" s="89" t="s">
        <v>64</v>
      </c>
      <c r="C335" s="89" t="s">
        <v>74</v>
      </c>
      <c r="D335" s="90">
        <v>23</v>
      </c>
      <c r="E335" s="109">
        <v>169532.5</v>
      </c>
      <c r="F335" s="109">
        <v>169532.5</v>
      </c>
      <c r="G335" s="110">
        <v>28255.42</v>
      </c>
      <c r="H335" s="91" t="s">
        <v>33</v>
      </c>
      <c r="I335" s="82" t="str">
        <f t="shared" si="20"/>
        <v>магазин Цветной</v>
      </c>
      <c r="J335" s="82" t="str">
        <f>VLOOKUP($B:$B,source!$A:$B,2,0)</f>
        <v>FOOTWEAR</v>
      </c>
      <c r="K335" s="82" t="str">
        <f>IFERROR(VLOOKUP($C:$C,source!$A:$B,2,0),"OLD STOCKS")</f>
        <v>SP20</v>
      </c>
      <c r="L335" s="82" t="str">
        <f t="shared" si="21"/>
        <v>магазин Цветной-FOOTWEAR-SP20-February 2020</v>
      </c>
      <c r="M335" s="83">
        <f t="shared" si="22"/>
        <v>23</v>
      </c>
      <c r="N335" s="84">
        <f t="shared" si="23"/>
        <v>169532.5</v>
      </c>
    </row>
    <row r="336" spans="1:14" x14ac:dyDescent="0.3">
      <c r="A336" s="88" t="s">
        <v>82</v>
      </c>
      <c r="B336" s="89" t="s">
        <v>64</v>
      </c>
      <c r="C336" s="89" t="s">
        <v>60</v>
      </c>
      <c r="D336" s="90">
        <v>15</v>
      </c>
      <c r="E336" s="109">
        <v>83401</v>
      </c>
      <c r="F336" s="109">
        <v>83401</v>
      </c>
      <c r="G336" s="110">
        <v>13900.18</v>
      </c>
      <c r="H336" s="91" t="s">
        <v>33</v>
      </c>
      <c r="I336" s="82" t="str">
        <f t="shared" si="20"/>
        <v>магазин Цветной</v>
      </c>
      <c r="J336" s="82" t="str">
        <f>VLOOKUP($B:$B,source!$A:$B,2,0)</f>
        <v>FOOTWEAR</v>
      </c>
      <c r="K336" s="82" t="str">
        <f>IFERROR(VLOOKUP($C:$C,source!$A:$B,2,0),"OLD STOCKS")</f>
        <v>All Seasons</v>
      </c>
      <c r="L336" s="82" t="str">
        <f t="shared" si="21"/>
        <v>магазин Цветной-FOOTWEAR-All Seasons-February 2020</v>
      </c>
      <c r="M336" s="83">
        <f t="shared" si="22"/>
        <v>15</v>
      </c>
      <c r="N336" s="84">
        <f t="shared" si="23"/>
        <v>83401</v>
      </c>
    </row>
    <row r="337" spans="1:14" x14ac:dyDescent="0.3">
      <c r="A337" s="88" t="s">
        <v>82</v>
      </c>
      <c r="B337" s="89" t="s">
        <v>64</v>
      </c>
      <c r="C337" s="89" t="s">
        <v>68</v>
      </c>
      <c r="D337" s="90">
        <v>1</v>
      </c>
      <c r="E337" s="109">
        <v>6175</v>
      </c>
      <c r="F337" s="109">
        <v>6175</v>
      </c>
      <c r="G337" s="110">
        <v>1029.17</v>
      </c>
      <c r="H337" s="91" t="s">
        <v>33</v>
      </c>
      <c r="I337" s="82" t="str">
        <f t="shared" si="20"/>
        <v>магазин Цветной</v>
      </c>
      <c r="J337" s="82" t="str">
        <f>VLOOKUP($B:$B,source!$A:$B,2,0)</f>
        <v>FOOTWEAR</v>
      </c>
      <c r="K337" s="82" t="str">
        <f>IFERROR(VLOOKUP($C:$C,source!$A:$B,2,0),"OLD STOCKS")</f>
        <v>OLD STOCKS</v>
      </c>
      <c r="L337" s="82" t="str">
        <f t="shared" si="21"/>
        <v>магазин Цветной-FOOTWEAR-OLD STOCKS-February 2020</v>
      </c>
      <c r="M337" s="83">
        <f t="shared" si="22"/>
        <v>1</v>
      </c>
      <c r="N337" s="84">
        <f t="shared" si="23"/>
        <v>6175</v>
      </c>
    </row>
    <row r="338" spans="1:14" x14ac:dyDescent="0.3">
      <c r="A338" s="88" t="s">
        <v>82</v>
      </c>
      <c r="B338" s="89" t="s">
        <v>64</v>
      </c>
      <c r="C338" s="89" t="s">
        <v>61</v>
      </c>
      <c r="D338" s="90">
        <v>52</v>
      </c>
      <c r="E338" s="109">
        <v>198245</v>
      </c>
      <c r="F338" s="109">
        <v>198245</v>
      </c>
      <c r="G338" s="110">
        <v>33040.82</v>
      </c>
      <c r="H338" s="91" t="s">
        <v>33</v>
      </c>
      <c r="I338" s="82" t="str">
        <f t="shared" si="20"/>
        <v>магазин Цветной</v>
      </c>
      <c r="J338" s="82" t="str">
        <f>VLOOKUP($B:$B,source!$A:$B,2,0)</f>
        <v>FOOTWEAR</v>
      </c>
      <c r="K338" s="82" t="str">
        <f>IFERROR(VLOOKUP($C:$C,source!$A:$B,2,0),"OLD STOCKS")</f>
        <v>HO19</v>
      </c>
      <c r="L338" s="82" t="str">
        <f t="shared" si="21"/>
        <v>магазин Цветной-FOOTWEAR-HO19-February 2020</v>
      </c>
      <c r="M338" s="83">
        <f t="shared" si="22"/>
        <v>52</v>
      </c>
      <c r="N338" s="84">
        <f t="shared" si="23"/>
        <v>198245</v>
      </c>
    </row>
    <row r="339" spans="1:14" x14ac:dyDescent="0.3">
      <c r="A339" s="88" t="s">
        <v>82</v>
      </c>
      <c r="B339" s="89" t="s">
        <v>64</v>
      </c>
      <c r="C339" s="89" t="s">
        <v>63</v>
      </c>
      <c r="D339" s="90">
        <v>31</v>
      </c>
      <c r="E339" s="109">
        <v>106215</v>
      </c>
      <c r="F339" s="109">
        <v>106215</v>
      </c>
      <c r="G339" s="110">
        <v>17702.46</v>
      </c>
      <c r="H339" s="91" t="s">
        <v>33</v>
      </c>
      <c r="I339" s="82" t="str">
        <f t="shared" si="20"/>
        <v>магазин Цветной</v>
      </c>
      <c r="J339" s="82" t="str">
        <f>VLOOKUP($B:$B,source!$A:$B,2,0)</f>
        <v>FOOTWEAR</v>
      </c>
      <c r="K339" s="82" t="str">
        <f>IFERROR(VLOOKUP($C:$C,source!$A:$B,2,0),"OLD STOCKS")</f>
        <v>FA19</v>
      </c>
      <c r="L339" s="82" t="str">
        <f t="shared" si="21"/>
        <v>магазин Цветной-FOOTWEAR-FA19-February 2020</v>
      </c>
      <c r="M339" s="83">
        <f t="shared" si="22"/>
        <v>31</v>
      </c>
      <c r="N339" s="84">
        <f t="shared" si="23"/>
        <v>106215</v>
      </c>
    </row>
    <row r="340" spans="1:14" x14ac:dyDescent="0.3">
      <c r="A340" s="88" t="s">
        <v>82</v>
      </c>
      <c r="B340" s="89" t="s">
        <v>70</v>
      </c>
      <c r="C340" s="89" t="s">
        <v>58</v>
      </c>
      <c r="D340" s="90">
        <v>20</v>
      </c>
      <c r="E340" s="109">
        <v>54400</v>
      </c>
      <c r="F340" s="109">
        <v>54400</v>
      </c>
      <c r="G340" s="110">
        <v>9066.65</v>
      </c>
      <c r="H340" s="91" t="s">
        <v>33</v>
      </c>
      <c r="I340" s="82" t="str">
        <f t="shared" si="20"/>
        <v>магазин Цветной</v>
      </c>
      <c r="J340" s="82" t="str">
        <f>VLOOKUP($B:$B,source!$A:$B,2,0)</f>
        <v>APPAREL</v>
      </c>
      <c r="K340" s="82" t="str">
        <f>IFERROR(VLOOKUP($C:$C,source!$A:$B,2,0),"OLD STOCKS")</f>
        <v>C/O</v>
      </c>
      <c r="L340" s="82" t="str">
        <f t="shared" si="21"/>
        <v>магазин Цветной-APPAREL-C/O-February 2020</v>
      </c>
      <c r="M340" s="83">
        <f t="shared" si="22"/>
        <v>20</v>
      </c>
      <c r="N340" s="84">
        <f t="shared" si="23"/>
        <v>54400</v>
      </c>
    </row>
    <row r="341" spans="1:14" x14ac:dyDescent="0.3">
      <c r="A341" s="88" t="s">
        <v>82</v>
      </c>
      <c r="B341" s="89" t="s">
        <v>70</v>
      </c>
      <c r="C341" s="89" t="s">
        <v>61</v>
      </c>
      <c r="D341" s="90">
        <v>21</v>
      </c>
      <c r="E341" s="109">
        <v>34666.300000000003</v>
      </c>
      <c r="F341" s="109">
        <v>34666.300000000003</v>
      </c>
      <c r="G341" s="110">
        <v>5777.72</v>
      </c>
      <c r="H341" s="91" t="s">
        <v>33</v>
      </c>
      <c r="I341" s="82" t="str">
        <f t="shared" si="20"/>
        <v>магазин Цветной</v>
      </c>
      <c r="J341" s="82" t="str">
        <f>VLOOKUP($B:$B,source!$A:$B,2,0)</f>
        <v>APPAREL</v>
      </c>
      <c r="K341" s="82" t="str">
        <f>IFERROR(VLOOKUP($C:$C,source!$A:$B,2,0),"OLD STOCKS")</f>
        <v>HO19</v>
      </c>
      <c r="L341" s="82" t="str">
        <f t="shared" si="21"/>
        <v>магазин Цветной-APPAREL-HO19-February 2020</v>
      </c>
      <c r="M341" s="83">
        <f t="shared" si="22"/>
        <v>21</v>
      </c>
      <c r="N341" s="84">
        <f t="shared" si="23"/>
        <v>34666.300000000003</v>
      </c>
    </row>
    <row r="342" spans="1:14" ht="15.65" thickBot="1" x14ac:dyDescent="0.35">
      <c r="A342" s="88" t="s">
        <v>82</v>
      </c>
      <c r="B342" s="89" t="s">
        <v>70</v>
      </c>
      <c r="C342" s="89" t="s">
        <v>63</v>
      </c>
      <c r="D342" s="90">
        <v>74</v>
      </c>
      <c r="E342" s="109">
        <v>195736.3</v>
      </c>
      <c r="F342" s="109">
        <v>195736.3</v>
      </c>
      <c r="G342" s="110">
        <v>32622.639999999999</v>
      </c>
      <c r="H342" s="91" t="s">
        <v>33</v>
      </c>
      <c r="I342" s="82" t="str">
        <f t="shared" si="20"/>
        <v>магазин Цветной</v>
      </c>
      <c r="J342" s="82" t="str">
        <f>VLOOKUP($B:$B,source!$A:$B,2,0)</f>
        <v>APPAREL</v>
      </c>
      <c r="K342" s="82" t="str">
        <f>IFERROR(VLOOKUP($C:$C,source!$A:$B,2,0),"OLD STOCKS")</f>
        <v>FA19</v>
      </c>
      <c r="L342" s="82" t="str">
        <f t="shared" si="21"/>
        <v>магазин Цветной-APPAREL-FA19-February 2020</v>
      </c>
      <c r="M342" s="83">
        <f t="shared" si="22"/>
        <v>74</v>
      </c>
      <c r="N342" s="84">
        <f t="shared" si="23"/>
        <v>195736.3</v>
      </c>
    </row>
    <row r="343" spans="1:14" x14ac:dyDescent="0.3">
      <c r="A343" s="112" t="s">
        <v>76</v>
      </c>
      <c r="B343" s="112" t="s">
        <v>70</v>
      </c>
      <c r="C343" s="112" t="s">
        <v>101</v>
      </c>
      <c r="D343" s="114">
        <v>4</v>
      </c>
      <c r="E343" s="116">
        <v>25875</v>
      </c>
      <c r="F343" s="116">
        <v>53000</v>
      </c>
      <c r="G343" s="116">
        <v>4312.5</v>
      </c>
      <c r="H343" s="91" t="s">
        <v>34</v>
      </c>
      <c r="I343" s="82" t="str">
        <f t="shared" ref="I343:I374" si="24">A343</f>
        <v>магазин Галерея Новосибирск</v>
      </c>
      <c r="J343" s="82" t="str">
        <f>VLOOKUP($B:$B,source!$A:$B,2,0)</f>
        <v>APPAREL</v>
      </c>
      <c r="K343" s="82" t="str">
        <f>IFERROR(VLOOKUP($C:$C,source!$A:$B,2,0),"OLD STOCKS")</f>
        <v>OLD STOCKS</v>
      </c>
      <c r="L343" s="82" t="str">
        <f t="shared" ref="L343:L374" si="25">I343&amp;"-"&amp;J343&amp;"-"&amp;K343&amp;"-"&amp;H343</f>
        <v>магазин Галерея Новосибирск-APPAREL-OLD STOCKS-March 2020</v>
      </c>
      <c r="M343" s="83">
        <f t="shared" ref="M343:M374" si="26">D343</f>
        <v>4</v>
      </c>
      <c r="N343" s="84">
        <f t="shared" ref="N343:N374" si="27">E343</f>
        <v>25875</v>
      </c>
    </row>
    <row r="344" spans="1:14" x14ac:dyDescent="0.3">
      <c r="A344" s="82" t="s">
        <v>56</v>
      </c>
      <c r="B344" s="82" t="s">
        <v>70</v>
      </c>
      <c r="C344" s="82" t="s">
        <v>63</v>
      </c>
      <c r="D344" s="111">
        <v>99</v>
      </c>
      <c r="E344" s="84">
        <v>164130</v>
      </c>
      <c r="F344" s="84">
        <v>164130</v>
      </c>
      <c r="G344" s="84">
        <v>27354.93</v>
      </c>
      <c r="H344" s="91" t="s">
        <v>34</v>
      </c>
      <c r="I344" s="82" t="str">
        <f t="shared" si="24"/>
        <v>Amersport ru</v>
      </c>
      <c r="J344" s="82" t="str">
        <f>VLOOKUP($B:$B,source!$A:$B,2,0)</f>
        <v>APPAREL</v>
      </c>
      <c r="K344" s="82" t="str">
        <f>IFERROR(VLOOKUP($C:$C,source!$A:$B,2,0),"OLD STOCKS")</f>
        <v>FA19</v>
      </c>
      <c r="L344" s="82" t="str">
        <f t="shared" si="25"/>
        <v>Amersport ru-APPAREL-FA19-March 2020</v>
      </c>
      <c r="M344" s="83">
        <f t="shared" si="26"/>
        <v>99</v>
      </c>
      <c r="N344" s="84">
        <f t="shared" si="27"/>
        <v>164130</v>
      </c>
    </row>
    <row r="345" spans="1:14" x14ac:dyDescent="0.3">
      <c r="A345" s="82" t="s">
        <v>72</v>
      </c>
      <c r="B345" s="82" t="s">
        <v>70</v>
      </c>
      <c r="C345" s="82" t="s">
        <v>63</v>
      </c>
      <c r="D345" s="111">
        <v>45</v>
      </c>
      <c r="E345" s="84">
        <v>100710</v>
      </c>
      <c r="F345" s="84">
        <v>195500</v>
      </c>
      <c r="G345" s="84">
        <v>16784.97</v>
      </c>
      <c r="H345" s="91" t="s">
        <v>34</v>
      </c>
      <c r="I345" s="82" t="str">
        <f t="shared" si="24"/>
        <v>магазин Авиапарк</v>
      </c>
      <c r="J345" s="82" t="str">
        <f>VLOOKUP($B:$B,source!$A:$B,2,0)</f>
        <v>APPAREL</v>
      </c>
      <c r="K345" s="82" t="str">
        <f>IFERROR(VLOOKUP($C:$C,source!$A:$B,2,0),"OLD STOCKS")</f>
        <v>FA19</v>
      </c>
      <c r="L345" s="82" t="str">
        <f t="shared" si="25"/>
        <v>магазин Авиапарк-APPAREL-FA19-March 2020</v>
      </c>
      <c r="M345" s="83">
        <f t="shared" si="26"/>
        <v>45</v>
      </c>
      <c r="N345" s="84">
        <f t="shared" si="27"/>
        <v>100710</v>
      </c>
    </row>
    <row r="346" spans="1:14" x14ac:dyDescent="0.3">
      <c r="A346" s="82" t="s">
        <v>75</v>
      </c>
      <c r="B346" s="82" t="s">
        <v>70</v>
      </c>
      <c r="C346" s="82" t="s">
        <v>63</v>
      </c>
      <c r="D346" s="111">
        <v>47</v>
      </c>
      <c r="E346" s="84">
        <v>83797.39</v>
      </c>
      <c r="F346" s="84">
        <v>194250</v>
      </c>
      <c r="G346" s="84">
        <v>13966.19</v>
      </c>
      <c r="H346" s="91" t="s">
        <v>34</v>
      </c>
      <c r="I346" s="82" t="str">
        <f t="shared" si="24"/>
        <v>магазин Атриум</v>
      </c>
      <c r="J346" s="82" t="str">
        <f>VLOOKUP($B:$B,source!$A:$B,2,0)</f>
        <v>APPAREL</v>
      </c>
      <c r="K346" s="82" t="str">
        <f>IFERROR(VLOOKUP($C:$C,source!$A:$B,2,0),"OLD STOCKS")</f>
        <v>FA19</v>
      </c>
      <c r="L346" s="82" t="str">
        <f t="shared" si="25"/>
        <v>магазин Атриум-APPAREL-FA19-March 2020</v>
      </c>
      <c r="M346" s="83">
        <f t="shared" si="26"/>
        <v>47</v>
      </c>
      <c r="N346" s="84">
        <f t="shared" si="27"/>
        <v>83797.39</v>
      </c>
    </row>
    <row r="347" spans="1:14" x14ac:dyDescent="0.3">
      <c r="A347" s="82" t="s">
        <v>76</v>
      </c>
      <c r="B347" s="82" t="s">
        <v>70</v>
      </c>
      <c r="C347" s="82" t="s">
        <v>63</v>
      </c>
      <c r="D347" s="111">
        <v>27</v>
      </c>
      <c r="E347" s="84">
        <v>84925</v>
      </c>
      <c r="F347" s="84">
        <v>173950</v>
      </c>
      <c r="G347" s="84">
        <v>14154.13</v>
      </c>
      <c r="H347" s="91" t="s">
        <v>34</v>
      </c>
      <c r="I347" s="82" t="str">
        <f t="shared" si="24"/>
        <v>магазин Галерея Новосибирск</v>
      </c>
      <c r="J347" s="82" t="str">
        <f>VLOOKUP($B:$B,source!$A:$B,2,0)</f>
        <v>APPAREL</v>
      </c>
      <c r="K347" s="82" t="str">
        <f>IFERROR(VLOOKUP($C:$C,source!$A:$B,2,0),"OLD STOCKS")</f>
        <v>FA19</v>
      </c>
      <c r="L347" s="82" t="str">
        <f t="shared" si="25"/>
        <v>магазин Галерея Новосибирск-APPAREL-FA19-March 2020</v>
      </c>
      <c r="M347" s="83">
        <f t="shared" si="26"/>
        <v>27</v>
      </c>
      <c r="N347" s="84">
        <f t="shared" si="27"/>
        <v>84925</v>
      </c>
    </row>
    <row r="348" spans="1:14" x14ac:dyDescent="0.3">
      <c r="A348" s="82" t="s">
        <v>77</v>
      </c>
      <c r="B348" s="82" t="s">
        <v>70</v>
      </c>
      <c r="C348" s="82" t="s">
        <v>63</v>
      </c>
      <c r="D348" s="111">
        <v>38</v>
      </c>
      <c r="E348" s="84">
        <v>89175</v>
      </c>
      <c r="F348" s="84">
        <v>188600</v>
      </c>
      <c r="G348" s="84">
        <v>14862.49</v>
      </c>
      <c r="H348" s="91" t="s">
        <v>34</v>
      </c>
      <c r="I348" s="82" t="str">
        <f t="shared" si="24"/>
        <v>магазин Галерея СПБ</v>
      </c>
      <c r="J348" s="82" t="str">
        <f>VLOOKUP($B:$B,source!$A:$B,2,0)</f>
        <v>APPAREL</v>
      </c>
      <c r="K348" s="82" t="str">
        <f>IFERROR(VLOOKUP($C:$C,source!$A:$B,2,0),"OLD STOCKS")</f>
        <v>FA19</v>
      </c>
      <c r="L348" s="82" t="str">
        <f t="shared" si="25"/>
        <v>магазин Галерея СПБ-APPAREL-FA19-March 2020</v>
      </c>
      <c r="M348" s="83">
        <f t="shared" si="26"/>
        <v>38</v>
      </c>
      <c r="N348" s="84">
        <f t="shared" si="27"/>
        <v>89175</v>
      </c>
    </row>
    <row r="349" spans="1:14" x14ac:dyDescent="0.3">
      <c r="A349" s="82" t="s">
        <v>78</v>
      </c>
      <c r="B349" s="82" t="s">
        <v>70</v>
      </c>
      <c r="C349" s="82" t="s">
        <v>63</v>
      </c>
      <c r="D349" s="111">
        <v>36</v>
      </c>
      <c r="E349" s="84">
        <v>97635</v>
      </c>
      <c r="F349" s="84">
        <v>188600</v>
      </c>
      <c r="G349" s="84">
        <v>16272.48</v>
      </c>
      <c r="H349" s="91" t="s">
        <v>34</v>
      </c>
      <c r="I349" s="82" t="str">
        <f t="shared" si="24"/>
        <v>магазин Европейский</v>
      </c>
      <c r="J349" s="82" t="str">
        <f>VLOOKUP($B:$B,source!$A:$B,2,0)</f>
        <v>APPAREL</v>
      </c>
      <c r="K349" s="82" t="str">
        <f>IFERROR(VLOOKUP($C:$C,source!$A:$B,2,0),"OLD STOCKS")</f>
        <v>FA19</v>
      </c>
      <c r="L349" s="82" t="str">
        <f t="shared" si="25"/>
        <v>магазин Европейский-APPAREL-FA19-March 2020</v>
      </c>
      <c r="M349" s="83">
        <f t="shared" si="26"/>
        <v>36</v>
      </c>
      <c r="N349" s="84">
        <f t="shared" si="27"/>
        <v>97635</v>
      </c>
    </row>
    <row r="350" spans="1:14" x14ac:dyDescent="0.3">
      <c r="A350" s="82" t="s">
        <v>79</v>
      </c>
      <c r="B350" s="82" t="s">
        <v>70</v>
      </c>
      <c r="C350" s="82" t="s">
        <v>63</v>
      </c>
      <c r="D350" s="111">
        <v>41</v>
      </c>
      <c r="E350" s="84">
        <v>92330</v>
      </c>
      <c r="F350" s="84">
        <v>203500</v>
      </c>
      <c r="G350" s="84">
        <v>15388.31</v>
      </c>
      <c r="H350" s="91" t="s">
        <v>34</v>
      </c>
      <c r="I350" s="82" t="str">
        <f t="shared" si="24"/>
        <v>магазин Манеж</v>
      </c>
      <c r="J350" s="82" t="str">
        <f>VLOOKUP($B:$B,source!$A:$B,2,0)</f>
        <v>APPAREL</v>
      </c>
      <c r="K350" s="82" t="str">
        <f>IFERROR(VLOOKUP($C:$C,source!$A:$B,2,0),"OLD STOCKS")</f>
        <v>FA19</v>
      </c>
      <c r="L350" s="82" t="str">
        <f t="shared" si="25"/>
        <v>магазин Манеж-APPAREL-FA19-March 2020</v>
      </c>
      <c r="M350" s="83">
        <f t="shared" si="26"/>
        <v>41</v>
      </c>
      <c r="N350" s="84">
        <f t="shared" si="27"/>
        <v>92330</v>
      </c>
    </row>
    <row r="351" spans="1:14" x14ac:dyDescent="0.3">
      <c r="A351" s="82" t="s">
        <v>81</v>
      </c>
      <c r="B351" s="82" t="s">
        <v>70</v>
      </c>
      <c r="C351" s="82" t="s">
        <v>63</v>
      </c>
      <c r="D351" s="111">
        <v>60</v>
      </c>
      <c r="E351" s="84">
        <v>138814.6</v>
      </c>
      <c r="F351" s="84">
        <v>310250</v>
      </c>
      <c r="G351" s="84">
        <v>23135.72</v>
      </c>
      <c r="H351" s="91" t="s">
        <v>34</v>
      </c>
      <c r="I351" s="82" t="str">
        <f t="shared" si="24"/>
        <v>магазин Метрополис</v>
      </c>
      <c r="J351" s="82" t="str">
        <f>VLOOKUP($B:$B,source!$A:$B,2,0)</f>
        <v>APPAREL</v>
      </c>
      <c r="K351" s="82" t="str">
        <f>IFERROR(VLOOKUP($C:$C,source!$A:$B,2,0),"OLD STOCKS")</f>
        <v>FA19</v>
      </c>
      <c r="L351" s="82" t="str">
        <f t="shared" si="25"/>
        <v>магазин Метрополис-APPAREL-FA19-March 2020</v>
      </c>
      <c r="M351" s="83">
        <f t="shared" si="26"/>
        <v>60</v>
      </c>
      <c r="N351" s="84">
        <f t="shared" si="27"/>
        <v>138814.6</v>
      </c>
    </row>
    <row r="352" spans="1:14" x14ac:dyDescent="0.3">
      <c r="A352" s="82" t="s">
        <v>82</v>
      </c>
      <c r="B352" s="82" t="s">
        <v>70</v>
      </c>
      <c r="C352" s="82" t="s">
        <v>63</v>
      </c>
      <c r="D352" s="111">
        <v>27</v>
      </c>
      <c r="E352" s="84">
        <v>81066.3</v>
      </c>
      <c r="F352" s="84">
        <v>81066.3</v>
      </c>
      <c r="G352" s="84">
        <v>13511.04</v>
      </c>
      <c r="H352" s="91" t="s">
        <v>34</v>
      </c>
      <c r="I352" s="82" t="str">
        <f t="shared" si="24"/>
        <v>магазин Цветной</v>
      </c>
      <c r="J352" s="82" t="str">
        <f>VLOOKUP($B:$B,source!$A:$B,2,0)</f>
        <v>APPAREL</v>
      </c>
      <c r="K352" s="82" t="str">
        <f>IFERROR(VLOOKUP($C:$C,source!$A:$B,2,0),"OLD STOCKS")</f>
        <v>FA19</v>
      </c>
      <c r="L352" s="82" t="str">
        <f t="shared" si="25"/>
        <v>магазин Цветной-APPAREL-FA19-March 2020</v>
      </c>
      <c r="M352" s="83">
        <f t="shared" si="26"/>
        <v>27</v>
      </c>
      <c r="N352" s="84">
        <f t="shared" si="27"/>
        <v>81066.3</v>
      </c>
    </row>
    <row r="353" spans="1:14" x14ac:dyDescent="0.3">
      <c r="A353" s="82" t="s">
        <v>76</v>
      </c>
      <c r="B353" s="82" t="s">
        <v>70</v>
      </c>
      <c r="C353" s="82" t="s">
        <v>69</v>
      </c>
      <c r="D353" s="111">
        <v>3</v>
      </c>
      <c r="E353" s="84">
        <v>16259.5</v>
      </c>
      <c r="F353" s="84">
        <v>31470</v>
      </c>
      <c r="G353" s="84">
        <v>2709.92</v>
      </c>
      <c r="H353" s="91" t="s">
        <v>34</v>
      </c>
      <c r="I353" s="82" t="str">
        <f t="shared" si="24"/>
        <v>магазин Галерея Новосибирск</v>
      </c>
      <c r="J353" s="82" t="str">
        <f>VLOOKUP($B:$B,source!$A:$B,2,0)</f>
        <v>APPAREL</v>
      </c>
      <c r="K353" s="82" t="str">
        <f>IFERROR(VLOOKUP($C:$C,source!$A:$B,2,0),"OLD STOCKS")</f>
        <v>OLD STOCKS</v>
      </c>
      <c r="L353" s="82" t="str">
        <f t="shared" si="25"/>
        <v>магазин Галерея Новосибирск-APPAREL-OLD STOCKS-March 2020</v>
      </c>
      <c r="M353" s="83">
        <f t="shared" si="26"/>
        <v>3</v>
      </c>
      <c r="N353" s="84">
        <f t="shared" si="27"/>
        <v>16259.5</v>
      </c>
    </row>
    <row r="354" spans="1:14" x14ac:dyDescent="0.3">
      <c r="A354" s="82" t="s">
        <v>56</v>
      </c>
      <c r="B354" s="82" t="s">
        <v>70</v>
      </c>
      <c r="C354" s="82" t="s">
        <v>62</v>
      </c>
      <c r="D354" s="111">
        <v>15</v>
      </c>
      <c r="E354" s="84">
        <v>16948</v>
      </c>
      <c r="F354" s="84">
        <v>16948</v>
      </c>
      <c r="G354" s="84">
        <v>2824.65</v>
      </c>
      <c r="H354" s="91" t="s">
        <v>34</v>
      </c>
      <c r="I354" s="82" t="str">
        <f t="shared" si="24"/>
        <v>Amersport ru</v>
      </c>
      <c r="J354" s="82" t="str">
        <f>VLOOKUP($B:$B,source!$A:$B,2,0)</f>
        <v>APPAREL</v>
      </c>
      <c r="K354" s="82" t="str">
        <f>IFERROR(VLOOKUP($C:$C,source!$A:$B,2,0),"OLD STOCKS")</f>
        <v>OLD STOCKS</v>
      </c>
      <c r="L354" s="82" t="str">
        <f t="shared" si="25"/>
        <v>Amersport ru-APPAREL-OLD STOCKS-March 2020</v>
      </c>
      <c r="M354" s="83">
        <f t="shared" si="26"/>
        <v>15</v>
      </c>
      <c r="N354" s="84">
        <f t="shared" si="27"/>
        <v>16948</v>
      </c>
    </row>
    <row r="355" spans="1:14" x14ac:dyDescent="0.3">
      <c r="A355" s="82" t="s">
        <v>76</v>
      </c>
      <c r="B355" s="82" t="s">
        <v>70</v>
      </c>
      <c r="C355" s="82" t="s">
        <v>62</v>
      </c>
      <c r="D355" s="111">
        <v>1</v>
      </c>
      <c r="E355" s="84">
        <v>2550</v>
      </c>
      <c r="F355" s="84">
        <v>5100</v>
      </c>
      <c r="G355" s="84">
        <v>425</v>
      </c>
      <c r="H355" s="91" t="s">
        <v>34</v>
      </c>
      <c r="I355" s="82" t="str">
        <f t="shared" si="24"/>
        <v>магазин Галерея Новосибирск</v>
      </c>
      <c r="J355" s="82" t="str">
        <f>VLOOKUP($B:$B,source!$A:$B,2,0)</f>
        <v>APPAREL</v>
      </c>
      <c r="K355" s="82" t="str">
        <f>IFERROR(VLOOKUP($C:$C,source!$A:$B,2,0),"OLD STOCKS")</f>
        <v>OLD STOCKS</v>
      </c>
      <c r="L355" s="82" t="str">
        <f t="shared" si="25"/>
        <v>магазин Галерея Новосибирск-APPAREL-OLD STOCKS-March 2020</v>
      </c>
      <c r="M355" s="83">
        <f t="shared" si="26"/>
        <v>1</v>
      </c>
      <c r="N355" s="84">
        <f t="shared" si="27"/>
        <v>2550</v>
      </c>
    </row>
    <row r="356" spans="1:14" x14ac:dyDescent="0.3">
      <c r="A356" s="82" t="s">
        <v>79</v>
      </c>
      <c r="B356" s="82" t="s">
        <v>70</v>
      </c>
      <c r="C356" s="82" t="s">
        <v>80</v>
      </c>
      <c r="D356" s="111">
        <v>6</v>
      </c>
      <c r="E356" s="84">
        <v>4625</v>
      </c>
      <c r="F356" s="84">
        <v>11100</v>
      </c>
      <c r="G356" s="84">
        <v>770.82</v>
      </c>
      <c r="H356" s="91" t="s">
        <v>34</v>
      </c>
      <c r="I356" s="82" t="str">
        <f t="shared" si="24"/>
        <v>магазин Манеж</v>
      </c>
      <c r="J356" s="82" t="str">
        <f>VLOOKUP($B:$B,source!$A:$B,2,0)</f>
        <v>APPAREL</v>
      </c>
      <c r="K356" s="82" t="str">
        <f>IFERROR(VLOOKUP($C:$C,source!$A:$B,2,0),"OLD STOCKS")</f>
        <v>OLD STOCKS</v>
      </c>
      <c r="L356" s="82" t="str">
        <f t="shared" si="25"/>
        <v>магазин Манеж-APPAREL-OLD STOCKS-March 2020</v>
      </c>
      <c r="M356" s="83">
        <f t="shared" si="26"/>
        <v>6</v>
      </c>
      <c r="N356" s="84">
        <f t="shared" si="27"/>
        <v>4625</v>
      </c>
    </row>
    <row r="357" spans="1:14" x14ac:dyDescent="0.3">
      <c r="A357" s="82" t="s">
        <v>56</v>
      </c>
      <c r="B357" s="82" t="s">
        <v>70</v>
      </c>
      <c r="C357" s="82" t="s">
        <v>61</v>
      </c>
      <c r="D357" s="111">
        <v>31</v>
      </c>
      <c r="E357" s="84">
        <v>49535</v>
      </c>
      <c r="F357" s="84">
        <v>49535</v>
      </c>
      <c r="G357" s="84">
        <v>8255.8700000000008</v>
      </c>
      <c r="H357" s="91" t="s">
        <v>34</v>
      </c>
      <c r="I357" s="82" t="str">
        <f t="shared" si="24"/>
        <v>Amersport ru</v>
      </c>
      <c r="J357" s="82" t="str">
        <f>VLOOKUP($B:$B,source!$A:$B,2,0)</f>
        <v>APPAREL</v>
      </c>
      <c r="K357" s="82" t="str">
        <f>IFERROR(VLOOKUP($C:$C,source!$A:$B,2,0),"OLD STOCKS")</f>
        <v>HO19</v>
      </c>
      <c r="L357" s="82" t="str">
        <f t="shared" si="25"/>
        <v>Amersport ru-APPAREL-HO19-March 2020</v>
      </c>
      <c r="M357" s="83">
        <f t="shared" si="26"/>
        <v>31</v>
      </c>
      <c r="N357" s="84">
        <f t="shared" si="27"/>
        <v>49535</v>
      </c>
    </row>
    <row r="358" spans="1:14" x14ac:dyDescent="0.3">
      <c r="A358" s="82" t="s">
        <v>72</v>
      </c>
      <c r="B358" s="82" t="s">
        <v>70</v>
      </c>
      <c r="C358" s="82" t="s">
        <v>61</v>
      </c>
      <c r="D358" s="111">
        <v>9</v>
      </c>
      <c r="E358" s="84">
        <v>14170</v>
      </c>
      <c r="F358" s="84">
        <v>29450</v>
      </c>
      <c r="G358" s="84">
        <v>2361.6799999999998</v>
      </c>
      <c r="H358" s="91" t="s">
        <v>34</v>
      </c>
      <c r="I358" s="82" t="str">
        <f t="shared" si="24"/>
        <v>магазин Авиапарк</v>
      </c>
      <c r="J358" s="82" t="str">
        <f>VLOOKUP($B:$B,source!$A:$B,2,0)</f>
        <v>APPAREL</v>
      </c>
      <c r="K358" s="82" t="str">
        <f>IFERROR(VLOOKUP($C:$C,source!$A:$B,2,0),"OLD STOCKS")</f>
        <v>HO19</v>
      </c>
      <c r="L358" s="82" t="str">
        <f t="shared" si="25"/>
        <v>магазин Авиапарк-APPAREL-HO19-March 2020</v>
      </c>
      <c r="M358" s="83">
        <f t="shared" si="26"/>
        <v>9</v>
      </c>
      <c r="N358" s="84">
        <f t="shared" si="27"/>
        <v>14170</v>
      </c>
    </row>
    <row r="359" spans="1:14" x14ac:dyDescent="0.3">
      <c r="A359" s="82" t="s">
        <v>75</v>
      </c>
      <c r="B359" s="82" t="s">
        <v>70</v>
      </c>
      <c r="C359" s="82" t="s">
        <v>61</v>
      </c>
      <c r="D359" s="111">
        <v>19</v>
      </c>
      <c r="E359" s="84">
        <v>24579.7</v>
      </c>
      <c r="F359" s="84">
        <v>54100</v>
      </c>
      <c r="G359" s="84">
        <v>4096.63</v>
      </c>
      <c r="H359" s="91" t="s">
        <v>34</v>
      </c>
      <c r="I359" s="82" t="str">
        <f t="shared" si="24"/>
        <v>магазин Атриум</v>
      </c>
      <c r="J359" s="82" t="str">
        <f>VLOOKUP($B:$B,source!$A:$B,2,0)</f>
        <v>APPAREL</v>
      </c>
      <c r="K359" s="82" t="str">
        <f>IFERROR(VLOOKUP($C:$C,source!$A:$B,2,0),"OLD STOCKS")</f>
        <v>HO19</v>
      </c>
      <c r="L359" s="82" t="str">
        <f t="shared" si="25"/>
        <v>магазин Атриум-APPAREL-HO19-March 2020</v>
      </c>
      <c r="M359" s="83">
        <f t="shared" si="26"/>
        <v>19</v>
      </c>
      <c r="N359" s="84">
        <f t="shared" si="27"/>
        <v>24579.7</v>
      </c>
    </row>
    <row r="360" spans="1:14" x14ac:dyDescent="0.3">
      <c r="A360" s="82" t="s">
        <v>76</v>
      </c>
      <c r="B360" s="82" t="s">
        <v>70</v>
      </c>
      <c r="C360" s="82" t="s">
        <v>61</v>
      </c>
      <c r="D360" s="111">
        <v>3</v>
      </c>
      <c r="E360" s="84">
        <v>5015</v>
      </c>
      <c r="F360" s="84">
        <v>11050</v>
      </c>
      <c r="G360" s="84">
        <v>835.83</v>
      </c>
      <c r="H360" s="91" t="s">
        <v>34</v>
      </c>
      <c r="I360" s="82" t="str">
        <f t="shared" si="24"/>
        <v>магазин Галерея Новосибирск</v>
      </c>
      <c r="J360" s="82" t="str">
        <f>VLOOKUP($B:$B,source!$A:$B,2,0)</f>
        <v>APPAREL</v>
      </c>
      <c r="K360" s="82" t="str">
        <f>IFERROR(VLOOKUP($C:$C,source!$A:$B,2,0),"OLD STOCKS")</f>
        <v>HO19</v>
      </c>
      <c r="L360" s="82" t="str">
        <f t="shared" si="25"/>
        <v>магазин Галерея Новосибирск-APPAREL-HO19-March 2020</v>
      </c>
      <c r="M360" s="83">
        <f t="shared" si="26"/>
        <v>3</v>
      </c>
      <c r="N360" s="84">
        <f t="shared" si="27"/>
        <v>5015</v>
      </c>
    </row>
    <row r="361" spans="1:14" x14ac:dyDescent="0.3">
      <c r="A361" s="82" t="s">
        <v>77</v>
      </c>
      <c r="B361" s="82" t="s">
        <v>70</v>
      </c>
      <c r="C361" s="82" t="s">
        <v>61</v>
      </c>
      <c r="D361" s="111">
        <v>15</v>
      </c>
      <c r="E361" s="84">
        <v>23940</v>
      </c>
      <c r="F361" s="84">
        <v>53200</v>
      </c>
      <c r="G361" s="84">
        <v>3990</v>
      </c>
      <c r="H361" s="91" t="s">
        <v>34</v>
      </c>
      <c r="I361" s="82" t="str">
        <f t="shared" si="24"/>
        <v>магазин Галерея СПБ</v>
      </c>
      <c r="J361" s="82" t="str">
        <f>VLOOKUP($B:$B,source!$A:$B,2,0)</f>
        <v>APPAREL</v>
      </c>
      <c r="K361" s="82" t="str">
        <f>IFERROR(VLOOKUP($C:$C,source!$A:$B,2,0),"OLD STOCKS")</f>
        <v>HO19</v>
      </c>
      <c r="L361" s="82" t="str">
        <f t="shared" si="25"/>
        <v>магазин Галерея СПБ-APPAREL-HO19-March 2020</v>
      </c>
      <c r="M361" s="83">
        <f t="shared" si="26"/>
        <v>15</v>
      </c>
      <c r="N361" s="84">
        <f t="shared" si="27"/>
        <v>23940</v>
      </c>
    </row>
    <row r="362" spans="1:14" x14ac:dyDescent="0.3">
      <c r="A362" s="82" t="s">
        <v>78</v>
      </c>
      <c r="B362" s="82" t="s">
        <v>70</v>
      </c>
      <c r="C362" s="82" t="s">
        <v>61</v>
      </c>
      <c r="D362" s="111">
        <v>14</v>
      </c>
      <c r="E362" s="84">
        <v>21075</v>
      </c>
      <c r="F362" s="84">
        <v>44700</v>
      </c>
      <c r="G362" s="84">
        <v>3512.51</v>
      </c>
      <c r="H362" s="91" t="s">
        <v>34</v>
      </c>
      <c r="I362" s="82" t="str">
        <f t="shared" si="24"/>
        <v>магазин Европейский</v>
      </c>
      <c r="J362" s="82" t="str">
        <f>VLOOKUP($B:$B,source!$A:$B,2,0)</f>
        <v>APPAREL</v>
      </c>
      <c r="K362" s="82" t="str">
        <f>IFERROR(VLOOKUP($C:$C,source!$A:$B,2,0),"OLD STOCKS")</f>
        <v>HO19</v>
      </c>
      <c r="L362" s="82" t="str">
        <f t="shared" si="25"/>
        <v>магазин Европейский-APPAREL-HO19-March 2020</v>
      </c>
      <c r="M362" s="83">
        <f t="shared" si="26"/>
        <v>14</v>
      </c>
      <c r="N362" s="84">
        <f t="shared" si="27"/>
        <v>21075</v>
      </c>
    </row>
    <row r="363" spans="1:14" x14ac:dyDescent="0.3">
      <c r="A363" s="82" t="s">
        <v>79</v>
      </c>
      <c r="B363" s="82" t="s">
        <v>70</v>
      </c>
      <c r="C363" s="82" t="s">
        <v>61</v>
      </c>
      <c r="D363" s="111">
        <v>1</v>
      </c>
      <c r="E363" s="84">
        <v>1075</v>
      </c>
      <c r="F363" s="84">
        <v>2150</v>
      </c>
      <c r="G363" s="84">
        <v>179.17</v>
      </c>
      <c r="H363" s="91" t="s">
        <v>34</v>
      </c>
      <c r="I363" s="82" t="str">
        <f t="shared" si="24"/>
        <v>магазин Манеж</v>
      </c>
      <c r="J363" s="82" t="str">
        <f>VLOOKUP($B:$B,source!$A:$B,2,0)</f>
        <v>APPAREL</v>
      </c>
      <c r="K363" s="82" t="str">
        <f>IFERROR(VLOOKUP($C:$C,source!$A:$B,2,0),"OLD STOCKS")</f>
        <v>HO19</v>
      </c>
      <c r="L363" s="82" t="str">
        <f t="shared" si="25"/>
        <v>магазин Манеж-APPAREL-HO19-March 2020</v>
      </c>
      <c r="M363" s="83">
        <f t="shared" si="26"/>
        <v>1</v>
      </c>
      <c r="N363" s="84">
        <f t="shared" si="27"/>
        <v>1075</v>
      </c>
    </row>
    <row r="364" spans="1:14" x14ac:dyDescent="0.3">
      <c r="A364" s="82" t="s">
        <v>81</v>
      </c>
      <c r="B364" s="82" t="s">
        <v>70</v>
      </c>
      <c r="C364" s="82" t="s">
        <v>61</v>
      </c>
      <c r="D364" s="111">
        <v>18</v>
      </c>
      <c r="E364" s="84">
        <v>20004</v>
      </c>
      <c r="F364" s="84">
        <v>48650</v>
      </c>
      <c r="G364" s="84">
        <v>3334.03</v>
      </c>
      <c r="H364" s="91" t="s">
        <v>34</v>
      </c>
      <c r="I364" s="82" t="str">
        <f t="shared" si="24"/>
        <v>магазин Метрополис</v>
      </c>
      <c r="J364" s="82" t="str">
        <f>VLOOKUP($B:$B,source!$A:$B,2,0)</f>
        <v>APPAREL</v>
      </c>
      <c r="K364" s="82" t="str">
        <f>IFERROR(VLOOKUP($C:$C,source!$A:$B,2,0),"OLD STOCKS")</f>
        <v>HO19</v>
      </c>
      <c r="L364" s="82" t="str">
        <f t="shared" si="25"/>
        <v>магазин Метрополис-APPAREL-HO19-March 2020</v>
      </c>
      <c r="M364" s="83">
        <f t="shared" si="26"/>
        <v>18</v>
      </c>
      <c r="N364" s="84">
        <f t="shared" si="27"/>
        <v>20004</v>
      </c>
    </row>
    <row r="365" spans="1:14" x14ac:dyDescent="0.3">
      <c r="A365" s="82" t="s">
        <v>82</v>
      </c>
      <c r="B365" s="82" t="s">
        <v>70</v>
      </c>
      <c r="C365" s="82" t="s">
        <v>61</v>
      </c>
      <c r="D365" s="111">
        <v>9</v>
      </c>
      <c r="E365" s="84">
        <v>21772.5</v>
      </c>
      <c r="F365" s="84">
        <v>21772.5</v>
      </c>
      <c r="G365" s="84">
        <v>3628.74</v>
      </c>
      <c r="H365" s="91" t="s">
        <v>34</v>
      </c>
      <c r="I365" s="82" t="str">
        <f t="shared" si="24"/>
        <v>магазин Цветной</v>
      </c>
      <c r="J365" s="82" t="str">
        <f>VLOOKUP($B:$B,source!$A:$B,2,0)</f>
        <v>APPAREL</v>
      </c>
      <c r="K365" s="82" t="str">
        <f>IFERROR(VLOOKUP($C:$C,source!$A:$B,2,0),"OLD STOCKS")</f>
        <v>HO19</v>
      </c>
      <c r="L365" s="82" t="str">
        <f t="shared" si="25"/>
        <v>магазин Цветной-APPAREL-HO19-March 2020</v>
      </c>
      <c r="M365" s="83">
        <f t="shared" si="26"/>
        <v>9</v>
      </c>
      <c r="N365" s="84">
        <f t="shared" si="27"/>
        <v>21772.5</v>
      </c>
    </row>
    <row r="366" spans="1:14" x14ac:dyDescent="0.3">
      <c r="A366" s="82" t="s">
        <v>72</v>
      </c>
      <c r="B366" s="82" t="s">
        <v>70</v>
      </c>
      <c r="C366" s="82" t="s">
        <v>68</v>
      </c>
      <c r="D366" s="111">
        <v>2</v>
      </c>
      <c r="E366" s="84">
        <v>4300</v>
      </c>
      <c r="F366" s="84">
        <v>4300</v>
      </c>
      <c r="G366" s="84">
        <v>716.66</v>
      </c>
      <c r="H366" s="91" t="s">
        <v>34</v>
      </c>
      <c r="I366" s="82" t="str">
        <f t="shared" si="24"/>
        <v>магазин Авиапарк</v>
      </c>
      <c r="J366" s="82" t="str">
        <f>VLOOKUP($B:$B,source!$A:$B,2,0)</f>
        <v>APPAREL</v>
      </c>
      <c r="K366" s="82" t="str">
        <f>IFERROR(VLOOKUP($C:$C,source!$A:$B,2,0),"OLD STOCKS")</f>
        <v>OLD STOCKS</v>
      </c>
      <c r="L366" s="82" t="str">
        <f t="shared" si="25"/>
        <v>магазин Авиапарк-APPAREL-OLD STOCKS-March 2020</v>
      </c>
      <c r="M366" s="83">
        <f t="shared" si="26"/>
        <v>2</v>
      </c>
      <c r="N366" s="84">
        <f t="shared" si="27"/>
        <v>4300</v>
      </c>
    </row>
    <row r="367" spans="1:14" x14ac:dyDescent="0.3">
      <c r="A367" s="82" t="s">
        <v>75</v>
      </c>
      <c r="B367" s="82" t="s">
        <v>70</v>
      </c>
      <c r="C367" s="82" t="s">
        <v>68</v>
      </c>
      <c r="D367" s="111">
        <v>2</v>
      </c>
      <c r="E367" s="84">
        <v>4300</v>
      </c>
      <c r="F367" s="84">
        <v>4300</v>
      </c>
      <c r="G367" s="84">
        <v>716.66</v>
      </c>
      <c r="H367" s="91" t="s">
        <v>34</v>
      </c>
      <c r="I367" s="82" t="str">
        <f t="shared" si="24"/>
        <v>магазин Атриум</v>
      </c>
      <c r="J367" s="82" t="str">
        <f>VLOOKUP($B:$B,source!$A:$B,2,0)</f>
        <v>APPAREL</v>
      </c>
      <c r="K367" s="82" t="str">
        <f>IFERROR(VLOOKUP($C:$C,source!$A:$B,2,0),"OLD STOCKS")</f>
        <v>OLD STOCKS</v>
      </c>
      <c r="L367" s="82" t="str">
        <f t="shared" si="25"/>
        <v>магазин Атриум-APPAREL-OLD STOCKS-March 2020</v>
      </c>
      <c r="M367" s="83">
        <f t="shared" si="26"/>
        <v>2</v>
      </c>
      <c r="N367" s="84">
        <f t="shared" si="27"/>
        <v>4300</v>
      </c>
    </row>
    <row r="368" spans="1:14" x14ac:dyDescent="0.3">
      <c r="A368" s="82" t="s">
        <v>76</v>
      </c>
      <c r="B368" s="82" t="s">
        <v>70</v>
      </c>
      <c r="C368" s="82" t="s">
        <v>68</v>
      </c>
      <c r="D368" s="111">
        <v>5</v>
      </c>
      <c r="E368" s="84">
        <v>36335.5</v>
      </c>
      <c r="F368" s="84">
        <v>59010</v>
      </c>
      <c r="G368" s="84">
        <v>6055.9</v>
      </c>
      <c r="H368" s="91" t="s">
        <v>34</v>
      </c>
      <c r="I368" s="82" t="str">
        <f t="shared" si="24"/>
        <v>магазин Галерея Новосибирск</v>
      </c>
      <c r="J368" s="82" t="str">
        <f>VLOOKUP($B:$B,source!$A:$B,2,0)</f>
        <v>APPAREL</v>
      </c>
      <c r="K368" s="82" t="str">
        <f>IFERROR(VLOOKUP($C:$C,source!$A:$B,2,0),"OLD STOCKS")</f>
        <v>OLD STOCKS</v>
      </c>
      <c r="L368" s="82" t="str">
        <f t="shared" si="25"/>
        <v>магазин Галерея Новосибирск-APPAREL-OLD STOCKS-March 2020</v>
      </c>
      <c r="M368" s="83">
        <f t="shared" si="26"/>
        <v>5</v>
      </c>
      <c r="N368" s="84">
        <f t="shared" si="27"/>
        <v>36335.5</v>
      </c>
    </row>
    <row r="369" spans="1:14" x14ac:dyDescent="0.3">
      <c r="A369" s="82" t="s">
        <v>78</v>
      </c>
      <c r="B369" s="82" t="s">
        <v>70</v>
      </c>
      <c r="C369" s="82" t="s">
        <v>68</v>
      </c>
      <c r="D369" s="111">
        <v>1</v>
      </c>
      <c r="E369" s="84">
        <v>2150</v>
      </c>
      <c r="F369" s="84">
        <v>2150</v>
      </c>
      <c r="G369" s="84">
        <v>358.33</v>
      </c>
      <c r="H369" s="91" t="s">
        <v>34</v>
      </c>
      <c r="I369" s="82" t="str">
        <f t="shared" si="24"/>
        <v>магазин Европейский</v>
      </c>
      <c r="J369" s="82" t="str">
        <f>VLOOKUP($B:$B,source!$A:$B,2,0)</f>
        <v>APPAREL</v>
      </c>
      <c r="K369" s="82" t="str">
        <f>IFERROR(VLOOKUP($C:$C,source!$A:$B,2,0),"OLD STOCKS")</f>
        <v>OLD STOCKS</v>
      </c>
      <c r="L369" s="82" t="str">
        <f t="shared" si="25"/>
        <v>магазин Европейский-APPAREL-OLD STOCKS-March 2020</v>
      </c>
      <c r="M369" s="83">
        <f t="shared" si="26"/>
        <v>1</v>
      </c>
      <c r="N369" s="84">
        <f t="shared" si="27"/>
        <v>2150</v>
      </c>
    </row>
    <row r="370" spans="1:14" x14ac:dyDescent="0.3">
      <c r="A370" s="82" t="s">
        <v>81</v>
      </c>
      <c r="B370" s="82" t="s">
        <v>70</v>
      </c>
      <c r="C370" s="82" t="s">
        <v>68</v>
      </c>
      <c r="D370" s="111">
        <v>1</v>
      </c>
      <c r="E370" s="84">
        <v>2150</v>
      </c>
      <c r="F370" s="84">
        <v>2150</v>
      </c>
      <c r="G370" s="84">
        <v>358.33</v>
      </c>
      <c r="H370" s="91" t="s">
        <v>34</v>
      </c>
      <c r="I370" s="82" t="str">
        <f t="shared" si="24"/>
        <v>магазин Метрополис</v>
      </c>
      <c r="J370" s="82" t="str">
        <f>VLOOKUP($B:$B,source!$A:$B,2,0)</f>
        <v>APPAREL</v>
      </c>
      <c r="K370" s="82" t="str">
        <f>IFERROR(VLOOKUP($C:$C,source!$A:$B,2,0),"OLD STOCKS")</f>
        <v>OLD STOCKS</v>
      </c>
      <c r="L370" s="82" t="str">
        <f t="shared" si="25"/>
        <v>магазин Метрополис-APPAREL-OLD STOCKS-March 2020</v>
      </c>
      <c r="M370" s="83">
        <f t="shared" si="26"/>
        <v>1</v>
      </c>
      <c r="N370" s="84">
        <f t="shared" si="27"/>
        <v>2150</v>
      </c>
    </row>
    <row r="371" spans="1:14" x14ac:dyDescent="0.3">
      <c r="A371" s="82" t="s">
        <v>56</v>
      </c>
      <c r="B371" s="82" t="s">
        <v>70</v>
      </c>
      <c r="C371" s="82" t="s">
        <v>71</v>
      </c>
      <c r="D371" s="111">
        <v>3</v>
      </c>
      <c r="E371" s="84">
        <v>11000</v>
      </c>
      <c r="F371" s="84">
        <v>11000</v>
      </c>
      <c r="G371" s="84">
        <v>1833.33</v>
      </c>
      <c r="H371" s="91" t="s">
        <v>34</v>
      </c>
      <c r="I371" s="82" t="str">
        <f t="shared" si="24"/>
        <v>Amersport ru</v>
      </c>
      <c r="J371" s="82" t="str">
        <f>VLOOKUP($B:$B,source!$A:$B,2,0)</f>
        <v>APPAREL</v>
      </c>
      <c r="K371" s="82" t="str">
        <f>IFERROR(VLOOKUP($C:$C,source!$A:$B,2,0),"OLD STOCKS")</f>
        <v>OLD STOCKS</v>
      </c>
      <c r="L371" s="82" t="str">
        <f t="shared" si="25"/>
        <v>Amersport ru-APPAREL-OLD STOCKS-March 2020</v>
      </c>
      <c r="M371" s="83">
        <f t="shared" si="26"/>
        <v>3</v>
      </c>
      <c r="N371" s="84">
        <f t="shared" si="27"/>
        <v>11000</v>
      </c>
    </row>
    <row r="372" spans="1:14" x14ac:dyDescent="0.3">
      <c r="A372" s="82" t="s">
        <v>72</v>
      </c>
      <c r="B372" s="82" t="s">
        <v>70</v>
      </c>
      <c r="C372" s="82" t="s">
        <v>71</v>
      </c>
      <c r="D372" s="111">
        <v>3</v>
      </c>
      <c r="E372" s="84">
        <v>2447</v>
      </c>
      <c r="F372" s="84">
        <v>2447</v>
      </c>
      <c r="G372" s="84">
        <v>407.83</v>
      </c>
      <c r="H372" s="91" t="s">
        <v>34</v>
      </c>
      <c r="I372" s="82" t="str">
        <f t="shared" si="24"/>
        <v>магазин Авиапарк</v>
      </c>
      <c r="J372" s="82" t="str">
        <f>VLOOKUP($B:$B,source!$A:$B,2,0)</f>
        <v>APPAREL</v>
      </c>
      <c r="K372" s="82" t="str">
        <f>IFERROR(VLOOKUP($C:$C,source!$A:$B,2,0),"OLD STOCKS")</f>
        <v>OLD STOCKS</v>
      </c>
      <c r="L372" s="82" t="str">
        <f t="shared" si="25"/>
        <v>магазин Авиапарк-APPAREL-OLD STOCKS-March 2020</v>
      </c>
      <c r="M372" s="83">
        <f t="shared" si="26"/>
        <v>3</v>
      </c>
      <c r="N372" s="84">
        <f t="shared" si="27"/>
        <v>2447</v>
      </c>
    </row>
    <row r="373" spans="1:14" x14ac:dyDescent="0.3">
      <c r="A373" s="82" t="s">
        <v>75</v>
      </c>
      <c r="B373" s="82" t="s">
        <v>70</v>
      </c>
      <c r="C373" s="82" t="s">
        <v>71</v>
      </c>
      <c r="D373" s="111">
        <v>3</v>
      </c>
      <c r="E373" s="84">
        <v>2047</v>
      </c>
      <c r="F373" s="84">
        <v>2047</v>
      </c>
      <c r="G373" s="84">
        <v>341.16</v>
      </c>
      <c r="H373" s="91" t="s">
        <v>34</v>
      </c>
      <c r="I373" s="82" t="str">
        <f t="shared" si="24"/>
        <v>магазин Атриум</v>
      </c>
      <c r="J373" s="82" t="str">
        <f>VLOOKUP($B:$B,source!$A:$B,2,0)</f>
        <v>APPAREL</v>
      </c>
      <c r="K373" s="82" t="str">
        <f>IFERROR(VLOOKUP($C:$C,source!$A:$B,2,0),"OLD STOCKS")</f>
        <v>OLD STOCKS</v>
      </c>
      <c r="L373" s="82" t="str">
        <f t="shared" si="25"/>
        <v>магазин Атриум-APPAREL-OLD STOCKS-March 2020</v>
      </c>
      <c r="M373" s="83">
        <f t="shared" si="26"/>
        <v>3</v>
      </c>
      <c r="N373" s="84">
        <f t="shared" si="27"/>
        <v>2047</v>
      </c>
    </row>
    <row r="374" spans="1:14" x14ac:dyDescent="0.3">
      <c r="A374" s="82" t="s">
        <v>76</v>
      </c>
      <c r="B374" s="82" t="s">
        <v>70</v>
      </c>
      <c r="C374" s="82" t="s">
        <v>71</v>
      </c>
      <c r="D374" s="111">
        <v>5</v>
      </c>
      <c r="E374" s="84">
        <v>5747.5</v>
      </c>
      <c r="F374" s="84">
        <v>10297</v>
      </c>
      <c r="G374" s="84">
        <v>957.92</v>
      </c>
      <c r="H374" s="91" t="s">
        <v>34</v>
      </c>
      <c r="I374" s="82" t="str">
        <f t="shared" si="24"/>
        <v>магазин Галерея Новосибирск</v>
      </c>
      <c r="J374" s="82" t="str">
        <f>VLOOKUP($B:$B,source!$A:$B,2,0)</f>
        <v>APPAREL</v>
      </c>
      <c r="K374" s="82" t="str">
        <f>IFERROR(VLOOKUP($C:$C,source!$A:$B,2,0),"OLD STOCKS")</f>
        <v>OLD STOCKS</v>
      </c>
      <c r="L374" s="82" t="str">
        <f t="shared" si="25"/>
        <v>магазин Галерея Новосибирск-APPAREL-OLD STOCKS-March 2020</v>
      </c>
      <c r="M374" s="83">
        <f t="shared" si="26"/>
        <v>5</v>
      </c>
      <c r="N374" s="84">
        <f t="shared" si="27"/>
        <v>5747.5</v>
      </c>
    </row>
    <row r="375" spans="1:14" x14ac:dyDescent="0.3">
      <c r="A375" s="82" t="s">
        <v>77</v>
      </c>
      <c r="B375" s="82" t="s">
        <v>70</v>
      </c>
      <c r="C375" s="82" t="s">
        <v>71</v>
      </c>
      <c r="D375" s="111">
        <v>5</v>
      </c>
      <c r="E375" s="84">
        <v>4095</v>
      </c>
      <c r="F375" s="84">
        <v>4095</v>
      </c>
      <c r="G375" s="84">
        <v>682.49</v>
      </c>
      <c r="H375" s="91" t="s">
        <v>34</v>
      </c>
      <c r="I375" s="82" t="str">
        <f t="shared" ref="I375:I406" si="28">A375</f>
        <v>магазин Галерея СПБ</v>
      </c>
      <c r="J375" s="82" t="str">
        <f>VLOOKUP($B:$B,source!$A:$B,2,0)</f>
        <v>APPAREL</v>
      </c>
      <c r="K375" s="82" t="str">
        <f>IFERROR(VLOOKUP($C:$C,source!$A:$B,2,0),"OLD STOCKS")</f>
        <v>OLD STOCKS</v>
      </c>
      <c r="L375" s="82" t="str">
        <f t="shared" ref="L375:L406" si="29">I375&amp;"-"&amp;J375&amp;"-"&amp;K375&amp;"-"&amp;H375</f>
        <v>магазин Галерея СПБ-APPAREL-OLD STOCKS-March 2020</v>
      </c>
      <c r="M375" s="83">
        <f t="shared" ref="M375:M406" si="30">D375</f>
        <v>5</v>
      </c>
      <c r="N375" s="84">
        <f t="shared" ref="N375:N406" si="31">E375</f>
        <v>4095</v>
      </c>
    </row>
    <row r="376" spans="1:14" x14ac:dyDescent="0.3">
      <c r="A376" s="82" t="s">
        <v>78</v>
      </c>
      <c r="B376" s="82" t="s">
        <v>70</v>
      </c>
      <c r="C376" s="82" t="s">
        <v>71</v>
      </c>
      <c r="D376" s="111">
        <v>3</v>
      </c>
      <c r="E376" s="84">
        <v>2347</v>
      </c>
      <c r="F376" s="84">
        <v>2347</v>
      </c>
      <c r="G376" s="84">
        <v>391.16</v>
      </c>
      <c r="H376" s="91" t="s">
        <v>34</v>
      </c>
      <c r="I376" s="82" t="str">
        <f t="shared" si="28"/>
        <v>магазин Европейский</v>
      </c>
      <c r="J376" s="82" t="str">
        <f>VLOOKUP($B:$B,source!$A:$B,2,0)</f>
        <v>APPAREL</v>
      </c>
      <c r="K376" s="82" t="str">
        <f>IFERROR(VLOOKUP($C:$C,source!$A:$B,2,0),"OLD STOCKS")</f>
        <v>OLD STOCKS</v>
      </c>
      <c r="L376" s="82" t="str">
        <f t="shared" si="29"/>
        <v>магазин Европейский-APPAREL-OLD STOCKS-March 2020</v>
      </c>
      <c r="M376" s="83">
        <f t="shared" si="30"/>
        <v>3</v>
      </c>
      <c r="N376" s="84">
        <f t="shared" si="31"/>
        <v>2347</v>
      </c>
    </row>
    <row r="377" spans="1:14" x14ac:dyDescent="0.3">
      <c r="A377" s="82" t="s">
        <v>79</v>
      </c>
      <c r="B377" s="82" t="s">
        <v>70</v>
      </c>
      <c r="C377" s="82" t="s">
        <v>71</v>
      </c>
      <c r="D377" s="111">
        <v>1</v>
      </c>
      <c r="E377" s="84">
        <v>1040</v>
      </c>
      <c r="F377" s="84">
        <v>2600</v>
      </c>
      <c r="G377" s="84">
        <v>173.33</v>
      </c>
      <c r="H377" s="91" t="s">
        <v>34</v>
      </c>
      <c r="I377" s="82" t="str">
        <f t="shared" si="28"/>
        <v>магазин Манеж</v>
      </c>
      <c r="J377" s="82" t="str">
        <f>VLOOKUP($B:$B,source!$A:$B,2,0)</f>
        <v>APPAREL</v>
      </c>
      <c r="K377" s="82" t="str">
        <f>IFERROR(VLOOKUP($C:$C,source!$A:$B,2,0),"OLD STOCKS")</f>
        <v>OLD STOCKS</v>
      </c>
      <c r="L377" s="82" t="str">
        <f t="shared" si="29"/>
        <v>магазин Манеж-APPAREL-OLD STOCKS-March 2020</v>
      </c>
      <c r="M377" s="83">
        <f t="shared" si="30"/>
        <v>1</v>
      </c>
      <c r="N377" s="84">
        <f t="shared" si="31"/>
        <v>1040</v>
      </c>
    </row>
    <row r="378" spans="1:14" x14ac:dyDescent="0.3">
      <c r="A378" s="82" t="s">
        <v>81</v>
      </c>
      <c r="B378" s="82" t="s">
        <v>70</v>
      </c>
      <c r="C378" s="82" t="s">
        <v>71</v>
      </c>
      <c r="D378" s="111">
        <v>2</v>
      </c>
      <c r="E378" s="84">
        <v>601.91999999999996</v>
      </c>
      <c r="F378" s="84">
        <v>1198</v>
      </c>
      <c r="G378" s="84">
        <v>100.32</v>
      </c>
      <c r="H378" s="91" t="s">
        <v>34</v>
      </c>
      <c r="I378" s="82" t="str">
        <f t="shared" si="28"/>
        <v>магазин Метрополис</v>
      </c>
      <c r="J378" s="82" t="str">
        <f>VLOOKUP($B:$B,source!$A:$B,2,0)</f>
        <v>APPAREL</v>
      </c>
      <c r="K378" s="82" t="str">
        <f>IFERROR(VLOOKUP($C:$C,source!$A:$B,2,0),"OLD STOCKS")</f>
        <v>OLD STOCKS</v>
      </c>
      <c r="L378" s="82" t="str">
        <f t="shared" si="29"/>
        <v>магазин Метрополис-APPAREL-OLD STOCKS-March 2020</v>
      </c>
      <c r="M378" s="83">
        <f t="shared" si="30"/>
        <v>2</v>
      </c>
      <c r="N378" s="84">
        <f t="shared" si="31"/>
        <v>601.91999999999996</v>
      </c>
    </row>
    <row r="379" spans="1:14" x14ac:dyDescent="0.3">
      <c r="A379" s="82" t="s">
        <v>56</v>
      </c>
      <c r="B379" s="82" t="s">
        <v>70</v>
      </c>
      <c r="C379" s="82" t="s">
        <v>100</v>
      </c>
      <c r="D379" s="111">
        <v>1</v>
      </c>
      <c r="E379" s="84">
        <v>2470</v>
      </c>
      <c r="F379" s="84">
        <v>2470</v>
      </c>
      <c r="G379" s="84">
        <v>411.67</v>
      </c>
      <c r="H379" s="91" t="s">
        <v>34</v>
      </c>
      <c r="I379" s="82" t="str">
        <f t="shared" si="28"/>
        <v>Amersport ru</v>
      </c>
      <c r="J379" s="82" t="str">
        <f>VLOOKUP($B:$B,source!$A:$B,2,0)</f>
        <v>APPAREL</v>
      </c>
      <c r="K379" s="82" t="str">
        <f>IFERROR(VLOOKUP($C:$C,source!$A:$B,2,0),"OLD STOCKS")</f>
        <v>OLD STOCKS</v>
      </c>
      <c r="L379" s="82" t="str">
        <f t="shared" si="29"/>
        <v>Amersport ru-APPAREL-OLD STOCKS-March 2020</v>
      </c>
      <c r="M379" s="83">
        <f t="shared" si="30"/>
        <v>1</v>
      </c>
      <c r="N379" s="84">
        <f t="shared" si="31"/>
        <v>2470</v>
      </c>
    </row>
    <row r="380" spans="1:14" x14ac:dyDescent="0.3">
      <c r="A380" s="82" t="s">
        <v>72</v>
      </c>
      <c r="B380" s="82" t="s">
        <v>70</v>
      </c>
      <c r="C380" s="82" t="s">
        <v>74</v>
      </c>
      <c r="D380" s="111">
        <v>14</v>
      </c>
      <c r="E380" s="84">
        <v>71150</v>
      </c>
      <c r="F380" s="84">
        <v>73750</v>
      </c>
      <c r="G380" s="84">
        <v>11858.34</v>
      </c>
      <c r="H380" s="91" t="s">
        <v>34</v>
      </c>
      <c r="I380" s="82" t="str">
        <f t="shared" si="28"/>
        <v>магазин Авиапарк</v>
      </c>
      <c r="J380" s="82" t="str">
        <f>VLOOKUP($B:$B,source!$A:$B,2,0)</f>
        <v>APPAREL</v>
      </c>
      <c r="K380" s="82" t="str">
        <f>IFERROR(VLOOKUP($C:$C,source!$A:$B,2,0),"OLD STOCKS")</f>
        <v>SP20</v>
      </c>
      <c r="L380" s="82" t="str">
        <f t="shared" si="29"/>
        <v>магазин Авиапарк-APPAREL-SP20-March 2020</v>
      </c>
      <c r="M380" s="83">
        <f t="shared" si="30"/>
        <v>14</v>
      </c>
      <c r="N380" s="84">
        <f t="shared" si="31"/>
        <v>71150</v>
      </c>
    </row>
    <row r="381" spans="1:14" x14ac:dyDescent="0.3">
      <c r="A381" s="82" t="s">
        <v>75</v>
      </c>
      <c r="B381" s="82" t="s">
        <v>70</v>
      </c>
      <c r="C381" s="82" t="s">
        <v>74</v>
      </c>
      <c r="D381" s="111">
        <v>22</v>
      </c>
      <c r="E381" s="84">
        <v>106900</v>
      </c>
      <c r="F381" s="84">
        <v>113550</v>
      </c>
      <c r="G381" s="84">
        <v>17816.64</v>
      </c>
      <c r="H381" s="91" t="s">
        <v>34</v>
      </c>
      <c r="I381" s="82" t="str">
        <f t="shared" si="28"/>
        <v>магазин Атриум</v>
      </c>
      <c r="J381" s="82" t="str">
        <f>VLOOKUP($B:$B,source!$A:$B,2,0)</f>
        <v>APPAREL</v>
      </c>
      <c r="K381" s="82" t="str">
        <f>IFERROR(VLOOKUP($C:$C,source!$A:$B,2,0),"OLD STOCKS")</f>
        <v>SP20</v>
      </c>
      <c r="L381" s="82" t="str">
        <f t="shared" si="29"/>
        <v>магазин Атриум-APPAREL-SP20-March 2020</v>
      </c>
      <c r="M381" s="83">
        <f t="shared" si="30"/>
        <v>22</v>
      </c>
      <c r="N381" s="84">
        <f t="shared" si="31"/>
        <v>106900</v>
      </c>
    </row>
    <row r="382" spans="1:14" x14ac:dyDescent="0.3">
      <c r="A382" s="82" t="s">
        <v>76</v>
      </c>
      <c r="B382" s="82" t="s">
        <v>70</v>
      </c>
      <c r="C382" s="82" t="s">
        <v>74</v>
      </c>
      <c r="D382" s="111">
        <v>1</v>
      </c>
      <c r="E382" s="84">
        <v>950</v>
      </c>
      <c r="F382" s="84">
        <v>1900</v>
      </c>
      <c r="G382" s="84">
        <v>158.33000000000001</v>
      </c>
      <c r="H382" s="91" t="s">
        <v>34</v>
      </c>
      <c r="I382" s="82" t="str">
        <f t="shared" si="28"/>
        <v>магазин Галерея Новосибирск</v>
      </c>
      <c r="J382" s="82" t="str">
        <f>VLOOKUP($B:$B,source!$A:$B,2,0)</f>
        <v>APPAREL</v>
      </c>
      <c r="K382" s="82" t="str">
        <f>IFERROR(VLOOKUP($C:$C,source!$A:$B,2,0),"OLD STOCKS")</f>
        <v>SP20</v>
      </c>
      <c r="L382" s="82" t="str">
        <f t="shared" si="29"/>
        <v>магазин Галерея Новосибирск-APPAREL-SP20-March 2020</v>
      </c>
      <c r="M382" s="83">
        <f t="shared" si="30"/>
        <v>1</v>
      </c>
      <c r="N382" s="84">
        <f t="shared" si="31"/>
        <v>950</v>
      </c>
    </row>
    <row r="383" spans="1:14" x14ac:dyDescent="0.3">
      <c r="A383" s="82" t="s">
        <v>77</v>
      </c>
      <c r="B383" s="82" t="s">
        <v>70</v>
      </c>
      <c r="C383" s="82" t="s">
        <v>74</v>
      </c>
      <c r="D383" s="111">
        <v>4</v>
      </c>
      <c r="E383" s="84">
        <v>24700</v>
      </c>
      <c r="F383" s="84">
        <v>24700</v>
      </c>
      <c r="G383" s="84">
        <v>4116.66</v>
      </c>
      <c r="H383" s="91" t="s">
        <v>34</v>
      </c>
      <c r="I383" s="82" t="str">
        <f t="shared" si="28"/>
        <v>магазин Галерея СПБ</v>
      </c>
      <c r="J383" s="82" t="str">
        <f>VLOOKUP($B:$B,source!$A:$B,2,0)</f>
        <v>APPAREL</v>
      </c>
      <c r="K383" s="82" t="str">
        <f>IFERROR(VLOOKUP($C:$C,source!$A:$B,2,0),"OLD STOCKS")</f>
        <v>SP20</v>
      </c>
      <c r="L383" s="82" t="str">
        <f t="shared" si="29"/>
        <v>магазин Галерея СПБ-APPAREL-SP20-March 2020</v>
      </c>
      <c r="M383" s="83">
        <f t="shared" si="30"/>
        <v>4</v>
      </c>
      <c r="N383" s="84">
        <f t="shared" si="31"/>
        <v>24700</v>
      </c>
    </row>
    <row r="384" spans="1:14" x14ac:dyDescent="0.3">
      <c r="A384" s="82" t="s">
        <v>78</v>
      </c>
      <c r="B384" s="82" t="s">
        <v>70</v>
      </c>
      <c r="C384" s="82" t="s">
        <v>74</v>
      </c>
      <c r="D384" s="111">
        <v>9</v>
      </c>
      <c r="E384" s="84">
        <v>38850</v>
      </c>
      <c r="F384" s="84">
        <v>39800</v>
      </c>
      <c r="G384" s="84">
        <v>6474.98</v>
      </c>
      <c r="H384" s="91" t="s">
        <v>34</v>
      </c>
      <c r="I384" s="82" t="str">
        <f t="shared" si="28"/>
        <v>магазин Европейский</v>
      </c>
      <c r="J384" s="82" t="str">
        <f>VLOOKUP($B:$B,source!$A:$B,2,0)</f>
        <v>APPAREL</v>
      </c>
      <c r="K384" s="82" t="str">
        <f>IFERROR(VLOOKUP($C:$C,source!$A:$B,2,0),"OLD STOCKS")</f>
        <v>SP20</v>
      </c>
      <c r="L384" s="82" t="str">
        <f t="shared" si="29"/>
        <v>магазин Европейский-APPAREL-SP20-March 2020</v>
      </c>
      <c r="M384" s="83">
        <f t="shared" si="30"/>
        <v>9</v>
      </c>
      <c r="N384" s="84">
        <f t="shared" si="31"/>
        <v>38850</v>
      </c>
    </row>
    <row r="385" spans="1:14" x14ac:dyDescent="0.3">
      <c r="A385" s="82" t="s">
        <v>79</v>
      </c>
      <c r="B385" s="82" t="s">
        <v>70</v>
      </c>
      <c r="C385" s="82" t="s">
        <v>74</v>
      </c>
      <c r="D385" s="111">
        <v>4</v>
      </c>
      <c r="E385" s="84">
        <v>10950</v>
      </c>
      <c r="F385" s="84">
        <v>11900</v>
      </c>
      <c r="G385" s="84">
        <v>1825</v>
      </c>
      <c r="H385" s="91" t="s">
        <v>34</v>
      </c>
      <c r="I385" s="82" t="str">
        <f t="shared" si="28"/>
        <v>магазин Манеж</v>
      </c>
      <c r="J385" s="82" t="str">
        <f>VLOOKUP($B:$B,source!$A:$B,2,0)</f>
        <v>APPAREL</v>
      </c>
      <c r="K385" s="82" t="str">
        <f>IFERROR(VLOOKUP($C:$C,source!$A:$B,2,0),"OLD STOCKS")</f>
        <v>SP20</v>
      </c>
      <c r="L385" s="82" t="str">
        <f t="shared" si="29"/>
        <v>магазин Манеж-APPAREL-SP20-March 2020</v>
      </c>
      <c r="M385" s="83">
        <f t="shared" si="30"/>
        <v>4</v>
      </c>
      <c r="N385" s="84">
        <f t="shared" si="31"/>
        <v>10950</v>
      </c>
    </row>
    <row r="386" spans="1:14" x14ac:dyDescent="0.3">
      <c r="A386" s="82" t="s">
        <v>81</v>
      </c>
      <c r="B386" s="82" t="s">
        <v>70</v>
      </c>
      <c r="C386" s="82" t="s">
        <v>74</v>
      </c>
      <c r="D386" s="111">
        <v>7</v>
      </c>
      <c r="E386" s="84">
        <v>22300</v>
      </c>
      <c r="F386" s="84">
        <v>34900</v>
      </c>
      <c r="G386" s="84">
        <v>3716.67</v>
      </c>
      <c r="H386" s="91" t="s">
        <v>34</v>
      </c>
      <c r="I386" s="82" t="str">
        <f t="shared" si="28"/>
        <v>магазин Метрополис</v>
      </c>
      <c r="J386" s="82" t="str">
        <f>VLOOKUP($B:$B,source!$A:$B,2,0)</f>
        <v>APPAREL</v>
      </c>
      <c r="K386" s="82" t="str">
        <f>IFERROR(VLOOKUP($C:$C,source!$A:$B,2,0),"OLD STOCKS")</f>
        <v>SP20</v>
      </c>
      <c r="L386" s="82" t="str">
        <f t="shared" si="29"/>
        <v>магазин Метрополис-APPAREL-SP20-March 2020</v>
      </c>
      <c r="M386" s="83">
        <f t="shared" si="30"/>
        <v>7</v>
      </c>
      <c r="N386" s="84">
        <f t="shared" si="31"/>
        <v>22300</v>
      </c>
    </row>
    <row r="387" spans="1:14" x14ac:dyDescent="0.3">
      <c r="A387" s="82" t="s">
        <v>82</v>
      </c>
      <c r="B387" s="82" t="s">
        <v>70</v>
      </c>
      <c r="C387" s="82" t="s">
        <v>74</v>
      </c>
      <c r="D387" s="111">
        <v>2</v>
      </c>
      <c r="E387" s="84">
        <v>11900</v>
      </c>
      <c r="F387" s="84">
        <v>11900</v>
      </c>
      <c r="G387" s="84">
        <v>1983.33</v>
      </c>
      <c r="H387" s="91" t="s">
        <v>34</v>
      </c>
      <c r="I387" s="82" t="str">
        <f t="shared" si="28"/>
        <v>магазин Цветной</v>
      </c>
      <c r="J387" s="82" t="str">
        <f>VLOOKUP($B:$B,source!$A:$B,2,0)</f>
        <v>APPAREL</v>
      </c>
      <c r="K387" s="82" t="str">
        <f>IFERROR(VLOOKUP($C:$C,source!$A:$B,2,0),"OLD STOCKS")</f>
        <v>SP20</v>
      </c>
      <c r="L387" s="82" t="str">
        <f t="shared" si="29"/>
        <v>магазин Цветной-APPAREL-SP20-March 2020</v>
      </c>
      <c r="M387" s="83">
        <f t="shared" si="30"/>
        <v>2</v>
      </c>
      <c r="N387" s="84">
        <f t="shared" si="31"/>
        <v>11900</v>
      </c>
    </row>
    <row r="388" spans="1:14" x14ac:dyDescent="0.3">
      <c r="A388" s="82" t="s">
        <v>56</v>
      </c>
      <c r="B388" s="82" t="s">
        <v>70</v>
      </c>
      <c r="C388" s="82" t="s">
        <v>59</v>
      </c>
      <c r="D388" s="111">
        <v>57</v>
      </c>
      <c r="E388" s="84">
        <v>112467</v>
      </c>
      <c r="F388" s="84">
        <v>112467</v>
      </c>
      <c r="G388" s="84">
        <v>18744.55</v>
      </c>
      <c r="H388" s="91" t="s">
        <v>34</v>
      </c>
      <c r="I388" s="82" t="str">
        <f t="shared" si="28"/>
        <v>Amersport ru</v>
      </c>
      <c r="J388" s="82" t="str">
        <f>VLOOKUP($B:$B,source!$A:$B,2,0)</f>
        <v>APPAREL</v>
      </c>
      <c r="K388" s="82" t="str">
        <f>IFERROR(VLOOKUP($C:$C,source!$A:$B,2,0),"OLD STOCKS")</f>
        <v>OLD STOCKS</v>
      </c>
      <c r="L388" s="82" t="str">
        <f t="shared" si="29"/>
        <v>Amersport ru-APPAREL-OLD STOCKS-March 2020</v>
      </c>
      <c r="M388" s="83">
        <f t="shared" si="30"/>
        <v>57</v>
      </c>
      <c r="N388" s="84">
        <f t="shared" si="31"/>
        <v>112467</v>
      </c>
    </row>
    <row r="389" spans="1:14" x14ac:dyDescent="0.3">
      <c r="A389" s="82" t="s">
        <v>76</v>
      </c>
      <c r="B389" s="82" t="s">
        <v>70</v>
      </c>
      <c r="C389" s="82" t="s">
        <v>59</v>
      </c>
      <c r="D389" s="111">
        <v>13</v>
      </c>
      <c r="E389" s="84">
        <v>26610</v>
      </c>
      <c r="F389" s="84">
        <v>49900</v>
      </c>
      <c r="G389" s="84">
        <v>4434.99</v>
      </c>
      <c r="H389" s="91" t="s">
        <v>34</v>
      </c>
      <c r="I389" s="82" t="str">
        <f t="shared" si="28"/>
        <v>магазин Галерея Новосибирск</v>
      </c>
      <c r="J389" s="82" t="str">
        <f>VLOOKUP($B:$B,source!$A:$B,2,0)</f>
        <v>APPAREL</v>
      </c>
      <c r="K389" s="82" t="str">
        <f>IFERROR(VLOOKUP($C:$C,source!$A:$B,2,0),"OLD STOCKS")</f>
        <v>OLD STOCKS</v>
      </c>
      <c r="L389" s="82" t="str">
        <f t="shared" si="29"/>
        <v>магазин Галерея Новосибирск-APPAREL-OLD STOCKS-March 2020</v>
      </c>
      <c r="M389" s="83">
        <f t="shared" si="30"/>
        <v>13</v>
      </c>
      <c r="N389" s="84">
        <f t="shared" si="31"/>
        <v>26610</v>
      </c>
    </row>
    <row r="390" spans="1:14" x14ac:dyDescent="0.3">
      <c r="A390" s="82" t="s">
        <v>78</v>
      </c>
      <c r="B390" s="82" t="s">
        <v>70</v>
      </c>
      <c r="C390" s="82" t="s">
        <v>59</v>
      </c>
      <c r="D390" s="111">
        <v>-1</v>
      </c>
      <c r="E390" s="84">
        <v>-1500</v>
      </c>
      <c r="F390" s="84">
        <v>-3000</v>
      </c>
      <c r="G390" s="84">
        <v>-250</v>
      </c>
      <c r="H390" s="91" t="s">
        <v>34</v>
      </c>
      <c r="I390" s="82" t="str">
        <f t="shared" si="28"/>
        <v>магазин Европейский</v>
      </c>
      <c r="J390" s="82" t="str">
        <f>VLOOKUP($B:$B,source!$A:$B,2,0)</f>
        <v>APPAREL</v>
      </c>
      <c r="K390" s="82" t="str">
        <f>IFERROR(VLOOKUP($C:$C,source!$A:$B,2,0),"OLD STOCKS")</f>
        <v>OLD STOCKS</v>
      </c>
      <c r="L390" s="82" t="str">
        <f t="shared" si="29"/>
        <v>магазин Европейский-APPAREL-OLD STOCKS-March 2020</v>
      </c>
      <c r="M390" s="83">
        <f t="shared" si="30"/>
        <v>-1</v>
      </c>
      <c r="N390" s="84">
        <f t="shared" si="31"/>
        <v>-1500</v>
      </c>
    </row>
    <row r="391" spans="1:14" x14ac:dyDescent="0.3">
      <c r="A391" s="82" t="s">
        <v>56</v>
      </c>
      <c r="B391" s="82" t="s">
        <v>70</v>
      </c>
      <c r="C391" s="82" t="s">
        <v>66</v>
      </c>
      <c r="D391" s="111">
        <v>1</v>
      </c>
      <c r="E391" s="84">
        <v>7700</v>
      </c>
      <c r="F391" s="84">
        <v>7700</v>
      </c>
      <c r="G391" s="84">
        <v>1283.33</v>
      </c>
      <c r="H391" s="91" t="s">
        <v>34</v>
      </c>
      <c r="I391" s="82" t="str">
        <f t="shared" si="28"/>
        <v>Amersport ru</v>
      </c>
      <c r="J391" s="82" t="str">
        <f>VLOOKUP($B:$B,source!$A:$B,2,0)</f>
        <v>APPAREL</v>
      </c>
      <c r="K391" s="82" t="str">
        <f>IFERROR(VLOOKUP($C:$C,source!$A:$B,2,0),"OLD STOCKS")</f>
        <v>Incubate 2019</v>
      </c>
      <c r="L391" s="82" t="str">
        <f t="shared" si="29"/>
        <v>Amersport ru-APPAREL-Incubate 2019-March 2020</v>
      </c>
      <c r="M391" s="83">
        <f t="shared" si="30"/>
        <v>1</v>
      </c>
      <c r="N391" s="84">
        <f t="shared" si="31"/>
        <v>7700</v>
      </c>
    </row>
    <row r="392" spans="1:14" x14ac:dyDescent="0.3">
      <c r="A392" s="82" t="s">
        <v>79</v>
      </c>
      <c r="B392" s="82" t="s">
        <v>70</v>
      </c>
      <c r="C392" s="82" t="s">
        <v>65</v>
      </c>
      <c r="D392" s="111">
        <v>2</v>
      </c>
      <c r="E392" s="84">
        <v>2560</v>
      </c>
      <c r="F392" s="84">
        <v>6400</v>
      </c>
      <c r="G392" s="84">
        <v>426.66</v>
      </c>
      <c r="H392" s="91" t="s">
        <v>34</v>
      </c>
      <c r="I392" s="82" t="str">
        <f t="shared" si="28"/>
        <v>магазин Манеж</v>
      </c>
      <c r="J392" s="82" t="str">
        <f>VLOOKUP($B:$B,source!$A:$B,2,0)</f>
        <v>APPAREL</v>
      </c>
      <c r="K392" s="82" t="str">
        <f>IFERROR(VLOOKUP($C:$C,source!$A:$B,2,0),"OLD STOCKS")</f>
        <v>OLD STOCKS</v>
      </c>
      <c r="L392" s="82" t="str">
        <f t="shared" si="29"/>
        <v>магазин Манеж-APPAREL-OLD STOCKS-March 2020</v>
      </c>
      <c r="M392" s="83">
        <f t="shared" si="30"/>
        <v>2</v>
      </c>
      <c r="N392" s="84">
        <f t="shared" si="31"/>
        <v>2560</v>
      </c>
    </row>
    <row r="393" spans="1:14" x14ac:dyDescent="0.3">
      <c r="A393" s="118" t="s">
        <v>56</v>
      </c>
      <c r="B393" s="118" t="s">
        <v>70</v>
      </c>
      <c r="C393" s="118" t="s">
        <v>58</v>
      </c>
      <c r="D393" s="119">
        <v>5</v>
      </c>
      <c r="E393" s="120">
        <v>9350</v>
      </c>
      <c r="F393" s="120">
        <v>9350</v>
      </c>
      <c r="G393" s="120">
        <v>1558.33</v>
      </c>
      <c r="H393" s="91" t="s">
        <v>34</v>
      </c>
      <c r="I393" s="82" t="str">
        <f t="shared" si="28"/>
        <v>Amersport ru</v>
      </c>
      <c r="J393" s="82" t="str">
        <f>VLOOKUP($B:$B,source!$A:$B,2,0)</f>
        <v>APPAREL</v>
      </c>
      <c r="K393" s="82" t="str">
        <f>IFERROR(VLOOKUP($C:$C,source!$A:$B,2,0),"OLD STOCKS")</f>
        <v>C/O</v>
      </c>
      <c r="L393" s="82" t="str">
        <f t="shared" si="29"/>
        <v>Amersport ru-APPAREL-C/O-March 2020</v>
      </c>
      <c r="M393" s="83">
        <f t="shared" si="30"/>
        <v>5</v>
      </c>
      <c r="N393" s="84">
        <f t="shared" si="31"/>
        <v>9350</v>
      </c>
    </row>
    <row r="394" spans="1:14" x14ac:dyDescent="0.3">
      <c r="A394" s="82" t="s">
        <v>72</v>
      </c>
      <c r="B394" s="82" t="s">
        <v>70</v>
      </c>
      <c r="C394" s="82" t="s">
        <v>58</v>
      </c>
      <c r="D394" s="111">
        <v>11</v>
      </c>
      <c r="E394" s="84">
        <v>43600</v>
      </c>
      <c r="F394" s="84">
        <v>44450</v>
      </c>
      <c r="G394" s="84">
        <v>7266.65</v>
      </c>
      <c r="H394" s="91" t="s">
        <v>34</v>
      </c>
      <c r="I394" s="82" t="str">
        <f t="shared" si="28"/>
        <v>магазин Авиапарк</v>
      </c>
      <c r="J394" s="82" t="str">
        <f>VLOOKUP($B:$B,source!$A:$B,2,0)</f>
        <v>APPAREL</v>
      </c>
      <c r="K394" s="82" t="str">
        <f>IFERROR(VLOOKUP($C:$C,source!$A:$B,2,0),"OLD STOCKS")</f>
        <v>C/O</v>
      </c>
      <c r="L394" s="82" t="str">
        <f t="shared" si="29"/>
        <v>магазин Авиапарк-APPAREL-C/O-March 2020</v>
      </c>
      <c r="M394" s="83">
        <f t="shared" si="30"/>
        <v>11</v>
      </c>
      <c r="N394" s="84">
        <f t="shared" si="31"/>
        <v>43600</v>
      </c>
    </row>
    <row r="395" spans="1:14" x14ac:dyDescent="0.3">
      <c r="A395" s="82" t="s">
        <v>75</v>
      </c>
      <c r="B395" s="82" t="s">
        <v>70</v>
      </c>
      <c r="C395" s="82" t="s">
        <v>58</v>
      </c>
      <c r="D395" s="111">
        <v>8</v>
      </c>
      <c r="E395" s="84">
        <v>30650</v>
      </c>
      <c r="F395" s="84">
        <v>30650</v>
      </c>
      <c r="G395" s="84">
        <v>5108.32</v>
      </c>
      <c r="H395" s="91" t="s">
        <v>34</v>
      </c>
      <c r="I395" s="82" t="str">
        <f t="shared" si="28"/>
        <v>магазин Атриум</v>
      </c>
      <c r="J395" s="82" t="str">
        <f>VLOOKUP($B:$B,source!$A:$B,2,0)</f>
        <v>APPAREL</v>
      </c>
      <c r="K395" s="82" t="str">
        <f>IFERROR(VLOOKUP($C:$C,source!$A:$B,2,0),"OLD STOCKS")</f>
        <v>C/O</v>
      </c>
      <c r="L395" s="82" t="str">
        <f t="shared" si="29"/>
        <v>магазин Атриум-APPAREL-C/O-March 2020</v>
      </c>
      <c r="M395" s="83">
        <f t="shared" si="30"/>
        <v>8</v>
      </c>
      <c r="N395" s="84">
        <f t="shared" si="31"/>
        <v>30650</v>
      </c>
    </row>
    <row r="396" spans="1:14" x14ac:dyDescent="0.3">
      <c r="A396" s="82" t="s">
        <v>76</v>
      </c>
      <c r="B396" s="82" t="s">
        <v>70</v>
      </c>
      <c r="C396" s="82" t="s">
        <v>58</v>
      </c>
      <c r="D396" s="111">
        <v>7</v>
      </c>
      <c r="E396" s="84">
        <v>20650</v>
      </c>
      <c r="F396" s="84">
        <v>23000</v>
      </c>
      <c r="G396" s="84">
        <v>3441.67</v>
      </c>
      <c r="H396" s="91" t="s">
        <v>34</v>
      </c>
      <c r="I396" s="82" t="str">
        <f t="shared" si="28"/>
        <v>магазин Галерея Новосибирск</v>
      </c>
      <c r="J396" s="82" t="str">
        <f>VLOOKUP($B:$B,source!$A:$B,2,0)</f>
        <v>APPAREL</v>
      </c>
      <c r="K396" s="82" t="str">
        <f>IFERROR(VLOOKUP($C:$C,source!$A:$B,2,0),"OLD STOCKS")</f>
        <v>C/O</v>
      </c>
      <c r="L396" s="82" t="str">
        <f t="shared" si="29"/>
        <v>магазин Галерея Новосибирск-APPAREL-C/O-March 2020</v>
      </c>
      <c r="M396" s="83">
        <f t="shared" si="30"/>
        <v>7</v>
      </c>
      <c r="N396" s="84">
        <f t="shared" si="31"/>
        <v>20650</v>
      </c>
    </row>
    <row r="397" spans="1:14" x14ac:dyDescent="0.3">
      <c r="A397" s="82" t="s">
        <v>77</v>
      </c>
      <c r="B397" s="82" t="s">
        <v>70</v>
      </c>
      <c r="C397" s="82" t="s">
        <v>58</v>
      </c>
      <c r="D397" s="111">
        <v>6</v>
      </c>
      <c r="E397" s="84">
        <v>13800</v>
      </c>
      <c r="F397" s="84">
        <v>13800</v>
      </c>
      <c r="G397" s="84">
        <v>2300</v>
      </c>
      <c r="H397" s="91" t="s">
        <v>34</v>
      </c>
      <c r="I397" s="82" t="str">
        <f t="shared" si="28"/>
        <v>магазин Галерея СПБ</v>
      </c>
      <c r="J397" s="82" t="str">
        <f>VLOOKUP($B:$B,source!$A:$B,2,0)</f>
        <v>APPAREL</v>
      </c>
      <c r="K397" s="82" t="str">
        <f>IFERROR(VLOOKUP($C:$C,source!$A:$B,2,0),"OLD STOCKS")</f>
        <v>C/O</v>
      </c>
      <c r="L397" s="82" t="str">
        <f t="shared" si="29"/>
        <v>магазин Галерея СПБ-APPAREL-C/O-March 2020</v>
      </c>
      <c r="M397" s="83">
        <f t="shared" si="30"/>
        <v>6</v>
      </c>
      <c r="N397" s="84">
        <f t="shared" si="31"/>
        <v>13800</v>
      </c>
    </row>
    <row r="398" spans="1:14" x14ac:dyDescent="0.3">
      <c r="A398" s="82" t="s">
        <v>78</v>
      </c>
      <c r="B398" s="82" t="s">
        <v>70</v>
      </c>
      <c r="C398" s="82" t="s">
        <v>58</v>
      </c>
      <c r="D398" s="111">
        <v>16</v>
      </c>
      <c r="E398" s="84">
        <v>43450</v>
      </c>
      <c r="F398" s="84">
        <v>43450</v>
      </c>
      <c r="G398" s="84">
        <v>7241.64</v>
      </c>
      <c r="H398" s="91" t="s">
        <v>34</v>
      </c>
      <c r="I398" s="82" t="str">
        <f t="shared" si="28"/>
        <v>магазин Европейский</v>
      </c>
      <c r="J398" s="82" t="str">
        <f>VLOOKUP($B:$B,source!$A:$B,2,0)</f>
        <v>APPAREL</v>
      </c>
      <c r="K398" s="82" t="str">
        <f>IFERROR(VLOOKUP($C:$C,source!$A:$B,2,0),"OLD STOCKS")</f>
        <v>C/O</v>
      </c>
      <c r="L398" s="82" t="str">
        <f t="shared" si="29"/>
        <v>магазин Европейский-APPAREL-C/O-March 2020</v>
      </c>
      <c r="M398" s="83">
        <f t="shared" si="30"/>
        <v>16</v>
      </c>
      <c r="N398" s="84">
        <f t="shared" si="31"/>
        <v>43450</v>
      </c>
    </row>
    <row r="399" spans="1:14" x14ac:dyDescent="0.3">
      <c r="A399" s="82" t="s">
        <v>79</v>
      </c>
      <c r="B399" s="82" t="s">
        <v>70</v>
      </c>
      <c r="C399" s="82" t="s">
        <v>58</v>
      </c>
      <c r="D399" s="111">
        <v>8</v>
      </c>
      <c r="E399" s="84">
        <v>19200</v>
      </c>
      <c r="F399" s="84">
        <v>20150</v>
      </c>
      <c r="G399" s="84">
        <v>3200</v>
      </c>
      <c r="H399" s="91" t="s">
        <v>34</v>
      </c>
      <c r="I399" s="82" t="str">
        <f t="shared" si="28"/>
        <v>магазин Манеж</v>
      </c>
      <c r="J399" s="82" t="str">
        <f>VLOOKUP($B:$B,source!$A:$B,2,0)</f>
        <v>APPAREL</v>
      </c>
      <c r="K399" s="82" t="str">
        <f>IFERROR(VLOOKUP($C:$C,source!$A:$B,2,0),"OLD STOCKS")</f>
        <v>C/O</v>
      </c>
      <c r="L399" s="82" t="str">
        <f t="shared" si="29"/>
        <v>магазин Манеж-APPAREL-C/O-March 2020</v>
      </c>
      <c r="M399" s="83">
        <f t="shared" si="30"/>
        <v>8</v>
      </c>
      <c r="N399" s="84">
        <f t="shared" si="31"/>
        <v>19200</v>
      </c>
    </row>
    <row r="400" spans="1:14" x14ac:dyDescent="0.3">
      <c r="A400" s="82" t="s">
        <v>81</v>
      </c>
      <c r="B400" s="82" t="s">
        <v>70</v>
      </c>
      <c r="C400" s="82" t="s">
        <v>58</v>
      </c>
      <c r="D400" s="111">
        <v>6</v>
      </c>
      <c r="E400" s="84">
        <v>16700</v>
      </c>
      <c r="F400" s="84">
        <v>16700</v>
      </c>
      <c r="G400" s="84">
        <v>2783.33</v>
      </c>
      <c r="H400" s="91" t="s">
        <v>34</v>
      </c>
      <c r="I400" s="82" t="str">
        <f t="shared" si="28"/>
        <v>магазин Метрополис</v>
      </c>
      <c r="J400" s="82" t="str">
        <f>VLOOKUP($B:$B,source!$A:$B,2,0)</f>
        <v>APPAREL</v>
      </c>
      <c r="K400" s="82" t="str">
        <f>IFERROR(VLOOKUP($C:$C,source!$A:$B,2,0),"OLD STOCKS")</f>
        <v>C/O</v>
      </c>
      <c r="L400" s="82" t="str">
        <f t="shared" si="29"/>
        <v>магазин Метрополис-APPAREL-C/O-March 2020</v>
      </c>
      <c r="M400" s="83">
        <f t="shared" si="30"/>
        <v>6</v>
      </c>
      <c r="N400" s="84">
        <f t="shared" si="31"/>
        <v>16700</v>
      </c>
    </row>
    <row r="401" spans="1:14" x14ac:dyDescent="0.3">
      <c r="A401" s="82" t="s">
        <v>82</v>
      </c>
      <c r="B401" s="82" t="s">
        <v>70</v>
      </c>
      <c r="C401" s="82" t="s">
        <v>58</v>
      </c>
      <c r="D401" s="111">
        <v>4</v>
      </c>
      <c r="E401" s="84">
        <v>6915</v>
      </c>
      <c r="F401" s="84">
        <v>6915</v>
      </c>
      <c r="G401" s="84">
        <v>1152.5</v>
      </c>
      <c r="H401" s="91" t="s">
        <v>34</v>
      </c>
      <c r="I401" s="82" t="str">
        <f t="shared" si="28"/>
        <v>магазин Цветной</v>
      </c>
      <c r="J401" s="82" t="str">
        <f>VLOOKUP($B:$B,source!$A:$B,2,0)</f>
        <v>APPAREL</v>
      </c>
      <c r="K401" s="82" t="str">
        <f>IFERROR(VLOOKUP($C:$C,source!$A:$B,2,0),"OLD STOCKS")</f>
        <v>C/O</v>
      </c>
      <c r="L401" s="82" t="str">
        <f t="shared" si="29"/>
        <v>магазин Цветной-APPAREL-C/O-March 2020</v>
      </c>
      <c r="M401" s="83">
        <f t="shared" si="30"/>
        <v>4</v>
      </c>
      <c r="N401" s="84">
        <f t="shared" si="31"/>
        <v>6915</v>
      </c>
    </row>
    <row r="402" spans="1:14" x14ac:dyDescent="0.3">
      <c r="A402" s="82" t="s">
        <v>56</v>
      </c>
      <c r="B402" s="82" t="s">
        <v>64</v>
      </c>
      <c r="C402" s="82" t="s">
        <v>63</v>
      </c>
      <c r="D402" s="111">
        <v>586</v>
      </c>
      <c r="E402" s="84">
        <v>1802643</v>
      </c>
      <c r="F402" s="84">
        <v>1802643</v>
      </c>
      <c r="G402" s="84">
        <v>288409.44</v>
      </c>
      <c r="H402" s="91" t="s">
        <v>34</v>
      </c>
      <c r="I402" s="82" t="str">
        <f t="shared" si="28"/>
        <v>Amersport ru</v>
      </c>
      <c r="J402" s="82" t="str">
        <f>VLOOKUP($B:$B,source!$A:$B,2,0)</f>
        <v>FOOTWEAR</v>
      </c>
      <c r="K402" s="82" t="str">
        <f>IFERROR(VLOOKUP($C:$C,source!$A:$B,2,0),"OLD STOCKS")</f>
        <v>FA19</v>
      </c>
      <c r="L402" s="82" t="str">
        <f t="shared" si="29"/>
        <v>Amersport ru-FOOTWEAR-FA19-March 2020</v>
      </c>
      <c r="M402" s="83">
        <f t="shared" si="30"/>
        <v>586</v>
      </c>
      <c r="N402" s="84">
        <f t="shared" si="31"/>
        <v>1802643</v>
      </c>
    </row>
    <row r="403" spans="1:14" x14ac:dyDescent="0.3">
      <c r="A403" s="82" t="s">
        <v>72</v>
      </c>
      <c r="B403" s="82" t="s">
        <v>64</v>
      </c>
      <c r="C403" s="82" t="s">
        <v>63</v>
      </c>
      <c r="D403" s="111">
        <v>1</v>
      </c>
      <c r="E403" s="84">
        <v>8460</v>
      </c>
      <c r="F403" s="84">
        <v>9350</v>
      </c>
      <c r="G403" s="84">
        <v>1526.66</v>
      </c>
      <c r="H403" s="91" t="s">
        <v>34</v>
      </c>
      <c r="I403" s="82" t="str">
        <f t="shared" si="28"/>
        <v>магазин Авиапарк</v>
      </c>
      <c r="J403" s="82" t="str">
        <f>VLOOKUP($B:$B,source!$A:$B,2,0)</f>
        <v>FOOTWEAR</v>
      </c>
      <c r="K403" s="82" t="str">
        <f>IFERROR(VLOOKUP($C:$C,source!$A:$B,2,0),"OLD STOCKS")</f>
        <v>FA19</v>
      </c>
      <c r="L403" s="82" t="str">
        <f t="shared" si="29"/>
        <v>магазин Авиапарк-FOOTWEAR-FA19-March 2020</v>
      </c>
      <c r="M403" s="83">
        <f t="shared" si="30"/>
        <v>1</v>
      </c>
      <c r="N403" s="84">
        <f t="shared" si="31"/>
        <v>8460</v>
      </c>
    </row>
    <row r="404" spans="1:14" x14ac:dyDescent="0.3">
      <c r="A404" s="82" t="s">
        <v>76</v>
      </c>
      <c r="B404" s="82" t="s">
        <v>64</v>
      </c>
      <c r="C404" s="82" t="s">
        <v>63</v>
      </c>
      <c r="D404" s="111">
        <v>15</v>
      </c>
      <c r="E404" s="84">
        <v>62415</v>
      </c>
      <c r="F404" s="84">
        <v>117350</v>
      </c>
      <c r="G404" s="84">
        <v>10402.49</v>
      </c>
      <c r="H404" s="91" t="s">
        <v>34</v>
      </c>
      <c r="I404" s="82" t="str">
        <f t="shared" si="28"/>
        <v>магазин Галерея Новосибирск</v>
      </c>
      <c r="J404" s="82" t="str">
        <f>VLOOKUP($B:$B,source!$A:$B,2,0)</f>
        <v>FOOTWEAR</v>
      </c>
      <c r="K404" s="82" t="str">
        <f>IFERROR(VLOOKUP($C:$C,source!$A:$B,2,0),"OLD STOCKS")</f>
        <v>FA19</v>
      </c>
      <c r="L404" s="82" t="str">
        <f t="shared" si="29"/>
        <v>магазин Галерея Новосибирск-FOOTWEAR-FA19-March 2020</v>
      </c>
      <c r="M404" s="83">
        <f t="shared" si="30"/>
        <v>15</v>
      </c>
      <c r="N404" s="84">
        <f t="shared" si="31"/>
        <v>62415</v>
      </c>
    </row>
    <row r="405" spans="1:14" x14ac:dyDescent="0.3">
      <c r="A405" s="82" t="s">
        <v>77</v>
      </c>
      <c r="B405" s="82" t="s">
        <v>64</v>
      </c>
      <c r="C405" s="82" t="s">
        <v>63</v>
      </c>
      <c r="E405" s="84">
        <v>-200</v>
      </c>
      <c r="F405" s="84">
        <v>-400</v>
      </c>
      <c r="G405" s="84">
        <v>-33.33</v>
      </c>
      <c r="H405" s="91" t="s">
        <v>34</v>
      </c>
      <c r="I405" s="82" t="str">
        <f t="shared" si="28"/>
        <v>магазин Галерея СПБ</v>
      </c>
      <c r="J405" s="82" t="str">
        <f>VLOOKUP($B:$B,source!$A:$B,2,0)</f>
        <v>FOOTWEAR</v>
      </c>
      <c r="K405" s="82" t="str">
        <f>IFERROR(VLOOKUP($C:$C,source!$A:$B,2,0),"OLD STOCKS")</f>
        <v>FA19</v>
      </c>
      <c r="L405" s="82" t="str">
        <f t="shared" si="29"/>
        <v>магазин Галерея СПБ-FOOTWEAR-FA19-March 2020</v>
      </c>
      <c r="M405" s="83">
        <f t="shared" si="30"/>
        <v>0</v>
      </c>
      <c r="N405" s="84">
        <f t="shared" si="31"/>
        <v>-200</v>
      </c>
    </row>
    <row r="406" spans="1:14" x14ac:dyDescent="0.3">
      <c r="A406" s="82" t="s">
        <v>78</v>
      </c>
      <c r="B406" s="82" t="s">
        <v>64</v>
      </c>
      <c r="C406" s="82" t="s">
        <v>63</v>
      </c>
      <c r="D406" s="111">
        <v>15</v>
      </c>
      <c r="E406" s="84">
        <v>63015</v>
      </c>
      <c r="F406" s="84">
        <v>127650</v>
      </c>
      <c r="G406" s="84">
        <v>10502.49</v>
      </c>
      <c r="H406" s="91" t="s">
        <v>34</v>
      </c>
      <c r="I406" s="82" t="str">
        <f t="shared" si="28"/>
        <v>магазин Европейский</v>
      </c>
      <c r="J406" s="82" t="str">
        <f>VLOOKUP($B:$B,source!$A:$B,2,0)</f>
        <v>FOOTWEAR</v>
      </c>
      <c r="K406" s="82" t="str">
        <f>IFERROR(VLOOKUP($C:$C,source!$A:$B,2,0),"OLD STOCKS")</f>
        <v>FA19</v>
      </c>
      <c r="L406" s="82" t="str">
        <f t="shared" si="29"/>
        <v>магазин Европейский-FOOTWEAR-FA19-March 2020</v>
      </c>
      <c r="M406" s="83">
        <f t="shared" si="30"/>
        <v>15</v>
      </c>
      <c r="N406" s="84">
        <f t="shared" si="31"/>
        <v>63015</v>
      </c>
    </row>
    <row r="407" spans="1:14" x14ac:dyDescent="0.3">
      <c r="A407" s="82" t="s">
        <v>79</v>
      </c>
      <c r="B407" s="82" t="s">
        <v>64</v>
      </c>
      <c r="C407" s="82" t="s">
        <v>63</v>
      </c>
      <c r="D407" s="111">
        <v>37</v>
      </c>
      <c r="E407" s="84">
        <v>126585</v>
      </c>
      <c r="F407" s="84">
        <v>285250</v>
      </c>
      <c r="G407" s="84">
        <v>21097.51</v>
      </c>
      <c r="H407" s="91" t="s">
        <v>34</v>
      </c>
      <c r="I407" s="82" t="str">
        <f t="shared" ref="I407:I438" si="32">A407</f>
        <v>магазин Манеж</v>
      </c>
      <c r="J407" s="82" t="str">
        <f>VLOOKUP($B:$B,source!$A:$B,2,0)</f>
        <v>FOOTWEAR</v>
      </c>
      <c r="K407" s="82" t="str">
        <f>IFERROR(VLOOKUP($C:$C,source!$A:$B,2,0),"OLD STOCKS")</f>
        <v>FA19</v>
      </c>
      <c r="L407" s="82" t="str">
        <f t="shared" ref="L407:L438" si="33">I407&amp;"-"&amp;J407&amp;"-"&amp;K407&amp;"-"&amp;H407</f>
        <v>магазин Манеж-FOOTWEAR-FA19-March 2020</v>
      </c>
      <c r="M407" s="83">
        <f t="shared" ref="M407:M438" si="34">D407</f>
        <v>37</v>
      </c>
      <c r="N407" s="84">
        <f t="shared" ref="N407:N438" si="35">E407</f>
        <v>126585</v>
      </c>
    </row>
    <row r="408" spans="1:14" x14ac:dyDescent="0.3">
      <c r="A408" s="82" t="s">
        <v>81</v>
      </c>
      <c r="B408" s="82" t="s">
        <v>64</v>
      </c>
      <c r="C408" s="82" t="s">
        <v>63</v>
      </c>
      <c r="D408" s="111">
        <v>12</v>
      </c>
      <c r="E408" s="84">
        <v>46850.71</v>
      </c>
      <c r="F408" s="84">
        <v>101600</v>
      </c>
      <c r="G408" s="84">
        <v>7808.46</v>
      </c>
      <c r="H408" s="91" t="s">
        <v>34</v>
      </c>
      <c r="I408" s="82" t="str">
        <f t="shared" si="32"/>
        <v>магазин Метрополис</v>
      </c>
      <c r="J408" s="82" t="str">
        <f>VLOOKUP($B:$B,source!$A:$B,2,0)</f>
        <v>FOOTWEAR</v>
      </c>
      <c r="K408" s="82" t="str">
        <f>IFERROR(VLOOKUP($C:$C,source!$A:$B,2,0),"OLD STOCKS")</f>
        <v>FA19</v>
      </c>
      <c r="L408" s="82" t="str">
        <f t="shared" si="33"/>
        <v>магазин Метрополис-FOOTWEAR-FA19-March 2020</v>
      </c>
      <c r="M408" s="83">
        <f t="shared" si="34"/>
        <v>12</v>
      </c>
      <c r="N408" s="84">
        <f t="shared" si="35"/>
        <v>46850.71</v>
      </c>
    </row>
    <row r="409" spans="1:14" x14ac:dyDescent="0.3">
      <c r="A409" s="82" t="s">
        <v>56</v>
      </c>
      <c r="B409" s="82" t="s">
        <v>64</v>
      </c>
      <c r="C409" s="82" t="s">
        <v>69</v>
      </c>
      <c r="D409" s="111">
        <v>33</v>
      </c>
      <c r="E409" s="84">
        <v>100987</v>
      </c>
      <c r="F409" s="84">
        <v>100987</v>
      </c>
      <c r="G409" s="84">
        <v>16831.150000000001</v>
      </c>
      <c r="H409" s="91" t="s">
        <v>34</v>
      </c>
      <c r="I409" s="82" t="str">
        <f t="shared" si="32"/>
        <v>Amersport ru</v>
      </c>
      <c r="J409" s="82" t="str">
        <f>VLOOKUP($B:$B,source!$A:$B,2,0)</f>
        <v>FOOTWEAR</v>
      </c>
      <c r="K409" s="82" t="str">
        <f>IFERROR(VLOOKUP($C:$C,source!$A:$B,2,0),"OLD STOCKS")</f>
        <v>OLD STOCKS</v>
      </c>
      <c r="L409" s="82" t="str">
        <f t="shared" si="33"/>
        <v>Amersport ru-FOOTWEAR-OLD STOCKS-March 2020</v>
      </c>
      <c r="M409" s="83">
        <f t="shared" si="34"/>
        <v>33</v>
      </c>
      <c r="N409" s="84">
        <f t="shared" si="35"/>
        <v>100987</v>
      </c>
    </row>
    <row r="410" spans="1:14" x14ac:dyDescent="0.3">
      <c r="A410" s="82" t="s">
        <v>56</v>
      </c>
      <c r="B410" s="82" t="s">
        <v>64</v>
      </c>
      <c r="C410" s="82" t="s">
        <v>62</v>
      </c>
      <c r="D410" s="111">
        <v>148</v>
      </c>
      <c r="E410" s="84">
        <v>471926</v>
      </c>
      <c r="F410" s="84">
        <v>471926</v>
      </c>
      <c r="G410" s="84">
        <v>78362.5</v>
      </c>
      <c r="H410" s="91" t="s">
        <v>34</v>
      </c>
      <c r="I410" s="82" t="str">
        <f t="shared" si="32"/>
        <v>Amersport ru</v>
      </c>
      <c r="J410" s="82" t="str">
        <f>VLOOKUP($B:$B,source!$A:$B,2,0)</f>
        <v>FOOTWEAR</v>
      </c>
      <c r="K410" s="82" t="str">
        <f>IFERROR(VLOOKUP($C:$C,source!$A:$B,2,0),"OLD STOCKS")</f>
        <v>OLD STOCKS</v>
      </c>
      <c r="L410" s="82" t="str">
        <f t="shared" si="33"/>
        <v>Amersport ru-FOOTWEAR-OLD STOCKS-March 2020</v>
      </c>
      <c r="M410" s="83">
        <f t="shared" si="34"/>
        <v>148</v>
      </c>
      <c r="N410" s="84">
        <f t="shared" si="35"/>
        <v>471926</v>
      </c>
    </row>
    <row r="411" spans="1:14" x14ac:dyDescent="0.3">
      <c r="A411" s="82" t="s">
        <v>72</v>
      </c>
      <c r="B411" s="82" t="s">
        <v>64</v>
      </c>
      <c r="C411" s="82" t="s">
        <v>62</v>
      </c>
      <c r="D411" s="111">
        <v>2</v>
      </c>
      <c r="E411" s="84">
        <v>12800</v>
      </c>
      <c r="F411" s="84">
        <v>12800</v>
      </c>
      <c r="G411" s="84">
        <v>2133.34</v>
      </c>
      <c r="H411" s="91" t="s">
        <v>34</v>
      </c>
      <c r="I411" s="82" t="str">
        <f t="shared" si="32"/>
        <v>магазин Авиапарк</v>
      </c>
      <c r="J411" s="82" t="str">
        <f>VLOOKUP($B:$B,source!$A:$B,2,0)</f>
        <v>FOOTWEAR</v>
      </c>
      <c r="K411" s="82" t="str">
        <f>IFERROR(VLOOKUP($C:$C,source!$A:$B,2,0),"OLD STOCKS")</f>
        <v>OLD STOCKS</v>
      </c>
      <c r="L411" s="82" t="str">
        <f t="shared" si="33"/>
        <v>магазин Авиапарк-FOOTWEAR-OLD STOCKS-March 2020</v>
      </c>
      <c r="M411" s="83">
        <f t="shared" si="34"/>
        <v>2</v>
      </c>
      <c r="N411" s="84">
        <f t="shared" si="35"/>
        <v>12800</v>
      </c>
    </row>
    <row r="412" spans="1:14" x14ac:dyDescent="0.3">
      <c r="A412" s="82" t="s">
        <v>76</v>
      </c>
      <c r="B412" s="82" t="s">
        <v>64</v>
      </c>
      <c r="C412" s="82" t="s">
        <v>62</v>
      </c>
      <c r="D412" s="111">
        <v>2</v>
      </c>
      <c r="E412" s="84">
        <v>12800</v>
      </c>
      <c r="F412" s="84">
        <v>12800</v>
      </c>
      <c r="G412" s="84">
        <v>2133.34</v>
      </c>
      <c r="H412" s="91" t="s">
        <v>34</v>
      </c>
      <c r="I412" s="82" t="str">
        <f t="shared" si="32"/>
        <v>магазин Галерея Новосибирск</v>
      </c>
      <c r="J412" s="82" t="str">
        <f>VLOOKUP($B:$B,source!$A:$B,2,0)</f>
        <v>FOOTWEAR</v>
      </c>
      <c r="K412" s="82" t="str">
        <f>IFERROR(VLOOKUP($C:$C,source!$A:$B,2,0),"OLD STOCKS")</f>
        <v>OLD STOCKS</v>
      </c>
      <c r="L412" s="82" t="str">
        <f t="shared" si="33"/>
        <v>магазин Галерея Новосибирск-FOOTWEAR-OLD STOCKS-March 2020</v>
      </c>
      <c r="M412" s="83">
        <f t="shared" si="34"/>
        <v>2</v>
      </c>
      <c r="N412" s="84">
        <f t="shared" si="35"/>
        <v>12800</v>
      </c>
    </row>
    <row r="413" spans="1:14" x14ac:dyDescent="0.3">
      <c r="A413" s="82" t="s">
        <v>77</v>
      </c>
      <c r="B413" s="82" t="s">
        <v>64</v>
      </c>
      <c r="C413" s="82" t="s">
        <v>62</v>
      </c>
      <c r="D413" s="111">
        <v>1</v>
      </c>
      <c r="E413" s="84">
        <v>6400</v>
      </c>
      <c r="F413" s="84">
        <v>6400</v>
      </c>
      <c r="G413" s="84">
        <v>1066.67</v>
      </c>
      <c r="H413" s="91" t="s">
        <v>34</v>
      </c>
      <c r="I413" s="82" t="str">
        <f t="shared" si="32"/>
        <v>магазин Галерея СПБ</v>
      </c>
      <c r="J413" s="82" t="str">
        <f>VLOOKUP($B:$B,source!$A:$B,2,0)</f>
        <v>FOOTWEAR</v>
      </c>
      <c r="K413" s="82" t="str">
        <f>IFERROR(VLOOKUP($C:$C,source!$A:$B,2,0),"OLD STOCKS")</f>
        <v>OLD STOCKS</v>
      </c>
      <c r="L413" s="82" t="str">
        <f t="shared" si="33"/>
        <v>магазин Галерея СПБ-FOOTWEAR-OLD STOCKS-March 2020</v>
      </c>
      <c r="M413" s="83">
        <f t="shared" si="34"/>
        <v>1</v>
      </c>
      <c r="N413" s="84">
        <f t="shared" si="35"/>
        <v>6400</v>
      </c>
    </row>
    <row r="414" spans="1:14" x14ac:dyDescent="0.3">
      <c r="A414" s="82" t="s">
        <v>79</v>
      </c>
      <c r="B414" s="82" t="s">
        <v>64</v>
      </c>
      <c r="C414" s="82" t="s">
        <v>62</v>
      </c>
      <c r="D414" s="111">
        <v>2</v>
      </c>
      <c r="E414" s="84">
        <v>12800</v>
      </c>
      <c r="F414" s="84">
        <v>12800</v>
      </c>
      <c r="G414" s="84">
        <v>2133.34</v>
      </c>
      <c r="H414" s="91" t="s">
        <v>34</v>
      </c>
      <c r="I414" s="82" t="str">
        <f t="shared" si="32"/>
        <v>магазин Манеж</v>
      </c>
      <c r="J414" s="82" t="str">
        <f>VLOOKUP($B:$B,source!$A:$B,2,0)</f>
        <v>FOOTWEAR</v>
      </c>
      <c r="K414" s="82" t="str">
        <f>IFERROR(VLOOKUP($C:$C,source!$A:$B,2,0),"OLD STOCKS")</f>
        <v>OLD STOCKS</v>
      </c>
      <c r="L414" s="82" t="str">
        <f t="shared" si="33"/>
        <v>магазин Манеж-FOOTWEAR-OLD STOCKS-March 2020</v>
      </c>
      <c r="M414" s="83">
        <f t="shared" si="34"/>
        <v>2</v>
      </c>
      <c r="N414" s="84">
        <f t="shared" si="35"/>
        <v>12800</v>
      </c>
    </row>
    <row r="415" spans="1:14" x14ac:dyDescent="0.3">
      <c r="A415" s="82" t="s">
        <v>81</v>
      </c>
      <c r="B415" s="82" t="s">
        <v>64</v>
      </c>
      <c r="C415" s="82" t="s">
        <v>62</v>
      </c>
      <c r="D415" s="111">
        <v>2</v>
      </c>
      <c r="E415" s="84">
        <v>12800</v>
      </c>
      <c r="F415" s="84">
        <v>12800</v>
      </c>
      <c r="G415" s="84">
        <v>2133.34</v>
      </c>
      <c r="H415" s="91" t="s">
        <v>34</v>
      </c>
      <c r="I415" s="82" t="str">
        <f t="shared" si="32"/>
        <v>магазин Метрополис</v>
      </c>
      <c r="J415" s="82" t="str">
        <f>VLOOKUP($B:$B,source!$A:$B,2,0)</f>
        <v>FOOTWEAR</v>
      </c>
      <c r="K415" s="82" t="str">
        <f>IFERROR(VLOOKUP($C:$C,source!$A:$B,2,0),"OLD STOCKS")</f>
        <v>OLD STOCKS</v>
      </c>
      <c r="L415" s="82" t="str">
        <f t="shared" si="33"/>
        <v>магазин Метрополис-FOOTWEAR-OLD STOCKS-March 2020</v>
      </c>
      <c r="M415" s="83">
        <f t="shared" si="34"/>
        <v>2</v>
      </c>
      <c r="N415" s="84">
        <f t="shared" si="35"/>
        <v>12800</v>
      </c>
    </row>
    <row r="416" spans="1:14" x14ac:dyDescent="0.3">
      <c r="A416" s="82" t="s">
        <v>56</v>
      </c>
      <c r="B416" s="82" t="s">
        <v>64</v>
      </c>
      <c r="C416" s="82" t="s">
        <v>80</v>
      </c>
      <c r="D416" s="111">
        <v>3</v>
      </c>
      <c r="E416" s="84">
        <v>8640</v>
      </c>
      <c r="F416" s="84">
        <v>8640</v>
      </c>
      <c r="G416" s="84">
        <v>1440</v>
      </c>
      <c r="H416" s="91" t="s">
        <v>34</v>
      </c>
      <c r="I416" s="82" t="str">
        <f t="shared" si="32"/>
        <v>Amersport ru</v>
      </c>
      <c r="J416" s="82" t="str">
        <f>VLOOKUP($B:$B,source!$A:$B,2,0)</f>
        <v>FOOTWEAR</v>
      </c>
      <c r="K416" s="82" t="str">
        <f>IFERROR(VLOOKUP($C:$C,source!$A:$B,2,0),"OLD STOCKS")</f>
        <v>OLD STOCKS</v>
      </c>
      <c r="L416" s="82" t="str">
        <f t="shared" si="33"/>
        <v>Amersport ru-FOOTWEAR-OLD STOCKS-March 2020</v>
      </c>
      <c r="M416" s="83">
        <f t="shared" si="34"/>
        <v>3</v>
      </c>
      <c r="N416" s="84">
        <f t="shared" si="35"/>
        <v>8640</v>
      </c>
    </row>
    <row r="417" spans="1:14" x14ac:dyDescent="0.3">
      <c r="A417" s="82" t="s">
        <v>56</v>
      </c>
      <c r="B417" s="82" t="s">
        <v>64</v>
      </c>
      <c r="C417" s="82" t="s">
        <v>61</v>
      </c>
      <c r="D417" s="111">
        <v>160</v>
      </c>
      <c r="E417" s="84">
        <v>643020</v>
      </c>
      <c r="F417" s="84">
        <v>643020</v>
      </c>
      <c r="G417" s="84">
        <v>107170.1</v>
      </c>
      <c r="H417" s="91" t="s">
        <v>34</v>
      </c>
      <c r="I417" s="82" t="str">
        <f t="shared" si="32"/>
        <v>Amersport ru</v>
      </c>
      <c r="J417" s="82" t="str">
        <f>VLOOKUP($B:$B,source!$A:$B,2,0)</f>
        <v>FOOTWEAR</v>
      </c>
      <c r="K417" s="82" t="str">
        <f>IFERROR(VLOOKUP($C:$C,source!$A:$B,2,0),"OLD STOCKS")</f>
        <v>HO19</v>
      </c>
      <c r="L417" s="82" t="str">
        <f t="shared" si="33"/>
        <v>Amersport ru-FOOTWEAR-HO19-March 2020</v>
      </c>
      <c r="M417" s="83">
        <f t="shared" si="34"/>
        <v>160</v>
      </c>
      <c r="N417" s="84">
        <f t="shared" si="35"/>
        <v>643020</v>
      </c>
    </row>
    <row r="418" spans="1:14" x14ac:dyDescent="0.3">
      <c r="A418" s="82" t="s">
        <v>75</v>
      </c>
      <c r="B418" s="82" t="s">
        <v>64</v>
      </c>
      <c r="C418" s="82" t="s">
        <v>61</v>
      </c>
      <c r="D418" s="111">
        <v>1</v>
      </c>
      <c r="E418" s="84">
        <v>10625</v>
      </c>
      <c r="F418" s="84">
        <v>5950</v>
      </c>
      <c r="G418" s="84">
        <v>1770.83</v>
      </c>
      <c r="H418" s="91" t="s">
        <v>34</v>
      </c>
      <c r="I418" s="82" t="str">
        <f t="shared" si="32"/>
        <v>магазин Атриум</v>
      </c>
      <c r="J418" s="82" t="str">
        <f>VLOOKUP($B:$B,source!$A:$B,2,0)</f>
        <v>FOOTWEAR</v>
      </c>
      <c r="K418" s="82" t="str">
        <f>IFERROR(VLOOKUP($C:$C,source!$A:$B,2,0),"OLD STOCKS")</f>
        <v>HO19</v>
      </c>
      <c r="L418" s="82" t="str">
        <f t="shared" si="33"/>
        <v>магазин Атриум-FOOTWEAR-HO19-March 2020</v>
      </c>
      <c r="M418" s="83">
        <f t="shared" si="34"/>
        <v>1</v>
      </c>
      <c r="N418" s="84">
        <f t="shared" si="35"/>
        <v>10625</v>
      </c>
    </row>
    <row r="419" spans="1:14" x14ac:dyDescent="0.3">
      <c r="A419" s="82" t="s">
        <v>76</v>
      </c>
      <c r="B419" s="82" t="s">
        <v>64</v>
      </c>
      <c r="C419" s="82" t="s">
        <v>61</v>
      </c>
      <c r="D419" s="111">
        <v>23</v>
      </c>
      <c r="E419" s="84">
        <v>91810</v>
      </c>
      <c r="F419" s="84">
        <v>199350</v>
      </c>
      <c r="G419" s="84">
        <v>15301.65</v>
      </c>
      <c r="H419" s="91" t="s">
        <v>34</v>
      </c>
      <c r="I419" s="82" t="str">
        <f t="shared" si="32"/>
        <v>магазин Галерея Новосибирск</v>
      </c>
      <c r="J419" s="82" t="str">
        <f>VLOOKUP($B:$B,source!$A:$B,2,0)</f>
        <v>FOOTWEAR</v>
      </c>
      <c r="K419" s="82" t="str">
        <f>IFERROR(VLOOKUP($C:$C,source!$A:$B,2,0),"OLD STOCKS")</f>
        <v>HO19</v>
      </c>
      <c r="L419" s="82" t="str">
        <f t="shared" si="33"/>
        <v>магазин Галерея Новосибирск-FOOTWEAR-HO19-March 2020</v>
      </c>
      <c r="M419" s="83">
        <f t="shared" si="34"/>
        <v>23</v>
      </c>
      <c r="N419" s="84">
        <f t="shared" si="35"/>
        <v>91810</v>
      </c>
    </row>
    <row r="420" spans="1:14" x14ac:dyDescent="0.3">
      <c r="A420" s="82" t="s">
        <v>77</v>
      </c>
      <c r="B420" s="82" t="s">
        <v>64</v>
      </c>
      <c r="C420" s="82" t="s">
        <v>61</v>
      </c>
      <c r="D420" s="111">
        <v>4</v>
      </c>
      <c r="E420" s="84">
        <v>28900</v>
      </c>
      <c r="F420" s="84">
        <v>28900</v>
      </c>
      <c r="G420" s="84">
        <v>4816.66</v>
      </c>
      <c r="H420" s="91" t="s">
        <v>34</v>
      </c>
      <c r="I420" s="82" t="str">
        <f t="shared" si="32"/>
        <v>магазин Галерея СПБ</v>
      </c>
      <c r="J420" s="82" t="str">
        <f>VLOOKUP($B:$B,source!$A:$B,2,0)</f>
        <v>FOOTWEAR</v>
      </c>
      <c r="K420" s="82" t="str">
        <f>IFERROR(VLOOKUP($C:$C,source!$A:$B,2,0),"OLD STOCKS")</f>
        <v>HO19</v>
      </c>
      <c r="L420" s="82" t="str">
        <f t="shared" si="33"/>
        <v>магазин Галерея СПБ-FOOTWEAR-HO19-March 2020</v>
      </c>
      <c r="M420" s="83">
        <f t="shared" si="34"/>
        <v>4</v>
      </c>
      <c r="N420" s="84">
        <f t="shared" si="35"/>
        <v>28900</v>
      </c>
    </row>
    <row r="421" spans="1:14" x14ac:dyDescent="0.3">
      <c r="A421" s="82" t="s">
        <v>78</v>
      </c>
      <c r="B421" s="82" t="s">
        <v>64</v>
      </c>
      <c r="C421" s="82" t="s">
        <v>61</v>
      </c>
      <c r="D421" s="111">
        <v>18</v>
      </c>
      <c r="E421" s="84">
        <v>71695</v>
      </c>
      <c r="F421" s="84">
        <v>147250</v>
      </c>
      <c r="G421" s="84">
        <v>11949.17</v>
      </c>
      <c r="H421" s="91" t="s">
        <v>34</v>
      </c>
      <c r="I421" s="82" t="str">
        <f t="shared" si="32"/>
        <v>магазин Европейский</v>
      </c>
      <c r="J421" s="82" t="str">
        <f>VLOOKUP($B:$B,source!$A:$B,2,0)</f>
        <v>FOOTWEAR</v>
      </c>
      <c r="K421" s="82" t="str">
        <f>IFERROR(VLOOKUP($C:$C,source!$A:$B,2,0),"OLD STOCKS")</f>
        <v>HO19</v>
      </c>
      <c r="L421" s="82" t="str">
        <f t="shared" si="33"/>
        <v>магазин Европейский-FOOTWEAR-HO19-March 2020</v>
      </c>
      <c r="M421" s="83">
        <f t="shared" si="34"/>
        <v>18</v>
      </c>
      <c r="N421" s="84">
        <f t="shared" si="35"/>
        <v>71695</v>
      </c>
    </row>
    <row r="422" spans="1:14" x14ac:dyDescent="0.3">
      <c r="A422" s="82" t="s">
        <v>79</v>
      </c>
      <c r="B422" s="82" t="s">
        <v>64</v>
      </c>
      <c r="C422" s="82" t="s">
        <v>61</v>
      </c>
      <c r="D422" s="111">
        <v>3</v>
      </c>
      <c r="E422" s="84">
        <v>12410</v>
      </c>
      <c r="F422" s="84">
        <v>26350</v>
      </c>
      <c r="G422" s="84">
        <v>2068.34</v>
      </c>
      <c r="H422" s="91" t="s">
        <v>34</v>
      </c>
      <c r="I422" s="82" t="str">
        <f t="shared" si="32"/>
        <v>магазин Манеж</v>
      </c>
      <c r="J422" s="82" t="str">
        <f>VLOOKUP($B:$B,source!$A:$B,2,0)</f>
        <v>FOOTWEAR</v>
      </c>
      <c r="K422" s="82" t="str">
        <f>IFERROR(VLOOKUP($C:$C,source!$A:$B,2,0),"OLD STOCKS")</f>
        <v>HO19</v>
      </c>
      <c r="L422" s="82" t="str">
        <f t="shared" si="33"/>
        <v>магазин Манеж-FOOTWEAR-HO19-March 2020</v>
      </c>
      <c r="M422" s="83">
        <f t="shared" si="34"/>
        <v>3</v>
      </c>
      <c r="N422" s="84">
        <f t="shared" si="35"/>
        <v>12410</v>
      </c>
    </row>
    <row r="423" spans="1:14" x14ac:dyDescent="0.3">
      <c r="A423" s="82" t="s">
        <v>81</v>
      </c>
      <c r="B423" s="82" t="s">
        <v>64</v>
      </c>
      <c r="C423" s="82" t="s">
        <v>61</v>
      </c>
      <c r="D423" s="111">
        <v>17</v>
      </c>
      <c r="E423" s="84">
        <v>77435</v>
      </c>
      <c r="F423" s="84">
        <v>156400</v>
      </c>
      <c r="G423" s="84">
        <v>12905.86</v>
      </c>
      <c r="H423" s="91" t="s">
        <v>34</v>
      </c>
      <c r="I423" s="82" t="str">
        <f t="shared" si="32"/>
        <v>магазин Метрополис</v>
      </c>
      <c r="J423" s="82" t="str">
        <f>VLOOKUP($B:$B,source!$A:$B,2,0)</f>
        <v>FOOTWEAR</v>
      </c>
      <c r="K423" s="82" t="str">
        <f>IFERROR(VLOOKUP($C:$C,source!$A:$B,2,0),"OLD STOCKS")</f>
        <v>HO19</v>
      </c>
      <c r="L423" s="82" t="str">
        <f t="shared" si="33"/>
        <v>магазин Метрополис-FOOTWEAR-HO19-March 2020</v>
      </c>
      <c r="M423" s="83">
        <f t="shared" si="34"/>
        <v>17</v>
      </c>
      <c r="N423" s="84">
        <f t="shared" si="35"/>
        <v>77435</v>
      </c>
    </row>
    <row r="424" spans="1:14" x14ac:dyDescent="0.3">
      <c r="A424" s="82" t="s">
        <v>82</v>
      </c>
      <c r="B424" s="82" t="s">
        <v>64</v>
      </c>
      <c r="C424" s="82" t="s">
        <v>61</v>
      </c>
      <c r="D424" s="111">
        <v>3</v>
      </c>
      <c r="E424" s="84">
        <v>20345</v>
      </c>
      <c r="F424" s="84">
        <v>20345</v>
      </c>
      <c r="G424" s="84">
        <v>3390.82</v>
      </c>
      <c r="H424" s="91" t="s">
        <v>34</v>
      </c>
      <c r="I424" s="82" t="str">
        <f t="shared" si="32"/>
        <v>магазин Цветной</v>
      </c>
      <c r="J424" s="82" t="str">
        <f>VLOOKUP($B:$B,source!$A:$B,2,0)</f>
        <v>FOOTWEAR</v>
      </c>
      <c r="K424" s="82" t="str">
        <f>IFERROR(VLOOKUP($C:$C,source!$A:$B,2,0),"OLD STOCKS")</f>
        <v>HO19</v>
      </c>
      <c r="L424" s="82" t="str">
        <f t="shared" si="33"/>
        <v>магазин Цветной-FOOTWEAR-HO19-March 2020</v>
      </c>
      <c r="M424" s="83">
        <f t="shared" si="34"/>
        <v>3</v>
      </c>
      <c r="N424" s="84">
        <f t="shared" si="35"/>
        <v>20345</v>
      </c>
    </row>
    <row r="425" spans="1:14" x14ac:dyDescent="0.3">
      <c r="A425" s="82" t="s">
        <v>56</v>
      </c>
      <c r="B425" s="82" t="s">
        <v>64</v>
      </c>
      <c r="C425" s="82" t="s">
        <v>68</v>
      </c>
      <c r="D425" s="111">
        <v>3</v>
      </c>
      <c r="E425" s="84">
        <v>13195</v>
      </c>
      <c r="F425" s="84">
        <v>13195</v>
      </c>
      <c r="G425" s="84">
        <v>2199.17</v>
      </c>
      <c r="H425" s="91" t="s">
        <v>34</v>
      </c>
      <c r="I425" s="82" t="str">
        <f t="shared" si="32"/>
        <v>Amersport ru</v>
      </c>
      <c r="J425" s="82" t="str">
        <f>VLOOKUP($B:$B,source!$A:$B,2,0)</f>
        <v>FOOTWEAR</v>
      </c>
      <c r="K425" s="82" t="str">
        <f>IFERROR(VLOOKUP($C:$C,source!$A:$B,2,0),"OLD STOCKS")</f>
        <v>OLD STOCKS</v>
      </c>
      <c r="L425" s="82" t="str">
        <f t="shared" si="33"/>
        <v>Amersport ru-FOOTWEAR-OLD STOCKS-March 2020</v>
      </c>
      <c r="M425" s="83">
        <f t="shared" si="34"/>
        <v>3</v>
      </c>
      <c r="N425" s="84">
        <f t="shared" si="35"/>
        <v>13195</v>
      </c>
    </row>
    <row r="426" spans="1:14" x14ac:dyDescent="0.3">
      <c r="A426" s="82" t="s">
        <v>77</v>
      </c>
      <c r="B426" s="82" t="s">
        <v>64</v>
      </c>
      <c r="C426" s="82" t="s">
        <v>68</v>
      </c>
      <c r="D426" s="111">
        <v>-1</v>
      </c>
      <c r="E426" s="84">
        <v>-4125</v>
      </c>
      <c r="F426" s="84">
        <v>-8250</v>
      </c>
      <c r="G426" s="84">
        <v>-687.5</v>
      </c>
      <c r="H426" s="91" t="s">
        <v>34</v>
      </c>
      <c r="I426" s="82" t="str">
        <f t="shared" si="32"/>
        <v>магазин Галерея СПБ</v>
      </c>
      <c r="J426" s="82" t="str">
        <f>VLOOKUP($B:$B,source!$A:$B,2,0)</f>
        <v>FOOTWEAR</v>
      </c>
      <c r="K426" s="82" t="str">
        <f>IFERROR(VLOOKUP($C:$C,source!$A:$B,2,0),"OLD STOCKS")</f>
        <v>OLD STOCKS</v>
      </c>
      <c r="L426" s="82" t="str">
        <f t="shared" si="33"/>
        <v>магазин Галерея СПБ-FOOTWEAR-OLD STOCKS-March 2020</v>
      </c>
      <c r="M426" s="83">
        <f t="shared" si="34"/>
        <v>-1</v>
      </c>
      <c r="N426" s="84">
        <f t="shared" si="35"/>
        <v>-4125</v>
      </c>
    </row>
    <row r="427" spans="1:14" x14ac:dyDescent="0.3">
      <c r="A427" s="82" t="s">
        <v>56</v>
      </c>
      <c r="B427" s="82" t="s">
        <v>64</v>
      </c>
      <c r="C427" s="82" t="s">
        <v>60</v>
      </c>
      <c r="D427" s="111">
        <v>183</v>
      </c>
      <c r="E427" s="84">
        <v>1060969</v>
      </c>
      <c r="F427" s="84">
        <v>1060969</v>
      </c>
      <c r="G427" s="84">
        <v>172906.39</v>
      </c>
      <c r="H427" s="91" t="s">
        <v>34</v>
      </c>
      <c r="I427" s="82" t="str">
        <f t="shared" si="32"/>
        <v>Amersport ru</v>
      </c>
      <c r="J427" s="82" t="str">
        <f>VLOOKUP($B:$B,source!$A:$B,2,0)</f>
        <v>FOOTWEAR</v>
      </c>
      <c r="K427" s="82" t="str">
        <f>IFERROR(VLOOKUP($C:$C,source!$A:$B,2,0),"OLD STOCKS")</f>
        <v>All Seasons</v>
      </c>
      <c r="L427" s="82" t="str">
        <f t="shared" si="33"/>
        <v>Amersport ru-FOOTWEAR-All Seasons-March 2020</v>
      </c>
      <c r="M427" s="83">
        <f t="shared" si="34"/>
        <v>183</v>
      </c>
      <c r="N427" s="84">
        <f t="shared" si="35"/>
        <v>1060969</v>
      </c>
    </row>
    <row r="428" spans="1:14" x14ac:dyDescent="0.3">
      <c r="A428" s="82" t="s">
        <v>72</v>
      </c>
      <c r="B428" s="82" t="s">
        <v>64</v>
      </c>
      <c r="C428" s="82" t="s">
        <v>60</v>
      </c>
      <c r="D428" s="111">
        <v>99</v>
      </c>
      <c r="E428" s="84">
        <v>578711.54</v>
      </c>
      <c r="F428" s="84">
        <v>586250</v>
      </c>
      <c r="G428" s="84">
        <v>96452.05</v>
      </c>
      <c r="H428" s="91" t="s">
        <v>34</v>
      </c>
      <c r="I428" s="82" t="str">
        <f t="shared" si="32"/>
        <v>магазин Авиапарк</v>
      </c>
      <c r="J428" s="82" t="str">
        <f>VLOOKUP($B:$B,source!$A:$B,2,0)</f>
        <v>FOOTWEAR</v>
      </c>
      <c r="K428" s="82" t="str">
        <f>IFERROR(VLOOKUP($C:$C,source!$A:$B,2,0),"OLD STOCKS")</f>
        <v>All Seasons</v>
      </c>
      <c r="L428" s="82" t="str">
        <f t="shared" si="33"/>
        <v>магазин Авиапарк-FOOTWEAR-All Seasons-March 2020</v>
      </c>
      <c r="M428" s="83">
        <f t="shared" si="34"/>
        <v>99</v>
      </c>
      <c r="N428" s="84">
        <f t="shared" si="35"/>
        <v>578711.54</v>
      </c>
    </row>
    <row r="429" spans="1:14" x14ac:dyDescent="0.3">
      <c r="A429" s="82" t="s">
        <v>75</v>
      </c>
      <c r="B429" s="82" t="s">
        <v>64</v>
      </c>
      <c r="C429" s="82" t="s">
        <v>60</v>
      </c>
      <c r="D429" s="111">
        <v>157</v>
      </c>
      <c r="E429" s="84">
        <v>917120</v>
      </c>
      <c r="F429" s="84">
        <v>938070</v>
      </c>
      <c r="G429" s="84">
        <v>152853.51999999999</v>
      </c>
      <c r="H429" s="91" t="s">
        <v>34</v>
      </c>
      <c r="I429" s="82" t="str">
        <f t="shared" si="32"/>
        <v>магазин Атриум</v>
      </c>
      <c r="J429" s="82" t="str">
        <f>VLOOKUP($B:$B,source!$A:$B,2,0)</f>
        <v>FOOTWEAR</v>
      </c>
      <c r="K429" s="82" t="str">
        <f>IFERROR(VLOOKUP($C:$C,source!$A:$B,2,0),"OLD STOCKS")</f>
        <v>All Seasons</v>
      </c>
      <c r="L429" s="82" t="str">
        <f t="shared" si="33"/>
        <v>магазин Атриум-FOOTWEAR-All Seasons-March 2020</v>
      </c>
      <c r="M429" s="83">
        <f t="shared" si="34"/>
        <v>157</v>
      </c>
      <c r="N429" s="84">
        <f t="shared" si="35"/>
        <v>917120</v>
      </c>
    </row>
    <row r="430" spans="1:14" x14ac:dyDescent="0.3">
      <c r="A430" s="82" t="s">
        <v>76</v>
      </c>
      <c r="B430" s="82" t="s">
        <v>64</v>
      </c>
      <c r="C430" s="82" t="s">
        <v>60</v>
      </c>
      <c r="D430" s="111">
        <v>33</v>
      </c>
      <c r="E430" s="84">
        <v>195200</v>
      </c>
      <c r="F430" s="84">
        <v>200890</v>
      </c>
      <c r="G430" s="84">
        <v>32533.38</v>
      </c>
      <c r="H430" s="91" t="s">
        <v>34</v>
      </c>
      <c r="I430" s="82" t="str">
        <f t="shared" si="32"/>
        <v>магазин Галерея Новосибирск</v>
      </c>
      <c r="J430" s="82" t="str">
        <f>VLOOKUP($B:$B,source!$A:$B,2,0)</f>
        <v>FOOTWEAR</v>
      </c>
      <c r="K430" s="82" t="str">
        <f>IFERROR(VLOOKUP($C:$C,source!$A:$B,2,0),"OLD STOCKS")</f>
        <v>All Seasons</v>
      </c>
      <c r="L430" s="82" t="str">
        <f t="shared" si="33"/>
        <v>магазин Галерея Новосибирск-FOOTWEAR-All Seasons-March 2020</v>
      </c>
      <c r="M430" s="83">
        <f t="shared" si="34"/>
        <v>33</v>
      </c>
      <c r="N430" s="84">
        <f t="shared" si="35"/>
        <v>195200</v>
      </c>
    </row>
    <row r="431" spans="1:14" x14ac:dyDescent="0.3">
      <c r="A431" s="82" t="s">
        <v>77</v>
      </c>
      <c r="B431" s="82" t="s">
        <v>64</v>
      </c>
      <c r="C431" s="82" t="s">
        <v>60</v>
      </c>
      <c r="D431" s="111">
        <v>111</v>
      </c>
      <c r="E431" s="84">
        <v>662190</v>
      </c>
      <c r="F431" s="84">
        <v>662190</v>
      </c>
      <c r="G431" s="84">
        <v>110365.12</v>
      </c>
      <c r="H431" s="91" t="s">
        <v>34</v>
      </c>
      <c r="I431" s="82" t="str">
        <f t="shared" si="32"/>
        <v>магазин Галерея СПБ</v>
      </c>
      <c r="J431" s="82" t="str">
        <f>VLOOKUP($B:$B,source!$A:$B,2,0)</f>
        <v>FOOTWEAR</v>
      </c>
      <c r="K431" s="82" t="str">
        <f>IFERROR(VLOOKUP($C:$C,source!$A:$B,2,0),"OLD STOCKS")</f>
        <v>All Seasons</v>
      </c>
      <c r="L431" s="82" t="str">
        <f t="shared" si="33"/>
        <v>магазин Галерея СПБ-FOOTWEAR-All Seasons-March 2020</v>
      </c>
      <c r="M431" s="83">
        <f t="shared" si="34"/>
        <v>111</v>
      </c>
      <c r="N431" s="84">
        <f t="shared" si="35"/>
        <v>662190</v>
      </c>
    </row>
    <row r="432" spans="1:14" x14ac:dyDescent="0.3">
      <c r="A432" s="82" t="s">
        <v>78</v>
      </c>
      <c r="B432" s="82" t="s">
        <v>64</v>
      </c>
      <c r="C432" s="82" t="s">
        <v>60</v>
      </c>
      <c r="D432" s="111">
        <v>141</v>
      </c>
      <c r="E432" s="84">
        <v>771115</v>
      </c>
      <c r="F432" s="84">
        <v>800810</v>
      </c>
      <c r="G432" s="84">
        <v>123597</v>
      </c>
      <c r="H432" s="91" t="s">
        <v>34</v>
      </c>
      <c r="I432" s="82" t="str">
        <f t="shared" si="32"/>
        <v>магазин Европейский</v>
      </c>
      <c r="J432" s="82" t="str">
        <f>VLOOKUP($B:$B,source!$A:$B,2,0)</f>
        <v>FOOTWEAR</v>
      </c>
      <c r="K432" s="82" t="str">
        <f>IFERROR(VLOOKUP($C:$C,source!$A:$B,2,0),"OLD STOCKS")</f>
        <v>All Seasons</v>
      </c>
      <c r="L432" s="82" t="str">
        <f t="shared" si="33"/>
        <v>магазин Европейский-FOOTWEAR-All Seasons-March 2020</v>
      </c>
      <c r="M432" s="83">
        <f t="shared" si="34"/>
        <v>141</v>
      </c>
      <c r="N432" s="84">
        <f t="shared" si="35"/>
        <v>771115</v>
      </c>
    </row>
    <row r="433" spans="1:14" x14ac:dyDescent="0.3">
      <c r="A433" s="82" t="s">
        <v>79</v>
      </c>
      <c r="B433" s="82" t="s">
        <v>64</v>
      </c>
      <c r="C433" s="82" t="s">
        <v>60</v>
      </c>
      <c r="D433" s="111">
        <v>86</v>
      </c>
      <c r="E433" s="84">
        <v>507770</v>
      </c>
      <c r="F433" s="84">
        <v>514330</v>
      </c>
      <c r="G433" s="84">
        <v>84628.42</v>
      </c>
      <c r="H433" s="91" t="s">
        <v>34</v>
      </c>
      <c r="I433" s="82" t="str">
        <f t="shared" si="32"/>
        <v>магазин Манеж</v>
      </c>
      <c r="J433" s="82" t="str">
        <f>VLOOKUP($B:$B,source!$A:$B,2,0)</f>
        <v>FOOTWEAR</v>
      </c>
      <c r="K433" s="82" t="str">
        <f>IFERROR(VLOOKUP($C:$C,source!$A:$B,2,0),"OLD STOCKS")</f>
        <v>All Seasons</v>
      </c>
      <c r="L433" s="82" t="str">
        <f t="shared" si="33"/>
        <v>магазин Манеж-FOOTWEAR-All Seasons-March 2020</v>
      </c>
      <c r="M433" s="83">
        <f t="shared" si="34"/>
        <v>86</v>
      </c>
      <c r="N433" s="84">
        <f t="shared" si="35"/>
        <v>507770</v>
      </c>
    </row>
    <row r="434" spans="1:14" x14ac:dyDescent="0.3">
      <c r="A434" s="82" t="s">
        <v>81</v>
      </c>
      <c r="B434" s="82" t="s">
        <v>64</v>
      </c>
      <c r="C434" s="82" t="s">
        <v>60</v>
      </c>
      <c r="D434" s="111">
        <v>97</v>
      </c>
      <c r="E434" s="84">
        <v>563910</v>
      </c>
      <c r="F434" s="84">
        <v>570520</v>
      </c>
      <c r="G434" s="84">
        <v>93985.03</v>
      </c>
      <c r="H434" s="91" t="s">
        <v>34</v>
      </c>
      <c r="I434" s="82" t="str">
        <f t="shared" si="32"/>
        <v>магазин Метрополис</v>
      </c>
      <c r="J434" s="82" t="str">
        <f>VLOOKUP($B:$B,source!$A:$B,2,0)</f>
        <v>FOOTWEAR</v>
      </c>
      <c r="K434" s="82" t="str">
        <f>IFERROR(VLOOKUP($C:$C,source!$A:$B,2,0),"OLD STOCKS")</f>
        <v>All Seasons</v>
      </c>
      <c r="L434" s="82" t="str">
        <f t="shared" si="33"/>
        <v>магазин Метрополис-FOOTWEAR-All Seasons-March 2020</v>
      </c>
      <c r="M434" s="83">
        <f t="shared" si="34"/>
        <v>97</v>
      </c>
      <c r="N434" s="84">
        <f t="shared" si="35"/>
        <v>563910</v>
      </c>
    </row>
    <row r="435" spans="1:14" x14ac:dyDescent="0.3">
      <c r="A435" s="82" t="s">
        <v>82</v>
      </c>
      <c r="B435" s="82" t="s">
        <v>64</v>
      </c>
      <c r="C435" s="82" t="s">
        <v>60</v>
      </c>
      <c r="D435" s="111">
        <v>3</v>
      </c>
      <c r="E435" s="84">
        <v>18590</v>
      </c>
      <c r="F435" s="84">
        <v>18590</v>
      </c>
      <c r="G435" s="84">
        <v>3098.34</v>
      </c>
      <c r="H435" s="91" t="s">
        <v>34</v>
      </c>
      <c r="I435" s="82" t="str">
        <f t="shared" si="32"/>
        <v>магазин Цветной</v>
      </c>
      <c r="J435" s="82" t="str">
        <f>VLOOKUP($B:$B,source!$A:$B,2,0)</f>
        <v>FOOTWEAR</v>
      </c>
      <c r="K435" s="82" t="str">
        <f>IFERROR(VLOOKUP($C:$C,source!$A:$B,2,0),"OLD STOCKS")</f>
        <v>All Seasons</v>
      </c>
      <c r="L435" s="82" t="str">
        <f t="shared" si="33"/>
        <v>магазин Цветной-FOOTWEAR-All Seasons-March 2020</v>
      </c>
      <c r="M435" s="83">
        <f t="shared" si="34"/>
        <v>3</v>
      </c>
      <c r="N435" s="84">
        <f t="shared" si="35"/>
        <v>18590</v>
      </c>
    </row>
    <row r="436" spans="1:14" x14ac:dyDescent="0.3">
      <c r="A436" s="82" t="s">
        <v>56</v>
      </c>
      <c r="B436" s="82" t="s">
        <v>64</v>
      </c>
      <c r="C436" s="82" t="s">
        <v>74</v>
      </c>
      <c r="D436" s="111">
        <v>55</v>
      </c>
      <c r="E436" s="84">
        <v>468200</v>
      </c>
      <c r="F436" s="84">
        <v>468200</v>
      </c>
      <c r="G436" s="84">
        <v>78033.27</v>
      </c>
      <c r="H436" s="91" t="s">
        <v>34</v>
      </c>
      <c r="I436" s="82" t="str">
        <f t="shared" si="32"/>
        <v>Amersport ru</v>
      </c>
      <c r="J436" s="82" t="str">
        <f>VLOOKUP($B:$B,source!$A:$B,2,0)</f>
        <v>FOOTWEAR</v>
      </c>
      <c r="K436" s="82" t="str">
        <f>IFERROR(VLOOKUP($C:$C,source!$A:$B,2,0),"OLD STOCKS")</f>
        <v>SP20</v>
      </c>
      <c r="L436" s="82" t="str">
        <f t="shared" si="33"/>
        <v>Amersport ru-FOOTWEAR-SP20-March 2020</v>
      </c>
      <c r="M436" s="83">
        <f t="shared" si="34"/>
        <v>55</v>
      </c>
      <c r="N436" s="84">
        <f t="shared" si="35"/>
        <v>468200</v>
      </c>
    </row>
    <row r="437" spans="1:14" x14ac:dyDescent="0.3">
      <c r="A437" s="82" t="s">
        <v>72</v>
      </c>
      <c r="B437" s="82" t="s">
        <v>64</v>
      </c>
      <c r="C437" s="82" t="s">
        <v>74</v>
      </c>
      <c r="D437" s="111">
        <v>96</v>
      </c>
      <c r="E437" s="84">
        <v>632321.14</v>
      </c>
      <c r="F437" s="84">
        <v>649750</v>
      </c>
      <c r="G437" s="84">
        <v>102220.14</v>
      </c>
      <c r="H437" s="91" t="s">
        <v>34</v>
      </c>
      <c r="I437" s="82" t="str">
        <f t="shared" si="32"/>
        <v>магазин Авиапарк</v>
      </c>
      <c r="J437" s="82" t="str">
        <f>VLOOKUP($B:$B,source!$A:$B,2,0)</f>
        <v>FOOTWEAR</v>
      </c>
      <c r="K437" s="82" t="str">
        <f>IFERROR(VLOOKUP($C:$C,source!$A:$B,2,0),"OLD STOCKS")</f>
        <v>SP20</v>
      </c>
      <c r="L437" s="82" t="str">
        <f t="shared" si="33"/>
        <v>магазин Авиапарк-FOOTWEAR-SP20-March 2020</v>
      </c>
      <c r="M437" s="83">
        <f t="shared" si="34"/>
        <v>96</v>
      </c>
      <c r="N437" s="84">
        <f t="shared" si="35"/>
        <v>632321.14</v>
      </c>
    </row>
    <row r="438" spans="1:14" x14ac:dyDescent="0.3">
      <c r="A438" s="82" t="s">
        <v>75</v>
      </c>
      <c r="B438" s="82" t="s">
        <v>64</v>
      </c>
      <c r="C438" s="82" t="s">
        <v>74</v>
      </c>
      <c r="D438" s="111">
        <v>99</v>
      </c>
      <c r="E438" s="84">
        <v>728650</v>
      </c>
      <c r="F438" s="84">
        <v>743100</v>
      </c>
      <c r="G438" s="84">
        <v>121441.59</v>
      </c>
      <c r="H438" s="91" t="s">
        <v>34</v>
      </c>
      <c r="I438" s="82" t="str">
        <f t="shared" si="32"/>
        <v>магазин Атриум</v>
      </c>
      <c r="J438" s="82" t="str">
        <f>VLOOKUP($B:$B,source!$A:$B,2,0)</f>
        <v>FOOTWEAR</v>
      </c>
      <c r="K438" s="82" t="str">
        <f>IFERROR(VLOOKUP($C:$C,source!$A:$B,2,0),"OLD STOCKS")</f>
        <v>SP20</v>
      </c>
      <c r="L438" s="82" t="str">
        <f t="shared" si="33"/>
        <v>магазин Атриум-FOOTWEAR-SP20-March 2020</v>
      </c>
      <c r="M438" s="83">
        <f t="shared" si="34"/>
        <v>99</v>
      </c>
      <c r="N438" s="84">
        <f t="shared" si="35"/>
        <v>728650</v>
      </c>
    </row>
    <row r="439" spans="1:14" x14ac:dyDescent="0.3">
      <c r="A439" s="82" t="s">
        <v>76</v>
      </c>
      <c r="B439" s="82" t="s">
        <v>64</v>
      </c>
      <c r="C439" s="82" t="s">
        <v>74</v>
      </c>
      <c r="D439" s="111">
        <v>19</v>
      </c>
      <c r="E439" s="84">
        <v>134000</v>
      </c>
      <c r="F439" s="84">
        <v>134000</v>
      </c>
      <c r="G439" s="84">
        <v>22333.34</v>
      </c>
      <c r="H439" s="91" t="s">
        <v>34</v>
      </c>
      <c r="I439" s="82" t="str">
        <f t="shared" ref="I439:I470" si="36">A439</f>
        <v>магазин Галерея Новосибирск</v>
      </c>
      <c r="J439" s="82" t="str">
        <f>VLOOKUP($B:$B,source!$A:$B,2,0)</f>
        <v>FOOTWEAR</v>
      </c>
      <c r="K439" s="82" t="str">
        <f>IFERROR(VLOOKUP($C:$C,source!$A:$B,2,0),"OLD STOCKS")</f>
        <v>SP20</v>
      </c>
      <c r="L439" s="82" t="str">
        <f t="shared" ref="L439:L470" si="37">I439&amp;"-"&amp;J439&amp;"-"&amp;K439&amp;"-"&amp;H439</f>
        <v>магазин Галерея Новосибирск-FOOTWEAR-SP20-March 2020</v>
      </c>
      <c r="M439" s="83">
        <f t="shared" ref="M439:M470" si="38">D439</f>
        <v>19</v>
      </c>
      <c r="N439" s="84">
        <f t="shared" ref="N439:N470" si="39">E439</f>
        <v>134000</v>
      </c>
    </row>
    <row r="440" spans="1:14" x14ac:dyDescent="0.3">
      <c r="A440" s="82" t="s">
        <v>77</v>
      </c>
      <c r="B440" s="82" t="s">
        <v>64</v>
      </c>
      <c r="C440" s="82" t="s">
        <v>74</v>
      </c>
      <c r="D440" s="111">
        <v>90</v>
      </c>
      <c r="E440" s="84">
        <v>665000</v>
      </c>
      <c r="F440" s="84">
        <v>683900</v>
      </c>
      <c r="G440" s="84">
        <v>110833.24</v>
      </c>
      <c r="H440" s="91" t="s">
        <v>34</v>
      </c>
      <c r="I440" s="82" t="str">
        <f t="shared" si="36"/>
        <v>магазин Галерея СПБ</v>
      </c>
      <c r="J440" s="82" t="str">
        <f>VLOOKUP($B:$B,source!$A:$B,2,0)</f>
        <v>FOOTWEAR</v>
      </c>
      <c r="K440" s="82" t="str">
        <f>IFERROR(VLOOKUP($C:$C,source!$A:$B,2,0),"OLD STOCKS")</f>
        <v>SP20</v>
      </c>
      <c r="L440" s="82" t="str">
        <f t="shared" si="37"/>
        <v>магазин Галерея СПБ-FOOTWEAR-SP20-March 2020</v>
      </c>
      <c r="M440" s="83">
        <f t="shared" si="38"/>
        <v>90</v>
      </c>
      <c r="N440" s="84">
        <f t="shared" si="39"/>
        <v>665000</v>
      </c>
    </row>
    <row r="441" spans="1:14" x14ac:dyDescent="0.3">
      <c r="A441" s="82" t="s">
        <v>78</v>
      </c>
      <c r="B441" s="82" t="s">
        <v>64</v>
      </c>
      <c r="C441" s="82" t="s">
        <v>74</v>
      </c>
      <c r="D441" s="111">
        <v>124</v>
      </c>
      <c r="E441" s="84">
        <v>896650</v>
      </c>
      <c r="F441" s="84">
        <v>898800</v>
      </c>
      <c r="G441" s="84">
        <v>147748.37</v>
      </c>
      <c r="H441" s="91" t="s">
        <v>34</v>
      </c>
      <c r="I441" s="82" t="str">
        <f t="shared" si="36"/>
        <v>магазин Европейский</v>
      </c>
      <c r="J441" s="82" t="str">
        <f>VLOOKUP($B:$B,source!$A:$B,2,0)</f>
        <v>FOOTWEAR</v>
      </c>
      <c r="K441" s="82" t="str">
        <f>IFERROR(VLOOKUP($C:$C,source!$A:$B,2,0),"OLD STOCKS")</f>
        <v>SP20</v>
      </c>
      <c r="L441" s="82" t="str">
        <f t="shared" si="37"/>
        <v>магазин Европейский-FOOTWEAR-SP20-March 2020</v>
      </c>
      <c r="M441" s="83">
        <f t="shared" si="38"/>
        <v>124</v>
      </c>
      <c r="N441" s="84">
        <f t="shared" si="39"/>
        <v>896650</v>
      </c>
    </row>
    <row r="442" spans="1:14" x14ac:dyDescent="0.3">
      <c r="A442" s="82" t="s">
        <v>79</v>
      </c>
      <c r="B442" s="82" t="s">
        <v>64</v>
      </c>
      <c r="C442" s="82" t="s">
        <v>74</v>
      </c>
      <c r="D442" s="111">
        <v>42</v>
      </c>
      <c r="E442" s="84">
        <v>281200</v>
      </c>
      <c r="F442" s="84">
        <v>290000</v>
      </c>
      <c r="G442" s="84">
        <v>46866.66</v>
      </c>
      <c r="H442" s="91" t="s">
        <v>34</v>
      </c>
      <c r="I442" s="82" t="str">
        <f t="shared" si="36"/>
        <v>магазин Манеж</v>
      </c>
      <c r="J442" s="82" t="str">
        <f>VLOOKUP($B:$B,source!$A:$B,2,0)</f>
        <v>FOOTWEAR</v>
      </c>
      <c r="K442" s="82" t="str">
        <f>IFERROR(VLOOKUP($C:$C,source!$A:$B,2,0),"OLD STOCKS")</f>
        <v>SP20</v>
      </c>
      <c r="L442" s="82" t="str">
        <f t="shared" si="37"/>
        <v>магазин Манеж-FOOTWEAR-SP20-March 2020</v>
      </c>
      <c r="M442" s="83">
        <f t="shared" si="38"/>
        <v>42</v>
      </c>
      <c r="N442" s="84">
        <f t="shared" si="39"/>
        <v>281200</v>
      </c>
    </row>
    <row r="443" spans="1:14" x14ac:dyDescent="0.3">
      <c r="A443" s="82" t="s">
        <v>81</v>
      </c>
      <c r="B443" s="82" t="s">
        <v>64</v>
      </c>
      <c r="C443" s="82" t="s">
        <v>74</v>
      </c>
      <c r="D443" s="111">
        <v>52</v>
      </c>
      <c r="E443" s="84">
        <v>360242.71</v>
      </c>
      <c r="F443" s="84">
        <v>382400</v>
      </c>
      <c r="G443" s="84">
        <v>60040.42</v>
      </c>
      <c r="H443" s="91" t="s">
        <v>34</v>
      </c>
      <c r="I443" s="82" t="str">
        <f t="shared" si="36"/>
        <v>магазин Метрополис</v>
      </c>
      <c r="J443" s="82" t="str">
        <f>VLOOKUP($B:$B,source!$A:$B,2,0)</f>
        <v>FOOTWEAR</v>
      </c>
      <c r="K443" s="82" t="str">
        <f>IFERROR(VLOOKUP($C:$C,source!$A:$B,2,0),"OLD STOCKS")</f>
        <v>SP20</v>
      </c>
      <c r="L443" s="82" t="str">
        <f t="shared" si="37"/>
        <v>магазин Метрополис-FOOTWEAR-SP20-March 2020</v>
      </c>
      <c r="M443" s="83">
        <f t="shared" si="38"/>
        <v>52</v>
      </c>
      <c r="N443" s="84">
        <f t="shared" si="39"/>
        <v>360242.71</v>
      </c>
    </row>
    <row r="444" spans="1:14" x14ac:dyDescent="0.3">
      <c r="A444" s="82" t="s">
        <v>82</v>
      </c>
      <c r="B444" s="82" t="s">
        <v>64</v>
      </c>
      <c r="C444" s="82" t="s">
        <v>74</v>
      </c>
      <c r="D444" s="111">
        <v>47</v>
      </c>
      <c r="E444" s="84">
        <v>365955</v>
      </c>
      <c r="F444" s="84">
        <v>365955</v>
      </c>
      <c r="G444" s="84">
        <v>60992.5</v>
      </c>
      <c r="H444" s="91" t="s">
        <v>34</v>
      </c>
      <c r="I444" s="82" t="str">
        <f t="shared" si="36"/>
        <v>магазин Цветной</v>
      </c>
      <c r="J444" s="82" t="str">
        <f>VLOOKUP($B:$B,source!$A:$B,2,0)</f>
        <v>FOOTWEAR</v>
      </c>
      <c r="K444" s="82" t="str">
        <f>IFERROR(VLOOKUP($C:$C,source!$A:$B,2,0),"OLD STOCKS")</f>
        <v>SP20</v>
      </c>
      <c r="L444" s="82" t="str">
        <f t="shared" si="37"/>
        <v>магазин Цветной-FOOTWEAR-SP20-March 2020</v>
      </c>
      <c r="M444" s="83">
        <f t="shared" si="38"/>
        <v>47</v>
      </c>
      <c r="N444" s="84">
        <f t="shared" si="39"/>
        <v>365955</v>
      </c>
    </row>
    <row r="445" spans="1:14" x14ac:dyDescent="0.3">
      <c r="A445" s="82" t="s">
        <v>56</v>
      </c>
      <c r="B445" s="82" t="s">
        <v>64</v>
      </c>
      <c r="C445" s="82" t="s">
        <v>59</v>
      </c>
      <c r="D445" s="111">
        <v>267</v>
      </c>
      <c r="E445" s="84">
        <v>889281</v>
      </c>
      <c r="F445" s="84">
        <v>889281</v>
      </c>
      <c r="G445" s="84">
        <v>146690.14000000001</v>
      </c>
      <c r="H445" s="91" t="s">
        <v>34</v>
      </c>
      <c r="I445" s="82" t="str">
        <f t="shared" si="36"/>
        <v>Amersport ru</v>
      </c>
      <c r="J445" s="82" t="str">
        <f>VLOOKUP($B:$B,source!$A:$B,2,0)</f>
        <v>FOOTWEAR</v>
      </c>
      <c r="K445" s="82" t="str">
        <f>IFERROR(VLOOKUP($C:$C,source!$A:$B,2,0),"OLD STOCKS")</f>
        <v>OLD STOCKS</v>
      </c>
      <c r="L445" s="82" t="str">
        <f t="shared" si="37"/>
        <v>Amersport ru-FOOTWEAR-OLD STOCKS-March 2020</v>
      </c>
      <c r="M445" s="83">
        <f t="shared" si="38"/>
        <v>267</v>
      </c>
      <c r="N445" s="84">
        <f t="shared" si="39"/>
        <v>889281</v>
      </c>
    </row>
    <row r="446" spans="1:14" x14ac:dyDescent="0.3">
      <c r="A446" s="82" t="s">
        <v>72</v>
      </c>
      <c r="B446" s="82" t="s">
        <v>64</v>
      </c>
      <c r="C446" s="82" t="s">
        <v>59</v>
      </c>
      <c r="D446" s="111">
        <v>11</v>
      </c>
      <c r="E446" s="84">
        <v>76500</v>
      </c>
      <c r="F446" s="84">
        <v>76500</v>
      </c>
      <c r="G446" s="84">
        <v>12750.02</v>
      </c>
      <c r="H446" s="91" t="s">
        <v>34</v>
      </c>
      <c r="I446" s="82" t="str">
        <f t="shared" si="36"/>
        <v>магазин Авиапарк</v>
      </c>
      <c r="J446" s="82" t="str">
        <f>VLOOKUP($B:$B,source!$A:$B,2,0)</f>
        <v>FOOTWEAR</v>
      </c>
      <c r="K446" s="82" t="str">
        <f>IFERROR(VLOOKUP($C:$C,source!$A:$B,2,0),"OLD STOCKS")</f>
        <v>OLD STOCKS</v>
      </c>
      <c r="L446" s="82" t="str">
        <f t="shared" si="37"/>
        <v>магазин Авиапарк-FOOTWEAR-OLD STOCKS-March 2020</v>
      </c>
      <c r="M446" s="83">
        <f t="shared" si="38"/>
        <v>11</v>
      </c>
      <c r="N446" s="84">
        <f t="shared" si="39"/>
        <v>76500</v>
      </c>
    </row>
    <row r="447" spans="1:14" x14ac:dyDescent="0.3">
      <c r="A447" s="82" t="s">
        <v>75</v>
      </c>
      <c r="B447" s="82" t="s">
        <v>64</v>
      </c>
      <c r="C447" s="82" t="s">
        <v>59</v>
      </c>
      <c r="D447" s="111">
        <v>17</v>
      </c>
      <c r="E447" s="84">
        <v>110825</v>
      </c>
      <c r="F447" s="84">
        <v>117650</v>
      </c>
      <c r="G447" s="84">
        <v>18470.87</v>
      </c>
      <c r="H447" s="91" t="s">
        <v>34</v>
      </c>
      <c r="I447" s="82" t="str">
        <f t="shared" si="36"/>
        <v>магазин Атриум</v>
      </c>
      <c r="J447" s="82" t="str">
        <f>VLOOKUP($B:$B,source!$A:$B,2,0)</f>
        <v>FOOTWEAR</v>
      </c>
      <c r="K447" s="82" t="str">
        <f>IFERROR(VLOOKUP($C:$C,source!$A:$B,2,0),"OLD STOCKS")</f>
        <v>OLD STOCKS</v>
      </c>
      <c r="L447" s="82" t="str">
        <f t="shared" si="37"/>
        <v>магазин Атриум-FOOTWEAR-OLD STOCKS-March 2020</v>
      </c>
      <c r="M447" s="83">
        <f t="shared" si="38"/>
        <v>17</v>
      </c>
      <c r="N447" s="84">
        <f t="shared" si="39"/>
        <v>110825</v>
      </c>
    </row>
    <row r="448" spans="1:14" x14ac:dyDescent="0.3">
      <c r="A448" s="82" t="s">
        <v>76</v>
      </c>
      <c r="B448" s="82" t="s">
        <v>64</v>
      </c>
      <c r="C448" s="82" t="s">
        <v>59</v>
      </c>
      <c r="D448" s="111">
        <v>4</v>
      </c>
      <c r="E448" s="84">
        <v>31440</v>
      </c>
      <c r="F448" s="84">
        <v>27600</v>
      </c>
      <c r="G448" s="84">
        <v>5240.01</v>
      </c>
      <c r="H448" s="91" t="s">
        <v>34</v>
      </c>
      <c r="I448" s="82" t="str">
        <f t="shared" si="36"/>
        <v>магазин Галерея Новосибирск</v>
      </c>
      <c r="J448" s="82" t="str">
        <f>VLOOKUP($B:$B,source!$A:$B,2,0)</f>
        <v>FOOTWEAR</v>
      </c>
      <c r="K448" s="82" t="str">
        <f>IFERROR(VLOOKUP($C:$C,source!$A:$B,2,0),"OLD STOCKS")</f>
        <v>OLD STOCKS</v>
      </c>
      <c r="L448" s="82" t="str">
        <f t="shared" si="37"/>
        <v>магазин Галерея Новосибирск-FOOTWEAR-OLD STOCKS-March 2020</v>
      </c>
      <c r="M448" s="83">
        <f t="shared" si="38"/>
        <v>4</v>
      </c>
      <c r="N448" s="84">
        <f t="shared" si="39"/>
        <v>31440</v>
      </c>
    </row>
    <row r="449" spans="1:14" x14ac:dyDescent="0.3">
      <c r="A449" s="82" t="s">
        <v>77</v>
      </c>
      <c r="B449" s="82" t="s">
        <v>64</v>
      </c>
      <c r="C449" s="82" t="s">
        <v>59</v>
      </c>
      <c r="D449" s="111">
        <v>17</v>
      </c>
      <c r="E449" s="84">
        <v>113825</v>
      </c>
      <c r="F449" s="84">
        <v>117650</v>
      </c>
      <c r="G449" s="84">
        <v>18970.87</v>
      </c>
      <c r="H449" s="91" t="s">
        <v>34</v>
      </c>
      <c r="I449" s="82" t="str">
        <f t="shared" si="36"/>
        <v>магазин Галерея СПБ</v>
      </c>
      <c r="J449" s="82" t="str">
        <f>VLOOKUP($B:$B,source!$A:$B,2,0)</f>
        <v>FOOTWEAR</v>
      </c>
      <c r="K449" s="82" t="str">
        <f>IFERROR(VLOOKUP($C:$C,source!$A:$B,2,0),"OLD STOCKS")</f>
        <v>OLD STOCKS</v>
      </c>
      <c r="L449" s="82" t="str">
        <f t="shared" si="37"/>
        <v>магазин Галерея СПБ-FOOTWEAR-OLD STOCKS-March 2020</v>
      </c>
      <c r="M449" s="83">
        <f t="shared" si="38"/>
        <v>17</v>
      </c>
      <c r="N449" s="84">
        <f t="shared" si="39"/>
        <v>113825</v>
      </c>
    </row>
    <row r="450" spans="1:14" x14ac:dyDescent="0.3">
      <c r="A450" s="82" t="s">
        <v>78</v>
      </c>
      <c r="B450" s="82" t="s">
        <v>64</v>
      </c>
      <c r="C450" s="82" t="s">
        <v>59</v>
      </c>
      <c r="D450" s="111">
        <v>6</v>
      </c>
      <c r="E450" s="84">
        <v>38050</v>
      </c>
      <c r="F450" s="84">
        <v>41250</v>
      </c>
      <c r="G450" s="84">
        <v>6341.67</v>
      </c>
      <c r="H450" s="91" t="s">
        <v>34</v>
      </c>
      <c r="I450" s="82" t="str">
        <f t="shared" si="36"/>
        <v>магазин Европейский</v>
      </c>
      <c r="J450" s="82" t="str">
        <f>VLOOKUP($B:$B,source!$A:$B,2,0)</f>
        <v>FOOTWEAR</v>
      </c>
      <c r="K450" s="82" t="str">
        <f>IFERROR(VLOOKUP($C:$C,source!$A:$B,2,0),"OLD STOCKS")</f>
        <v>OLD STOCKS</v>
      </c>
      <c r="L450" s="82" t="str">
        <f t="shared" si="37"/>
        <v>магазин Европейский-FOOTWEAR-OLD STOCKS-March 2020</v>
      </c>
      <c r="M450" s="83">
        <f t="shared" si="38"/>
        <v>6</v>
      </c>
      <c r="N450" s="84">
        <f t="shared" si="39"/>
        <v>38050</v>
      </c>
    </row>
    <row r="451" spans="1:14" x14ac:dyDescent="0.3">
      <c r="A451" s="82" t="s">
        <v>79</v>
      </c>
      <c r="B451" s="82" t="s">
        <v>64</v>
      </c>
      <c r="C451" s="82" t="s">
        <v>59</v>
      </c>
      <c r="D451" s="111">
        <v>9</v>
      </c>
      <c r="E451" s="84">
        <v>61600</v>
      </c>
      <c r="F451" s="84">
        <v>61600</v>
      </c>
      <c r="G451" s="84">
        <v>10266.69</v>
      </c>
      <c r="H451" s="91" t="s">
        <v>34</v>
      </c>
      <c r="I451" s="82" t="str">
        <f t="shared" si="36"/>
        <v>магазин Манеж</v>
      </c>
      <c r="J451" s="82" t="str">
        <f>VLOOKUP($B:$B,source!$A:$B,2,0)</f>
        <v>FOOTWEAR</v>
      </c>
      <c r="K451" s="82" t="str">
        <f>IFERROR(VLOOKUP($C:$C,source!$A:$B,2,0),"OLD STOCKS")</f>
        <v>OLD STOCKS</v>
      </c>
      <c r="L451" s="82" t="str">
        <f t="shared" si="37"/>
        <v>магазин Манеж-FOOTWEAR-OLD STOCKS-March 2020</v>
      </c>
      <c r="M451" s="83">
        <f t="shared" si="38"/>
        <v>9</v>
      </c>
      <c r="N451" s="84">
        <f t="shared" si="39"/>
        <v>61600</v>
      </c>
    </row>
    <row r="452" spans="1:14" x14ac:dyDescent="0.3">
      <c r="A452" s="82" t="s">
        <v>81</v>
      </c>
      <c r="B452" s="82" t="s">
        <v>64</v>
      </c>
      <c r="C452" s="82" t="s">
        <v>59</v>
      </c>
      <c r="D452" s="111">
        <v>15</v>
      </c>
      <c r="E452" s="84">
        <v>99500</v>
      </c>
      <c r="F452" s="84">
        <v>99500</v>
      </c>
      <c r="G452" s="84">
        <v>16583.38</v>
      </c>
      <c r="H452" s="91" t="s">
        <v>34</v>
      </c>
      <c r="I452" s="82" t="str">
        <f t="shared" si="36"/>
        <v>магазин Метрополис</v>
      </c>
      <c r="J452" s="82" t="str">
        <f>VLOOKUP($B:$B,source!$A:$B,2,0)</f>
        <v>FOOTWEAR</v>
      </c>
      <c r="K452" s="82" t="str">
        <f>IFERROR(VLOOKUP($C:$C,source!$A:$B,2,0),"OLD STOCKS")</f>
        <v>OLD STOCKS</v>
      </c>
      <c r="L452" s="82" t="str">
        <f t="shared" si="37"/>
        <v>магазин Метрополис-FOOTWEAR-OLD STOCKS-March 2020</v>
      </c>
      <c r="M452" s="83">
        <f t="shared" si="38"/>
        <v>15</v>
      </c>
      <c r="N452" s="84">
        <f t="shared" si="39"/>
        <v>99500</v>
      </c>
    </row>
    <row r="453" spans="1:14" x14ac:dyDescent="0.3">
      <c r="A453" s="82" t="s">
        <v>56</v>
      </c>
      <c r="B453" s="82" t="s">
        <v>64</v>
      </c>
      <c r="C453" s="82" t="s">
        <v>67</v>
      </c>
      <c r="D453" s="111">
        <v>6</v>
      </c>
      <c r="E453" s="84">
        <v>13929</v>
      </c>
      <c r="F453" s="84">
        <v>13929</v>
      </c>
      <c r="G453" s="84">
        <v>2321.48</v>
      </c>
      <c r="H453" s="91" t="s">
        <v>34</v>
      </c>
      <c r="I453" s="82" t="str">
        <f t="shared" si="36"/>
        <v>Amersport ru</v>
      </c>
      <c r="J453" s="82" t="str">
        <f>VLOOKUP($B:$B,source!$A:$B,2,0)</f>
        <v>FOOTWEAR</v>
      </c>
      <c r="K453" s="82" t="str">
        <f>IFERROR(VLOOKUP($C:$C,source!$A:$B,2,0),"OLD STOCKS")</f>
        <v>OLD STOCKS</v>
      </c>
      <c r="L453" s="82" t="str">
        <f t="shared" si="37"/>
        <v>Amersport ru-FOOTWEAR-OLD STOCKS-March 2020</v>
      </c>
      <c r="M453" s="83">
        <f t="shared" si="38"/>
        <v>6</v>
      </c>
      <c r="N453" s="84">
        <f t="shared" si="39"/>
        <v>13929</v>
      </c>
    </row>
    <row r="454" spans="1:14" x14ac:dyDescent="0.3">
      <c r="A454" s="82" t="s">
        <v>77</v>
      </c>
      <c r="B454" s="82" t="s">
        <v>64</v>
      </c>
      <c r="C454" s="82" t="s">
        <v>73</v>
      </c>
      <c r="D454" s="111">
        <v>-1</v>
      </c>
      <c r="E454" s="84">
        <v>-9350</v>
      </c>
      <c r="F454" s="84">
        <v>-9350</v>
      </c>
      <c r="G454" s="84">
        <v>-1558.33</v>
      </c>
      <c r="H454" s="91" t="s">
        <v>34</v>
      </c>
      <c r="I454" s="82" t="str">
        <f t="shared" si="36"/>
        <v>магазин Галерея СПБ</v>
      </c>
      <c r="J454" s="82" t="str">
        <f>VLOOKUP($B:$B,source!$A:$B,2,0)</f>
        <v>FOOTWEAR</v>
      </c>
      <c r="K454" s="82" t="str">
        <f>IFERROR(VLOOKUP($C:$C,source!$A:$B,2,0),"OLD STOCKS")</f>
        <v>OLD STOCKS</v>
      </c>
      <c r="L454" s="82" t="str">
        <f t="shared" si="37"/>
        <v>магазин Галерея СПБ-FOOTWEAR-OLD STOCKS-March 2020</v>
      </c>
      <c r="M454" s="83">
        <f t="shared" si="38"/>
        <v>-1</v>
      </c>
      <c r="N454" s="84">
        <f t="shared" si="39"/>
        <v>-9350</v>
      </c>
    </row>
    <row r="455" spans="1:14" x14ac:dyDescent="0.3">
      <c r="A455" s="82" t="s">
        <v>56</v>
      </c>
      <c r="B455" s="82" t="s">
        <v>64</v>
      </c>
      <c r="C455" s="82" t="s">
        <v>99</v>
      </c>
      <c r="D455" s="111">
        <v>17</v>
      </c>
      <c r="E455" s="84">
        <v>167300</v>
      </c>
      <c r="F455" s="84">
        <v>167300</v>
      </c>
      <c r="G455" s="84">
        <v>27883.31</v>
      </c>
      <c r="H455" s="91" t="s">
        <v>34</v>
      </c>
      <c r="I455" s="82" t="str">
        <f t="shared" si="36"/>
        <v>Amersport ru</v>
      </c>
      <c r="J455" s="82" t="str">
        <f>VLOOKUP($B:$B,source!$A:$B,2,0)</f>
        <v>FOOTWEAR</v>
      </c>
      <c r="K455" s="82" t="str">
        <f>IFERROR(VLOOKUP($C:$C,source!$A:$B,2,0),"OLD STOCKS")</f>
        <v>Incubate 2020</v>
      </c>
      <c r="L455" s="82" t="str">
        <f t="shared" si="37"/>
        <v>Amersport ru-FOOTWEAR-Incubate 2020-March 2020</v>
      </c>
      <c r="M455" s="83">
        <f t="shared" si="38"/>
        <v>17</v>
      </c>
      <c r="N455" s="84">
        <f t="shared" si="39"/>
        <v>167300</v>
      </c>
    </row>
    <row r="456" spans="1:14" x14ac:dyDescent="0.3">
      <c r="A456" s="82" t="s">
        <v>77</v>
      </c>
      <c r="B456" s="82" t="s">
        <v>64</v>
      </c>
      <c r="C456" s="82" t="s">
        <v>99</v>
      </c>
      <c r="D456" s="111">
        <v>1</v>
      </c>
      <c r="E456" s="84">
        <v>11200</v>
      </c>
      <c r="F456" s="84">
        <v>11200</v>
      </c>
      <c r="G456" s="84">
        <v>1866.67</v>
      </c>
      <c r="H456" s="91" t="s">
        <v>34</v>
      </c>
      <c r="I456" s="82" t="str">
        <f t="shared" si="36"/>
        <v>магазин Галерея СПБ</v>
      </c>
      <c r="J456" s="82" t="str">
        <f>VLOOKUP($B:$B,source!$A:$B,2,0)</f>
        <v>FOOTWEAR</v>
      </c>
      <c r="K456" s="82" t="str">
        <f>IFERROR(VLOOKUP($C:$C,source!$A:$B,2,0),"OLD STOCKS")</f>
        <v>Incubate 2020</v>
      </c>
      <c r="L456" s="82" t="str">
        <f t="shared" si="37"/>
        <v>магазин Галерея СПБ-FOOTWEAR-Incubate 2020-March 2020</v>
      </c>
      <c r="M456" s="83">
        <f t="shared" si="38"/>
        <v>1</v>
      </c>
      <c r="N456" s="84">
        <f t="shared" si="39"/>
        <v>11200</v>
      </c>
    </row>
    <row r="457" spans="1:14" x14ac:dyDescent="0.3">
      <c r="A457" s="82" t="s">
        <v>82</v>
      </c>
      <c r="B457" s="82" t="s">
        <v>64</v>
      </c>
      <c r="C457" s="82" t="s">
        <v>99</v>
      </c>
      <c r="D457" s="111">
        <v>2</v>
      </c>
      <c r="E457" s="84">
        <v>22400</v>
      </c>
      <c r="F457" s="84">
        <v>22400</v>
      </c>
      <c r="G457" s="84">
        <v>3733.34</v>
      </c>
      <c r="H457" s="91" t="s">
        <v>34</v>
      </c>
      <c r="I457" s="82" t="str">
        <f t="shared" si="36"/>
        <v>магазин Цветной</v>
      </c>
      <c r="J457" s="82" t="str">
        <f>VLOOKUP($B:$B,source!$A:$B,2,0)</f>
        <v>FOOTWEAR</v>
      </c>
      <c r="K457" s="82" t="str">
        <f>IFERROR(VLOOKUP($C:$C,source!$A:$B,2,0),"OLD STOCKS")</f>
        <v>Incubate 2020</v>
      </c>
      <c r="L457" s="82" t="str">
        <f t="shared" si="37"/>
        <v>магазин Цветной-FOOTWEAR-Incubate 2020-March 2020</v>
      </c>
      <c r="M457" s="83">
        <f t="shared" si="38"/>
        <v>2</v>
      </c>
      <c r="N457" s="84">
        <f t="shared" si="39"/>
        <v>22400</v>
      </c>
    </row>
    <row r="458" spans="1:14" x14ac:dyDescent="0.3">
      <c r="A458" s="82" t="s">
        <v>56</v>
      </c>
      <c r="B458" s="82" t="s">
        <v>64</v>
      </c>
      <c r="C458" s="82" t="s">
        <v>66</v>
      </c>
      <c r="D458" s="111">
        <v>102</v>
      </c>
      <c r="E458" s="84">
        <v>853523</v>
      </c>
      <c r="F458" s="84">
        <v>853523</v>
      </c>
      <c r="G458" s="84">
        <v>142253.68</v>
      </c>
      <c r="H458" s="91" t="s">
        <v>34</v>
      </c>
      <c r="I458" s="82" t="str">
        <f t="shared" si="36"/>
        <v>Amersport ru</v>
      </c>
      <c r="J458" s="82" t="str">
        <f>VLOOKUP($B:$B,source!$A:$B,2,0)</f>
        <v>FOOTWEAR</v>
      </c>
      <c r="K458" s="82" t="str">
        <f>IFERROR(VLOOKUP($C:$C,source!$A:$B,2,0),"OLD STOCKS")</f>
        <v>Incubate 2019</v>
      </c>
      <c r="L458" s="82" t="str">
        <f t="shared" si="37"/>
        <v>Amersport ru-FOOTWEAR-Incubate 2019-March 2020</v>
      </c>
      <c r="M458" s="83">
        <f t="shared" si="38"/>
        <v>102</v>
      </c>
      <c r="N458" s="84">
        <f t="shared" si="39"/>
        <v>853523</v>
      </c>
    </row>
    <row r="459" spans="1:14" x14ac:dyDescent="0.3">
      <c r="A459" s="82" t="s">
        <v>75</v>
      </c>
      <c r="B459" s="82" t="s">
        <v>64</v>
      </c>
      <c r="C459" s="82" t="s">
        <v>66</v>
      </c>
      <c r="D459" s="111">
        <v>1</v>
      </c>
      <c r="E459" s="84">
        <v>10200</v>
      </c>
      <c r="F459" s="84">
        <v>10200</v>
      </c>
      <c r="G459" s="84">
        <v>1700</v>
      </c>
      <c r="H459" s="91" t="s">
        <v>34</v>
      </c>
      <c r="I459" s="82" t="str">
        <f t="shared" si="36"/>
        <v>магазин Атриум</v>
      </c>
      <c r="J459" s="82" t="str">
        <f>VLOOKUP($B:$B,source!$A:$B,2,0)</f>
        <v>FOOTWEAR</v>
      </c>
      <c r="K459" s="82" t="str">
        <f>IFERROR(VLOOKUP($C:$C,source!$A:$B,2,0),"OLD STOCKS")</f>
        <v>Incubate 2019</v>
      </c>
      <c r="L459" s="82" t="str">
        <f t="shared" si="37"/>
        <v>магазин Атриум-FOOTWEAR-Incubate 2019-March 2020</v>
      </c>
      <c r="M459" s="83">
        <f t="shared" si="38"/>
        <v>1</v>
      </c>
      <c r="N459" s="84">
        <f t="shared" si="39"/>
        <v>10200</v>
      </c>
    </row>
    <row r="460" spans="1:14" x14ac:dyDescent="0.3">
      <c r="A460" s="82" t="s">
        <v>82</v>
      </c>
      <c r="B460" s="82" t="s">
        <v>64</v>
      </c>
      <c r="C460" s="82" t="s">
        <v>66</v>
      </c>
      <c r="D460" s="111">
        <v>7</v>
      </c>
      <c r="E460" s="84">
        <v>69870</v>
      </c>
      <c r="F460" s="84">
        <v>69870</v>
      </c>
      <c r="G460" s="84">
        <v>11645</v>
      </c>
      <c r="H460" s="91" t="s">
        <v>34</v>
      </c>
      <c r="I460" s="82" t="str">
        <f t="shared" si="36"/>
        <v>магазин Цветной</v>
      </c>
      <c r="J460" s="82" t="str">
        <f>VLOOKUP($B:$B,source!$A:$B,2,0)</f>
        <v>FOOTWEAR</v>
      </c>
      <c r="K460" s="82" t="str">
        <f>IFERROR(VLOOKUP($C:$C,source!$A:$B,2,0),"OLD STOCKS")</f>
        <v>Incubate 2019</v>
      </c>
      <c r="L460" s="82" t="str">
        <f t="shared" si="37"/>
        <v>магазин Цветной-FOOTWEAR-Incubate 2019-March 2020</v>
      </c>
      <c r="M460" s="83">
        <f t="shared" si="38"/>
        <v>7</v>
      </c>
      <c r="N460" s="84">
        <f t="shared" si="39"/>
        <v>69870</v>
      </c>
    </row>
    <row r="461" spans="1:14" x14ac:dyDescent="0.3">
      <c r="A461" s="82" t="s">
        <v>56</v>
      </c>
      <c r="B461" s="82" t="s">
        <v>64</v>
      </c>
      <c r="C461" s="82" t="s">
        <v>65</v>
      </c>
      <c r="D461" s="111">
        <v>5</v>
      </c>
      <c r="E461" s="84">
        <v>47500</v>
      </c>
      <c r="F461" s="84">
        <v>47500</v>
      </c>
      <c r="G461" s="84">
        <v>7916.65</v>
      </c>
      <c r="H461" s="91" t="s">
        <v>34</v>
      </c>
      <c r="I461" s="82" t="str">
        <f t="shared" si="36"/>
        <v>Amersport ru</v>
      </c>
      <c r="J461" s="82" t="str">
        <f>VLOOKUP($B:$B,source!$A:$B,2,0)</f>
        <v>FOOTWEAR</v>
      </c>
      <c r="K461" s="82" t="str">
        <f>IFERROR(VLOOKUP($C:$C,source!$A:$B,2,0),"OLD STOCKS")</f>
        <v>OLD STOCKS</v>
      </c>
      <c r="L461" s="82" t="str">
        <f t="shared" si="37"/>
        <v>Amersport ru-FOOTWEAR-OLD STOCKS-March 2020</v>
      </c>
      <c r="M461" s="83">
        <f t="shared" si="38"/>
        <v>5</v>
      </c>
      <c r="N461" s="84">
        <f t="shared" si="39"/>
        <v>47500</v>
      </c>
    </row>
    <row r="462" spans="1:14" x14ac:dyDescent="0.3">
      <c r="A462" s="82" t="s">
        <v>56</v>
      </c>
      <c r="B462" s="82" t="s">
        <v>64</v>
      </c>
      <c r="C462" s="82" t="s">
        <v>58</v>
      </c>
      <c r="D462" s="111">
        <v>145</v>
      </c>
      <c r="E462" s="84">
        <v>1055395</v>
      </c>
      <c r="F462" s="84">
        <v>1055395</v>
      </c>
      <c r="G462" s="84">
        <v>175899.15</v>
      </c>
      <c r="H462" s="91" t="s">
        <v>34</v>
      </c>
      <c r="I462" s="82" t="str">
        <f t="shared" si="36"/>
        <v>Amersport ru</v>
      </c>
      <c r="J462" s="82" t="str">
        <f>VLOOKUP($B:$B,source!$A:$B,2,0)</f>
        <v>FOOTWEAR</v>
      </c>
      <c r="K462" s="82" t="str">
        <f>IFERROR(VLOOKUP($C:$C,source!$A:$B,2,0),"OLD STOCKS")</f>
        <v>C/O</v>
      </c>
      <c r="L462" s="82" t="str">
        <f t="shared" si="37"/>
        <v>Amersport ru-FOOTWEAR-C/O-March 2020</v>
      </c>
      <c r="M462" s="83">
        <f t="shared" si="38"/>
        <v>145</v>
      </c>
      <c r="N462" s="84">
        <f t="shared" si="39"/>
        <v>1055395</v>
      </c>
    </row>
    <row r="463" spans="1:14" x14ac:dyDescent="0.3">
      <c r="A463" s="82" t="s">
        <v>72</v>
      </c>
      <c r="B463" s="82" t="s">
        <v>64</v>
      </c>
      <c r="C463" s="82" t="s">
        <v>58</v>
      </c>
      <c r="D463" s="111">
        <v>67</v>
      </c>
      <c r="E463" s="84">
        <v>480063.41</v>
      </c>
      <c r="F463" s="84">
        <v>492900</v>
      </c>
      <c r="G463" s="84">
        <v>80010.559999999998</v>
      </c>
      <c r="H463" s="91" t="s">
        <v>34</v>
      </c>
      <c r="I463" s="82" t="str">
        <f t="shared" si="36"/>
        <v>магазин Авиапарк</v>
      </c>
      <c r="J463" s="82" t="str">
        <f>VLOOKUP($B:$B,source!$A:$B,2,0)</f>
        <v>FOOTWEAR</v>
      </c>
      <c r="K463" s="82" t="str">
        <f>IFERROR(VLOOKUP($C:$C,source!$A:$B,2,0),"OLD STOCKS")</f>
        <v>C/O</v>
      </c>
      <c r="L463" s="82" t="str">
        <f t="shared" si="37"/>
        <v>магазин Авиапарк-FOOTWEAR-C/O-March 2020</v>
      </c>
      <c r="M463" s="83">
        <f t="shared" si="38"/>
        <v>67</v>
      </c>
      <c r="N463" s="84">
        <f t="shared" si="39"/>
        <v>480063.41</v>
      </c>
    </row>
    <row r="464" spans="1:14" x14ac:dyDescent="0.3">
      <c r="A464" s="82" t="s">
        <v>75</v>
      </c>
      <c r="B464" s="82" t="s">
        <v>64</v>
      </c>
      <c r="C464" s="82" t="s">
        <v>58</v>
      </c>
      <c r="D464" s="111">
        <v>91</v>
      </c>
      <c r="E464" s="84">
        <v>636955</v>
      </c>
      <c r="F464" s="84">
        <v>671580</v>
      </c>
      <c r="G464" s="84">
        <v>106159.09</v>
      </c>
      <c r="H464" s="91" t="s">
        <v>34</v>
      </c>
      <c r="I464" s="82" t="str">
        <f t="shared" si="36"/>
        <v>магазин Атриум</v>
      </c>
      <c r="J464" s="82" t="str">
        <f>VLOOKUP($B:$B,source!$A:$B,2,0)</f>
        <v>FOOTWEAR</v>
      </c>
      <c r="K464" s="82" t="str">
        <f>IFERROR(VLOOKUP($C:$C,source!$A:$B,2,0),"OLD STOCKS")</f>
        <v>C/O</v>
      </c>
      <c r="L464" s="82" t="str">
        <f t="shared" si="37"/>
        <v>магазин Атриум-FOOTWEAR-C/O-March 2020</v>
      </c>
      <c r="M464" s="83">
        <f t="shared" si="38"/>
        <v>91</v>
      </c>
      <c r="N464" s="84">
        <f t="shared" si="39"/>
        <v>636955</v>
      </c>
    </row>
    <row r="465" spans="1:14" x14ac:dyDescent="0.3">
      <c r="A465" s="82" t="s">
        <v>76</v>
      </c>
      <c r="B465" s="82" t="s">
        <v>64</v>
      </c>
      <c r="C465" s="82" t="s">
        <v>58</v>
      </c>
      <c r="D465" s="111">
        <v>18</v>
      </c>
      <c r="E465" s="84">
        <v>136690</v>
      </c>
      <c r="F465" s="84">
        <v>136690</v>
      </c>
      <c r="G465" s="84">
        <v>22781.68</v>
      </c>
      <c r="H465" s="91" t="s">
        <v>34</v>
      </c>
      <c r="I465" s="82" t="str">
        <f t="shared" si="36"/>
        <v>магазин Галерея Новосибирск</v>
      </c>
      <c r="J465" s="82" t="str">
        <f>VLOOKUP($B:$B,source!$A:$B,2,0)</f>
        <v>FOOTWEAR</v>
      </c>
      <c r="K465" s="82" t="str">
        <f>IFERROR(VLOOKUP($C:$C,source!$A:$B,2,0),"OLD STOCKS")</f>
        <v>C/O</v>
      </c>
      <c r="L465" s="82" t="str">
        <f t="shared" si="37"/>
        <v>магазин Галерея Новосибирск-FOOTWEAR-C/O-March 2020</v>
      </c>
      <c r="M465" s="83">
        <f t="shared" si="38"/>
        <v>18</v>
      </c>
      <c r="N465" s="84">
        <f t="shared" si="39"/>
        <v>136690</v>
      </c>
    </row>
    <row r="466" spans="1:14" x14ac:dyDescent="0.3">
      <c r="A466" s="82" t="s">
        <v>77</v>
      </c>
      <c r="B466" s="82" t="s">
        <v>64</v>
      </c>
      <c r="C466" s="82" t="s">
        <v>58</v>
      </c>
      <c r="D466" s="111">
        <v>73</v>
      </c>
      <c r="E466" s="84">
        <v>556215</v>
      </c>
      <c r="F466" s="84">
        <v>560690</v>
      </c>
      <c r="G466" s="84">
        <v>92702.5</v>
      </c>
      <c r="H466" s="91" t="s">
        <v>34</v>
      </c>
      <c r="I466" s="82" t="str">
        <f t="shared" si="36"/>
        <v>магазин Галерея СПБ</v>
      </c>
      <c r="J466" s="82" t="str">
        <f>VLOOKUP($B:$B,source!$A:$B,2,0)</f>
        <v>FOOTWEAR</v>
      </c>
      <c r="K466" s="82" t="str">
        <f>IFERROR(VLOOKUP($C:$C,source!$A:$B,2,0),"OLD STOCKS")</f>
        <v>C/O</v>
      </c>
      <c r="L466" s="82" t="str">
        <f t="shared" si="37"/>
        <v>магазин Галерея СПБ-FOOTWEAR-C/O-March 2020</v>
      </c>
      <c r="M466" s="83">
        <f t="shared" si="38"/>
        <v>73</v>
      </c>
      <c r="N466" s="84">
        <f t="shared" si="39"/>
        <v>556215</v>
      </c>
    </row>
    <row r="467" spans="1:14" x14ac:dyDescent="0.3">
      <c r="A467" s="82" t="s">
        <v>78</v>
      </c>
      <c r="B467" s="82" t="s">
        <v>64</v>
      </c>
      <c r="C467" s="82" t="s">
        <v>58</v>
      </c>
      <c r="D467" s="111">
        <v>88</v>
      </c>
      <c r="E467" s="84">
        <v>633990</v>
      </c>
      <c r="F467" s="84">
        <v>637940</v>
      </c>
      <c r="G467" s="84">
        <v>105664.96000000001</v>
      </c>
      <c r="H467" s="91" t="s">
        <v>34</v>
      </c>
      <c r="I467" s="82" t="str">
        <f t="shared" si="36"/>
        <v>магазин Европейский</v>
      </c>
      <c r="J467" s="82" t="str">
        <f>VLOOKUP($B:$B,source!$A:$B,2,0)</f>
        <v>FOOTWEAR</v>
      </c>
      <c r="K467" s="82" t="str">
        <f>IFERROR(VLOOKUP($C:$C,source!$A:$B,2,0),"OLD STOCKS")</f>
        <v>C/O</v>
      </c>
      <c r="L467" s="82" t="str">
        <f t="shared" si="37"/>
        <v>магазин Европейский-FOOTWEAR-C/O-March 2020</v>
      </c>
      <c r="M467" s="83">
        <f t="shared" si="38"/>
        <v>88</v>
      </c>
      <c r="N467" s="84">
        <f t="shared" si="39"/>
        <v>633990</v>
      </c>
    </row>
    <row r="468" spans="1:14" x14ac:dyDescent="0.3">
      <c r="A468" s="82" t="s">
        <v>79</v>
      </c>
      <c r="B468" s="82" t="s">
        <v>64</v>
      </c>
      <c r="C468" s="82" t="s">
        <v>58</v>
      </c>
      <c r="D468" s="111">
        <v>66</v>
      </c>
      <c r="E468" s="84">
        <v>472440</v>
      </c>
      <c r="F468" s="84">
        <v>477890</v>
      </c>
      <c r="G468" s="84">
        <v>78739.95</v>
      </c>
      <c r="H468" s="91" t="s">
        <v>34</v>
      </c>
      <c r="I468" s="82" t="str">
        <f t="shared" si="36"/>
        <v>магазин Манеж</v>
      </c>
      <c r="J468" s="82" t="str">
        <f>VLOOKUP($B:$B,source!$A:$B,2,0)</f>
        <v>FOOTWEAR</v>
      </c>
      <c r="K468" s="82" t="str">
        <f>IFERROR(VLOOKUP($C:$C,source!$A:$B,2,0),"OLD STOCKS")</f>
        <v>C/O</v>
      </c>
      <c r="L468" s="82" t="str">
        <f t="shared" si="37"/>
        <v>магазин Манеж-FOOTWEAR-C/O-March 2020</v>
      </c>
      <c r="M468" s="83">
        <f t="shared" si="38"/>
        <v>66</v>
      </c>
      <c r="N468" s="84">
        <f t="shared" si="39"/>
        <v>472440</v>
      </c>
    </row>
    <row r="469" spans="1:14" x14ac:dyDescent="0.3">
      <c r="A469" s="82" t="s">
        <v>81</v>
      </c>
      <c r="B469" s="82" t="s">
        <v>64</v>
      </c>
      <c r="C469" s="82" t="s">
        <v>58</v>
      </c>
      <c r="D469" s="111">
        <v>78</v>
      </c>
      <c r="E469" s="84">
        <v>583030</v>
      </c>
      <c r="F469" s="84">
        <v>590380</v>
      </c>
      <c r="G469" s="84">
        <v>97171.64</v>
      </c>
      <c r="H469" s="91" t="s">
        <v>34</v>
      </c>
      <c r="I469" s="82" t="str">
        <f t="shared" si="36"/>
        <v>магазин Метрополис</v>
      </c>
      <c r="J469" s="82" t="str">
        <f>VLOOKUP($B:$B,source!$A:$B,2,0)</f>
        <v>FOOTWEAR</v>
      </c>
      <c r="K469" s="82" t="str">
        <f>IFERROR(VLOOKUP($C:$C,source!$A:$B,2,0),"OLD STOCKS")</f>
        <v>C/O</v>
      </c>
      <c r="L469" s="82" t="str">
        <f t="shared" si="37"/>
        <v>магазин Метрополис-FOOTWEAR-C/O-March 2020</v>
      </c>
      <c r="M469" s="83">
        <f t="shared" si="38"/>
        <v>78</v>
      </c>
      <c r="N469" s="84">
        <f t="shared" si="39"/>
        <v>583030</v>
      </c>
    </row>
    <row r="470" spans="1:14" x14ac:dyDescent="0.3">
      <c r="A470" s="82" t="s">
        <v>82</v>
      </c>
      <c r="B470" s="82" t="s">
        <v>64</v>
      </c>
      <c r="C470" s="82" t="s">
        <v>58</v>
      </c>
      <c r="D470" s="111">
        <v>51</v>
      </c>
      <c r="E470" s="84">
        <v>371742.5</v>
      </c>
      <c r="F470" s="84">
        <v>371742.5</v>
      </c>
      <c r="G470" s="84">
        <v>61957.08</v>
      </c>
      <c r="H470" s="91" t="s">
        <v>34</v>
      </c>
      <c r="I470" s="82" t="str">
        <f t="shared" si="36"/>
        <v>магазин Цветной</v>
      </c>
      <c r="J470" s="82" t="str">
        <f>VLOOKUP($B:$B,source!$A:$B,2,0)</f>
        <v>FOOTWEAR</v>
      </c>
      <c r="K470" s="82" t="str">
        <f>IFERROR(VLOOKUP($C:$C,source!$A:$B,2,0),"OLD STOCKS")</f>
        <v>C/O</v>
      </c>
      <c r="L470" s="82" t="str">
        <f t="shared" si="37"/>
        <v>магазин Цветной-FOOTWEAR-C/O-March 2020</v>
      </c>
      <c r="M470" s="83">
        <f t="shared" si="38"/>
        <v>51</v>
      </c>
      <c r="N470" s="84">
        <f t="shared" si="39"/>
        <v>371742.5</v>
      </c>
    </row>
    <row r="471" spans="1:14" x14ac:dyDescent="0.3">
      <c r="A471" s="82" t="s">
        <v>56</v>
      </c>
      <c r="B471" s="82" t="s">
        <v>57</v>
      </c>
      <c r="C471" s="82" t="s">
        <v>63</v>
      </c>
      <c r="D471" s="111">
        <v>24</v>
      </c>
      <c r="E471" s="84">
        <v>24875</v>
      </c>
      <c r="F471" s="84">
        <v>24875</v>
      </c>
      <c r="G471" s="84">
        <v>4145.82</v>
      </c>
      <c r="H471" s="91" t="s">
        <v>34</v>
      </c>
      <c r="I471" s="82" t="str">
        <f t="shared" ref="I471:I502" si="40">A471</f>
        <v>Amersport ru</v>
      </c>
      <c r="J471" s="82" t="str">
        <f>VLOOKUP($B:$B,source!$A:$B,2,0)</f>
        <v>ACC</v>
      </c>
      <c r="K471" s="82" t="str">
        <f>IFERROR(VLOOKUP($C:$C,source!$A:$B,2,0),"OLD STOCKS")</f>
        <v>FA19</v>
      </c>
      <c r="L471" s="82" t="str">
        <f t="shared" ref="L471:L502" si="41">I471&amp;"-"&amp;J471&amp;"-"&amp;K471&amp;"-"&amp;H471</f>
        <v>Amersport ru-ACC-FA19-March 2020</v>
      </c>
      <c r="M471" s="83">
        <f t="shared" ref="M471:M502" si="42">D471</f>
        <v>24</v>
      </c>
      <c r="N471" s="84">
        <f t="shared" ref="N471:N502" si="43">E471</f>
        <v>24875</v>
      </c>
    </row>
    <row r="472" spans="1:14" x14ac:dyDescent="0.3">
      <c r="A472" s="82" t="s">
        <v>72</v>
      </c>
      <c r="B472" s="82" t="s">
        <v>57</v>
      </c>
      <c r="C472" s="82" t="s">
        <v>63</v>
      </c>
      <c r="D472" s="111">
        <v>4</v>
      </c>
      <c r="E472" s="84">
        <v>3870</v>
      </c>
      <c r="F472" s="84">
        <v>6700</v>
      </c>
      <c r="G472" s="84">
        <v>644.99</v>
      </c>
      <c r="H472" s="91" t="s">
        <v>34</v>
      </c>
      <c r="I472" s="82" t="str">
        <f t="shared" si="40"/>
        <v>магазин Авиапарк</v>
      </c>
      <c r="J472" s="82" t="str">
        <f>VLOOKUP($B:$B,source!$A:$B,2,0)</f>
        <v>ACC</v>
      </c>
      <c r="K472" s="82" t="str">
        <f>IFERROR(VLOOKUP($C:$C,source!$A:$B,2,0),"OLD STOCKS")</f>
        <v>FA19</v>
      </c>
      <c r="L472" s="82" t="str">
        <f t="shared" si="41"/>
        <v>магазин Авиапарк-ACC-FA19-March 2020</v>
      </c>
      <c r="M472" s="83">
        <f t="shared" si="42"/>
        <v>4</v>
      </c>
      <c r="N472" s="84">
        <f t="shared" si="43"/>
        <v>3870</v>
      </c>
    </row>
    <row r="473" spans="1:14" x14ac:dyDescent="0.3">
      <c r="A473" s="82" t="s">
        <v>75</v>
      </c>
      <c r="B473" s="82" t="s">
        <v>57</v>
      </c>
      <c r="C473" s="82" t="s">
        <v>63</v>
      </c>
      <c r="D473" s="111">
        <v>14</v>
      </c>
      <c r="E473" s="84">
        <v>12820</v>
      </c>
      <c r="F473" s="84">
        <v>22750</v>
      </c>
      <c r="G473" s="84">
        <v>2136.62</v>
      </c>
      <c r="H473" s="91" t="s">
        <v>34</v>
      </c>
      <c r="I473" s="82" t="str">
        <f t="shared" si="40"/>
        <v>магазин Атриум</v>
      </c>
      <c r="J473" s="82" t="str">
        <f>VLOOKUP($B:$B,source!$A:$B,2,0)</f>
        <v>ACC</v>
      </c>
      <c r="K473" s="82" t="str">
        <f>IFERROR(VLOOKUP($C:$C,source!$A:$B,2,0),"OLD STOCKS")</f>
        <v>FA19</v>
      </c>
      <c r="L473" s="82" t="str">
        <f t="shared" si="41"/>
        <v>магазин Атриум-ACC-FA19-March 2020</v>
      </c>
      <c r="M473" s="83">
        <f t="shared" si="42"/>
        <v>14</v>
      </c>
      <c r="N473" s="84">
        <f t="shared" si="43"/>
        <v>12820</v>
      </c>
    </row>
    <row r="474" spans="1:14" x14ac:dyDescent="0.3">
      <c r="A474" s="82" t="s">
        <v>76</v>
      </c>
      <c r="B474" s="82" t="s">
        <v>57</v>
      </c>
      <c r="C474" s="82" t="s">
        <v>63</v>
      </c>
      <c r="D474" s="111">
        <v>10</v>
      </c>
      <c r="E474" s="84">
        <v>8020</v>
      </c>
      <c r="F474" s="84">
        <v>16750</v>
      </c>
      <c r="G474" s="84">
        <v>1336.64</v>
      </c>
      <c r="H474" s="91" t="s">
        <v>34</v>
      </c>
      <c r="I474" s="82" t="str">
        <f t="shared" si="40"/>
        <v>магазин Галерея Новосибирск</v>
      </c>
      <c r="J474" s="82" t="str">
        <f>VLOOKUP($B:$B,source!$A:$B,2,0)</f>
        <v>ACC</v>
      </c>
      <c r="K474" s="82" t="str">
        <f>IFERROR(VLOOKUP($C:$C,source!$A:$B,2,0),"OLD STOCKS")</f>
        <v>FA19</v>
      </c>
      <c r="L474" s="82" t="str">
        <f t="shared" si="41"/>
        <v>магазин Галерея Новосибирск-ACC-FA19-March 2020</v>
      </c>
      <c r="M474" s="83">
        <f t="shared" si="42"/>
        <v>10</v>
      </c>
      <c r="N474" s="84">
        <f t="shared" si="43"/>
        <v>8020</v>
      </c>
    </row>
    <row r="475" spans="1:14" x14ac:dyDescent="0.3">
      <c r="A475" s="82" t="s">
        <v>77</v>
      </c>
      <c r="B475" s="82" t="s">
        <v>57</v>
      </c>
      <c r="C475" s="82" t="s">
        <v>63</v>
      </c>
      <c r="D475" s="111">
        <v>14</v>
      </c>
      <c r="E475" s="84">
        <v>16120</v>
      </c>
      <c r="F475" s="84">
        <v>25600</v>
      </c>
      <c r="G475" s="84">
        <v>2686.63</v>
      </c>
      <c r="H475" s="91" t="s">
        <v>34</v>
      </c>
      <c r="I475" s="82" t="str">
        <f t="shared" si="40"/>
        <v>магазин Галерея СПБ</v>
      </c>
      <c r="J475" s="82" t="str">
        <f>VLOOKUP($B:$B,source!$A:$B,2,0)</f>
        <v>ACC</v>
      </c>
      <c r="K475" s="82" t="str">
        <f>IFERROR(VLOOKUP($C:$C,source!$A:$B,2,0),"OLD STOCKS")</f>
        <v>FA19</v>
      </c>
      <c r="L475" s="82" t="str">
        <f t="shared" si="41"/>
        <v>магазин Галерея СПБ-ACC-FA19-March 2020</v>
      </c>
      <c r="M475" s="83">
        <f t="shared" si="42"/>
        <v>14</v>
      </c>
      <c r="N475" s="84">
        <f t="shared" si="43"/>
        <v>16120</v>
      </c>
    </row>
    <row r="476" spans="1:14" x14ac:dyDescent="0.3">
      <c r="A476" s="82" t="s">
        <v>78</v>
      </c>
      <c r="B476" s="82" t="s">
        <v>57</v>
      </c>
      <c r="C476" s="82" t="s">
        <v>63</v>
      </c>
      <c r="D476" s="111">
        <v>18</v>
      </c>
      <c r="E476" s="84">
        <v>17140</v>
      </c>
      <c r="F476" s="84">
        <v>30800</v>
      </c>
      <c r="G476" s="84">
        <v>2856.64</v>
      </c>
      <c r="H476" s="91" t="s">
        <v>34</v>
      </c>
      <c r="I476" s="82" t="str">
        <f t="shared" si="40"/>
        <v>магазин Европейский</v>
      </c>
      <c r="J476" s="82" t="str">
        <f>VLOOKUP($B:$B,source!$A:$B,2,0)</f>
        <v>ACC</v>
      </c>
      <c r="K476" s="82" t="str">
        <f>IFERROR(VLOOKUP($C:$C,source!$A:$B,2,0),"OLD STOCKS")</f>
        <v>FA19</v>
      </c>
      <c r="L476" s="82" t="str">
        <f t="shared" si="41"/>
        <v>магазин Европейский-ACC-FA19-March 2020</v>
      </c>
      <c r="M476" s="83">
        <f t="shared" si="42"/>
        <v>18</v>
      </c>
      <c r="N476" s="84">
        <f t="shared" si="43"/>
        <v>17140</v>
      </c>
    </row>
    <row r="477" spans="1:14" x14ac:dyDescent="0.3">
      <c r="A477" s="82" t="s">
        <v>79</v>
      </c>
      <c r="B477" s="82" t="s">
        <v>57</v>
      </c>
      <c r="C477" s="82" t="s">
        <v>63</v>
      </c>
      <c r="D477" s="111">
        <v>8</v>
      </c>
      <c r="E477" s="84">
        <v>5090</v>
      </c>
      <c r="F477" s="84">
        <v>11750</v>
      </c>
      <c r="G477" s="84">
        <v>848.32</v>
      </c>
      <c r="H477" s="91" t="s">
        <v>34</v>
      </c>
      <c r="I477" s="82" t="str">
        <f t="shared" si="40"/>
        <v>магазин Манеж</v>
      </c>
      <c r="J477" s="82" t="str">
        <f>VLOOKUP($B:$B,source!$A:$B,2,0)</f>
        <v>ACC</v>
      </c>
      <c r="K477" s="82" t="str">
        <f>IFERROR(VLOOKUP($C:$C,source!$A:$B,2,0),"OLD STOCKS")</f>
        <v>FA19</v>
      </c>
      <c r="L477" s="82" t="str">
        <f t="shared" si="41"/>
        <v>магазин Манеж-ACC-FA19-March 2020</v>
      </c>
      <c r="M477" s="83">
        <f t="shared" si="42"/>
        <v>8</v>
      </c>
      <c r="N477" s="84">
        <f t="shared" si="43"/>
        <v>5090</v>
      </c>
    </row>
    <row r="478" spans="1:14" x14ac:dyDescent="0.3">
      <c r="A478" s="82" t="s">
        <v>81</v>
      </c>
      <c r="B478" s="82" t="s">
        <v>57</v>
      </c>
      <c r="C478" s="82" t="s">
        <v>63</v>
      </c>
      <c r="D478" s="111">
        <v>1</v>
      </c>
      <c r="E478" s="84">
        <v>520</v>
      </c>
      <c r="F478" s="84">
        <v>1300</v>
      </c>
      <c r="G478" s="84">
        <v>86.67</v>
      </c>
      <c r="H478" s="91" t="s">
        <v>34</v>
      </c>
      <c r="I478" s="82" t="str">
        <f t="shared" si="40"/>
        <v>магазин Метрополис</v>
      </c>
      <c r="J478" s="82" t="str">
        <f>VLOOKUP($B:$B,source!$A:$B,2,0)</f>
        <v>ACC</v>
      </c>
      <c r="K478" s="82" t="str">
        <f>IFERROR(VLOOKUP($C:$C,source!$A:$B,2,0),"OLD STOCKS")</f>
        <v>FA19</v>
      </c>
      <c r="L478" s="82" t="str">
        <f t="shared" si="41"/>
        <v>магазин Метрополис-ACC-FA19-March 2020</v>
      </c>
      <c r="M478" s="83">
        <f t="shared" si="42"/>
        <v>1</v>
      </c>
      <c r="N478" s="84">
        <f t="shared" si="43"/>
        <v>520</v>
      </c>
    </row>
    <row r="479" spans="1:14" x14ac:dyDescent="0.3">
      <c r="A479" s="82" t="s">
        <v>82</v>
      </c>
      <c r="B479" s="82" t="s">
        <v>57</v>
      </c>
      <c r="C479" s="82" t="s">
        <v>63</v>
      </c>
      <c r="D479" s="111">
        <v>3</v>
      </c>
      <c r="E479" s="84">
        <v>5520</v>
      </c>
      <c r="F479" s="84">
        <v>5520</v>
      </c>
      <c r="G479" s="84">
        <v>919.99</v>
      </c>
      <c r="H479" s="91" t="s">
        <v>34</v>
      </c>
      <c r="I479" s="82" t="str">
        <f t="shared" si="40"/>
        <v>магазин Цветной</v>
      </c>
      <c r="J479" s="82" t="str">
        <f>VLOOKUP($B:$B,source!$A:$B,2,0)</f>
        <v>ACC</v>
      </c>
      <c r="K479" s="82" t="str">
        <f>IFERROR(VLOOKUP($C:$C,source!$A:$B,2,0),"OLD STOCKS")</f>
        <v>FA19</v>
      </c>
      <c r="L479" s="82" t="str">
        <f t="shared" si="41"/>
        <v>магазин Цветной-ACC-FA19-March 2020</v>
      </c>
      <c r="M479" s="83">
        <f t="shared" si="42"/>
        <v>3</v>
      </c>
      <c r="N479" s="84">
        <f t="shared" si="43"/>
        <v>5520</v>
      </c>
    </row>
    <row r="480" spans="1:14" x14ac:dyDescent="0.3">
      <c r="A480" s="82" t="s">
        <v>56</v>
      </c>
      <c r="B480" s="82" t="s">
        <v>57</v>
      </c>
      <c r="C480" s="82" t="s">
        <v>62</v>
      </c>
      <c r="D480" s="111">
        <v>7</v>
      </c>
      <c r="E480" s="84">
        <v>8899</v>
      </c>
      <c r="F480" s="84">
        <v>8899</v>
      </c>
      <c r="G480" s="84">
        <v>1483.17</v>
      </c>
      <c r="H480" s="91" t="s">
        <v>34</v>
      </c>
      <c r="I480" s="82" t="str">
        <f t="shared" si="40"/>
        <v>Amersport ru</v>
      </c>
      <c r="J480" s="82" t="str">
        <f>VLOOKUP($B:$B,source!$A:$B,2,0)</f>
        <v>ACC</v>
      </c>
      <c r="K480" s="82" t="str">
        <f>IFERROR(VLOOKUP($C:$C,source!$A:$B,2,0),"OLD STOCKS")</f>
        <v>OLD STOCKS</v>
      </c>
      <c r="L480" s="82" t="str">
        <f t="shared" si="41"/>
        <v>Amersport ru-ACC-OLD STOCKS-March 2020</v>
      </c>
      <c r="M480" s="83">
        <f t="shared" si="42"/>
        <v>7</v>
      </c>
      <c r="N480" s="84">
        <f t="shared" si="43"/>
        <v>8899</v>
      </c>
    </row>
    <row r="481" spans="1:14" x14ac:dyDescent="0.3">
      <c r="A481" s="82" t="s">
        <v>75</v>
      </c>
      <c r="B481" s="82" t="s">
        <v>57</v>
      </c>
      <c r="C481" s="82" t="s">
        <v>62</v>
      </c>
      <c r="D481" s="111">
        <v>3</v>
      </c>
      <c r="E481" s="84">
        <v>17850</v>
      </c>
      <c r="F481" s="84">
        <v>17850</v>
      </c>
      <c r="G481" s="84">
        <v>2975.01</v>
      </c>
      <c r="H481" s="91" t="s">
        <v>34</v>
      </c>
      <c r="I481" s="82" t="str">
        <f t="shared" si="40"/>
        <v>магазин Атриум</v>
      </c>
      <c r="J481" s="82" t="str">
        <f>VLOOKUP($B:$B,source!$A:$B,2,0)</f>
        <v>ACC</v>
      </c>
      <c r="K481" s="82" t="str">
        <f>IFERROR(VLOOKUP($C:$C,source!$A:$B,2,0),"OLD STOCKS")</f>
        <v>OLD STOCKS</v>
      </c>
      <c r="L481" s="82" t="str">
        <f t="shared" si="41"/>
        <v>магазин Атриум-ACC-OLD STOCKS-March 2020</v>
      </c>
      <c r="M481" s="83">
        <f t="shared" si="42"/>
        <v>3</v>
      </c>
      <c r="N481" s="84">
        <f t="shared" si="43"/>
        <v>17850</v>
      </c>
    </row>
    <row r="482" spans="1:14" x14ac:dyDescent="0.3">
      <c r="A482" s="82" t="s">
        <v>76</v>
      </c>
      <c r="B482" s="82" t="s">
        <v>57</v>
      </c>
      <c r="C482" s="82" t="s">
        <v>62</v>
      </c>
      <c r="D482" s="111">
        <v>1</v>
      </c>
      <c r="E482" s="84">
        <v>5950</v>
      </c>
      <c r="F482" s="84">
        <v>5950</v>
      </c>
      <c r="G482" s="84">
        <v>991.67</v>
      </c>
      <c r="H482" s="91" t="s">
        <v>34</v>
      </c>
      <c r="I482" s="82" t="str">
        <f t="shared" si="40"/>
        <v>магазин Галерея Новосибирск</v>
      </c>
      <c r="J482" s="82" t="str">
        <f>VLOOKUP($B:$B,source!$A:$B,2,0)</f>
        <v>ACC</v>
      </c>
      <c r="K482" s="82" t="str">
        <f>IFERROR(VLOOKUP($C:$C,source!$A:$B,2,0),"OLD STOCKS")</f>
        <v>OLD STOCKS</v>
      </c>
      <c r="L482" s="82" t="str">
        <f t="shared" si="41"/>
        <v>магазин Галерея Новосибирск-ACC-OLD STOCKS-March 2020</v>
      </c>
      <c r="M482" s="83">
        <f t="shared" si="42"/>
        <v>1</v>
      </c>
      <c r="N482" s="84">
        <f t="shared" si="43"/>
        <v>5950</v>
      </c>
    </row>
    <row r="483" spans="1:14" x14ac:dyDescent="0.3">
      <c r="A483" s="82" t="s">
        <v>78</v>
      </c>
      <c r="B483" s="82" t="s">
        <v>57</v>
      </c>
      <c r="C483" s="82" t="s">
        <v>62</v>
      </c>
      <c r="D483" s="111">
        <v>1</v>
      </c>
      <c r="E483" s="84">
        <v>5950</v>
      </c>
      <c r="F483" s="84">
        <v>5950</v>
      </c>
      <c r="G483" s="84">
        <v>991.67</v>
      </c>
      <c r="H483" s="91" t="s">
        <v>34</v>
      </c>
      <c r="I483" s="82" t="str">
        <f t="shared" si="40"/>
        <v>магазин Европейский</v>
      </c>
      <c r="J483" s="82" t="str">
        <f>VLOOKUP($B:$B,source!$A:$B,2,0)</f>
        <v>ACC</v>
      </c>
      <c r="K483" s="82" t="str">
        <f>IFERROR(VLOOKUP($C:$C,source!$A:$B,2,0),"OLD STOCKS")</f>
        <v>OLD STOCKS</v>
      </c>
      <c r="L483" s="82" t="str">
        <f t="shared" si="41"/>
        <v>магазин Европейский-ACC-OLD STOCKS-March 2020</v>
      </c>
      <c r="M483" s="83">
        <f t="shared" si="42"/>
        <v>1</v>
      </c>
      <c r="N483" s="84">
        <f t="shared" si="43"/>
        <v>5950</v>
      </c>
    </row>
    <row r="484" spans="1:14" x14ac:dyDescent="0.3">
      <c r="A484" s="82" t="s">
        <v>82</v>
      </c>
      <c r="B484" s="82" t="s">
        <v>57</v>
      </c>
      <c r="C484" s="82" t="s">
        <v>62</v>
      </c>
      <c r="D484" s="111">
        <v>1</v>
      </c>
      <c r="E484" s="84">
        <v>5950</v>
      </c>
      <c r="F484" s="84">
        <v>5950</v>
      </c>
      <c r="G484" s="84">
        <v>991.67</v>
      </c>
      <c r="H484" s="91" t="s">
        <v>34</v>
      </c>
      <c r="I484" s="82" t="str">
        <f t="shared" si="40"/>
        <v>магазин Цветной</v>
      </c>
      <c r="J484" s="82" t="str">
        <f>VLOOKUP($B:$B,source!$A:$B,2,0)</f>
        <v>ACC</v>
      </c>
      <c r="K484" s="82" t="str">
        <f>IFERROR(VLOOKUP($C:$C,source!$A:$B,2,0),"OLD STOCKS")</f>
        <v>OLD STOCKS</v>
      </c>
      <c r="L484" s="82" t="str">
        <f t="shared" si="41"/>
        <v>магазин Цветной-ACC-OLD STOCKS-March 2020</v>
      </c>
      <c r="M484" s="83">
        <f t="shared" si="42"/>
        <v>1</v>
      </c>
      <c r="N484" s="84">
        <f t="shared" si="43"/>
        <v>5950</v>
      </c>
    </row>
    <row r="485" spans="1:14" x14ac:dyDescent="0.3">
      <c r="A485" s="82" t="s">
        <v>56</v>
      </c>
      <c r="B485" s="82" t="s">
        <v>57</v>
      </c>
      <c r="C485" s="82" t="s">
        <v>61</v>
      </c>
      <c r="D485" s="111">
        <v>6</v>
      </c>
      <c r="E485" s="84">
        <v>10011</v>
      </c>
      <c r="F485" s="84">
        <v>10011</v>
      </c>
      <c r="G485" s="84">
        <v>1668.5</v>
      </c>
      <c r="H485" s="91" t="s">
        <v>34</v>
      </c>
      <c r="I485" s="82" t="str">
        <f t="shared" si="40"/>
        <v>Amersport ru</v>
      </c>
      <c r="J485" s="82" t="str">
        <f>VLOOKUP($B:$B,source!$A:$B,2,0)</f>
        <v>ACC</v>
      </c>
      <c r="K485" s="82" t="str">
        <f>IFERROR(VLOOKUP($C:$C,source!$A:$B,2,0),"OLD STOCKS")</f>
        <v>HO19</v>
      </c>
      <c r="L485" s="82" t="str">
        <f t="shared" si="41"/>
        <v>Amersport ru-ACC-HO19-March 2020</v>
      </c>
      <c r="M485" s="83">
        <f t="shared" si="42"/>
        <v>6</v>
      </c>
      <c r="N485" s="84">
        <f t="shared" si="43"/>
        <v>10011</v>
      </c>
    </row>
    <row r="486" spans="1:14" x14ac:dyDescent="0.3">
      <c r="A486" s="82" t="s">
        <v>76</v>
      </c>
      <c r="B486" s="82" t="s">
        <v>57</v>
      </c>
      <c r="C486" s="82" t="s">
        <v>61</v>
      </c>
      <c r="D486" s="111">
        <v>2</v>
      </c>
      <c r="E486" s="84">
        <v>1700</v>
      </c>
      <c r="F486" s="84">
        <v>3400</v>
      </c>
      <c r="G486" s="84">
        <v>283.33999999999997</v>
      </c>
      <c r="H486" s="91" t="s">
        <v>34</v>
      </c>
      <c r="I486" s="82" t="str">
        <f t="shared" si="40"/>
        <v>магазин Галерея Новосибирск</v>
      </c>
      <c r="J486" s="82" t="str">
        <f>VLOOKUP($B:$B,source!$A:$B,2,0)</f>
        <v>ACC</v>
      </c>
      <c r="K486" s="82" t="str">
        <f>IFERROR(VLOOKUP($C:$C,source!$A:$B,2,0),"OLD STOCKS")</f>
        <v>HO19</v>
      </c>
      <c r="L486" s="82" t="str">
        <f t="shared" si="41"/>
        <v>магазин Галерея Новосибирск-ACC-HO19-March 2020</v>
      </c>
      <c r="M486" s="83">
        <f t="shared" si="42"/>
        <v>2</v>
      </c>
      <c r="N486" s="84">
        <f t="shared" si="43"/>
        <v>1700</v>
      </c>
    </row>
    <row r="487" spans="1:14" x14ac:dyDescent="0.3">
      <c r="A487" s="82" t="s">
        <v>77</v>
      </c>
      <c r="B487" s="82" t="s">
        <v>57</v>
      </c>
      <c r="C487" s="82" t="s">
        <v>61</v>
      </c>
      <c r="D487" s="111">
        <v>2</v>
      </c>
      <c r="E487" s="84">
        <v>1700</v>
      </c>
      <c r="F487" s="84">
        <v>3400</v>
      </c>
      <c r="G487" s="84">
        <v>283.33999999999997</v>
      </c>
      <c r="H487" s="91" t="s">
        <v>34</v>
      </c>
      <c r="I487" s="82" t="str">
        <f t="shared" si="40"/>
        <v>магазин Галерея СПБ</v>
      </c>
      <c r="J487" s="82" t="str">
        <f>VLOOKUP($B:$B,source!$A:$B,2,0)</f>
        <v>ACC</v>
      </c>
      <c r="K487" s="82" t="str">
        <f>IFERROR(VLOOKUP($C:$C,source!$A:$B,2,0),"OLD STOCKS")</f>
        <v>HO19</v>
      </c>
      <c r="L487" s="82" t="str">
        <f t="shared" si="41"/>
        <v>магазин Галерея СПБ-ACC-HO19-March 2020</v>
      </c>
      <c r="M487" s="83">
        <f t="shared" si="42"/>
        <v>2</v>
      </c>
      <c r="N487" s="84">
        <f t="shared" si="43"/>
        <v>1700</v>
      </c>
    </row>
    <row r="488" spans="1:14" x14ac:dyDescent="0.3">
      <c r="A488" s="82" t="s">
        <v>56</v>
      </c>
      <c r="B488" s="82" t="s">
        <v>57</v>
      </c>
      <c r="C488" s="125" t="s">
        <v>60</v>
      </c>
      <c r="D488" s="133">
        <v>29</v>
      </c>
      <c r="E488" s="127">
        <v>5771</v>
      </c>
      <c r="F488" s="127">
        <v>5771</v>
      </c>
      <c r="G488" s="127">
        <v>961.93</v>
      </c>
      <c r="H488" s="132" t="s">
        <v>34</v>
      </c>
      <c r="I488" s="125" t="str">
        <f t="shared" si="40"/>
        <v>Amersport ru</v>
      </c>
      <c r="J488" s="125" t="str">
        <f>VLOOKUP($B:$B,source!$A:$B,2,0)</f>
        <v>ACC</v>
      </c>
      <c r="K488" s="125" t="str">
        <f>IFERROR(VLOOKUP($C:$C,source!$A:$B,2,0),"OLD STOCKS")</f>
        <v>All Seasons</v>
      </c>
      <c r="L488" s="125" t="str">
        <f t="shared" si="41"/>
        <v>Amersport ru-ACC-All Seasons-March 2020</v>
      </c>
      <c r="M488" s="126">
        <f t="shared" si="42"/>
        <v>29</v>
      </c>
      <c r="N488" s="127">
        <f t="shared" si="43"/>
        <v>5771</v>
      </c>
    </row>
    <row r="489" spans="1:14" x14ac:dyDescent="0.3">
      <c r="A489" s="82" t="s">
        <v>72</v>
      </c>
      <c r="B489" s="82" t="s">
        <v>57</v>
      </c>
      <c r="C489" s="125" t="s">
        <v>60</v>
      </c>
      <c r="D489" s="133">
        <v>16</v>
      </c>
      <c r="E489" s="127">
        <v>2887.91</v>
      </c>
      <c r="F489" s="127">
        <v>3184</v>
      </c>
      <c r="G489" s="127">
        <v>481.35</v>
      </c>
      <c r="H489" s="132" t="s">
        <v>34</v>
      </c>
      <c r="I489" s="125" t="str">
        <f t="shared" si="40"/>
        <v>магазин Авиапарк</v>
      </c>
      <c r="J489" s="125" t="str">
        <f>VLOOKUP($B:$B,source!$A:$B,2,0)</f>
        <v>ACC</v>
      </c>
      <c r="K489" s="125" t="str">
        <f>IFERROR(VLOOKUP($C:$C,source!$A:$B,2,0),"OLD STOCKS")</f>
        <v>All Seasons</v>
      </c>
      <c r="L489" s="125" t="str">
        <f t="shared" si="41"/>
        <v>магазин Авиапарк-ACC-All Seasons-March 2020</v>
      </c>
      <c r="M489" s="126">
        <f t="shared" si="42"/>
        <v>16</v>
      </c>
      <c r="N489" s="127">
        <f t="shared" si="43"/>
        <v>2887.91</v>
      </c>
    </row>
    <row r="490" spans="1:14" x14ac:dyDescent="0.3">
      <c r="A490" s="82" t="s">
        <v>75</v>
      </c>
      <c r="B490" s="82" t="s">
        <v>57</v>
      </c>
      <c r="C490" s="125" t="s">
        <v>60</v>
      </c>
      <c r="D490" s="133">
        <v>41</v>
      </c>
      <c r="E490" s="127">
        <v>8080</v>
      </c>
      <c r="F490" s="127">
        <v>8080</v>
      </c>
      <c r="G490" s="127">
        <v>1346.8</v>
      </c>
      <c r="H490" s="132" t="s">
        <v>34</v>
      </c>
      <c r="I490" s="125" t="str">
        <f t="shared" si="40"/>
        <v>магазин Атриум</v>
      </c>
      <c r="J490" s="125" t="str">
        <f>VLOOKUP($B:$B,source!$A:$B,2,0)</f>
        <v>ACC</v>
      </c>
      <c r="K490" s="125" t="str">
        <f>IFERROR(VLOOKUP($C:$C,source!$A:$B,2,0),"OLD STOCKS")</f>
        <v>All Seasons</v>
      </c>
      <c r="L490" s="125" t="str">
        <f t="shared" si="41"/>
        <v>магазин Атриум-ACC-All Seasons-March 2020</v>
      </c>
      <c r="M490" s="126">
        <f t="shared" si="42"/>
        <v>41</v>
      </c>
      <c r="N490" s="127">
        <f t="shared" si="43"/>
        <v>8080</v>
      </c>
    </row>
    <row r="491" spans="1:14" x14ac:dyDescent="0.3">
      <c r="A491" s="82" t="s">
        <v>76</v>
      </c>
      <c r="B491" s="82" t="s">
        <v>57</v>
      </c>
      <c r="C491" s="125" t="s">
        <v>60</v>
      </c>
      <c r="D491" s="133">
        <v>24</v>
      </c>
      <c r="E491" s="127">
        <v>4776</v>
      </c>
      <c r="F491" s="127">
        <v>4776</v>
      </c>
      <c r="G491" s="127">
        <v>796.08</v>
      </c>
      <c r="H491" s="132" t="s">
        <v>34</v>
      </c>
      <c r="I491" s="125" t="str">
        <f t="shared" si="40"/>
        <v>магазин Галерея Новосибирск</v>
      </c>
      <c r="J491" s="125" t="str">
        <f>VLOOKUP($B:$B,source!$A:$B,2,0)</f>
        <v>ACC</v>
      </c>
      <c r="K491" s="125" t="str">
        <f>IFERROR(VLOOKUP($C:$C,source!$A:$B,2,0),"OLD STOCKS")</f>
        <v>All Seasons</v>
      </c>
      <c r="L491" s="125" t="str">
        <f t="shared" si="41"/>
        <v>магазин Галерея Новосибирск-ACC-All Seasons-March 2020</v>
      </c>
      <c r="M491" s="126">
        <f t="shared" si="42"/>
        <v>24</v>
      </c>
      <c r="N491" s="127">
        <f t="shared" si="43"/>
        <v>4776</v>
      </c>
    </row>
    <row r="492" spans="1:14" x14ac:dyDescent="0.3">
      <c r="A492" s="82" t="s">
        <v>77</v>
      </c>
      <c r="B492" s="82" t="s">
        <v>57</v>
      </c>
      <c r="C492" s="125" t="s">
        <v>60</v>
      </c>
      <c r="D492" s="133">
        <v>32</v>
      </c>
      <c r="E492" s="127">
        <v>6289</v>
      </c>
      <c r="F492" s="127">
        <v>6289</v>
      </c>
      <c r="G492" s="127">
        <v>1048.26</v>
      </c>
      <c r="H492" s="132" t="s">
        <v>34</v>
      </c>
      <c r="I492" s="125" t="str">
        <f t="shared" si="40"/>
        <v>магазин Галерея СПБ</v>
      </c>
      <c r="J492" s="125" t="str">
        <f>VLOOKUP($B:$B,source!$A:$B,2,0)</f>
        <v>ACC</v>
      </c>
      <c r="K492" s="125" t="str">
        <f>IFERROR(VLOOKUP($C:$C,source!$A:$B,2,0),"OLD STOCKS")</f>
        <v>All Seasons</v>
      </c>
      <c r="L492" s="125" t="str">
        <f t="shared" si="41"/>
        <v>магазин Галерея СПБ-ACC-All Seasons-March 2020</v>
      </c>
      <c r="M492" s="126">
        <f t="shared" si="42"/>
        <v>32</v>
      </c>
      <c r="N492" s="127">
        <f t="shared" si="43"/>
        <v>6289</v>
      </c>
    </row>
    <row r="493" spans="1:14" x14ac:dyDescent="0.3">
      <c r="A493" s="82" t="s">
        <v>78</v>
      </c>
      <c r="B493" s="82" t="s">
        <v>57</v>
      </c>
      <c r="C493" s="125" t="s">
        <v>60</v>
      </c>
      <c r="D493" s="133">
        <v>35</v>
      </c>
      <c r="E493" s="127">
        <v>6254</v>
      </c>
      <c r="F493" s="127">
        <v>6254</v>
      </c>
      <c r="G493" s="127">
        <v>1042.42</v>
      </c>
      <c r="H493" s="132" t="s">
        <v>34</v>
      </c>
      <c r="I493" s="125" t="str">
        <f t="shared" si="40"/>
        <v>магазин Европейский</v>
      </c>
      <c r="J493" s="125" t="str">
        <f>VLOOKUP($B:$B,source!$A:$B,2,0)</f>
        <v>ACC</v>
      </c>
      <c r="K493" s="125" t="str">
        <f>IFERROR(VLOOKUP($C:$C,source!$A:$B,2,0),"OLD STOCKS")</f>
        <v>All Seasons</v>
      </c>
      <c r="L493" s="125" t="str">
        <f t="shared" si="41"/>
        <v>магазин Европейский-ACC-All Seasons-March 2020</v>
      </c>
      <c r="M493" s="126">
        <f t="shared" si="42"/>
        <v>35</v>
      </c>
      <c r="N493" s="127">
        <f t="shared" si="43"/>
        <v>6254</v>
      </c>
    </row>
    <row r="494" spans="1:14" x14ac:dyDescent="0.3">
      <c r="A494" s="82" t="s">
        <v>79</v>
      </c>
      <c r="B494" s="82" t="s">
        <v>57</v>
      </c>
      <c r="C494" s="125" t="s">
        <v>60</v>
      </c>
      <c r="D494" s="133">
        <v>30</v>
      </c>
      <c r="E494" s="127">
        <v>5812</v>
      </c>
      <c r="F494" s="127">
        <v>5812</v>
      </c>
      <c r="G494" s="127">
        <v>968.76</v>
      </c>
      <c r="H494" s="132" t="s">
        <v>34</v>
      </c>
      <c r="I494" s="125" t="str">
        <f t="shared" si="40"/>
        <v>магазин Манеж</v>
      </c>
      <c r="J494" s="125" t="str">
        <f>VLOOKUP($B:$B,source!$A:$B,2,0)</f>
        <v>ACC</v>
      </c>
      <c r="K494" s="125" t="str">
        <f>IFERROR(VLOOKUP($C:$C,source!$A:$B,2,0),"OLD STOCKS")</f>
        <v>All Seasons</v>
      </c>
      <c r="L494" s="125" t="str">
        <f t="shared" si="41"/>
        <v>магазин Манеж-ACC-All Seasons-March 2020</v>
      </c>
      <c r="M494" s="126">
        <f t="shared" si="42"/>
        <v>30</v>
      </c>
      <c r="N494" s="127">
        <f t="shared" si="43"/>
        <v>5812</v>
      </c>
    </row>
    <row r="495" spans="1:14" x14ac:dyDescent="0.3">
      <c r="A495" s="82" t="s">
        <v>81</v>
      </c>
      <c r="B495" s="82" t="s">
        <v>57</v>
      </c>
      <c r="C495" s="125" t="s">
        <v>60</v>
      </c>
      <c r="D495" s="133">
        <v>11</v>
      </c>
      <c r="E495" s="127">
        <v>1643.06</v>
      </c>
      <c r="F495" s="127">
        <v>2240</v>
      </c>
      <c r="G495" s="127">
        <v>273.86</v>
      </c>
      <c r="H495" s="132" t="s">
        <v>34</v>
      </c>
      <c r="I495" s="125" t="str">
        <f t="shared" si="40"/>
        <v>магазин Метрополис</v>
      </c>
      <c r="J495" s="125" t="str">
        <f>VLOOKUP($B:$B,source!$A:$B,2,0)</f>
        <v>ACC</v>
      </c>
      <c r="K495" s="125" t="str">
        <f>IFERROR(VLOOKUP($C:$C,source!$A:$B,2,0),"OLD STOCKS")</f>
        <v>All Seasons</v>
      </c>
      <c r="L495" s="125" t="str">
        <f t="shared" si="41"/>
        <v>магазин Метрополис-ACC-All Seasons-March 2020</v>
      </c>
      <c r="M495" s="126">
        <f t="shared" si="42"/>
        <v>11</v>
      </c>
      <c r="N495" s="127">
        <f t="shared" si="43"/>
        <v>1643.06</v>
      </c>
    </row>
    <row r="496" spans="1:14" x14ac:dyDescent="0.3">
      <c r="A496" s="82" t="s">
        <v>82</v>
      </c>
      <c r="B496" s="82" t="s">
        <v>57</v>
      </c>
      <c r="C496" s="125" t="s">
        <v>60</v>
      </c>
      <c r="D496" s="133">
        <v>11</v>
      </c>
      <c r="E496" s="127">
        <v>2179.1</v>
      </c>
      <c r="F496" s="127">
        <v>2179.1</v>
      </c>
      <c r="G496" s="127">
        <v>363.22</v>
      </c>
      <c r="H496" s="132" t="s">
        <v>34</v>
      </c>
      <c r="I496" s="125" t="str">
        <f t="shared" si="40"/>
        <v>магазин Цветной</v>
      </c>
      <c r="J496" s="125" t="str">
        <f>VLOOKUP($B:$B,source!$A:$B,2,0)</f>
        <v>ACC</v>
      </c>
      <c r="K496" s="125" t="str">
        <f>IFERROR(VLOOKUP($C:$C,source!$A:$B,2,0),"OLD STOCKS")</f>
        <v>All Seasons</v>
      </c>
      <c r="L496" s="125" t="str">
        <f t="shared" si="41"/>
        <v>магазин Цветной-ACC-All Seasons-March 2020</v>
      </c>
      <c r="M496" s="126">
        <f t="shared" si="42"/>
        <v>11</v>
      </c>
      <c r="N496" s="127">
        <f t="shared" si="43"/>
        <v>2179.1</v>
      </c>
    </row>
    <row r="497" spans="1:14" x14ac:dyDescent="0.3">
      <c r="A497" s="82" t="s">
        <v>72</v>
      </c>
      <c r="B497" s="82" t="s">
        <v>57</v>
      </c>
      <c r="C497" s="82" t="s">
        <v>74</v>
      </c>
      <c r="D497" s="111">
        <v>5</v>
      </c>
      <c r="E497" s="84">
        <v>17050</v>
      </c>
      <c r="F497" s="84">
        <v>20050</v>
      </c>
      <c r="G497" s="84">
        <v>2841.67</v>
      </c>
      <c r="H497" s="91" t="s">
        <v>34</v>
      </c>
      <c r="I497" s="82" t="str">
        <f t="shared" si="40"/>
        <v>магазин Авиапарк</v>
      </c>
      <c r="J497" s="82" t="str">
        <f>VLOOKUP($B:$B,source!$A:$B,2,0)</f>
        <v>ACC</v>
      </c>
      <c r="K497" s="82" t="str">
        <f>IFERROR(VLOOKUP($C:$C,source!$A:$B,2,0),"OLD STOCKS")</f>
        <v>SP20</v>
      </c>
      <c r="L497" s="82" t="str">
        <f t="shared" si="41"/>
        <v>магазин Авиапарк-ACC-SP20-March 2020</v>
      </c>
      <c r="M497" s="83">
        <f t="shared" si="42"/>
        <v>5</v>
      </c>
      <c r="N497" s="84">
        <f t="shared" si="43"/>
        <v>17050</v>
      </c>
    </row>
    <row r="498" spans="1:14" x14ac:dyDescent="0.3">
      <c r="A498" s="82" t="s">
        <v>75</v>
      </c>
      <c r="B498" s="82" t="s">
        <v>57</v>
      </c>
      <c r="C498" s="82" t="s">
        <v>74</v>
      </c>
      <c r="D498" s="111">
        <v>5</v>
      </c>
      <c r="E498" s="84">
        <v>14417.91</v>
      </c>
      <c r="F498" s="84">
        <v>20250</v>
      </c>
      <c r="G498" s="84">
        <v>2402.9899999999998</v>
      </c>
      <c r="H498" s="91" t="s">
        <v>34</v>
      </c>
      <c r="I498" s="82" t="str">
        <f t="shared" si="40"/>
        <v>магазин Атриум</v>
      </c>
      <c r="J498" s="82" t="str">
        <f>VLOOKUP($B:$B,source!$A:$B,2,0)</f>
        <v>ACC</v>
      </c>
      <c r="K498" s="82" t="str">
        <f>IFERROR(VLOOKUP($C:$C,source!$A:$B,2,0),"OLD STOCKS")</f>
        <v>SP20</v>
      </c>
      <c r="L498" s="82" t="str">
        <f t="shared" si="41"/>
        <v>магазин Атриум-ACC-SP20-March 2020</v>
      </c>
      <c r="M498" s="83">
        <f t="shared" si="42"/>
        <v>5</v>
      </c>
      <c r="N498" s="84">
        <f t="shared" si="43"/>
        <v>14417.91</v>
      </c>
    </row>
    <row r="499" spans="1:14" x14ac:dyDescent="0.3">
      <c r="A499" s="82" t="s">
        <v>76</v>
      </c>
      <c r="B499" s="82" t="s">
        <v>57</v>
      </c>
      <c r="C499" s="82" t="s">
        <v>74</v>
      </c>
      <c r="D499" s="111">
        <v>2</v>
      </c>
      <c r="E499" s="84">
        <v>3500</v>
      </c>
      <c r="F499" s="84">
        <v>3500</v>
      </c>
      <c r="G499" s="84">
        <v>583.34</v>
      </c>
      <c r="H499" s="91" t="s">
        <v>34</v>
      </c>
      <c r="I499" s="82" t="str">
        <f t="shared" si="40"/>
        <v>магазин Галерея Новосибирск</v>
      </c>
      <c r="J499" s="82" t="str">
        <f>VLOOKUP($B:$B,source!$A:$B,2,0)</f>
        <v>ACC</v>
      </c>
      <c r="K499" s="82" t="str">
        <f>IFERROR(VLOOKUP($C:$C,source!$A:$B,2,0),"OLD STOCKS")</f>
        <v>SP20</v>
      </c>
      <c r="L499" s="82" t="str">
        <f t="shared" si="41"/>
        <v>магазин Галерея Новосибирск-ACC-SP20-March 2020</v>
      </c>
      <c r="M499" s="83">
        <f t="shared" si="42"/>
        <v>2</v>
      </c>
      <c r="N499" s="84">
        <f t="shared" si="43"/>
        <v>3500</v>
      </c>
    </row>
    <row r="500" spans="1:14" x14ac:dyDescent="0.3">
      <c r="A500" s="82" t="s">
        <v>77</v>
      </c>
      <c r="B500" s="82" t="s">
        <v>57</v>
      </c>
      <c r="C500" s="82" t="s">
        <v>74</v>
      </c>
      <c r="D500" s="111">
        <v>2</v>
      </c>
      <c r="E500" s="84">
        <v>5440</v>
      </c>
      <c r="F500" s="84">
        <v>5440</v>
      </c>
      <c r="G500" s="84">
        <v>906.67</v>
      </c>
      <c r="H500" s="91" t="s">
        <v>34</v>
      </c>
      <c r="I500" s="82" t="str">
        <f t="shared" si="40"/>
        <v>магазин Галерея СПБ</v>
      </c>
      <c r="J500" s="82" t="str">
        <f>VLOOKUP($B:$B,source!$A:$B,2,0)</f>
        <v>ACC</v>
      </c>
      <c r="K500" s="82" t="str">
        <f>IFERROR(VLOOKUP($C:$C,source!$A:$B,2,0),"OLD STOCKS")</f>
        <v>SP20</v>
      </c>
      <c r="L500" s="82" t="str">
        <f t="shared" si="41"/>
        <v>магазин Галерея СПБ-ACC-SP20-March 2020</v>
      </c>
      <c r="M500" s="83">
        <f t="shared" si="42"/>
        <v>2</v>
      </c>
      <c r="N500" s="84">
        <f t="shared" si="43"/>
        <v>5440</v>
      </c>
    </row>
    <row r="501" spans="1:14" x14ac:dyDescent="0.3">
      <c r="A501" s="82" t="s">
        <v>78</v>
      </c>
      <c r="B501" s="82" t="s">
        <v>57</v>
      </c>
      <c r="C501" s="82" t="s">
        <v>74</v>
      </c>
      <c r="D501" s="111">
        <v>3</v>
      </c>
      <c r="E501" s="84">
        <v>11600</v>
      </c>
      <c r="F501" s="84">
        <v>11600</v>
      </c>
      <c r="G501" s="84">
        <v>1933.34</v>
      </c>
      <c r="H501" s="91" t="s">
        <v>34</v>
      </c>
      <c r="I501" s="82" t="str">
        <f t="shared" si="40"/>
        <v>магазин Европейский</v>
      </c>
      <c r="J501" s="82" t="str">
        <f>VLOOKUP($B:$B,source!$A:$B,2,0)</f>
        <v>ACC</v>
      </c>
      <c r="K501" s="82" t="str">
        <f>IFERROR(VLOOKUP($C:$C,source!$A:$B,2,0),"OLD STOCKS")</f>
        <v>SP20</v>
      </c>
      <c r="L501" s="82" t="str">
        <f t="shared" si="41"/>
        <v>магазин Европейский-ACC-SP20-March 2020</v>
      </c>
      <c r="M501" s="83">
        <f t="shared" si="42"/>
        <v>3</v>
      </c>
      <c r="N501" s="84">
        <f t="shared" si="43"/>
        <v>11600</v>
      </c>
    </row>
    <row r="502" spans="1:14" x14ac:dyDescent="0.3">
      <c r="A502" s="82" t="s">
        <v>79</v>
      </c>
      <c r="B502" s="82" t="s">
        <v>57</v>
      </c>
      <c r="C502" s="82" t="s">
        <v>74</v>
      </c>
      <c r="D502" s="111">
        <v>6</v>
      </c>
      <c r="E502" s="84">
        <v>12640</v>
      </c>
      <c r="F502" s="84">
        <v>12640</v>
      </c>
      <c r="G502" s="84">
        <v>2106.67</v>
      </c>
      <c r="H502" s="91" t="s">
        <v>34</v>
      </c>
      <c r="I502" s="82" t="str">
        <f t="shared" si="40"/>
        <v>магазин Манеж</v>
      </c>
      <c r="J502" s="82" t="str">
        <f>VLOOKUP($B:$B,source!$A:$B,2,0)</f>
        <v>ACC</v>
      </c>
      <c r="K502" s="82" t="str">
        <f>IFERROR(VLOOKUP($C:$C,source!$A:$B,2,0),"OLD STOCKS")</f>
        <v>SP20</v>
      </c>
      <c r="L502" s="82" t="str">
        <f t="shared" si="41"/>
        <v>магазин Манеж-ACC-SP20-March 2020</v>
      </c>
      <c r="M502" s="83">
        <f t="shared" si="42"/>
        <v>6</v>
      </c>
      <c r="N502" s="84">
        <f t="shared" si="43"/>
        <v>12640</v>
      </c>
    </row>
    <row r="503" spans="1:14" x14ac:dyDescent="0.3">
      <c r="A503" s="82" t="s">
        <v>81</v>
      </c>
      <c r="B503" s="82" t="s">
        <v>57</v>
      </c>
      <c r="C503" s="82" t="s">
        <v>74</v>
      </c>
      <c r="D503" s="111">
        <v>4</v>
      </c>
      <c r="E503" s="84">
        <v>8430</v>
      </c>
      <c r="F503" s="84">
        <v>8430</v>
      </c>
      <c r="G503" s="84">
        <v>1405.01</v>
      </c>
      <c r="H503" s="91" t="s">
        <v>34</v>
      </c>
      <c r="I503" s="82" t="str">
        <f t="shared" ref="I503:I513" si="44">A503</f>
        <v>магазин Метрополис</v>
      </c>
      <c r="J503" s="82" t="str">
        <f>VLOOKUP($B:$B,source!$A:$B,2,0)</f>
        <v>ACC</v>
      </c>
      <c r="K503" s="82" t="str">
        <f>IFERROR(VLOOKUP($C:$C,source!$A:$B,2,0),"OLD STOCKS")</f>
        <v>SP20</v>
      </c>
      <c r="L503" s="82" t="str">
        <f t="shared" ref="L503:L513" si="45">I503&amp;"-"&amp;J503&amp;"-"&amp;K503&amp;"-"&amp;H503</f>
        <v>магазин Метрополис-ACC-SP20-March 2020</v>
      </c>
      <c r="M503" s="83">
        <f t="shared" ref="M503:M513" si="46">D503</f>
        <v>4</v>
      </c>
      <c r="N503" s="84">
        <f t="shared" ref="N503:N513" si="47">E503</f>
        <v>8430</v>
      </c>
    </row>
    <row r="504" spans="1:14" x14ac:dyDescent="0.3">
      <c r="A504" s="82" t="s">
        <v>82</v>
      </c>
      <c r="B504" s="82" t="s">
        <v>57</v>
      </c>
      <c r="C504" s="82" t="s">
        <v>74</v>
      </c>
      <c r="D504" s="111">
        <v>2</v>
      </c>
      <c r="E504" s="84">
        <v>9310</v>
      </c>
      <c r="F504" s="84">
        <v>9310</v>
      </c>
      <c r="G504" s="84">
        <v>1551.67</v>
      </c>
      <c r="H504" s="91" t="s">
        <v>34</v>
      </c>
      <c r="I504" s="82" t="str">
        <f t="shared" si="44"/>
        <v>магазин Цветной</v>
      </c>
      <c r="J504" s="82" t="str">
        <f>VLOOKUP($B:$B,source!$A:$B,2,0)</f>
        <v>ACC</v>
      </c>
      <c r="K504" s="82" t="str">
        <f>IFERROR(VLOOKUP($C:$C,source!$A:$B,2,0),"OLD STOCKS")</f>
        <v>SP20</v>
      </c>
      <c r="L504" s="82" t="str">
        <f t="shared" si="45"/>
        <v>магазин Цветной-ACC-SP20-March 2020</v>
      </c>
      <c r="M504" s="83">
        <f t="shared" si="46"/>
        <v>2</v>
      </c>
      <c r="N504" s="84">
        <f t="shared" si="47"/>
        <v>9310</v>
      </c>
    </row>
    <row r="505" spans="1:14" x14ac:dyDescent="0.3">
      <c r="A505" s="82" t="s">
        <v>56</v>
      </c>
      <c r="B505" s="82" t="s">
        <v>57</v>
      </c>
      <c r="C505" s="82" t="s">
        <v>59</v>
      </c>
      <c r="D505" s="111">
        <v>28</v>
      </c>
      <c r="E505" s="84">
        <v>43097</v>
      </c>
      <c r="F505" s="84">
        <v>43097</v>
      </c>
      <c r="G505" s="84">
        <v>7182.85</v>
      </c>
      <c r="H505" s="91" t="s">
        <v>34</v>
      </c>
      <c r="I505" s="82" t="str">
        <f t="shared" si="44"/>
        <v>Amersport ru</v>
      </c>
      <c r="J505" s="82" t="str">
        <f>VLOOKUP($B:$B,source!$A:$B,2,0)</f>
        <v>ACC</v>
      </c>
      <c r="K505" s="82" t="str">
        <f>IFERROR(VLOOKUP($C:$C,source!$A:$B,2,0),"OLD STOCKS")</f>
        <v>OLD STOCKS</v>
      </c>
      <c r="L505" s="82" t="str">
        <f t="shared" si="45"/>
        <v>Amersport ru-ACC-OLD STOCKS-March 2020</v>
      </c>
      <c r="M505" s="83">
        <f t="shared" si="46"/>
        <v>28</v>
      </c>
      <c r="N505" s="84">
        <f t="shared" si="47"/>
        <v>43097</v>
      </c>
    </row>
    <row r="506" spans="1:14" x14ac:dyDescent="0.3">
      <c r="A506" s="113" t="s">
        <v>56</v>
      </c>
      <c r="B506" s="113" t="s">
        <v>57</v>
      </c>
      <c r="C506" s="113" t="s">
        <v>58</v>
      </c>
      <c r="D506" s="115">
        <v>7</v>
      </c>
      <c r="E506" s="117">
        <v>12116</v>
      </c>
      <c r="F506" s="117">
        <v>12116</v>
      </c>
      <c r="G506" s="117">
        <v>2019.32</v>
      </c>
      <c r="H506" s="91" t="s">
        <v>34</v>
      </c>
      <c r="I506" s="82" t="str">
        <f t="shared" si="44"/>
        <v>Amersport ru</v>
      </c>
      <c r="J506" s="82" t="str">
        <f>VLOOKUP($B:$B,source!$A:$B,2,0)</f>
        <v>ACC</v>
      </c>
      <c r="K506" s="82" t="str">
        <f>IFERROR(VLOOKUP($C:$C,source!$A:$B,2,0),"OLD STOCKS")</f>
        <v>C/O</v>
      </c>
      <c r="L506" s="82" t="str">
        <f t="shared" si="45"/>
        <v>Amersport ru-ACC-C/O-March 2020</v>
      </c>
      <c r="M506" s="83">
        <f t="shared" si="46"/>
        <v>7</v>
      </c>
      <c r="N506" s="84">
        <f t="shared" si="47"/>
        <v>12116</v>
      </c>
    </row>
    <row r="507" spans="1:14" x14ac:dyDescent="0.3">
      <c r="A507" s="82" t="s">
        <v>72</v>
      </c>
      <c r="B507" s="82" t="s">
        <v>57</v>
      </c>
      <c r="C507" s="82" t="s">
        <v>58</v>
      </c>
      <c r="D507" s="111">
        <v>7</v>
      </c>
      <c r="E507" s="84">
        <v>17100</v>
      </c>
      <c r="F507" s="84">
        <v>17100</v>
      </c>
      <c r="G507" s="84">
        <v>2849.99</v>
      </c>
      <c r="H507" s="91" t="s">
        <v>34</v>
      </c>
      <c r="I507" s="82" t="str">
        <f t="shared" si="44"/>
        <v>магазин Авиапарк</v>
      </c>
      <c r="J507" s="82" t="str">
        <f>VLOOKUP($B:$B,source!$A:$B,2,0)</f>
        <v>ACC</v>
      </c>
      <c r="K507" s="82" t="str">
        <f>IFERROR(VLOOKUP($C:$C,source!$A:$B,2,0),"OLD STOCKS")</f>
        <v>C/O</v>
      </c>
      <c r="L507" s="82" t="str">
        <f t="shared" si="45"/>
        <v>магазин Авиапарк-ACC-C/O-March 2020</v>
      </c>
      <c r="M507" s="83">
        <f t="shared" si="46"/>
        <v>7</v>
      </c>
      <c r="N507" s="84">
        <f t="shared" si="47"/>
        <v>17100</v>
      </c>
    </row>
    <row r="508" spans="1:14" x14ac:dyDescent="0.3">
      <c r="A508" s="82" t="s">
        <v>75</v>
      </c>
      <c r="B508" s="82" t="s">
        <v>57</v>
      </c>
      <c r="C508" s="82" t="s">
        <v>58</v>
      </c>
      <c r="D508" s="111">
        <v>8</v>
      </c>
      <c r="E508" s="84">
        <v>21390</v>
      </c>
      <c r="F508" s="84">
        <v>21390</v>
      </c>
      <c r="G508" s="84">
        <v>3565.01</v>
      </c>
      <c r="H508" s="91" t="s">
        <v>34</v>
      </c>
      <c r="I508" s="82" t="str">
        <f t="shared" si="44"/>
        <v>магазин Атриум</v>
      </c>
      <c r="J508" s="82" t="str">
        <f>VLOOKUP($B:$B,source!$A:$B,2,0)</f>
        <v>ACC</v>
      </c>
      <c r="K508" s="82" t="str">
        <f>IFERROR(VLOOKUP($C:$C,source!$A:$B,2,0),"OLD STOCKS")</f>
        <v>C/O</v>
      </c>
      <c r="L508" s="82" t="str">
        <f t="shared" si="45"/>
        <v>магазин Атриум-ACC-C/O-March 2020</v>
      </c>
      <c r="M508" s="83">
        <f t="shared" si="46"/>
        <v>8</v>
      </c>
      <c r="N508" s="84">
        <f t="shared" si="47"/>
        <v>21390</v>
      </c>
    </row>
    <row r="509" spans="1:14" x14ac:dyDescent="0.3">
      <c r="A509" s="82" t="s">
        <v>77</v>
      </c>
      <c r="B509" s="82" t="s">
        <v>57</v>
      </c>
      <c r="C509" s="82" t="s">
        <v>58</v>
      </c>
      <c r="D509" s="111">
        <v>10</v>
      </c>
      <c r="E509" s="84">
        <v>26950</v>
      </c>
      <c r="F509" s="84">
        <v>26950</v>
      </c>
      <c r="G509" s="84">
        <v>4491.68</v>
      </c>
      <c r="H509" s="91" t="s">
        <v>34</v>
      </c>
      <c r="I509" s="82" t="str">
        <f t="shared" si="44"/>
        <v>магазин Галерея СПБ</v>
      </c>
      <c r="J509" s="82" t="str">
        <f>VLOOKUP($B:$B,source!$A:$B,2,0)</f>
        <v>ACC</v>
      </c>
      <c r="K509" s="82" t="str">
        <f>IFERROR(VLOOKUP($C:$C,source!$A:$B,2,0),"OLD STOCKS")</f>
        <v>C/O</v>
      </c>
      <c r="L509" s="82" t="str">
        <f t="shared" si="45"/>
        <v>магазин Галерея СПБ-ACC-C/O-March 2020</v>
      </c>
      <c r="M509" s="83">
        <f t="shared" si="46"/>
        <v>10</v>
      </c>
      <c r="N509" s="84">
        <f t="shared" si="47"/>
        <v>26950</v>
      </c>
    </row>
    <row r="510" spans="1:14" x14ac:dyDescent="0.3">
      <c r="A510" s="82" t="s">
        <v>78</v>
      </c>
      <c r="B510" s="82" t="s">
        <v>57</v>
      </c>
      <c r="C510" s="82" t="s">
        <v>58</v>
      </c>
      <c r="D510" s="111">
        <v>10</v>
      </c>
      <c r="E510" s="84">
        <v>23440</v>
      </c>
      <c r="F510" s="84">
        <v>23440</v>
      </c>
      <c r="G510" s="84">
        <v>3906.67</v>
      </c>
      <c r="H510" s="91" t="s">
        <v>34</v>
      </c>
      <c r="I510" s="82" t="str">
        <f t="shared" si="44"/>
        <v>магазин Европейский</v>
      </c>
      <c r="J510" s="82" t="str">
        <f>VLOOKUP($B:$B,source!$A:$B,2,0)</f>
        <v>ACC</v>
      </c>
      <c r="K510" s="82" t="str">
        <f>IFERROR(VLOOKUP($C:$C,source!$A:$B,2,0),"OLD STOCKS")</f>
        <v>C/O</v>
      </c>
      <c r="L510" s="82" t="str">
        <f t="shared" si="45"/>
        <v>магазин Европейский-ACC-C/O-March 2020</v>
      </c>
      <c r="M510" s="83">
        <f t="shared" si="46"/>
        <v>10</v>
      </c>
      <c r="N510" s="84">
        <f t="shared" si="47"/>
        <v>23440</v>
      </c>
    </row>
    <row r="511" spans="1:14" x14ac:dyDescent="0.3">
      <c r="A511" s="82" t="s">
        <v>79</v>
      </c>
      <c r="B511" s="82" t="s">
        <v>57</v>
      </c>
      <c r="C511" s="82" t="s">
        <v>58</v>
      </c>
      <c r="D511" s="111">
        <v>5</v>
      </c>
      <c r="E511" s="84">
        <v>9740</v>
      </c>
      <c r="F511" s="84">
        <v>9740</v>
      </c>
      <c r="G511" s="84">
        <v>1623.34</v>
      </c>
      <c r="H511" s="91" t="s">
        <v>34</v>
      </c>
      <c r="I511" s="82" t="str">
        <f t="shared" si="44"/>
        <v>магазин Манеж</v>
      </c>
      <c r="J511" s="82" t="str">
        <f>VLOOKUP($B:$B,source!$A:$B,2,0)</f>
        <v>ACC</v>
      </c>
      <c r="K511" s="82" t="str">
        <f>IFERROR(VLOOKUP($C:$C,source!$A:$B,2,0),"OLD STOCKS")</f>
        <v>C/O</v>
      </c>
      <c r="L511" s="82" t="str">
        <f t="shared" si="45"/>
        <v>магазин Манеж-ACC-C/O-March 2020</v>
      </c>
      <c r="M511" s="83">
        <f t="shared" si="46"/>
        <v>5</v>
      </c>
      <c r="N511" s="84">
        <f t="shared" si="47"/>
        <v>9740</v>
      </c>
    </row>
    <row r="512" spans="1:14" x14ac:dyDescent="0.3">
      <c r="A512" s="82" t="s">
        <v>81</v>
      </c>
      <c r="B512" s="82" t="s">
        <v>57</v>
      </c>
      <c r="C512" s="82" t="s">
        <v>58</v>
      </c>
      <c r="D512" s="111">
        <v>1</v>
      </c>
      <c r="E512" s="84">
        <v>2950</v>
      </c>
      <c r="F512" s="84">
        <v>2950</v>
      </c>
      <c r="G512" s="84">
        <v>491.67</v>
      </c>
      <c r="H512" s="91" t="s">
        <v>34</v>
      </c>
      <c r="I512" s="82" t="str">
        <f t="shared" si="44"/>
        <v>магазин Метрополис</v>
      </c>
      <c r="J512" s="82" t="str">
        <f>VLOOKUP($B:$B,source!$A:$B,2,0)</f>
        <v>ACC</v>
      </c>
      <c r="K512" s="82" t="str">
        <f>IFERROR(VLOOKUP($C:$C,source!$A:$B,2,0),"OLD STOCKS")</f>
        <v>C/O</v>
      </c>
      <c r="L512" s="82" t="str">
        <f t="shared" si="45"/>
        <v>магазин Метрополис-ACC-C/O-March 2020</v>
      </c>
      <c r="M512" s="83">
        <f t="shared" si="46"/>
        <v>1</v>
      </c>
      <c r="N512" s="84">
        <f t="shared" si="47"/>
        <v>2950</v>
      </c>
    </row>
    <row r="513" spans="1:14" x14ac:dyDescent="0.3">
      <c r="A513" s="82" t="s">
        <v>82</v>
      </c>
      <c r="B513" s="82" t="s">
        <v>57</v>
      </c>
      <c r="C513" s="82" t="s">
        <v>58</v>
      </c>
      <c r="D513" s="111">
        <v>3</v>
      </c>
      <c r="E513" s="84">
        <v>9400</v>
      </c>
      <c r="F513" s="84">
        <v>9400</v>
      </c>
      <c r="G513" s="84">
        <v>1566.67</v>
      </c>
      <c r="H513" s="91" t="s">
        <v>34</v>
      </c>
      <c r="I513" s="82" t="str">
        <f t="shared" si="44"/>
        <v>магазин Цветной</v>
      </c>
      <c r="J513" s="82" t="str">
        <f>VLOOKUP($B:$B,source!$A:$B,2,0)</f>
        <v>ACC</v>
      </c>
      <c r="K513" s="82" t="str">
        <f>IFERROR(VLOOKUP($C:$C,source!$A:$B,2,0),"OLD STOCKS")</f>
        <v>C/O</v>
      </c>
      <c r="L513" s="82" t="str">
        <f t="shared" si="45"/>
        <v>магазин Цветной-ACC-C/O-March 2020</v>
      </c>
      <c r="M513" s="83">
        <f t="shared" si="46"/>
        <v>3</v>
      </c>
      <c r="N513" s="84">
        <f t="shared" si="47"/>
        <v>9400</v>
      </c>
    </row>
    <row r="514" spans="1:14" x14ac:dyDescent="0.3">
      <c r="A514" s="82" t="s">
        <v>56</v>
      </c>
      <c r="B514" s="82" t="s">
        <v>57</v>
      </c>
      <c r="C514" s="82" t="s">
        <v>58</v>
      </c>
      <c r="D514" s="111">
        <v>2</v>
      </c>
      <c r="E514" s="84">
        <v>5160</v>
      </c>
      <c r="F514" s="84">
        <v>5160</v>
      </c>
      <c r="G514" s="84">
        <v>860</v>
      </c>
      <c r="H514" s="91" t="s">
        <v>35</v>
      </c>
      <c r="I514" s="82" t="str">
        <f>A514</f>
        <v>Amersport ru</v>
      </c>
      <c r="J514" s="82" t="str">
        <f>VLOOKUP($B:$B,source!$A:$B,2,0)</f>
        <v>ACC</v>
      </c>
      <c r="K514" s="82" t="str">
        <f>IFERROR(VLOOKUP($C:$C,source!$A:$B,2,0),"OLD STOCKS")</f>
        <v>C/O</v>
      </c>
      <c r="L514" s="82" t="str">
        <f t="shared" ref="L514:L577" si="48">I514&amp;"-"&amp;J514&amp;"-"&amp;K514&amp;"-"&amp;H514</f>
        <v>Amersport ru-ACC-C/O-April 2020</v>
      </c>
      <c r="M514" s="83">
        <f t="shared" ref="M514:M577" si="49">D514</f>
        <v>2</v>
      </c>
      <c r="N514" s="84">
        <f t="shared" ref="N514:N577" si="50">E514</f>
        <v>5160</v>
      </c>
    </row>
    <row r="515" spans="1:14" x14ac:dyDescent="0.3">
      <c r="A515" s="82" t="s">
        <v>56</v>
      </c>
      <c r="B515" s="82" t="s">
        <v>57</v>
      </c>
      <c r="C515" s="82" t="s">
        <v>59</v>
      </c>
      <c r="D515" s="111">
        <v>6</v>
      </c>
      <c r="E515" s="84">
        <v>10607</v>
      </c>
      <c r="F515" s="84">
        <v>10607</v>
      </c>
      <c r="G515" s="84">
        <v>1767.84</v>
      </c>
      <c r="H515" s="91" t="s">
        <v>35</v>
      </c>
      <c r="I515" s="82" t="str">
        <f t="shared" ref="I515:I578" si="51">A515</f>
        <v>Amersport ru</v>
      </c>
      <c r="J515" s="82" t="str">
        <f>VLOOKUP($B:$B,source!$A:$B,2,0)</f>
        <v>ACC</v>
      </c>
      <c r="K515" s="82" t="str">
        <f>IFERROR(VLOOKUP($C:$C,source!$A:$B,2,0),"OLD STOCKS")</f>
        <v>OLD STOCKS</v>
      </c>
      <c r="L515" s="82" t="str">
        <f t="shared" si="48"/>
        <v>Amersport ru-ACC-OLD STOCKS-April 2020</v>
      </c>
      <c r="M515" s="83">
        <f t="shared" si="49"/>
        <v>6</v>
      </c>
      <c r="N515" s="84">
        <f t="shared" si="50"/>
        <v>10607</v>
      </c>
    </row>
    <row r="516" spans="1:14" x14ac:dyDescent="0.3">
      <c r="A516" s="82" t="s">
        <v>56</v>
      </c>
      <c r="B516" s="82" t="s">
        <v>57</v>
      </c>
      <c r="C516" s="125" t="s">
        <v>60</v>
      </c>
      <c r="D516" s="133">
        <v>9</v>
      </c>
      <c r="E516" s="127">
        <v>1791</v>
      </c>
      <c r="F516" s="127">
        <v>1791</v>
      </c>
      <c r="G516" s="127">
        <v>298.52999999999997</v>
      </c>
      <c r="H516" s="132" t="s">
        <v>35</v>
      </c>
      <c r="I516" s="125" t="str">
        <f t="shared" si="51"/>
        <v>Amersport ru</v>
      </c>
      <c r="J516" s="125" t="str">
        <f>VLOOKUP($B:$B,source!$A:$B,2,0)</f>
        <v>ACC</v>
      </c>
      <c r="K516" s="125" t="str">
        <f>IFERROR(VLOOKUP($C:$C,source!$A:$B,2,0),"OLD STOCKS")</f>
        <v>All Seasons</v>
      </c>
      <c r="L516" s="125" t="str">
        <f t="shared" si="48"/>
        <v>Amersport ru-ACC-All Seasons-April 2020</v>
      </c>
      <c r="M516" s="126">
        <f t="shared" si="49"/>
        <v>9</v>
      </c>
      <c r="N516" s="127">
        <f t="shared" si="50"/>
        <v>1791</v>
      </c>
    </row>
    <row r="517" spans="1:14" x14ac:dyDescent="0.3">
      <c r="A517" s="82" t="s">
        <v>56</v>
      </c>
      <c r="B517" s="82" t="s">
        <v>57</v>
      </c>
      <c r="C517" s="82" t="s">
        <v>61</v>
      </c>
      <c r="D517" s="111">
        <v>2</v>
      </c>
      <c r="E517" s="84">
        <v>3325</v>
      </c>
      <c r="F517" s="84">
        <v>3325</v>
      </c>
      <c r="G517" s="84">
        <v>554.16999999999996</v>
      </c>
      <c r="H517" s="91" t="s">
        <v>35</v>
      </c>
      <c r="I517" s="82" t="str">
        <f t="shared" si="51"/>
        <v>Amersport ru</v>
      </c>
      <c r="J517" s="82" t="str">
        <f>VLOOKUP($B:$B,source!$A:$B,2,0)</f>
        <v>ACC</v>
      </c>
      <c r="K517" s="82" t="str">
        <f>IFERROR(VLOOKUP($C:$C,source!$A:$B,2,0),"OLD STOCKS")</f>
        <v>HO19</v>
      </c>
      <c r="L517" s="82" t="str">
        <f t="shared" si="48"/>
        <v>Amersport ru-ACC-HO19-April 2020</v>
      </c>
      <c r="M517" s="83">
        <f t="shared" si="49"/>
        <v>2</v>
      </c>
      <c r="N517" s="84">
        <f t="shared" si="50"/>
        <v>3325</v>
      </c>
    </row>
    <row r="518" spans="1:14" x14ac:dyDescent="0.3">
      <c r="A518" s="82" t="s">
        <v>56</v>
      </c>
      <c r="B518" s="82" t="s">
        <v>57</v>
      </c>
      <c r="C518" s="82" t="s">
        <v>62</v>
      </c>
      <c r="D518" s="111">
        <v>1</v>
      </c>
      <c r="E518" s="84">
        <v>1075</v>
      </c>
      <c r="F518" s="84">
        <v>1075</v>
      </c>
      <c r="G518" s="84">
        <v>179.17</v>
      </c>
      <c r="H518" s="91" t="s">
        <v>35</v>
      </c>
      <c r="I518" s="82" t="str">
        <f t="shared" si="51"/>
        <v>Amersport ru</v>
      </c>
      <c r="J518" s="82" t="str">
        <f>VLOOKUP($B:$B,source!$A:$B,2,0)</f>
        <v>ACC</v>
      </c>
      <c r="K518" s="82" t="str">
        <f>IFERROR(VLOOKUP($C:$C,source!$A:$B,2,0),"OLD STOCKS")</f>
        <v>OLD STOCKS</v>
      </c>
      <c r="L518" s="82" t="str">
        <f t="shared" si="48"/>
        <v>Amersport ru-ACC-OLD STOCKS-April 2020</v>
      </c>
      <c r="M518" s="83">
        <f t="shared" si="49"/>
        <v>1</v>
      </c>
      <c r="N518" s="84">
        <f t="shared" si="50"/>
        <v>1075</v>
      </c>
    </row>
    <row r="519" spans="1:14" x14ac:dyDescent="0.3">
      <c r="A519" s="82" t="s">
        <v>56</v>
      </c>
      <c r="B519" s="82" t="s">
        <v>57</v>
      </c>
      <c r="C519" s="82" t="s">
        <v>63</v>
      </c>
      <c r="D519" s="111">
        <v>5</v>
      </c>
      <c r="E519" s="84">
        <v>4336</v>
      </c>
      <c r="F519" s="84">
        <v>4336</v>
      </c>
      <c r="G519" s="84">
        <v>722.66</v>
      </c>
      <c r="H519" s="91" t="s">
        <v>35</v>
      </c>
      <c r="I519" s="82" t="str">
        <f t="shared" si="51"/>
        <v>Amersport ru</v>
      </c>
      <c r="J519" s="82" t="str">
        <f>VLOOKUP($B:$B,source!$A:$B,2,0)</f>
        <v>ACC</v>
      </c>
      <c r="K519" s="82" t="str">
        <f>IFERROR(VLOOKUP($C:$C,source!$A:$B,2,0),"OLD STOCKS")</f>
        <v>FA19</v>
      </c>
      <c r="L519" s="82" t="str">
        <f t="shared" si="48"/>
        <v>Amersport ru-ACC-FA19-April 2020</v>
      </c>
      <c r="M519" s="83">
        <f t="shared" si="49"/>
        <v>5</v>
      </c>
      <c r="N519" s="84">
        <f t="shared" si="50"/>
        <v>4336</v>
      </c>
    </row>
    <row r="520" spans="1:14" x14ac:dyDescent="0.3">
      <c r="A520" s="82" t="s">
        <v>56</v>
      </c>
      <c r="B520" s="82" t="s">
        <v>64</v>
      </c>
      <c r="C520" s="82" t="s">
        <v>58</v>
      </c>
      <c r="D520" s="111">
        <v>182</v>
      </c>
      <c r="E520" s="84">
        <v>1178342</v>
      </c>
      <c r="F520" s="84">
        <v>1178342</v>
      </c>
      <c r="G520" s="84">
        <v>196390.41</v>
      </c>
      <c r="H520" s="91" t="s">
        <v>35</v>
      </c>
      <c r="I520" s="82" t="str">
        <f t="shared" si="51"/>
        <v>Amersport ru</v>
      </c>
      <c r="J520" s="82" t="str">
        <f>VLOOKUP($B:$B,source!$A:$B,2,0)</f>
        <v>FOOTWEAR</v>
      </c>
      <c r="K520" s="82" t="str">
        <f>IFERROR(VLOOKUP($C:$C,source!$A:$B,2,0),"OLD STOCKS")</f>
        <v>C/O</v>
      </c>
      <c r="L520" s="82" t="str">
        <f t="shared" si="48"/>
        <v>Amersport ru-FOOTWEAR-C/O-April 2020</v>
      </c>
      <c r="M520" s="83">
        <f t="shared" si="49"/>
        <v>182</v>
      </c>
      <c r="N520" s="84">
        <f t="shared" si="50"/>
        <v>1178342</v>
      </c>
    </row>
    <row r="521" spans="1:14" x14ac:dyDescent="0.3">
      <c r="A521" s="82" t="s">
        <v>56</v>
      </c>
      <c r="B521" s="82" t="s">
        <v>64</v>
      </c>
      <c r="C521" s="82" t="s">
        <v>66</v>
      </c>
      <c r="D521" s="111">
        <v>22</v>
      </c>
      <c r="E521" s="84">
        <v>188421</v>
      </c>
      <c r="F521" s="84">
        <v>188421</v>
      </c>
      <c r="G521" s="84">
        <v>31403.51</v>
      </c>
      <c r="H521" s="91" t="s">
        <v>35</v>
      </c>
      <c r="I521" s="82" t="str">
        <f t="shared" si="51"/>
        <v>Amersport ru</v>
      </c>
      <c r="J521" s="82" t="str">
        <f>VLOOKUP($B:$B,source!$A:$B,2,0)</f>
        <v>FOOTWEAR</v>
      </c>
      <c r="K521" s="82" t="str">
        <f>IFERROR(VLOOKUP($C:$C,source!$A:$B,2,0),"OLD STOCKS")</f>
        <v>Incubate 2019</v>
      </c>
      <c r="L521" s="82" t="str">
        <f t="shared" si="48"/>
        <v>Amersport ru-FOOTWEAR-Incubate 2019-April 2020</v>
      </c>
      <c r="M521" s="83">
        <f t="shared" si="49"/>
        <v>22</v>
      </c>
      <c r="N521" s="84">
        <f t="shared" si="50"/>
        <v>188421</v>
      </c>
    </row>
    <row r="522" spans="1:14" x14ac:dyDescent="0.3">
      <c r="A522" s="82" t="s">
        <v>56</v>
      </c>
      <c r="B522" s="82" t="s">
        <v>64</v>
      </c>
      <c r="C522" s="82" t="s">
        <v>99</v>
      </c>
      <c r="D522" s="111">
        <v>47</v>
      </c>
      <c r="E522" s="84">
        <v>420152</v>
      </c>
      <c r="F522" s="84">
        <v>420152</v>
      </c>
      <c r="G522" s="84">
        <v>70025.22</v>
      </c>
      <c r="H522" s="91" t="s">
        <v>35</v>
      </c>
      <c r="I522" s="82" t="str">
        <f t="shared" si="51"/>
        <v>Amersport ru</v>
      </c>
      <c r="J522" s="82" t="str">
        <f>VLOOKUP($B:$B,source!$A:$B,2,0)</f>
        <v>FOOTWEAR</v>
      </c>
      <c r="K522" s="82" t="str">
        <f>IFERROR(VLOOKUP($C:$C,source!$A:$B,2,0),"OLD STOCKS")</f>
        <v>Incubate 2020</v>
      </c>
      <c r="L522" s="82" t="str">
        <f t="shared" si="48"/>
        <v>Amersport ru-FOOTWEAR-Incubate 2020-April 2020</v>
      </c>
      <c r="M522" s="83">
        <f t="shared" si="49"/>
        <v>47</v>
      </c>
      <c r="N522" s="84">
        <f t="shared" si="50"/>
        <v>420152</v>
      </c>
    </row>
    <row r="523" spans="1:14" x14ac:dyDescent="0.3">
      <c r="A523" s="82" t="s">
        <v>56</v>
      </c>
      <c r="B523" s="82" t="s">
        <v>64</v>
      </c>
      <c r="C523" s="82" t="s">
        <v>59</v>
      </c>
      <c r="D523" s="111">
        <v>66</v>
      </c>
      <c r="E523" s="84">
        <v>241036</v>
      </c>
      <c r="F523" s="84">
        <v>241036</v>
      </c>
      <c r="G523" s="84">
        <v>39727.199999999997</v>
      </c>
      <c r="H523" s="91" t="s">
        <v>35</v>
      </c>
      <c r="I523" s="82" t="str">
        <f t="shared" si="51"/>
        <v>Amersport ru</v>
      </c>
      <c r="J523" s="82" t="str">
        <f>VLOOKUP($B:$B,source!$A:$B,2,0)</f>
        <v>FOOTWEAR</v>
      </c>
      <c r="K523" s="82" t="str">
        <f>IFERROR(VLOOKUP($C:$C,source!$A:$B,2,0),"OLD STOCKS")</f>
        <v>OLD STOCKS</v>
      </c>
      <c r="L523" s="82" t="str">
        <f t="shared" si="48"/>
        <v>Amersport ru-FOOTWEAR-OLD STOCKS-April 2020</v>
      </c>
      <c r="M523" s="83">
        <f t="shared" si="49"/>
        <v>66</v>
      </c>
      <c r="N523" s="84">
        <f t="shared" si="50"/>
        <v>241036</v>
      </c>
    </row>
    <row r="524" spans="1:14" x14ac:dyDescent="0.3">
      <c r="A524" s="82" t="s">
        <v>56</v>
      </c>
      <c r="B524" s="82" t="s">
        <v>64</v>
      </c>
      <c r="C524" s="82" t="s">
        <v>74</v>
      </c>
      <c r="D524" s="111">
        <v>394</v>
      </c>
      <c r="E524" s="84">
        <v>1913465</v>
      </c>
      <c r="F524" s="84">
        <v>1913465</v>
      </c>
      <c r="G524" s="84">
        <v>318911.03000000003</v>
      </c>
      <c r="H524" s="91" t="s">
        <v>35</v>
      </c>
      <c r="I524" s="82" t="str">
        <f t="shared" si="51"/>
        <v>Amersport ru</v>
      </c>
      <c r="J524" s="82" t="str">
        <f>VLOOKUP($B:$B,source!$A:$B,2,0)</f>
        <v>FOOTWEAR</v>
      </c>
      <c r="K524" s="82" t="str">
        <f>IFERROR(VLOOKUP($C:$C,source!$A:$B,2,0),"OLD STOCKS")</f>
        <v>SP20</v>
      </c>
      <c r="L524" s="82" t="str">
        <f t="shared" si="48"/>
        <v>Amersport ru-FOOTWEAR-SP20-April 2020</v>
      </c>
      <c r="M524" s="83">
        <f t="shared" si="49"/>
        <v>394</v>
      </c>
      <c r="N524" s="84">
        <f t="shared" si="50"/>
        <v>1913465</v>
      </c>
    </row>
    <row r="525" spans="1:14" x14ac:dyDescent="0.3">
      <c r="A525" s="82" t="s">
        <v>56</v>
      </c>
      <c r="B525" s="82" t="s">
        <v>64</v>
      </c>
      <c r="C525" s="82" t="s">
        <v>60</v>
      </c>
      <c r="D525" s="111">
        <v>156</v>
      </c>
      <c r="E525" s="84">
        <v>924371</v>
      </c>
      <c r="F525" s="84">
        <v>924371</v>
      </c>
      <c r="G525" s="84">
        <v>151360.29999999999</v>
      </c>
      <c r="H525" s="91" t="s">
        <v>35</v>
      </c>
      <c r="I525" s="82" t="str">
        <f t="shared" si="51"/>
        <v>Amersport ru</v>
      </c>
      <c r="J525" s="82" t="str">
        <f>VLOOKUP($B:$B,source!$A:$B,2,0)</f>
        <v>FOOTWEAR</v>
      </c>
      <c r="K525" s="82" t="str">
        <f>IFERROR(VLOOKUP($C:$C,source!$A:$B,2,0),"OLD STOCKS")</f>
        <v>All Seasons</v>
      </c>
      <c r="L525" s="82" t="str">
        <f t="shared" si="48"/>
        <v>Amersport ru-FOOTWEAR-All Seasons-April 2020</v>
      </c>
      <c r="M525" s="83">
        <f t="shared" si="49"/>
        <v>156</v>
      </c>
      <c r="N525" s="84">
        <f t="shared" si="50"/>
        <v>924371</v>
      </c>
    </row>
    <row r="526" spans="1:14" x14ac:dyDescent="0.3">
      <c r="A526" s="82" t="s">
        <v>56</v>
      </c>
      <c r="B526" s="82" t="s">
        <v>64</v>
      </c>
      <c r="C526" s="82" t="s">
        <v>61</v>
      </c>
      <c r="D526" s="111">
        <v>119</v>
      </c>
      <c r="E526" s="84">
        <v>476554</v>
      </c>
      <c r="F526" s="84">
        <v>476554</v>
      </c>
      <c r="G526" s="84">
        <v>79425.67</v>
      </c>
      <c r="H526" s="91" t="s">
        <v>35</v>
      </c>
      <c r="I526" s="82" t="str">
        <f t="shared" si="51"/>
        <v>Amersport ru</v>
      </c>
      <c r="J526" s="82" t="str">
        <f>VLOOKUP($B:$B,source!$A:$B,2,0)</f>
        <v>FOOTWEAR</v>
      </c>
      <c r="K526" s="82" t="str">
        <f>IFERROR(VLOOKUP($C:$C,source!$A:$B,2,0),"OLD STOCKS")</f>
        <v>HO19</v>
      </c>
      <c r="L526" s="82" t="str">
        <f t="shared" si="48"/>
        <v>Amersport ru-FOOTWEAR-HO19-April 2020</v>
      </c>
      <c r="M526" s="83">
        <f t="shared" si="49"/>
        <v>119</v>
      </c>
      <c r="N526" s="84">
        <f t="shared" si="50"/>
        <v>476554</v>
      </c>
    </row>
    <row r="527" spans="1:14" x14ac:dyDescent="0.3">
      <c r="A527" s="82" t="s">
        <v>56</v>
      </c>
      <c r="B527" s="82" t="s">
        <v>64</v>
      </c>
      <c r="C527" s="82" t="s">
        <v>62</v>
      </c>
      <c r="D527" s="111">
        <v>42</v>
      </c>
      <c r="E527" s="84">
        <v>138581</v>
      </c>
      <c r="F527" s="84">
        <v>138581</v>
      </c>
      <c r="G527" s="84">
        <v>22950.92</v>
      </c>
      <c r="H527" s="91" t="s">
        <v>35</v>
      </c>
      <c r="I527" s="82" t="str">
        <f t="shared" si="51"/>
        <v>Amersport ru</v>
      </c>
      <c r="J527" s="82" t="str">
        <f>VLOOKUP($B:$B,source!$A:$B,2,0)</f>
        <v>FOOTWEAR</v>
      </c>
      <c r="K527" s="82" t="str">
        <f>IFERROR(VLOOKUP($C:$C,source!$A:$B,2,0),"OLD STOCKS")</f>
        <v>OLD STOCKS</v>
      </c>
      <c r="L527" s="82" t="str">
        <f t="shared" si="48"/>
        <v>Amersport ru-FOOTWEAR-OLD STOCKS-April 2020</v>
      </c>
      <c r="M527" s="83">
        <f t="shared" si="49"/>
        <v>42</v>
      </c>
      <c r="N527" s="84">
        <f t="shared" si="50"/>
        <v>138581</v>
      </c>
    </row>
    <row r="528" spans="1:14" x14ac:dyDescent="0.3">
      <c r="A528" s="82" t="s">
        <v>56</v>
      </c>
      <c r="B528" s="82" t="s">
        <v>64</v>
      </c>
      <c r="C528" s="82" t="s">
        <v>102</v>
      </c>
      <c r="D528" s="111">
        <v>1</v>
      </c>
      <c r="E528" s="84">
        <v>8600</v>
      </c>
      <c r="F528" s="84">
        <v>8600</v>
      </c>
      <c r="G528" s="84">
        <v>1433.33</v>
      </c>
      <c r="H528" s="91" t="s">
        <v>35</v>
      </c>
      <c r="I528" s="82" t="str">
        <f t="shared" si="51"/>
        <v>Amersport ru</v>
      </c>
      <c r="J528" s="82" t="str">
        <f>VLOOKUP($B:$B,source!$A:$B,2,0)</f>
        <v>FOOTWEAR</v>
      </c>
      <c r="K528" s="82" t="str">
        <f>IFERROR(VLOOKUP($C:$C,source!$A:$B,2,0),"OLD STOCKS")</f>
        <v>SU20</v>
      </c>
      <c r="L528" s="82" t="str">
        <f t="shared" si="48"/>
        <v>Amersport ru-FOOTWEAR-SU20-April 2020</v>
      </c>
      <c r="M528" s="83">
        <f t="shared" si="49"/>
        <v>1</v>
      </c>
      <c r="N528" s="84">
        <f t="shared" si="50"/>
        <v>8600</v>
      </c>
    </row>
    <row r="529" spans="1:14" x14ac:dyDescent="0.3">
      <c r="A529" s="82" t="s">
        <v>56</v>
      </c>
      <c r="B529" s="82" t="s">
        <v>64</v>
      </c>
      <c r="C529" s="82" t="s">
        <v>69</v>
      </c>
      <c r="D529" s="111">
        <v>2</v>
      </c>
      <c r="E529" s="84">
        <v>5462</v>
      </c>
      <c r="F529" s="84">
        <v>5462</v>
      </c>
      <c r="G529" s="84">
        <v>910.33</v>
      </c>
      <c r="H529" s="91" t="s">
        <v>35</v>
      </c>
      <c r="I529" s="82" t="str">
        <f t="shared" si="51"/>
        <v>Amersport ru</v>
      </c>
      <c r="J529" s="82" t="str">
        <f>VLOOKUP($B:$B,source!$A:$B,2,0)</f>
        <v>FOOTWEAR</v>
      </c>
      <c r="K529" s="82" t="str">
        <f>IFERROR(VLOOKUP($C:$C,source!$A:$B,2,0),"OLD STOCKS")</f>
        <v>OLD STOCKS</v>
      </c>
      <c r="L529" s="82" t="str">
        <f t="shared" si="48"/>
        <v>Amersport ru-FOOTWEAR-OLD STOCKS-April 2020</v>
      </c>
      <c r="M529" s="83">
        <f t="shared" si="49"/>
        <v>2</v>
      </c>
      <c r="N529" s="84">
        <f t="shared" si="50"/>
        <v>5462</v>
      </c>
    </row>
    <row r="530" spans="1:14" x14ac:dyDescent="0.3">
      <c r="A530" s="82" t="s">
        <v>56</v>
      </c>
      <c r="B530" s="82" t="s">
        <v>64</v>
      </c>
      <c r="C530" s="82" t="s">
        <v>63</v>
      </c>
      <c r="D530" s="111">
        <v>335</v>
      </c>
      <c r="E530" s="84">
        <v>945311</v>
      </c>
      <c r="F530" s="84">
        <v>945311</v>
      </c>
      <c r="G530" s="84">
        <v>150245.35999999999</v>
      </c>
      <c r="H530" s="91" t="s">
        <v>35</v>
      </c>
      <c r="I530" s="82" t="str">
        <f t="shared" si="51"/>
        <v>Amersport ru</v>
      </c>
      <c r="J530" s="82" t="str">
        <f>VLOOKUP($B:$B,source!$A:$B,2,0)</f>
        <v>FOOTWEAR</v>
      </c>
      <c r="K530" s="82" t="str">
        <f>IFERROR(VLOOKUP($C:$C,source!$A:$B,2,0),"OLD STOCKS")</f>
        <v>FA19</v>
      </c>
      <c r="L530" s="82" t="str">
        <f t="shared" si="48"/>
        <v>Amersport ru-FOOTWEAR-FA19-April 2020</v>
      </c>
      <c r="M530" s="83">
        <f t="shared" si="49"/>
        <v>335</v>
      </c>
      <c r="N530" s="84">
        <f t="shared" si="50"/>
        <v>945311</v>
      </c>
    </row>
    <row r="531" spans="1:14" x14ac:dyDescent="0.3">
      <c r="A531" s="82" t="s">
        <v>56</v>
      </c>
      <c r="B531" s="82" t="s">
        <v>70</v>
      </c>
      <c r="C531" s="82" t="s">
        <v>58</v>
      </c>
      <c r="D531" s="111">
        <v>17</v>
      </c>
      <c r="E531" s="84">
        <v>33009</v>
      </c>
      <c r="F531" s="84">
        <v>33009</v>
      </c>
      <c r="G531" s="84">
        <v>5501.51</v>
      </c>
      <c r="H531" s="91" t="s">
        <v>35</v>
      </c>
      <c r="I531" s="82" t="str">
        <f t="shared" si="51"/>
        <v>Amersport ru</v>
      </c>
      <c r="J531" s="82" t="str">
        <f>VLOOKUP($B:$B,source!$A:$B,2,0)</f>
        <v>APPAREL</v>
      </c>
      <c r="K531" s="82" t="str">
        <f>IFERROR(VLOOKUP($C:$C,source!$A:$B,2,0),"OLD STOCKS")</f>
        <v>C/O</v>
      </c>
      <c r="L531" s="82" t="str">
        <f t="shared" si="48"/>
        <v>Amersport ru-APPAREL-C/O-April 2020</v>
      </c>
      <c r="M531" s="83">
        <f t="shared" si="49"/>
        <v>17</v>
      </c>
      <c r="N531" s="84">
        <f t="shared" si="50"/>
        <v>33009</v>
      </c>
    </row>
    <row r="532" spans="1:14" x14ac:dyDescent="0.3">
      <c r="A532" s="82" t="s">
        <v>56</v>
      </c>
      <c r="B532" s="82" t="s">
        <v>70</v>
      </c>
      <c r="C532" s="82" t="s">
        <v>66</v>
      </c>
      <c r="D532" s="111">
        <v>3</v>
      </c>
      <c r="E532" s="84">
        <v>17900</v>
      </c>
      <c r="F532" s="84">
        <v>17900</v>
      </c>
      <c r="G532" s="84">
        <v>2983.33</v>
      </c>
      <c r="H532" s="91" t="s">
        <v>35</v>
      </c>
      <c r="I532" s="82" t="str">
        <f t="shared" si="51"/>
        <v>Amersport ru</v>
      </c>
      <c r="J532" s="82" t="str">
        <f>VLOOKUP($B:$B,source!$A:$B,2,0)</f>
        <v>APPAREL</v>
      </c>
      <c r="K532" s="82" t="str">
        <f>IFERROR(VLOOKUP($C:$C,source!$A:$B,2,0),"OLD STOCKS")</f>
        <v>Incubate 2019</v>
      </c>
      <c r="L532" s="82" t="str">
        <f t="shared" si="48"/>
        <v>Amersport ru-APPAREL-Incubate 2019-April 2020</v>
      </c>
      <c r="M532" s="83">
        <f t="shared" si="49"/>
        <v>3</v>
      </c>
      <c r="N532" s="84">
        <f t="shared" si="50"/>
        <v>17900</v>
      </c>
    </row>
    <row r="533" spans="1:14" x14ac:dyDescent="0.3">
      <c r="A533" s="82" t="s">
        <v>56</v>
      </c>
      <c r="B533" s="82" t="s">
        <v>70</v>
      </c>
      <c r="C533" s="82" t="s">
        <v>59</v>
      </c>
      <c r="D533" s="111">
        <v>21</v>
      </c>
      <c r="E533" s="84">
        <v>34250</v>
      </c>
      <c r="F533" s="84">
        <v>34250</v>
      </c>
      <c r="G533" s="84">
        <v>5708.35</v>
      </c>
      <c r="H533" s="91" t="s">
        <v>35</v>
      </c>
      <c r="I533" s="82" t="str">
        <f t="shared" si="51"/>
        <v>Amersport ru</v>
      </c>
      <c r="J533" s="82" t="str">
        <f>VLOOKUP($B:$B,source!$A:$B,2,0)</f>
        <v>APPAREL</v>
      </c>
      <c r="K533" s="82" t="str">
        <f>IFERROR(VLOOKUP($C:$C,source!$A:$B,2,0),"OLD STOCKS")</f>
        <v>OLD STOCKS</v>
      </c>
      <c r="L533" s="82" t="str">
        <f t="shared" si="48"/>
        <v>Amersport ru-APPAREL-OLD STOCKS-April 2020</v>
      </c>
      <c r="M533" s="83">
        <f t="shared" si="49"/>
        <v>21</v>
      </c>
      <c r="N533" s="84">
        <f t="shared" si="50"/>
        <v>34250</v>
      </c>
    </row>
    <row r="534" spans="1:14" x14ac:dyDescent="0.3">
      <c r="A534" s="82" t="s">
        <v>56</v>
      </c>
      <c r="B534" s="82" t="s">
        <v>70</v>
      </c>
      <c r="C534" s="82" t="s">
        <v>74</v>
      </c>
      <c r="D534" s="111">
        <v>6</v>
      </c>
      <c r="E534" s="84">
        <v>23370</v>
      </c>
      <c r="F534" s="84">
        <v>23370</v>
      </c>
      <c r="G534" s="84">
        <v>3895</v>
      </c>
      <c r="H534" s="91" t="s">
        <v>35</v>
      </c>
      <c r="I534" s="82" t="str">
        <f t="shared" si="51"/>
        <v>Amersport ru</v>
      </c>
      <c r="J534" s="82" t="str">
        <f>VLOOKUP($B:$B,source!$A:$B,2,0)</f>
        <v>APPAREL</v>
      </c>
      <c r="K534" s="82" t="str">
        <f>IFERROR(VLOOKUP($C:$C,source!$A:$B,2,0),"OLD STOCKS")</f>
        <v>SP20</v>
      </c>
      <c r="L534" s="82" t="str">
        <f t="shared" si="48"/>
        <v>Amersport ru-APPAREL-SP20-April 2020</v>
      </c>
      <c r="M534" s="83">
        <f t="shared" si="49"/>
        <v>6</v>
      </c>
      <c r="N534" s="84">
        <f t="shared" si="50"/>
        <v>23370</v>
      </c>
    </row>
    <row r="535" spans="1:14" x14ac:dyDescent="0.3">
      <c r="A535" s="82" t="s">
        <v>56</v>
      </c>
      <c r="B535" s="82" t="s">
        <v>70</v>
      </c>
      <c r="C535" s="82" t="s">
        <v>100</v>
      </c>
      <c r="D535" s="111">
        <v>1</v>
      </c>
      <c r="E535" s="84">
        <v>6400</v>
      </c>
      <c r="F535" s="84">
        <v>6400</v>
      </c>
      <c r="G535" s="84">
        <v>1066.67</v>
      </c>
      <c r="H535" s="91" t="s">
        <v>35</v>
      </c>
      <c r="I535" s="82" t="str">
        <f t="shared" si="51"/>
        <v>Amersport ru</v>
      </c>
      <c r="J535" s="82" t="str">
        <f>VLOOKUP($B:$B,source!$A:$B,2,0)</f>
        <v>APPAREL</v>
      </c>
      <c r="K535" s="82" t="str">
        <f>IFERROR(VLOOKUP($C:$C,source!$A:$B,2,0),"OLD STOCKS")</f>
        <v>OLD STOCKS</v>
      </c>
      <c r="L535" s="82" t="str">
        <f t="shared" si="48"/>
        <v>Amersport ru-APPAREL-OLD STOCKS-April 2020</v>
      </c>
      <c r="M535" s="83">
        <f t="shared" si="49"/>
        <v>1</v>
      </c>
      <c r="N535" s="84">
        <f t="shared" si="50"/>
        <v>6400</v>
      </c>
    </row>
    <row r="536" spans="1:14" x14ac:dyDescent="0.3">
      <c r="A536" s="82" t="s">
        <v>56</v>
      </c>
      <c r="B536" s="82" t="s">
        <v>70</v>
      </c>
      <c r="C536" s="82" t="s">
        <v>71</v>
      </c>
      <c r="D536" s="111">
        <v>8</v>
      </c>
      <c r="E536" s="84">
        <v>19332</v>
      </c>
      <c r="F536" s="84">
        <v>19332</v>
      </c>
      <c r="G536" s="84">
        <v>3221.99</v>
      </c>
      <c r="H536" s="91" t="s">
        <v>35</v>
      </c>
      <c r="I536" s="82" t="str">
        <f t="shared" si="51"/>
        <v>Amersport ru</v>
      </c>
      <c r="J536" s="82" t="str">
        <f>VLOOKUP($B:$B,source!$A:$B,2,0)</f>
        <v>APPAREL</v>
      </c>
      <c r="K536" s="82" t="str">
        <f>IFERROR(VLOOKUP($C:$C,source!$A:$B,2,0),"OLD STOCKS")</f>
        <v>OLD STOCKS</v>
      </c>
      <c r="L536" s="82" t="str">
        <f t="shared" si="48"/>
        <v>Amersport ru-APPAREL-OLD STOCKS-April 2020</v>
      </c>
      <c r="M536" s="83">
        <f t="shared" si="49"/>
        <v>8</v>
      </c>
      <c r="N536" s="84">
        <f t="shared" si="50"/>
        <v>19332</v>
      </c>
    </row>
    <row r="537" spans="1:14" x14ac:dyDescent="0.3">
      <c r="A537" s="82" t="s">
        <v>56</v>
      </c>
      <c r="B537" s="82" t="s">
        <v>70</v>
      </c>
      <c r="C537" s="82" t="s">
        <v>61</v>
      </c>
      <c r="D537" s="111">
        <v>19</v>
      </c>
      <c r="E537" s="84">
        <v>21640</v>
      </c>
      <c r="F537" s="84">
        <v>21640</v>
      </c>
      <c r="G537" s="84">
        <v>3606.67</v>
      </c>
      <c r="H537" s="91" t="s">
        <v>35</v>
      </c>
      <c r="I537" s="82" t="str">
        <f t="shared" si="51"/>
        <v>Amersport ru</v>
      </c>
      <c r="J537" s="82" t="str">
        <f>VLOOKUP($B:$B,source!$A:$B,2,0)</f>
        <v>APPAREL</v>
      </c>
      <c r="K537" s="82" t="str">
        <f>IFERROR(VLOOKUP($C:$C,source!$A:$B,2,0),"OLD STOCKS")</f>
        <v>HO19</v>
      </c>
      <c r="L537" s="82" t="str">
        <f t="shared" si="48"/>
        <v>Amersport ru-APPAREL-HO19-April 2020</v>
      </c>
      <c r="M537" s="83">
        <f t="shared" si="49"/>
        <v>19</v>
      </c>
      <c r="N537" s="84">
        <f t="shared" si="50"/>
        <v>21640</v>
      </c>
    </row>
    <row r="538" spans="1:14" x14ac:dyDescent="0.3">
      <c r="A538" s="82" t="s">
        <v>56</v>
      </c>
      <c r="B538" s="82" t="s">
        <v>70</v>
      </c>
      <c r="C538" s="82" t="s">
        <v>62</v>
      </c>
      <c r="D538" s="111">
        <v>8</v>
      </c>
      <c r="E538" s="84">
        <v>12565</v>
      </c>
      <c r="F538" s="84">
        <v>12565</v>
      </c>
      <c r="G538" s="84">
        <v>2094.15</v>
      </c>
      <c r="H538" s="91" t="s">
        <v>35</v>
      </c>
      <c r="I538" s="82" t="str">
        <f t="shared" si="51"/>
        <v>Amersport ru</v>
      </c>
      <c r="J538" s="82" t="str">
        <f>VLOOKUP($B:$B,source!$A:$B,2,0)</f>
        <v>APPAREL</v>
      </c>
      <c r="K538" s="82" t="str">
        <f>IFERROR(VLOOKUP($C:$C,source!$A:$B,2,0),"OLD STOCKS")</f>
        <v>OLD STOCKS</v>
      </c>
      <c r="L538" s="82" t="str">
        <f t="shared" si="48"/>
        <v>Amersport ru-APPAREL-OLD STOCKS-April 2020</v>
      </c>
      <c r="M538" s="83">
        <f t="shared" si="49"/>
        <v>8</v>
      </c>
      <c r="N538" s="84">
        <f t="shared" si="50"/>
        <v>12565</v>
      </c>
    </row>
    <row r="539" spans="1:14" x14ac:dyDescent="0.3">
      <c r="A539" s="82" t="s">
        <v>56</v>
      </c>
      <c r="B539" s="82" t="s">
        <v>70</v>
      </c>
      <c r="C539" s="82" t="s">
        <v>63</v>
      </c>
      <c r="D539" s="111">
        <v>51</v>
      </c>
      <c r="E539" s="84">
        <v>104195</v>
      </c>
      <c r="F539" s="84">
        <v>104195</v>
      </c>
      <c r="G539" s="84">
        <v>17365.82</v>
      </c>
      <c r="H539" s="91" t="s">
        <v>35</v>
      </c>
      <c r="I539" s="82" t="str">
        <f t="shared" si="51"/>
        <v>Amersport ru</v>
      </c>
      <c r="J539" s="82" t="str">
        <f>VLOOKUP($B:$B,source!$A:$B,2,0)</f>
        <v>APPAREL</v>
      </c>
      <c r="K539" s="82" t="str">
        <f>IFERROR(VLOOKUP($C:$C,source!$A:$B,2,0),"OLD STOCKS")</f>
        <v>FA19</v>
      </c>
      <c r="L539" s="82" t="str">
        <f t="shared" si="48"/>
        <v>Amersport ru-APPAREL-FA19-April 2020</v>
      </c>
      <c r="M539" s="83">
        <f t="shared" si="49"/>
        <v>51</v>
      </c>
      <c r="N539" s="84">
        <f t="shared" si="50"/>
        <v>104195</v>
      </c>
    </row>
    <row r="540" spans="1:14" x14ac:dyDescent="0.3">
      <c r="A540" s="82" t="s">
        <v>56</v>
      </c>
      <c r="B540" s="82" t="s">
        <v>57</v>
      </c>
      <c r="C540" s="82" t="s">
        <v>58</v>
      </c>
      <c r="D540" s="111">
        <v>45</v>
      </c>
      <c r="E540" s="84">
        <v>81913</v>
      </c>
      <c r="F540" s="84">
        <v>81913</v>
      </c>
      <c r="G540" s="84">
        <v>13652.14</v>
      </c>
      <c r="H540" s="91" t="s">
        <v>36</v>
      </c>
      <c r="I540" s="82" t="str">
        <f t="shared" si="51"/>
        <v>Amersport ru</v>
      </c>
      <c r="J540" s="82" t="str">
        <f>VLOOKUP($B:$B,source!$A:$B,2,0)</f>
        <v>ACC</v>
      </c>
      <c r="K540" s="82" t="str">
        <f>IFERROR(VLOOKUP($C:$C,source!$A:$B,2,0),"OLD STOCKS")</f>
        <v>C/O</v>
      </c>
      <c r="L540" s="82" t="str">
        <f t="shared" si="48"/>
        <v>Amersport ru-ACC-C/O-May 2020</v>
      </c>
      <c r="M540" s="83">
        <f t="shared" si="49"/>
        <v>45</v>
      </c>
      <c r="N540" s="84">
        <f t="shared" si="50"/>
        <v>81913</v>
      </c>
    </row>
    <row r="541" spans="1:14" x14ac:dyDescent="0.3">
      <c r="A541" s="82" t="s">
        <v>56</v>
      </c>
      <c r="B541" s="82" t="s">
        <v>57</v>
      </c>
      <c r="C541" s="82" t="s">
        <v>59</v>
      </c>
      <c r="D541" s="111">
        <v>14</v>
      </c>
      <c r="E541" s="84">
        <v>23183</v>
      </c>
      <c r="F541" s="84">
        <v>23183</v>
      </c>
      <c r="G541" s="84">
        <v>3863.84</v>
      </c>
      <c r="H541" s="91" t="s">
        <v>36</v>
      </c>
      <c r="I541" s="82" t="str">
        <f t="shared" si="51"/>
        <v>Amersport ru</v>
      </c>
      <c r="J541" s="82" t="str">
        <f>VLOOKUP($B:$B,source!$A:$B,2,0)</f>
        <v>ACC</v>
      </c>
      <c r="K541" s="82" t="str">
        <f>IFERROR(VLOOKUP($C:$C,source!$A:$B,2,0),"OLD STOCKS")</f>
        <v>OLD STOCKS</v>
      </c>
      <c r="L541" s="82" t="str">
        <f t="shared" si="48"/>
        <v>Amersport ru-ACC-OLD STOCKS-May 2020</v>
      </c>
      <c r="M541" s="83">
        <f t="shared" si="49"/>
        <v>14</v>
      </c>
      <c r="N541" s="84">
        <f t="shared" si="50"/>
        <v>23183</v>
      </c>
    </row>
    <row r="542" spans="1:14" x14ac:dyDescent="0.3">
      <c r="A542" s="82" t="s">
        <v>56</v>
      </c>
      <c r="B542" s="82" t="s">
        <v>57</v>
      </c>
      <c r="C542" s="125" t="s">
        <v>60</v>
      </c>
      <c r="D542" s="133">
        <v>59</v>
      </c>
      <c r="E542" s="127">
        <v>11181</v>
      </c>
      <c r="F542" s="127">
        <v>11181</v>
      </c>
      <c r="G542" s="127">
        <v>1863.51</v>
      </c>
      <c r="H542" s="132" t="s">
        <v>36</v>
      </c>
      <c r="I542" s="125" t="str">
        <f t="shared" si="51"/>
        <v>Amersport ru</v>
      </c>
      <c r="J542" s="125" t="str">
        <f>VLOOKUP($B:$B,source!$A:$B,2,0)</f>
        <v>ACC</v>
      </c>
      <c r="K542" s="125" t="str">
        <f>IFERROR(VLOOKUP($C:$C,source!$A:$B,2,0),"OLD STOCKS")</f>
        <v>All Seasons</v>
      </c>
      <c r="L542" s="125" t="str">
        <f t="shared" si="48"/>
        <v>Amersport ru-ACC-All Seasons-May 2020</v>
      </c>
      <c r="M542" s="126">
        <f t="shared" si="49"/>
        <v>59</v>
      </c>
      <c r="N542" s="127">
        <f t="shared" si="50"/>
        <v>11181</v>
      </c>
    </row>
    <row r="543" spans="1:14" x14ac:dyDescent="0.3">
      <c r="A543" s="82" t="s">
        <v>56</v>
      </c>
      <c r="B543" s="82" t="s">
        <v>57</v>
      </c>
      <c r="C543" s="82" t="s">
        <v>61</v>
      </c>
      <c r="D543" s="111">
        <v>8</v>
      </c>
      <c r="E543" s="84">
        <v>12238</v>
      </c>
      <c r="F543" s="84">
        <v>12238</v>
      </c>
      <c r="G543" s="84">
        <v>2039.66</v>
      </c>
      <c r="H543" s="91" t="s">
        <v>36</v>
      </c>
      <c r="I543" s="82" t="str">
        <f t="shared" si="51"/>
        <v>Amersport ru</v>
      </c>
      <c r="J543" s="82" t="str">
        <f>VLOOKUP($B:$B,source!$A:$B,2,0)</f>
        <v>ACC</v>
      </c>
      <c r="K543" s="82" t="str">
        <f>IFERROR(VLOOKUP($C:$C,source!$A:$B,2,0),"OLD STOCKS")</f>
        <v>HO19</v>
      </c>
      <c r="L543" s="82" t="str">
        <f t="shared" si="48"/>
        <v>Amersport ru-ACC-HO19-May 2020</v>
      </c>
      <c r="M543" s="83">
        <f t="shared" si="49"/>
        <v>8</v>
      </c>
      <c r="N543" s="84">
        <f t="shared" si="50"/>
        <v>12238</v>
      </c>
    </row>
    <row r="544" spans="1:14" x14ac:dyDescent="0.3">
      <c r="A544" s="82" t="s">
        <v>56</v>
      </c>
      <c r="B544" s="82" t="s">
        <v>57</v>
      </c>
      <c r="C544" s="82" t="s">
        <v>62</v>
      </c>
      <c r="D544" s="111">
        <v>6</v>
      </c>
      <c r="E544" s="84">
        <v>10929</v>
      </c>
      <c r="F544" s="84">
        <v>10929</v>
      </c>
      <c r="G544" s="84">
        <v>1821.49</v>
      </c>
      <c r="H544" s="91" t="s">
        <v>36</v>
      </c>
      <c r="I544" s="82" t="str">
        <f t="shared" si="51"/>
        <v>Amersport ru</v>
      </c>
      <c r="J544" s="82" t="str">
        <f>VLOOKUP($B:$B,source!$A:$B,2,0)</f>
        <v>ACC</v>
      </c>
      <c r="K544" s="82" t="str">
        <f>IFERROR(VLOOKUP($C:$C,source!$A:$B,2,0),"OLD STOCKS")</f>
        <v>OLD STOCKS</v>
      </c>
      <c r="L544" s="82" t="str">
        <f t="shared" si="48"/>
        <v>Amersport ru-ACC-OLD STOCKS-May 2020</v>
      </c>
      <c r="M544" s="83">
        <f t="shared" si="49"/>
        <v>6</v>
      </c>
      <c r="N544" s="84">
        <f t="shared" si="50"/>
        <v>10929</v>
      </c>
    </row>
    <row r="545" spans="1:14" x14ac:dyDescent="0.3">
      <c r="A545" s="82" t="s">
        <v>56</v>
      </c>
      <c r="B545" s="82" t="s">
        <v>57</v>
      </c>
      <c r="C545" s="82" t="s">
        <v>102</v>
      </c>
      <c r="D545" s="111">
        <v>3</v>
      </c>
      <c r="E545" s="84">
        <v>6975</v>
      </c>
      <c r="F545" s="84">
        <v>6975</v>
      </c>
      <c r="G545" s="84">
        <v>1162.5</v>
      </c>
      <c r="H545" s="91" t="s">
        <v>36</v>
      </c>
      <c r="I545" s="82" t="str">
        <f t="shared" si="51"/>
        <v>Amersport ru</v>
      </c>
      <c r="J545" s="82" t="str">
        <f>VLOOKUP($B:$B,source!$A:$B,2,0)</f>
        <v>ACC</v>
      </c>
      <c r="K545" s="82" t="str">
        <f>IFERROR(VLOOKUP($C:$C,source!$A:$B,2,0),"OLD STOCKS")</f>
        <v>SU20</v>
      </c>
      <c r="L545" s="82" t="str">
        <f t="shared" si="48"/>
        <v>Amersport ru-ACC-SU20-May 2020</v>
      </c>
      <c r="M545" s="83">
        <f t="shared" si="49"/>
        <v>3</v>
      </c>
      <c r="N545" s="84">
        <f t="shared" si="50"/>
        <v>6975</v>
      </c>
    </row>
    <row r="546" spans="1:14" x14ac:dyDescent="0.3">
      <c r="A546" s="82" t="s">
        <v>56</v>
      </c>
      <c r="B546" s="82" t="s">
        <v>57</v>
      </c>
      <c r="C546" s="82" t="s">
        <v>63</v>
      </c>
      <c r="D546" s="111">
        <v>12</v>
      </c>
      <c r="E546" s="84">
        <v>16462</v>
      </c>
      <c r="F546" s="84">
        <v>16462</v>
      </c>
      <c r="G546" s="84">
        <v>2743.65</v>
      </c>
      <c r="H546" s="91" t="s">
        <v>36</v>
      </c>
      <c r="I546" s="82" t="str">
        <f t="shared" si="51"/>
        <v>Amersport ru</v>
      </c>
      <c r="J546" s="82" t="str">
        <f>VLOOKUP($B:$B,source!$A:$B,2,0)</f>
        <v>ACC</v>
      </c>
      <c r="K546" s="82" t="str">
        <f>IFERROR(VLOOKUP($C:$C,source!$A:$B,2,0),"OLD STOCKS")</f>
        <v>FA19</v>
      </c>
      <c r="L546" s="82" t="str">
        <f t="shared" si="48"/>
        <v>Amersport ru-ACC-FA19-May 2020</v>
      </c>
      <c r="M546" s="83">
        <f t="shared" si="49"/>
        <v>12</v>
      </c>
      <c r="N546" s="84">
        <f t="shared" si="50"/>
        <v>16462</v>
      </c>
    </row>
    <row r="547" spans="1:14" x14ac:dyDescent="0.3">
      <c r="A547" s="82" t="s">
        <v>56</v>
      </c>
      <c r="B547" s="82" t="s">
        <v>64</v>
      </c>
      <c r="C547" s="82" t="s">
        <v>58</v>
      </c>
      <c r="D547" s="111">
        <v>652</v>
      </c>
      <c r="E547" s="84">
        <v>3928751</v>
      </c>
      <c r="F547" s="84">
        <v>3928751</v>
      </c>
      <c r="G547" s="84">
        <v>654792.02</v>
      </c>
      <c r="H547" s="91" t="s">
        <v>36</v>
      </c>
      <c r="I547" s="82" t="str">
        <f t="shared" si="51"/>
        <v>Amersport ru</v>
      </c>
      <c r="J547" s="82" t="str">
        <f>VLOOKUP($B:$B,source!$A:$B,2,0)</f>
        <v>FOOTWEAR</v>
      </c>
      <c r="K547" s="82" t="str">
        <f>IFERROR(VLOOKUP($C:$C,source!$A:$B,2,0),"OLD STOCKS")</f>
        <v>C/O</v>
      </c>
      <c r="L547" s="82" t="str">
        <f t="shared" si="48"/>
        <v>Amersport ru-FOOTWEAR-C/O-May 2020</v>
      </c>
      <c r="M547" s="83">
        <f t="shared" si="49"/>
        <v>652</v>
      </c>
      <c r="N547" s="84">
        <f t="shared" si="50"/>
        <v>3928751</v>
      </c>
    </row>
    <row r="548" spans="1:14" x14ac:dyDescent="0.3">
      <c r="A548" s="82" t="s">
        <v>56</v>
      </c>
      <c r="B548" s="82" t="s">
        <v>64</v>
      </c>
      <c r="C548" s="82" t="s">
        <v>66</v>
      </c>
      <c r="D548" s="111">
        <v>231</v>
      </c>
      <c r="E548" s="84">
        <v>2053275</v>
      </c>
      <c r="F548" s="84">
        <v>2053275</v>
      </c>
      <c r="G548" s="84">
        <v>342212.27</v>
      </c>
      <c r="H548" s="91" t="s">
        <v>36</v>
      </c>
      <c r="I548" s="82" t="str">
        <f t="shared" si="51"/>
        <v>Amersport ru</v>
      </c>
      <c r="J548" s="82" t="str">
        <f>VLOOKUP($B:$B,source!$A:$B,2,0)</f>
        <v>FOOTWEAR</v>
      </c>
      <c r="K548" s="82" t="str">
        <f>IFERROR(VLOOKUP($C:$C,source!$A:$B,2,0),"OLD STOCKS")</f>
        <v>Incubate 2019</v>
      </c>
      <c r="L548" s="82" t="str">
        <f t="shared" si="48"/>
        <v>Amersport ru-FOOTWEAR-Incubate 2019-May 2020</v>
      </c>
      <c r="M548" s="83">
        <f t="shared" si="49"/>
        <v>231</v>
      </c>
      <c r="N548" s="84">
        <f t="shared" si="50"/>
        <v>2053275</v>
      </c>
    </row>
    <row r="549" spans="1:14" x14ac:dyDescent="0.3">
      <c r="A549" s="82" t="s">
        <v>56</v>
      </c>
      <c r="B549" s="82" t="s">
        <v>64</v>
      </c>
      <c r="C549" s="82" t="s">
        <v>99</v>
      </c>
      <c r="D549" s="111">
        <v>138</v>
      </c>
      <c r="E549" s="84">
        <v>1266529</v>
      </c>
      <c r="F549" s="84">
        <v>1266529</v>
      </c>
      <c r="G549" s="84">
        <v>211088.17</v>
      </c>
      <c r="H549" s="91" t="s">
        <v>36</v>
      </c>
      <c r="I549" s="82" t="str">
        <f t="shared" si="51"/>
        <v>Amersport ru</v>
      </c>
      <c r="J549" s="82" t="str">
        <f>VLOOKUP($B:$B,source!$A:$B,2,0)</f>
        <v>FOOTWEAR</v>
      </c>
      <c r="K549" s="82" t="str">
        <f>IFERROR(VLOOKUP($C:$C,source!$A:$B,2,0),"OLD STOCKS")</f>
        <v>Incubate 2020</v>
      </c>
      <c r="L549" s="82" t="str">
        <f t="shared" si="48"/>
        <v>Amersport ru-FOOTWEAR-Incubate 2020-May 2020</v>
      </c>
      <c r="M549" s="83">
        <f t="shared" si="49"/>
        <v>138</v>
      </c>
      <c r="N549" s="84">
        <f t="shared" si="50"/>
        <v>1266529</v>
      </c>
    </row>
    <row r="550" spans="1:14" x14ac:dyDescent="0.3">
      <c r="A550" s="82" t="s">
        <v>56</v>
      </c>
      <c r="B550" s="82" t="s">
        <v>64</v>
      </c>
      <c r="C550" s="82" t="s">
        <v>67</v>
      </c>
      <c r="D550" s="111">
        <v>1</v>
      </c>
      <c r="E550" s="84">
        <v>2363</v>
      </c>
      <c r="F550" s="84">
        <v>2363</v>
      </c>
      <c r="G550" s="84">
        <v>393.83</v>
      </c>
      <c r="H550" s="91" t="s">
        <v>36</v>
      </c>
      <c r="I550" s="82" t="str">
        <f t="shared" si="51"/>
        <v>Amersport ru</v>
      </c>
      <c r="J550" s="82" t="str">
        <f>VLOOKUP($B:$B,source!$A:$B,2,0)</f>
        <v>FOOTWEAR</v>
      </c>
      <c r="K550" s="82" t="str">
        <f>IFERROR(VLOOKUP($C:$C,source!$A:$B,2,0),"OLD STOCKS")</f>
        <v>OLD STOCKS</v>
      </c>
      <c r="L550" s="82" t="str">
        <f t="shared" si="48"/>
        <v>Amersport ru-FOOTWEAR-OLD STOCKS-May 2020</v>
      </c>
      <c r="M550" s="83">
        <f t="shared" si="49"/>
        <v>1</v>
      </c>
      <c r="N550" s="84">
        <f t="shared" si="50"/>
        <v>2363</v>
      </c>
    </row>
    <row r="551" spans="1:14" x14ac:dyDescent="0.3">
      <c r="A551" s="82" t="s">
        <v>56</v>
      </c>
      <c r="B551" s="82" t="s">
        <v>64</v>
      </c>
      <c r="C551" s="82" t="s">
        <v>59</v>
      </c>
      <c r="D551" s="111">
        <v>188</v>
      </c>
      <c r="E551" s="84">
        <v>717566</v>
      </c>
      <c r="F551" s="84">
        <v>717566</v>
      </c>
      <c r="G551" s="84">
        <v>118587.62</v>
      </c>
      <c r="H551" s="91" t="s">
        <v>36</v>
      </c>
      <c r="I551" s="82" t="str">
        <f t="shared" si="51"/>
        <v>Amersport ru</v>
      </c>
      <c r="J551" s="82" t="str">
        <f>VLOOKUP($B:$B,source!$A:$B,2,0)</f>
        <v>FOOTWEAR</v>
      </c>
      <c r="K551" s="82" t="str">
        <f>IFERROR(VLOOKUP($C:$C,source!$A:$B,2,0),"OLD STOCKS")</f>
        <v>OLD STOCKS</v>
      </c>
      <c r="L551" s="82" t="str">
        <f t="shared" si="48"/>
        <v>Amersport ru-FOOTWEAR-OLD STOCKS-May 2020</v>
      </c>
      <c r="M551" s="83">
        <f t="shared" si="49"/>
        <v>188</v>
      </c>
      <c r="N551" s="84">
        <f t="shared" si="50"/>
        <v>717566</v>
      </c>
    </row>
    <row r="552" spans="1:14" x14ac:dyDescent="0.3">
      <c r="A552" s="82" t="s">
        <v>56</v>
      </c>
      <c r="B552" s="82" t="s">
        <v>64</v>
      </c>
      <c r="C552" s="82" t="s">
        <v>74</v>
      </c>
      <c r="D552" s="111">
        <v>1724</v>
      </c>
      <c r="E552" s="84">
        <v>7686249</v>
      </c>
      <c r="F552" s="84">
        <v>7686249</v>
      </c>
      <c r="G552" s="84">
        <v>1281042.24</v>
      </c>
      <c r="H552" s="91" t="s">
        <v>36</v>
      </c>
      <c r="I552" s="82" t="str">
        <f t="shared" si="51"/>
        <v>Amersport ru</v>
      </c>
      <c r="J552" s="82" t="str">
        <f>VLOOKUP($B:$B,source!$A:$B,2,0)</f>
        <v>FOOTWEAR</v>
      </c>
      <c r="K552" s="82" t="str">
        <f>IFERROR(VLOOKUP($C:$C,source!$A:$B,2,0),"OLD STOCKS")</f>
        <v>SP20</v>
      </c>
      <c r="L552" s="82" t="str">
        <f t="shared" si="48"/>
        <v>Amersport ru-FOOTWEAR-SP20-May 2020</v>
      </c>
      <c r="M552" s="83">
        <f t="shared" si="49"/>
        <v>1724</v>
      </c>
      <c r="N552" s="84">
        <f t="shared" si="50"/>
        <v>7686249</v>
      </c>
    </row>
    <row r="553" spans="1:14" x14ac:dyDescent="0.3">
      <c r="A553" s="82" t="s">
        <v>56</v>
      </c>
      <c r="B553" s="82" t="s">
        <v>64</v>
      </c>
      <c r="C553" s="82" t="s">
        <v>60</v>
      </c>
      <c r="D553" s="111">
        <v>602</v>
      </c>
      <c r="E553" s="84">
        <v>3510942</v>
      </c>
      <c r="F553" s="84">
        <v>3510942</v>
      </c>
      <c r="G553" s="84">
        <v>577296.73</v>
      </c>
      <c r="H553" s="91" t="s">
        <v>36</v>
      </c>
      <c r="I553" s="82" t="str">
        <f t="shared" si="51"/>
        <v>Amersport ru</v>
      </c>
      <c r="J553" s="82" t="str">
        <f>VLOOKUP($B:$B,source!$A:$B,2,0)</f>
        <v>FOOTWEAR</v>
      </c>
      <c r="K553" s="82" t="str">
        <f>IFERROR(VLOOKUP($C:$C,source!$A:$B,2,0),"OLD STOCKS")</f>
        <v>All Seasons</v>
      </c>
      <c r="L553" s="82" t="str">
        <f t="shared" si="48"/>
        <v>Amersport ru-FOOTWEAR-All Seasons-May 2020</v>
      </c>
      <c r="M553" s="83">
        <f t="shared" si="49"/>
        <v>602</v>
      </c>
      <c r="N553" s="84">
        <f t="shared" si="50"/>
        <v>3510942</v>
      </c>
    </row>
    <row r="554" spans="1:14" x14ac:dyDescent="0.3">
      <c r="A554" s="82" t="s">
        <v>56</v>
      </c>
      <c r="B554" s="82" t="s">
        <v>64</v>
      </c>
      <c r="C554" s="82" t="s">
        <v>68</v>
      </c>
      <c r="D554" s="111">
        <v>4</v>
      </c>
      <c r="E554" s="84">
        <v>13200</v>
      </c>
      <c r="F554" s="84">
        <v>13200</v>
      </c>
      <c r="G554" s="84">
        <v>2200</v>
      </c>
      <c r="H554" s="91" t="s">
        <v>36</v>
      </c>
      <c r="I554" s="82" t="str">
        <f t="shared" si="51"/>
        <v>Amersport ru</v>
      </c>
      <c r="J554" s="82" t="str">
        <f>VLOOKUP($B:$B,source!$A:$B,2,0)</f>
        <v>FOOTWEAR</v>
      </c>
      <c r="K554" s="82" t="str">
        <f>IFERROR(VLOOKUP($C:$C,source!$A:$B,2,0),"OLD STOCKS")</f>
        <v>OLD STOCKS</v>
      </c>
      <c r="L554" s="82" t="str">
        <f t="shared" si="48"/>
        <v>Amersport ru-FOOTWEAR-OLD STOCKS-May 2020</v>
      </c>
      <c r="M554" s="83">
        <f t="shared" si="49"/>
        <v>4</v>
      </c>
      <c r="N554" s="84">
        <f t="shared" si="50"/>
        <v>13200</v>
      </c>
    </row>
    <row r="555" spans="1:14" x14ac:dyDescent="0.3">
      <c r="A555" s="82" t="s">
        <v>56</v>
      </c>
      <c r="B555" s="82" t="s">
        <v>64</v>
      </c>
      <c r="C555" s="82" t="s">
        <v>61</v>
      </c>
      <c r="D555" s="111">
        <v>153</v>
      </c>
      <c r="E555" s="84">
        <v>604272</v>
      </c>
      <c r="F555" s="84">
        <v>604272</v>
      </c>
      <c r="G555" s="84">
        <v>100711.98</v>
      </c>
      <c r="H555" s="91" t="s">
        <v>36</v>
      </c>
      <c r="I555" s="82" t="str">
        <f t="shared" si="51"/>
        <v>Amersport ru</v>
      </c>
      <c r="J555" s="82" t="str">
        <f>VLOOKUP($B:$B,source!$A:$B,2,0)</f>
        <v>FOOTWEAR</v>
      </c>
      <c r="K555" s="82" t="str">
        <f>IFERROR(VLOOKUP($C:$C,source!$A:$B,2,0),"OLD STOCKS")</f>
        <v>HO19</v>
      </c>
      <c r="L555" s="82" t="str">
        <f t="shared" si="48"/>
        <v>Amersport ru-FOOTWEAR-HO19-May 2020</v>
      </c>
      <c r="M555" s="83">
        <f t="shared" si="49"/>
        <v>153</v>
      </c>
      <c r="N555" s="84">
        <f t="shared" si="50"/>
        <v>604272</v>
      </c>
    </row>
    <row r="556" spans="1:14" x14ac:dyDescent="0.3">
      <c r="A556" s="82" t="s">
        <v>56</v>
      </c>
      <c r="B556" s="82" t="s">
        <v>64</v>
      </c>
      <c r="C556" s="82" t="s">
        <v>80</v>
      </c>
      <c r="D556" s="111">
        <v>1</v>
      </c>
      <c r="E556" s="84">
        <v>2880</v>
      </c>
      <c r="F556" s="84">
        <v>2880</v>
      </c>
      <c r="G556" s="84">
        <v>480</v>
      </c>
      <c r="H556" s="91" t="s">
        <v>36</v>
      </c>
      <c r="I556" s="82" t="str">
        <f t="shared" si="51"/>
        <v>Amersport ru</v>
      </c>
      <c r="J556" s="82" t="str">
        <f>VLOOKUP($B:$B,source!$A:$B,2,0)</f>
        <v>FOOTWEAR</v>
      </c>
      <c r="K556" s="82" t="str">
        <f>IFERROR(VLOOKUP($C:$C,source!$A:$B,2,0),"OLD STOCKS")</f>
        <v>OLD STOCKS</v>
      </c>
      <c r="L556" s="82" t="str">
        <f t="shared" si="48"/>
        <v>Amersport ru-FOOTWEAR-OLD STOCKS-May 2020</v>
      </c>
      <c r="M556" s="83">
        <f t="shared" si="49"/>
        <v>1</v>
      </c>
      <c r="N556" s="84">
        <f t="shared" si="50"/>
        <v>2880</v>
      </c>
    </row>
    <row r="557" spans="1:14" x14ac:dyDescent="0.3">
      <c r="A557" s="82" t="s">
        <v>56</v>
      </c>
      <c r="B557" s="82" t="s">
        <v>64</v>
      </c>
      <c r="C557" s="82" t="s">
        <v>62</v>
      </c>
      <c r="D557" s="111">
        <v>122</v>
      </c>
      <c r="E557" s="84">
        <v>387262</v>
      </c>
      <c r="F557" s="84">
        <v>387262</v>
      </c>
      <c r="G557" s="84">
        <v>63170.48</v>
      </c>
      <c r="H557" s="91" t="s">
        <v>36</v>
      </c>
      <c r="I557" s="82" t="str">
        <f t="shared" si="51"/>
        <v>Amersport ru</v>
      </c>
      <c r="J557" s="82" t="str">
        <f>VLOOKUP($B:$B,source!$A:$B,2,0)</f>
        <v>FOOTWEAR</v>
      </c>
      <c r="K557" s="82" t="str">
        <f>IFERROR(VLOOKUP($C:$C,source!$A:$B,2,0),"OLD STOCKS")</f>
        <v>OLD STOCKS</v>
      </c>
      <c r="L557" s="82" t="str">
        <f t="shared" si="48"/>
        <v>Amersport ru-FOOTWEAR-OLD STOCKS-May 2020</v>
      </c>
      <c r="M557" s="83">
        <f t="shared" si="49"/>
        <v>122</v>
      </c>
      <c r="N557" s="84">
        <f t="shared" si="50"/>
        <v>387262</v>
      </c>
    </row>
    <row r="558" spans="1:14" x14ac:dyDescent="0.3">
      <c r="A558" s="82" t="s">
        <v>56</v>
      </c>
      <c r="B558" s="82" t="s">
        <v>64</v>
      </c>
      <c r="C558" s="82" t="s">
        <v>102</v>
      </c>
      <c r="D558" s="111">
        <v>112</v>
      </c>
      <c r="E558" s="84">
        <v>835696</v>
      </c>
      <c r="F558" s="84">
        <v>835696</v>
      </c>
      <c r="G558" s="84">
        <v>139282.64000000001</v>
      </c>
      <c r="H558" s="91" t="s">
        <v>36</v>
      </c>
      <c r="I558" s="82" t="str">
        <f t="shared" si="51"/>
        <v>Amersport ru</v>
      </c>
      <c r="J558" s="82" t="str">
        <f>VLOOKUP($B:$B,source!$A:$B,2,0)</f>
        <v>FOOTWEAR</v>
      </c>
      <c r="K558" s="82" t="str">
        <f>IFERROR(VLOOKUP($C:$C,source!$A:$B,2,0),"OLD STOCKS")</f>
        <v>SU20</v>
      </c>
      <c r="L558" s="82" t="str">
        <f t="shared" si="48"/>
        <v>Amersport ru-FOOTWEAR-SU20-May 2020</v>
      </c>
      <c r="M558" s="83">
        <f t="shared" si="49"/>
        <v>112</v>
      </c>
      <c r="N558" s="84">
        <f t="shared" si="50"/>
        <v>835696</v>
      </c>
    </row>
    <row r="559" spans="1:14" x14ac:dyDescent="0.3">
      <c r="A559" s="82" t="s">
        <v>56</v>
      </c>
      <c r="B559" s="82" t="s">
        <v>64</v>
      </c>
      <c r="C559" s="82" t="s">
        <v>69</v>
      </c>
      <c r="D559" s="111">
        <v>6</v>
      </c>
      <c r="E559" s="84">
        <v>17000</v>
      </c>
      <c r="F559" s="84">
        <v>17000</v>
      </c>
      <c r="G559" s="84">
        <v>2833.33</v>
      </c>
      <c r="H559" s="91" t="s">
        <v>36</v>
      </c>
      <c r="I559" s="82" t="str">
        <f t="shared" si="51"/>
        <v>Amersport ru</v>
      </c>
      <c r="J559" s="82" t="str">
        <f>VLOOKUP($B:$B,source!$A:$B,2,0)</f>
        <v>FOOTWEAR</v>
      </c>
      <c r="K559" s="82" t="str">
        <f>IFERROR(VLOOKUP($C:$C,source!$A:$B,2,0),"OLD STOCKS")</f>
        <v>OLD STOCKS</v>
      </c>
      <c r="L559" s="82" t="str">
        <f t="shared" si="48"/>
        <v>Amersport ru-FOOTWEAR-OLD STOCKS-May 2020</v>
      </c>
      <c r="M559" s="83">
        <f t="shared" si="49"/>
        <v>6</v>
      </c>
      <c r="N559" s="84">
        <f t="shared" si="50"/>
        <v>17000</v>
      </c>
    </row>
    <row r="560" spans="1:14" x14ac:dyDescent="0.3">
      <c r="A560" s="82" t="s">
        <v>56</v>
      </c>
      <c r="B560" s="82" t="s">
        <v>64</v>
      </c>
      <c r="C560" s="82" t="s">
        <v>63</v>
      </c>
      <c r="D560" s="111">
        <v>429</v>
      </c>
      <c r="E560" s="84">
        <v>1247890</v>
      </c>
      <c r="F560" s="84">
        <v>1247890</v>
      </c>
      <c r="G560" s="84">
        <v>201419.12</v>
      </c>
      <c r="H560" s="91" t="s">
        <v>36</v>
      </c>
      <c r="I560" s="82" t="str">
        <f t="shared" si="51"/>
        <v>Amersport ru</v>
      </c>
      <c r="J560" s="82" t="str">
        <f>VLOOKUP($B:$B,source!$A:$B,2,0)</f>
        <v>FOOTWEAR</v>
      </c>
      <c r="K560" s="82" t="str">
        <f>IFERROR(VLOOKUP($C:$C,source!$A:$B,2,0),"OLD STOCKS")</f>
        <v>FA19</v>
      </c>
      <c r="L560" s="82" t="str">
        <f t="shared" si="48"/>
        <v>Amersport ru-FOOTWEAR-FA19-May 2020</v>
      </c>
      <c r="M560" s="83">
        <f t="shared" si="49"/>
        <v>429</v>
      </c>
      <c r="N560" s="84">
        <f t="shared" si="50"/>
        <v>1247890</v>
      </c>
    </row>
    <row r="561" spans="1:14" x14ac:dyDescent="0.3">
      <c r="A561" s="82" t="s">
        <v>56</v>
      </c>
      <c r="B561" s="82" t="s">
        <v>70</v>
      </c>
      <c r="C561" s="82" t="s">
        <v>58</v>
      </c>
      <c r="D561" s="111">
        <v>65</v>
      </c>
      <c r="E561" s="84">
        <v>141859</v>
      </c>
      <c r="F561" s="84">
        <v>141859</v>
      </c>
      <c r="G561" s="84">
        <v>23643.18</v>
      </c>
      <c r="H561" s="91" t="s">
        <v>36</v>
      </c>
      <c r="I561" s="82" t="str">
        <f t="shared" si="51"/>
        <v>Amersport ru</v>
      </c>
      <c r="J561" s="82" t="str">
        <f>VLOOKUP($B:$B,source!$A:$B,2,0)</f>
        <v>APPAREL</v>
      </c>
      <c r="K561" s="82" t="str">
        <f>IFERROR(VLOOKUP($C:$C,source!$A:$B,2,0),"OLD STOCKS")</f>
        <v>C/O</v>
      </c>
      <c r="L561" s="82" t="str">
        <f t="shared" si="48"/>
        <v>Amersport ru-APPAREL-C/O-May 2020</v>
      </c>
      <c r="M561" s="83">
        <f t="shared" si="49"/>
        <v>65</v>
      </c>
      <c r="N561" s="84">
        <f t="shared" si="50"/>
        <v>141859</v>
      </c>
    </row>
    <row r="562" spans="1:14" x14ac:dyDescent="0.3">
      <c r="A562" s="82" t="s">
        <v>56</v>
      </c>
      <c r="B562" s="82" t="s">
        <v>70</v>
      </c>
      <c r="C562" s="82" t="s">
        <v>66</v>
      </c>
      <c r="D562" s="111">
        <v>7</v>
      </c>
      <c r="E562" s="84">
        <v>39400</v>
      </c>
      <c r="F562" s="84">
        <v>39400</v>
      </c>
      <c r="G562" s="84">
        <v>6566.66</v>
      </c>
      <c r="H562" s="91" t="s">
        <v>36</v>
      </c>
      <c r="I562" s="82" t="str">
        <f t="shared" si="51"/>
        <v>Amersport ru</v>
      </c>
      <c r="J562" s="82" t="str">
        <f>VLOOKUP($B:$B,source!$A:$B,2,0)</f>
        <v>APPAREL</v>
      </c>
      <c r="K562" s="82" t="str">
        <f>IFERROR(VLOOKUP($C:$C,source!$A:$B,2,0),"OLD STOCKS")</f>
        <v>Incubate 2019</v>
      </c>
      <c r="L562" s="82" t="str">
        <f t="shared" si="48"/>
        <v>Amersport ru-APPAREL-Incubate 2019-May 2020</v>
      </c>
      <c r="M562" s="83">
        <f t="shared" si="49"/>
        <v>7</v>
      </c>
      <c r="N562" s="84">
        <f t="shared" si="50"/>
        <v>39400</v>
      </c>
    </row>
    <row r="563" spans="1:14" x14ac:dyDescent="0.3">
      <c r="A563" s="82" t="s">
        <v>56</v>
      </c>
      <c r="B563" s="82" t="s">
        <v>70</v>
      </c>
      <c r="C563" s="82" t="s">
        <v>99</v>
      </c>
      <c r="D563" s="111">
        <v>1</v>
      </c>
      <c r="E563" s="84">
        <v>7800</v>
      </c>
      <c r="F563" s="84">
        <v>7800</v>
      </c>
      <c r="G563" s="84">
        <v>1300</v>
      </c>
      <c r="H563" s="91" t="s">
        <v>36</v>
      </c>
      <c r="I563" s="82" t="str">
        <f t="shared" si="51"/>
        <v>Amersport ru</v>
      </c>
      <c r="J563" s="82" t="str">
        <f>VLOOKUP($B:$B,source!$A:$B,2,0)</f>
        <v>APPAREL</v>
      </c>
      <c r="K563" s="82" t="str">
        <f>IFERROR(VLOOKUP($C:$C,source!$A:$B,2,0),"OLD STOCKS")</f>
        <v>Incubate 2020</v>
      </c>
      <c r="L563" s="82" t="str">
        <f t="shared" si="48"/>
        <v>Amersport ru-APPAREL-Incubate 2020-May 2020</v>
      </c>
      <c r="M563" s="83">
        <f t="shared" si="49"/>
        <v>1</v>
      </c>
      <c r="N563" s="84">
        <f t="shared" si="50"/>
        <v>7800</v>
      </c>
    </row>
    <row r="564" spans="1:14" x14ac:dyDescent="0.3">
      <c r="A564" s="82" t="s">
        <v>56</v>
      </c>
      <c r="B564" s="82" t="s">
        <v>70</v>
      </c>
      <c r="C564" s="82" t="s">
        <v>59</v>
      </c>
      <c r="D564" s="111">
        <v>36</v>
      </c>
      <c r="E564" s="84">
        <v>67163</v>
      </c>
      <c r="F564" s="84">
        <v>67163</v>
      </c>
      <c r="G564" s="84">
        <v>11193.86</v>
      </c>
      <c r="H564" s="91" t="s">
        <v>36</v>
      </c>
      <c r="I564" s="82" t="str">
        <f t="shared" si="51"/>
        <v>Amersport ru</v>
      </c>
      <c r="J564" s="82" t="str">
        <f>VLOOKUP($B:$B,source!$A:$B,2,0)</f>
        <v>APPAREL</v>
      </c>
      <c r="K564" s="82" t="str">
        <f>IFERROR(VLOOKUP($C:$C,source!$A:$B,2,0),"OLD STOCKS")</f>
        <v>OLD STOCKS</v>
      </c>
      <c r="L564" s="82" t="str">
        <f t="shared" si="48"/>
        <v>Amersport ru-APPAREL-OLD STOCKS-May 2020</v>
      </c>
      <c r="M564" s="83">
        <f t="shared" si="49"/>
        <v>36</v>
      </c>
      <c r="N564" s="84">
        <f t="shared" si="50"/>
        <v>67163</v>
      </c>
    </row>
    <row r="565" spans="1:14" x14ac:dyDescent="0.3">
      <c r="A565" s="82" t="s">
        <v>56</v>
      </c>
      <c r="B565" s="82" t="s">
        <v>70</v>
      </c>
      <c r="C565" s="82" t="s">
        <v>74</v>
      </c>
      <c r="D565" s="111">
        <v>20</v>
      </c>
      <c r="E565" s="84">
        <v>54041</v>
      </c>
      <c r="F565" s="84">
        <v>54041</v>
      </c>
      <c r="G565" s="84">
        <v>9006.8700000000008</v>
      </c>
      <c r="H565" s="91" t="s">
        <v>36</v>
      </c>
      <c r="I565" s="82" t="str">
        <f t="shared" si="51"/>
        <v>Amersport ru</v>
      </c>
      <c r="J565" s="82" t="str">
        <f>VLOOKUP($B:$B,source!$A:$B,2,0)</f>
        <v>APPAREL</v>
      </c>
      <c r="K565" s="82" t="str">
        <f>IFERROR(VLOOKUP($C:$C,source!$A:$B,2,0),"OLD STOCKS")</f>
        <v>SP20</v>
      </c>
      <c r="L565" s="82" t="str">
        <f t="shared" si="48"/>
        <v>Amersport ru-APPAREL-SP20-May 2020</v>
      </c>
      <c r="M565" s="83">
        <f t="shared" si="49"/>
        <v>20</v>
      </c>
      <c r="N565" s="84">
        <f t="shared" si="50"/>
        <v>54041</v>
      </c>
    </row>
    <row r="566" spans="1:14" x14ac:dyDescent="0.3">
      <c r="A566" s="82" t="s">
        <v>56</v>
      </c>
      <c r="B566" s="82" t="s">
        <v>70</v>
      </c>
      <c r="C566" s="82" t="s">
        <v>71</v>
      </c>
      <c r="D566" s="111">
        <v>11</v>
      </c>
      <c r="E566" s="84">
        <v>21658</v>
      </c>
      <c r="F566" s="84">
        <v>21658</v>
      </c>
      <c r="G566" s="84">
        <v>3609.66</v>
      </c>
      <c r="H566" s="91" t="s">
        <v>36</v>
      </c>
      <c r="I566" s="82" t="str">
        <f t="shared" si="51"/>
        <v>Amersport ru</v>
      </c>
      <c r="J566" s="82" t="str">
        <f>VLOOKUP($B:$B,source!$A:$B,2,0)</f>
        <v>APPAREL</v>
      </c>
      <c r="K566" s="82" t="str">
        <f>IFERROR(VLOOKUP($C:$C,source!$A:$B,2,0),"OLD STOCKS")</f>
        <v>OLD STOCKS</v>
      </c>
      <c r="L566" s="82" t="str">
        <f t="shared" si="48"/>
        <v>Amersport ru-APPAREL-OLD STOCKS-May 2020</v>
      </c>
      <c r="M566" s="83">
        <f t="shared" si="49"/>
        <v>11</v>
      </c>
      <c r="N566" s="84">
        <f t="shared" si="50"/>
        <v>21658</v>
      </c>
    </row>
    <row r="567" spans="1:14" x14ac:dyDescent="0.3">
      <c r="A567" s="82" t="s">
        <v>56</v>
      </c>
      <c r="B567" s="82" t="s">
        <v>70</v>
      </c>
      <c r="C567" s="82" t="s">
        <v>68</v>
      </c>
      <c r="D567" s="111">
        <v>2</v>
      </c>
      <c r="E567" s="84">
        <v>4300</v>
      </c>
      <c r="F567" s="84">
        <v>4300</v>
      </c>
      <c r="G567" s="84">
        <v>716.66</v>
      </c>
      <c r="H567" s="91" t="s">
        <v>36</v>
      </c>
      <c r="I567" s="82" t="str">
        <f t="shared" si="51"/>
        <v>Amersport ru</v>
      </c>
      <c r="J567" s="82" t="str">
        <f>VLOOKUP($B:$B,source!$A:$B,2,0)</f>
        <v>APPAREL</v>
      </c>
      <c r="K567" s="82" t="str">
        <f>IFERROR(VLOOKUP($C:$C,source!$A:$B,2,0),"OLD STOCKS")</f>
        <v>OLD STOCKS</v>
      </c>
      <c r="L567" s="82" t="str">
        <f t="shared" si="48"/>
        <v>Amersport ru-APPAREL-OLD STOCKS-May 2020</v>
      </c>
      <c r="M567" s="83">
        <f t="shared" si="49"/>
        <v>2</v>
      </c>
      <c r="N567" s="84">
        <f t="shared" si="50"/>
        <v>4300</v>
      </c>
    </row>
    <row r="568" spans="1:14" x14ac:dyDescent="0.3">
      <c r="A568" s="82" t="s">
        <v>56</v>
      </c>
      <c r="B568" s="82" t="s">
        <v>70</v>
      </c>
      <c r="C568" s="82" t="s">
        <v>61</v>
      </c>
      <c r="D568" s="111">
        <v>30</v>
      </c>
      <c r="E568" s="84">
        <v>39681</v>
      </c>
      <c r="F568" s="84">
        <v>39681</v>
      </c>
      <c r="G568" s="84">
        <v>6613.51</v>
      </c>
      <c r="H568" s="91" t="s">
        <v>36</v>
      </c>
      <c r="I568" s="82" t="str">
        <f t="shared" si="51"/>
        <v>Amersport ru</v>
      </c>
      <c r="J568" s="82" t="str">
        <f>VLOOKUP($B:$B,source!$A:$B,2,0)</f>
        <v>APPAREL</v>
      </c>
      <c r="K568" s="82" t="str">
        <f>IFERROR(VLOOKUP($C:$C,source!$A:$B,2,0),"OLD STOCKS")</f>
        <v>HO19</v>
      </c>
      <c r="L568" s="82" t="str">
        <f t="shared" si="48"/>
        <v>Amersport ru-APPAREL-HO19-May 2020</v>
      </c>
      <c r="M568" s="83">
        <f t="shared" si="49"/>
        <v>30</v>
      </c>
      <c r="N568" s="84">
        <f t="shared" si="50"/>
        <v>39681</v>
      </c>
    </row>
    <row r="569" spans="1:14" x14ac:dyDescent="0.3">
      <c r="A569" s="82" t="s">
        <v>56</v>
      </c>
      <c r="B569" s="82" t="s">
        <v>70</v>
      </c>
      <c r="C569" s="82" t="s">
        <v>62</v>
      </c>
      <c r="D569" s="111">
        <v>21</v>
      </c>
      <c r="E569" s="84">
        <v>29555</v>
      </c>
      <c r="F569" s="84">
        <v>29555</v>
      </c>
      <c r="G569" s="84">
        <v>4925.8</v>
      </c>
      <c r="H569" s="91" t="s">
        <v>36</v>
      </c>
      <c r="I569" s="82" t="str">
        <f t="shared" si="51"/>
        <v>Amersport ru</v>
      </c>
      <c r="J569" s="82" t="str">
        <f>VLOOKUP($B:$B,source!$A:$B,2,0)</f>
        <v>APPAREL</v>
      </c>
      <c r="K569" s="82" t="str">
        <f>IFERROR(VLOOKUP($C:$C,source!$A:$B,2,0),"OLD STOCKS")</f>
        <v>OLD STOCKS</v>
      </c>
      <c r="L569" s="82" t="str">
        <f t="shared" si="48"/>
        <v>Amersport ru-APPAREL-OLD STOCKS-May 2020</v>
      </c>
      <c r="M569" s="83">
        <f t="shared" si="49"/>
        <v>21</v>
      </c>
      <c r="N569" s="84">
        <f t="shared" si="50"/>
        <v>29555</v>
      </c>
    </row>
    <row r="570" spans="1:14" x14ac:dyDescent="0.3">
      <c r="A570" s="82" t="s">
        <v>56</v>
      </c>
      <c r="B570" s="82" t="s">
        <v>70</v>
      </c>
      <c r="C570" s="82" t="s">
        <v>63</v>
      </c>
      <c r="D570" s="111">
        <v>118</v>
      </c>
      <c r="E570" s="84">
        <v>215340</v>
      </c>
      <c r="F570" s="84">
        <v>215340</v>
      </c>
      <c r="G570" s="84">
        <v>35889.96</v>
      </c>
      <c r="H570" s="91" t="s">
        <v>36</v>
      </c>
      <c r="I570" s="82" t="str">
        <f t="shared" si="51"/>
        <v>Amersport ru</v>
      </c>
      <c r="J570" s="82" t="str">
        <f>VLOOKUP($B:$B,source!$A:$B,2,0)</f>
        <v>APPAREL</v>
      </c>
      <c r="K570" s="82" t="str">
        <f>IFERROR(VLOOKUP($C:$C,source!$A:$B,2,0),"OLD STOCKS")</f>
        <v>FA19</v>
      </c>
      <c r="L570" s="82" t="str">
        <f t="shared" si="48"/>
        <v>Amersport ru-APPAREL-FA19-May 2020</v>
      </c>
      <c r="M570" s="83">
        <f t="shared" si="49"/>
        <v>118</v>
      </c>
      <c r="N570" s="84">
        <f t="shared" si="50"/>
        <v>215340</v>
      </c>
    </row>
    <row r="571" spans="1:14" x14ac:dyDescent="0.3">
      <c r="A571" s="82" t="s">
        <v>82</v>
      </c>
      <c r="B571" s="82" t="s">
        <v>64</v>
      </c>
      <c r="C571" s="82" t="s">
        <v>58</v>
      </c>
      <c r="D571" s="111">
        <v>6</v>
      </c>
      <c r="E571" s="84">
        <v>49400</v>
      </c>
      <c r="F571" s="84">
        <v>49400</v>
      </c>
      <c r="G571" s="84">
        <v>8233.34</v>
      </c>
      <c r="H571" s="91" t="s">
        <v>36</v>
      </c>
      <c r="I571" s="82" t="str">
        <f t="shared" si="51"/>
        <v>магазин Цветной</v>
      </c>
      <c r="J571" s="82" t="str">
        <f>VLOOKUP($B:$B,source!$A:$B,2,0)</f>
        <v>FOOTWEAR</v>
      </c>
      <c r="K571" s="82" t="str">
        <f>IFERROR(VLOOKUP($C:$C,source!$A:$B,2,0),"OLD STOCKS")</f>
        <v>C/O</v>
      </c>
      <c r="L571" s="82" t="str">
        <f t="shared" si="48"/>
        <v>магазин Цветной-FOOTWEAR-C/O-May 2020</v>
      </c>
      <c r="M571" s="83">
        <f t="shared" si="49"/>
        <v>6</v>
      </c>
      <c r="N571" s="84">
        <f t="shared" si="50"/>
        <v>49400</v>
      </c>
    </row>
    <row r="572" spans="1:14" x14ac:dyDescent="0.3">
      <c r="A572" s="82" t="s">
        <v>82</v>
      </c>
      <c r="B572" s="82" t="s">
        <v>64</v>
      </c>
      <c r="C572" s="82" t="s">
        <v>99</v>
      </c>
      <c r="D572" s="111">
        <v>1</v>
      </c>
      <c r="E572" s="84">
        <v>11200</v>
      </c>
      <c r="F572" s="84">
        <v>11200</v>
      </c>
      <c r="G572" s="84">
        <v>1866.67</v>
      </c>
      <c r="H572" s="91" t="s">
        <v>36</v>
      </c>
      <c r="I572" s="82" t="str">
        <f t="shared" si="51"/>
        <v>магазин Цветной</v>
      </c>
      <c r="J572" s="82" t="str">
        <f>VLOOKUP($B:$B,source!$A:$B,2,0)</f>
        <v>FOOTWEAR</v>
      </c>
      <c r="K572" s="82" t="str">
        <f>IFERROR(VLOOKUP($C:$C,source!$A:$B,2,0),"OLD STOCKS")</f>
        <v>Incubate 2020</v>
      </c>
      <c r="L572" s="82" t="str">
        <f t="shared" si="48"/>
        <v>магазин Цветной-FOOTWEAR-Incubate 2020-May 2020</v>
      </c>
      <c r="M572" s="83">
        <f t="shared" si="49"/>
        <v>1</v>
      </c>
      <c r="N572" s="84">
        <f t="shared" si="50"/>
        <v>11200</v>
      </c>
    </row>
    <row r="573" spans="1:14" x14ac:dyDescent="0.3">
      <c r="A573" s="82" t="s">
        <v>82</v>
      </c>
      <c r="B573" s="82" t="s">
        <v>64</v>
      </c>
      <c r="C573" s="82" t="s">
        <v>74</v>
      </c>
      <c r="D573" s="111">
        <v>3</v>
      </c>
      <c r="E573" s="84">
        <v>20800</v>
      </c>
      <c r="F573" s="84">
        <v>20800</v>
      </c>
      <c r="G573" s="84">
        <v>3466.67</v>
      </c>
      <c r="H573" s="91" t="s">
        <v>36</v>
      </c>
      <c r="I573" s="82" t="str">
        <f t="shared" si="51"/>
        <v>магазин Цветной</v>
      </c>
      <c r="J573" s="82" t="str">
        <f>VLOOKUP($B:$B,source!$A:$B,2,0)</f>
        <v>FOOTWEAR</v>
      </c>
      <c r="K573" s="82" t="str">
        <f>IFERROR(VLOOKUP($C:$C,source!$A:$B,2,0),"OLD STOCKS")</f>
        <v>SP20</v>
      </c>
      <c r="L573" s="82" t="str">
        <f t="shared" si="48"/>
        <v>магазин Цветной-FOOTWEAR-SP20-May 2020</v>
      </c>
      <c r="M573" s="83">
        <f t="shared" si="49"/>
        <v>3</v>
      </c>
      <c r="N573" s="84">
        <f t="shared" si="50"/>
        <v>20800</v>
      </c>
    </row>
    <row r="574" spans="1:14" x14ac:dyDescent="0.3">
      <c r="A574" s="82" t="s">
        <v>82</v>
      </c>
      <c r="B574" s="82" t="s">
        <v>64</v>
      </c>
      <c r="C574" s="82" t="s">
        <v>60</v>
      </c>
      <c r="D574" s="111">
        <v>1</v>
      </c>
      <c r="E574" s="84">
        <v>6400</v>
      </c>
      <c r="F574" s="84">
        <v>6400</v>
      </c>
      <c r="G574" s="84">
        <v>1066.67</v>
      </c>
      <c r="H574" s="91" t="s">
        <v>36</v>
      </c>
      <c r="I574" s="82" t="str">
        <f t="shared" si="51"/>
        <v>магазин Цветной</v>
      </c>
      <c r="J574" s="82" t="str">
        <f>VLOOKUP($B:$B,source!$A:$B,2,0)</f>
        <v>FOOTWEAR</v>
      </c>
      <c r="K574" s="82" t="str">
        <f>IFERROR(VLOOKUP($C:$C,source!$A:$B,2,0),"OLD STOCKS")</f>
        <v>All Seasons</v>
      </c>
      <c r="L574" s="82" t="str">
        <f t="shared" si="48"/>
        <v>магазин Цветной-FOOTWEAR-All Seasons-May 2020</v>
      </c>
      <c r="M574" s="83">
        <f t="shared" si="49"/>
        <v>1</v>
      </c>
      <c r="N574" s="84">
        <f t="shared" si="50"/>
        <v>6400</v>
      </c>
    </row>
    <row r="575" spans="1:14" x14ac:dyDescent="0.3">
      <c r="A575" s="82" t="s">
        <v>82</v>
      </c>
      <c r="B575" s="82" t="s">
        <v>70</v>
      </c>
      <c r="C575" s="82" t="s">
        <v>74</v>
      </c>
      <c r="D575" s="111">
        <v>1</v>
      </c>
      <c r="E575" s="84">
        <v>7600</v>
      </c>
      <c r="F575" s="84">
        <v>7600</v>
      </c>
      <c r="G575" s="84">
        <v>1266.67</v>
      </c>
      <c r="H575" s="91" t="s">
        <v>36</v>
      </c>
      <c r="I575" s="82" t="str">
        <f t="shared" si="51"/>
        <v>магазин Цветной</v>
      </c>
      <c r="J575" s="82" t="str">
        <f>VLOOKUP($B:$B,source!$A:$B,2,0)</f>
        <v>APPAREL</v>
      </c>
      <c r="K575" s="82" t="str">
        <f>IFERROR(VLOOKUP($C:$C,source!$A:$B,2,0),"OLD STOCKS")</f>
        <v>SP20</v>
      </c>
      <c r="L575" s="82" t="str">
        <f t="shared" si="48"/>
        <v>магазин Цветной-APPAREL-SP20-May 2020</v>
      </c>
      <c r="M575" s="83">
        <f t="shared" si="49"/>
        <v>1</v>
      </c>
      <c r="N575" s="84">
        <f t="shared" si="50"/>
        <v>7600</v>
      </c>
    </row>
    <row r="576" spans="1:14" x14ac:dyDescent="0.3">
      <c r="A576" s="82" t="s">
        <v>82</v>
      </c>
      <c r="B576" s="82" t="s">
        <v>70</v>
      </c>
      <c r="C576" s="82" t="s">
        <v>63</v>
      </c>
      <c r="D576" s="111">
        <v>1</v>
      </c>
      <c r="E576" s="84">
        <v>2125</v>
      </c>
      <c r="F576" s="84">
        <v>2125</v>
      </c>
      <c r="G576" s="84">
        <v>354.17</v>
      </c>
      <c r="H576" s="91" t="s">
        <v>36</v>
      </c>
      <c r="I576" s="82" t="str">
        <f t="shared" si="51"/>
        <v>магазин Цветной</v>
      </c>
      <c r="J576" s="82" t="str">
        <f>VLOOKUP($B:$B,source!$A:$B,2,0)</f>
        <v>APPAREL</v>
      </c>
      <c r="K576" s="82" t="str">
        <f>IFERROR(VLOOKUP($C:$C,source!$A:$B,2,0),"OLD STOCKS")</f>
        <v>FA19</v>
      </c>
      <c r="L576" s="82" t="str">
        <f t="shared" si="48"/>
        <v>магазин Цветной-APPAREL-FA19-May 2020</v>
      </c>
      <c r="M576" s="83">
        <f t="shared" si="49"/>
        <v>1</v>
      </c>
      <c r="N576" s="84">
        <f t="shared" si="50"/>
        <v>2125</v>
      </c>
    </row>
    <row r="577" spans="1:14" x14ac:dyDescent="0.3">
      <c r="A577" s="82" t="s">
        <v>56</v>
      </c>
      <c r="B577" s="82" t="s">
        <v>57</v>
      </c>
      <c r="C577" s="82" t="s">
        <v>58</v>
      </c>
      <c r="D577" s="111">
        <v>29</v>
      </c>
      <c r="E577" s="84">
        <v>61680</v>
      </c>
      <c r="F577" s="84">
        <v>61680</v>
      </c>
      <c r="G577" s="84">
        <v>10280</v>
      </c>
      <c r="H577" s="91" t="s">
        <v>37</v>
      </c>
      <c r="I577" s="82" t="str">
        <f t="shared" si="51"/>
        <v>Amersport ru</v>
      </c>
      <c r="J577" s="82" t="str">
        <f>VLOOKUP($B:$B,source!$A:$B,2,0)</f>
        <v>ACC</v>
      </c>
      <c r="K577" s="82" t="str">
        <f>IFERROR(VLOOKUP($C:$C,source!$A:$B,2,0),"OLD STOCKS")</f>
        <v>C/O</v>
      </c>
      <c r="L577" s="82" t="str">
        <f t="shared" si="48"/>
        <v>Amersport ru-ACC-C/O-June 2020</v>
      </c>
      <c r="M577" s="83">
        <f t="shared" si="49"/>
        <v>29</v>
      </c>
      <c r="N577" s="84">
        <f t="shared" si="50"/>
        <v>61680</v>
      </c>
    </row>
    <row r="578" spans="1:14" x14ac:dyDescent="0.3">
      <c r="A578" s="82" t="s">
        <v>56</v>
      </c>
      <c r="B578" s="82" t="s">
        <v>57</v>
      </c>
      <c r="C578" s="82" t="s">
        <v>59</v>
      </c>
      <c r="D578" s="111">
        <v>18</v>
      </c>
      <c r="E578" s="84">
        <v>22413</v>
      </c>
      <c r="F578" s="84">
        <v>22413</v>
      </c>
      <c r="G578" s="84">
        <v>3735.5</v>
      </c>
      <c r="H578" s="91" t="s">
        <v>37</v>
      </c>
      <c r="I578" s="82" t="str">
        <f t="shared" si="51"/>
        <v>Amersport ru</v>
      </c>
      <c r="J578" s="82" t="str">
        <f>VLOOKUP($B:$B,source!$A:$B,2,0)</f>
        <v>ACC</v>
      </c>
      <c r="K578" s="82" t="str">
        <f>IFERROR(VLOOKUP($C:$C,source!$A:$B,2,0),"OLD STOCKS")</f>
        <v>OLD STOCKS</v>
      </c>
      <c r="L578" s="82" t="str">
        <f t="shared" ref="L578:L641" si="52">I578&amp;"-"&amp;J578&amp;"-"&amp;K578&amp;"-"&amp;H578</f>
        <v>Amersport ru-ACC-OLD STOCKS-June 2020</v>
      </c>
      <c r="M578" s="83">
        <f t="shared" ref="M578:M641" si="53">D578</f>
        <v>18</v>
      </c>
      <c r="N578" s="84">
        <f t="shared" ref="N578:N641" si="54">E578</f>
        <v>22413</v>
      </c>
    </row>
    <row r="579" spans="1:14" x14ac:dyDescent="0.3">
      <c r="A579" s="82" t="s">
        <v>56</v>
      </c>
      <c r="B579" s="82" t="s">
        <v>57</v>
      </c>
      <c r="C579" s="82" t="s">
        <v>74</v>
      </c>
      <c r="D579" s="111">
        <v>6</v>
      </c>
      <c r="E579" s="84">
        <v>12698</v>
      </c>
      <c r="F579" s="84">
        <v>12698</v>
      </c>
      <c r="G579" s="84">
        <v>2116.34</v>
      </c>
      <c r="H579" s="91" t="s">
        <v>37</v>
      </c>
      <c r="I579" s="82" t="str">
        <f t="shared" ref="I579:I642" si="55">A579</f>
        <v>Amersport ru</v>
      </c>
      <c r="J579" s="82" t="str">
        <f>VLOOKUP($B:$B,source!$A:$B,2,0)</f>
        <v>ACC</v>
      </c>
      <c r="K579" s="82" t="str">
        <f>IFERROR(VLOOKUP($C:$C,source!$A:$B,2,0),"OLD STOCKS")</f>
        <v>SP20</v>
      </c>
      <c r="L579" s="82" t="str">
        <f t="shared" si="52"/>
        <v>Amersport ru-ACC-SP20-June 2020</v>
      </c>
      <c r="M579" s="83">
        <f t="shared" si="53"/>
        <v>6</v>
      </c>
      <c r="N579" s="84">
        <f t="shared" si="54"/>
        <v>12698</v>
      </c>
    </row>
    <row r="580" spans="1:14" x14ac:dyDescent="0.3">
      <c r="A580" s="82" t="s">
        <v>56</v>
      </c>
      <c r="B580" s="82" t="s">
        <v>57</v>
      </c>
      <c r="C580" s="125" t="s">
        <v>60</v>
      </c>
      <c r="D580" s="133">
        <v>44</v>
      </c>
      <c r="E580" s="127">
        <v>8516</v>
      </c>
      <c r="F580" s="127">
        <v>8516</v>
      </c>
      <c r="G580" s="127">
        <v>1419.4</v>
      </c>
      <c r="H580" s="132" t="s">
        <v>37</v>
      </c>
      <c r="I580" s="125" t="str">
        <f t="shared" si="55"/>
        <v>Amersport ru</v>
      </c>
      <c r="J580" s="125" t="str">
        <f>VLOOKUP($B:$B,source!$A:$B,2,0)</f>
        <v>ACC</v>
      </c>
      <c r="K580" s="125" t="str">
        <f>IFERROR(VLOOKUP($C:$C,source!$A:$B,2,0),"OLD STOCKS")</f>
        <v>All Seasons</v>
      </c>
      <c r="L580" s="125" t="str">
        <f t="shared" si="52"/>
        <v>Amersport ru-ACC-All Seasons-June 2020</v>
      </c>
      <c r="M580" s="126">
        <f t="shared" si="53"/>
        <v>44</v>
      </c>
      <c r="N580" s="127">
        <f t="shared" si="54"/>
        <v>8516</v>
      </c>
    </row>
    <row r="581" spans="1:14" x14ac:dyDescent="0.3">
      <c r="A581" s="82" t="s">
        <v>56</v>
      </c>
      <c r="B581" s="82" t="s">
        <v>57</v>
      </c>
      <c r="C581" s="82" t="s">
        <v>61</v>
      </c>
      <c r="D581" s="111">
        <v>7</v>
      </c>
      <c r="E581" s="84">
        <v>15683</v>
      </c>
      <c r="F581" s="84">
        <v>15683</v>
      </c>
      <c r="G581" s="84">
        <v>2613.84</v>
      </c>
      <c r="H581" s="91" t="s">
        <v>37</v>
      </c>
      <c r="I581" s="82" t="str">
        <f t="shared" si="55"/>
        <v>Amersport ru</v>
      </c>
      <c r="J581" s="82" t="str">
        <f>VLOOKUP($B:$B,source!$A:$B,2,0)</f>
        <v>ACC</v>
      </c>
      <c r="K581" s="82" t="str">
        <f>IFERROR(VLOOKUP($C:$C,source!$A:$B,2,0),"OLD STOCKS")</f>
        <v>HO19</v>
      </c>
      <c r="L581" s="82" t="str">
        <f t="shared" si="52"/>
        <v>Amersport ru-ACC-HO19-June 2020</v>
      </c>
      <c r="M581" s="83">
        <f t="shared" si="53"/>
        <v>7</v>
      </c>
      <c r="N581" s="84">
        <f t="shared" si="54"/>
        <v>15683</v>
      </c>
    </row>
    <row r="582" spans="1:14" x14ac:dyDescent="0.3">
      <c r="A582" s="82" t="s">
        <v>56</v>
      </c>
      <c r="B582" s="82" t="s">
        <v>57</v>
      </c>
      <c r="C582" s="82" t="s">
        <v>62</v>
      </c>
      <c r="D582" s="111">
        <v>8</v>
      </c>
      <c r="E582" s="84">
        <v>12606</v>
      </c>
      <c r="F582" s="84">
        <v>12606</v>
      </c>
      <c r="G582" s="84">
        <v>2101</v>
      </c>
      <c r="H582" s="91" t="s">
        <v>37</v>
      </c>
      <c r="I582" s="82" t="str">
        <f t="shared" si="55"/>
        <v>Amersport ru</v>
      </c>
      <c r="J582" s="82" t="str">
        <f>VLOOKUP($B:$B,source!$A:$B,2,0)</f>
        <v>ACC</v>
      </c>
      <c r="K582" s="82" t="str">
        <f>IFERROR(VLOOKUP($C:$C,source!$A:$B,2,0),"OLD STOCKS")</f>
        <v>OLD STOCKS</v>
      </c>
      <c r="L582" s="82" t="str">
        <f t="shared" si="52"/>
        <v>Amersport ru-ACC-OLD STOCKS-June 2020</v>
      </c>
      <c r="M582" s="83">
        <f t="shared" si="53"/>
        <v>8</v>
      </c>
      <c r="N582" s="84">
        <f t="shared" si="54"/>
        <v>12606</v>
      </c>
    </row>
    <row r="583" spans="1:14" x14ac:dyDescent="0.3">
      <c r="A583" s="82" t="s">
        <v>56</v>
      </c>
      <c r="B583" s="82" t="s">
        <v>57</v>
      </c>
      <c r="C583" s="82" t="s">
        <v>102</v>
      </c>
      <c r="D583" s="111">
        <v>8</v>
      </c>
      <c r="E583" s="84">
        <v>20955</v>
      </c>
      <c r="F583" s="84">
        <v>20955</v>
      </c>
      <c r="G583" s="84">
        <v>3492.5</v>
      </c>
      <c r="H583" s="91" t="s">
        <v>37</v>
      </c>
      <c r="I583" s="82" t="str">
        <f t="shared" si="55"/>
        <v>Amersport ru</v>
      </c>
      <c r="J583" s="82" t="str">
        <f>VLOOKUP($B:$B,source!$A:$B,2,0)</f>
        <v>ACC</v>
      </c>
      <c r="K583" s="82" t="str">
        <f>IFERROR(VLOOKUP($C:$C,source!$A:$B,2,0),"OLD STOCKS")</f>
        <v>SU20</v>
      </c>
      <c r="L583" s="82" t="str">
        <f t="shared" si="52"/>
        <v>Amersport ru-ACC-SU20-June 2020</v>
      </c>
      <c r="M583" s="83">
        <f t="shared" si="53"/>
        <v>8</v>
      </c>
      <c r="N583" s="84">
        <f t="shared" si="54"/>
        <v>20955</v>
      </c>
    </row>
    <row r="584" spans="1:14" x14ac:dyDescent="0.3">
      <c r="A584" s="82" t="s">
        <v>56</v>
      </c>
      <c r="B584" s="82" t="s">
        <v>57</v>
      </c>
      <c r="C584" s="82" t="s">
        <v>63</v>
      </c>
      <c r="D584" s="111">
        <v>14</v>
      </c>
      <c r="E584" s="84">
        <v>13880</v>
      </c>
      <c r="F584" s="84">
        <v>13880</v>
      </c>
      <c r="G584" s="84">
        <v>2313.31</v>
      </c>
      <c r="H584" s="91" t="s">
        <v>37</v>
      </c>
      <c r="I584" s="82" t="str">
        <f t="shared" si="55"/>
        <v>Amersport ru</v>
      </c>
      <c r="J584" s="82" t="str">
        <f>VLOOKUP($B:$B,source!$A:$B,2,0)</f>
        <v>ACC</v>
      </c>
      <c r="K584" s="82" t="str">
        <f>IFERROR(VLOOKUP($C:$C,source!$A:$B,2,0),"OLD STOCKS")</f>
        <v>FA19</v>
      </c>
      <c r="L584" s="82" t="str">
        <f t="shared" si="52"/>
        <v>Amersport ru-ACC-FA19-June 2020</v>
      </c>
      <c r="M584" s="83">
        <f t="shared" si="53"/>
        <v>14</v>
      </c>
      <c r="N584" s="84">
        <f t="shared" si="54"/>
        <v>13880</v>
      </c>
    </row>
    <row r="585" spans="1:14" x14ac:dyDescent="0.3">
      <c r="A585" s="82" t="s">
        <v>56</v>
      </c>
      <c r="B585" s="82" t="s">
        <v>64</v>
      </c>
      <c r="C585" s="82" t="s">
        <v>58</v>
      </c>
      <c r="D585" s="111">
        <v>822</v>
      </c>
      <c r="E585" s="84">
        <v>4872896</v>
      </c>
      <c r="F585" s="84">
        <v>4872896</v>
      </c>
      <c r="G585" s="84">
        <v>812149.62</v>
      </c>
      <c r="H585" s="91" t="s">
        <v>37</v>
      </c>
      <c r="I585" s="82" t="str">
        <f t="shared" si="55"/>
        <v>Amersport ru</v>
      </c>
      <c r="J585" s="82" t="str">
        <f>VLOOKUP($B:$B,source!$A:$B,2,0)</f>
        <v>FOOTWEAR</v>
      </c>
      <c r="K585" s="82" t="str">
        <f>IFERROR(VLOOKUP($C:$C,source!$A:$B,2,0),"OLD STOCKS")</f>
        <v>C/O</v>
      </c>
      <c r="L585" s="82" t="str">
        <f t="shared" si="52"/>
        <v>Amersport ru-FOOTWEAR-C/O-June 2020</v>
      </c>
      <c r="M585" s="83">
        <f t="shared" si="53"/>
        <v>822</v>
      </c>
      <c r="N585" s="84">
        <f t="shared" si="54"/>
        <v>4872896</v>
      </c>
    </row>
    <row r="586" spans="1:14" x14ac:dyDescent="0.3">
      <c r="A586" s="82" t="s">
        <v>56</v>
      </c>
      <c r="B586" s="82" t="s">
        <v>64</v>
      </c>
      <c r="C586" s="82" t="s">
        <v>66</v>
      </c>
      <c r="D586" s="111">
        <v>236</v>
      </c>
      <c r="E586" s="84">
        <v>1991412</v>
      </c>
      <c r="F586" s="84">
        <v>1991412</v>
      </c>
      <c r="G586" s="84">
        <v>331901.87</v>
      </c>
      <c r="H586" s="91" t="s">
        <v>37</v>
      </c>
      <c r="I586" s="82" t="str">
        <f t="shared" si="55"/>
        <v>Amersport ru</v>
      </c>
      <c r="J586" s="82" t="str">
        <f>VLOOKUP($B:$B,source!$A:$B,2,0)</f>
        <v>FOOTWEAR</v>
      </c>
      <c r="K586" s="82" t="str">
        <f>IFERROR(VLOOKUP($C:$C,source!$A:$B,2,0),"OLD STOCKS")</f>
        <v>Incubate 2019</v>
      </c>
      <c r="L586" s="82" t="str">
        <f t="shared" si="52"/>
        <v>Amersport ru-FOOTWEAR-Incubate 2019-June 2020</v>
      </c>
      <c r="M586" s="83">
        <f t="shared" si="53"/>
        <v>236</v>
      </c>
      <c r="N586" s="84">
        <f t="shared" si="54"/>
        <v>1991412</v>
      </c>
    </row>
    <row r="587" spans="1:14" x14ac:dyDescent="0.3">
      <c r="A587" s="82" t="s">
        <v>56</v>
      </c>
      <c r="B587" s="82" t="s">
        <v>64</v>
      </c>
      <c r="C587" s="82" t="s">
        <v>99</v>
      </c>
      <c r="D587" s="111">
        <v>133</v>
      </c>
      <c r="E587" s="84">
        <v>1053534</v>
      </c>
      <c r="F587" s="84">
        <v>1053534</v>
      </c>
      <c r="G587" s="84">
        <v>175589</v>
      </c>
      <c r="H587" s="91" t="s">
        <v>37</v>
      </c>
      <c r="I587" s="82" t="str">
        <f t="shared" si="55"/>
        <v>Amersport ru</v>
      </c>
      <c r="J587" s="82" t="str">
        <f>VLOOKUP($B:$B,source!$A:$B,2,0)</f>
        <v>FOOTWEAR</v>
      </c>
      <c r="K587" s="82" t="str">
        <f>IFERROR(VLOOKUP($C:$C,source!$A:$B,2,0),"OLD STOCKS")</f>
        <v>Incubate 2020</v>
      </c>
      <c r="L587" s="82" t="str">
        <f t="shared" si="52"/>
        <v>Amersport ru-FOOTWEAR-Incubate 2020-June 2020</v>
      </c>
      <c r="M587" s="83">
        <f t="shared" si="53"/>
        <v>133</v>
      </c>
      <c r="N587" s="84">
        <f t="shared" si="54"/>
        <v>1053534</v>
      </c>
    </row>
    <row r="588" spans="1:14" x14ac:dyDescent="0.3">
      <c r="A588" s="82" t="s">
        <v>56</v>
      </c>
      <c r="B588" s="82" t="s">
        <v>64</v>
      </c>
      <c r="C588" s="82" t="s">
        <v>59</v>
      </c>
      <c r="D588" s="111">
        <v>137</v>
      </c>
      <c r="E588" s="84">
        <v>559312</v>
      </c>
      <c r="F588" s="84">
        <v>559312</v>
      </c>
      <c r="G588" s="84">
        <v>92992.93</v>
      </c>
      <c r="H588" s="91" t="s">
        <v>37</v>
      </c>
      <c r="I588" s="82" t="str">
        <f t="shared" si="55"/>
        <v>Amersport ru</v>
      </c>
      <c r="J588" s="82" t="str">
        <f>VLOOKUP($B:$B,source!$A:$B,2,0)</f>
        <v>FOOTWEAR</v>
      </c>
      <c r="K588" s="82" t="str">
        <f>IFERROR(VLOOKUP($C:$C,source!$A:$B,2,0),"OLD STOCKS")</f>
        <v>OLD STOCKS</v>
      </c>
      <c r="L588" s="82" t="str">
        <f t="shared" si="52"/>
        <v>Amersport ru-FOOTWEAR-OLD STOCKS-June 2020</v>
      </c>
      <c r="M588" s="83">
        <f t="shared" si="53"/>
        <v>137</v>
      </c>
      <c r="N588" s="84">
        <f t="shared" si="54"/>
        <v>559312</v>
      </c>
    </row>
    <row r="589" spans="1:14" x14ac:dyDescent="0.3">
      <c r="A589" s="82" t="s">
        <v>56</v>
      </c>
      <c r="B589" s="82" t="s">
        <v>64</v>
      </c>
      <c r="C589" s="82" t="s">
        <v>74</v>
      </c>
      <c r="D589" s="111">
        <v>2574</v>
      </c>
      <c r="E589" s="84">
        <v>9820288</v>
      </c>
      <c r="F589" s="84">
        <v>9820288</v>
      </c>
      <c r="G589" s="84">
        <v>1623768.66</v>
      </c>
      <c r="H589" s="91" t="s">
        <v>37</v>
      </c>
      <c r="I589" s="82" t="str">
        <f t="shared" si="55"/>
        <v>Amersport ru</v>
      </c>
      <c r="J589" s="82" t="str">
        <f>VLOOKUP($B:$B,source!$A:$B,2,0)</f>
        <v>FOOTWEAR</v>
      </c>
      <c r="K589" s="82" t="str">
        <f>IFERROR(VLOOKUP($C:$C,source!$A:$B,2,0),"OLD STOCKS")</f>
        <v>SP20</v>
      </c>
      <c r="L589" s="82" t="str">
        <f t="shared" si="52"/>
        <v>Amersport ru-FOOTWEAR-SP20-June 2020</v>
      </c>
      <c r="M589" s="83">
        <f t="shared" si="53"/>
        <v>2574</v>
      </c>
      <c r="N589" s="84">
        <f t="shared" si="54"/>
        <v>9820288</v>
      </c>
    </row>
    <row r="590" spans="1:14" x14ac:dyDescent="0.3">
      <c r="A590" s="82" t="s">
        <v>56</v>
      </c>
      <c r="B590" s="82" t="s">
        <v>64</v>
      </c>
      <c r="C590" s="82" t="s">
        <v>60</v>
      </c>
      <c r="D590" s="111">
        <v>938</v>
      </c>
      <c r="E590" s="84">
        <v>5432040</v>
      </c>
      <c r="F590" s="84">
        <v>5432040</v>
      </c>
      <c r="G590" s="84">
        <v>894578.64</v>
      </c>
      <c r="H590" s="91" t="s">
        <v>37</v>
      </c>
      <c r="I590" s="82" t="str">
        <f t="shared" si="55"/>
        <v>Amersport ru</v>
      </c>
      <c r="J590" s="82" t="str">
        <f>VLOOKUP($B:$B,source!$A:$B,2,0)</f>
        <v>FOOTWEAR</v>
      </c>
      <c r="K590" s="82" t="str">
        <f>IFERROR(VLOOKUP($C:$C,source!$A:$B,2,0),"OLD STOCKS")</f>
        <v>All Seasons</v>
      </c>
      <c r="L590" s="82" t="str">
        <f t="shared" si="52"/>
        <v>Amersport ru-FOOTWEAR-All Seasons-June 2020</v>
      </c>
      <c r="M590" s="83">
        <f t="shared" si="53"/>
        <v>938</v>
      </c>
      <c r="N590" s="84">
        <f t="shared" si="54"/>
        <v>5432040</v>
      </c>
    </row>
    <row r="591" spans="1:14" x14ac:dyDescent="0.3">
      <c r="A591" s="82" t="s">
        <v>56</v>
      </c>
      <c r="B591" s="82" t="s">
        <v>64</v>
      </c>
      <c r="C591" s="82" t="s">
        <v>68</v>
      </c>
      <c r="D591" s="111">
        <v>4</v>
      </c>
      <c r="E591" s="84">
        <v>13200</v>
      </c>
      <c r="F591" s="84">
        <v>13200</v>
      </c>
      <c r="G591" s="84">
        <v>2200</v>
      </c>
      <c r="H591" s="91" t="s">
        <v>37</v>
      </c>
      <c r="I591" s="82" t="str">
        <f t="shared" si="55"/>
        <v>Amersport ru</v>
      </c>
      <c r="J591" s="82" t="str">
        <f>VLOOKUP($B:$B,source!$A:$B,2,0)</f>
        <v>FOOTWEAR</v>
      </c>
      <c r="K591" s="82" t="str">
        <f>IFERROR(VLOOKUP($C:$C,source!$A:$B,2,0),"OLD STOCKS")</f>
        <v>OLD STOCKS</v>
      </c>
      <c r="L591" s="82" t="str">
        <f t="shared" si="52"/>
        <v>Amersport ru-FOOTWEAR-OLD STOCKS-June 2020</v>
      </c>
      <c r="M591" s="83">
        <f t="shared" si="53"/>
        <v>4</v>
      </c>
      <c r="N591" s="84">
        <f t="shared" si="54"/>
        <v>13200</v>
      </c>
    </row>
    <row r="592" spans="1:14" x14ac:dyDescent="0.3">
      <c r="A592" s="82" t="s">
        <v>56</v>
      </c>
      <c r="B592" s="82" t="s">
        <v>64</v>
      </c>
      <c r="C592" s="82" t="s">
        <v>61</v>
      </c>
      <c r="D592" s="111">
        <v>68</v>
      </c>
      <c r="E592" s="84">
        <v>295590</v>
      </c>
      <c r="F592" s="84">
        <v>295590</v>
      </c>
      <c r="G592" s="84">
        <v>49265.04</v>
      </c>
      <c r="H592" s="91" t="s">
        <v>37</v>
      </c>
      <c r="I592" s="82" t="str">
        <f t="shared" si="55"/>
        <v>Amersport ru</v>
      </c>
      <c r="J592" s="82" t="str">
        <f>VLOOKUP($B:$B,source!$A:$B,2,0)</f>
        <v>FOOTWEAR</v>
      </c>
      <c r="K592" s="82" t="str">
        <f>IFERROR(VLOOKUP($C:$C,source!$A:$B,2,0),"OLD STOCKS")</f>
        <v>HO19</v>
      </c>
      <c r="L592" s="82" t="str">
        <f t="shared" si="52"/>
        <v>Amersport ru-FOOTWEAR-HO19-June 2020</v>
      </c>
      <c r="M592" s="83">
        <f t="shared" si="53"/>
        <v>68</v>
      </c>
      <c r="N592" s="84">
        <f t="shared" si="54"/>
        <v>295590</v>
      </c>
    </row>
    <row r="593" spans="1:14" x14ac:dyDescent="0.3">
      <c r="A593" s="82" t="s">
        <v>56</v>
      </c>
      <c r="B593" s="82" t="s">
        <v>64</v>
      </c>
      <c r="C593" s="82" t="s">
        <v>62</v>
      </c>
      <c r="D593" s="111">
        <v>171</v>
      </c>
      <c r="E593" s="84">
        <v>505768</v>
      </c>
      <c r="F593" s="84">
        <v>505768</v>
      </c>
      <c r="G593" s="84">
        <v>82966.28</v>
      </c>
      <c r="H593" s="91" t="s">
        <v>37</v>
      </c>
      <c r="I593" s="82" t="str">
        <f t="shared" si="55"/>
        <v>Amersport ru</v>
      </c>
      <c r="J593" s="82" t="str">
        <f>VLOOKUP($B:$B,source!$A:$B,2,0)</f>
        <v>FOOTWEAR</v>
      </c>
      <c r="K593" s="82" t="str">
        <f>IFERROR(VLOOKUP($C:$C,source!$A:$B,2,0),"OLD STOCKS")</f>
        <v>OLD STOCKS</v>
      </c>
      <c r="L593" s="82" t="str">
        <f t="shared" si="52"/>
        <v>Amersport ru-FOOTWEAR-OLD STOCKS-June 2020</v>
      </c>
      <c r="M593" s="83">
        <f t="shared" si="53"/>
        <v>171</v>
      </c>
      <c r="N593" s="84">
        <f t="shared" si="54"/>
        <v>505768</v>
      </c>
    </row>
    <row r="594" spans="1:14" x14ac:dyDescent="0.3">
      <c r="A594" s="82" t="s">
        <v>56</v>
      </c>
      <c r="B594" s="82" t="s">
        <v>64</v>
      </c>
      <c r="C594" s="82" t="s">
        <v>102</v>
      </c>
      <c r="D594" s="111">
        <v>376</v>
      </c>
      <c r="E594" s="84">
        <v>2424729</v>
      </c>
      <c r="F594" s="84">
        <v>2424729</v>
      </c>
      <c r="G594" s="84">
        <v>404121.39</v>
      </c>
      <c r="H594" s="91" t="s">
        <v>37</v>
      </c>
      <c r="I594" s="82" t="str">
        <f t="shared" si="55"/>
        <v>Amersport ru</v>
      </c>
      <c r="J594" s="82" t="str">
        <f>VLOOKUP($B:$B,source!$A:$B,2,0)</f>
        <v>FOOTWEAR</v>
      </c>
      <c r="K594" s="82" t="str">
        <f>IFERROR(VLOOKUP($C:$C,source!$A:$B,2,0),"OLD STOCKS")</f>
        <v>SU20</v>
      </c>
      <c r="L594" s="82" t="str">
        <f t="shared" si="52"/>
        <v>Amersport ru-FOOTWEAR-SU20-June 2020</v>
      </c>
      <c r="M594" s="83">
        <f t="shared" si="53"/>
        <v>376</v>
      </c>
      <c r="N594" s="84">
        <f t="shared" si="54"/>
        <v>2424729</v>
      </c>
    </row>
    <row r="595" spans="1:14" x14ac:dyDescent="0.3">
      <c r="A595" s="82" t="s">
        <v>56</v>
      </c>
      <c r="B595" s="82" t="s">
        <v>64</v>
      </c>
      <c r="C595" s="82" t="s">
        <v>69</v>
      </c>
      <c r="D595" s="111">
        <v>3</v>
      </c>
      <c r="E595" s="84">
        <v>8181</v>
      </c>
      <c r="F595" s="84">
        <v>8181</v>
      </c>
      <c r="G595" s="84">
        <v>1363.5</v>
      </c>
      <c r="H595" s="91" t="s">
        <v>37</v>
      </c>
      <c r="I595" s="82" t="str">
        <f t="shared" si="55"/>
        <v>Amersport ru</v>
      </c>
      <c r="J595" s="82" t="str">
        <f>VLOOKUP($B:$B,source!$A:$B,2,0)</f>
        <v>FOOTWEAR</v>
      </c>
      <c r="K595" s="82" t="str">
        <f>IFERROR(VLOOKUP($C:$C,source!$A:$B,2,0),"OLD STOCKS")</f>
        <v>OLD STOCKS</v>
      </c>
      <c r="L595" s="82" t="str">
        <f t="shared" si="52"/>
        <v>Amersport ru-FOOTWEAR-OLD STOCKS-June 2020</v>
      </c>
      <c r="M595" s="83">
        <f t="shared" si="53"/>
        <v>3</v>
      </c>
      <c r="N595" s="84">
        <f t="shared" si="54"/>
        <v>8181</v>
      </c>
    </row>
    <row r="596" spans="1:14" x14ac:dyDescent="0.3">
      <c r="A596" s="82" t="s">
        <v>56</v>
      </c>
      <c r="B596" s="82" t="s">
        <v>64</v>
      </c>
      <c r="C596" s="82" t="s">
        <v>63</v>
      </c>
      <c r="D596" s="111">
        <v>181</v>
      </c>
      <c r="E596" s="84">
        <v>521018</v>
      </c>
      <c r="F596" s="84">
        <v>521018</v>
      </c>
      <c r="G596" s="84">
        <v>85583.08</v>
      </c>
      <c r="H596" s="91" t="s">
        <v>37</v>
      </c>
      <c r="I596" s="82" t="str">
        <f t="shared" si="55"/>
        <v>Amersport ru</v>
      </c>
      <c r="J596" s="82" t="str">
        <f>VLOOKUP($B:$B,source!$A:$B,2,0)</f>
        <v>FOOTWEAR</v>
      </c>
      <c r="K596" s="82" t="str">
        <f>IFERROR(VLOOKUP($C:$C,source!$A:$B,2,0),"OLD STOCKS")</f>
        <v>FA19</v>
      </c>
      <c r="L596" s="82" t="str">
        <f t="shared" si="52"/>
        <v>Amersport ru-FOOTWEAR-FA19-June 2020</v>
      </c>
      <c r="M596" s="83">
        <f t="shared" si="53"/>
        <v>181</v>
      </c>
      <c r="N596" s="84">
        <f t="shared" si="54"/>
        <v>521018</v>
      </c>
    </row>
    <row r="597" spans="1:14" x14ac:dyDescent="0.3">
      <c r="A597" s="82" t="s">
        <v>56</v>
      </c>
      <c r="B597" s="82" t="s">
        <v>70</v>
      </c>
      <c r="C597" s="82" t="s">
        <v>58</v>
      </c>
      <c r="D597" s="111">
        <v>51</v>
      </c>
      <c r="E597" s="84">
        <v>102089</v>
      </c>
      <c r="F597" s="84">
        <v>102089</v>
      </c>
      <c r="G597" s="84">
        <v>17014.88</v>
      </c>
      <c r="H597" s="91" t="s">
        <v>37</v>
      </c>
      <c r="I597" s="82" t="str">
        <f t="shared" si="55"/>
        <v>Amersport ru</v>
      </c>
      <c r="J597" s="82" t="str">
        <f>VLOOKUP($B:$B,source!$A:$B,2,0)</f>
        <v>APPAREL</v>
      </c>
      <c r="K597" s="82" t="str">
        <f>IFERROR(VLOOKUP($C:$C,source!$A:$B,2,0),"OLD STOCKS")</f>
        <v>C/O</v>
      </c>
      <c r="L597" s="82" t="str">
        <f t="shared" si="52"/>
        <v>Amersport ru-APPAREL-C/O-June 2020</v>
      </c>
      <c r="M597" s="83">
        <f t="shared" si="53"/>
        <v>51</v>
      </c>
      <c r="N597" s="84">
        <f t="shared" si="54"/>
        <v>102089</v>
      </c>
    </row>
    <row r="598" spans="1:14" x14ac:dyDescent="0.3">
      <c r="A598" s="82" t="s">
        <v>56</v>
      </c>
      <c r="B598" s="82" t="s">
        <v>70</v>
      </c>
      <c r="C598" s="82" t="s">
        <v>66</v>
      </c>
      <c r="D598" s="111">
        <v>2</v>
      </c>
      <c r="E598" s="84">
        <v>5800</v>
      </c>
      <c r="F598" s="84">
        <v>5800</v>
      </c>
      <c r="G598" s="84">
        <v>966.66</v>
      </c>
      <c r="H598" s="91" t="s">
        <v>37</v>
      </c>
      <c r="I598" s="82" t="str">
        <f t="shared" si="55"/>
        <v>Amersport ru</v>
      </c>
      <c r="J598" s="82" t="str">
        <f>VLOOKUP($B:$B,source!$A:$B,2,0)</f>
        <v>APPAREL</v>
      </c>
      <c r="K598" s="82" t="str">
        <f>IFERROR(VLOOKUP($C:$C,source!$A:$B,2,0),"OLD STOCKS")</f>
        <v>Incubate 2019</v>
      </c>
      <c r="L598" s="82" t="str">
        <f t="shared" si="52"/>
        <v>Amersport ru-APPAREL-Incubate 2019-June 2020</v>
      </c>
      <c r="M598" s="83">
        <f t="shared" si="53"/>
        <v>2</v>
      </c>
      <c r="N598" s="84">
        <f t="shared" si="54"/>
        <v>5800</v>
      </c>
    </row>
    <row r="599" spans="1:14" x14ac:dyDescent="0.3">
      <c r="A599" s="82" t="s">
        <v>56</v>
      </c>
      <c r="B599" s="82" t="s">
        <v>70</v>
      </c>
      <c r="C599" s="82" t="s">
        <v>59</v>
      </c>
      <c r="D599" s="111">
        <v>43</v>
      </c>
      <c r="E599" s="84">
        <v>61637</v>
      </c>
      <c r="F599" s="84">
        <v>61637</v>
      </c>
      <c r="G599" s="84">
        <v>10272.84</v>
      </c>
      <c r="H599" s="91" t="s">
        <v>37</v>
      </c>
      <c r="I599" s="82" t="str">
        <f t="shared" si="55"/>
        <v>Amersport ru</v>
      </c>
      <c r="J599" s="82" t="str">
        <f>VLOOKUP($B:$B,source!$A:$B,2,0)</f>
        <v>APPAREL</v>
      </c>
      <c r="K599" s="82" t="str">
        <f>IFERROR(VLOOKUP($C:$C,source!$A:$B,2,0),"OLD STOCKS")</f>
        <v>OLD STOCKS</v>
      </c>
      <c r="L599" s="82" t="str">
        <f t="shared" si="52"/>
        <v>Amersport ru-APPAREL-OLD STOCKS-June 2020</v>
      </c>
      <c r="M599" s="83">
        <f t="shared" si="53"/>
        <v>43</v>
      </c>
      <c r="N599" s="84">
        <f t="shared" si="54"/>
        <v>61637</v>
      </c>
    </row>
    <row r="600" spans="1:14" x14ac:dyDescent="0.3">
      <c r="A600" s="82" t="s">
        <v>56</v>
      </c>
      <c r="B600" s="82" t="s">
        <v>70</v>
      </c>
      <c r="C600" s="82" t="s">
        <v>74</v>
      </c>
      <c r="D600" s="111">
        <v>61</v>
      </c>
      <c r="E600" s="84">
        <v>121897</v>
      </c>
      <c r="F600" s="84">
        <v>121897</v>
      </c>
      <c r="G600" s="84">
        <v>20316.21</v>
      </c>
      <c r="H600" s="91" t="s">
        <v>37</v>
      </c>
      <c r="I600" s="82" t="str">
        <f t="shared" si="55"/>
        <v>Amersport ru</v>
      </c>
      <c r="J600" s="82" t="str">
        <f>VLOOKUP($B:$B,source!$A:$B,2,0)</f>
        <v>APPAREL</v>
      </c>
      <c r="K600" s="82" t="str">
        <f>IFERROR(VLOOKUP($C:$C,source!$A:$B,2,0),"OLD STOCKS")</f>
        <v>SP20</v>
      </c>
      <c r="L600" s="82" t="str">
        <f t="shared" si="52"/>
        <v>Amersport ru-APPAREL-SP20-June 2020</v>
      </c>
      <c r="M600" s="83">
        <f t="shared" si="53"/>
        <v>61</v>
      </c>
      <c r="N600" s="84">
        <f t="shared" si="54"/>
        <v>121897</v>
      </c>
    </row>
    <row r="601" spans="1:14" x14ac:dyDescent="0.3">
      <c r="A601" s="82" t="s">
        <v>56</v>
      </c>
      <c r="B601" s="82" t="s">
        <v>70</v>
      </c>
      <c r="C601" s="82" t="s">
        <v>100</v>
      </c>
      <c r="D601" s="111">
        <v>2</v>
      </c>
      <c r="E601" s="84">
        <v>9000</v>
      </c>
      <c r="F601" s="84">
        <v>9000</v>
      </c>
      <c r="G601" s="84">
        <v>1500</v>
      </c>
      <c r="H601" s="91" t="s">
        <v>37</v>
      </c>
      <c r="I601" s="82" t="str">
        <f t="shared" si="55"/>
        <v>Amersport ru</v>
      </c>
      <c r="J601" s="82" t="str">
        <f>VLOOKUP($B:$B,source!$A:$B,2,0)</f>
        <v>APPAREL</v>
      </c>
      <c r="K601" s="82" t="str">
        <f>IFERROR(VLOOKUP($C:$C,source!$A:$B,2,0),"OLD STOCKS")</f>
        <v>OLD STOCKS</v>
      </c>
      <c r="L601" s="82" t="str">
        <f t="shared" si="52"/>
        <v>Amersport ru-APPAREL-OLD STOCKS-June 2020</v>
      </c>
      <c r="M601" s="83">
        <f t="shared" si="53"/>
        <v>2</v>
      </c>
      <c r="N601" s="84">
        <f t="shared" si="54"/>
        <v>9000</v>
      </c>
    </row>
    <row r="602" spans="1:14" x14ac:dyDescent="0.3">
      <c r="A602" s="82" t="s">
        <v>56</v>
      </c>
      <c r="B602" s="82" t="s">
        <v>70</v>
      </c>
      <c r="C602" s="82" t="s">
        <v>71</v>
      </c>
      <c r="D602" s="111">
        <v>17</v>
      </c>
      <c r="E602" s="84">
        <v>16941</v>
      </c>
      <c r="F602" s="84">
        <v>16941</v>
      </c>
      <c r="G602" s="84">
        <v>2823.47</v>
      </c>
      <c r="H602" s="91" t="s">
        <v>37</v>
      </c>
      <c r="I602" s="82" t="str">
        <f t="shared" si="55"/>
        <v>Amersport ru</v>
      </c>
      <c r="J602" s="82" t="str">
        <f>VLOOKUP($B:$B,source!$A:$B,2,0)</f>
        <v>APPAREL</v>
      </c>
      <c r="K602" s="82" t="str">
        <f>IFERROR(VLOOKUP($C:$C,source!$A:$B,2,0),"OLD STOCKS")</f>
        <v>OLD STOCKS</v>
      </c>
      <c r="L602" s="82" t="str">
        <f t="shared" si="52"/>
        <v>Amersport ru-APPAREL-OLD STOCKS-June 2020</v>
      </c>
      <c r="M602" s="83">
        <f t="shared" si="53"/>
        <v>17</v>
      </c>
      <c r="N602" s="84">
        <f t="shared" si="54"/>
        <v>16941</v>
      </c>
    </row>
    <row r="603" spans="1:14" x14ac:dyDescent="0.3">
      <c r="A603" s="82" t="s">
        <v>56</v>
      </c>
      <c r="B603" s="82" t="s">
        <v>70</v>
      </c>
      <c r="C603" s="82" t="s">
        <v>68</v>
      </c>
      <c r="D603" s="111">
        <v>2</v>
      </c>
      <c r="E603" s="84">
        <v>4300</v>
      </c>
      <c r="F603" s="84">
        <v>4300</v>
      </c>
      <c r="G603" s="84">
        <v>716.66</v>
      </c>
      <c r="H603" s="91" t="s">
        <v>37</v>
      </c>
      <c r="I603" s="82" t="str">
        <f t="shared" si="55"/>
        <v>Amersport ru</v>
      </c>
      <c r="J603" s="82" t="str">
        <f>VLOOKUP($B:$B,source!$A:$B,2,0)</f>
        <v>APPAREL</v>
      </c>
      <c r="K603" s="82" t="str">
        <f>IFERROR(VLOOKUP($C:$C,source!$A:$B,2,0),"OLD STOCKS")</f>
        <v>OLD STOCKS</v>
      </c>
      <c r="L603" s="82" t="str">
        <f t="shared" si="52"/>
        <v>Amersport ru-APPAREL-OLD STOCKS-June 2020</v>
      </c>
      <c r="M603" s="83">
        <f t="shared" si="53"/>
        <v>2</v>
      </c>
      <c r="N603" s="84">
        <f t="shared" si="54"/>
        <v>4300</v>
      </c>
    </row>
    <row r="604" spans="1:14" x14ac:dyDescent="0.3">
      <c r="A604" s="82" t="s">
        <v>56</v>
      </c>
      <c r="B604" s="82" t="s">
        <v>70</v>
      </c>
      <c r="C604" s="82" t="s">
        <v>61</v>
      </c>
      <c r="D604" s="111">
        <v>18</v>
      </c>
      <c r="E604" s="84">
        <v>21751</v>
      </c>
      <c r="F604" s="84">
        <v>21751</v>
      </c>
      <c r="G604" s="84">
        <v>3625.15</v>
      </c>
      <c r="H604" s="91" t="s">
        <v>37</v>
      </c>
      <c r="I604" s="82" t="str">
        <f t="shared" si="55"/>
        <v>Amersport ru</v>
      </c>
      <c r="J604" s="82" t="str">
        <f>VLOOKUP($B:$B,source!$A:$B,2,0)</f>
        <v>APPAREL</v>
      </c>
      <c r="K604" s="82" t="str">
        <f>IFERROR(VLOOKUP($C:$C,source!$A:$B,2,0),"OLD STOCKS")</f>
        <v>HO19</v>
      </c>
      <c r="L604" s="82" t="str">
        <f t="shared" si="52"/>
        <v>Amersport ru-APPAREL-HO19-June 2020</v>
      </c>
      <c r="M604" s="83">
        <f t="shared" si="53"/>
        <v>18</v>
      </c>
      <c r="N604" s="84">
        <f t="shared" si="54"/>
        <v>21751</v>
      </c>
    </row>
    <row r="605" spans="1:14" x14ac:dyDescent="0.3">
      <c r="A605" s="82" t="s">
        <v>56</v>
      </c>
      <c r="B605" s="82" t="s">
        <v>70</v>
      </c>
      <c r="C605" s="82" t="s">
        <v>62</v>
      </c>
      <c r="D605" s="111">
        <v>15</v>
      </c>
      <c r="E605" s="84">
        <v>16389</v>
      </c>
      <c r="F605" s="84">
        <v>16389</v>
      </c>
      <c r="G605" s="84">
        <v>2731.48</v>
      </c>
      <c r="H605" s="91" t="s">
        <v>37</v>
      </c>
      <c r="I605" s="82" t="str">
        <f t="shared" si="55"/>
        <v>Amersport ru</v>
      </c>
      <c r="J605" s="82" t="str">
        <f>VLOOKUP($B:$B,source!$A:$B,2,0)</f>
        <v>APPAREL</v>
      </c>
      <c r="K605" s="82" t="str">
        <f>IFERROR(VLOOKUP($C:$C,source!$A:$B,2,0),"OLD STOCKS")</f>
        <v>OLD STOCKS</v>
      </c>
      <c r="L605" s="82" t="str">
        <f t="shared" si="52"/>
        <v>Amersport ru-APPAREL-OLD STOCKS-June 2020</v>
      </c>
      <c r="M605" s="83">
        <f t="shared" si="53"/>
        <v>15</v>
      </c>
      <c r="N605" s="84">
        <f t="shared" si="54"/>
        <v>16389</v>
      </c>
    </row>
    <row r="606" spans="1:14" x14ac:dyDescent="0.3">
      <c r="A606" s="82" t="s">
        <v>56</v>
      </c>
      <c r="B606" s="82" t="s">
        <v>70</v>
      </c>
      <c r="C606" s="82" t="s">
        <v>102</v>
      </c>
      <c r="D606" s="111">
        <v>3</v>
      </c>
      <c r="E606" s="84">
        <v>5760</v>
      </c>
      <c r="F606" s="84">
        <v>5760</v>
      </c>
      <c r="G606" s="84">
        <v>960</v>
      </c>
      <c r="H606" s="91" t="s">
        <v>37</v>
      </c>
      <c r="I606" s="82" t="str">
        <f t="shared" si="55"/>
        <v>Amersport ru</v>
      </c>
      <c r="J606" s="82" t="str">
        <f>VLOOKUP($B:$B,source!$A:$B,2,0)</f>
        <v>APPAREL</v>
      </c>
      <c r="K606" s="82" t="str">
        <f>IFERROR(VLOOKUP($C:$C,source!$A:$B,2,0),"OLD STOCKS")</f>
        <v>SU20</v>
      </c>
      <c r="L606" s="82" t="str">
        <f t="shared" si="52"/>
        <v>Amersport ru-APPAREL-SU20-June 2020</v>
      </c>
      <c r="M606" s="83">
        <f t="shared" si="53"/>
        <v>3</v>
      </c>
      <c r="N606" s="84">
        <f t="shared" si="54"/>
        <v>5760</v>
      </c>
    </row>
    <row r="607" spans="1:14" x14ac:dyDescent="0.3">
      <c r="A607" s="82" t="s">
        <v>56</v>
      </c>
      <c r="B607" s="82" t="s">
        <v>70</v>
      </c>
      <c r="C607" s="82" t="s">
        <v>63</v>
      </c>
      <c r="D607" s="111">
        <v>60</v>
      </c>
      <c r="E607" s="84">
        <v>113155</v>
      </c>
      <c r="F607" s="84">
        <v>113155</v>
      </c>
      <c r="G607" s="84">
        <v>18859.16</v>
      </c>
      <c r="H607" s="91" t="s">
        <v>37</v>
      </c>
      <c r="I607" s="82" t="str">
        <f t="shared" si="55"/>
        <v>Amersport ru</v>
      </c>
      <c r="J607" s="82" t="str">
        <f>VLOOKUP($B:$B,source!$A:$B,2,0)</f>
        <v>APPAREL</v>
      </c>
      <c r="K607" s="82" t="str">
        <f>IFERROR(VLOOKUP($C:$C,source!$A:$B,2,0),"OLD STOCKS")</f>
        <v>FA19</v>
      </c>
      <c r="L607" s="82" t="str">
        <f t="shared" si="52"/>
        <v>Amersport ru-APPAREL-FA19-June 2020</v>
      </c>
      <c r="M607" s="83">
        <f t="shared" si="53"/>
        <v>60</v>
      </c>
      <c r="N607" s="84">
        <f t="shared" si="54"/>
        <v>113155</v>
      </c>
    </row>
    <row r="608" spans="1:14" x14ac:dyDescent="0.3">
      <c r="A608" s="82" t="s">
        <v>72</v>
      </c>
      <c r="B608" s="82" t="s">
        <v>57</v>
      </c>
      <c r="C608" s="82" t="s">
        <v>58</v>
      </c>
      <c r="D608" s="111">
        <v>32</v>
      </c>
      <c r="E608" s="84">
        <v>39156.35</v>
      </c>
      <c r="F608" s="84">
        <v>68270</v>
      </c>
      <c r="G608" s="84">
        <v>6526.07</v>
      </c>
      <c r="H608" s="91" t="s">
        <v>37</v>
      </c>
      <c r="I608" s="82" t="str">
        <f t="shared" si="55"/>
        <v>магазин Авиапарк</v>
      </c>
      <c r="J608" s="82" t="str">
        <f>VLOOKUP($B:$B,source!$A:$B,2,0)</f>
        <v>ACC</v>
      </c>
      <c r="K608" s="82" t="str">
        <f>IFERROR(VLOOKUP($C:$C,source!$A:$B,2,0),"OLD STOCKS")</f>
        <v>C/O</v>
      </c>
      <c r="L608" s="82" t="str">
        <f t="shared" si="52"/>
        <v>магазин Авиапарк-ACC-C/O-June 2020</v>
      </c>
      <c r="M608" s="83">
        <f t="shared" si="53"/>
        <v>32</v>
      </c>
      <c r="N608" s="84">
        <f t="shared" si="54"/>
        <v>39156.35</v>
      </c>
    </row>
    <row r="609" spans="1:14" x14ac:dyDescent="0.3">
      <c r="A609" s="82" t="s">
        <v>72</v>
      </c>
      <c r="B609" s="82" t="s">
        <v>57</v>
      </c>
      <c r="C609" s="82" t="s">
        <v>59</v>
      </c>
      <c r="D609" s="111">
        <v>1</v>
      </c>
      <c r="E609" s="84">
        <v>956.25</v>
      </c>
      <c r="F609" s="84">
        <v>2550</v>
      </c>
      <c r="G609" s="84">
        <v>159.38</v>
      </c>
      <c r="H609" s="91" t="s">
        <v>37</v>
      </c>
      <c r="I609" s="82" t="str">
        <f t="shared" si="55"/>
        <v>магазин Авиапарк</v>
      </c>
      <c r="J609" s="82" t="str">
        <f>VLOOKUP($B:$B,source!$A:$B,2,0)</f>
        <v>ACC</v>
      </c>
      <c r="K609" s="82" t="str">
        <f>IFERROR(VLOOKUP($C:$C,source!$A:$B,2,0),"OLD STOCKS")</f>
        <v>OLD STOCKS</v>
      </c>
      <c r="L609" s="82" t="str">
        <f t="shared" si="52"/>
        <v>магазин Авиапарк-ACC-OLD STOCKS-June 2020</v>
      </c>
      <c r="M609" s="83">
        <f t="shared" si="53"/>
        <v>1</v>
      </c>
      <c r="N609" s="84">
        <f t="shared" si="54"/>
        <v>956.25</v>
      </c>
    </row>
    <row r="610" spans="1:14" x14ac:dyDescent="0.3">
      <c r="A610" s="82" t="s">
        <v>72</v>
      </c>
      <c r="B610" s="82" t="s">
        <v>57</v>
      </c>
      <c r="C610" s="82" t="s">
        <v>74</v>
      </c>
      <c r="D610" s="111">
        <v>32</v>
      </c>
      <c r="E610" s="84">
        <v>29554.91</v>
      </c>
      <c r="F610" s="84">
        <v>70570</v>
      </c>
      <c r="G610" s="84">
        <v>4925.87</v>
      </c>
      <c r="H610" s="91" t="s">
        <v>37</v>
      </c>
      <c r="I610" s="82" t="str">
        <f t="shared" si="55"/>
        <v>магазин Авиапарк</v>
      </c>
      <c r="J610" s="82" t="str">
        <f>VLOOKUP($B:$B,source!$A:$B,2,0)</f>
        <v>ACC</v>
      </c>
      <c r="K610" s="82" t="str">
        <f>IFERROR(VLOOKUP($C:$C,source!$A:$B,2,0),"OLD STOCKS")</f>
        <v>SP20</v>
      </c>
      <c r="L610" s="82" t="str">
        <f t="shared" si="52"/>
        <v>магазин Авиапарк-ACC-SP20-June 2020</v>
      </c>
      <c r="M610" s="83">
        <f t="shared" si="53"/>
        <v>32</v>
      </c>
      <c r="N610" s="84">
        <f t="shared" si="54"/>
        <v>29554.91</v>
      </c>
    </row>
    <row r="611" spans="1:14" x14ac:dyDescent="0.3">
      <c r="A611" s="82" t="s">
        <v>72</v>
      </c>
      <c r="B611" s="82" t="s">
        <v>57</v>
      </c>
      <c r="C611" s="125" t="s">
        <v>60</v>
      </c>
      <c r="D611" s="133">
        <v>37</v>
      </c>
      <c r="E611" s="127">
        <v>7237.42</v>
      </c>
      <c r="F611" s="127">
        <v>7363</v>
      </c>
      <c r="G611" s="127">
        <v>1206.33</v>
      </c>
      <c r="H611" s="132" t="s">
        <v>37</v>
      </c>
      <c r="I611" s="125" t="str">
        <f t="shared" si="55"/>
        <v>магазин Авиапарк</v>
      </c>
      <c r="J611" s="125" t="str">
        <f>VLOOKUP($B:$B,source!$A:$B,2,0)</f>
        <v>ACC</v>
      </c>
      <c r="K611" s="125" t="str">
        <f>IFERROR(VLOOKUP($C:$C,source!$A:$B,2,0),"OLD STOCKS")</f>
        <v>All Seasons</v>
      </c>
      <c r="L611" s="125" t="str">
        <f t="shared" si="52"/>
        <v>магазин Авиапарк-ACC-All Seasons-June 2020</v>
      </c>
      <c r="M611" s="126">
        <f t="shared" si="53"/>
        <v>37</v>
      </c>
      <c r="N611" s="127">
        <f t="shared" si="54"/>
        <v>7237.42</v>
      </c>
    </row>
    <row r="612" spans="1:14" x14ac:dyDescent="0.3">
      <c r="A612" s="82" t="s">
        <v>72</v>
      </c>
      <c r="B612" s="82" t="s">
        <v>57</v>
      </c>
      <c r="C612" s="82" t="s">
        <v>62</v>
      </c>
      <c r="D612" s="111">
        <v>2</v>
      </c>
      <c r="E612" s="84">
        <v>2295</v>
      </c>
      <c r="F612" s="84">
        <v>5100</v>
      </c>
      <c r="G612" s="84">
        <v>382.5</v>
      </c>
      <c r="H612" s="91" t="s">
        <v>37</v>
      </c>
      <c r="I612" s="82" t="str">
        <f t="shared" si="55"/>
        <v>магазин Авиапарк</v>
      </c>
      <c r="J612" s="82" t="str">
        <f>VLOOKUP($B:$B,source!$A:$B,2,0)</f>
        <v>ACC</v>
      </c>
      <c r="K612" s="82" t="str">
        <f>IFERROR(VLOOKUP($C:$C,source!$A:$B,2,0),"OLD STOCKS")</f>
        <v>OLD STOCKS</v>
      </c>
      <c r="L612" s="82" t="str">
        <f t="shared" si="52"/>
        <v>магазин Авиапарк-ACC-OLD STOCKS-June 2020</v>
      </c>
      <c r="M612" s="83">
        <f t="shared" si="53"/>
        <v>2</v>
      </c>
      <c r="N612" s="84">
        <f t="shared" si="54"/>
        <v>2295</v>
      </c>
    </row>
    <row r="613" spans="1:14" x14ac:dyDescent="0.3">
      <c r="A613" s="82" t="s">
        <v>72</v>
      </c>
      <c r="B613" s="82" t="s">
        <v>57</v>
      </c>
      <c r="C613" s="82" t="s">
        <v>102</v>
      </c>
      <c r="D613" s="111">
        <v>22</v>
      </c>
      <c r="E613" s="84">
        <v>34336.5</v>
      </c>
      <c r="F613" s="84">
        <v>53550</v>
      </c>
      <c r="G613" s="84">
        <v>5722.76</v>
      </c>
      <c r="H613" s="91" t="s">
        <v>37</v>
      </c>
      <c r="I613" s="82" t="str">
        <f t="shared" si="55"/>
        <v>магазин Авиапарк</v>
      </c>
      <c r="J613" s="82" t="str">
        <f>VLOOKUP($B:$B,source!$A:$B,2,0)</f>
        <v>ACC</v>
      </c>
      <c r="K613" s="82" t="str">
        <f>IFERROR(VLOOKUP($C:$C,source!$A:$B,2,0),"OLD STOCKS")</f>
        <v>SU20</v>
      </c>
      <c r="L613" s="82" t="str">
        <f t="shared" si="52"/>
        <v>магазин Авиапарк-ACC-SU20-June 2020</v>
      </c>
      <c r="M613" s="83">
        <f t="shared" si="53"/>
        <v>22</v>
      </c>
      <c r="N613" s="84">
        <f t="shared" si="54"/>
        <v>34336.5</v>
      </c>
    </row>
    <row r="614" spans="1:14" x14ac:dyDescent="0.3">
      <c r="A614" s="82" t="s">
        <v>72</v>
      </c>
      <c r="B614" s="82" t="s">
        <v>57</v>
      </c>
      <c r="C614" s="82" t="s">
        <v>63</v>
      </c>
      <c r="D614" s="111">
        <v>2</v>
      </c>
      <c r="E614" s="84">
        <v>3931.25</v>
      </c>
      <c r="F614" s="84">
        <v>8500</v>
      </c>
      <c r="G614" s="84">
        <v>655.21</v>
      </c>
      <c r="H614" s="91" t="s">
        <v>37</v>
      </c>
      <c r="I614" s="82" t="str">
        <f t="shared" si="55"/>
        <v>магазин Авиапарк</v>
      </c>
      <c r="J614" s="82" t="str">
        <f>VLOOKUP($B:$B,source!$A:$B,2,0)</f>
        <v>ACC</v>
      </c>
      <c r="K614" s="82" t="str">
        <f>IFERROR(VLOOKUP($C:$C,source!$A:$B,2,0),"OLD STOCKS")</f>
        <v>FA19</v>
      </c>
      <c r="L614" s="82" t="str">
        <f t="shared" si="52"/>
        <v>магазин Авиапарк-ACC-FA19-June 2020</v>
      </c>
      <c r="M614" s="83">
        <f t="shared" si="53"/>
        <v>2</v>
      </c>
      <c r="N614" s="84">
        <f t="shared" si="54"/>
        <v>3931.25</v>
      </c>
    </row>
    <row r="615" spans="1:14" x14ac:dyDescent="0.3">
      <c r="A615" s="82" t="s">
        <v>72</v>
      </c>
      <c r="B615" s="82" t="s">
        <v>64</v>
      </c>
      <c r="C615" s="82" t="s">
        <v>58</v>
      </c>
      <c r="D615" s="111">
        <v>249</v>
      </c>
      <c r="E615" s="84">
        <v>1488715.78</v>
      </c>
      <c r="F615" s="84">
        <v>1861200</v>
      </c>
      <c r="G615" s="84">
        <v>248119.37</v>
      </c>
      <c r="H615" s="91" t="s">
        <v>37</v>
      </c>
      <c r="I615" s="82" t="str">
        <f t="shared" si="55"/>
        <v>магазин Авиапарк</v>
      </c>
      <c r="J615" s="82" t="str">
        <f>VLOOKUP($B:$B,source!$A:$B,2,0)</f>
        <v>FOOTWEAR</v>
      </c>
      <c r="K615" s="82" t="str">
        <f>IFERROR(VLOOKUP($C:$C,source!$A:$B,2,0),"OLD STOCKS")</f>
        <v>C/O</v>
      </c>
      <c r="L615" s="82" t="str">
        <f t="shared" si="52"/>
        <v>магазин Авиапарк-FOOTWEAR-C/O-June 2020</v>
      </c>
      <c r="M615" s="83">
        <f t="shared" si="53"/>
        <v>249</v>
      </c>
      <c r="N615" s="84">
        <f t="shared" si="54"/>
        <v>1488715.78</v>
      </c>
    </row>
    <row r="616" spans="1:14" x14ac:dyDescent="0.3">
      <c r="A616" s="82" t="s">
        <v>72</v>
      </c>
      <c r="B616" s="82" t="s">
        <v>64</v>
      </c>
      <c r="C616" s="82" t="s">
        <v>99</v>
      </c>
      <c r="D616" s="111">
        <v>8</v>
      </c>
      <c r="E616" s="84">
        <v>38680</v>
      </c>
      <c r="F616" s="84">
        <v>86200</v>
      </c>
      <c r="G616" s="84">
        <v>6446.65</v>
      </c>
      <c r="H616" s="91" t="s">
        <v>37</v>
      </c>
      <c r="I616" s="82" t="str">
        <f t="shared" si="55"/>
        <v>магазин Авиапарк</v>
      </c>
      <c r="J616" s="82" t="str">
        <f>VLOOKUP($B:$B,source!$A:$B,2,0)</f>
        <v>FOOTWEAR</v>
      </c>
      <c r="K616" s="82" t="str">
        <f>IFERROR(VLOOKUP($C:$C,source!$A:$B,2,0),"OLD STOCKS")</f>
        <v>Incubate 2020</v>
      </c>
      <c r="L616" s="82" t="str">
        <f t="shared" si="52"/>
        <v>магазин Авиапарк-FOOTWEAR-Incubate 2020-June 2020</v>
      </c>
      <c r="M616" s="83">
        <f t="shared" si="53"/>
        <v>8</v>
      </c>
      <c r="N616" s="84">
        <f t="shared" si="54"/>
        <v>38680</v>
      </c>
    </row>
    <row r="617" spans="1:14" x14ac:dyDescent="0.3">
      <c r="A617" s="82" t="s">
        <v>72</v>
      </c>
      <c r="B617" s="82" t="s">
        <v>64</v>
      </c>
      <c r="C617" s="82" t="s">
        <v>59</v>
      </c>
      <c r="D617" s="111">
        <v>20</v>
      </c>
      <c r="E617" s="84">
        <v>116788</v>
      </c>
      <c r="F617" s="84">
        <v>145000</v>
      </c>
      <c r="G617" s="84">
        <v>19464.71</v>
      </c>
      <c r="H617" s="91" t="s">
        <v>37</v>
      </c>
      <c r="I617" s="82" t="str">
        <f t="shared" si="55"/>
        <v>магазин Авиапарк</v>
      </c>
      <c r="J617" s="82" t="str">
        <f>VLOOKUP($B:$B,source!$A:$B,2,0)</f>
        <v>FOOTWEAR</v>
      </c>
      <c r="K617" s="82" t="str">
        <f>IFERROR(VLOOKUP($C:$C,source!$A:$B,2,0),"OLD STOCKS")</f>
        <v>OLD STOCKS</v>
      </c>
      <c r="L617" s="82" t="str">
        <f t="shared" si="52"/>
        <v>магазин Авиапарк-FOOTWEAR-OLD STOCKS-June 2020</v>
      </c>
      <c r="M617" s="83">
        <f t="shared" si="53"/>
        <v>20</v>
      </c>
      <c r="N617" s="84">
        <f t="shared" si="54"/>
        <v>116788</v>
      </c>
    </row>
    <row r="618" spans="1:14" x14ac:dyDescent="0.3">
      <c r="A618" s="82" t="s">
        <v>72</v>
      </c>
      <c r="B618" s="82" t="s">
        <v>64</v>
      </c>
      <c r="C618" s="82" t="s">
        <v>74</v>
      </c>
      <c r="D618" s="111">
        <v>626</v>
      </c>
      <c r="E618" s="84">
        <v>2114038.58</v>
      </c>
      <c r="F618" s="84">
        <v>4287050</v>
      </c>
      <c r="G618" s="84">
        <v>340973.36</v>
      </c>
      <c r="H618" s="91" t="s">
        <v>37</v>
      </c>
      <c r="I618" s="82" t="str">
        <f t="shared" si="55"/>
        <v>магазин Авиапарк</v>
      </c>
      <c r="J618" s="82" t="str">
        <f>VLOOKUP($B:$B,source!$A:$B,2,0)</f>
        <v>FOOTWEAR</v>
      </c>
      <c r="K618" s="82" t="str">
        <f>IFERROR(VLOOKUP($C:$C,source!$A:$B,2,0),"OLD STOCKS")</f>
        <v>SP20</v>
      </c>
      <c r="L618" s="82" t="str">
        <f t="shared" si="52"/>
        <v>магазин Авиапарк-FOOTWEAR-SP20-June 2020</v>
      </c>
      <c r="M618" s="83">
        <f t="shared" si="53"/>
        <v>626</v>
      </c>
      <c r="N618" s="84">
        <f t="shared" si="54"/>
        <v>2114038.58</v>
      </c>
    </row>
    <row r="619" spans="1:14" x14ac:dyDescent="0.3">
      <c r="A619" s="82" t="s">
        <v>72</v>
      </c>
      <c r="B619" s="82" t="s">
        <v>64</v>
      </c>
      <c r="C619" s="82" t="s">
        <v>60</v>
      </c>
      <c r="D619" s="111">
        <v>315</v>
      </c>
      <c r="E619" s="84">
        <v>1806126.7</v>
      </c>
      <c r="F619" s="84">
        <v>1934000</v>
      </c>
      <c r="G619" s="84">
        <v>301021.08</v>
      </c>
      <c r="H619" s="91" t="s">
        <v>37</v>
      </c>
      <c r="I619" s="82" t="str">
        <f t="shared" si="55"/>
        <v>магазин Авиапарк</v>
      </c>
      <c r="J619" s="82" t="str">
        <f>VLOOKUP($B:$B,source!$A:$B,2,0)</f>
        <v>FOOTWEAR</v>
      </c>
      <c r="K619" s="82" t="str">
        <f>IFERROR(VLOOKUP($C:$C,source!$A:$B,2,0),"OLD STOCKS")</f>
        <v>All Seasons</v>
      </c>
      <c r="L619" s="82" t="str">
        <f t="shared" si="52"/>
        <v>магазин Авиапарк-FOOTWEAR-All Seasons-June 2020</v>
      </c>
      <c r="M619" s="83">
        <f t="shared" si="53"/>
        <v>315</v>
      </c>
      <c r="N619" s="84">
        <f t="shared" si="54"/>
        <v>1806126.7</v>
      </c>
    </row>
    <row r="620" spans="1:14" x14ac:dyDescent="0.3">
      <c r="A620" s="82" t="s">
        <v>72</v>
      </c>
      <c r="B620" s="82" t="s">
        <v>64</v>
      </c>
      <c r="C620" s="82" t="s">
        <v>62</v>
      </c>
      <c r="D620" s="111">
        <v>3</v>
      </c>
      <c r="E620" s="84">
        <v>12096</v>
      </c>
      <c r="F620" s="84">
        <v>19200</v>
      </c>
      <c r="G620" s="84">
        <v>2016.01</v>
      </c>
      <c r="H620" s="91" t="s">
        <v>37</v>
      </c>
      <c r="I620" s="82" t="str">
        <f t="shared" si="55"/>
        <v>магазин Авиапарк</v>
      </c>
      <c r="J620" s="82" t="str">
        <f>VLOOKUP($B:$B,source!$A:$B,2,0)</f>
        <v>FOOTWEAR</v>
      </c>
      <c r="K620" s="82" t="str">
        <f>IFERROR(VLOOKUP($C:$C,source!$A:$B,2,0),"OLD STOCKS")</f>
        <v>OLD STOCKS</v>
      </c>
      <c r="L620" s="82" t="str">
        <f t="shared" si="52"/>
        <v>магазин Авиапарк-FOOTWEAR-OLD STOCKS-June 2020</v>
      </c>
      <c r="M620" s="83">
        <f t="shared" si="53"/>
        <v>3</v>
      </c>
      <c r="N620" s="84">
        <f t="shared" si="54"/>
        <v>12096</v>
      </c>
    </row>
    <row r="621" spans="1:14" x14ac:dyDescent="0.3">
      <c r="A621" s="82" t="s">
        <v>72</v>
      </c>
      <c r="B621" s="82" t="s">
        <v>64</v>
      </c>
      <c r="C621" s="82" t="s">
        <v>102</v>
      </c>
      <c r="D621" s="111">
        <v>134</v>
      </c>
      <c r="E621" s="84">
        <v>717390.07</v>
      </c>
      <c r="F621" s="84">
        <v>922170</v>
      </c>
      <c r="G621" s="84">
        <v>119565.02</v>
      </c>
      <c r="H621" s="91" t="s">
        <v>37</v>
      </c>
      <c r="I621" s="82" t="str">
        <f t="shared" si="55"/>
        <v>магазин Авиапарк</v>
      </c>
      <c r="J621" s="82" t="str">
        <f>VLOOKUP($B:$B,source!$A:$B,2,0)</f>
        <v>FOOTWEAR</v>
      </c>
      <c r="K621" s="82" t="str">
        <f>IFERROR(VLOOKUP($C:$C,source!$A:$B,2,0),"OLD STOCKS")</f>
        <v>SU20</v>
      </c>
      <c r="L621" s="82" t="str">
        <f t="shared" si="52"/>
        <v>магазин Авиапарк-FOOTWEAR-SU20-June 2020</v>
      </c>
      <c r="M621" s="83">
        <f t="shared" si="53"/>
        <v>134</v>
      </c>
      <c r="N621" s="84">
        <f t="shared" si="54"/>
        <v>717390.07</v>
      </c>
    </row>
    <row r="622" spans="1:14" x14ac:dyDescent="0.3">
      <c r="A622" s="82" t="s">
        <v>72</v>
      </c>
      <c r="B622" s="82" t="s">
        <v>64</v>
      </c>
      <c r="C622" s="82" t="s">
        <v>63</v>
      </c>
      <c r="D622" s="111">
        <v>2</v>
      </c>
      <c r="E622" s="84">
        <v>11330</v>
      </c>
      <c r="F622" s="84">
        <v>12350</v>
      </c>
      <c r="G622" s="84">
        <v>1888.33</v>
      </c>
      <c r="H622" s="91" t="s">
        <v>37</v>
      </c>
      <c r="I622" s="82" t="str">
        <f t="shared" si="55"/>
        <v>магазин Авиапарк</v>
      </c>
      <c r="J622" s="82" t="str">
        <f>VLOOKUP($B:$B,source!$A:$B,2,0)</f>
        <v>FOOTWEAR</v>
      </c>
      <c r="K622" s="82" t="str">
        <f>IFERROR(VLOOKUP($C:$C,source!$A:$B,2,0),"OLD STOCKS")</f>
        <v>FA19</v>
      </c>
      <c r="L622" s="82" t="str">
        <f t="shared" si="52"/>
        <v>магазин Авиапарк-FOOTWEAR-FA19-June 2020</v>
      </c>
      <c r="M622" s="83">
        <f t="shared" si="53"/>
        <v>2</v>
      </c>
      <c r="N622" s="84">
        <f t="shared" si="54"/>
        <v>11330</v>
      </c>
    </row>
    <row r="623" spans="1:14" x14ac:dyDescent="0.3">
      <c r="A623" s="82" t="s">
        <v>72</v>
      </c>
      <c r="B623" s="82" t="s">
        <v>70</v>
      </c>
      <c r="C623" s="82" t="s">
        <v>58</v>
      </c>
      <c r="D623" s="111">
        <v>46</v>
      </c>
      <c r="E623" s="84">
        <v>90284.25</v>
      </c>
      <c r="F623" s="84">
        <v>145100</v>
      </c>
      <c r="G623" s="84">
        <v>15047.42</v>
      </c>
      <c r="H623" s="91" t="s">
        <v>37</v>
      </c>
      <c r="I623" s="82" t="str">
        <f t="shared" si="55"/>
        <v>магазин Авиапарк</v>
      </c>
      <c r="J623" s="82" t="str">
        <f>VLOOKUP($B:$B,source!$A:$B,2,0)</f>
        <v>APPAREL</v>
      </c>
      <c r="K623" s="82" t="str">
        <f>IFERROR(VLOOKUP($C:$C,source!$A:$B,2,0),"OLD STOCKS")</f>
        <v>C/O</v>
      </c>
      <c r="L623" s="82" t="str">
        <f t="shared" si="52"/>
        <v>магазин Авиапарк-APPAREL-C/O-June 2020</v>
      </c>
      <c r="M623" s="83">
        <f t="shared" si="53"/>
        <v>46</v>
      </c>
      <c r="N623" s="84">
        <f t="shared" si="54"/>
        <v>90284.25</v>
      </c>
    </row>
    <row r="624" spans="1:14" x14ac:dyDescent="0.3">
      <c r="A624" s="82" t="s">
        <v>72</v>
      </c>
      <c r="B624" s="82" t="s">
        <v>70</v>
      </c>
      <c r="C624" s="82" t="s">
        <v>74</v>
      </c>
      <c r="D624" s="111">
        <v>230</v>
      </c>
      <c r="E624" s="84">
        <v>327201.07</v>
      </c>
      <c r="F624" s="84">
        <v>695350</v>
      </c>
      <c r="G624" s="84">
        <v>54533.58</v>
      </c>
      <c r="H624" s="91" t="s">
        <v>37</v>
      </c>
      <c r="I624" s="82" t="str">
        <f t="shared" si="55"/>
        <v>магазин Авиапарк</v>
      </c>
      <c r="J624" s="82" t="str">
        <f>VLOOKUP($B:$B,source!$A:$B,2,0)</f>
        <v>APPAREL</v>
      </c>
      <c r="K624" s="82" t="str">
        <f>IFERROR(VLOOKUP($C:$C,source!$A:$B,2,0),"OLD STOCKS")</f>
        <v>SP20</v>
      </c>
      <c r="L624" s="82" t="str">
        <f t="shared" si="52"/>
        <v>магазин Авиапарк-APPAREL-SP20-June 2020</v>
      </c>
      <c r="M624" s="83">
        <f t="shared" si="53"/>
        <v>230</v>
      </c>
      <c r="N624" s="84">
        <f t="shared" si="54"/>
        <v>327201.07</v>
      </c>
    </row>
    <row r="625" spans="1:14" x14ac:dyDescent="0.3">
      <c r="A625" s="82" t="s">
        <v>72</v>
      </c>
      <c r="B625" s="82" t="s">
        <v>70</v>
      </c>
      <c r="C625" s="82" t="s">
        <v>71</v>
      </c>
      <c r="D625" s="111">
        <v>21</v>
      </c>
      <c r="E625" s="84">
        <v>13054.9</v>
      </c>
      <c r="F625" s="84">
        <v>15579</v>
      </c>
      <c r="G625" s="84">
        <v>2175.87</v>
      </c>
      <c r="H625" s="91" t="s">
        <v>37</v>
      </c>
      <c r="I625" s="82" t="str">
        <f t="shared" si="55"/>
        <v>магазин Авиапарк</v>
      </c>
      <c r="J625" s="82" t="str">
        <f>VLOOKUP($B:$B,source!$A:$B,2,0)</f>
        <v>APPAREL</v>
      </c>
      <c r="K625" s="82" t="str">
        <f>IFERROR(VLOOKUP($C:$C,source!$A:$B,2,0),"OLD STOCKS")</f>
        <v>OLD STOCKS</v>
      </c>
      <c r="L625" s="82" t="str">
        <f t="shared" si="52"/>
        <v>магазин Авиапарк-APPAREL-OLD STOCKS-June 2020</v>
      </c>
      <c r="M625" s="83">
        <f t="shared" si="53"/>
        <v>21</v>
      </c>
      <c r="N625" s="84">
        <f t="shared" si="54"/>
        <v>13054.9</v>
      </c>
    </row>
    <row r="626" spans="1:14" x14ac:dyDescent="0.3">
      <c r="A626" s="82" t="s">
        <v>72</v>
      </c>
      <c r="B626" s="82" t="s">
        <v>70</v>
      </c>
      <c r="C626" s="82" t="s">
        <v>102</v>
      </c>
      <c r="D626" s="111">
        <v>122</v>
      </c>
      <c r="E626" s="84">
        <v>181284.07</v>
      </c>
      <c r="F626" s="84">
        <v>298300</v>
      </c>
      <c r="G626" s="84">
        <v>30214.05</v>
      </c>
      <c r="H626" s="91" t="s">
        <v>37</v>
      </c>
      <c r="I626" s="82" t="str">
        <f t="shared" si="55"/>
        <v>магазин Авиапарк</v>
      </c>
      <c r="J626" s="82" t="str">
        <f>VLOOKUP($B:$B,source!$A:$B,2,0)</f>
        <v>APPAREL</v>
      </c>
      <c r="K626" s="82" t="str">
        <f>IFERROR(VLOOKUP($C:$C,source!$A:$B,2,0),"OLD STOCKS")</f>
        <v>SU20</v>
      </c>
      <c r="L626" s="82" t="str">
        <f t="shared" si="52"/>
        <v>магазин Авиапарк-APPAREL-SU20-June 2020</v>
      </c>
      <c r="M626" s="83">
        <f t="shared" si="53"/>
        <v>122</v>
      </c>
      <c r="N626" s="84">
        <f t="shared" si="54"/>
        <v>181284.07</v>
      </c>
    </row>
    <row r="627" spans="1:14" x14ac:dyDescent="0.3">
      <c r="A627" s="82" t="s">
        <v>75</v>
      </c>
      <c r="B627" s="82" t="s">
        <v>57</v>
      </c>
      <c r="C627" s="82" t="s">
        <v>58</v>
      </c>
      <c r="D627" s="111">
        <v>46</v>
      </c>
      <c r="E627" s="84">
        <v>68891.17</v>
      </c>
      <c r="F627" s="84">
        <v>114900</v>
      </c>
      <c r="G627" s="84">
        <v>11481.89</v>
      </c>
      <c r="H627" s="91" t="s">
        <v>37</v>
      </c>
      <c r="I627" s="82" t="str">
        <f t="shared" si="55"/>
        <v>магазин Атриум</v>
      </c>
      <c r="J627" s="82" t="str">
        <f>VLOOKUP($B:$B,source!$A:$B,2,0)</f>
        <v>ACC</v>
      </c>
      <c r="K627" s="82" t="str">
        <f>IFERROR(VLOOKUP($C:$C,source!$A:$B,2,0),"OLD STOCKS")</f>
        <v>C/O</v>
      </c>
      <c r="L627" s="82" t="str">
        <f t="shared" si="52"/>
        <v>магазин Атриум-ACC-C/O-June 2020</v>
      </c>
      <c r="M627" s="83">
        <f t="shared" si="53"/>
        <v>46</v>
      </c>
      <c r="N627" s="84">
        <f t="shared" si="54"/>
        <v>68891.17</v>
      </c>
    </row>
    <row r="628" spans="1:14" x14ac:dyDescent="0.3">
      <c r="A628" s="82" t="s">
        <v>75</v>
      </c>
      <c r="B628" s="82" t="s">
        <v>57</v>
      </c>
      <c r="C628" s="82" t="s">
        <v>59</v>
      </c>
      <c r="D628" s="111">
        <v>2</v>
      </c>
      <c r="E628" s="84">
        <v>2039.83</v>
      </c>
      <c r="F628" s="84">
        <v>5100</v>
      </c>
      <c r="G628" s="84">
        <v>339.98</v>
      </c>
      <c r="H628" s="91" t="s">
        <v>37</v>
      </c>
      <c r="I628" s="82" t="str">
        <f t="shared" si="55"/>
        <v>магазин Атриум</v>
      </c>
      <c r="J628" s="82" t="str">
        <f>VLOOKUP($B:$B,source!$A:$B,2,0)</f>
        <v>ACC</v>
      </c>
      <c r="K628" s="82" t="str">
        <f>IFERROR(VLOOKUP($C:$C,source!$A:$B,2,0),"OLD STOCKS")</f>
        <v>OLD STOCKS</v>
      </c>
      <c r="L628" s="82" t="str">
        <f t="shared" si="52"/>
        <v>магазин Атриум-ACC-OLD STOCKS-June 2020</v>
      </c>
      <c r="M628" s="83">
        <f t="shared" si="53"/>
        <v>2</v>
      </c>
      <c r="N628" s="84">
        <f t="shared" si="54"/>
        <v>2039.83</v>
      </c>
    </row>
    <row r="629" spans="1:14" x14ac:dyDescent="0.3">
      <c r="A629" s="82" t="s">
        <v>75</v>
      </c>
      <c r="B629" s="82" t="s">
        <v>57</v>
      </c>
      <c r="C629" s="82" t="s">
        <v>74</v>
      </c>
      <c r="D629" s="111">
        <v>53</v>
      </c>
      <c r="E629" s="84">
        <v>51997.78</v>
      </c>
      <c r="F629" s="84">
        <v>122000</v>
      </c>
      <c r="G629" s="84">
        <v>8666.33</v>
      </c>
      <c r="H629" s="91" t="s">
        <v>37</v>
      </c>
      <c r="I629" s="82" t="str">
        <f t="shared" si="55"/>
        <v>магазин Атриум</v>
      </c>
      <c r="J629" s="82" t="str">
        <f>VLOOKUP($B:$B,source!$A:$B,2,0)</f>
        <v>ACC</v>
      </c>
      <c r="K629" s="82" t="str">
        <f>IFERROR(VLOOKUP($C:$C,source!$A:$B,2,0),"OLD STOCKS")</f>
        <v>SP20</v>
      </c>
      <c r="L629" s="82" t="str">
        <f t="shared" si="52"/>
        <v>магазин Атриум-ACC-SP20-June 2020</v>
      </c>
      <c r="M629" s="83">
        <f t="shared" si="53"/>
        <v>53</v>
      </c>
      <c r="N629" s="84">
        <f t="shared" si="54"/>
        <v>51997.78</v>
      </c>
    </row>
    <row r="630" spans="1:14" x14ac:dyDescent="0.3">
      <c r="A630" s="82" t="s">
        <v>75</v>
      </c>
      <c r="B630" s="82" t="s">
        <v>57</v>
      </c>
      <c r="C630" s="125" t="s">
        <v>60</v>
      </c>
      <c r="D630" s="133">
        <v>68</v>
      </c>
      <c r="E630" s="127">
        <v>12760.64</v>
      </c>
      <c r="F630" s="127">
        <v>13453</v>
      </c>
      <c r="G630" s="127">
        <v>2126.9499999999998</v>
      </c>
      <c r="H630" s="132" t="s">
        <v>37</v>
      </c>
      <c r="I630" s="125" t="str">
        <f t="shared" si="55"/>
        <v>магазин Атриум</v>
      </c>
      <c r="J630" s="125" t="str">
        <f>VLOOKUP($B:$B,source!$A:$B,2,0)</f>
        <v>ACC</v>
      </c>
      <c r="K630" s="125" t="str">
        <f>IFERROR(VLOOKUP($C:$C,source!$A:$B,2,0),"OLD STOCKS")</f>
        <v>All Seasons</v>
      </c>
      <c r="L630" s="125" t="str">
        <f t="shared" si="52"/>
        <v>магазин Атриум-ACC-All Seasons-June 2020</v>
      </c>
      <c r="M630" s="126">
        <f t="shared" si="53"/>
        <v>68</v>
      </c>
      <c r="N630" s="127">
        <f t="shared" si="54"/>
        <v>12760.64</v>
      </c>
    </row>
    <row r="631" spans="1:14" x14ac:dyDescent="0.3">
      <c r="A631" s="82" t="s">
        <v>75</v>
      </c>
      <c r="B631" s="82" t="s">
        <v>57</v>
      </c>
      <c r="C631" s="82" t="s">
        <v>62</v>
      </c>
      <c r="D631" s="111">
        <v>3</v>
      </c>
      <c r="E631" s="84">
        <v>6906.25</v>
      </c>
      <c r="F631" s="84">
        <v>14450</v>
      </c>
      <c r="G631" s="84">
        <v>1151.04</v>
      </c>
      <c r="H631" s="91" t="s">
        <v>37</v>
      </c>
      <c r="I631" s="82" t="str">
        <f t="shared" si="55"/>
        <v>магазин Атриум</v>
      </c>
      <c r="J631" s="82" t="str">
        <f>VLOOKUP($B:$B,source!$A:$B,2,0)</f>
        <v>ACC</v>
      </c>
      <c r="K631" s="82" t="str">
        <f>IFERROR(VLOOKUP($C:$C,source!$A:$B,2,0),"OLD STOCKS")</f>
        <v>OLD STOCKS</v>
      </c>
      <c r="L631" s="82" t="str">
        <f t="shared" si="52"/>
        <v>магазин Атриум-ACC-OLD STOCKS-June 2020</v>
      </c>
      <c r="M631" s="83">
        <f t="shared" si="53"/>
        <v>3</v>
      </c>
      <c r="N631" s="84">
        <f t="shared" si="54"/>
        <v>6906.25</v>
      </c>
    </row>
    <row r="632" spans="1:14" x14ac:dyDescent="0.3">
      <c r="A632" s="82" t="s">
        <v>75</v>
      </c>
      <c r="B632" s="82" t="s">
        <v>57</v>
      </c>
      <c r="C632" s="82" t="s">
        <v>102</v>
      </c>
      <c r="D632" s="111">
        <v>42</v>
      </c>
      <c r="E632" s="84">
        <v>68532.710000000006</v>
      </c>
      <c r="F632" s="84">
        <v>96400</v>
      </c>
      <c r="G632" s="84">
        <v>11422.11</v>
      </c>
      <c r="H632" s="91" t="s">
        <v>37</v>
      </c>
      <c r="I632" s="82" t="str">
        <f t="shared" si="55"/>
        <v>магазин Атриум</v>
      </c>
      <c r="J632" s="82" t="str">
        <f>VLOOKUP($B:$B,source!$A:$B,2,0)</f>
        <v>ACC</v>
      </c>
      <c r="K632" s="82" t="str">
        <f>IFERROR(VLOOKUP($C:$C,source!$A:$B,2,0),"OLD STOCKS")</f>
        <v>SU20</v>
      </c>
      <c r="L632" s="82" t="str">
        <f t="shared" si="52"/>
        <v>магазин Атриум-ACC-SU20-June 2020</v>
      </c>
      <c r="M632" s="83">
        <f t="shared" si="53"/>
        <v>42</v>
      </c>
      <c r="N632" s="84">
        <f t="shared" si="54"/>
        <v>68532.710000000006</v>
      </c>
    </row>
    <row r="633" spans="1:14" x14ac:dyDescent="0.3">
      <c r="A633" s="82" t="s">
        <v>75</v>
      </c>
      <c r="B633" s="82" t="s">
        <v>64</v>
      </c>
      <c r="C633" s="82" t="s">
        <v>58</v>
      </c>
      <c r="D633" s="111">
        <v>246</v>
      </c>
      <c r="E633" s="84">
        <v>1359782.42</v>
      </c>
      <c r="F633" s="84">
        <v>1764300</v>
      </c>
      <c r="G633" s="84">
        <v>226630.46</v>
      </c>
      <c r="H633" s="91" t="s">
        <v>37</v>
      </c>
      <c r="I633" s="82" t="str">
        <f t="shared" si="55"/>
        <v>магазин Атриум</v>
      </c>
      <c r="J633" s="82" t="str">
        <f>VLOOKUP($B:$B,source!$A:$B,2,0)</f>
        <v>FOOTWEAR</v>
      </c>
      <c r="K633" s="82" t="str">
        <f>IFERROR(VLOOKUP($C:$C,source!$A:$B,2,0),"OLD STOCKS")</f>
        <v>C/O</v>
      </c>
      <c r="L633" s="82" t="str">
        <f t="shared" si="52"/>
        <v>магазин Атриум-FOOTWEAR-C/O-June 2020</v>
      </c>
      <c r="M633" s="83">
        <f t="shared" si="53"/>
        <v>246</v>
      </c>
      <c r="N633" s="84">
        <f t="shared" si="54"/>
        <v>1359782.42</v>
      </c>
    </row>
    <row r="634" spans="1:14" x14ac:dyDescent="0.3">
      <c r="A634" s="82" t="s">
        <v>75</v>
      </c>
      <c r="B634" s="82" t="s">
        <v>64</v>
      </c>
      <c r="C634" s="82" t="s">
        <v>66</v>
      </c>
      <c r="D634" s="111">
        <v>4</v>
      </c>
      <c r="E634" s="84">
        <v>33660.620000000003</v>
      </c>
      <c r="F634" s="84">
        <v>40800</v>
      </c>
      <c r="G634" s="84">
        <v>5610.1</v>
      </c>
      <c r="H634" s="91" t="s">
        <v>37</v>
      </c>
      <c r="I634" s="82" t="str">
        <f t="shared" si="55"/>
        <v>магазин Атриум</v>
      </c>
      <c r="J634" s="82" t="str">
        <f>VLOOKUP($B:$B,source!$A:$B,2,0)</f>
        <v>FOOTWEAR</v>
      </c>
      <c r="K634" s="82" t="str">
        <f>IFERROR(VLOOKUP($C:$C,source!$A:$B,2,0),"OLD STOCKS")</f>
        <v>Incubate 2019</v>
      </c>
      <c r="L634" s="82" t="str">
        <f t="shared" si="52"/>
        <v>магазин Атриум-FOOTWEAR-Incubate 2019-June 2020</v>
      </c>
      <c r="M634" s="83">
        <f t="shared" si="53"/>
        <v>4</v>
      </c>
      <c r="N634" s="84">
        <f t="shared" si="54"/>
        <v>33660.620000000003</v>
      </c>
    </row>
    <row r="635" spans="1:14" x14ac:dyDescent="0.3">
      <c r="A635" s="82" t="s">
        <v>75</v>
      </c>
      <c r="B635" s="82" t="s">
        <v>64</v>
      </c>
      <c r="C635" s="82" t="s">
        <v>59</v>
      </c>
      <c r="D635" s="111">
        <v>11</v>
      </c>
      <c r="E635" s="84">
        <v>73824.2</v>
      </c>
      <c r="F635" s="84">
        <v>88400</v>
      </c>
      <c r="G635" s="84">
        <v>12304.05</v>
      </c>
      <c r="H635" s="91" t="s">
        <v>37</v>
      </c>
      <c r="I635" s="82" t="str">
        <f t="shared" si="55"/>
        <v>магазин Атриум</v>
      </c>
      <c r="J635" s="82" t="str">
        <f>VLOOKUP($B:$B,source!$A:$B,2,0)</f>
        <v>FOOTWEAR</v>
      </c>
      <c r="K635" s="82" t="str">
        <f>IFERROR(VLOOKUP($C:$C,source!$A:$B,2,0),"OLD STOCKS")</f>
        <v>OLD STOCKS</v>
      </c>
      <c r="L635" s="82" t="str">
        <f t="shared" si="52"/>
        <v>магазин Атриум-FOOTWEAR-OLD STOCKS-June 2020</v>
      </c>
      <c r="M635" s="83">
        <f t="shared" si="53"/>
        <v>11</v>
      </c>
      <c r="N635" s="84">
        <f t="shared" si="54"/>
        <v>73824.2</v>
      </c>
    </row>
    <row r="636" spans="1:14" x14ac:dyDescent="0.3">
      <c r="A636" s="82" t="s">
        <v>75</v>
      </c>
      <c r="B636" s="82" t="s">
        <v>64</v>
      </c>
      <c r="C636" s="82" t="s">
        <v>74</v>
      </c>
      <c r="D636" s="111">
        <v>457</v>
      </c>
      <c r="E636" s="84">
        <v>1602444.96</v>
      </c>
      <c r="F636" s="84">
        <v>3315600</v>
      </c>
      <c r="G636" s="84">
        <v>267074.42</v>
      </c>
      <c r="H636" s="91" t="s">
        <v>37</v>
      </c>
      <c r="I636" s="82" t="str">
        <f t="shared" si="55"/>
        <v>магазин Атриум</v>
      </c>
      <c r="J636" s="82" t="str">
        <f>VLOOKUP($B:$B,source!$A:$B,2,0)</f>
        <v>FOOTWEAR</v>
      </c>
      <c r="K636" s="82" t="str">
        <f>IFERROR(VLOOKUP($C:$C,source!$A:$B,2,0),"OLD STOCKS")</f>
        <v>SP20</v>
      </c>
      <c r="L636" s="82" t="str">
        <f t="shared" si="52"/>
        <v>магазин Атриум-FOOTWEAR-SP20-June 2020</v>
      </c>
      <c r="M636" s="83">
        <f t="shared" si="53"/>
        <v>457</v>
      </c>
      <c r="N636" s="84">
        <f t="shared" si="54"/>
        <v>1602444.96</v>
      </c>
    </row>
    <row r="637" spans="1:14" x14ac:dyDescent="0.3">
      <c r="A637" s="82" t="s">
        <v>75</v>
      </c>
      <c r="B637" s="82" t="s">
        <v>64</v>
      </c>
      <c r="C637" s="82" t="s">
        <v>60</v>
      </c>
      <c r="D637" s="111">
        <v>352</v>
      </c>
      <c r="E637" s="84">
        <v>1955813.68</v>
      </c>
      <c r="F637" s="84">
        <v>2139210</v>
      </c>
      <c r="G637" s="84">
        <v>325968.84999999998</v>
      </c>
      <c r="H637" s="91" t="s">
        <v>37</v>
      </c>
      <c r="I637" s="82" t="str">
        <f t="shared" si="55"/>
        <v>магазин Атриум</v>
      </c>
      <c r="J637" s="82" t="str">
        <f>VLOOKUP($B:$B,source!$A:$B,2,0)</f>
        <v>FOOTWEAR</v>
      </c>
      <c r="K637" s="82" t="str">
        <f>IFERROR(VLOOKUP($C:$C,source!$A:$B,2,0),"OLD STOCKS")</f>
        <v>All Seasons</v>
      </c>
      <c r="L637" s="82" t="str">
        <f t="shared" si="52"/>
        <v>магазин Атриум-FOOTWEAR-All Seasons-June 2020</v>
      </c>
      <c r="M637" s="83">
        <f t="shared" si="53"/>
        <v>352</v>
      </c>
      <c r="N637" s="84">
        <f t="shared" si="54"/>
        <v>1955813.68</v>
      </c>
    </row>
    <row r="638" spans="1:14" x14ac:dyDescent="0.3">
      <c r="A638" s="82" t="s">
        <v>75</v>
      </c>
      <c r="B638" s="82" t="s">
        <v>64</v>
      </c>
      <c r="C638" s="82" t="s">
        <v>102</v>
      </c>
      <c r="D638" s="111">
        <v>164</v>
      </c>
      <c r="E638" s="84">
        <v>901601.92</v>
      </c>
      <c r="F638" s="84">
        <v>1188320</v>
      </c>
      <c r="G638" s="84">
        <v>150267.04</v>
      </c>
      <c r="H638" s="91" t="s">
        <v>37</v>
      </c>
      <c r="I638" s="82" t="str">
        <f t="shared" si="55"/>
        <v>магазин Атриум</v>
      </c>
      <c r="J638" s="82" t="str">
        <f>VLOOKUP($B:$B,source!$A:$B,2,0)</f>
        <v>FOOTWEAR</v>
      </c>
      <c r="K638" s="82" t="str">
        <f>IFERROR(VLOOKUP($C:$C,source!$A:$B,2,0),"OLD STOCKS")</f>
        <v>SU20</v>
      </c>
      <c r="L638" s="82" t="str">
        <f t="shared" si="52"/>
        <v>магазин Атриум-FOOTWEAR-SU20-June 2020</v>
      </c>
      <c r="M638" s="83">
        <f t="shared" si="53"/>
        <v>164</v>
      </c>
      <c r="N638" s="84">
        <f t="shared" si="54"/>
        <v>901601.92</v>
      </c>
    </row>
    <row r="639" spans="1:14" x14ac:dyDescent="0.3">
      <c r="A639" s="82" t="s">
        <v>75</v>
      </c>
      <c r="B639" s="82" t="s">
        <v>70</v>
      </c>
      <c r="C639" s="82" t="s">
        <v>58</v>
      </c>
      <c r="D639" s="111">
        <v>30</v>
      </c>
      <c r="E639" s="84">
        <v>67391.850000000006</v>
      </c>
      <c r="F639" s="84">
        <v>107300</v>
      </c>
      <c r="G639" s="84">
        <v>11231.98</v>
      </c>
      <c r="H639" s="91" t="s">
        <v>37</v>
      </c>
      <c r="I639" s="82" t="str">
        <f t="shared" si="55"/>
        <v>магазин Атриум</v>
      </c>
      <c r="J639" s="82" t="str">
        <f>VLOOKUP($B:$B,source!$A:$B,2,0)</f>
        <v>APPAREL</v>
      </c>
      <c r="K639" s="82" t="str">
        <f>IFERROR(VLOOKUP($C:$C,source!$A:$B,2,0),"OLD STOCKS")</f>
        <v>C/O</v>
      </c>
      <c r="L639" s="82" t="str">
        <f t="shared" si="52"/>
        <v>магазин Атриум-APPAREL-C/O-June 2020</v>
      </c>
      <c r="M639" s="83">
        <f t="shared" si="53"/>
        <v>30</v>
      </c>
      <c r="N639" s="84">
        <f t="shared" si="54"/>
        <v>67391.850000000006</v>
      </c>
    </row>
    <row r="640" spans="1:14" x14ac:dyDescent="0.3">
      <c r="A640" s="82" t="s">
        <v>75</v>
      </c>
      <c r="B640" s="82" t="s">
        <v>70</v>
      </c>
      <c r="C640" s="82" t="s">
        <v>74</v>
      </c>
      <c r="D640" s="111">
        <v>359</v>
      </c>
      <c r="E640" s="84">
        <v>571517.34</v>
      </c>
      <c r="F640" s="84">
        <v>1187400</v>
      </c>
      <c r="G640" s="84">
        <v>95252.91</v>
      </c>
      <c r="H640" s="91" t="s">
        <v>37</v>
      </c>
      <c r="I640" s="82" t="str">
        <f t="shared" si="55"/>
        <v>магазин Атриум</v>
      </c>
      <c r="J640" s="82" t="str">
        <f>VLOOKUP($B:$B,source!$A:$B,2,0)</f>
        <v>APPAREL</v>
      </c>
      <c r="K640" s="82" t="str">
        <f>IFERROR(VLOOKUP($C:$C,source!$A:$B,2,0),"OLD STOCKS")</f>
        <v>SP20</v>
      </c>
      <c r="L640" s="82" t="str">
        <f t="shared" si="52"/>
        <v>магазин Атриум-APPAREL-SP20-June 2020</v>
      </c>
      <c r="M640" s="83">
        <f t="shared" si="53"/>
        <v>359</v>
      </c>
      <c r="N640" s="84">
        <f t="shared" si="54"/>
        <v>571517.34</v>
      </c>
    </row>
    <row r="641" spans="1:14" x14ac:dyDescent="0.3">
      <c r="A641" s="82" t="s">
        <v>75</v>
      </c>
      <c r="B641" s="82" t="s">
        <v>70</v>
      </c>
      <c r="C641" s="82" t="s">
        <v>71</v>
      </c>
      <c r="D641" s="111">
        <v>10</v>
      </c>
      <c r="E641" s="84">
        <v>6294.05</v>
      </c>
      <c r="F641" s="84">
        <v>7540</v>
      </c>
      <c r="G641" s="84">
        <v>1049.01</v>
      </c>
      <c r="H641" s="91" t="s">
        <v>37</v>
      </c>
      <c r="I641" s="82" t="str">
        <f t="shared" si="55"/>
        <v>магазин Атриум</v>
      </c>
      <c r="J641" s="82" t="str">
        <f>VLOOKUP($B:$B,source!$A:$B,2,0)</f>
        <v>APPAREL</v>
      </c>
      <c r="K641" s="82" t="str">
        <f>IFERROR(VLOOKUP($C:$C,source!$A:$B,2,0),"OLD STOCKS")</f>
        <v>OLD STOCKS</v>
      </c>
      <c r="L641" s="82" t="str">
        <f t="shared" si="52"/>
        <v>магазин Атриум-APPAREL-OLD STOCKS-June 2020</v>
      </c>
      <c r="M641" s="83">
        <f t="shared" si="53"/>
        <v>10</v>
      </c>
      <c r="N641" s="84">
        <f t="shared" si="54"/>
        <v>6294.05</v>
      </c>
    </row>
    <row r="642" spans="1:14" x14ac:dyDescent="0.3">
      <c r="A642" s="82" t="s">
        <v>75</v>
      </c>
      <c r="B642" s="82" t="s">
        <v>70</v>
      </c>
      <c r="C642" s="82" t="s">
        <v>102</v>
      </c>
      <c r="D642" s="111">
        <v>252</v>
      </c>
      <c r="E642" s="84">
        <v>371491.65</v>
      </c>
      <c r="F642" s="84">
        <v>620600</v>
      </c>
      <c r="G642" s="84">
        <v>61915.33</v>
      </c>
      <c r="H642" s="91" t="s">
        <v>37</v>
      </c>
      <c r="I642" s="82" t="str">
        <f t="shared" si="55"/>
        <v>магазин Атриум</v>
      </c>
      <c r="J642" s="82" t="str">
        <f>VLOOKUP($B:$B,source!$A:$B,2,0)</f>
        <v>APPAREL</v>
      </c>
      <c r="K642" s="82" t="str">
        <f>IFERROR(VLOOKUP($C:$C,source!$A:$B,2,0),"OLD STOCKS")</f>
        <v>SU20</v>
      </c>
      <c r="L642" s="82" t="str">
        <f t="shared" ref="L642:L703" si="56">I642&amp;"-"&amp;J642&amp;"-"&amp;K642&amp;"-"&amp;H642</f>
        <v>магазин Атриум-APPAREL-SU20-June 2020</v>
      </c>
      <c r="M642" s="83">
        <f t="shared" ref="M642:M703" si="57">D642</f>
        <v>252</v>
      </c>
      <c r="N642" s="84">
        <f t="shared" ref="N642:N703" si="58">E642</f>
        <v>371491.65</v>
      </c>
    </row>
    <row r="643" spans="1:14" x14ac:dyDescent="0.3">
      <c r="A643" s="82" t="s">
        <v>78</v>
      </c>
      <c r="B643" s="82" t="s">
        <v>57</v>
      </c>
      <c r="C643" s="82" t="s">
        <v>58</v>
      </c>
      <c r="D643" s="111">
        <v>38</v>
      </c>
      <c r="E643" s="84">
        <v>56221.3</v>
      </c>
      <c r="F643" s="84">
        <v>91670</v>
      </c>
      <c r="G643" s="84">
        <v>9370.25</v>
      </c>
      <c r="H643" s="91" t="s">
        <v>37</v>
      </c>
      <c r="I643" s="82" t="str">
        <f t="shared" ref="I643:I703" si="59">A643</f>
        <v>магазин Европейский</v>
      </c>
      <c r="J643" s="82" t="str">
        <f>VLOOKUP($B:$B,source!$A:$B,2,0)</f>
        <v>ACC</v>
      </c>
      <c r="K643" s="82" t="str">
        <f>IFERROR(VLOOKUP($C:$C,source!$A:$B,2,0),"OLD STOCKS")</f>
        <v>C/O</v>
      </c>
      <c r="L643" s="82" t="str">
        <f t="shared" si="56"/>
        <v>магазин Европейский-ACC-C/O-June 2020</v>
      </c>
      <c r="M643" s="83">
        <f t="shared" si="57"/>
        <v>38</v>
      </c>
      <c r="N643" s="84">
        <f t="shared" si="58"/>
        <v>56221.3</v>
      </c>
    </row>
    <row r="644" spans="1:14" x14ac:dyDescent="0.3">
      <c r="A644" s="82" t="s">
        <v>78</v>
      </c>
      <c r="B644" s="82" t="s">
        <v>57</v>
      </c>
      <c r="C644" s="82" t="s">
        <v>59</v>
      </c>
      <c r="D644" s="111">
        <v>3</v>
      </c>
      <c r="E644" s="84">
        <v>3825</v>
      </c>
      <c r="F644" s="84">
        <v>7650</v>
      </c>
      <c r="G644" s="84">
        <v>637.5</v>
      </c>
      <c r="H644" s="91" t="s">
        <v>37</v>
      </c>
      <c r="I644" s="82" t="str">
        <f t="shared" si="59"/>
        <v>магазин Европейский</v>
      </c>
      <c r="J644" s="82" t="str">
        <f>VLOOKUP($B:$B,source!$A:$B,2,0)</f>
        <v>ACC</v>
      </c>
      <c r="K644" s="82" t="str">
        <f>IFERROR(VLOOKUP($C:$C,source!$A:$B,2,0),"OLD STOCKS")</f>
        <v>OLD STOCKS</v>
      </c>
      <c r="L644" s="82" t="str">
        <f t="shared" si="56"/>
        <v>магазин Европейский-ACC-OLD STOCKS-June 2020</v>
      </c>
      <c r="M644" s="83">
        <f t="shared" si="57"/>
        <v>3</v>
      </c>
      <c r="N644" s="84">
        <f t="shared" si="58"/>
        <v>3825</v>
      </c>
    </row>
    <row r="645" spans="1:14" x14ac:dyDescent="0.3">
      <c r="A645" s="82" t="s">
        <v>78</v>
      </c>
      <c r="B645" s="82" t="s">
        <v>57</v>
      </c>
      <c r="C645" s="82" t="s">
        <v>74</v>
      </c>
      <c r="D645" s="111">
        <v>47</v>
      </c>
      <c r="E645" s="84">
        <v>40765.25</v>
      </c>
      <c r="F645" s="84">
        <v>92700</v>
      </c>
      <c r="G645" s="84">
        <v>6794.23</v>
      </c>
      <c r="H645" s="91" t="s">
        <v>37</v>
      </c>
      <c r="I645" s="82" t="str">
        <f t="shared" si="59"/>
        <v>магазин Европейский</v>
      </c>
      <c r="J645" s="82" t="str">
        <f>VLOOKUP($B:$B,source!$A:$B,2,0)</f>
        <v>ACC</v>
      </c>
      <c r="K645" s="82" t="str">
        <f>IFERROR(VLOOKUP($C:$C,source!$A:$B,2,0),"OLD STOCKS")</f>
        <v>SP20</v>
      </c>
      <c r="L645" s="82" t="str">
        <f t="shared" si="56"/>
        <v>магазин Европейский-ACC-SP20-June 2020</v>
      </c>
      <c r="M645" s="83">
        <f t="shared" si="57"/>
        <v>47</v>
      </c>
      <c r="N645" s="84">
        <f t="shared" si="58"/>
        <v>40765.25</v>
      </c>
    </row>
    <row r="646" spans="1:14" x14ac:dyDescent="0.3">
      <c r="A646" s="82" t="s">
        <v>78</v>
      </c>
      <c r="B646" s="82" t="s">
        <v>57</v>
      </c>
      <c r="C646" s="125" t="s">
        <v>60</v>
      </c>
      <c r="D646" s="133">
        <v>77</v>
      </c>
      <c r="E646" s="127">
        <v>13920.3</v>
      </c>
      <c r="F646" s="127">
        <v>13980</v>
      </c>
      <c r="G646" s="127">
        <v>2320.2199999999998</v>
      </c>
      <c r="H646" s="132" t="s">
        <v>37</v>
      </c>
      <c r="I646" s="125" t="str">
        <f t="shared" si="59"/>
        <v>магазин Европейский</v>
      </c>
      <c r="J646" s="125" t="str">
        <f>VLOOKUP($B:$B,source!$A:$B,2,0)</f>
        <v>ACC</v>
      </c>
      <c r="K646" s="125" t="str">
        <f>IFERROR(VLOOKUP($C:$C,source!$A:$B,2,0),"OLD STOCKS")</f>
        <v>All Seasons</v>
      </c>
      <c r="L646" s="125" t="str">
        <f t="shared" si="56"/>
        <v>магазин Европейский-ACC-All Seasons-June 2020</v>
      </c>
      <c r="M646" s="126">
        <f t="shared" si="57"/>
        <v>77</v>
      </c>
      <c r="N646" s="127">
        <f t="shared" si="58"/>
        <v>13920.3</v>
      </c>
    </row>
    <row r="647" spans="1:14" x14ac:dyDescent="0.3">
      <c r="A647" s="82" t="s">
        <v>78</v>
      </c>
      <c r="B647" s="82" t="s">
        <v>57</v>
      </c>
      <c r="C647" s="82" t="s">
        <v>62</v>
      </c>
      <c r="D647" s="111">
        <v>3</v>
      </c>
      <c r="E647" s="84">
        <v>7288.75</v>
      </c>
      <c r="F647" s="84">
        <v>17850</v>
      </c>
      <c r="G647" s="84">
        <v>1214.8</v>
      </c>
      <c r="H647" s="91" t="s">
        <v>37</v>
      </c>
      <c r="I647" s="82" t="str">
        <f t="shared" si="59"/>
        <v>магазин Европейский</v>
      </c>
      <c r="J647" s="82" t="str">
        <f>VLOOKUP($B:$B,source!$A:$B,2,0)</f>
        <v>ACC</v>
      </c>
      <c r="K647" s="82" t="str">
        <f>IFERROR(VLOOKUP($C:$C,source!$A:$B,2,0),"OLD STOCKS")</f>
        <v>OLD STOCKS</v>
      </c>
      <c r="L647" s="82" t="str">
        <f t="shared" si="56"/>
        <v>магазин Европейский-ACC-OLD STOCKS-June 2020</v>
      </c>
      <c r="M647" s="83">
        <f t="shared" si="57"/>
        <v>3</v>
      </c>
      <c r="N647" s="84">
        <f t="shared" si="58"/>
        <v>7288.75</v>
      </c>
    </row>
    <row r="648" spans="1:14" x14ac:dyDescent="0.3">
      <c r="A648" s="82" t="s">
        <v>78</v>
      </c>
      <c r="B648" s="82" t="s">
        <v>57</v>
      </c>
      <c r="C648" s="82" t="s">
        <v>102</v>
      </c>
      <c r="D648" s="111">
        <v>30</v>
      </c>
      <c r="E648" s="84">
        <v>55177.93</v>
      </c>
      <c r="F648" s="84">
        <v>79300</v>
      </c>
      <c r="G648" s="84">
        <v>9196.34</v>
      </c>
      <c r="H648" s="91" t="s">
        <v>37</v>
      </c>
      <c r="I648" s="82" t="str">
        <f t="shared" si="59"/>
        <v>магазин Европейский</v>
      </c>
      <c r="J648" s="82" t="str">
        <f>VLOOKUP($B:$B,source!$A:$B,2,0)</f>
        <v>ACC</v>
      </c>
      <c r="K648" s="82" t="str">
        <f>IFERROR(VLOOKUP($C:$C,source!$A:$B,2,0),"OLD STOCKS")</f>
        <v>SU20</v>
      </c>
      <c r="L648" s="82" t="str">
        <f t="shared" si="56"/>
        <v>магазин Европейский-ACC-SU20-June 2020</v>
      </c>
      <c r="M648" s="83">
        <f t="shared" si="57"/>
        <v>30</v>
      </c>
      <c r="N648" s="84">
        <f t="shared" si="58"/>
        <v>55177.93</v>
      </c>
    </row>
    <row r="649" spans="1:14" x14ac:dyDescent="0.3">
      <c r="A649" s="82" t="s">
        <v>78</v>
      </c>
      <c r="B649" s="82" t="s">
        <v>64</v>
      </c>
      <c r="C649" s="82" t="s">
        <v>58</v>
      </c>
      <c r="D649" s="111">
        <v>221</v>
      </c>
      <c r="E649" s="84">
        <v>1270944</v>
      </c>
      <c r="F649" s="84">
        <v>1552000</v>
      </c>
      <c r="G649" s="84">
        <v>211824.04</v>
      </c>
      <c r="H649" s="91" t="s">
        <v>37</v>
      </c>
      <c r="I649" s="82" t="str">
        <f t="shared" si="59"/>
        <v>магазин Европейский</v>
      </c>
      <c r="J649" s="82" t="str">
        <f>VLOOKUP($B:$B,source!$A:$B,2,0)</f>
        <v>FOOTWEAR</v>
      </c>
      <c r="K649" s="82" t="str">
        <f>IFERROR(VLOOKUP($C:$C,source!$A:$B,2,0),"OLD STOCKS")</f>
        <v>C/O</v>
      </c>
      <c r="L649" s="82" t="str">
        <f t="shared" si="56"/>
        <v>магазин Европейский-FOOTWEAR-C/O-June 2020</v>
      </c>
      <c r="M649" s="83">
        <f t="shared" si="57"/>
        <v>221</v>
      </c>
      <c r="N649" s="84">
        <f t="shared" si="58"/>
        <v>1270944</v>
      </c>
    </row>
    <row r="650" spans="1:14" x14ac:dyDescent="0.3">
      <c r="A650" s="82" t="s">
        <v>78</v>
      </c>
      <c r="B650" s="82" t="s">
        <v>64</v>
      </c>
      <c r="C650" s="82" t="s">
        <v>59</v>
      </c>
      <c r="D650" s="111">
        <v>19</v>
      </c>
      <c r="E650" s="84">
        <v>120920</v>
      </c>
      <c r="F650" s="84">
        <v>141600</v>
      </c>
      <c r="G650" s="84">
        <v>20153.39</v>
      </c>
      <c r="H650" s="91" t="s">
        <v>37</v>
      </c>
      <c r="I650" s="82" t="str">
        <f t="shared" si="59"/>
        <v>магазин Европейский</v>
      </c>
      <c r="J650" s="82" t="str">
        <f>VLOOKUP($B:$B,source!$A:$B,2,0)</f>
        <v>FOOTWEAR</v>
      </c>
      <c r="K650" s="82" t="str">
        <f>IFERROR(VLOOKUP($C:$C,source!$A:$B,2,0),"OLD STOCKS")</f>
        <v>OLD STOCKS</v>
      </c>
      <c r="L650" s="82" t="str">
        <f t="shared" si="56"/>
        <v>магазин Европейский-FOOTWEAR-OLD STOCKS-June 2020</v>
      </c>
      <c r="M650" s="83">
        <f t="shared" si="57"/>
        <v>19</v>
      </c>
      <c r="N650" s="84">
        <f t="shared" si="58"/>
        <v>120920</v>
      </c>
    </row>
    <row r="651" spans="1:14" x14ac:dyDescent="0.3">
      <c r="A651" s="82" t="s">
        <v>78</v>
      </c>
      <c r="B651" s="82" t="s">
        <v>64</v>
      </c>
      <c r="C651" s="82" t="s">
        <v>74</v>
      </c>
      <c r="D651" s="111">
        <v>477</v>
      </c>
      <c r="E651" s="84">
        <v>1521315.85</v>
      </c>
      <c r="F651" s="84">
        <v>3180950</v>
      </c>
      <c r="G651" s="84">
        <v>242970.39</v>
      </c>
      <c r="H651" s="91" t="s">
        <v>37</v>
      </c>
      <c r="I651" s="82" t="str">
        <f t="shared" si="59"/>
        <v>магазин Европейский</v>
      </c>
      <c r="J651" s="82" t="str">
        <f>VLOOKUP($B:$B,source!$A:$B,2,0)</f>
        <v>FOOTWEAR</v>
      </c>
      <c r="K651" s="82" t="str">
        <f>IFERROR(VLOOKUP($C:$C,source!$A:$B,2,0),"OLD STOCKS")</f>
        <v>SP20</v>
      </c>
      <c r="L651" s="82" t="str">
        <f t="shared" si="56"/>
        <v>магазин Европейский-FOOTWEAR-SP20-June 2020</v>
      </c>
      <c r="M651" s="83">
        <f t="shared" si="57"/>
        <v>477</v>
      </c>
      <c r="N651" s="84">
        <f t="shared" si="58"/>
        <v>1521315.85</v>
      </c>
    </row>
    <row r="652" spans="1:14" x14ac:dyDescent="0.3">
      <c r="A652" s="82" t="s">
        <v>78</v>
      </c>
      <c r="B652" s="82" t="s">
        <v>64</v>
      </c>
      <c r="C652" s="82" t="s">
        <v>60</v>
      </c>
      <c r="D652" s="111">
        <v>289</v>
      </c>
      <c r="E652" s="84">
        <v>1592405</v>
      </c>
      <c r="F652" s="84">
        <v>1686180</v>
      </c>
      <c r="G652" s="84">
        <v>257136.27</v>
      </c>
      <c r="H652" s="91" t="s">
        <v>37</v>
      </c>
      <c r="I652" s="82" t="str">
        <f t="shared" si="59"/>
        <v>магазин Европейский</v>
      </c>
      <c r="J652" s="82" t="str">
        <f>VLOOKUP($B:$B,source!$A:$B,2,0)</f>
        <v>FOOTWEAR</v>
      </c>
      <c r="K652" s="82" t="str">
        <f>IFERROR(VLOOKUP($C:$C,source!$A:$B,2,0),"OLD STOCKS")</f>
        <v>All Seasons</v>
      </c>
      <c r="L652" s="82" t="str">
        <f t="shared" si="56"/>
        <v>магазин Европейский-FOOTWEAR-All Seasons-June 2020</v>
      </c>
      <c r="M652" s="83">
        <f t="shared" si="57"/>
        <v>289</v>
      </c>
      <c r="N652" s="84">
        <f t="shared" si="58"/>
        <v>1592405</v>
      </c>
    </row>
    <row r="653" spans="1:14" x14ac:dyDescent="0.3">
      <c r="A653" s="82" t="s">
        <v>78</v>
      </c>
      <c r="B653" s="82" t="s">
        <v>64</v>
      </c>
      <c r="C653" s="82" t="s">
        <v>61</v>
      </c>
      <c r="D653" s="111">
        <v>-1</v>
      </c>
      <c r="E653" s="84">
        <v>-4250</v>
      </c>
      <c r="F653" s="84">
        <v>-8500</v>
      </c>
      <c r="G653" s="84">
        <v>-708.33</v>
      </c>
      <c r="H653" s="91" t="s">
        <v>37</v>
      </c>
      <c r="I653" s="82" t="str">
        <f t="shared" si="59"/>
        <v>магазин Европейский</v>
      </c>
      <c r="J653" s="82" t="str">
        <f>VLOOKUP($B:$B,source!$A:$B,2,0)</f>
        <v>FOOTWEAR</v>
      </c>
      <c r="K653" s="82" t="str">
        <f>IFERROR(VLOOKUP($C:$C,source!$A:$B,2,0),"OLD STOCKS")</f>
        <v>HO19</v>
      </c>
      <c r="L653" s="82" t="str">
        <f t="shared" si="56"/>
        <v>магазин Европейский-FOOTWEAR-HO19-June 2020</v>
      </c>
      <c r="M653" s="83">
        <f t="shared" si="57"/>
        <v>-1</v>
      </c>
      <c r="N653" s="84">
        <f t="shared" si="58"/>
        <v>-4250</v>
      </c>
    </row>
    <row r="654" spans="1:14" x14ac:dyDescent="0.3">
      <c r="A654" s="82" t="s">
        <v>78</v>
      </c>
      <c r="B654" s="82" t="s">
        <v>64</v>
      </c>
      <c r="C654" s="82" t="s">
        <v>102</v>
      </c>
      <c r="D654" s="111">
        <v>108</v>
      </c>
      <c r="E654" s="84">
        <v>613809.5</v>
      </c>
      <c r="F654" s="84">
        <v>792790</v>
      </c>
      <c r="G654" s="84">
        <v>102301.58</v>
      </c>
      <c r="H654" s="91" t="s">
        <v>37</v>
      </c>
      <c r="I654" s="82" t="str">
        <f t="shared" si="59"/>
        <v>магазин Европейский</v>
      </c>
      <c r="J654" s="82" t="str">
        <f>VLOOKUP($B:$B,source!$A:$B,2,0)</f>
        <v>FOOTWEAR</v>
      </c>
      <c r="K654" s="82" t="str">
        <f>IFERROR(VLOOKUP($C:$C,source!$A:$B,2,0),"OLD STOCKS")</f>
        <v>SU20</v>
      </c>
      <c r="L654" s="82" t="str">
        <f t="shared" si="56"/>
        <v>магазин Европейский-FOOTWEAR-SU20-June 2020</v>
      </c>
      <c r="M654" s="83">
        <f t="shared" si="57"/>
        <v>108</v>
      </c>
      <c r="N654" s="84">
        <f t="shared" si="58"/>
        <v>613809.5</v>
      </c>
    </row>
    <row r="655" spans="1:14" x14ac:dyDescent="0.3">
      <c r="A655" s="82" t="s">
        <v>78</v>
      </c>
      <c r="B655" s="82" t="s">
        <v>70</v>
      </c>
      <c r="C655" s="82" t="s">
        <v>58</v>
      </c>
      <c r="D655" s="111">
        <v>73</v>
      </c>
      <c r="E655" s="84">
        <v>122958.84</v>
      </c>
      <c r="F655" s="84">
        <v>203750</v>
      </c>
      <c r="G655" s="84">
        <v>20493.240000000002</v>
      </c>
      <c r="H655" s="91" t="s">
        <v>37</v>
      </c>
      <c r="I655" s="82" t="str">
        <f t="shared" si="59"/>
        <v>магазин Европейский</v>
      </c>
      <c r="J655" s="82" t="str">
        <f>VLOOKUP($B:$B,source!$A:$B,2,0)</f>
        <v>APPAREL</v>
      </c>
      <c r="K655" s="82" t="str">
        <f>IFERROR(VLOOKUP($C:$C,source!$A:$B,2,0),"OLD STOCKS")</f>
        <v>C/O</v>
      </c>
      <c r="L655" s="82" t="str">
        <f t="shared" si="56"/>
        <v>магазин Европейский-APPAREL-C/O-June 2020</v>
      </c>
      <c r="M655" s="83">
        <f t="shared" si="57"/>
        <v>73</v>
      </c>
      <c r="N655" s="84">
        <f t="shared" si="58"/>
        <v>122958.84</v>
      </c>
    </row>
    <row r="656" spans="1:14" x14ac:dyDescent="0.3">
      <c r="A656" s="82" t="s">
        <v>78</v>
      </c>
      <c r="B656" s="82" t="s">
        <v>70</v>
      </c>
      <c r="C656" s="82" t="s">
        <v>74</v>
      </c>
      <c r="D656" s="111">
        <v>257</v>
      </c>
      <c r="E656" s="84">
        <v>419197.55</v>
      </c>
      <c r="F656" s="84">
        <v>901100</v>
      </c>
      <c r="G656" s="84">
        <v>69866.33</v>
      </c>
      <c r="H656" s="91" t="s">
        <v>37</v>
      </c>
      <c r="I656" s="82" t="str">
        <f t="shared" si="59"/>
        <v>магазин Европейский</v>
      </c>
      <c r="J656" s="82" t="str">
        <f>VLOOKUP($B:$B,source!$A:$B,2,0)</f>
        <v>APPAREL</v>
      </c>
      <c r="K656" s="82" t="str">
        <f>IFERROR(VLOOKUP($C:$C,source!$A:$B,2,0),"OLD STOCKS")</f>
        <v>SP20</v>
      </c>
      <c r="L656" s="82" t="str">
        <f t="shared" si="56"/>
        <v>магазин Европейский-APPAREL-SP20-June 2020</v>
      </c>
      <c r="M656" s="83">
        <f t="shared" si="57"/>
        <v>257</v>
      </c>
      <c r="N656" s="84">
        <f t="shared" si="58"/>
        <v>419197.55</v>
      </c>
    </row>
    <row r="657" spans="1:14" x14ac:dyDescent="0.3">
      <c r="A657" s="82" t="s">
        <v>78</v>
      </c>
      <c r="B657" s="82" t="s">
        <v>70</v>
      </c>
      <c r="C657" s="82" t="s">
        <v>71</v>
      </c>
      <c r="D657" s="111">
        <v>7</v>
      </c>
      <c r="E657" s="84">
        <v>4626.95</v>
      </c>
      <c r="F657" s="84">
        <v>5693</v>
      </c>
      <c r="G657" s="84">
        <v>771.19</v>
      </c>
      <c r="H657" s="91" t="s">
        <v>37</v>
      </c>
      <c r="I657" s="82" t="str">
        <f t="shared" si="59"/>
        <v>магазин Европейский</v>
      </c>
      <c r="J657" s="82" t="str">
        <f>VLOOKUP($B:$B,source!$A:$B,2,0)</f>
        <v>APPAREL</v>
      </c>
      <c r="K657" s="82" t="str">
        <f>IFERROR(VLOOKUP($C:$C,source!$A:$B,2,0),"OLD STOCKS")</f>
        <v>OLD STOCKS</v>
      </c>
      <c r="L657" s="82" t="str">
        <f t="shared" si="56"/>
        <v>магазин Европейский-APPAREL-OLD STOCKS-June 2020</v>
      </c>
      <c r="M657" s="83">
        <f t="shared" si="57"/>
        <v>7</v>
      </c>
      <c r="N657" s="84">
        <f t="shared" si="58"/>
        <v>4626.95</v>
      </c>
    </row>
    <row r="658" spans="1:14" x14ac:dyDescent="0.3">
      <c r="A658" s="82" t="s">
        <v>78</v>
      </c>
      <c r="B658" s="82" t="s">
        <v>70</v>
      </c>
      <c r="C658" s="82" t="s">
        <v>102</v>
      </c>
      <c r="D658" s="111">
        <v>159</v>
      </c>
      <c r="E658" s="84">
        <v>222114.58</v>
      </c>
      <c r="F658" s="84">
        <v>379700</v>
      </c>
      <c r="G658" s="84">
        <v>37019.17</v>
      </c>
      <c r="H658" s="91" t="s">
        <v>37</v>
      </c>
      <c r="I658" s="82" t="str">
        <f t="shared" si="59"/>
        <v>магазин Европейский</v>
      </c>
      <c r="J658" s="82" t="str">
        <f>VLOOKUP($B:$B,source!$A:$B,2,0)</f>
        <v>APPAREL</v>
      </c>
      <c r="K658" s="82" t="str">
        <f>IFERROR(VLOOKUP($C:$C,source!$A:$B,2,0),"OLD STOCKS")</f>
        <v>SU20</v>
      </c>
      <c r="L658" s="82" t="str">
        <f t="shared" si="56"/>
        <v>магазин Европейский-APPAREL-SU20-June 2020</v>
      </c>
      <c r="M658" s="83">
        <f t="shared" si="57"/>
        <v>159</v>
      </c>
      <c r="N658" s="84">
        <f t="shared" si="58"/>
        <v>222114.58</v>
      </c>
    </row>
    <row r="659" spans="1:14" x14ac:dyDescent="0.3">
      <c r="A659" s="82" t="s">
        <v>79</v>
      </c>
      <c r="B659" s="82" t="s">
        <v>57</v>
      </c>
      <c r="C659" s="82" t="s">
        <v>58</v>
      </c>
      <c r="D659" s="111">
        <v>18</v>
      </c>
      <c r="E659" s="84">
        <v>25049.1</v>
      </c>
      <c r="F659" s="84">
        <v>43410</v>
      </c>
      <c r="G659" s="84">
        <v>4174.8500000000004</v>
      </c>
      <c r="H659" s="91" t="s">
        <v>37</v>
      </c>
      <c r="I659" s="82" t="str">
        <f t="shared" si="59"/>
        <v>магазин Манеж</v>
      </c>
      <c r="J659" s="82" t="str">
        <f>VLOOKUP($B:$B,source!$A:$B,2,0)</f>
        <v>ACC</v>
      </c>
      <c r="K659" s="82" t="str">
        <f>IFERROR(VLOOKUP($C:$C,source!$A:$B,2,0),"OLD STOCKS")</f>
        <v>C/O</v>
      </c>
      <c r="L659" s="82" t="str">
        <f t="shared" si="56"/>
        <v>магазин Манеж-ACC-C/O-June 2020</v>
      </c>
      <c r="M659" s="83">
        <f t="shared" si="57"/>
        <v>18</v>
      </c>
      <c r="N659" s="84">
        <f t="shared" si="58"/>
        <v>25049.1</v>
      </c>
    </row>
    <row r="660" spans="1:14" x14ac:dyDescent="0.3">
      <c r="A660" s="82" t="s">
        <v>79</v>
      </c>
      <c r="B660" s="82" t="s">
        <v>57</v>
      </c>
      <c r="C660" s="82" t="s">
        <v>74</v>
      </c>
      <c r="D660" s="111">
        <v>22</v>
      </c>
      <c r="E660" s="84">
        <v>21222.75</v>
      </c>
      <c r="F660" s="84">
        <v>48170</v>
      </c>
      <c r="G660" s="84">
        <v>3537.14</v>
      </c>
      <c r="H660" s="91" t="s">
        <v>37</v>
      </c>
      <c r="I660" s="82" t="str">
        <f t="shared" si="59"/>
        <v>магазин Манеж</v>
      </c>
      <c r="J660" s="82" t="str">
        <f>VLOOKUP($B:$B,source!$A:$B,2,0)</f>
        <v>ACC</v>
      </c>
      <c r="K660" s="82" t="str">
        <f>IFERROR(VLOOKUP($C:$C,source!$A:$B,2,0),"OLD STOCKS")</f>
        <v>SP20</v>
      </c>
      <c r="L660" s="82" t="str">
        <f t="shared" si="56"/>
        <v>магазин Манеж-ACC-SP20-June 2020</v>
      </c>
      <c r="M660" s="83">
        <f t="shared" si="57"/>
        <v>22</v>
      </c>
      <c r="N660" s="84">
        <f t="shared" si="58"/>
        <v>21222.75</v>
      </c>
    </row>
    <row r="661" spans="1:14" x14ac:dyDescent="0.3">
      <c r="A661" s="82" t="s">
        <v>79</v>
      </c>
      <c r="B661" s="82" t="s">
        <v>57</v>
      </c>
      <c r="C661" s="125" t="s">
        <v>60</v>
      </c>
      <c r="D661" s="133">
        <v>25</v>
      </c>
      <c r="E661" s="127">
        <v>4218.51</v>
      </c>
      <c r="F661" s="127">
        <v>4896</v>
      </c>
      <c r="G661" s="127">
        <v>703.12</v>
      </c>
      <c r="H661" s="132" t="s">
        <v>37</v>
      </c>
      <c r="I661" s="125" t="str">
        <f t="shared" si="59"/>
        <v>магазин Манеж</v>
      </c>
      <c r="J661" s="125" t="str">
        <f>VLOOKUP($B:$B,source!$A:$B,2,0)</f>
        <v>ACC</v>
      </c>
      <c r="K661" s="125" t="str">
        <f>IFERROR(VLOOKUP($C:$C,source!$A:$B,2,0),"OLD STOCKS")</f>
        <v>All Seasons</v>
      </c>
      <c r="L661" s="125" t="str">
        <f t="shared" si="56"/>
        <v>магазин Манеж-ACC-All Seasons-June 2020</v>
      </c>
      <c r="M661" s="126">
        <f t="shared" si="57"/>
        <v>25</v>
      </c>
      <c r="N661" s="127">
        <f t="shared" si="58"/>
        <v>4218.51</v>
      </c>
    </row>
    <row r="662" spans="1:14" x14ac:dyDescent="0.3">
      <c r="A662" s="82" t="s">
        <v>79</v>
      </c>
      <c r="B662" s="82" t="s">
        <v>57</v>
      </c>
      <c r="C662" s="82" t="s">
        <v>62</v>
      </c>
      <c r="D662" s="111">
        <v>2</v>
      </c>
      <c r="E662" s="84">
        <v>5503.75</v>
      </c>
      <c r="F662" s="84">
        <v>11900</v>
      </c>
      <c r="G662" s="84">
        <v>917.29</v>
      </c>
      <c r="H662" s="91" t="s">
        <v>37</v>
      </c>
      <c r="I662" s="82" t="str">
        <f t="shared" si="59"/>
        <v>магазин Манеж</v>
      </c>
      <c r="J662" s="82" t="str">
        <f>VLOOKUP($B:$B,source!$A:$B,2,0)</f>
        <v>ACC</v>
      </c>
      <c r="K662" s="82" t="str">
        <f>IFERROR(VLOOKUP($C:$C,source!$A:$B,2,0),"OLD STOCKS")</f>
        <v>OLD STOCKS</v>
      </c>
      <c r="L662" s="82" t="str">
        <f t="shared" si="56"/>
        <v>магазин Манеж-ACC-OLD STOCKS-June 2020</v>
      </c>
      <c r="M662" s="83">
        <f t="shared" si="57"/>
        <v>2</v>
      </c>
      <c r="N662" s="84">
        <f t="shared" si="58"/>
        <v>5503.75</v>
      </c>
    </row>
    <row r="663" spans="1:14" x14ac:dyDescent="0.3">
      <c r="A663" s="82" t="s">
        <v>79</v>
      </c>
      <c r="B663" s="82" t="s">
        <v>57</v>
      </c>
      <c r="C663" s="82" t="s">
        <v>102</v>
      </c>
      <c r="D663" s="111">
        <v>10</v>
      </c>
      <c r="E663" s="84">
        <v>21568</v>
      </c>
      <c r="F663" s="84">
        <v>28550</v>
      </c>
      <c r="G663" s="84">
        <v>3594.66</v>
      </c>
      <c r="H663" s="91" t="s">
        <v>37</v>
      </c>
      <c r="I663" s="82" t="str">
        <f t="shared" si="59"/>
        <v>магазин Манеж</v>
      </c>
      <c r="J663" s="82" t="str">
        <f>VLOOKUP($B:$B,source!$A:$B,2,0)</f>
        <v>ACC</v>
      </c>
      <c r="K663" s="82" t="str">
        <f>IFERROR(VLOOKUP($C:$C,source!$A:$B,2,0),"OLD STOCKS")</f>
        <v>SU20</v>
      </c>
      <c r="L663" s="82" t="str">
        <f t="shared" si="56"/>
        <v>магазин Манеж-ACC-SU20-June 2020</v>
      </c>
      <c r="M663" s="83">
        <f t="shared" si="57"/>
        <v>10</v>
      </c>
      <c r="N663" s="84">
        <f t="shared" si="58"/>
        <v>21568</v>
      </c>
    </row>
    <row r="664" spans="1:14" x14ac:dyDescent="0.3">
      <c r="A664" s="82" t="s">
        <v>79</v>
      </c>
      <c r="B664" s="82" t="s">
        <v>64</v>
      </c>
      <c r="C664" s="82" t="s">
        <v>58</v>
      </c>
      <c r="D664" s="111">
        <v>149</v>
      </c>
      <c r="E664" s="84">
        <v>862992.35</v>
      </c>
      <c r="F664" s="84">
        <v>1046850</v>
      </c>
      <c r="G664" s="84">
        <v>143832.04</v>
      </c>
      <c r="H664" s="91" t="s">
        <v>37</v>
      </c>
      <c r="I664" s="82" t="str">
        <f t="shared" si="59"/>
        <v>магазин Манеж</v>
      </c>
      <c r="J664" s="82" t="str">
        <f>VLOOKUP($B:$B,source!$A:$B,2,0)</f>
        <v>FOOTWEAR</v>
      </c>
      <c r="K664" s="82" t="str">
        <f>IFERROR(VLOOKUP($C:$C,source!$A:$B,2,0),"OLD STOCKS")</f>
        <v>C/O</v>
      </c>
      <c r="L664" s="82" t="str">
        <f t="shared" si="56"/>
        <v>магазин Манеж-FOOTWEAR-C/O-June 2020</v>
      </c>
      <c r="M664" s="83">
        <f t="shared" si="57"/>
        <v>149</v>
      </c>
      <c r="N664" s="84">
        <f t="shared" si="58"/>
        <v>862992.35</v>
      </c>
    </row>
    <row r="665" spans="1:14" x14ac:dyDescent="0.3">
      <c r="A665" s="82" t="s">
        <v>79</v>
      </c>
      <c r="B665" s="82" t="s">
        <v>64</v>
      </c>
      <c r="C665" s="82" t="s">
        <v>59</v>
      </c>
      <c r="D665" s="111">
        <v>14</v>
      </c>
      <c r="E665" s="84">
        <v>67980</v>
      </c>
      <c r="F665" s="84">
        <v>96600</v>
      </c>
      <c r="G665" s="84">
        <v>11330.03</v>
      </c>
      <c r="H665" s="91" t="s">
        <v>37</v>
      </c>
      <c r="I665" s="82" t="str">
        <f t="shared" si="59"/>
        <v>магазин Манеж</v>
      </c>
      <c r="J665" s="82" t="str">
        <f>VLOOKUP($B:$B,source!$A:$B,2,0)</f>
        <v>FOOTWEAR</v>
      </c>
      <c r="K665" s="82" t="str">
        <f>IFERROR(VLOOKUP($C:$C,source!$A:$B,2,0),"OLD STOCKS")</f>
        <v>OLD STOCKS</v>
      </c>
      <c r="L665" s="82" t="str">
        <f t="shared" si="56"/>
        <v>магазин Манеж-FOOTWEAR-OLD STOCKS-June 2020</v>
      </c>
      <c r="M665" s="83">
        <f t="shared" si="57"/>
        <v>14</v>
      </c>
      <c r="N665" s="84">
        <f t="shared" si="58"/>
        <v>67980</v>
      </c>
    </row>
    <row r="666" spans="1:14" x14ac:dyDescent="0.3">
      <c r="A666" s="82" t="s">
        <v>79</v>
      </c>
      <c r="B666" s="82" t="s">
        <v>64</v>
      </c>
      <c r="C666" s="82" t="s">
        <v>74</v>
      </c>
      <c r="D666" s="111">
        <v>321</v>
      </c>
      <c r="E666" s="84">
        <v>1090912.17</v>
      </c>
      <c r="F666" s="84">
        <v>2171450</v>
      </c>
      <c r="G666" s="84">
        <v>181818.91</v>
      </c>
      <c r="H666" s="91" t="s">
        <v>37</v>
      </c>
      <c r="I666" s="82" t="str">
        <f t="shared" si="59"/>
        <v>магазин Манеж</v>
      </c>
      <c r="J666" s="82" t="str">
        <f>VLOOKUP($B:$B,source!$A:$B,2,0)</f>
        <v>FOOTWEAR</v>
      </c>
      <c r="K666" s="82" t="str">
        <f>IFERROR(VLOOKUP($C:$C,source!$A:$B,2,0),"OLD STOCKS")</f>
        <v>SP20</v>
      </c>
      <c r="L666" s="82" t="str">
        <f t="shared" si="56"/>
        <v>магазин Манеж-FOOTWEAR-SP20-June 2020</v>
      </c>
      <c r="M666" s="83">
        <f t="shared" si="57"/>
        <v>321</v>
      </c>
      <c r="N666" s="84">
        <f t="shared" si="58"/>
        <v>1090912.17</v>
      </c>
    </row>
    <row r="667" spans="1:14" x14ac:dyDescent="0.3">
      <c r="A667" s="82" t="s">
        <v>79</v>
      </c>
      <c r="B667" s="82" t="s">
        <v>64</v>
      </c>
      <c r="C667" s="82" t="s">
        <v>60</v>
      </c>
      <c r="D667" s="111">
        <v>158</v>
      </c>
      <c r="E667" s="84">
        <v>919799.36</v>
      </c>
      <c r="F667" s="84">
        <v>963200</v>
      </c>
      <c r="G667" s="84">
        <v>153299.82999999999</v>
      </c>
      <c r="H667" s="91" t="s">
        <v>37</v>
      </c>
      <c r="I667" s="82" t="str">
        <f t="shared" si="59"/>
        <v>магазин Манеж</v>
      </c>
      <c r="J667" s="82" t="str">
        <f>VLOOKUP($B:$B,source!$A:$B,2,0)</f>
        <v>FOOTWEAR</v>
      </c>
      <c r="K667" s="82" t="str">
        <f>IFERROR(VLOOKUP($C:$C,source!$A:$B,2,0),"OLD STOCKS")</f>
        <v>All Seasons</v>
      </c>
      <c r="L667" s="82" t="str">
        <f t="shared" si="56"/>
        <v>магазин Манеж-FOOTWEAR-All Seasons-June 2020</v>
      </c>
      <c r="M667" s="83">
        <f t="shared" si="57"/>
        <v>158</v>
      </c>
      <c r="N667" s="84">
        <f t="shared" si="58"/>
        <v>919799.36</v>
      </c>
    </row>
    <row r="668" spans="1:14" x14ac:dyDescent="0.3">
      <c r="A668" s="82" t="s">
        <v>79</v>
      </c>
      <c r="B668" s="82" t="s">
        <v>64</v>
      </c>
      <c r="C668" s="82" t="s">
        <v>102</v>
      </c>
      <c r="D668" s="111">
        <v>39</v>
      </c>
      <c r="E668" s="84">
        <v>195311</v>
      </c>
      <c r="F668" s="84">
        <v>254700</v>
      </c>
      <c r="G668" s="84">
        <v>32551.82</v>
      </c>
      <c r="H668" s="91" t="s">
        <v>37</v>
      </c>
      <c r="I668" s="82" t="str">
        <f t="shared" si="59"/>
        <v>магазин Манеж</v>
      </c>
      <c r="J668" s="82" t="str">
        <f>VLOOKUP($B:$B,source!$A:$B,2,0)</f>
        <v>FOOTWEAR</v>
      </c>
      <c r="K668" s="82" t="str">
        <f>IFERROR(VLOOKUP($C:$C,source!$A:$B,2,0),"OLD STOCKS")</f>
        <v>SU20</v>
      </c>
      <c r="L668" s="82" t="str">
        <f t="shared" si="56"/>
        <v>магазин Манеж-FOOTWEAR-SU20-June 2020</v>
      </c>
      <c r="M668" s="83">
        <f t="shared" si="57"/>
        <v>39</v>
      </c>
      <c r="N668" s="84">
        <f t="shared" si="58"/>
        <v>195311</v>
      </c>
    </row>
    <row r="669" spans="1:14" x14ac:dyDescent="0.3">
      <c r="A669" s="82" t="s">
        <v>79</v>
      </c>
      <c r="B669" s="82" t="s">
        <v>64</v>
      </c>
      <c r="C669" s="82" t="s">
        <v>63</v>
      </c>
      <c r="D669" s="111">
        <v>-1</v>
      </c>
      <c r="E669" s="84">
        <v>-4675</v>
      </c>
      <c r="F669" s="84">
        <v>-9350</v>
      </c>
      <c r="G669" s="84">
        <v>-779.17</v>
      </c>
      <c r="H669" s="91" t="s">
        <v>37</v>
      </c>
      <c r="I669" s="82" t="str">
        <f t="shared" si="59"/>
        <v>магазин Манеж</v>
      </c>
      <c r="J669" s="82" t="str">
        <f>VLOOKUP($B:$B,source!$A:$B,2,0)</f>
        <v>FOOTWEAR</v>
      </c>
      <c r="K669" s="82" t="str">
        <f>IFERROR(VLOOKUP($C:$C,source!$A:$B,2,0),"OLD STOCKS")</f>
        <v>FA19</v>
      </c>
      <c r="L669" s="82" t="str">
        <f t="shared" si="56"/>
        <v>магазин Манеж-FOOTWEAR-FA19-June 2020</v>
      </c>
      <c r="M669" s="83">
        <f t="shared" si="57"/>
        <v>-1</v>
      </c>
      <c r="N669" s="84">
        <f t="shared" si="58"/>
        <v>-4675</v>
      </c>
    </row>
    <row r="670" spans="1:14" x14ac:dyDescent="0.3">
      <c r="A670" s="82" t="s">
        <v>79</v>
      </c>
      <c r="B670" s="82" t="s">
        <v>70</v>
      </c>
      <c r="C670" s="82" t="s">
        <v>58</v>
      </c>
      <c r="D670" s="111">
        <v>32</v>
      </c>
      <c r="E670" s="84">
        <v>41741.25</v>
      </c>
      <c r="F670" s="84">
        <v>71950</v>
      </c>
      <c r="G670" s="84">
        <v>6956.93</v>
      </c>
      <c r="H670" s="91" t="s">
        <v>37</v>
      </c>
      <c r="I670" s="82" t="str">
        <f t="shared" si="59"/>
        <v>магазин Манеж</v>
      </c>
      <c r="J670" s="82" t="str">
        <f>VLOOKUP($B:$B,source!$A:$B,2,0)</f>
        <v>APPAREL</v>
      </c>
      <c r="K670" s="82" t="str">
        <f>IFERROR(VLOOKUP($C:$C,source!$A:$B,2,0),"OLD STOCKS")</f>
        <v>C/O</v>
      </c>
      <c r="L670" s="82" t="str">
        <f t="shared" si="56"/>
        <v>магазин Манеж-APPAREL-C/O-June 2020</v>
      </c>
      <c r="M670" s="83">
        <f t="shared" si="57"/>
        <v>32</v>
      </c>
      <c r="N670" s="84">
        <f t="shared" si="58"/>
        <v>41741.25</v>
      </c>
    </row>
    <row r="671" spans="1:14" x14ac:dyDescent="0.3">
      <c r="A671" s="82" t="s">
        <v>79</v>
      </c>
      <c r="B671" s="82" t="s">
        <v>70</v>
      </c>
      <c r="C671" s="82" t="s">
        <v>74</v>
      </c>
      <c r="D671" s="111">
        <v>72</v>
      </c>
      <c r="E671" s="84">
        <v>116558.07</v>
      </c>
      <c r="F671" s="84">
        <v>251600</v>
      </c>
      <c r="G671" s="84">
        <v>19426.400000000001</v>
      </c>
      <c r="H671" s="91" t="s">
        <v>37</v>
      </c>
      <c r="I671" s="82" t="str">
        <f t="shared" si="59"/>
        <v>магазин Манеж</v>
      </c>
      <c r="J671" s="82" t="str">
        <f>VLOOKUP($B:$B,source!$A:$B,2,0)</f>
        <v>APPAREL</v>
      </c>
      <c r="K671" s="82" t="str">
        <f>IFERROR(VLOOKUP($C:$C,source!$A:$B,2,0),"OLD STOCKS")</f>
        <v>SP20</v>
      </c>
      <c r="L671" s="82" t="str">
        <f t="shared" si="56"/>
        <v>магазин Манеж-APPAREL-SP20-June 2020</v>
      </c>
      <c r="M671" s="83">
        <f t="shared" si="57"/>
        <v>72</v>
      </c>
      <c r="N671" s="84">
        <f t="shared" si="58"/>
        <v>116558.07</v>
      </c>
    </row>
    <row r="672" spans="1:14" x14ac:dyDescent="0.3">
      <c r="A672" s="82" t="s">
        <v>79</v>
      </c>
      <c r="B672" s="82" t="s">
        <v>70</v>
      </c>
      <c r="C672" s="82" t="s">
        <v>71</v>
      </c>
      <c r="D672" s="111">
        <v>6</v>
      </c>
      <c r="E672" s="84">
        <v>4027.6</v>
      </c>
      <c r="F672" s="84">
        <v>4944</v>
      </c>
      <c r="G672" s="84">
        <v>671.28</v>
      </c>
      <c r="H672" s="91" t="s">
        <v>37</v>
      </c>
      <c r="I672" s="82" t="str">
        <f t="shared" si="59"/>
        <v>магазин Манеж</v>
      </c>
      <c r="J672" s="82" t="str">
        <f>VLOOKUP($B:$B,source!$A:$B,2,0)</f>
        <v>APPAREL</v>
      </c>
      <c r="K672" s="82" t="str">
        <f>IFERROR(VLOOKUP($C:$C,source!$A:$B,2,0),"OLD STOCKS")</f>
        <v>OLD STOCKS</v>
      </c>
      <c r="L672" s="82" t="str">
        <f t="shared" si="56"/>
        <v>магазин Манеж-APPAREL-OLD STOCKS-June 2020</v>
      </c>
      <c r="M672" s="83">
        <f t="shared" si="57"/>
        <v>6</v>
      </c>
      <c r="N672" s="84">
        <f t="shared" si="58"/>
        <v>4027.6</v>
      </c>
    </row>
    <row r="673" spans="1:14" x14ac:dyDescent="0.3">
      <c r="A673" s="82" t="s">
        <v>79</v>
      </c>
      <c r="B673" s="82" t="s">
        <v>70</v>
      </c>
      <c r="C673" s="82" t="s">
        <v>102</v>
      </c>
      <c r="D673" s="111">
        <v>65</v>
      </c>
      <c r="E673" s="84">
        <v>89879.74</v>
      </c>
      <c r="F673" s="84">
        <v>153350</v>
      </c>
      <c r="G673" s="84">
        <v>14979.99</v>
      </c>
      <c r="H673" s="91" t="s">
        <v>37</v>
      </c>
      <c r="I673" s="82" t="str">
        <f t="shared" si="59"/>
        <v>магазин Манеж</v>
      </c>
      <c r="J673" s="82" t="str">
        <f>VLOOKUP($B:$B,source!$A:$B,2,0)</f>
        <v>APPAREL</v>
      </c>
      <c r="K673" s="82" t="str">
        <f>IFERROR(VLOOKUP($C:$C,source!$A:$B,2,0),"OLD STOCKS")</f>
        <v>SU20</v>
      </c>
      <c r="L673" s="82" t="str">
        <f t="shared" si="56"/>
        <v>магазин Манеж-APPAREL-SU20-June 2020</v>
      </c>
      <c r="M673" s="83">
        <f t="shared" si="57"/>
        <v>65</v>
      </c>
      <c r="N673" s="84">
        <f t="shared" si="58"/>
        <v>89879.74</v>
      </c>
    </row>
    <row r="674" spans="1:14" x14ac:dyDescent="0.3">
      <c r="A674" s="82" t="s">
        <v>81</v>
      </c>
      <c r="B674" s="82" t="s">
        <v>57</v>
      </c>
      <c r="C674" s="82" t="s">
        <v>58</v>
      </c>
      <c r="D674" s="111">
        <v>17</v>
      </c>
      <c r="E674" s="84">
        <v>26726.42</v>
      </c>
      <c r="F674" s="84">
        <v>47780</v>
      </c>
      <c r="G674" s="84">
        <v>4454.3900000000003</v>
      </c>
      <c r="H674" s="91" t="s">
        <v>37</v>
      </c>
      <c r="I674" s="82" t="str">
        <f t="shared" si="59"/>
        <v>магазин Метрополис</v>
      </c>
      <c r="J674" s="82" t="str">
        <f>VLOOKUP($B:$B,source!$A:$B,2,0)</f>
        <v>ACC</v>
      </c>
      <c r="K674" s="82" t="str">
        <f>IFERROR(VLOOKUP($C:$C,source!$A:$B,2,0),"OLD STOCKS")</f>
        <v>C/O</v>
      </c>
      <c r="L674" s="82" t="str">
        <f t="shared" si="56"/>
        <v>магазин Метрополис-ACC-C/O-June 2020</v>
      </c>
      <c r="M674" s="83">
        <f t="shared" si="57"/>
        <v>17</v>
      </c>
      <c r="N674" s="84">
        <f t="shared" si="58"/>
        <v>26726.42</v>
      </c>
    </row>
    <row r="675" spans="1:14" x14ac:dyDescent="0.3">
      <c r="A675" s="82" t="s">
        <v>81</v>
      </c>
      <c r="B675" s="82" t="s">
        <v>57</v>
      </c>
      <c r="C675" s="82" t="s">
        <v>59</v>
      </c>
      <c r="D675" s="111">
        <v>1</v>
      </c>
      <c r="E675" s="84">
        <v>1083.75</v>
      </c>
      <c r="F675" s="84">
        <v>2550</v>
      </c>
      <c r="G675" s="84">
        <v>180.63</v>
      </c>
      <c r="H675" s="91" t="s">
        <v>37</v>
      </c>
      <c r="I675" s="82" t="str">
        <f t="shared" si="59"/>
        <v>магазин Метрополис</v>
      </c>
      <c r="J675" s="82" t="str">
        <f>VLOOKUP($B:$B,source!$A:$B,2,0)</f>
        <v>ACC</v>
      </c>
      <c r="K675" s="82" t="str">
        <f>IFERROR(VLOOKUP($C:$C,source!$A:$B,2,0),"OLD STOCKS")</f>
        <v>OLD STOCKS</v>
      </c>
      <c r="L675" s="82" t="str">
        <f t="shared" si="56"/>
        <v>магазин Метрополис-ACC-OLD STOCKS-June 2020</v>
      </c>
      <c r="M675" s="83">
        <f t="shared" si="57"/>
        <v>1</v>
      </c>
      <c r="N675" s="84">
        <f t="shared" si="58"/>
        <v>1083.75</v>
      </c>
    </row>
    <row r="676" spans="1:14" x14ac:dyDescent="0.3">
      <c r="A676" s="82" t="s">
        <v>81</v>
      </c>
      <c r="B676" s="82" t="s">
        <v>57</v>
      </c>
      <c r="C676" s="82" t="s">
        <v>74</v>
      </c>
      <c r="D676" s="111">
        <v>17</v>
      </c>
      <c r="E676" s="84">
        <v>22073.48</v>
      </c>
      <c r="F676" s="84">
        <v>50940</v>
      </c>
      <c r="G676" s="84">
        <v>3678.93</v>
      </c>
      <c r="H676" s="91" t="s">
        <v>37</v>
      </c>
      <c r="I676" s="82" t="str">
        <f t="shared" si="59"/>
        <v>магазин Метрополис</v>
      </c>
      <c r="J676" s="82" t="str">
        <f>VLOOKUP($B:$B,source!$A:$B,2,0)</f>
        <v>ACC</v>
      </c>
      <c r="K676" s="82" t="str">
        <f>IFERROR(VLOOKUP($C:$C,source!$A:$B,2,0),"OLD STOCKS")</f>
        <v>SP20</v>
      </c>
      <c r="L676" s="82" t="str">
        <f t="shared" si="56"/>
        <v>магазин Метрополис-ACC-SP20-June 2020</v>
      </c>
      <c r="M676" s="83">
        <f t="shared" si="57"/>
        <v>17</v>
      </c>
      <c r="N676" s="84">
        <f t="shared" si="58"/>
        <v>22073.48</v>
      </c>
    </row>
    <row r="677" spans="1:14" x14ac:dyDescent="0.3">
      <c r="A677" s="82" t="s">
        <v>81</v>
      </c>
      <c r="B677" s="82" t="s">
        <v>57</v>
      </c>
      <c r="C677" s="125" t="s">
        <v>60</v>
      </c>
      <c r="D677" s="133">
        <v>40</v>
      </c>
      <c r="E677" s="127">
        <v>7369.47</v>
      </c>
      <c r="F677" s="127">
        <v>7932</v>
      </c>
      <c r="G677" s="127">
        <v>1228.3399999999999</v>
      </c>
      <c r="H677" s="132" t="s">
        <v>37</v>
      </c>
      <c r="I677" s="125" t="str">
        <f t="shared" si="59"/>
        <v>магазин Метрополис</v>
      </c>
      <c r="J677" s="125" t="str">
        <f>VLOOKUP($B:$B,source!$A:$B,2,0)</f>
        <v>ACC</v>
      </c>
      <c r="K677" s="125" t="str">
        <f>IFERROR(VLOOKUP($C:$C,source!$A:$B,2,0),"OLD STOCKS")</f>
        <v>All Seasons</v>
      </c>
      <c r="L677" s="125" t="str">
        <f t="shared" si="56"/>
        <v>магазин Метрополис-ACC-All Seasons-June 2020</v>
      </c>
      <c r="M677" s="126">
        <f t="shared" si="57"/>
        <v>40</v>
      </c>
      <c r="N677" s="127">
        <f t="shared" si="58"/>
        <v>7369.47</v>
      </c>
    </row>
    <row r="678" spans="1:14" x14ac:dyDescent="0.3">
      <c r="A678" s="82" t="s">
        <v>81</v>
      </c>
      <c r="B678" s="82" t="s">
        <v>57</v>
      </c>
      <c r="C678" s="82" t="s">
        <v>62</v>
      </c>
      <c r="D678" s="111">
        <v>1</v>
      </c>
      <c r="E678" s="84">
        <v>2528.75</v>
      </c>
      <c r="F678" s="84">
        <v>5950</v>
      </c>
      <c r="G678" s="84">
        <v>421.46</v>
      </c>
      <c r="H678" s="91" t="s">
        <v>37</v>
      </c>
      <c r="I678" s="82" t="str">
        <f t="shared" si="59"/>
        <v>магазин Метрополис</v>
      </c>
      <c r="J678" s="82" t="str">
        <f>VLOOKUP($B:$B,source!$A:$B,2,0)</f>
        <v>ACC</v>
      </c>
      <c r="K678" s="82" t="str">
        <f>IFERROR(VLOOKUP($C:$C,source!$A:$B,2,0),"OLD STOCKS")</f>
        <v>OLD STOCKS</v>
      </c>
      <c r="L678" s="82" t="str">
        <f t="shared" si="56"/>
        <v>магазин Метрополис-ACC-OLD STOCKS-June 2020</v>
      </c>
      <c r="M678" s="83">
        <f t="shared" si="57"/>
        <v>1</v>
      </c>
      <c r="N678" s="84">
        <f t="shared" si="58"/>
        <v>2528.75</v>
      </c>
    </row>
    <row r="679" spans="1:14" x14ac:dyDescent="0.3">
      <c r="A679" s="82" t="s">
        <v>81</v>
      </c>
      <c r="B679" s="82" t="s">
        <v>57</v>
      </c>
      <c r="C679" s="82" t="s">
        <v>102</v>
      </c>
      <c r="D679" s="111">
        <v>21</v>
      </c>
      <c r="E679" s="84">
        <v>32445.5</v>
      </c>
      <c r="F679" s="84">
        <v>50250</v>
      </c>
      <c r="G679" s="84">
        <v>5407.6</v>
      </c>
      <c r="H679" s="91" t="s">
        <v>37</v>
      </c>
      <c r="I679" s="82" t="str">
        <f t="shared" si="59"/>
        <v>магазин Метрополис</v>
      </c>
      <c r="J679" s="82" t="str">
        <f>VLOOKUP($B:$B,source!$A:$B,2,0)</f>
        <v>ACC</v>
      </c>
      <c r="K679" s="82" t="str">
        <f>IFERROR(VLOOKUP($C:$C,source!$A:$B,2,0),"OLD STOCKS")</f>
        <v>SU20</v>
      </c>
      <c r="L679" s="82" t="str">
        <f t="shared" si="56"/>
        <v>магазин Метрополис-ACC-SU20-June 2020</v>
      </c>
      <c r="M679" s="83">
        <f t="shared" si="57"/>
        <v>21</v>
      </c>
      <c r="N679" s="84">
        <f t="shared" si="58"/>
        <v>32445.5</v>
      </c>
    </row>
    <row r="680" spans="1:14" x14ac:dyDescent="0.3">
      <c r="A680" s="82" t="s">
        <v>81</v>
      </c>
      <c r="B680" s="82" t="s">
        <v>57</v>
      </c>
      <c r="C680" s="82" t="s">
        <v>63</v>
      </c>
      <c r="D680" s="111">
        <v>1</v>
      </c>
      <c r="E680" s="84">
        <v>1700</v>
      </c>
      <c r="F680" s="84">
        <v>4250</v>
      </c>
      <c r="G680" s="84">
        <v>283.33</v>
      </c>
      <c r="H680" s="91" t="s">
        <v>37</v>
      </c>
      <c r="I680" s="82" t="str">
        <f t="shared" si="59"/>
        <v>магазин Метрополис</v>
      </c>
      <c r="J680" s="82" t="str">
        <f>VLOOKUP($B:$B,source!$A:$B,2,0)</f>
        <v>ACC</v>
      </c>
      <c r="K680" s="82" t="str">
        <f>IFERROR(VLOOKUP($C:$C,source!$A:$B,2,0),"OLD STOCKS")</f>
        <v>FA19</v>
      </c>
      <c r="L680" s="82" t="str">
        <f t="shared" si="56"/>
        <v>магазин Метрополис-ACC-FA19-June 2020</v>
      </c>
      <c r="M680" s="83">
        <f t="shared" si="57"/>
        <v>1</v>
      </c>
      <c r="N680" s="84">
        <f t="shared" si="58"/>
        <v>1700</v>
      </c>
    </row>
    <row r="681" spans="1:14" x14ac:dyDescent="0.3">
      <c r="A681" s="82" t="s">
        <v>81</v>
      </c>
      <c r="B681" s="82" t="s">
        <v>64</v>
      </c>
      <c r="C681" s="82" t="s">
        <v>58</v>
      </c>
      <c r="D681" s="111">
        <v>271</v>
      </c>
      <c r="E681" s="84">
        <v>1561182.36</v>
      </c>
      <c r="F681" s="84">
        <v>1974750</v>
      </c>
      <c r="G681" s="84">
        <v>260197.17</v>
      </c>
      <c r="H681" s="91" t="s">
        <v>37</v>
      </c>
      <c r="I681" s="82" t="str">
        <f t="shared" si="59"/>
        <v>магазин Метрополис</v>
      </c>
      <c r="J681" s="82" t="str">
        <f>VLOOKUP($B:$B,source!$A:$B,2,0)</f>
        <v>FOOTWEAR</v>
      </c>
      <c r="K681" s="82" t="str">
        <f>IFERROR(VLOOKUP($C:$C,source!$A:$B,2,0),"OLD STOCKS")</f>
        <v>C/O</v>
      </c>
      <c r="L681" s="82" t="str">
        <f t="shared" si="56"/>
        <v>магазин Метрополис-FOOTWEAR-C/O-June 2020</v>
      </c>
      <c r="M681" s="83">
        <f t="shared" si="57"/>
        <v>271</v>
      </c>
      <c r="N681" s="84">
        <f t="shared" si="58"/>
        <v>1561182.36</v>
      </c>
    </row>
    <row r="682" spans="1:14" x14ac:dyDescent="0.3">
      <c r="A682" s="82" t="s">
        <v>81</v>
      </c>
      <c r="B682" s="82" t="s">
        <v>64</v>
      </c>
      <c r="C682" s="82" t="s">
        <v>59</v>
      </c>
      <c r="D682" s="111">
        <v>15</v>
      </c>
      <c r="E682" s="84">
        <v>98363</v>
      </c>
      <c r="F682" s="84">
        <v>110500</v>
      </c>
      <c r="G682" s="84">
        <v>16393.86</v>
      </c>
      <c r="H682" s="91" t="s">
        <v>37</v>
      </c>
      <c r="I682" s="82" t="str">
        <f t="shared" si="59"/>
        <v>магазин Метрополис</v>
      </c>
      <c r="J682" s="82" t="str">
        <f>VLOOKUP($B:$B,source!$A:$B,2,0)</f>
        <v>FOOTWEAR</v>
      </c>
      <c r="K682" s="82" t="str">
        <f>IFERROR(VLOOKUP($C:$C,source!$A:$B,2,0),"OLD STOCKS")</f>
        <v>OLD STOCKS</v>
      </c>
      <c r="L682" s="82" t="str">
        <f t="shared" si="56"/>
        <v>магазин Метрополис-FOOTWEAR-OLD STOCKS-June 2020</v>
      </c>
      <c r="M682" s="83">
        <f t="shared" si="57"/>
        <v>15</v>
      </c>
      <c r="N682" s="84">
        <f t="shared" si="58"/>
        <v>98363</v>
      </c>
    </row>
    <row r="683" spans="1:14" x14ac:dyDescent="0.3">
      <c r="A683" s="82" t="s">
        <v>81</v>
      </c>
      <c r="B683" s="82" t="s">
        <v>64</v>
      </c>
      <c r="C683" s="82" t="s">
        <v>74</v>
      </c>
      <c r="D683" s="111">
        <v>389</v>
      </c>
      <c r="E683" s="84">
        <v>1332619.9099999999</v>
      </c>
      <c r="F683" s="84">
        <v>2713650</v>
      </c>
      <c r="G683" s="84">
        <v>222103.56</v>
      </c>
      <c r="H683" s="91" t="s">
        <v>37</v>
      </c>
      <c r="I683" s="82" t="str">
        <f t="shared" si="59"/>
        <v>магазин Метрополис</v>
      </c>
      <c r="J683" s="82" t="str">
        <f>VLOOKUP($B:$B,source!$A:$B,2,0)</f>
        <v>FOOTWEAR</v>
      </c>
      <c r="K683" s="82" t="str">
        <f>IFERROR(VLOOKUP($C:$C,source!$A:$B,2,0),"OLD STOCKS")</f>
        <v>SP20</v>
      </c>
      <c r="L683" s="82" t="str">
        <f t="shared" si="56"/>
        <v>магазин Метрополис-FOOTWEAR-SP20-June 2020</v>
      </c>
      <c r="M683" s="83">
        <f t="shared" si="57"/>
        <v>389</v>
      </c>
      <c r="N683" s="84">
        <f t="shared" si="58"/>
        <v>1332619.9099999999</v>
      </c>
    </row>
    <row r="684" spans="1:14" x14ac:dyDescent="0.3">
      <c r="A684" s="82" t="s">
        <v>81</v>
      </c>
      <c r="B684" s="82" t="s">
        <v>64</v>
      </c>
      <c r="C684" s="82" t="s">
        <v>60</v>
      </c>
      <c r="D684" s="111">
        <v>334</v>
      </c>
      <c r="E684" s="84">
        <v>1902752.92</v>
      </c>
      <c r="F684" s="84">
        <v>2032100</v>
      </c>
      <c r="G684" s="84">
        <v>317125.27</v>
      </c>
      <c r="H684" s="91" t="s">
        <v>37</v>
      </c>
      <c r="I684" s="82" t="str">
        <f t="shared" si="59"/>
        <v>магазин Метрополис</v>
      </c>
      <c r="J684" s="82" t="str">
        <f>VLOOKUP($B:$B,source!$A:$B,2,0)</f>
        <v>FOOTWEAR</v>
      </c>
      <c r="K684" s="82" t="str">
        <f>IFERROR(VLOOKUP($C:$C,source!$A:$B,2,0),"OLD STOCKS")</f>
        <v>All Seasons</v>
      </c>
      <c r="L684" s="82" t="str">
        <f t="shared" si="56"/>
        <v>магазин Метрополис-FOOTWEAR-All Seasons-June 2020</v>
      </c>
      <c r="M684" s="83">
        <f t="shared" si="57"/>
        <v>334</v>
      </c>
      <c r="N684" s="84">
        <f t="shared" si="58"/>
        <v>1902752.92</v>
      </c>
    </row>
    <row r="685" spans="1:14" x14ac:dyDescent="0.3">
      <c r="A685" s="82" t="s">
        <v>81</v>
      </c>
      <c r="B685" s="82" t="s">
        <v>64</v>
      </c>
      <c r="C685" s="82" t="s">
        <v>102</v>
      </c>
      <c r="D685" s="111">
        <v>154</v>
      </c>
      <c r="E685" s="84">
        <v>796205.26</v>
      </c>
      <c r="F685" s="84">
        <v>1066920</v>
      </c>
      <c r="G685" s="84">
        <v>132700.9</v>
      </c>
      <c r="H685" s="91" t="s">
        <v>37</v>
      </c>
      <c r="I685" s="82" t="str">
        <f t="shared" si="59"/>
        <v>магазин Метрополис</v>
      </c>
      <c r="J685" s="82" t="str">
        <f>VLOOKUP($B:$B,source!$A:$B,2,0)</f>
        <v>FOOTWEAR</v>
      </c>
      <c r="K685" s="82" t="str">
        <f>IFERROR(VLOOKUP($C:$C,source!$A:$B,2,0),"OLD STOCKS")</f>
        <v>SU20</v>
      </c>
      <c r="L685" s="82" t="str">
        <f t="shared" si="56"/>
        <v>магазин Метрополис-FOOTWEAR-SU20-June 2020</v>
      </c>
      <c r="M685" s="83">
        <f t="shared" si="57"/>
        <v>154</v>
      </c>
      <c r="N685" s="84">
        <f t="shared" si="58"/>
        <v>796205.26</v>
      </c>
    </row>
    <row r="686" spans="1:14" x14ac:dyDescent="0.3">
      <c r="A686" s="82" t="s">
        <v>81</v>
      </c>
      <c r="B686" s="82" t="s">
        <v>70</v>
      </c>
      <c r="C686" s="82" t="s">
        <v>58</v>
      </c>
      <c r="D686" s="111">
        <v>38</v>
      </c>
      <c r="E686" s="84">
        <v>72945.75</v>
      </c>
      <c r="F686" s="84">
        <v>117850</v>
      </c>
      <c r="G686" s="84">
        <v>12157.62</v>
      </c>
      <c r="H686" s="91" t="s">
        <v>37</v>
      </c>
      <c r="I686" s="82" t="str">
        <f t="shared" si="59"/>
        <v>магазин Метрополис</v>
      </c>
      <c r="J686" s="82" t="str">
        <f>VLOOKUP($B:$B,source!$A:$B,2,0)</f>
        <v>APPAREL</v>
      </c>
      <c r="K686" s="82" t="str">
        <f>IFERROR(VLOOKUP($C:$C,source!$A:$B,2,0),"OLD STOCKS")</f>
        <v>C/O</v>
      </c>
      <c r="L686" s="82" t="str">
        <f t="shared" si="56"/>
        <v>магазин Метрополис-APPAREL-C/O-June 2020</v>
      </c>
      <c r="M686" s="83">
        <f t="shared" si="57"/>
        <v>38</v>
      </c>
      <c r="N686" s="84">
        <f t="shared" si="58"/>
        <v>72945.75</v>
      </c>
    </row>
    <row r="687" spans="1:14" x14ac:dyDescent="0.3">
      <c r="A687" s="82" t="s">
        <v>81</v>
      </c>
      <c r="B687" s="82" t="s">
        <v>70</v>
      </c>
      <c r="C687" s="82" t="s">
        <v>74</v>
      </c>
      <c r="D687" s="111">
        <v>224</v>
      </c>
      <c r="E687" s="84">
        <v>308074.03999999998</v>
      </c>
      <c r="F687" s="84">
        <v>648300</v>
      </c>
      <c r="G687" s="84">
        <v>51345.7</v>
      </c>
      <c r="H687" s="91" t="s">
        <v>37</v>
      </c>
      <c r="I687" s="82" t="str">
        <f t="shared" si="59"/>
        <v>магазин Метрополис</v>
      </c>
      <c r="J687" s="82" t="str">
        <f>VLOOKUP($B:$B,source!$A:$B,2,0)</f>
        <v>APPAREL</v>
      </c>
      <c r="K687" s="82" t="str">
        <f>IFERROR(VLOOKUP($C:$C,source!$A:$B,2,0),"OLD STOCKS")</f>
        <v>SP20</v>
      </c>
      <c r="L687" s="82" t="str">
        <f t="shared" si="56"/>
        <v>магазин Метрополис-APPAREL-SP20-June 2020</v>
      </c>
      <c r="M687" s="83">
        <f t="shared" si="57"/>
        <v>224</v>
      </c>
      <c r="N687" s="84">
        <f t="shared" si="58"/>
        <v>308074.03999999998</v>
      </c>
    </row>
    <row r="688" spans="1:14" x14ac:dyDescent="0.3">
      <c r="A688" s="82" t="s">
        <v>81</v>
      </c>
      <c r="B688" s="82" t="s">
        <v>70</v>
      </c>
      <c r="C688" s="82" t="s">
        <v>71</v>
      </c>
      <c r="D688" s="111">
        <v>4</v>
      </c>
      <c r="E688" s="84">
        <v>1916.8</v>
      </c>
      <c r="F688" s="84">
        <v>2396</v>
      </c>
      <c r="G688" s="84">
        <v>319.48</v>
      </c>
      <c r="H688" s="91" t="s">
        <v>37</v>
      </c>
      <c r="I688" s="82" t="str">
        <f t="shared" si="59"/>
        <v>магазин Метрополис</v>
      </c>
      <c r="J688" s="82" t="str">
        <f>VLOOKUP($B:$B,source!$A:$B,2,0)</f>
        <v>APPAREL</v>
      </c>
      <c r="K688" s="82" t="str">
        <f>IFERROR(VLOOKUP($C:$C,source!$A:$B,2,0),"OLD STOCKS")</f>
        <v>OLD STOCKS</v>
      </c>
      <c r="L688" s="82" t="str">
        <f t="shared" si="56"/>
        <v>магазин Метрополис-APPAREL-OLD STOCKS-June 2020</v>
      </c>
      <c r="M688" s="83">
        <f t="shared" si="57"/>
        <v>4</v>
      </c>
      <c r="N688" s="84">
        <f t="shared" si="58"/>
        <v>1916.8</v>
      </c>
    </row>
    <row r="689" spans="1:14" x14ac:dyDescent="0.3">
      <c r="A689" s="82" t="s">
        <v>81</v>
      </c>
      <c r="B689" s="82" t="s">
        <v>70</v>
      </c>
      <c r="C689" s="82" t="s">
        <v>102</v>
      </c>
      <c r="D689" s="111">
        <v>210</v>
      </c>
      <c r="E689" s="84">
        <v>294858.03999999998</v>
      </c>
      <c r="F689" s="84">
        <v>506050</v>
      </c>
      <c r="G689" s="84">
        <v>49143.07</v>
      </c>
      <c r="H689" s="91" t="s">
        <v>37</v>
      </c>
      <c r="I689" s="82" t="str">
        <f t="shared" si="59"/>
        <v>магазин Метрополис</v>
      </c>
      <c r="J689" s="82" t="str">
        <f>VLOOKUP($B:$B,source!$A:$B,2,0)</f>
        <v>APPAREL</v>
      </c>
      <c r="K689" s="82" t="str">
        <f>IFERROR(VLOOKUP($C:$C,source!$A:$B,2,0),"OLD STOCKS")</f>
        <v>SU20</v>
      </c>
      <c r="L689" s="82" t="str">
        <f t="shared" si="56"/>
        <v>магазин Метрополис-APPAREL-SU20-June 2020</v>
      </c>
      <c r="M689" s="83">
        <f t="shared" si="57"/>
        <v>210</v>
      </c>
      <c r="N689" s="84">
        <f t="shared" si="58"/>
        <v>294858.03999999998</v>
      </c>
    </row>
    <row r="690" spans="1:14" x14ac:dyDescent="0.3">
      <c r="A690" s="82" t="s">
        <v>82</v>
      </c>
      <c r="B690" s="82" t="s">
        <v>57</v>
      </c>
      <c r="C690" s="82" t="s">
        <v>58</v>
      </c>
      <c r="D690" s="111">
        <v>8</v>
      </c>
      <c r="E690" s="84">
        <v>11482.1</v>
      </c>
      <c r="F690" s="84">
        <v>11482.1</v>
      </c>
      <c r="G690" s="84">
        <v>1913.68</v>
      </c>
      <c r="H690" s="91" t="s">
        <v>37</v>
      </c>
      <c r="I690" s="82" t="str">
        <f t="shared" si="59"/>
        <v>магазин Цветной</v>
      </c>
      <c r="J690" s="82" t="str">
        <f>VLOOKUP($B:$B,source!$A:$B,2,0)</f>
        <v>ACC</v>
      </c>
      <c r="K690" s="82" t="str">
        <f>IFERROR(VLOOKUP($C:$C,source!$A:$B,2,0),"OLD STOCKS")</f>
        <v>C/O</v>
      </c>
      <c r="L690" s="82" t="str">
        <f t="shared" si="56"/>
        <v>магазин Цветной-ACC-C/O-June 2020</v>
      </c>
      <c r="M690" s="83">
        <f t="shared" si="57"/>
        <v>8</v>
      </c>
      <c r="N690" s="84">
        <f t="shared" si="58"/>
        <v>11482.1</v>
      </c>
    </row>
    <row r="691" spans="1:14" x14ac:dyDescent="0.3">
      <c r="A691" s="82" t="s">
        <v>82</v>
      </c>
      <c r="B691" s="82" t="s">
        <v>57</v>
      </c>
      <c r="C691" s="82" t="s">
        <v>74</v>
      </c>
      <c r="D691" s="111">
        <v>8</v>
      </c>
      <c r="E691" s="84">
        <v>16035.1</v>
      </c>
      <c r="F691" s="84">
        <v>16035.1</v>
      </c>
      <c r="G691" s="84">
        <v>2672.51</v>
      </c>
      <c r="H691" s="91" t="s">
        <v>37</v>
      </c>
      <c r="I691" s="82" t="str">
        <f t="shared" si="59"/>
        <v>магазин Цветной</v>
      </c>
      <c r="J691" s="82" t="str">
        <f>VLOOKUP($B:$B,source!$A:$B,2,0)</f>
        <v>ACC</v>
      </c>
      <c r="K691" s="82" t="str">
        <f>IFERROR(VLOOKUP($C:$C,source!$A:$B,2,0),"OLD STOCKS")</f>
        <v>SP20</v>
      </c>
      <c r="L691" s="82" t="str">
        <f t="shared" si="56"/>
        <v>магазин Цветной-ACC-SP20-June 2020</v>
      </c>
      <c r="M691" s="83">
        <f t="shared" si="57"/>
        <v>8</v>
      </c>
      <c r="N691" s="84">
        <f t="shared" si="58"/>
        <v>16035.1</v>
      </c>
    </row>
    <row r="692" spans="1:14" x14ac:dyDescent="0.3">
      <c r="A692" s="82" t="s">
        <v>82</v>
      </c>
      <c r="B692" s="82" t="s">
        <v>57</v>
      </c>
      <c r="C692" s="125" t="s">
        <v>60</v>
      </c>
      <c r="D692" s="133">
        <v>7</v>
      </c>
      <c r="E692" s="127">
        <v>1313.6</v>
      </c>
      <c r="F692" s="127">
        <v>1313.6</v>
      </c>
      <c r="G692" s="127">
        <v>218.95</v>
      </c>
      <c r="H692" s="132" t="s">
        <v>37</v>
      </c>
      <c r="I692" s="125" t="str">
        <f t="shared" si="59"/>
        <v>магазин Цветной</v>
      </c>
      <c r="J692" s="125" t="str">
        <f>VLOOKUP($B:$B,source!$A:$B,2,0)</f>
        <v>ACC</v>
      </c>
      <c r="K692" s="125" t="str">
        <f>IFERROR(VLOOKUP($C:$C,source!$A:$B,2,0),"OLD STOCKS")</f>
        <v>All Seasons</v>
      </c>
      <c r="L692" s="125" t="str">
        <f t="shared" si="56"/>
        <v>магазин Цветной-ACC-All Seasons-June 2020</v>
      </c>
      <c r="M692" s="126">
        <f t="shared" si="57"/>
        <v>7</v>
      </c>
      <c r="N692" s="127">
        <f t="shared" si="58"/>
        <v>1313.6</v>
      </c>
    </row>
    <row r="693" spans="1:14" x14ac:dyDescent="0.3">
      <c r="A693" s="82" t="s">
        <v>82</v>
      </c>
      <c r="B693" s="82" t="s">
        <v>57</v>
      </c>
      <c r="C693" s="82" t="s">
        <v>102</v>
      </c>
      <c r="D693" s="111">
        <v>7</v>
      </c>
      <c r="E693" s="84">
        <v>15023.3</v>
      </c>
      <c r="F693" s="84">
        <v>15023.3</v>
      </c>
      <c r="G693" s="84">
        <v>2503.88</v>
      </c>
      <c r="H693" s="91" t="s">
        <v>37</v>
      </c>
      <c r="I693" s="82" t="str">
        <f t="shared" si="59"/>
        <v>магазин Цветной</v>
      </c>
      <c r="J693" s="82" t="str">
        <f>VLOOKUP($B:$B,source!$A:$B,2,0)</f>
        <v>ACC</v>
      </c>
      <c r="K693" s="82" t="str">
        <f>IFERROR(VLOOKUP($C:$C,source!$A:$B,2,0),"OLD STOCKS")</f>
        <v>SU20</v>
      </c>
      <c r="L693" s="82" t="str">
        <f t="shared" si="56"/>
        <v>магазин Цветной-ACC-SU20-June 2020</v>
      </c>
      <c r="M693" s="83">
        <f t="shared" si="57"/>
        <v>7</v>
      </c>
      <c r="N693" s="84">
        <f t="shared" si="58"/>
        <v>15023.3</v>
      </c>
    </row>
    <row r="694" spans="1:14" x14ac:dyDescent="0.3">
      <c r="A694" s="82" t="s">
        <v>82</v>
      </c>
      <c r="B694" s="82" t="s">
        <v>64</v>
      </c>
      <c r="C694" s="82" t="s">
        <v>58</v>
      </c>
      <c r="D694" s="111">
        <v>58</v>
      </c>
      <c r="E694" s="84">
        <v>415345</v>
      </c>
      <c r="F694" s="84">
        <v>415345</v>
      </c>
      <c r="G694" s="84">
        <v>69224.19</v>
      </c>
      <c r="H694" s="91" t="s">
        <v>37</v>
      </c>
      <c r="I694" s="82" t="str">
        <f t="shared" si="59"/>
        <v>магазин Цветной</v>
      </c>
      <c r="J694" s="82" t="str">
        <f>VLOOKUP($B:$B,source!$A:$B,2,0)</f>
        <v>FOOTWEAR</v>
      </c>
      <c r="K694" s="82" t="str">
        <f>IFERROR(VLOOKUP($C:$C,source!$A:$B,2,0),"OLD STOCKS")</f>
        <v>C/O</v>
      </c>
      <c r="L694" s="82" t="str">
        <f t="shared" si="56"/>
        <v>магазин Цветной-FOOTWEAR-C/O-June 2020</v>
      </c>
      <c r="M694" s="83">
        <f t="shared" si="57"/>
        <v>58</v>
      </c>
      <c r="N694" s="84">
        <f t="shared" si="58"/>
        <v>415345</v>
      </c>
    </row>
    <row r="695" spans="1:14" x14ac:dyDescent="0.3">
      <c r="A695" s="82" t="s">
        <v>82</v>
      </c>
      <c r="B695" s="82" t="s">
        <v>64</v>
      </c>
      <c r="C695" s="82" t="s">
        <v>66</v>
      </c>
      <c r="D695" s="111">
        <v>5</v>
      </c>
      <c r="E695" s="84">
        <v>46920</v>
      </c>
      <c r="F695" s="84">
        <v>46920</v>
      </c>
      <c r="G695" s="84">
        <v>7820</v>
      </c>
      <c r="H695" s="91" t="s">
        <v>37</v>
      </c>
      <c r="I695" s="82" t="str">
        <f t="shared" si="59"/>
        <v>магазин Цветной</v>
      </c>
      <c r="J695" s="82" t="str">
        <f>VLOOKUP($B:$B,source!$A:$B,2,0)</f>
        <v>FOOTWEAR</v>
      </c>
      <c r="K695" s="82" t="str">
        <f>IFERROR(VLOOKUP($C:$C,source!$A:$B,2,0),"OLD STOCKS")</f>
        <v>Incubate 2019</v>
      </c>
      <c r="L695" s="82" t="str">
        <f t="shared" si="56"/>
        <v>магазин Цветной-FOOTWEAR-Incubate 2019-June 2020</v>
      </c>
      <c r="M695" s="83">
        <f t="shared" si="57"/>
        <v>5</v>
      </c>
      <c r="N695" s="84">
        <f t="shared" si="58"/>
        <v>46920</v>
      </c>
    </row>
    <row r="696" spans="1:14" x14ac:dyDescent="0.3">
      <c r="A696" s="82" t="s">
        <v>82</v>
      </c>
      <c r="B696" s="82" t="s">
        <v>64</v>
      </c>
      <c r="C696" s="82" t="s">
        <v>99</v>
      </c>
      <c r="D696" s="111">
        <v>12</v>
      </c>
      <c r="E696" s="84">
        <v>87400</v>
      </c>
      <c r="F696" s="84">
        <v>87400</v>
      </c>
      <c r="G696" s="84">
        <v>14566.67</v>
      </c>
      <c r="H696" s="91" t="s">
        <v>37</v>
      </c>
      <c r="I696" s="82" t="str">
        <f t="shared" si="59"/>
        <v>магазин Цветной</v>
      </c>
      <c r="J696" s="82" t="str">
        <f>VLOOKUP($B:$B,source!$A:$B,2,0)</f>
        <v>FOOTWEAR</v>
      </c>
      <c r="K696" s="82" t="str">
        <f>IFERROR(VLOOKUP($C:$C,source!$A:$B,2,0),"OLD STOCKS")</f>
        <v>Incubate 2020</v>
      </c>
      <c r="L696" s="82" t="str">
        <f t="shared" si="56"/>
        <v>магазин Цветной-FOOTWEAR-Incubate 2020-June 2020</v>
      </c>
      <c r="M696" s="83">
        <f t="shared" si="57"/>
        <v>12</v>
      </c>
      <c r="N696" s="84">
        <f t="shared" si="58"/>
        <v>87400</v>
      </c>
    </row>
    <row r="697" spans="1:14" x14ac:dyDescent="0.3">
      <c r="A697" s="82" t="s">
        <v>82</v>
      </c>
      <c r="B697" s="82" t="s">
        <v>64</v>
      </c>
      <c r="C697" s="82" t="s">
        <v>74</v>
      </c>
      <c r="D697" s="111">
        <v>94</v>
      </c>
      <c r="E697" s="84">
        <v>377906</v>
      </c>
      <c r="F697" s="84">
        <v>377906</v>
      </c>
      <c r="G697" s="84">
        <v>62984.39</v>
      </c>
      <c r="H697" s="91" t="s">
        <v>37</v>
      </c>
      <c r="I697" s="82" t="str">
        <f t="shared" si="59"/>
        <v>магазин Цветной</v>
      </c>
      <c r="J697" s="82" t="str">
        <f>VLOOKUP($B:$B,source!$A:$B,2,0)</f>
        <v>FOOTWEAR</v>
      </c>
      <c r="K697" s="82" t="str">
        <f>IFERROR(VLOOKUP($C:$C,source!$A:$B,2,0),"OLD STOCKS")</f>
        <v>SP20</v>
      </c>
      <c r="L697" s="82" t="str">
        <f t="shared" si="56"/>
        <v>магазин Цветной-FOOTWEAR-SP20-June 2020</v>
      </c>
      <c r="M697" s="83">
        <f t="shared" si="57"/>
        <v>94</v>
      </c>
      <c r="N697" s="84">
        <f t="shared" si="58"/>
        <v>377906</v>
      </c>
    </row>
    <row r="698" spans="1:14" x14ac:dyDescent="0.3">
      <c r="A698" s="82" t="s">
        <v>82</v>
      </c>
      <c r="B698" s="82" t="s">
        <v>64</v>
      </c>
      <c r="C698" s="82" t="s">
        <v>60</v>
      </c>
      <c r="D698" s="111">
        <v>39</v>
      </c>
      <c r="E698" s="84">
        <v>222420</v>
      </c>
      <c r="F698" s="84">
        <v>222420</v>
      </c>
      <c r="G698" s="84">
        <v>37069.97</v>
      </c>
      <c r="H698" s="91" t="s">
        <v>37</v>
      </c>
      <c r="I698" s="82" t="str">
        <f t="shared" si="59"/>
        <v>магазин Цветной</v>
      </c>
      <c r="J698" s="82" t="str">
        <f>VLOOKUP($B:$B,source!$A:$B,2,0)</f>
        <v>FOOTWEAR</v>
      </c>
      <c r="K698" s="82" t="str">
        <f>IFERROR(VLOOKUP($C:$C,source!$A:$B,2,0),"OLD STOCKS")</f>
        <v>All Seasons</v>
      </c>
      <c r="L698" s="82" t="str">
        <f t="shared" si="56"/>
        <v>магазин Цветной-FOOTWEAR-All Seasons-June 2020</v>
      </c>
      <c r="M698" s="83">
        <f t="shared" si="57"/>
        <v>39</v>
      </c>
      <c r="N698" s="84">
        <f t="shared" si="58"/>
        <v>222420</v>
      </c>
    </row>
    <row r="699" spans="1:14" x14ac:dyDescent="0.3">
      <c r="A699" s="82" t="s">
        <v>82</v>
      </c>
      <c r="B699" s="82" t="s">
        <v>64</v>
      </c>
      <c r="C699" s="82" t="s">
        <v>61</v>
      </c>
      <c r="D699" s="111">
        <v>1</v>
      </c>
      <c r="E699" s="84">
        <v>11900</v>
      </c>
      <c r="F699" s="84">
        <v>11900</v>
      </c>
      <c r="G699" s="84">
        <v>1983.33</v>
      </c>
      <c r="H699" s="91" t="s">
        <v>37</v>
      </c>
      <c r="I699" s="82" t="str">
        <f t="shared" si="59"/>
        <v>магазин Цветной</v>
      </c>
      <c r="J699" s="82" t="str">
        <f>VLOOKUP($B:$B,source!$A:$B,2,0)</f>
        <v>FOOTWEAR</v>
      </c>
      <c r="K699" s="82" t="str">
        <f>IFERROR(VLOOKUP($C:$C,source!$A:$B,2,0),"OLD STOCKS")</f>
        <v>HO19</v>
      </c>
      <c r="L699" s="82" t="str">
        <f t="shared" si="56"/>
        <v>магазин Цветной-FOOTWEAR-HO19-June 2020</v>
      </c>
      <c r="M699" s="83">
        <f t="shared" si="57"/>
        <v>1</v>
      </c>
      <c r="N699" s="84">
        <f t="shared" si="58"/>
        <v>11900</v>
      </c>
    </row>
    <row r="700" spans="1:14" x14ac:dyDescent="0.3">
      <c r="A700" s="82" t="s">
        <v>82</v>
      </c>
      <c r="B700" s="82" t="s">
        <v>64</v>
      </c>
      <c r="C700" s="82" t="s">
        <v>102</v>
      </c>
      <c r="D700" s="111">
        <v>70</v>
      </c>
      <c r="E700" s="84">
        <v>429472.6</v>
      </c>
      <c r="F700" s="84">
        <v>429472.6</v>
      </c>
      <c r="G700" s="84">
        <v>71578.789999999994</v>
      </c>
      <c r="H700" s="91" t="s">
        <v>37</v>
      </c>
      <c r="I700" s="82" t="str">
        <f t="shared" si="59"/>
        <v>магазин Цветной</v>
      </c>
      <c r="J700" s="82" t="str">
        <f>VLOOKUP($B:$B,source!$A:$B,2,0)</f>
        <v>FOOTWEAR</v>
      </c>
      <c r="K700" s="82" t="str">
        <f>IFERROR(VLOOKUP($C:$C,source!$A:$B,2,0),"OLD STOCKS")</f>
        <v>SU20</v>
      </c>
      <c r="L700" s="82" t="str">
        <f t="shared" si="56"/>
        <v>магазин Цветной-FOOTWEAR-SU20-June 2020</v>
      </c>
      <c r="M700" s="83">
        <f t="shared" si="57"/>
        <v>70</v>
      </c>
      <c r="N700" s="84">
        <f t="shared" si="58"/>
        <v>429472.6</v>
      </c>
    </row>
    <row r="701" spans="1:14" x14ac:dyDescent="0.3">
      <c r="A701" s="82" t="s">
        <v>82</v>
      </c>
      <c r="B701" s="82" t="s">
        <v>70</v>
      </c>
      <c r="C701" s="82" t="s">
        <v>58</v>
      </c>
      <c r="D701" s="111">
        <v>6</v>
      </c>
      <c r="E701" s="84">
        <v>14238</v>
      </c>
      <c r="F701" s="84">
        <v>14238</v>
      </c>
      <c r="G701" s="84">
        <v>2372.9899999999998</v>
      </c>
      <c r="H701" s="91" t="s">
        <v>37</v>
      </c>
      <c r="I701" s="82" t="str">
        <f t="shared" si="59"/>
        <v>магазин Цветной</v>
      </c>
      <c r="J701" s="82" t="str">
        <f>VLOOKUP($B:$B,source!$A:$B,2,0)</f>
        <v>APPAREL</v>
      </c>
      <c r="K701" s="82" t="str">
        <f>IFERROR(VLOOKUP($C:$C,source!$A:$B,2,0),"OLD STOCKS")</f>
        <v>C/O</v>
      </c>
      <c r="L701" s="82" t="str">
        <f t="shared" si="56"/>
        <v>магазин Цветной-APPAREL-C/O-June 2020</v>
      </c>
      <c r="M701" s="83">
        <f t="shared" si="57"/>
        <v>6</v>
      </c>
      <c r="N701" s="84">
        <f t="shared" si="58"/>
        <v>14238</v>
      </c>
    </row>
    <row r="702" spans="1:14" x14ac:dyDescent="0.3">
      <c r="A702" s="82" t="s">
        <v>82</v>
      </c>
      <c r="B702" s="82" t="s">
        <v>70</v>
      </c>
      <c r="C702" s="82" t="s">
        <v>74</v>
      </c>
      <c r="D702" s="111">
        <v>75</v>
      </c>
      <c r="E702" s="84">
        <v>169351.1</v>
      </c>
      <c r="F702" s="84">
        <v>169351.1</v>
      </c>
      <c r="G702" s="84">
        <v>28225.19</v>
      </c>
      <c r="H702" s="91" t="s">
        <v>37</v>
      </c>
      <c r="I702" s="82" t="str">
        <f t="shared" si="59"/>
        <v>магазин Цветной</v>
      </c>
      <c r="J702" s="82" t="str">
        <f>VLOOKUP($B:$B,source!$A:$B,2,0)</f>
        <v>APPAREL</v>
      </c>
      <c r="K702" s="82" t="str">
        <f>IFERROR(VLOOKUP($C:$C,source!$A:$B,2,0),"OLD STOCKS")</f>
        <v>SP20</v>
      </c>
      <c r="L702" s="82" t="str">
        <f t="shared" si="56"/>
        <v>магазин Цветной-APPAREL-SP20-June 2020</v>
      </c>
      <c r="M702" s="83">
        <f t="shared" si="57"/>
        <v>75</v>
      </c>
      <c r="N702" s="84">
        <f t="shared" si="58"/>
        <v>169351.1</v>
      </c>
    </row>
    <row r="703" spans="1:14" x14ac:dyDescent="0.3">
      <c r="A703" s="82" t="s">
        <v>82</v>
      </c>
      <c r="B703" s="82" t="s">
        <v>70</v>
      </c>
      <c r="C703" s="82" t="s">
        <v>102</v>
      </c>
      <c r="D703" s="111">
        <v>83</v>
      </c>
      <c r="E703" s="84">
        <v>124179.6</v>
      </c>
      <c r="F703" s="84">
        <v>124179.6</v>
      </c>
      <c r="G703" s="84">
        <v>20696.599999999999</v>
      </c>
      <c r="H703" s="91" t="s">
        <v>37</v>
      </c>
      <c r="I703" s="82" t="str">
        <f t="shared" si="59"/>
        <v>магазин Цветной</v>
      </c>
      <c r="J703" s="82" t="str">
        <f>VLOOKUP($B:$B,source!$A:$B,2,0)</f>
        <v>APPAREL</v>
      </c>
      <c r="K703" s="82" t="str">
        <f>IFERROR(VLOOKUP($C:$C,source!$A:$B,2,0),"OLD STOCKS")</f>
        <v>SU20</v>
      </c>
      <c r="L703" s="82" t="str">
        <f t="shared" si="56"/>
        <v>магазин Цветной-APPAREL-SU20-June 2020</v>
      </c>
      <c r="M703" s="83">
        <f t="shared" si="57"/>
        <v>83</v>
      </c>
      <c r="N703" s="84">
        <f t="shared" si="58"/>
        <v>124179.6</v>
      </c>
    </row>
    <row r="704" spans="1:14" x14ac:dyDescent="0.3">
      <c r="A704" s="82" t="s">
        <v>56</v>
      </c>
      <c r="B704" s="82" t="s">
        <v>57</v>
      </c>
      <c r="C704" s="82" t="s">
        <v>58</v>
      </c>
      <c r="D704" s="111">
        <v>13</v>
      </c>
      <c r="E704" s="84">
        <v>22448</v>
      </c>
      <c r="F704" s="84">
        <v>22448</v>
      </c>
      <c r="G704" s="84">
        <v>3741.33</v>
      </c>
      <c r="H704" s="91" t="s">
        <v>39</v>
      </c>
      <c r="I704" s="82" t="str">
        <f t="shared" ref="I704" si="60">A704</f>
        <v>Amersport ru</v>
      </c>
      <c r="J704" s="82" t="str">
        <f>VLOOKUP($B:$B,source!$A:$B,2,0)</f>
        <v>ACC</v>
      </c>
      <c r="K704" s="82" t="str">
        <f>IFERROR(VLOOKUP($C:$C,source!$A:$B,2,0),"OLD STOCKS")</f>
        <v>C/O</v>
      </c>
      <c r="L704" s="82" t="str">
        <f t="shared" ref="L704" si="61">I704&amp;"-"&amp;J704&amp;"-"&amp;K704&amp;"-"&amp;H704</f>
        <v>Amersport ru-ACC-C/O-July 2020</v>
      </c>
      <c r="M704" s="83">
        <f t="shared" ref="M704" si="62">D704</f>
        <v>13</v>
      </c>
      <c r="N704" s="84">
        <f t="shared" ref="N704" si="63">E704</f>
        <v>22448</v>
      </c>
    </row>
    <row r="705" spans="1:14" x14ac:dyDescent="0.3">
      <c r="A705" s="82" t="s">
        <v>56</v>
      </c>
      <c r="B705" s="82" t="s">
        <v>57</v>
      </c>
      <c r="C705" s="82" t="s">
        <v>59</v>
      </c>
      <c r="D705" s="111">
        <v>4</v>
      </c>
      <c r="E705" s="84">
        <v>4725</v>
      </c>
      <c r="F705" s="84">
        <v>4725</v>
      </c>
      <c r="G705" s="84">
        <v>787.5</v>
      </c>
      <c r="H705" s="91" t="s">
        <v>39</v>
      </c>
      <c r="I705" s="82" t="str">
        <f t="shared" ref="I705:I768" si="64">A705</f>
        <v>Amersport ru</v>
      </c>
      <c r="J705" s="82" t="str">
        <f>VLOOKUP($B:$B,source!$A:$B,2,0)</f>
        <v>ACC</v>
      </c>
      <c r="K705" s="82" t="str">
        <f>IFERROR(VLOOKUP($C:$C,source!$A:$B,2,0),"OLD STOCKS")</f>
        <v>OLD STOCKS</v>
      </c>
      <c r="L705" s="82" t="str">
        <f t="shared" ref="L705:L768" si="65">I705&amp;"-"&amp;J705&amp;"-"&amp;K705&amp;"-"&amp;H705</f>
        <v>Amersport ru-ACC-OLD STOCKS-July 2020</v>
      </c>
      <c r="M705" s="83">
        <f t="shared" ref="M705:M768" si="66">D705</f>
        <v>4</v>
      </c>
      <c r="N705" s="84">
        <f t="shared" ref="N705:N768" si="67">E705</f>
        <v>4725</v>
      </c>
    </row>
    <row r="706" spans="1:14" x14ac:dyDescent="0.3">
      <c r="A706" s="82" t="s">
        <v>56</v>
      </c>
      <c r="B706" s="82" t="s">
        <v>57</v>
      </c>
      <c r="C706" s="82" t="s">
        <v>74</v>
      </c>
      <c r="D706" s="111">
        <v>16</v>
      </c>
      <c r="E706" s="84">
        <v>29378</v>
      </c>
      <c r="F706" s="84">
        <v>29378</v>
      </c>
      <c r="G706" s="84">
        <v>4896.32</v>
      </c>
      <c r="H706" s="91" t="s">
        <v>39</v>
      </c>
      <c r="I706" s="82" t="str">
        <f t="shared" si="64"/>
        <v>Amersport ru</v>
      </c>
      <c r="J706" s="82" t="str">
        <f>VLOOKUP($B:$B,source!$A:$B,2,0)</f>
        <v>ACC</v>
      </c>
      <c r="K706" s="82" t="str">
        <f>IFERROR(VLOOKUP($C:$C,source!$A:$B,2,0),"OLD STOCKS")</f>
        <v>SP20</v>
      </c>
      <c r="L706" s="82" t="str">
        <f t="shared" si="65"/>
        <v>Amersport ru-ACC-SP20-July 2020</v>
      </c>
      <c r="M706" s="83">
        <f t="shared" si="66"/>
        <v>16</v>
      </c>
      <c r="N706" s="84">
        <f t="shared" si="67"/>
        <v>29378</v>
      </c>
    </row>
    <row r="707" spans="1:14" x14ac:dyDescent="0.3">
      <c r="A707" s="82" t="s">
        <v>56</v>
      </c>
      <c r="B707" s="82" t="s">
        <v>57</v>
      </c>
      <c r="C707" s="82" t="s">
        <v>60</v>
      </c>
      <c r="D707" s="111">
        <v>26</v>
      </c>
      <c r="E707" s="84">
        <v>5004</v>
      </c>
      <c r="F707" s="84">
        <v>5004</v>
      </c>
      <c r="G707" s="84">
        <v>834.03</v>
      </c>
      <c r="H707" s="91" t="s">
        <v>39</v>
      </c>
      <c r="I707" s="82" t="str">
        <f t="shared" si="64"/>
        <v>Amersport ru</v>
      </c>
      <c r="J707" s="82" t="str">
        <f>VLOOKUP($B:$B,source!$A:$B,2,0)</f>
        <v>ACC</v>
      </c>
      <c r="K707" s="82" t="str">
        <f>IFERROR(VLOOKUP($C:$C,source!$A:$B,2,0),"OLD STOCKS")</f>
        <v>All Seasons</v>
      </c>
      <c r="L707" s="82" t="str">
        <f t="shared" si="65"/>
        <v>Amersport ru-ACC-All Seasons-July 2020</v>
      </c>
      <c r="M707" s="83">
        <f t="shared" si="66"/>
        <v>26</v>
      </c>
      <c r="N707" s="84">
        <f t="shared" si="67"/>
        <v>5004</v>
      </c>
    </row>
    <row r="708" spans="1:14" x14ac:dyDescent="0.3">
      <c r="A708" s="82" t="s">
        <v>56</v>
      </c>
      <c r="B708" s="82" t="s">
        <v>57</v>
      </c>
      <c r="C708" s="82" t="s">
        <v>61</v>
      </c>
      <c r="D708" s="111">
        <v>2</v>
      </c>
      <c r="E708" s="84">
        <v>3400</v>
      </c>
      <c r="F708" s="84">
        <v>3400</v>
      </c>
      <c r="G708" s="84">
        <v>566.66</v>
      </c>
      <c r="H708" s="91" t="s">
        <v>39</v>
      </c>
      <c r="I708" s="82" t="str">
        <f t="shared" si="64"/>
        <v>Amersport ru</v>
      </c>
      <c r="J708" s="82" t="str">
        <f>VLOOKUP($B:$B,source!$A:$B,2,0)</f>
        <v>ACC</v>
      </c>
      <c r="K708" s="82" t="str">
        <f>IFERROR(VLOOKUP($C:$C,source!$A:$B,2,0),"OLD STOCKS")</f>
        <v>HO19</v>
      </c>
      <c r="L708" s="82" t="str">
        <f t="shared" si="65"/>
        <v>Amersport ru-ACC-HO19-July 2020</v>
      </c>
      <c r="M708" s="83">
        <f t="shared" si="66"/>
        <v>2</v>
      </c>
      <c r="N708" s="84">
        <f t="shared" si="67"/>
        <v>3400</v>
      </c>
    </row>
    <row r="709" spans="1:14" x14ac:dyDescent="0.3">
      <c r="A709" s="82" t="s">
        <v>56</v>
      </c>
      <c r="B709" s="82" t="s">
        <v>57</v>
      </c>
      <c r="C709" s="82" t="s">
        <v>62</v>
      </c>
      <c r="D709" s="111">
        <v>6</v>
      </c>
      <c r="E709" s="84">
        <v>10273</v>
      </c>
      <c r="F709" s="84">
        <v>10273</v>
      </c>
      <c r="G709" s="84">
        <v>1712.16</v>
      </c>
      <c r="H709" s="91" t="s">
        <v>39</v>
      </c>
      <c r="I709" s="82" t="str">
        <f t="shared" si="64"/>
        <v>Amersport ru</v>
      </c>
      <c r="J709" s="82" t="str">
        <f>VLOOKUP($B:$B,source!$A:$B,2,0)</f>
        <v>ACC</v>
      </c>
      <c r="K709" s="82" t="str">
        <f>IFERROR(VLOOKUP($C:$C,source!$A:$B,2,0),"OLD STOCKS")</f>
        <v>OLD STOCKS</v>
      </c>
      <c r="L709" s="82" t="str">
        <f t="shared" si="65"/>
        <v>Amersport ru-ACC-OLD STOCKS-July 2020</v>
      </c>
      <c r="M709" s="83">
        <f t="shared" si="66"/>
        <v>6</v>
      </c>
      <c r="N709" s="84">
        <f t="shared" si="67"/>
        <v>10273</v>
      </c>
    </row>
    <row r="710" spans="1:14" x14ac:dyDescent="0.3">
      <c r="A710" s="82" t="s">
        <v>56</v>
      </c>
      <c r="B710" s="82" t="s">
        <v>57</v>
      </c>
      <c r="C710" s="82" t="s">
        <v>102</v>
      </c>
      <c r="D710" s="111">
        <v>28</v>
      </c>
      <c r="E710" s="84">
        <v>49867</v>
      </c>
      <c r="F710" s="84">
        <v>49867</v>
      </c>
      <c r="G710" s="84">
        <v>8311.17</v>
      </c>
      <c r="H710" s="91" t="s">
        <v>39</v>
      </c>
      <c r="I710" s="82" t="str">
        <f t="shared" si="64"/>
        <v>Amersport ru</v>
      </c>
      <c r="J710" s="82" t="str">
        <f>VLOOKUP($B:$B,source!$A:$B,2,0)</f>
        <v>ACC</v>
      </c>
      <c r="K710" s="82" t="str">
        <f>IFERROR(VLOOKUP($C:$C,source!$A:$B,2,0),"OLD STOCKS")</f>
        <v>SU20</v>
      </c>
      <c r="L710" s="82" t="str">
        <f t="shared" si="65"/>
        <v>Amersport ru-ACC-SU20-July 2020</v>
      </c>
      <c r="M710" s="83">
        <f t="shared" si="66"/>
        <v>28</v>
      </c>
      <c r="N710" s="84">
        <f t="shared" si="67"/>
        <v>49867</v>
      </c>
    </row>
    <row r="711" spans="1:14" x14ac:dyDescent="0.3">
      <c r="A711" s="82" t="s">
        <v>56</v>
      </c>
      <c r="B711" s="82" t="s">
        <v>57</v>
      </c>
      <c r="C711" s="82" t="s">
        <v>63</v>
      </c>
      <c r="D711" s="111">
        <v>2</v>
      </c>
      <c r="E711" s="84">
        <v>3200</v>
      </c>
      <c r="F711" s="84">
        <v>3200</v>
      </c>
      <c r="G711" s="84">
        <v>533.34</v>
      </c>
      <c r="H711" s="91" t="s">
        <v>39</v>
      </c>
      <c r="I711" s="82" t="str">
        <f t="shared" si="64"/>
        <v>Amersport ru</v>
      </c>
      <c r="J711" s="82" t="str">
        <f>VLOOKUP($B:$B,source!$A:$B,2,0)</f>
        <v>ACC</v>
      </c>
      <c r="K711" s="82" t="str">
        <f>IFERROR(VLOOKUP($C:$C,source!$A:$B,2,0),"OLD STOCKS")</f>
        <v>FA19</v>
      </c>
      <c r="L711" s="82" t="str">
        <f t="shared" si="65"/>
        <v>Amersport ru-ACC-FA19-July 2020</v>
      </c>
      <c r="M711" s="83">
        <f t="shared" si="66"/>
        <v>2</v>
      </c>
      <c r="N711" s="84">
        <f t="shared" si="67"/>
        <v>3200</v>
      </c>
    </row>
    <row r="712" spans="1:14" x14ac:dyDescent="0.3">
      <c r="A712" s="82" t="s">
        <v>56</v>
      </c>
      <c r="B712" s="82" t="s">
        <v>64</v>
      </c>
      <c r="C712" s="82" t="s">
        <v>58</v>
      </c>
      <c r="D712" s="111">
        <v>473</v>
      </c>
      <c r="E712" s="84">
        <v>2817654</v>
      </c>
      <c r="F712" s="84">
        <v>2817654</v>
      </c>
      <c r="G712" s="84">
        <v>469609.08</v>
      </c>
      <c r="H712" s="91" t="s">
        <v>39</v>
      </c>
      <c r="I712" s="82" t="str">
        <f t="shared" si="64"/>
        <v>Amersport ru</v>
      </c>
      <c r="J712" s="82" t="str">
        <f>VLOOKUP($B:$B,source!$A:$B,2,0)</f>
        <v>FOOTWEAR</v>
      </c>
      <c r="K712" s="82" t="str">
        <f>IFERROR(VLOOKUP($C:$C,source!$A:$B,2,0),"OLD STOCKS")</f>
        <v>C/O</v>
      </c>
      <c r="L712" s="82" t="str">
        <f t="shared" si="65"/>
        <v>Amersport ru-FOOTWEAR-C/O-July 2020</v>
      </c>
      <c r="M712" s="83">
        <f t="shared" si="66"/>
        <v>473</v>
      </c>
      <c r="N712" s="84">
        <f t="shared" si="67"/>
        <v>2817654</v>
      </c>
    </row>
    <row r="713" spans="1:14" x14ac:dyDescent="0.3">
      <c r="A713" s="82" t="s">
        <v>56</v>
      </c>
      <c r="B713" s="82" t="s">
        <v>64</v>
      </c>
      <c r="C713" s="82" t="s">
        <v>66</v>
      </c>
      <c r="D713" s="111">
        <v>82</v>
      </c>
      <c r="E713" s="84">
        <v>695259</v>
      </c>
      <c r="F713" s="84">
        <v>695259</v>
      </c>
      <c r="G713" s="84">
        <v>115876.51</v>
      </c>
      <c r="H713" s="91" t="s">
        <v>39</v>
      </c>
      <c r="I713" s="82" t="str">
        <f t="shared" si="64"/>
        <v>Amersport ru</v>
      </c>
      <c r="J713" s="82" t="str">
        <f>VLOOKUP($B:$B,source!$A:$B,2,0)</f>
        <v>FOOTWEAR</v>
      </c>
      <c r="K713" s="82" t="str">
        <f>IFERROR(VLOOKUP($C:$C,source!$A:$B,2,0),"OLD STOCKS")</f>
        <v>Incubate 2019</v>
      </c>
      <c r="L713" s="82" t="str">
        <f t="shared" si="65"/>
        <v>Amersport ru-FOOTWEAR-Incubate 2019-July 2020</v>
      </c>
      <c r="M713" s="83">
        <f t="shared" si="66"/>
        <v>82</v>
      </c>
      <c r="N713" s="84">
        <f t="shared" si="67"/>
        <v>695259</v>
      </c>
    </row>
    <row r="714" spans="1:14" x14ac:dyDescent="0.3">
      <c r="A714" s="82" t="s">
        <v>56</v>
      </c>
      <c r="B714" s="82" t="s">
        <v>64</v>
      </c>
      <c r="C714" s="82" t="s">
        <v>99</v>
      </c>
      <c r="D714" s="111">
        <v>155</v>
      </c>
      <c r="E714" s="84">
        <v>1039735</v>
      </c>
      <c r="F714" s="84">
        <v>1039735</v>
      </c>
      <c r="G714" s="84">
        <v>173289.05</v>
      </c>
      <c r="H714" s="91" t="s">
        <v>39</v>
      </c>
      <c r="I714" s="82" t="str">
        <f t="shared" si="64"/>
        <v>Amersport ru</v>
      </c>
      <c r="J714" s="82" t="str">
        <f>VLOOKUP($B:$B,source!$A:$B,2,0)</f>
        <v>FOOTWEAR</v>
      </c>
      <c r="K714" s="82" t="str">
        <f>IFERROR(VLOOKUP($C:$C,source!$A:$B,2,0),"OLD STOCKS")</f>
        <v>Incubate 2020</v>
      </c>
      <c r="L714" s="82" t="str">
        <f t="shared" si="65"/>
        <v>Amersport ru-FOOTWEAR-Incubate 2020-July 2020</v>
      </c>
      <c r="M714" s="83">
        <f t="shared" si="66"/>
        <v>155</v>
      </c>
      <c r="N714" s="84">
        <f t="shared" si="67"/>
        <v>1039735</v>
      </c>
    </row>
    <row r="715" spans="1:14" x14ac:dyDescent="0.3">
      <c r="A715" s="82" t="s">
        <v>56</v>
      </c>
      <c r="B715" s="82" t="s">
        <v>64</v>
      </c>
      <c r="C715" s="82" t="s">
        <v>67</v>
      </c>
      <c r="D715" s="111">
        <v>1</v>
      </c>
      <c r="E715" s="84">
        <v>2363</v>
      </c>
      <c r="F715" s="84">
        <v>2363</v>
      </c>
      <c r="G715" s="84">
        <v>393.83</v>
      </c>
      <c r="H715" s="91" t="s">
        <v>39</v>
      </c>
      <c r="I715" s="82" t="str">
        <f t="shared" si="64"/>
        <v>Amersport ru</v>
      </c>
      <c r="J715" s="82" t="str">
        <f>VLOOKUP($B:$B,source!$A:$B,2,0)</f>
        <v>FOOTWEAR</v>
      </c>
      <c r="K715" s="82" t="str">
        <f>IFERROR(VLOOKUP($C:$C,source!$A:$B,2,0),"OLD STOCKS")</f>
        <v>OLD STOCKS</v>
      </c>
      <c r="L715" s="82" t="str">
        <f t="shared" si="65"/>
        <v>Amersport ru-FOOTWEAR-OLD STOCKS-July 2020</v>
      </c>
      <c r="M715" s="83">
        <f t="shared" si="66"/>
        <v>1</v>
      </c>
      <c r="N715" s="84">
        <f t="shared" si="67"/>
        <v>2363</v>
      </c>
    </row>
    <row r="716" spans="1:14" x14ac:dyDescent="0.3">
      <c r="A716" s="82" t="s">
        <v>56</v>
      </c>
      <c r="B716" s="82" t="s">
        <v>64</v>
      </c>
      <c r="C716" s="82" t="s">
        <v>59</v>
      </c>
      <c r="D716" s="111">
        <v>98</v>
      </c>
      <c r="E716" s="84">
        <v>386124</v>
      </c>
      <c r="F716" s="84">
        <v>386124</v>
      </c>
      <c r="G716" s="84">
        <v>63996.47</v>
      </c>
      <c r="H716" s="91" t="s">
        <v>39</v>
      </c>
      <c r="I716" s="82" t="str">
        <f t="shared" si="64"/>
        <v>Amersport ru</v>
      </c>
      <c r="J716" s="82" t="str">
        <f>VLOOKUP($B:$B,source!$A:$B,2,0)</f>
        <v>FOOTWEAR</v>
      </c>
      <c r="K716" s="82" t="str">
        <f>IFERROR(VLOOKUP($C:$C,source!$A:$B,2,0),"OLD STOCKS")</f>
        <v>OLD STOCKS</v>
      </c>
      <c r="L716" s="82" t="str">
        <f t="shared" si="65"/>
        <v>Amersport ru-FOOTWEAR-OLD STOCKS-July 2020</v>
      </c>
      <c r="M716" s="83">
        <f t="shared" si="66"/>
        <v>98</v>
      </c>
      <c r="N716" s="84">
        <f t="shared" si="67"/>
        <v>386124</v>
      </c>
    </row>
    <row r="717" spans="1:14" x14ac:dyDescent="0.3">
      <c r="A717" s="82" t="s">
        <v>56</v>
      </c>
      <c r="B717" s="82" t="s">
        <v>64</v>
      </c>
      <c r="C717" s="82" t="s">
        <v>74</v>
      </c>
      <c r="D717" s="111">
        <v>1087</v>
      </c>
      <c r="E717" s="84">
        <v>3972372</v>
      </c>
      <c r="F717" s="84">
        <v>3972372</v>
      </c>
      <c r="G717" s="84">
        <v>643956.38</v>
      </c>
      <c r="H717" s="91" t="s">
        <v>39</v>
      </c>
      <c r="I717" s="82" t="str">
        <f t="shared" si="64"/>
        <v>Amersport ru</v>
      </c>
      <c r="J717" s="82" t="str">
        <f>VLOOKUP($B:$B,source!$A:$B,2,0)</f>
        <v>FOOTWEAR</v>
      </c>
      <c r="K717" s="82" t="str">
        <f>IFERROR(VLOOKUP($C:$C,source!$A:$B,2,0),"OLD STOCKS")</f>
        <v>SP20</v>
      </c>
      <c r="L717" s="82" t="str">
        <f t="shared" si="65"/>
        <v>Amersport ru-FOOTWEAR-SP20-July 2020</v>
      </c>
      <c r="M717" s="83">
        <f t="shared" si="66"/>
        <v>1087</v>
      </c>
      <c r="N717" s="84">
        <f t="shared" si="67"/>
        <v>3972372</v>
      </c>
    </row>
    <row r="718" spans="1:14" x14ac:dyDescent="0.3">
      <c r="A718" s="82" t="s">
        <v>56</v>
      </c>
      <c r="B718" s="82" t="s">
        <v>64</v>
      </c>
      <c r="C718" s="82" t="s">
        <v>60</v>
      </c>
      <c r="D718" s="111">
        <v>624</v>
      </c>
      <c r="E718" s="84">
        <v>3645202</v>
      </c>
      <c r="F718" s="84">
        <v>3645202</v>
      </c>
      <c r="G718" s="84">
        <v>600755.93000000005</v>
      </c>
      <c r="H718" s="91" t="s">
        <v>39</v>
      </c>
      <c r="I718" s="82" t="str">
        <f t="shared" si="64"/>
        <v>Amersport ru</v>
      </c>
      <c r="J718" s="82" t="str">
        <f>VLOOKUP($B:$B,source!$A:$B,2,0)</f>
        <v>FOOTWEAR</v>
      </c>
      <c r="K718" s="82" t="str">
        <f>IFERROR(VLOOKUP($C:$C,source!$A:$B,2,0),"OLD STOCKS")</f>
        <v>All Seasons</v>
      </c>
      <c r="L718" s="82" t="str">
        <f t="shared" si="65"/>
        <v>Amersport ru-FOOTWEAR-All Seasons-July 2020</v>
      </c>
      <c r="M718" s="83">
        <f t="shared" si="66"/>
        <v>624</v>
      </c>
      <c r="N718" s="84">
        <f t="shared" si="67"/>
        <v>3645202</v>
      </c>
    </row>
    <row r="719" spans="1:14" x14ac:dyDescent="0.3">
      <c r="A719" s="82" t="s">
        <v>56</v>
      </c>
      <c r="B719" s="82" t="s">
        <v>64</v>
      </c>
      <c r="C719" s="82" t="s">
        <v>61</v>
      </c>
      <c r="D719" s="111">
        <v>59</v>
      </c>
      <c r="E719" s="84">
        <v>243328</v>
      </c>
      <c r="F719" s="84">
        <v>243328</v>
      </c>
      <c r="G719" s="84">
        <v>40554.69</v>
      </c>
      <c r="H719" s="91" t="s">
        <v>39</v>
      </c>
      <c r="I719" s="82" t="str">
        <f t="shared" si="64"/>
        <v>Amersport ru</v>
      </c>
      <c r="J719" s="82" t="str">
        <f>VLOOKUP($B:$B,source!$A:$B,2,0)</f>
        <v>FOOTWEAR</v>
      </c>
      <c r="K719" s="82" t="str">
        <f>IFERROR(VLOOKUP($C:$C,source!$A:$B,2,0),"OLD STOCKS")</f>
        <v>HO19</v>
      </c>
      <c r="L719" s="82" t="str">
        <f t="shared" si="65"/>
        <v>Amersport ru-FOOTWEAR-HO19-July 2020</v>
      </c>
      <c r="M719" s="83">
        <f t="shared" si="66"/>
        <v>59</v>
      </c>
      <c r="N719" s="84">
        <f t="shared" si="67"/>
        <v>243328</v>
      </c>
    </row>
    <row r="720" spans="1:14" x14ac:dyDescent="0.3">
      <c r="A720" s="82" t="s">
        <v>56</v>
      </c>
      <c r="B720" s="82" t="s">
        <v>64</v>
      </c>
      <c r="C720" s="82" t="s">
        <v>62</v>
      </c>
      <c r="D720" s="111">
        <v>84</v>
      </c>
      <c r="E720" s="84">
        <v>273433</v>
      </c>
      <c r="F720" s="84">
        <v>273433</v>
      </c>
      <c r="G720" s="84">
        <v>45572.19</v>
      </c>
      <c r="H720" s="91" t="s">
        <v>39</v>
      </c>
      <c r="I720" s="82" t="str">
        <f t="shared" si="64"/>
        <v>Amersport ru</v>
      </c>
      <c r="J720" s="82" t="str">
        <f>VLOOKUP($B:$B,source!$A:$B,2,0)</f>
        <v>FOOTWEAR</v>
      </c>
      <c r="K720" s="82" t="str">
        <f>IFERROR(VLOOKUP($C:$C,source!$A:$B,2,0),"OLD STOCKS")</f>
        <v>OLD STOCKS</v>
      </c>
      <c r="L720" s="82" t="str">
        <f t="shared" si="65"/>
        <v>Amersport ru-FOOTWEAR-OLD STOCKS-July 2020</v>
      </c>
      <c r="M720" s="83">
        <f t="shared" si="66"/>
        <v>84</v>
      </c>
      <c r="N720" s="84">
        <f t="shared" si="67"/>
        <v>273433</v>
      </c>
    </row>
    <row r="721" spans="1:14" x14ac:dyDescent="0.3">
      <c r="A721" s="82" t="s">
        <v>56</v>
      </c>
      <c r="B721" s="82" t="s">
        <v>64</v>
      </c>
      <c r="C721" s="82" t="s">
        <v>102</v>
      </c>
      <c r="D721" s="111">
        <v>931</v>
      </c>
      <c r="E721" s="84">
        <v>4183545</v>
      </c>
      <c r="F721" s="84">
        <v>4183545</v>
      </c>
      <c r="G721" s="84">
        <v>697257.24</v>
      </c>
      <c r="H721" s="91" t="s">
        <v>39</v>
      </c>
      <c r="I721" s="82" t="str">
        <f t="shared" si="64"/>
        <v>Amersport ru</v>
      </c>
      <c r="J721" s="82" t="str">
        <f>VLOOKUP($B:$B,source!$A:$B,2,0)</f>
        <v>FOOTWEAR</v>
      </c>
      <c r="K721" s="82" t="str">
        <f>IFERROR(VLOOKUP($C:$C,source!$A:$B,2,0),"OLD STOCKS")</f>
        <v>SU20</v>
      </c>
      <c r="L721" s="82" t="str">
        <f t="shared" si="65"/>
        <v>Amersport ru-FOOTWEAR-SU20-July 2020</v>
      </c>
      <c r="M721" s="83">
        <f t="shared" si="66"/>
        <v>931</v>
      </c>
      <c r="N721" s="84">
        <f t="shared" si="67"/>
        <v>4183545</v>
      </c>
    </row>
    <row r="722" spans="1:14" x14ac:dyDescent="0.3">
      <c r="A722" s="82" t="s">
        <v>56</v>
      </c>
      <c r="B722" s="82" t="s">
        <v>64</v>
      </c>
      <c r="C722" s="82" t="s">
        <v>63</v>
      </c>
      <c r="D722" s="111">
        <v>109</v>
      </c>
      <c r="E722" s="84">
        <v>353817</v>
      </c>
      <c r="F722" s="84">
        <v>353817</v>
      </c>
      <c r="G722" s="84">
        <v>57532.34</v>
      </c>
      <c r="H722" s="91" t="s">
        <v>39</v>
      </c>
      <c r="I722" s="82" t="str">
        <f t="shared" si="64"/>
        <v>Amersport ru</v>
      </c>
      <c r="J722" s="82" t="str">
        <f>VLOOKUP($B:$B,source!$A:$B,2,0)</f>
        <v>FOOTWEAR</v>
      </c>
      <c r="K722" s="82" t="str">
        <f>IFERROR(VLOOKUP($C:$C,source!$A:$B,2,0),"OLD STOCKS")</f>
        <v>FA19</v>
      </c>
      <c r="L722" s="82" t="str">
        <f t="shared" si="65"/>
        <v>Amersport ru-FOOTWEAR-FA19-July 2020</v>
      </c>
      <c r="M722" s="83">
        <f t="shared" si="66"/>
        <v>109</v>
      </c>
      <c r="N722" s="84">
        <f t="shared" si="67"/>
        <v>353817</v>
      </c>
    </row>
    <row r="723" spans="1:14" x14ac:dyDescent="0.3">
      <c r="A723" s="82" t="s">
        <v>56</v>
      </c>
      <c r="B723" s="82" t="s">
        <v>70</v>
      </c>
      <c r="C723" s="82" t="s">
        <v>58</v>
      </c>
      <c r="D723" s="111">
        <v>28</v>
      </c>
      <c r="E723" s="84">
        <v>59840</v>
      </c>
      <c r="F723" s="84">
        <v>59840</v>
      </c>
      <c r="G723" s="84">
        <v>9973.34</v>
      </c>
      <c r="H723" s="91" t="s">
        <v>39</v>
      </c>
      <c r="I723" s="82" t="str">
        <f t="shared" si="64"/>
        <v>Amersport ru</v>
      </c>
      <c r="J723" s="82" t="str">
        <f>VLOOKUP($B:$B,source!$A:$B,2,0)</f>
        <v>APPAREL</v>
      </c>
      <c r="K723" s="82" t="str">
        <f>IFERROR(VLOOKUP($C:$C,source!$A:$B,2,0),"OLD STOCKS")</f>
        <v>C/O</v>
      </c>
      <c r="L723" s="82" t="str">
        <f t="shared" si="65"/>
        <v>Amersport ru-APPAREL-C/O-July 2020</v>
      </c>
      <c r="M723" s="83">
        <f t="shared" si="66"/>
        <v>28</v>
      </c>
      <c r="N723" s="84">
        <f t="shared" si="67"/>
        <v>59840</v>
      </c>
    </row>
    <row r="724" spans="1:14" x14ac:dyDescent="0.3">
      <c r="A724" s="82" t="s">
        <v>56</v>
      </c>
      <c r="B724" s="82" t="s">
        <v>70</v>
      </c>
      <c r="C724" s="82" t="s">
        <v>66</v>
      </c>
      <c r="D724" s="111">
        <v>6</v>
      </c>
      <c r="E724" s="84">
        <v>23550</v>
      </c>
      <c r="F724" s="84">
        <v>23550</v>
      </c>
      <c r="G724" s="84">
        <v>3925</v>
      </c>
      <c r="H724" s="91" t="s">
        <v>39</v>
      </c>
      <c r="I724" s="82" t="str">
        <f t="shared" si="64"/>
        <v>Amersport ru</v>
      </c>
      <c r="J724" s="82" t="str">
        <f>VLOOKUP($B:$B,source!$A:$B,2,0)</f>
        <v>APPAREL</v>
      </c>
      <c r="K724" s="82" t="str">
        <f>IFERROR(VLOOKUP($C:$C,source!$A:$B,2,0),"OLD STOCKS")</f>
        <v>Incubate 2019</v>
      </c>
      <c r="L724" s="82" t="str">
        <f t="shared" si="65"/>
        <v>Amersport ru-APPAREL-Incubate 2019-July 2020</v>
      </c>
      <c r="M724" s="83">
        <f t="shared" si="66"/>
        <v>6</v>
      </c>
      <c r="N724" s="84">
        <f t="shared" si="67"/>
        <v>23550</v>
      </c>
    </row>
    <row r="725" spans="1:14" x14ac:dyDescent="0.3">
      <c r="A725" s="82" t="s">
        <v>56</v>
      </c>
      <c r="B725" s="82" t="s">
        <v>70</v>
      </c>
      <c r="C725" s="82" t="s">
        <v>59</v>
      </c>
      <c r="D725" s="111">
        <v>27</v>
      </c>
      <c r="E725" s="84">
        <v>37160</v>
      </c>
      <c r="F725" s="84">
        <v>37160</v>
      </c>
      <c r="G725" s="84">
        <v>6193.33</v>
      </c>
      <c r="H725" s="91" t="s">
        <v>39</v>
      </c>
      <c r="I725" s="82" t="str">
        <f t="shared" si="64"/>
        <v>Amersport ru</v>
      </c>
      <c r="J725" s="82" t="str">
        <f>VLOOKUP($B:$B,source!$A:$B,2,0)</f>
        <v>APPAREL</v>
      </c>
      <c r="K725" s="82" t="str">
        <f>IFERROR(VLOOKUP($C:$C,source!$A:$B,2,0),"OLD STOCKS")</f>
        <v>OLD STOCKS</v>
      </c>
      <c r="L725" s="82" t="str">
        <f t="shared" si="65"/>
        <v>Amersport ru-APPAREL-OLD STOCKS-July 2020</v>
      </c>
      <c r="M725" s="83">
        <f t="shared" si="66"/>
        <v>27</v>
      </c>
      <c r="N725" s="84">
        <f t="shared" si="67"/>
        <v>37160</v>
      </c>
    </row>
    <row r="726" spans="1:14" x14ac:dyDescent="0.3">
      <c r="A726" s="82" t="s">
        <v>56</v>
      </c>
      <c r="B726" s="82" t="s">
        <v>70</v>
      </c>
      <c r="C726" s="82" t="s">
        <v>74</v>
      </c>
      <c r="D726" s="111">
        <v>49</v>
      </c>
      <c r="E726" s="84">
        <v>70654</v>
      </c>
      <c r="F726" s="84">
        <v>70654</v>
      </c>
      <c r="G726" s="84">
        <v>11775.65</v>
      </c>
      <c r="H726" s="91" t="s">
        <v>39</v>
      </c>
      <c r="I726" s="82" t="str">
        <f t="shared" si="64"/>
        <v>Amersport ru</v>
      </c>
      <c r="J726" s="82" t="str">
        <f>VLOOKUP($B:$B,source!$A:$B,2,0)</f>
        <v>APPAREL</v>
      </c>
      <c r="K726" s="82" t="str">
        <f>IFERROR(VLOOKUP($C:$C,source!$A:$B,2,0),"OLD STOCKS")</f>
        <v>SP20</v>
      </c>
      <c r="L726" s="82" t="str">
        <f t="shared" si="65"/>
        <v>Amersport ru-APPAREL-SP20-July 2020</v>
      </c>
      <c r="M726" s="83">
        <f t="shared" si="66"/>
        <v>49</v>
      </c>
      <c r="N726" s="84">
        <f t="shared" si="67"/>
        <v>70654</v>
      </c>
    </row>
    <row r="727" spans="1:14" x14ac:dyDescent="0.3">
      <c r="A727" s="82" t="s">
        <v>56</v>
      </c>
      <c r="B727" s="82" t="s">
        <v>70</v>
      </c>
      <c r="C727" s="82" t="s">
        <v>71</v>
      </c>
      <c r="D727" s="111">
        <v>11</v>
      </c>
      <c r="E727" s="84">
        <v>16463</v>
      </c>
      <c r="F727" s="84">
        <v>16463</v>
      </c>
      <c r="G727" s="84">
        <v>2743.82</v>
      </c>
      <c r="H727" s="91" t="s">
        <v>39</v>
      </c>
      <c r="I727" s="82" t="str">
        <f t="shared" si="64"/>
        <v>Amersport ru</v>
      </c>
      <c r="J727" s="82" t="str">
        <f>VLOOKUP($B:$B,source!$A:$B,2,0)</f>
        <v>APPAREL</v>
      </c>
      <c r="K727" s="82" t="str">
        <f>IFERROR(VLOOKUP($C:$C,source!$A:$B,2,0),"OLD STOCKS")</f>
        <v>OLD STOCKS</v>
      </c>
      <c r="L727" s="82" t="str">
        <f t="shared" si="65"/>
        <v>Amersport ru-APPAREL-OLD STOCKS-July 2020</v>
      </c>
      <c r="M727" s="83">
        <f t="shared" si="66"/>
        <v>11</v>
      </c>
      <c r="N727" s="84">
        <f t="shared" si="67"/>
        <v>16463</v>
      </c>
    </row>
    <row r="728" spans="1:14" x14ac:dyDescent="0.3">
      <c r="A728" s="82" t="s">
        <v>56</v>
      </c>
      <c r="B728" s="82" t="s">
        <v>70</v>
      </c>
      <c r="C728" s="82" t="s">
        <v>68</v>
      </c>
      <c r="D728" s="111">
        <v>1</v>
      </c>
      <c r="E728" s="84">
        <v>2150</v>
      </c>
      <c r="F728" s="84">
        <v>2150</v>
      </c>
      <c r="G728" s="84">
        <v>358.33</v>
      </c>
      <c r="H728" s="91" t="s">
        <v>39</v>
      </c>
      <c r="I728" s="82" t="str">
        <f t="shared" si="64"/>
        <v>Amersport ru</v>
      </c>
      <c r="J728" s="82" t="str">
        <f>VLOOKUP($B:$B,source!$A:$B,2,0)</f>
        <v>APPAREL</v>
      </c>
      <c r="K728" s="82" t="str">
        <f>IFERROR(VLOOKUP($C:$C,source!$A:$B,2,0),"OLD STOCKS")</f>
        <v>OLD STOCKS</v>
      </c>
      <c r="L728" s="82" t="str">
        <f t="shared" si="65"/>
        <v>Amersport ru-APPAREL-OLD STOCKS-July 2020</v>
      </c>
      <c r="M728" s="83">
        <f t="shared" si="66"/>
        <v>1</v>
      </c>
      <c r="N728" s="84">
        <f t="shared" si="67"/>
        <v>2150</v>
      </c>
    </row>
    <row r="729" spans="1:14" x14ac:dyDescent="0.3">
      <c r="A729" s="82" t="s">
        <v>56</v>
      </c>
      <c r="B729" s="82" t="s">
        <v>70</v>
      </c>
      <c r="C729" s="82" t="s">
        <v>61</v>
      </c>
      <c r="D729" s="111">
        <v>10</v>
      </c>
      <c r="E729" s="84">
        <v>10660</v>
      </c>
      <c r="F729" s="84">
        <v>10660</v>
      </c>
      <c r="G729" s="84">
        <v>1776.66</v>
      </c>
      <c r="H729" s="91" t="s">
        <v>39</v>
      </c>
      <c r="I729" s="82" t="str">
        <f t="shared" si="64"/>
        <v>Amersport ru</v>
      </c>
      <c r="J729" s="82" t="str">
        <f>VLOOKUP($B:$B,source!$A:$B,2,0)</f>
        <v>APPAREL</v>
      </c>
      <c r="K729" s="82" t="str">
        <f>IFERROR(VLOOKUP($C:$C,source!$A:$B,2,0),"OLD STOCKS")</f>
        <v>HO19</v>
      </c>
      <c r="L729" s="82" t="str">
        <f t="shared" si="65"/>
        <v>Amersport ru-APPAREL-HO19-July 2020</v>
      </c>
      <c r="M729" s="83">
        <f t="shared" si="66"/>
        <v>10</v>
      </c>
      <c r="N729" s="84">
        <f t="shared" si="67"/>
        <v>10660</v>
      </c>
    </row>
    <row r="730" spans="1:14" x14ac:dyDescent="0.3">
      <c r="A730" s="82" t="s">
        <v>56</v>
      </c>
      <c r="B730" s="82" t="s">
        <v>70</v>
      </c>
      <c r="C730" s="82" t="s">
        <v>62</v>
      </c>
      <c r="D730" s="111">
        <v>9</v>
      </c>
      <c r="E730" s="84">
        <v>8580</v>
      </c>
      <c r="F730" s="84">
        <v>8580</v>
      </c>
      <c r="G730" s="84">
        <v>1429.99</v>
      </c>
      <c r="H730" s="91" t="s">
        <v>39</v>
      </c>
      <c r="I730" s="82" t="str">
        <f t="shared" si="64"/>
        <v>Amersport ru</v>
      </c>
      <c r="J730" s="82" t="str">
        <f>VLOOKUP($B:$B,source!$A:$B,2,0)</f>
        <v>APPAREL</v>
      </c>
      <c r="K730" s="82" t="str">
        <f>IFERROR(VLOOKUP($C:$C,source!$A:$B,2,0),"OLD STOCKS")</f>
        <v>OLD STOCKS</v>
      </c>
      <c r="L730" s="82" t="str">
        <f t="shared" si="65"/>
        <v>Amersport ru-APPAREL-OLD STOCKS-July 2020</v>
      </c>
      <c r="M730" s="83">
        <f t="shared" si="66"/>
        <v>9</v>
      </c>
      <c r="N730" s="84">
        <f t="shared" si="67"/>
        <v>8580</v>
      </c>
    </row>
    <row r="731" spans="1:14" x14ac:dyDescent="0.3">
      <c r="A731" s="82" t="s">
        <v>56</v>
      </c>
      <c r="B731" s="82" t="s">
        <v>70</v>
      </c>
      <c r="C731" s="82" t="s">
        <v>102</v>
      </c>
      <c r="D731" s="111">
        <v>14</v>
      </c>
      <c r="E731" s="84">
        <v>19752</v>
      </c>
      <c r="F731" s="84">
        <v>19752</v>
      </c>
      <c r="G731" s="84">
        <v>3292</v>
      </c>
      <c r="H731" s="91" t="s">
        <v>39</v>
      </c>
      <c r="I731" s="82" t="str">
        <f t="shared" si="64"/>
        <v>Amersport ru</v>
      </c>
      <c r="J731" s="82" t="str">
        <f>VLOOKUP($B:$B,source!$A:$B,2,0)</f>
        <v>APPAREL</v>
      </c>
      <c r="K731" s="82" t="str">
        <f>IFERROR(VLOOKUP($C:$C,source!$A:$B,2,0),"OLD STOCKS")</f>
        <v>SU20</v>
      </c>
      <c r="L731" s="82" t="str">
        <f t="shared" si="65"/>
        <v>Amersport ru-APPAREL-SU20-July 2020</v>
      </c>
      <c r="M731" s="83">
        <f t="shared" si="66"/>
        <v>14</v>
      </c>
      <c r="N731" s="84">
        <f t="shared" si="67"/>
        <v>19752</v>
      </c>
    </row>
    <row r="732" spans="1:14" x14ac:dyDescent="0.3">
      <c r="A732" s="82" t="s">
        <v>56</v>
      </c>
      <c r="B732" s="82" t="s">
        <v>70</v>
      </c>
      <c r="C732" s="82" t="s">
        <v>63</v>
      </c>
      <c r="D732" s="111">
        <v>27</v>
      </c>
      <c r="E732" s="84">
        <v>82347</v>
      </c>
      <c r="F732" s="84">
        <v>82347</v>
      </c>
      <c r="G732" s="84">
        <v>13724.49</v>
      </c>
      <c r="H732" s="91" t="s">
        <v>39</v>
      </c>
      <c r="I732" s="82" t="str">
        <f t="shared" si="64"/>
        <v>Amersport ru</v>
      </c>
      <c r="J732" s="82" t="str">
        <f>VLOOKUP($B:$B,source!$A:$B,2,0)</f>
        <v>APPAREL</v>
      </c>
      <c r="K732" s="82" t="str">
        <f>IFERROR(VLOOKUP($C:$C,source!$A:$B,2,0),"OLD STOCKS")</f>
        <v>FA19</v>
      </c>
      <c r="L732" s="82" t="str">
        <f t="shared" si="65"/>
        <v>Amersport ru-APPAREL-FA19-July 2020</v>
      </c>
      <c r="M732" s="83">
        <f t="shared" si="66"/>
        <v>27</v>
      </c>
      <c r="N732" s="84">
        <f t="shared" si="67"/>
        <v>82347</v>
      </c>
    </row>
    <row r="733" spans="1:14" x14ac:dyDescent="0.3">
      <c r="A733" s="82" t="s">
        <v>72</v>
      </c>
      <c r="B733" s="82" t="s">
        <v>57</v>
      </c>
      <c r="C733" s="82" t="s">
        <v>58</v>
      </c>
      <c r="D733" s="111">
        <v>37</v>
      </c>
      <c r="E733" s="84">
        <v>51234.17</v>
      </c>
      <c r="F733" s="84">
        <v>92920</v>
      </c>
      <c r="G733" s="84">
        <v>8539.0400000000009</v>
      </c>
      <c r="H733" s="91" t="s">
        <v>39</v>
      </c>
      <c r="I733" s="82" t="str">
        <f t="shared" si="64"/>
        <v>магазин Авиапарк</v>
      </c>
      <c r="J733" s="82" t="str">
        <f>VLOOKUP($B:$B,source!$A:$B,2,0)</f>
        <v>ACC</v>
      </c>
      <c r="K733" s="82" t="str">
        <f>IFERROR(VLOOKUP($C:$C,source!$A:$B,2,0),"OLD STOCKS")</f>
        <v>C/O</v>
      </c>
      <c r="L733" s="82" t="str">
        <f t="shared" si="65"/>
        <v>магазин Авиапарк-ACC-C/O-July 2020</v>
      </c>
      <c r="M733" s="83">
        <f t="shared" si="66"/>
        <v>37</v>
      </c>
      <c r="N733" s="84">
        <f t="shared" si="67"/>
        <v>51234.17</v>
      </c>
    </row>
    <row r="734" spans="1:14" x14ac:dyDescent="0.3">
      <c r="A734" s="82" t="s">
        <v>72</v>
      </c>
      <c r="B734" s="82" t="s">
        <v>57</v>
      </c>
      <c r="C734" s="82" t="s">
        <v>59</v>
      </c>
      <c r="D734" s="111">
        <v>1</v>
      </c>
      <c r="E734" s="84">
        <v>1350</v>
      </c>
      <c r="F734" s="84">
        <v>3000</v>
      </c>
      <c r="G734" s="84">
        <v>225</v>
      </c>
      <c r="H734" s="91" t="s">
        <v>39</v>
      </c>
      <c r="I734" s="82" t="str">
        <f t="shared" si="64"/>
        <v>магазин Авиапарк</v>
      </c>
      <c r="J734" s="82" t="str">
        <f>VLOOKUP($B:$B,source!$A:$B,2,0)</f>
        <v>ACC</v>
      </c>
      <c r="K734" s="82" t="str">
        <f>IFERROR(VLOOKUP($C:$C,source!$A:$B,2,0),"OLD STOCKS")</f>
        <v>OLD STOCKS</v>
      </c>
      <c r="L734" s="82" t="str">
        <f t="shared" si="65"/>
        <v>магазин Авиапарк-ACC-OLD STOCKS-July 2020</v>
      </c>
      <c r="M734" s="83">
        <f t="shared" si="66"/>
        <v>1</v>
      </c>
      <c r="N734" s="84">
        <f t="shared" si="67"/>
        <v>1350</v>
      </c>
    </row>
    <row r="735" spans="1:14" x14ac:dyDescent="0.3">
      <c r="A735" s="82" t="s">
        <v>72</v>
      </c>
      <c r="B735" s="82" t="s">
        <v>57</v>
      </c>
      <c r="C735" s="82" t="s">
        <v>74</v>
      </c>
      <c r="D735" s="111">
        <v>37</v>
      </c>
      <c r="E735" s="84">
        <v>37724.78</v>
      </c>
      <c r="F735" s="84">
        <v>87470</v>
      </c>
      <c r="G735" s="84">
        <v>6287.52</v>
      </c>
      <c r="H735" s="91" t="s">
        <v>39</v>
      </c>
      <c r="I735" s="82" t="str">
        <f t="shared" si="64"/>
        <v>магазин Авиапарк</v>
      </c>
      <c r="J735" s="82" t="str">
        <f>VLOOKUP($B:$B,source!$A:$B,2,0)</f>
        <v>ACC</v>
      </c>
      <c r="K735" s="82" t="str">
        <f>IFERROR(VLOOKUP($C:$C,source!$A:$B,2,0),"OLD STOCKS")</f>
        <v>SP20</v>
      </c>
      <c r="L735" s="82" t="str">
        <f t="shared" si="65"/>
        <v>магазин Авиапарк-ACC-SP20-July 2020</v>
      </c>
      <c r="M735" s="83">
        <f t="shared" si="66"/>
        <v>37</v>
      </c>
      <c r="N735" s="84">
        <f t="shared" si="67"/>
        <v>37724.78</v>
      </c>
    </row>
    <row r="736" spans="1:14" x14ac:dyDescent="0.3">
      <c r="A736" s="82" t="s">
        <v>72</v>
      </c>
      <c r="B736" s="82" t="s">
        <v>57</v>
      </c>
      <c r="C736" s="82" t="s">
        <v>60</v>
      </c>
      <c r="D736" s="111">
        <v>93</v>
      </c>
      <c r="E736" s="84">
        <v>18320.240000000002</v>
      </c>
      <c r="F736" s="84">
        <v>18349</v>
      </c>
      <c r="G736" s="84">
        <v>3053.65</v>
      </c>
      <c r="H736" s="91" t="s">
        <v>39</v>
      </c>
      <c r="I736" s="82" t="str">
        <f t="shared" si="64"/>
        <v>магазин Авиапарк</v>
      </c>
      <c r="J736" s="82" t="str">
        <f>VLOOKUP($B:$B,source!$A:$B,2,0)</f>
        <v>ACC</v>
      </c>
      <c r="K736" s="82" t="str">
        <f>IFERROR(VLOOKUP($C:$C,source!$A:$B,2,0),"OLD STOCKS")</f>
        <v>All Seasons</v>
      </c>
      <c r="L736" s="82" t="str">
        <f t="shared" si="65"/>
        <v>магазин Авиапарк-ACC-All Seasons-July 2020</v>
      </c>
      <c r="M736" s="83">
        <f t="shared" si="66"/>
        <v>93</v>
      </c>
      <c r="N736" s="84">
        <f t="shared" si="67"/>
        <v>18320.240000000002</v>
      </c>
    </row>
    <row r="737" spans="1:14" x14ac:dyDescent="0.3">
      <c r="A737" s="82" t="s">
        <v>72</v>
      </c>
      <c r="B737" s="82" t="s">
        <v>57</v>
      </c>
      <c r="C737" s="82" t="s">
        <v>62</v>
      </c>
      <c r="D737" s="111">
        <v>2</v>
      </c>
      <c r="E737" s="84">
        <v>4122.5</v>
      </c>
      <c r="F737" s="84">
        <v>8500</v>
      </c>
      <c r="G737" s="84">
        <v>687.08</v>
      </c>
      <c r="H737" s="91" t="s">
        <v>39</v>
      </c>
      <c r="I737" s="82" t="str">
        <f t="shared" si="64"/>
        <v>магазин Авиапарк</v>
      </c>
      <c r="J737" s="82" t="str">
        <f>VLOOKUP($B:$B,source!$A:$B,2,0)</f>
        <v>ACC</v>
      </c>
      <c r="K737" s="82" t="str">
        <f>IFERROR(VLOOKUP($C:$C,source!$A:$B,2,0),"OLD STOCKS")</f>
        <v>OLD STOCKS</v>
      </c>
      <c r="L737" s="82" t="str">
        <f t="shared" si="65"/>
        <v>магазин Авиапарк-ACC-OLD STOCKS-July 2020</v>
      </c>
      <c r="M737" s="83">
        <f t="shared" si="66"/>
        <v>2</v>
      </c>
      <c r="N737" s="84">
        <f t="shared" si="67"/>
        <v>4122.5</v>
      </c>
    </row>
    <row r="738" spans="1:14" x14ac:dyDescent="0.3">
      <c r="A738" s="82" t="s">
        <v>72</v>
      </c>
      <c r="B738" s="82" t="s">
        <v>57</v>
      </c>
      <c r="C738" s="82" t="s">
        <v>102</v>
      </c>
      <c r="D738" s="111">
        <v>41</v>
      </c>
      <c r="E738" s="84">
        <v>57374.53</v>
      </c>
      <c r="F738" s="84">
        <v>107150</v>
      </c>
      <c r="G738" s="84">
        <v>9562.4699999999993</v>
      </c>
      <c r="H738" s="91" t="s">
        <v>39</v>
      </c>
      <c r="I738" s="82" t="str">
        <f t="shared" si="64"/>
        <v>магазин Авиапарк</v>
      </c>
      <c r="J738" s="82" t="str">
        <f>VLOOKUP($B:$B,source!$A:$B,2,0)</f>
        <v>ACC</v>
      </c>
      <c r="K738" s="82" t="str">
        <f>IFERROR(VLOOKUP($C:$C,source!$A:$B,2,0),"OLD STOCKS")</f>
        <v>SU20</v>
      </c>
      <c r="L738" s="82" t="str">
        <f t="shared" si="65"/>
        <v>магазин Авиапарк-ACC-SU20-July 2020</v>
      </c>
      <c r="M738" s="83">
        <f t="shared" si="66"/>
        <v>41</v>
      </c>
      <c r="N738" s="84">
        <f t="shared" si="67"/>
        <v>57374.53</v>
      </c>
    </row>
    <row r="739" spans="1:14" x14ac:dyDescent="0.3">
      <c r="A739" s="82" t="s">
        <v>72</v>
      </c>
      <c r="B739" s="82" t="s">
        <v>57</v>
      </c>
      <c r="C739" s="82" t="s">
        <v>63</v>
      </c>
      <c r="D739" s="111">
        <v>2</v>
      </c>
      <c r="E739" s="84">
        <v>3668.15</v>
      </c>
      <c r="F739" s="84">
        <v>8500</v>
      </c>
      <c r="G739" s="84">
        <v>611.36</v>
      </c>
      <c r="H739" s="91" t="s">
        <v>39</v>
      </c>
      <c r="I739" s="82" t="str">
        <f t="shared" si="64"/>
        <v>магазин Авиапарк</v>
      </c>
      <c r="J739" s="82" t="str">
        <f>VLOOKUP($B:$B,source!$A:$B,2,0)</f>
        <v>ACC</v>
      </c>
      <c r="K739" s="82" t="str">
        <f>IFERROR(VLOOKUP($C:$C,source!$A:$B,2,0),"OLD STOCKS")</f>
        <v>FA19</v>
      </c>
      <c r="L739" s="82" t="str">
        <f t="shared" si="65"/>
        <v>магазин Авиапарк-ACC-FA19-July 2020</v>
      </c>
      <c r="M739" s="83">
        <f t="shared" si="66"/>
        <v>2</v>
      </c>
      <c r="N739" s="84">
        <f t="shared" si="67"/>
        <v>3668.15</v>
      </c>
    </row>
    <row r="740" spans="1:14" x14ac:dyDescent="0.3">
      <c r="A740" s="82" t="s">
        <v>72</v>
      </c>
      <c r="B740" s="82" t="s">
        <v>64</v>
      </c>
      <c r="C740" s="82" t="s">
        <v>58</v>
      </c>
      <c r="D740" s="111">
        <v>212</v>
      </c>
      <c r="E740" s="84">
        <v>1214920.27</v>
      </c>
      <c r="F740" s="84">
        <v>1573600</v>
      </c>
      <c r="G740" s="84">
        <v>202486.79</v>
      </c>
      <c r="H740" s="91" t="s">
        <v>39</v>
      </c>
      <c r="I740" s="82" t="str">
        <f t="shared" si="64"/>
        <v>магазин Авиапарк</v>
      </c>
      <c r="J740" s="82" t="str">
        <f>VLOOKUP($B:$B,source!$A:$B,2,0)</f>
        <v>FOOTWEAR</v>
      </c>
      <c r="K740" s="82" t="str">
        <f>IFERROR(VLOOKUP($C:$C,source!$A:$B,2,0),"OLD STOCKS")</f>
        <v>C/O</v>
      </c>
      <c r="L740" s="82" t="str">
        <f t="shared" si="65"/>
        <v>магазин Авиапарк-FOOTWEAR-C/O-July 2020</v>
      </c>
      <c r="M740" s="83">
        <f t="shared" si="66"/>
        <v>212</v>
      </c>
      <c r="N740" s="84">
        <f t="shared" si="67"/>
        <v>1214920.27</v>
      </c>
    </row>
    <row r="741" spans="1:14" x14ac:dyDescent="0.3">
      <c r="A741" s="82" t="s">
        <v>72</v>
      </c>
      <c r="B741" s="82" t="s">
        <v>64</v>
      </c>
      <c r="C741" s="82" t="s">
        <v>99</v>
      </c>
      <c r="D741" s="111">
        <v>32</v>
      </c>
      <c r="E741" s="84">
        <v>186968.94</v>
      </c>
      <c r="F741" s="84">
        <v>271600</v>
      </c>
      <c r="G741" s="84">
        <v>31161.47</v>
      </c>
      <c r="H741" s="91" t="s">
        <v>39</v>
      </c>
      <c r="I741" s="82" t="str">
        <f t="shared" si="64"/>
        <v>магазин Авиапарк</v>
      </c>
      <c r="J741" s="82" t="str">
        <f>VLOOKUP($B:$B,source!$A:$B,2,0)</f>
        <v>FOOTWEAR</v>
      </c>
      <c r="K741" s="82" t="str">
        <f>IFERROR(VLOOKUP($C:$C,source!$A:$B,2,0),"OLD STOCKS")</f>
        <v>Incubate 2020</v>
      </c>
      <c r="L741" s="82" t="str">
        <f t="shared" si="65"/>
        <v>магазин Авиапарк-FOOTWEAR-Incubate 2020-July 2020</v>
      </c>
      <c r="M741" s="83">
        <f t="shared" si="66"/>
        <v>32</v>
      </c>
      <c r="N741" s="84">
        <f t="shared" si="67"/>
        <v>186968.94</v>
      </c>
    </row>
    <row r="742" spans="1:14" x14ac:dyDescent="0.3">
      <c r="A742" s="82" t="s">
        <v>72</v>
      </c>
      <c r="B742" s="82" t="s">
        <v>64</v>
      </c>
      <c r="C742" s="82" t="s">
        <v>59</v>
      </c>
      <c r="D742" s="111">
        <v>34</v>
      </c>
      <c r="E742" s="84">
        <v>145929.26999999999</v>
      </c>
      <c r="F742" s="84">
        <v>269600</v>
      </c>
      <c r="G742" s="84">
        <v>24321.52</v>
      </c>
      <c r="H742" s="91" t="s">
        <v>39</v>
      </c>
      <c r="I742" s="82" t="str">
        <f t="shared" si="64"/>
        <v>магазин Авиапарк</v>
      </c>
      <c r="J742" s="82" t="str">
        <f>VLOOKUP($B:$B,source!$A:$B,2,0)</f>
        <v>FOOTWEAR</v>
      </c>
      <c r="K742" s="82" t="str">
        <f>IFERROR(VLOOKUP($C:$C,source!$A:$B,2,0),"OLD STOCKS")</f>
        <v>OLD STOCKS</v>
      </c>
      <c r="L742" s="82" t="str">
        <f t="shared" si="65"/>
        <v>магазин Авиапарк-FOOTWEAR-OLD STOCKS-July 2020</v>
      </c>
      <c r="M742" s="83">
        <f t="shared" si="66"/>
        <v>34</v>
      </c>
      <c r="N742" s="84">
        <f t="shared" si="67"/>
        <v>145929.26999999999</v>
      </c>
    </row>
    <row r="743" spans="1:14" x14ac:dyDescent="0.3">
      <c r="A743" s="82" t="s">
        <v>72</v>
      </c>
      <c r="B743" s="82" t="s">
        <v>64</v>
      </c>
      <c r="C743" s="82" t="s">
        <v>74</v>
      </c>
      <c r="D743" s="111">
        <v>438</v>
      </c>
      <c r="E743" s="84">
        <v>1493671.53</v>
      </c>
      <c r="F743" s="84">
        <v>3100700</v>
      </c>
      <c r="G743" s="84">
        <v>238894.72</v>
      </c>
      <c r="H743" s="91" t="s">
        <v>39</v>
      </c>
      <c r="I743" s="82" t="str">
        <f t="shared" si="64"/>
        <v>магазин Авиапарк</v>
      </c>
      <c r="J743" s="82" t="str">
        <f>VLOOKUP($B:$B,source!$A:$B,2,0)</f>
        <v>FOOTWEAR</v>
      </c>
      <c r="K743" s="82" t="str">
        <f>IFERROR(VLOOKUP($C:$C,source!$A:$B,2,0),"OLD STOCKS")</f>
        <v>SP20</v>
      </c>
      <c r="L743" s="82" t="str">
        <f t="shared" si="65"/>
        <v>магазин Авиапарк-FOOTWEAR-SP20-July 2020</v>
      </c>
      <c r="M743" s="83">
        <f t="shared" si="66"/>
        <v>438</v>
      </c>
      <c r="N743" s="84">
        <f t="shared" si="67"/>
        <v>1493671.53</v>
      </c>
    </row>
    <row r="744" spans="1:14" x14ac:dyDescent="0.3">
      <c r="A744" s="82" t="s">
        <v>72</v>
      </c>
      <c r="B744" s="82" t="s">
        <v>64</v>
      </c>
      <c r="C744" s="82" t="s">
        <v>60</v>
      </c>
      <c r="D744" s="111">
        <v>284</v>
      </c>
      <c r="E744" s="84">
        <v>1596344.39</v>
      </c>
      <c r="F744" s="84">
        <v>1738510</v>
      </c>
      <c r="G744" s="84">
        <v>266057.34000000003</v>
      </c>
      <c r="H744" s="91" t="s">
        <v>39</v>
      </c>
      <c r="I744" s="82" t="str">
        <f t="shared" si="64"/>
        <v>магазин Авиапарк</v>
      </c>
      <c r="J744" s="82" t="str">
        <f>VLOOKUP($B:$B,source!$A:$B,2,0)</f>
        <v>FOOTWEAR</v>
      </c>
      <c r="K744" s="82" t="str">
        <f>IFERROR(VLOOKUP($C:$C,source!$A:$B,2,0),"OLD STOCKS")</f>
        <v>All Seasons</v>
      </c>
      <c r="L744" s="82" t="str">
        <f t="shared" si="65"/>
        <v>магазин Авиапарк-FOOTWEAR-All Seasons-July 2020</v>
      </c>
      <c r="M744" s="83">
        <f t="shared" si="66"/>
        <v>284</v>
      </c>
      <c r="N744" s="84">
        <f t="shared" si="67"/>
        <v>1596344.39</v>
      </c>
    </row>
    <row r="745" spans="1:14" x14ac:dyDescent="0.3">
      <c r="A745" s="82" t="s">
        <v>72</v>
      </c>
      <c r="B745" s="82" t="s">
        <v>64</v>
      </c>
      <c r="C745" s="82" t="s">
        <v>62</v>
      </c>
      <c r="D745" s="111">
        <v>3</v>
      </c>
      <c r="E745" s="84">
        <v>11488</v>
      </c>
      <c r="F745" s="84">
        <v>19200</v>
      </c>
      <c r="G745" s="84">
        <v>1914.67</v>
      </c>
      <c r="H745" s="91" t="s">
        <v>39</v>
      </c>
      <c r="I745" s="82" t="str">
        <f t="shared" si="64"/>
        <v>магазин Авиапарк</v>
      </c>
      <c r="J745" s="82" t="str">
        <f>VLOOKUP($B:$B,source!$A:$B,2,0)</f>
        <v>FOOTWEAR</v>
      </c>
      <c r="K745" s="82" t="str">
        <f>IFERROR(VLOOKUP($C:$C,source!$A:$B,2,0),"OLD STOCKS")</f>
        <v>OLD STOCKS</v>
      </c>
      <c r="L745" s="82" t="str">
        <f t="shared" si="65"/>
        <v>магазин Авиапарк-FOOTWEAR-OLD STOCKS-July 2020</v>
      </c>
      <c r="M745" s="83">
        <f t="shared" si="66"/>
        <v>3</v>
      </c>
      <c r="N745" s="84">
        <f t="shared" si="67"/>
        <v>11488</v>
      </c>
    </row>
    <row r="746" spans="1:14" x14ac:dyDescent="0.3">
      <c r="A746" s="82" t="s">
        <v>72</v>
      </c>
      <c r="B746" s="82" t="s">
        <v>64</v>
      </c>
      <c r="C746" s="82" t="s">
        <v>102</v>
      </c>
      <c r="D746" s="111">
        <v>289</v>
      </c>
      <c r="E746" s="84">
        <v>1157908.94</v>
      </c>
      <c r="F746" s="84">
        <v>2089380</v>
      </c>
      <c r="G746" s="84">
        <v>192984.84</v>
      </c>
      <c r="H746" s="91" t="s">
        <v>39</v>
      </c>
      <c r="I746" s="82" t="str">
        <f t="shared" si="64"/>
        <v>магазин Авиапарк</v>
      </c>
      <c r="J746" s="82" t="str">
        <f>VLOOKUP($B:$B,source!$A:$B,2,0)</f>
        <v>FOOTWEAR</v>
      </c>
      <c r="K746" s="82" t="str">
        <f>IFERROR(VLOOKUP($C:$C,source!$A:$B,2,0),"OLD STOCKS")</f>
        <v>SU20</v>
      </c>
      <c r="L746" s="82" t="str">
        <f t="shared" si="65"/>
        <v>магазин Авиапарк-FOOTWEAR-SU20-July 2020</v>
      </c>
      <c r="M746" s="83">
        <f t="shared" si="66"/>
        <v>289</v>
      </c>
      <c r="N746" s="84">
        <f t="shared" si="67"/>
        <v>1157908.94</v>
      </c>
    </row>
    <row r="747" spans="1:14" x14ac:dyDescent="0.3">
      <c r="A747" s="82" t="s">
        <v>72</v>
      </c>
      <c r="B747" s="82" t="s">
        <v>64</v>
      </c>
      <c r="C747" s="82" t="s">
        <v>63</v>
      </c>
      <c r="D747" s="111">
        <v>4</v>
      </c>
      <c r="E747" s="84">
        <v>25600</v>
      </c>
      <c r="F747" s="84">
        <v>25600</v>
      </c>
      <c r="G747" s="84">
        <v>4266.68</v>
      </c>
      <c r="H747" s="91" t="s">
        <v>39</v>
      </c>
      <c r="I747" s="82" t="str">
        <f t="shared" si="64"/>
        <v>магазин Авиапарк</v>
      </c>
      <c r="J747" s="82" t="str">
        <f>VLOOKUP($B:$B,source!$A:$B,2,0)</f>
        <v>FOOTWEAR</v>
      </c>
      <c r="K747" s="82" t="str">
        <f>IFERROR(VLOOKUP($C:$C,source!$A:$B,2,0),"OLD STOCKS")</f>
        <v>FA19</v>
      </c>
      <c r="L747" s="82" t="str">
        <f t="shared" si="65"/>
        <v>магазин Авиапарк-FOOTWEAR-FA19-July 2020</v>
      </c>
      <c r="M747" s="83">
        <f t="shared" si="66"/>
        <v>4</v>
      </c>
      <c r="N747" s="84">
        <f t="shared" si="67"/>
        <v>25600</v>
      </c>
    </row>
    <row r="748" spans="1:14" x14ac:dyDescent="0.3">
      <c r="A748" s="82" t="s">
        <v>72</v>
      </c>
      <c r="B748" s="82" t="s">
        <v>70</v>
      </c>
      <c r="C748" s="82" t="s">
        <v>58</v>
      </c>
      <c r="D748" s="111">
        <v>44</v>
      </c>
      <c r="E748" s="84">
        <v>92965</v>
      </c>
      <c r="F748" s="84">
        <v>153350</v>
      </c>
      <c r="G748" s="84">
        <v>15494.18</v>
      </c>
      <c r="H748" s="91" t="s">
        <v>39</v>
      </c>
      <c r="I748" s="82" t="str">
        <f t="shared" si="64"/>
        <v>магазин Авиапарк</v>
      </c>
      <c r="J748" s="82" t="str">
        <f>VLOOKUP($B:$B,source!$A:$B,2,0)</f>
        <v>APPAREL</v>
      </c>
      <c r="K748" s="82" t="str">
        <f>IFERROR(VLOOKUP($C:$C,source!$A:$B,2,0),"OLD STOCKS")</f>
        <v>C/O</v>
      </c>
      <c r="L748" s="82" t="str">
        <f t="shared" si="65"/>
        <v>магазин Авиапарк-APPAREL-C/O-July 2020</v>
      </c>
      <c r="M748" s="83">
        <f t="shared" si="66"/>
        <v>44</v>
      </c>
      <c r="N748" s="84">
        <f t="shared" si="67"/>
        <v>92965</v>
      </c>
    </row>
    <row r="749" spans="1:14" x14ac:dyDescent="0.3">
      <c r="A749" s="82" t="s">
        <v>72</v>
      </c>
      <c r="B749" s="82" t="s">
        <v>70</v>
      </c>
      <c r="C749" s="82" t="s">
        <v>99</v>
      </c>
      <c r="D749" s="111">
        <v>5</v>
      </c>
      <c r="E749" s="84">
        <v>22745</v>
      </c>
      <c r="F749" s="84">
        <v>27170</v>
      </c>
      <c r="G749" s="84">
        <v>3790.84</v>
      </c>
      <c r="H749" s="91" t="s">
        <v>39</v>
      </c>
      <c r="I749" s="82" t="str">
        <f t="shared" si="64"/>
        <v>магазин Авиапарк</v>
      </c>
      <c r="J749" s="82" t="str">
        <f>VLOOKUP($B:$B,source!$A:$B,2,0)</f>
        <v>APPAREL</v>
      </c>
      <c r="K749" s="82" t="str">
        <f>IFERROR(VLOOKUP($C:$C,source!$A:$B,2,0),"OLD STOCKS")</f>
        <v>Incubate 2020</v>
      </c>
      <c r="L749" s="82" t="str">
        <f t="shared" si="65"/>
        <v>магазин Авиапарк-APPAREL-Incubate 2020-July 2020</v>
      </c>
      <c r="M749" s="83">
        <f t="shared" si="66"/>
        <v>5</v>
      </c>
      <c r="N749" s="84">
        <f t="shared" si="67"/>
        <v>22745</v>
      </c>
    </row>
    <row r="750" spans="1:14" x14ac:dyDescent="0.3">
      <c r="A750" s="82" t="s">
        <v>72</v>
      </c>
      <c r="B750" s="82" t="s">
        <v>70</v>
      </c>
      <c r="C750" s="82" t="s">
        <v>74</v>
      </c>
      <c r="D750" s="111">
        <v>240</v>
      </c>
      <c r="E750" s="84">
        <v>367984.64000000001</v>
      </c>
      <c r="F750" s="84">
        <v>866750</v>
      </c>
      <c r="G750" s="84">
        <v>61330.82</v>
      </c>
      <c r="H750" s="91" t="s">
        <v>39</v>
      </c>
      <c r="I750" s="82" t="str">
        <f t="shared" si="64"/>
        <v>магазин Авиапарк</v>
      </c>
      <c r="J750" s="82" t="str">
        <f>VLOOKUP($B:$B,source!$A:$B,2,0)</f>
        <v>APPAREL</v>
      </c>
      <c r="K750" s="82" t="str">
        <f>IFERROR(VLOOKUP($C:$C,source!$A:$B,2,0),"OLD STOCKS")</f>
        <v>SP20</v>
      </c>
      <c r="L750" s="82" t="str">
        <f t="shared" si="65"/>
        <v>магазин Авиапарк-APPAREL-SP20-July 2020</v>
      </c>
      <c r="M750" s="83">
        <f t="shared" si="66"/>
        <v>240</v>
      </c>
      <c r="N750" s="84">
        <f t="shared" si="67"/>
        <v>367984.64000000001</v>
      </c>
    </row>
    <row r="751" spans="1:14" x14ac:dyDescent="0.3">
      <c r="A751" s="82" t="s">
        <v>72</v>
      </c>
      <c r="B751" s="82" t="s">
        <v>70</v>
      </c>
      <c r="C751" s="82" t="s">
        <v>102</v>
      </c>
      <c r="D751" s="111">
        <v>233</v>
      </c>
      <c r="E751" s="84">
        <v>276989.3</v>
      </c>
      <c r="F751" s="84">
        <v>533500</v>
      </c>
      <c r="G751" s="84">
        <v>46164.99</v>
      </c>
      <c r="H751" s="91" t="s">
        <v>39</v>
      </c>
      <c r="I751" s="82" t="str">
        <f t="shared" si="64"/>
        <v>магазин Авиапарк</v>
      </c>
      <c r="J751" s="82" t="str">
        <f>VLOOKUP($B:$B,source!$A:$B,2,0)</f>
        <v>APPAREL</v>
      </c>
      <c r="K751" s="82" t="str">
        <f>IFERROR(VLOOKUP($C:$C,source!$A:$B,2,0),"OLD STOCKS")</f>
        <v>SU20</v>
      </c>
      <c r="L751" s="82" t="str">
        <f t="shared" si="65"/>
        <v>магазин Авиапарк-APPAREL-SU20-July 2020</v>
      </c>
      <c r="M751" s="83">
        <f t="shared" si="66"/>
        <v>233</v>
      </c>
      <c r="N751" s="84">
        <f t="shared" si="67"/>
        <v>276989.3</v>
      </c>
    </row>
    <row r="752" spans="1:14" x14ac:dyDescent="0.3">
      <c r="A752" s="82" t="s">
        <v>75</v>
      </c>
      <c r="B752" s="82" t="s">
        <v>57</v>
      </c>
      <c r="C752" s="82" t="s">
        <v>58</v>
      </c>
      <c r="D752" s="111">
        <v>74</v>
      </c>
      <c r="E752" s="84">
        <v>117619.06</v>
      </c>
      <c r="F752" s="84">
        <v>202270</v>
      </c>
      <c r="G752" s="84">
        <v>19603.240000000002</v>
      </c>
      <c r="H752" s="91" t="s">
        <v>39</v>
      </c>
      <c r="I752" s="82" t="str">
        <f t="shared" si="64"/>
        <v>магазин Атриум</v>
      </c>
      <c r="J752" s="82" t="str">
        <f>VLOOKUP($B:$B,source!$A:$B,2,0)</f>
        <v>ACC</v>
      </c>
      <c r="K752" s="82" t="str">
        <f>IFERROR(VLOOKUP($C:$C,source!$A:$B,2,0),"OLD STOCKS")</f>
        <v>C/O</v>
      </c>
      <c r="L752" s="82" t="str">
        <f t="shared" si="65"/>
        <v>магазин Атриум-ACC-C/O-July 2020</v>
      </c>
      <c r="M752" s="83">
        <f t="shared" si="66"/>
        <v>74</v>
      </c>
      <c r="N752" s="84">
        <f t="shared" si="67"/>
        <v>117619.06</v>
      </c>
    </row>
    <row r="753" spans="1:14" x14ac:dyDescent="0.3">
      <c r="A753" s="82" t="s">
        <v>75</v>
      </c>
      <c r="B753" s="82" t="s">
        <v>57</v>
      </c>
      <c r="C753" s="82" t="s">
        <v>59</v>
      </c>
      <c r="D753" s="111">
        <v>8</v>
      </c>
      <c r="E753" s="84">
        <v>9013.7900000000009</v>
      </c>
      <c r="F753" s="84">
        <v>20850</v>
      </c>
      <c r="G753" s="84">
        <v>1502.3</v>
      </c>
      <c r="H753" s="91" t="s">
        <v>39</v>
      </c>
      <c r="I753" s="82" t="str">
        <f t="shared" si="64"/>
        <v>магазин Атриум</v>
      </c>
      <c r="J753" s="82" t="str">
        <f>VLOOKUP($B:$B,source!$A:$B,2,0)</f>
        <v>ACC</v>
      </c>
      <c r="K753" s="82" t="str">
        <f>IFERROR(VLOOKUP($C:$C,source!$A:$B,2,0),"OLD STOCKS")</f>
        <v>OLD STOCKS</v>
      </c>
      <c r="L753" s="82" t="str">
        <f t="shared" si="65"/>
        <v>магазин Атриум-ACC-OLD STOCKS-July 2020</v>
      </c>
      <c r="M753" s="83">
        <f t="shared" si="66"/>
        <v>8</v>
      </c>
      <c r="N753" s="84">
        <f t="shared" si="67"/>
        <v>9013.7900000000009</v>
      </c>
    </row>
    <row r="754" spans="1:14" x14ac:dyDescent="0.3">
      <c r="A754" s="82" t="s">
        <v>75</v>
      </c>
      <c r="B754" s="82" t="s">
        <v>57</v>
      </c>
      <c r="C754" s="82" t="s">
        <v>74</v>
      </c>
      <c r="D754" s="111">
        <v>86</v>
      </c>
      <c r="E754" s="84">
        <v>94467.05</v>
      </c>
      <c r="F754" s="84">
        <v>216550</v>
      </c>
      <c r="G754" s="84">
        <v>15744.53</v>
      </c>
      <c r="H754" s="91" t="s">
        <v>39</v>
      </c>
      <c r="I754" s="82" t="str">
        <f t="shared" si="64"/>
        <v>магазин Атриум</v>
      </c>
      <c r="J754" s="82" t="str">
        <f>VLOOKUP($B:$B,source!$A:$B,2,0)</f>
        <v>ACC</v>
      </c>
      <c r="K754" s="82" t="str">
        <f>IFERROR(VLOOKUP($C:$C,source!$A:$B,2,0),"OLD STOCKS")</f>
        <v>SP20</v>
      </c>
      <c r="L754" s="82" t="str">
        <f t="shared" si="65"/>
        <v>магазин Атриум-ACC-SP20-July 2020</v>
      </c>
      <c r="M754" s="83">
        <f t="shared" si="66"/>
        <v>86</v>
      </c>
      <c r="N754" s="84">
        <f t="shared" si="67"/>
        <v>94467.05</v>
      </c>
    </row>
    <row r="755" spans="1:14" x14ac:dyDescent="0.3">
      <c r="A755" s="82" t="s">
        <v>75</v>
      </c>
      <c r="B755" s="82" t="s">
        <v>57</v>
      </c>
      <c r="C755" s="82" t="s">
        <v>60</v>
      </c>
      <c r="D755" s="111">
        <v>118</v>
      </c>
      <c r="E755" s="84">
        <v>23372.54</v>
      </c>
      <c r="F755" s="84">
        <v>23482</v>
      </c>
      <c r="G755" s="84">
        <v>3895.75</v>
      </c>
      <c r="H755" s="91" t="s">
        <v>39</v>
      </c>
      <c r="I755" s="82" t="str">
        <f t="shared" si="64"/>
        <v>магазин Атриум</v>
      </c>
      <c r="J755" s="82" t="str">
        <f>VLOOKUP($B:$B,source!$A:$B,2,0)</f>
        <v>ACC</v>
      </c>
      <c r="K755" s="82" t="str">
        <f>IFERROR(VLOOKUP($C:$C,source!$A:$B,2,0),"OLD STOCKS")</f>
        <v>All Seasons</v>
      </c>
      <c r="L755" s="82" t="str">
        <f t="shared" si="65"/>
        <v>магазин Атриум-ACC-All Seasons-July 2020</v>
      </c>
      <c r="M755" s="83">
        <f t="shared" si="66"/>
        <v>118</v>
      </c>
      <c r="N755" s="84">
        <f t="shared" si="67"/>
        <v>23372.54</v>
      </c>
    </row>
    <row r="756" spans="1:14" x14ac:dyDescent="0.3">
      <c r="A756" s="82" t="s">
        <v>75</v>
      </c>
      <c r="B756" s="82" t="s">
        <v>57</v>
      </c>
      <c r="C756" s="82" t="s">
        <v>62</v>
      </c>
      <c r="D756" s="111">
        <v>7</v>
      </c>
      <c r="E756" s="84">
        <v>14212.03</v>
      </c>
      <c r="F756" s="84">
        <v>31450</v>
      </c>
      <c r="G756" s="84">
        <v>2368.67</v>
      </c>
      <c r="H756" s="91" t="s">
        <v>39</v>
      </c>
      <c r="I756" s="82" t="str">
        <f t="shared" si="64"/>
        <v>магазин Атриум</v>
      </c>
      <c r="J756" s="82" t="str">
        <f>VLOOKUP($B:$B,source!$A:$B,2,0)</f>
        <v>ACC</v>
      </c>
      <c r="K756" s="82" t="str">
        <f>IFERROR(VLOOKUP($C:$C,source!$A:$B,2,0),"OLD STOCKS")</f>
        <v>OLD STOCKS</v>
      </c>
      <c r="L756" s="82" t="str">
        <f t="shared" si="65"/>
        <v>магазин Атриум-ACC-OLD STOCKS-July 2020</v>
      </c>
      <c r="M756" s="83">
        <f t="shared" si="66"/>
        <v>7</v>
      </c>
      <c r="N756" s="84">
        <f t="shared" si="67"/>
        <v>14212.03</v>
      </c>
    </row>
    <row r="757" spans="1:14" x14ac:dyDescent="0.3">
      <c r="A757" s="82" t="s">
        <v>75</v>
      </c>
      <c r="B757" s="82" t="s">
        <v>57</v>
      </c>
      <c r="C757" s="82" t="s">
        <v>102</v>
      </c>
      <c r="D757" s="111">
        <v>105</v>
      </c>
      <c r="E757" s="84">
        <v>150188.68</v>
      </c>
      <c r="F757" s="84">
        <v>275900</v>
      </c>
      <c r="G757" s="84">
        <v>25031.5</v>
      </c>
      <c r="H757" s="91" t="s">
        <v>39</v>
      </c>
      <c r="I757" s="82" t="str">
        <f t="shared" si="64"/>
        <v>магазин Атриум</v>
      </c>
      <c r="J757" s="82" t="str">
        <f>VLOOKUP($B:$B,source!$A:$B,2,0)</f>
        <v>ACC</v>
      </c>
      <c r="K757" s="82" t="str">
        <f>IFERROR(VLOOKUP($C:$C,source!$A:$B,2,0),"OLD STOCKS")</f>
        <v>SU20</v>
      </c>
      <c r="L757" s="82" t="str">
        <f t="shared" si="65"/>
        <v>магазин Атриум-ACC-SU20-July 2020</v>
      </c>
      <c r="M757" s="83">
        <f t="shared" si="66"/>
        <v>105</v>
      </c>
      <c r="N757" s="84">
        <f t="shared" si="67"/>
        <v>150188.68</v>
      </c>
    </row>
    <row r="758" spans="1:14" x14ac:dyDescent="0.3">
      <c r="A758" s="82" t="s">
        <v>75</v>
      </c>
      <c r="B758" s="82" t="s">
        <v>57</v>
      </c>
      <c r="C758" s="82" t="s">
        <v>63</v>
      </c>
      <c r="D758" s="111">
        <v>4</v>
      </c>
      <c r="E758" s="84">
        <v>9137.58</v>
      </c>
      <c r="F758" s="84">
        <v>17000</v>
      </c>
      <c r="G758" s="84">
        <v>1522.93</v>
      </c>
      <c r="H758" s="91" t="s">
        <v>39</v>
      </c>
      <c r="I758" s="82" t="str">
        <f t="shared" si="64"/>
        <v>магазин Атриум</v>
      </c>
      <c r="J758" s="82" t="str">
        <f>VLOOKUP($B:$B,source!$A:$B,2,0)</f>
        <v>ACC</v>
      </c>
      <c r="K758" s="82" t="str">
        <f>IFERROR(VLOOKUP($C:$C,source!$A:$B,2,0),"OLD STOCKS")</f>
        <v>FA19</v>
      </c>
      <c r="L758" s="82" t="str">
        <f t="shared" si="65"/>
        <v>магазин Атриум-ACC-FA19-July 2020</v>
      </c>
      <c r="M758" s="83">
        <f t="shared" si="66"/>
        <v>4</v>
      </c>
      <c r="N758" s="84">
        <f t="shared" si="67"/>
        <v>9137.58</v>
      </c>
    </row>
    <row r="759" spans="1:14" x14ac:dyDescent="0.3">
      <c r="A759" s="82" t="s">
        <v>75</v>
      </c>
      <c r="B759" s="82" t="s">
        <v>64</v>
      </c>
      <c r="C759" s="82" t="s">
        <v>58</v>
      </c>
      <c r="D759" s="111">
        <v>228</v>
      </c>
      <c r="E759" s="84">
        <v>1331694.3</v>
      </c>
      <c r="F759" s="84">
        <v>1714000</v>
      </c>
      <c r="G759" s="84">
        <v>221949.11</v>
      </c>
      <c r="H759" s="91" t="s">
        <v>39</v>
      </c>
      <c r="I759" s="82" t="str">
        <f t="shared" si="64"/>
        <v>магазин Атриум</v>
      </c>
      <c r="J759" s="82" t="str">
        <f>VLOOKUP($B:$B,source!$A:$B,2,0)</f>
        <v>FOOTWEAR</v>
      </c>
      <c r="K759" s="82" t="str">
        <f>IFERROR(VLOOKUP($C:$C,source!$A:$B,2,0),"OLD STOCKS")</f>
        <v>C/O</v>
      </c>
      <c r="L759" s="82" t="str">
        <f t="shared" si="65"/>
        <v>магазин Атриум-FOOTWEAR-C/O-July 2020</v>
      </c>
      <c r="M759" s="83">
        <f t="shared" si="66"/>
        <v>228</v>
      </c>
      <c r="N759" s="84">
        <f t="shared" si="67"/>
        <v>1331694.3</v>
      </c>
    </row>
    <row r="760" spans="1:14" x14ac:dyDescent="0.3">
      <c r="A760" s="82" t="s">
        <v>75</v>
      </c>
      <c r="B760" s="82" t="s">
        <v>64</v>
      </c>
      <c r="C760" s="82" t="s">
        <v>66</v>
      </c>
      <c r="D760" s="111">
        <v>11</v>
      </c>
      <c r="E760" s="84">
        <v>49725.19</v>
      </c>
      <c r="F760" s="84">
        <v>112200</v>
      </c>
      <c r="G760" s="84">
        <v>8287.5400000000009</v>
      </c>
      <c r="H760" s="91" t="s">
        <v>39</v>
      </c>
      <c r="I760" s="82" t="str">
        <f t="shared" si="64"/>
        <v>магазин Атриум</v>
      </c>
      <c r="J760" s="82" t="str">
        <f>VLOOKUP($B:$B,source!$A:$B,2,0)</f>
        <v>FOOTWEAR</v>
      </c>
      <c r="K760" s="82" t="str">
        <f>IFERROR(VLOOKUP($C:$C,source!$A:$B,2,0),"OLD STOCKS")</f>
        <v>Incubate 2019</v>
      </c>
      <c r="L760" s="82" t="str">
        <f t="shared" si="65"/>
        <v>магазин Атриум-FOOTWEAR-Incubate 2019-July 2020</v>
      </c>
      <c r="M760" s="83">
        <f t="shared" si="66"/>
        <v>11</v>
      </c>
      <c r="N760" s="84">
        <f t="shared" si="67"/>
        <v>49725.19</v>
      </c>
    </row>
    <row r="761" spans="1:14" x14ac:dyDescent="0.3">
      <c r="A761" s="82" t="s">
        <v>75</v>
      </c>
      <c r="B761" s="82" t="s">
        <v>64</v>
      </c>
      <c r="C761" s="82" t="s">
        <v>99</v>
      </c>
      <c r="D761" s="111">
        <v>19</v>
      </c>
      <c r="E761" s="84">
        <v>114699.58</v>
      </c>
      <c r="F761" s="84">
        <v>135800</v>
      </c>
      <c r="G761" s="84">
        <v>19116.61</v>
      </c>
      <c r="H761" s="91" t="s">
        <v>39</v>
      </c>
      <c r="I761" s="82" t="str">
        <f t="shared" si="64"/>
        <v>магазин Атриум</v>
      </c>
      <c r="J761" s="82" t="str">
        <f>VLOOKUP($B:$B,source!$A:$B,2,0)</f>
        <v>FOOTWEAR</v>
      </c>
      <c r="K761" s="82" t="str">
        <f>IFERROR(VLOOKUP($C:$C,source!$A:$B,2,0),"OLD STOCKS")</f>
        <v>Incubate 2020</v>
      </c>
      <c r="L761" s="82" t="str">
        <f t="shared" si="65"/>
        <v>магазин Атриум-FOOTWEAR-Incubate 2020-July 2020</v>
      </c>
      <c r="M761" s="83">
        <f t="shared" si="66"/>
        <v>19</v>
      </c>
      <c r="N761" s="84">
        <f t="shared" si="67"/>
        <v>114699.58</v>
      </c>
    </row>
    <row r="762" spans="1:14" x14ac:dyDescent="0.3">
      <c r="A762" s="82" t="s">
        <v>75</v>
      </c>
      <c r="B762" s="82" t="s">
        <v>64</v>
      </c>
      <c r="C762" s="82" t="s">
        <v>59</v>
      </c>
      <c r="D762" s="111">
        <v>54</v>
      </c>
      <c r="E762" s="84">
        <v>245171.41</v>
      </c>
      <c r="F762" s="84">
        <v>411100</v>
      </c>
      <c r="G762" s="84">
        <v>40861.919999999998</v>
      </c>
      <c r="H762" s="91" t="s">
        <v>39</v>
      </c>
      <c r="I762" s="82" t="str">
        <f t="shared" si="64"/>
        <v>магазин Атриум</v>
      </c>
      <c r="J762" s="82" t="str">
        <f>VLOOKUP($B:$B,source!$A:$B,2,0)</f>
        <v>FOOTWEAR</v>
      </c>
      <c r="K762" s="82" t="str">
        <f>IFERROR(VLOOKUP($C:$C,source!$A:$B,2,0),"OLD STOCKS")</f>
        <v>OLD STOCKS</v>
      </c>
      <c r="L762" s="82" t="str">
        <f t="shared" si="65"/>
        <v>магазин Атриум-FOOTWEAR-OLD STOCKS-July 2020</v>
      </c>
      <c r="M762" s="83">
        <f t="shared" si="66"/>
        <v>54</v>
      </c>
      <c r="N762" s="84">
        <f t="shared" si="67"/>
        <v>245171.41</v>
      </c>
    </row>
    <row r="763" spans="1:14" x14ac:dyDescent="0.3">
      <c r="A763" s="82" t="s">
        <v>75</v>
      </c>
      <c r="B763" s="82" t="s">
        <v>64</v>
      </c>
      <c r="C763" s="82" t="s">
        <v>74</v>
      </c>
      <c r="D763" s="111">
        <v>283</v>
      </c>
      <c r="E763" s="84">
        <v>1033904.01</v>
      </c>
      <c r="F763" s="84">
        <v>2128450</v>
      </c>
      <c r="G763" s="84">
        <v>172317.52</v>
      </c>
      <c r="H763" s="91" t="s">
        <v>39</v>
      </c>
      <c r="I763" s="82" t="str">
        <f t="shared" si="64"/>
        <v>магазин Атриум</v>
      </c>
      <c r="J763" s="82" t="str">
        <f>VLOOKUP($B:$B,source!$A:$B,2,0)</f>
        <v>FOOTWEAR</v>
      </c>
      <c r="K763" s="82" t="str">
        <f>IFERROR(VLOOKUP($C:$C,source!$A:$B,2,0),"OLD STOCKS")</f>
        <v>SP20</v>
      </c>
      <c r="L763" s="82" t="str">
        <f t="shared" si="65"/>
        <v>магазин Атриум-FOOTWEAR-SP20-July 2020</v>
      </c>
      <c r="M763" s="83">
        <f t="shared" si="66"/>
        <v>283</v>
      </c>
      <c r="N763" s="84">
        <f t="shared" si="67"/>
        <v>1033904.01</v>
      </c>
    </row>
    <row r="764" spans="1:14" x14ac:dyDescent="0.3">
      <c r="A764" s="82" t="s">
        <v>75</v>
      </c>
      <c r="B764" s="82" t="s">
        <v>64</v>
      </c>
      <c r="C764" s="82" t="s">
        <v>60</v>
      </c>
      <c r="D764" s="111">
        <v>366</v>
      </c>
      <c r="E764" s="84">
        <v>2034242.52</v>
      </c>
      <c r="F764" s="84">
        <v>2233310</v>
      </c>
      <c r="G764" s="84">
        <v>339040.28</v>
      </c>
      <c r="H764" s="91" t="s">
        <v>39</v>
      </c>
      <c r="I764" s="82" t="str">
        <f t="shared" si="64"/>
        <v>магазин Атриум</v>
      </c>
      <c r="J764" s="82" t="str">
        <f>VLOOKUP($B:$B,source!$A:$B,2,0)</f>
        <v>FOOTWEAR</v>
      </c>
      <c r="K764" s="82" t="str">
        <f>IFERROR(VLOOKUP($C:$C,source!$A:$B,2,0),"OLD STOCKS")</f>
        <v>All Seasons</v>
      </c>
      <c r="L764" s="82" t="str">
        <f t="shared" si="65"/>
        <v>магазин Атриум-FOOTWEAR-All Seasons-July 2020</v>
      </c>
      <c r="M764" s="83">
        <f t="shared" si="66"/>
        <v>366</v>
      </c>
      <c r="N764" s="84">
        <f t="shared" si="67"/>
        <v>2034242.52</v>
      </c>
    </row>
    <row r="765" spans="1:14" x14ac:dyDescent="0.3">
      <c r="A765" s="82" t="s">
        <v>75</v>
      </c>
      <c r="B765" s="82" t="s">
        <v>64</v>
      </c>
      <c r="C765" s="82" t="s">
        <v>62</v>
      </c>
      <c r="D765" s="111">
        <v>3</v>
      </c>
      <c r="E765" s="84">
        <v>10975.83</v>
      </c>
      <c r="F765" s="84">
        <v>19200</v>
      </c>
      <c r="G765" s="84">
        <v>1829.31</v>
      </c>
      <c r="H765" s="91" t="s">
        <v>39</v>
      </c>
      <c r="I765" s="82" t="str">
        <f t="shared" si="64"/>
        <v>магазин Атриум</v>
      </c>
      <c r="J765" s="82" t="str">
        <f>VLOOKUP($B:$B,source!$A:$B,2,0)</f>
        <v>FOOTWEAR</v>
      </c>
      <c r="K765" s="82" t="str">
        <f>IFERROR(VLOOKUP($C:$C,source!$A:$B,2,0),"OLD STOCKS")</f>
        <v>OLD STOCKS</v>
      </c>
      <c r="L765" s="82" t="str">
        <f t="shared" si="65"/>
        <v>магазин Атриум-FOOTWEAR-OLD STOCKS-July 2020</v>
      </c>
      <c r="M765" s="83">
        <f t="shared" si="66"/>
        <v>3</v>
      </c>
      <c r="N765" s="84">
        <f t="shared" si="67"/>
        <v>10975.83</v>
      </c>
    </row>
    <row r="766" spans="1:14" x14ac:dyDescent="0.3">
      <c r="A766" s="82" t="s">
        <v>75</v>
      </c>
      <c r="B766" s="82" t="s">
        <v>64</v>
      </c>
      <c r="C766" s="82" t="s">
        <v>102</v>
      </c>
      <c r="D766" s="111">
        <v>439</v>
      </c>
      <c r="E766" s="84">
        <v>1840643.85</v>
      </c>
      <c r="F766" s="84">
        <v>3212280</v>
      </c>
      <c r="G766" s="84">
        <v>306774.01</v>
      </c>
      <c r="H766" s="91" t="s">
        <v>39</v>
      </c>
      <c r="I766" s="82" t="str">
        <f t="shared" si="64"/>
        <v>магазин Атриум</v>
      </c>
      <c r="J766" s="82" t="str">
        <f>VLOOKUP($B:$B,source!$A:$B,2,0)</f>
        <v>FOOTWEAR</v>
      </c>
      <c r="K766" s="82" t="str">
        <f>IFERROR(VLOOKUP($C:$C,source!$A:$B,2,0),"OLD STOCKS")</f>
        <v>SU20</v>
      </c>
      <c r="L766" s="82" t="str">
        <f t="shared" si="65"/>
        <v>магазин Атриум-FOOTWEAR-SU20-July 2020</v>
      </c>
      <c r="M766" s="83">
        <f t="shared" si="66"/>
        <v>439</v>
      </c>
      <c r="N766" s="84">
        <f t="shared" si="67"/>
        <v>1840643.85</v>
      </c>
    </row>
    <row r="767" spans="1:14" x14ac:dyDescent="0.3">
      <c r="A767" s="82" t="s">
        <v>75</v>
      </c>
      <c r="B767" s="82" t="s">
        <v>64</v>
      </c>
      <c r="C767" s="82" t="s">
        <v>69</v>
      </c>
      <c r="D767" s="111">
        <v>-1</v>
      </c>
      <c r="E767" s="84">
        <v>-3495</v>
      </c>
      <c r="F767" s="84">
        <v>-6990</v>
      </c>
      <c r="G767" s="84">
        <v>-582.5</v>
      </c>
      <c r="H767" s="91" t="s">
        <v>39</v>
      </c>
      <c r="I767" s="82" t="str">
        <f t="shared" si="64"/>
        <v>магазин Атриум</v>
      </c>
      <c r="J767" s="82" t="str">
        <f>VLOOKUP($B:$B,source!$A:$B,2,0)</f>
        <v>FOOTWEAR</v>
      </c>
      <c r="K767" s="82" t="str">
        <f>IFERROR(VLOOKUP($C:$C,source!$A:$B,2,0),"OLD STOCKS")</f>
        <v>OLD STOCKS</v>
      </c>
      <c r="L767" s="82" t="str">
        <f t="shared" si="65"/>
        <v>магазин Атриум-FOOTWEAR-OLD STOCKS-July 2020</v>
      </c>
      <c r="M767" s="83">
        <f t="shared" si="66"/>
        <v>-1</v>
      </c>
      <c r="N767" s="84">
        <f t="shared" si="67"/>
        <v>-3495</v>
      </c>
    </row>
    <row r="768" spans="1:14" x14ac:dyDescent="0.3">
      <c r="A768" s="82" t="s">
        <v>75</v>
      </c>
      <c r="B768" s="82" t="s">
        <v>70</v>
      </c>
      <c r="C768" s="82" t="s">
        <v>58</v>
      </c>
      <c r="D768" s="111">
        <v>57</v>
      </c>
      <c r="E768" s="84">
        <v>104224.87</v>
      </c>
      <c r="F768" s="84">
        <v>179100</v>
      </c>
      <c r="G768" s="84">
        <v>17370.84</v>
      </c>
      <c r="H768" s="91" t="s">
        <v>39</v>
      </c>
      <c r="I768" s="82" t="str">
        <f t="shared" si="64"/>
        <v>магазин Атриум</v>
      </c>
      <c r="J768" s="82" t="str">
        <f>VLOOKUP($B:$B,source!$A:$B,2,0)</f>
        <v>APPAREL</v>
      </c>
      <c r="K768" s="82" t="str">
        <f>IFERROR(VLOOKUP($C:$C,source!$A:$B,2,0),"OLD STOCKS")</f>
        <v>C/O</v>
      </c>
      <c r="L768" s="82" t="str">
        <f t="shared" si="65"/>
        <v>магазин Атриум-APPAREL-C/O-July 2020</v>
      </c>
      <c r="M768" s="83">
        <f t="shared" si="66"/>
        <v>57</v>
      </c>
      <c r="N768" s="84">
        <f t="shared" si="67"/>
        <v>104224.87</v>
      </c>
    </row>
    <row r="769" spans="1:14" x14ac:dyDescent="0.3">
      <c r="A769" s="82" t="s">
        <v>75</v>
      </c>
      <c r="B769" s="82" t="s">
        <v>70</v>
      </c>
      <c r="C769" s="82" t="s">
        <v>99</v>
      </c>
      <c r="D769" s="111">
        <v>15</v>
      </c>
      <c r="E769" s="84">
        <v>64776.94</v>
      </c>
      <c r="F769" s="84">
        <v>77620</v>
      </c>
      <c r="G769" s="84">
        <v>10796.16</v>
      </c>
      <c r="H769" s="91" t="s">
        <v>39</v>
      </c>
      <c r="I769" s="82" t="str">
        <f t="shared" ref="I769:I832" si="68">A769</f>
        <v>магазин Атриум</v>
      </c>
      <c r="J769" s="82" t="str">
        <f>VLOOKUP($B:$B,source!$A:$B,2,0)</f>
        <v>APPAREL</v>
      </c>
      <c r="K769" s="82" t="str">
        <f>IFERROR(VLOOKUP($C:$C,source!$A:$B,2,0),"OLD STOCKS")</f>
        <v>Incubate 2020</v>
      </c>
      <c r="L769" s="82" t="str">
        <f t="shared" ref="L769:L832" si="69">I769&amp;"-"&amp;J769&amp;"-"&amp;K769&amp;"-"&amp;H769</f>
        <v>магазин Атриум-APPAREL-Incubate 2020-July 2020</v>
      </c>
      <c r="M769" s="83">
        <f t="shared" ref="M769:M832" si="70">D769</f>
        <v>15</v>
      </c>
      <c r="N769" s="84">
        <f t="shared" ref="N769:N832" si="71">E769</f>
        <v>64776.94</v>
      </c>
    </row>
    <row r="770" spans="1:14" x14ac:dyDescent="0.3">
      <c r="A770" s="82" t="s">
        <v>75</v>
      </c>
      <c r="B770" s="82" t="s">
        <v>70</v>
      </c>
      <c r="C770" s="82" t="s">
        <v>74</v>
      </c>
      <c r="D770" s="111">
        <v>362</v>
      </c>
      <c r="E770" s="84">
        <v>550989.93000000005</v>
      </c>
      <c r="F770" s="84">
        <v>1322450</v>
      </c>
      <c r="G770" s="84">
        <v>91831.86</v>
      </c>
      <c r="H770" s="91" t="s">
        <v>39</v>
      </c>
      <c r="I770" s="82" t="str">
        <f t="shared" si="68"/>
        <v>магазин Атриум</v>
      </c>
      <c r="J770" s="82" t="str">
        <f>VLOOKUP($B:$B,source!$A:$B,2,0)</f>
        <v>APPAREL</v>
      </c>
      <c r="K770" s="82" t="str">
        <f>IFERROR(VLOOKUP($C:$C,source!$A:$B,2,0),"OLD STOCKS")</f>
        <v>SP20</v>
      </c>
      <c r="L770" s="82" t="str">
        <f t="shared" si="69"/>
        <v>магазин Атриум-APPAREL-SP20-July 2020</v>
      </c>
      <c r="M770" s="83">
        <f t="shared" si="70"/>
        <v>362</v>
      </c>
      <c r="N770" s="84">
        <f t="shared" si="71"/>
        <v>550989.93000000005</v>
      </c>
    </row>
    <row r="771" spans="1:14" x14ac:dyDescent="0.3">
      <c r="A771" s="82" t="s">
        <v>75</v>
      </c>
      <c r="B771" s="82" t="s">
        <v>70</v>
      </c>
      <c r="C771" s="82" t="s">
        <v>102</v>
      </c>
      <c r="D771" s="111">
        <v>438</v>
      </c>
      <c r="E771" s="84">
        <v>533473.06000000006</v>
      </c>
      <c r="F771" s="84">
        <v>1046700</v>
      </c>
      <c r="G771" s="84">
        <v>88912.320000000007</v>
      </c>
      <c r="H771" s="91" t="s">
        <v>39</v>
      </c>
      <c r="I771" s="82" t="str">
        <f t="shared" si="68"/>
        <v>магазин Атриум</v>
      </c>
      <c r="J771" s="82" t="str">
        <f>VLOOKUP($B:$B,source!$A:$B,2,0)</f>
        <v>APPAREL</v>
      </c>
      <c r="K771" s="82" t="str">
        <f>IFERROR(VLOOKUP($C:$C,source!$A:$B,2,0),"OLD STOCKS")</f>
        <v>SU20</v>
      </c>
      <c r="L771" s="82" t="str">
        <f t="shared" si="69"/>
        <v>магазин Атриум-APPAREL-SU20-July 2020</v>
      </c>
      <c r="M771" s="83">
        <f t="shared" si="70"/>
        <v>438</v>
      </c>
      <c r="N771" s="84">
        <f t="shared" si="71"/>
        <v>533473.06000000006</v>
      </c>
    </row>
    <row r="772" spans="1:14" x14ac:dyDescent="0.3">
      <c r="A772" s="82" t="s">
        <v>76</v>
      </c>
      <c r="B772" s="82" t="s">
        <v>57</v>
      </c>
      <c r="C772" s="82" t="s">
        <v>58</v>
      </c>
      <c r="D772" s="111">
        <v>25</v>
      </c>
      <c r="E772" s="84">
        <v>39230.99</v>
      </c>
      <c r="F772" s="84">
        <v>71110</v>
      </c>
      <c r="G772" s="84">
        <v>6538.53</v>
      </c>
      <c r="H772" s="91" t="s">
        <v>39</v>
      </c>
      <c r="I772" s="82" t="str">
        <f t="shared" si="68"/>
        <v>магазин Галерея Новосибирск</v>
      </c>
      <c r="J772" s="82" t="str">
        <f>VLOOKUP($B:$B,source!$A:$B,2,0)</f>
        <v>ACC</v>
      </c>
      <c r="K772" s="82" t="str">
        <f>IFERROR(VLOOKUP($C:$C,source!$A:$B,2,0),"OLD STOCKS")</f>
        <v>C/O</v>
      </c>
      <c r="L772" s="82" t="str">
        <f t="shared" si="69"/>
        <v>магазин Галерея Новосибирск-ACC-C/O-July 2020</v>
      </c>
      <c r="M772" s="83">
        <f t="shared" si="70"/>
        <v>25</v>
      </c>
      <c r="N772" s="84">
        <f t="shared" si="71"/>
        <v>39230.99</v>
      </c>
    </row>
    <row r="773" spans="1:14" x14ac:dyDescent="0.3">
      <c r="A773" s="82" t="s">
        <v>76</v>
      </c>
      <c r="B773" s="82" t="s">
        <v>57</v>
      </c>
      <c r="C773" s="82" t="s">
        <v>59</v>
      </c>
      <c r="D773" s="111">
        <v>2</v>
      </c>
      <c r="E773" s="84">
        <v>3060</v>
      </c>
      <c r="F773" s="84">
        <v>5550</v>
      </c>
      <c r="G773" s="84">
        <v>510</v>
      </c>
      <c r="H773" s="91" t="s">
        <v>39</v>
      </c>
      <c r="I773" s="82" t="str">
        <f t="shared" si="68"/>
        <v>магазин Галерея Новосибирск</v>
      </c>
      <c r="J773" s="82" t="str">
        <f>VLOOKUP($B:$B,source!$A:$B,2,0)</f>
        <v>ACC</v>
      </c>
      <c r="K773" s="82" t="str">
        <f>IFERROR(VLOOKUP($C:$C,source!$A:$B,2,0),"OLD STOCKS")</f>
        <v>OLD STOCKS</v>
      </c>
      <c r="L773" s="82" t="str">
        <f t="shared" si="69"/>
        <v>магазин Галерея Новосибирск-ACC-OLD STOCKS-July 2020</v>
      </c>
      <c r="M773" s="83">
        <f t="shared" si="70"/>
        <v>2</v>
      </c>
      <c r="N773" s="84">
        <f t="shared" si="71"/>
        <v>3060</v>
      </c>
    </row>
    <row r="774" spans="1:14" x14ac:dyDescent="0.3">
      <c r="A774" s="82" t="s">
        <v>76</v>
      </c>
      <c r="B774" s="82" t="s">
        <v>57</v>
      </c>
      <c r="C774" s="82" t="s">
        <v>74</v>
      </c>
      <c r="D774" s="111">
        <v>29</v>
      </c>
      <c r="E774" s="84">
        <v>32371.52</v>
      </c>
      <c r="F774" s="84">
        <v>76140</v>
      </c>
      <c r="G774" s="84">
        <v>5395.27</v>
      </c>
      <c r="H774" s="91" t="s">
        <v>39</v>
      </c>
      <c r="I774" s="82" t="str">
        <f t="shared" si="68"/>
        <v>магазин Галерея Новосибирск</v>
      </c>
      <c r="J774" s="82" t="str">
        <f>VLOOKUP($B:$B,source!$A:$B,2,0)</f>
        <v>ACC</v>
      </c>
      <c r="K774" s="82" t="str">
        <f>IFERROR(VLOOKUP($C:$C,source!$A:$B,2,0),"OLD STOCKS")</f>
        <v>SP20</v>
      </c>
      <c r="L774" s="82" t="str">
        <f t="shared" si="69"/>
        <v>магазин Галерея Новосибирск-ACC-SP20-July 2020</v>
      </c>
      <c r="M774" s="83">
        <f t="shared" si="70"/>
        <v>29</v>
      </c>
      <c r="N774" s="84">
        <f t="shared" si="71"/>
        <v>32371.52</v>
      </c>
    </row>
    <row r="775" spans="1:14" x14ac:dyDescent="0.3">
      <c r="A775" s="82" t="s">
        <v>76</v>
      </c>
      <c r="B775" s="82" t="s">
        <v>57</v>
      </c>
      <c r="C775" s="82" t="s">
        <v>60</v>
      </c>
      <c r="D775" s="111">
        <v>26</v>
      </c>
      <c r="E775" s="84">
        <v>5174</v>
      </c>
      <c r="F775" s="84">
        <v>5174</v>
      </c>
      <c r="G775" s="84">
        <v>862.42</v>
      </c>
      <c r="H775" s="91" t="s">
        <v>39</v>
      </c>
      <c r="I775" s="82" t="str">
        <f t="shared" si="68"/>
        <v>магазин Галерея Новосибирск</v>
      </c>
      <c r="J775" s="82" t="str">
        <f>VLOOKUP($B:$B,source!$A:$B,2,0)</f>
        <v>ACC</v>
      </c>
      <c r="K775" s="82" t="str">
        <f>IFERROR(VLOOKUP($C:$C,source!$A:$B,2,0),"OLD STOCKS")</f>
        <v>All Seasons</v>
      </c>
      <c r="L775" s="82" t="str">
        <f t="shared" si="69"/>
        <v>магазин Галерея Новосибирск-ACC-All Seasons-July 2020</v>
      </c>
      <c r="M775" s="83">
        <f t="shared" si="70"/>
        <v>26</v>
      </c>
      <c r="N775" s="84">
        <f t="shared" si="71"/>
        <v>5174</v>
      </c>
    </row>
    <row r="776" spans="1:14" x14ac:dyDescent="0.3">
      <c r="A776" s="82" t="s">
        <v>76</v>
      </c>
      <c r="B776" s="82" t="s">
        <v>57</v>
      </c>
      <c r="C776" s="82" t="s">
        <v>62</v>
      </c>
      <c r="D776" s="111">
        <v>2</v>
      </c>
      <c r="E776" s="84">
        <v>5950</v>
      </c>
      <c r="F776" s="84">
        <v>11900</v>
      </c>
      <c r="G776" s="84">
        <v>991.66</v>
      </c>
      <c r="H776" s="91" t="s">
        <v>39</v>
      </c>
      <c r="I776" s="82" t="str">
        <f t="shared" si="68"/>
        <v>магазин Галерея Новосибирск</v>
      </c>
      <c r="J776" s="82" t="str">
        <f>VLOOKUP($B:$B,source!$A:$B,2,0)</f>
        <v>ACC</v>
      </c>
      <c r="K776" s="82" t="str">
        <f>IFERROR(VLOOKUP($C:$C,source!$A:$B,2,0),"OLD STOCKS")</f>
        <v>OLD STOCKS</v>
      </c>
      <c r="L776" s="82" t="str">
        <f t="shared" si="69"/>
        <v>магазин Галерея Новосибирск-ACC-OLD STOCKS-July 2020</v>
      </c>
      <c r="M776" s="83">
        <f t="shared" si="70"/>
        <v>2</v>
      </c>
      <c r="N776" s="84">
        <f t="shared" si="71"/>
        <v>5950</v>
      </c>
    </row>
    <row r="777" spans="1:14" x14ac:dyDescent="0.3">
      <c r="A777" s="82" t="s">
        <v>76</v>
      </c>
      <c r="B777" s="82" t="s">
        <v>57</v>
      </c>
      <c r="C777" s="82" t="s">
        <v>102</v>
      </c>
      <c r="D777" s="111">
        <v>17</v>
      </c>
      <c r="E777" s="84">
        <v>21911.9</v>
      </c>
      <c r="F777" s="84">
        <v>43000</v>
      </c>
      <c r="G777" s="84">
        <v>3651.99</v>
      </c>
      <c r="H777" s="91" t="s">
        <v>39</v>
      </c>
      <c r="I777" s="82" t="str">
        <f t="shared" si="68"/>
        <v>магазин Галерея Новосибирск</v>
      </c>
      <c r="J777" s="82" t="str">
        <f>VLOOKUP($B:$B,source!$A:$B,2,0)</f>
        <v>ACC</v>
      </c>
      <c r="K777" s="82" t="str">
        <f>IFERROR(VLOOKUP($C:$C,source!$A:$B,2,0),"OLD STOCKS")</f>
        <v>SU20</v>
      </c>
      <c r="L777" s="82" t="str">
        <f t="shared" si="69"/>
        <v>магазин Галерея Новосибирск-ACC-SU20-July 2020</v>
      </c>
      <c r="M777" s="83">
        <f t="shared" si="70"/>
        <v>17</v>
      </c>
      <c r="N777" s="84">
        <f t="shared" si="71"/>
        <v>21911.9</v>
      </c>
    </row>
    <row r="778" spans="1:14" x14ac:dyDescent="0.3">
      <c r="A778" s="82" t="s">
        <v>76</v>
      </c>
      <c r="B778" s="82" t="s">
        <v>57</v>
      </c>
      <c r="C778" s="82" t="s">
        <v>63</v>
      </c>
      <c r="D778" s="111">
        <v>5</v>
      </c>
      <c r="E778" s="84">
        <v>6144.88</v>
      </c>
      <c r="F778" s="84">
        <v>12900</v>
      </c>
      <c r="G778" s="84">
        <v>1024.1500000000001</v>
      </c>
      <c r="H778" s="91" t="s">
        <v>39</v>
      </c>
      <c r="I778" s="82" t="str">
        <f t="shared" si="68"/>
        <v>магазин Галерея Новосибирск</v>
      </c>
      <c r="J778" s="82" t="str">
        <f>VLOOKUP($B:$B,source!$A:$B,2,0)</f>
        <v>ACC</v>
      </c>
      <c r="K778" s="82" t="str">
        <f>IFERROR(VLOOKUP($C:$C,source!$A:$B,2,0),"OLD STOCKS")</f>
        <v>FA19</v>
      </c>
      <c r="L778" s="82" t="str">
        <f t="shared" si="69"/>
        <v>магазин Галерея Новосибирск-ACC-FA19-July 2020</v>
      </c>
      <c r="M778" s="83">
        <f t="shared" si="70"/>
        <v>5</v>
      </c>
      <c r="N778" s="84">
        <f t="shared" si="71"/>
        <v>6144.88</v>
      </c>
    </row>
    <row r="779" spans="1:14" x14ac:dyDescent="0.3">
      <c r="A779" s="82" t="s">
        <v>76</v>
      </c>
      <c r="B779" s="82" t="s">
        <v>64</v>
      </c>
      <c r="C779" s="82" t="s">
        <v>58</v>
      </c>
      <c r="D779" s="111">
        <v>59</v>
      </c>
      <c r="E779" s="84">
        <v>287839.59000000003</v>
      </c>
      <c r="F779" s="84">
        <v>404750</v>
      </c>
      <c r="G779" s="84">
        <v>47973.3</v>
      </c>
      <c r="H779" s="91" t="s">
        <v>39</v>
      </c>
      <c r="I779" s="82" t="str">
        <f t="shared" si="68"/>
        <v>магазин Галерея Новосибирск</v>
      </c>
      <c r="J779" s="82" t="str">
        <f>VLOOKUP($B:$B,source!$A:$B,2,0)</f>
        <v>FOOTWEAR</v>
      </c>
      <c r="K779" s="82" t="str">
        <f>IFERROR(VLOOKUP($C:$C,source!$A:$B,2,0),"OLD STOCKS")</f>
        <v>C/O</v>
      </c>
      <c r="L779" s="82" t="str">
        <f t="shared" si="69"/>
        <v>магазин Галерея Новосибирск-FOOTWEAR-C/O-July 2020</v>
      </c>
      <c r="M779" s="83">
        <f t="shared" si="70"/>
        <v>59</v>
      </c>
      <c r="N779" s="84">
        <f t="shared" si="71"/>
        <v>287839.59000000003</v>
      </c>
    </row>
    <row r="780" spans="1:14" x14ac:dyDescent="0.3">
      <c r="A780" s="82" t="s">
        <v>76</v>
      </c>
      <c r="B780" s="82" t="s">
        <v>64</v>
      </c>
      <c r="C780" s="82" t="s">
        <v>59</v>
      </c>
      <c r="D780" s="111">
        <v>30</v>
      </c>
      <c r="E780" s="84">
        <v>111574.11</v>
      </c>
      <c r="F780" s="84">
        <v>233000</v>
      </c>
      <c r="G780" s="84">
        <v>18595.689999999999</v>
      </c>
      <c r="H780" s="91" t="s">
        <v>39</v>
      </c>
      <c r="I780" s="82" t="str">
        <f t="shared" si="68"/>
        <v>магазин Галерея Новосибирск</v>
      </c>
      <c r="J780" s="82" t="str">
        <f>VLOOKUP($B:$B,source!$A:$B,2,0)</f>
        <v>FOOTWEAR</v>
      </c>
      <c r="K780" s="82" t="str">
        <f>IFERROR(VLOOKUP($C:$C,source!$A:$B,2,0),"OLD STOCKS")</f>
        <v>OLD STOCKS</v>
      </c>
      <c r="L780" s="82" t="str">
        <f t="shared" si="69"/>
        <v>магазин Галерея Новосибирск-FOOTWEAR-OLD STOCKS-July 2020</v>
      </c>
      <c r="M780" s="83">
        <f t="shared" si="70"/>
        <v>30</v>
      </c>
      <c r="N780" s="84">
        <f t="shared" si="71"/>
        <v>111574.11</v>
      </c>
    </row>
    <row r="781" spans="1:14" x14ac:dyDescent="0.3">
      <c r="A781" s="82" t="s">
        <v>76</v>
      </c>
      <c r="B781" s="82" t="s">
        <v>64</v>
      </c>
      <c r="C781" s="82" t="s">
        <v>74</v>
      </c>
      <c r="D781" s="111">
        <v>249</v>
      </c>
      <c r="E781" s="84">
        <v>799498.9</v>
      </c>
      <c r="F781" s="84">
        <v>1738450</v>
      </c>
      <c r="G781" s="84">
        <v>133249.82</v>
      </c>
      <c r="H781" s="91" t="s">
        <v>39</v>
      </c>
      <c r="I781" s="82" t="str">
        <f t="shared" si="68"/>
        <v>магазин Галерея Новосибирск</v>
      </c>
      <c r="J781" s="82" t="str">
        <f>VLOOKUP($B:$B,source!$A:$B,2,0)</f>
        <v>FOOTWEAR</v>
      </c>
      <c r="K781" s="82" t="str">
        <f>IFERROR(VLOOKUP($C:$C,source!$A:$B,2,0),"OLD STOCKS")</f>
        <v>SP20</v>
      </c>
      <c r="L781" s="82" t="str">
        <f t="shared" si="69"/>
        <v>магазин Галерея Новосибирск-FOOTWEAR-SP20-July 2020</v>
      </c>
      <c r="M781" s="83">
        <f t="shared" si="70"/>
        <v>249</v>
      </c>
      <c r="N781" s="84">
        <f t="shared" si="71"/>
        <v>799498.9</v>
      </c>
    </row>
    <row r="782" spans="1:14" x14ac:dyDescent="0.3">
      <c r="A782" s="82" t="s">
        <v>76</v>
      </c>
      <c r="B782" s="82" t="s">
        <v>64</v>
      </c>
      <c r="C782" s="82" t="s">
        <v>60</v>
      </c>
      <c r="D782" s="111">
        <v>45</v>
      </c>
      <c r="E782" s="84">
        <v>252529.68</v>
      </c>
      <c r="F782" s="84">
        <v>277500</v>
      </c>
      <c r="G782" s="84">
        <v>42088.28</v>
      </c>
      <c r="H782" s="91" t="s">
        <v>39</v>
      </c>
      <c r="I782" s="82" t="str">
        <f t="shared" si="68"/>
        <v>магазин Галерея Новосибирск</v>
      </c>
      <c r="J782" s="82" t="str">
        <f>VLOOKUP($B:$B,source!$A:$B,2,0)</f>
        <v>FOOTWEAR</v>
      </c>
      <c r="K782" s="82" t="str">
        <f>IFERROR(VLOOKUP($C:$C,source!$A:$B,2,0),"OLD STOCKS")</f>
        <v>All Seasons</v>
      </c>
      <c r="L782" s="82" t="str">
        <f t="shared" si="69"/>
        <v>магазин Галерея Новосибирск-FOOTWEAR-All Seasons-July 2020</v>
      </c>
      <c r="M782" s="83">
        <f t="shared" si="70"/>
        <v>45</v>
      </c>
      <c r="N782" s="84">
        <f t="shared" si="71"/>
        <v>252529.68</v>
      </c>
    </row>
    <row r="783" spans="1:14" x14ac:dyDescent="0.3">
      <c r="A783" s="82" t="s">
        <v>76</v>
      </c>
      <c r="B783" s="82" t="s">
        <v>64</v>
      </c>
      <c r="C783" s="82" t="s">
        <v>62</v>
      </c>
      <c r="D783" s="111">
        <v>4</v>
      </c>
      <c r="E783" s="84">
        <v>17248</v>
      </c>
      <c r="F783" s="84">
        <v>25600</v>
      </c>
      <c r="G783" s="84">
        <v>2874.68</v>
      </c>
      <c r="H783" s="91" t="s">
        <v>39</v>
      </c>
      <c r="I783" s="82" t="str">
        <f t="shared" si="68"/>
        <v>магазин Галерея Новосибирск</v>
      </c>
      <c r="J783" s="82" t="str">
        <f>VLOOKUP($B:$B,source!$A:$B,2,0)</f>
        <v>FOOTWEAR</v>
      </c>
      <c r="K783" s="82" t="str">
        <f>IFERROR(VLOOKUP($C:$C,source!$A:$B,2,0),"OLD STOCKS")</f>
        <v>OLD STOCKS</v>
      </c>
      <c r="L783" s="82" t="str">
        <f t="shared" si="69"/>
        <v>магазин Галерея Новосибирск-FOOTWEAR-OLD STOCKS-July 2020</v>
      </c>
      <c r="M783" s="83">
        <f t="shared" si="70"/>
        <v>4</v>
      </c>
      <c r="N783" s="84">
        <f t="shared" si="71"/>
        <v>17248</v>
      </c>
    </row>
    <row r="784" spans="1:14" x14ac:dyDescent="0.3">
      <c r="A784" s="82" t="s">
        <v>76</v>
      </c>
      <c r="B784" s="82" t="s">
        <v>64</v>
      </c>
      <c r="C784" s="82" t="s">
        <v>102</v>
      </c>
      <c r="D784" s="111">
        <v>2</v>
      </c>
      <c r="E784" s="84">
        <v>5827.5</v>
      </c>
      <c r="F784" s="84">
        <v>12600</v>
      </c>
      <c r="G784" s="84">
        <v>971.25</v>
      </c>
      <c r="H784" s="91" t="s">
        <v>39</v>
      </c>
      <c r="I784" s="82" t="str">
        <f t="shared" si="68"/>
        <v>магазин Галерея Новосибирск</v>
      </c>
      <c r="J784" s="82" t="str">
        <f>VLOOKUP($B:$B,source!$A:$B,2,0)</f>
        <v>FOOTWEAR</v>
      </c>
      <c r="K784" s="82" t="str">
        <f>IFERROR(VLOOKUP($C:$C,source!$A:$B,2,0),"OLD STOCKS")</f>
        <v>SU20</v>
      </c>
      <c r="L784" s="82" t="str">
        <f t="shared" si="69"/>
        <v>магазин Галерея Новосибирск-FOOTWEAR-SU20-July 2020</v>
      </c>
      <c r="M784" s="83">
        <f t="shared" si="70"/>
        <v>2</v>
      </c>
      <c r="N784" s="84">
        <f t="shared" si="71"/>
        <v>5827.5</v>
      </c>
    </row>
    <row r="785" spans="1:14" x14ac:dyDescent="0.3">
      <c r="A785" s="82" t="s">
        <v>76</v>
      </c>
      <c r="B785" s="82" t="s">
        <v>70</v>
      </c>
      <c r="C785" s="82" t="s">
        <v>58</v>
      </c>
      <c r="D785" s="111">
        <v>59</v>
      </c>
      <c r="E785" s="84">
        <v>85880.61</v>
      </c>
      <c r="F785" s="84">
        <v>155800</v>
      </c>
      <c r="G785" s="84">
        <v>14313.47</v>
      </c>
      <c r="H785" s="91" t="s">
        <v>39</v>
      </c>
      <c r="I785" s="82" t="str">
        <f t="shared" si="68"/>
        <v>магазин Галерея Новосибирск</v>
      </c>
      <c r="J785" s="82" t="str">
        <f>VLOOKUP($B:$B,source!$A:$B,2,0)</f>
        <v>APPAREL</v>
      </c>
      <c r="K785" s="82" t="str">
        <f>IFERROR(VLOOKUP($C:$C,source!$A:$B,2,0),"OLD STOCKS")</f>
        <v>C/O</v>
      </c>
      <c r="L785" s="82" t="str">
        <f t="shared" si="69"/>
        <v>магазин Галерея Новосибирск-APPAREL-C/O-July 2020</v>
      </c>
      <c r="M785" s="83">
        <f t="shared" si="70"/>
        <v>59</v>
      </c>
      <c r="N785" s="84">
        <f t="shared" si="71"/>
        <v>85880.61</v>
      </c>
    </row>
    <row r="786" spans="1:14" x14ac:dyDescent="0.3">
      <c r="A786" s="82" t="s">
        <v>76</v>
      </c>
      <c r="B786" s="82" t="s">
        <v>70</v>
      </c>
      <c r="C786" s="82" t="s">
        <v>59</v>
      </c>
      <c r="D786" s="111">
        <v>12</v>
      </c>
      <c r="E786" s="84">
        <v>15848.26</v>
      </c>
      <c r="F786" s="84">
        <v>39350</v>
      </c>
      <c r="G786" s="84">
        <v>2641.37</v>
      </c>
      <c r="H786" s="91" t="s">
        <v>39</v>
      </c>
      <c r="I786" s="82" t="str">
        <f t="shared" si="68"/>
        <v>магазин Галерея Новосибирск</v>
      </c>
      <c r="J786" s="82" t="str">
        <f>VLOOKUP($B:$B,source!$A:$B,2,0)</f>
        <v>APPAREL</v>
      </c>
      <c r="K786" s="82" t="str">
        <f>IFERROR(VLOOKUP($C:$C,source!$A:$B,2,0),"OLD STOCKS")</f>
        <v>OLD STOCKS</v>
      </c>
      <c r="L786" s="82" t="str">
        <f t="shared" si="69"/>
        <v>магазин Галерея Новосибирск-APPAREL-OLD STOCKS-July 2020</v>
      </c>
      <c r="M786" s="83">
        <f t="shared" si="70"/>
        <v>12</v>
      </c>
      <c r="N786" s="84">
        <f t="shared" si="71"/>
        <v>15848.26</v>
      </c>
    </row>
    <row r="787" spans="1:14" x14ac:dyDescent="0.3">
      <c r="A787" s="82" t="s">
        <v>76</v>
      </c>
      <c r="B787" s="82" t="s">
        <v>70</v>
      </c>
      <c r="C787" s="82" t="s">
        <v>74</v>
      </c>
      <c r="D787" s="111">
        <v>186</v>
      </c>
      <c r="E787" s="84">
        <v>255779.19</v>
      </c>
      <c r="F787" s="84">
        <v>607650</v>
      </c>
      <c r="G787" s="84">
        <v>42629.91</v>
      </c>
      <c r="H787" s="91" t="s">
        <v>39</v>
      </c>
      <c r="I787" s="82" t="str">
        <f t="shared" si="68"/>
        <v>магазин Галерея Новосибирск</v>
      </c>
      <c r="J787" s="82" t="str">
        <f>VLOOKUP($B:$B,source!$A:$B,2,0)</f>
        <v>APPAREL</v>
      </c>
      <c r="K787" s="82" t="str">
        <f>IFERROR(VLOOKUP($C:$C,source!$A:$B,2,0),"OLD STOCKS")</f>
        <v>SP20</v>
      </c>
      <c r="L787" s="82" t="str">
        <f t="shared" si="69"/>
        <v>магазин Галерея Новосибирск-APPAREL-SP20-July 2020</v>
      </c>
      <c r="M787" s="83">
        <f t="shared" si="70"/>
        <v>186</v>
      </c>
      <c r="N787" s="84">
        <f t="shared" si="71"/>
        <v>255779.19</v>
      </c>
    </row>
    <row r="788" spans="1:14" x14ac:dyDescent="0.3">
      <c r="A788" s="82" t="s">
        <v>76</v>
      </c>
      <c r="B788" s="82" t="s">
        <v>70</v>
      </c>
      <c r="C788" s="82" t="s">
        <v>71</v>
      </c>
      <c r="D788" s="111">
        <v>3</v>
      </c>
      <c r="E788" s="84">
        <v>1465.05</v>
      </c>
      <c r="F788" s="84">
        <v>1797</v>
      </c>
      <c r="G788" s="84">
        <v>244.18</v>
      </c>
      <c r="H788" s="91" t="s">
        <v>39</v>
      </c>
      <c r="I788" s="82" t="str">
        <f t="shared" si="68"/>
        <v>магазин Галерея Новосибирск</v>
      </c>
      <c r="J788" s="82" t="str">
        <f>VLOOKUP($B:$B,source!$A:$B,2,0)</f>
        <v>APPAREL</v>
      </c>
      <c r="K788" s="82" t="str">
        <f>IFERROR(VLOOKUP($C:$C,source!$A:$B,2,0),"OLD STOCKS")</f>
        <v>OLD STOCKS</v>
      </c>
      <c r="L788" s="82" t="str">
        <f t="shared" si="69"/>
        <v>магазин Галерея Новосибирск-APPAREL-OLD STOCKS-July 2020</v>
      </c>
      <c r="M788" s="83">
        <f t="shared" si="70"/>
        <v>3</v>
      </c>
      <c r="N788" s="84">
        <f t="shared" si="71"/>
        <v>1465.05</v>
      </c>
    </row>
    <row r="789" spans="1:14" x14ac:dyDescent="0.3">
      <c r="A789" s="82" t="s">
        <v>76</v>
      </c>
      <c r="B789" s="82" t="s">
        <v>70</v>
      </c>
      <c r="C789" s="82" t="s">
        <v>68</v>
      </c>
      <c r="D789" s="111">
        <v>11</v>
      </c>
      <c r="E789" s="84">
        <v>7825.97</v>
      </c>
      <c r="F789" s="84">
        <v>23650</v>
      </c>
      <c r="G789" s="84">
        <v>1304.3399999999999</v>
      </c>
      <c r="H789" s="91" t="s">
        <v>39</v>
      </c>
      <c r="I789" s="82" t="str">
        <f t="shared" si="68"/>
        <v>магазин Галерея Новосибирск</v>
      </c>
      <c r="J789" s="82" t="str">
        <f>VLOOKUP($B:$B,source!$A:$B,2,0)</f>
        <v>APPAREL</v>
      </c>
      <c r="K789" s="82" t="str">
        <f>IFERROR(VLOOKUP($C:$C,source!$A:$B,2,0),"OLD STOCKS")</f>
        <v>OLD STOCKS</v>
      </c>
      <c r="L789" s="82" t="str">
        <f t="shared" si="69"/>
        <v>магазин Галерея Новосибирск-APPAREL-OLD STOCKS-July 2020</v>
      </c>
      <c r="M789" s="83">
        <f t="shared" si="70"/>
        <v>11</v>
      </c>
      <c r="N789" s="84">
        <f t="shared" si="71"/>
        <v>7825.97</v>
      </c>
    </row>
    <row r="790" spans="1:14" x14ac:dyDescent="0.3">
      <c r="A790" s="82" t="s">
        <v>76</v>
      </c>
      <c r="B790" s="82" t="s">
        <v>70</v>
      </c>
      <c r="C790" s="82" t="s">
        <v>61</v>
      </c>
      <c r="D790" s="111">
        <v>1</v>
      </c>
      <c r="E790" s="84">
        <v>2231.25</v>
      </c>
      <c r="F790" s="84">
        <v>5950</v>
      </c>
      <c r="G790" s="84">
        <v>371.88</v>
      </c>
      <c r="H790" s="91" t="s">
        <v>39</v>
      </c>
      <c r="I790" s="82" t="str">
        <f t="shared" si="68"/>
        <v>магазин Галерея Новосибирск</v>
      </c>
      <c r="J790" s="82" t="str">
        <f>VLOOKUP($B:$B,source!$A:$B,2,0)</f>
        <v>APPAREL</v>
      </c>
      <c r="K790" s="82" t="str">
        <f>IFERROR(VLOOKUP($C:$C,source!$A:$B,2,0),"OLD STOCKS")</f>
        <v>HO19</v>
      </c>
      <c r="L790" s="82" t="str">
        <f t="shared" si="69"/>
        <v>магазин Галерея Новосибирск-APPAREL-HO19-July 2020</v>
      </c>
      <c r="M790" s="83">
        <f t="shared" si="70"/>
        <v>1</v>
      </c>
      <c r="N790" s="84">
        <f t="shared" si="71"/>
        <v>2231.25</v>
      </c>
    </row>
    <row r="791" spans="1:14" x14ac:dyDescent="0.3">
      <c r="A791" s="82" t="s">
        <v>76</v>
      </c>
      <c r="B791" s="82" t="s">
        <v>70</v>
      </c>
      <c r="C791" s="82" t="s">
        <v>62</v>
      </c>
      <c r="D791" s="111">
        <v>2</v>
      </c>
      <c r="E791" s="84">
        <v>3293.75</v>
      </c>
      <c r="F791" s="84">
        <v>8500</v>
      </c>
      <c r="G791" s="84">
        <v>548.96</v>
      </c>
      <c r="H791" s="91" t="s">
        <v>39</v>
      </c>
      <c r="I791" s="82" t="str">
        <f t="shared" si="68"/>
        <v>магазин Галерея Новосибирск</v>
      </c>
      <c r="J791" s="82" t="str">
        <f>VLOOKUP($B:$B,source!$A:$B,2,0)</f>
        <v>APPAREL</v>
      </c>
      <c r="K791" s="82" t="str">
        <f>IFERROR(VLOOKUP($C:$C,source!$A:$B,2,0),"OLD STOCKS")</f>
        <v>OLD STOCKS</v>
      </c>
      <c r="L791" s="82" t="str">
        <f t="shared" si="69"/>
        <v>магазин Галерея Новосибирск-APPAREL-OLD STOCKS-July 2020</v>
      </c>
      <c r="M791" s="83">
        <f t="shared" si="70"/>
        <v>2</v>
      </c>
      <c r="N791" s="84">
        <f t="shared" si="71"/>
        <v>3293.75</v>
      </c>
    </row>
    <row r="792" spans="1:14" x14ac:dyDescent="0.3">
      <c r="A792" s="82" t="s">
        <v>76</v>
      </c>
      <c r="B792" s="82" t="s">
        <v>70</v>
      </c>
      <c r="C792" s="82" t="s">
        <v>102</v>
      </c>
      <c r="D792" s="111">
        <v>75</v>
      </c>
      <c r="E792" s="84">
        <v>72447.73</v>
      </c>
      <c r="F792" s="84">
        <v>168450</v>
      </c>
      <c r="G792" s="84">
        <v>12074.65</v>
      </c>
      <c r="H792" s="91" t="s">
        <v>39</v>
      </c>
      <c r="I792" s="82" t="str">
        <f t="shared" si="68"/>
        <v>магазин Галерея Новосибирск</v>
      </c>
      <c r="J792" s="82" t="str">
        <f>VLOOKUP($B:$B,source!$A:$B,2,0)</f>
        <v>APPAREL</v>
      </c>
      <c r="K792" s="82" t="str">
        <f>IFERROR(VLOOKUP($C:$C,source!$A:$B,2,0),"OLD STOCKS")</f>
        <v>SU20</v>
      </c>
      <c r="L792" s="82" t="str">
        <f t="shared" si="69"/>
        <v>магазин Галерея Новосибирск-APPAREL-SU20-July 2020</v>
      </c>
      <c r="M792" s="83">
        <f t="shared" si="70"/>
        <v>75</v>
      </c>
      <c r="N792" s="84">
        <f t="shared" si="71"/>
        <v>72447.73</v>
      </c>
    </row>
    <row r="793" spans="1:14" x14ac:dyDescent="0.3">
      <c r="A793" s="82" t="s">
        <v>76</v>
      </c>
      <c r="B793" s="82" t="s">
        <v>70</v>
      </c>
      <c r="C793" s="82" t="s">
        <v>69</v>
      </c>
      <c r="D793" s="111">
        <v>3</v>
      </c>
      <c r="E793" s="84">
        <v>5444.55</v>
      </c>
      <c r="F793" s="84">
        <v>13370</v>
      </c>
      <c r="G793" s="84">
        <v>907.43</v>
      </c>
      <c r="H793" s="91" t="s">
        <v>39</v>
      </c>
      <c r="I793" s="82" t="str">
        <f t="shared" si="68"/>
        <v>магазин Галерея Новосибирск</v>
      </c>
      <c r="J793" s="82" t="str">
        <f>VLOOKUP($B:$B,source!$A:$B,2,0)</f>
        <v>APPAREL</v>
      </c>
      <c r="K793" s="82" t="str">
        <f>IFERROR(VLOOKUP($C:$C,source!$A:$B,2,0),"OLD STOCKS")</f>
        <v>OLD STOCKS</v>
      </c>
      <c r="L793" s="82" t="str">
        <f t="shared" si="69"/>
        <v>магазин Галерея Новосибирск-APPAREL-OLD STOCKS-July 2020</v>
      </c>
      <c r="M793" s="83">
        <f t="shared" si="70"/>
        <v>3</v>
      </c>
      <c r="N793" s="84">
        <f t="shared" si="71"/>
        <v>5444.55</v>
      </c>
    </row>
    <row r="794" spans="1:14" x14ac:dyDescent="0.3">
      <c r="A794" s="82" t="s">
        <v>76</v>
      </c>
      <c r="B794" s="82" t="s">
        <v>70</v>
      </c>
      <c r="C794" s="82" t="s">
        <v>63</v>
      </c>
      <c r="D794" s="111">
        <v>14</v>
      </c>
      <c r="E794" s="84">
        <v>29664.37</v>
      </c>
      <c r="F794" s="84">
        <v>63750</v>
      </c>
      <c r="G794" s="84">
        <v>4944.07</v>
      </c>
      <c r="H794" s="91" t="s">
        <v>39</v>
      </c>
      <c r="I794" s="82" t="str">
        <f t="shared" si="68"/>
        <v>магазин Галерея Новосибирск</v>
      </c>
      <c r="J794" s="82" t="str">
        <f>VLOOKUP($B:$B,source!$A:$B,2,0)</f>
        <v>APPAREL</v>
      </c>
      <c r="K794" s="82" t="str">
        <f>IFERROR(VLOOKUP($C:$C,source!$A:$B,2,0),"OLD STOCKS")</f>
        <v>FA19</v>
      </c>
      <c r="L794" s="82" t="str">
        <f t="shared" si="69"/>
        <v>магазин Галерея Новосибирск-APPAREL-FA19-July 2020</v>
      </c>
      <c r="M794" s="83">
        <f t="shared" si="70"/>
        <v>14</v>
      </c>
      <c r="N794" s="84">
        <f t="shared" si="71"/>
        <v>29664.37</v>
      </c>
    </row>
    <row r="795" spans="1:14" x14ac:dyDescent="0.3">
      <c r="A795" s="82" t="s">
        <v>77</v>
      </c>
      <c r="B795" s="82" t="s">
        <v>57</v>
      </c>
      <c r="C795" s="82" t="s">
        <v>58</v>
      </c>
      <c r="D795" s="111">
        <v>13</v>
      </c>
      <c r="E795" s="84">
        <v>16651.03</v>
      </c>
      <c r="F795" s="84">
        <v>35430</v>
      </c>
      <c r="G795" s="84">
        <v>2775.18</v>
      </c>
      <c r="H795" s="91" t="s">
        <v>39</v>
      </c>
      <c r="I795" s="82" t="str">
        <f t="shared" si="68"/>
        <v>магазин Галерея СПБ</v>
      </c>
      <c r="J795" s="82" t="str">
        <f>VLOOKUP($B:$B,source!$A:$B,2,0)</f>
        <v>ACC</v>
      </c>
      <c r="K795" s="82" t="str">
        <f>IFERROR(VLOOKUP($C:$C,source!$A:$B,2,0),"OLD STOCKS")</f>
        <v>C/O</v>
      </c>
      <c r="L795" s="82" t="str">
        <f t="shared" si="69"/>
        <v>магазин Галерея СПБ-ACC-C/O-July 2020</v>
      </c>
      <c r="M795" s="83">
        <f t="shared" si="70"/>
        <v>13</v>
      </c>
      <c r="N795" s="84">
        <f t="shared" si="71"/>
        <v>16651.03</v>
      </c>
    </row>
    <row r="796" spans="1:14" x14ac:dyDescent="0.3">
      <c r="A796" s="82" t="s">
        <v>77</v>
      </c>
      <c r="B796" s="82" t="s">
        <v>57</v>
      </c>
      <c r="C796" s="82" t="s">
        <v>74</v>
      </c>
      <c r="D796" s="111">
        <v>13</v>
      </c>
      <c r="E796" s="84">
        <v>10254.040000000001</v>
      </c>
      <c r="F796" s="84">
        <v>35330</v>
      </c>
      <c r="G796" s="84">
        <v>1708.99</v>
      </c>
      <c r="H796" s="91" t="s">
        <v>39</v>
      </c>
      <c r="I796" s="82" t="str">
        <f t="shared" si="68"/>
        <v>магазин Галерея СПБ</v>
      </c>
      <c r="J796" s="82" t="str">
        <f>VLOOKUP($B:$B,source!$A:$B,2,0)</f>
        <v>ACC</v>
      </c>
      <c r="K796" s="82" t="str">
        <f>IFERROR(VLOOKUP($C:$C,source!$A:$B,2,0),"OLD STOCKS")</f>
        <v>SP20</v>
      </c>
      <c r="L796" s="82" t="str">
        <f t="shared" si="69"/>
        <v>магазин Галерея СПБ-ACC-SP20-July 2020</v>
      </c>
      <c r="M796" s="83">
        <f t="shared" si="70"/>
        <v>13</v>
      </c>
      <c r="N796" s="84">
        <f t="shared" si="71"/>
        <v>10254.040000000001</v>
      </c>
    </row>
    <row r="797" spans="1:14" x14ac:dyDescent="0.3">
      <c r="A797" s="82" t="s">
        <v>77</v>
      </c>
      <c r="B797" s="82" t="s">
        <v>57</v>
      </c>
      <c r="C797" s="82" t="s">
        <v>60</v>
      </c>
      <c r="D797" s="111">
        <v>20</v>
      </c>
      <c r="E797" s="84">
        <v>3670.86</v>
      </c>
      <c r="F797" s="84">
        <v>3743</v>
      </c>
      <c r="G797" s="84">
        <v>611.86</v>
      </c>
      <c r="H797" s="91" t="s">
        <v>39</v>
      </c>
      <c r="I797" s="82" t="str">
        <f t="shared" si="68"/>
        <v>магазин Галерея СПБ</v>
      </c>
      <c r="J797" s="82" t="str">
        <f>VLOOKUP($B:$B,source!$A:$B,2,0)</f>
        <v>ACC</v>
      </c>
      <c r="K797" s="82" t="str">
        <f>IFERROR(VLOOKUP($C:$C,source!$A:$B,2,0),"OLD STOCKS")</f>
        <v>All Seasons</v>
      </c>
      <c r="L797" s="82" t="str">
        <f t="shared" si="69"/>
        <v>магазин Галерея СПБ-ACC-All Seasons-July 2020</v>
      </c>
      <c r="M797" s="83">
        <f t="shared" si="70"/>
        <v>20</v>
      </c>
      <c r="N797" s="84">
        <f t="shared" si="71"/>
        <v>3670.86</v>
      </c>
    </row>
    <row r="798" spans="1:14" x14ac:dyDescent="0.3">
      <c r="A798" s="82" t="s">
        <v>77</v>
      </c>
      <c r="B798" s="82" t="s">
        <v>57</v>
      </c>
      <c r="C798" s="82" t="s">
        <v>102</v>
      </c>
      <c r="D798" s="111">
        <v>19</v>
      </c>
      <c r="E798" s="84">
        <v>28353.46</v>
      </c>
      <c r="F798" s="84">
        <v>59600</v>
      </c>
      <c r="G798" s="84">
        <v>4725.58</v>
      </c>
      <c r="H798" s="91" t="s">
        <v>39</v>
      </c>
      <c r="I798" s="82" t="str">
        <f t="shared" si="68"/>
        <v>магазин Галерея СПБ</v>
      </c>
      <c r="J798" s="82" t="str">
        <f>VLOOKUP($B:$B,source!$A:$B,2,0)</f>
        <v>ACC</v>
      </c>
      <c r="K798" s="82" t="str">
        <f>IFERROR(VLOOKUP($C:$C,source!$A:$B,2,0),"OLD STOCKS")</f>
        <v>SU20</v>
      </c>
      <c r="L798" s="82" t="str">
        <f t="shared" si="69"/>
        <v>магазин Галерея СПБ-ACC-SU20-July 2020</v>
      </c>
      <c r="M798" s="83">
        <f t="shared" si="70"/>
        <v>19</v>
      </c>
      <c r="N798" s="84">
        <f t="shared" si="71"/>
        <v>28353.46</v>
      </c>
    </row>
    <row r="799" spans="1:14" x14ac:dyDescent="0.3">
      <c r="A799" s="82" t="s">
        <v>77</v>
      </c>
      <c r="B799" s="82" t="s">
        <v>57</v>
      </c>
      <c r="C799" s="82" t="s">
        <v>63</v>
      </c>
      <c r="D799" s="111">
        <v>1</v>
      </c>
      <c r="E799" s="84">
        <v>542.5</v>
      </c>
      <c r="F799" s="84">
        <v>1550</v>
      </c>
      <c r="G799" s="84">
        <v>90.42</v>
      </c>
      <c r="H799" s="91" t="s">
        <v>39</v>
      </c>
      <c r="I799" s="82" t="str">
        <f t="shared" si="68"/>
        <v>магазин Галерея СПБ</v>
      </c>
      <c r="J799" s="82" t="str">
        <f>VLOOKUP($B:$B,source!$A:$B,2,0)</f>
        <v>ACC</v>
      </c>
      <c r="K799" s="82" t="str">
        <f>IFERROR(VLOOKUP($C:$C,source!$A:$B,2,0),"OLD STOCKS")</f>
        <v>FA19</v>
      </c>
      <c r="L799" s="82" t="str">
        <f t="shared" si="69"/>
        <v>магазин Галерея СПБ-ACC-FA19-July 2020</v>
      </c>
      <c r="M799" s="83">
        <f t="shared" si="70"/>
        <v>1</v>
      </c>
      <c r="N799" s="84">
        <f t="shared" si="71"/>
        <v>542.5</v>
      </c>
    </row>
    <row r="800" spans="1:14" x14ac:dyDescent="0.3">
      <c r="A800" s="82" t="s">
        <v>77</v>
      </c>
      <c r="B800" s="82" t="s">
        <v>64</v>
      </c>
      <c r="C800" s="82" t="s">
        <v>58</v>
      </c>
      <c r="D800" s="111">
        <v>45</v>
      </c>
      <c r="E800" s="84">
        <v>283356.37</v>
      </c>
      <c r="F800" s="84">
        <v>350650</v>
      </c>
      <c r="G800" s="84">
        <v>47226.080000000002</v>
      </c>
      <c r="H800" s="91" t="s">
        <v>39</v>
      </c>
      <c r="I800" s="82" t="str">
        <f t="shared" si="68"/>
        <v>магазин Галерея СПБ</v>
      </c>
      <c r="J800" s="82" t="str">
        <f>VLOOKUP($B:$B,source!$A:$B,2,0)</f>
        <v>FOOTWEAR</v>
      </c>
      <c r="K800" s="82" t="str">
        <f>IFERROR(VLOOKUP($C:$C,source!$A:$B,2,0),"OLD STOCKS")</f>
        <v>C/O</v>
      </c>
      <c r="L800" s="82" t="str">
        <f t="shared" si="69"/>
        <v>магазин Галерея СПБ-FOOTWEAR-C/O-July 2020</v>
      </c>
      <c r="M800" s="83">
        <f t="shared" si="70"/>
        <v>45</v>
      </c>
      <c r="N800" s="84">
        <f t="shared" si="71"/>
        <v>283356.37</v>
      </c>
    </row>
    <row r="801" spans="1:14" x14ac:dyDescent="0.3">
      <c r="A801" s="82" t="s">
        <v>77</v>
      </c>
      <c r="B801" s="82" t="s">
        <v>64</v>
      </c>
      <c r="C801" s="82" t="s">
        <v>59</v>
      </c>
      <c r="D801" s="111">
        <v>21</v>
      </c>
      <c r="E801" s="84">
        <v>79621.11</v>
      </c>
      <c r="F801" s="84">
        <v>164900</v>
      </c>
      <c r="G801" s="84">
        <v>13270.18</v>
      </c>
      <c r="H801" s="91" t="s">
        <v>39</v>
      </c>
      <c r="I801" s="82" t="str">
        <f t="shared" si="68"/>
        <v>магазин Галерея СПБ</v>
      </c>
      <c r="J801" s="82" t="str">
        <f>VLOOKUP($B:$B,source!$A:$B,2,0)</f>
        <v>FOOTWEAR</v>
      </c>
      <c r="K801" s="82" t="str">
        <f>IFERROR(VLOOKUP($C:$C,source!$A:$B,2,0),"OLD STOCKS")</f>
        <v>OLD STOCKS</v>
      </c>
      <c r="L801" s="82" t="str">
        <f t="shared" si="69"/>
        <v>магазин Галерея СПБ-FOOTWEAR-OLD STOCKS-July 2020</v>
      </c>
      <c r="M801" s="83">
        <f t="shared" si="70"/>
        <v>21</v>
      </c>
      <c r="N801" s="84">
        <f t="shared" si="71"/>
        <v>79621.11</v>
      </c>
    </row>
    <row r="802" spans="1:14" x14ac:dyDescent="0.3">
      <c r="A802" s="82" t="s">
        <v>77</v>
      </c>
      <c r="B802" s="82" t="s">
        <v>64</v>
      </c>
      <c r="C802" s="82" t="s">
        <v>74</v>
      </c>
      <c r="D802" s="111">
        <v>107</v>
      </c>
      <c r="E802" s="84">
        <v>362105.22</v>
      </c>
      <c r="F802" s="84">
        <v>820000</v>
      </c>
      <c r="G802" s="84">
        <v>60350.96</v>
      </c>
      <c r="H802" s="91" t="s">
        <v>39</v>
      </c>
      <c r="I802" s="82" t="str">
        <f t="shared" si="68"/>
        <v>магазин Галерея СПБ</v>
      </c>
      <c r="J802" s="82" t="str">
        <f>VLOOKUP($B:$B,source!$A:$B,2,0)</f>
        <v>FOOTWEAR</v>
      </c>
      <c r="K802" s="82" t="str">
        <f>IFERROR(VLOOKUP($C:$C,source!$A:$B,2,0),"OLD STOCKS")</f>
        <v>SP20</v>
      </c>
      <c r="L802" s="82" t="str">
        <f t="shared" si="69"/>
        <v>магазин Галерея СПБ-FOOTWEAR-SP20-July 2020</v>
      </c>
      <c r="M802" s="83">
        <f t="shared" si="70"/>
        <v>107</v>
      </c>
      <c r="N802" s="84">
        <f t="shared" si="71"/>
        <v>362105.22</v>
      </c>
    </row>
    <row r="803" spans="1:14" x14ac:dyDescent="0.3">
      <c r="A803" s="82" t="s">
        <v>77</v>
      </c>
      <c r="B803" s="82" t="s">
        <v>64</v>
      </c>
      <c r="C803" s="82" t="s">
        <v>60</v>
      </c>
      <c r="D803" s="111">
        <v>43</v>
      </c>
      <c r="E803" s="84">
        <v>246430.66</v>
      </c>
      <c r="F803" s="84">
        <v>265700</v>
      </c>
      <c r="G803" s="84">
        <v>41071.78</v>
      </c>
      <c r="H803" s="91" t="s">
        <v>39</v>
      </c>
      <c r="I803" s="82" t="str">
        <f t="shared" si="68"/>
        <v>магазин Галерея СПБ</v>
      </c>
      <c r="J803" s="82" t="str">
        <f>VLOOKUP($B:$B,source!$A:$B,2,0)</f>
        <v>FOOTWEAR</v>
      </c>
      <c r="K803" s="82" t="str">
        <f>IFERROR(VLOOKUP($C:$C,source!$A:$B,2,0),"OLD STOCKS")</f>
        <v>All Seasons</v>
      </c>
      <c r="L803" s="82" t="str">
        <f t="shared" si="69"/>
        <v>магазин Галерея СПБ-FOOTWEAR-All Seasons-July 2020</v>
      </c>
      <c r="M803" s="83">
        <f t="shared" si="70"/>
        <v>43</v>
      </c>
      <c r="N803" s="84">
        <f t="shared" si="71"/>
        <v>246430.66</v>
      </c>
    </row>
    <row r="804" spans="1:14" x14ac:dyDescent="0.3">
      <c r="A804" s="82" t="s">
        <v>77</v>
      </c>
      <c r="B804" s="82" t="s">
        <v>64</v>
      </c>
      <c r="C804" s="82" t="s">
        <v>102</v>
      </c>
      <c r="D804" s="111">
        <v>58</v>
      </c>
      <c r="E804" s="84">
        <v>221751.89</v>
      </c>
      <c r="F804" s="84">
        <v>444180</v>
      </c>
      <c r="G804" s="84">
        <v>36958.67</v>
      </c>
      <c r="H804" s="91" t="s">
        <v>39</v>
      </c>
      <c r="I804" s="82" t="str">
        <f t="shared" si="68"/>
        <v>магазин Галерея СПБ</v>
      </c>
      <c r="J804" s="82" t="str">
        <f>VLOOKUP($B:$B,source!$A:$B,2,0)</f>
        <v>FOOTWEAR</v>
      </c>
      <c r="K804" s="82" t="str">
        <f>IFERROR(VLOOKUP($C:$C,source!$A:$B,2,0),"OLD STOCKS")</f>
        <v>SU20</v>
      </c>
      <c r="L804" s="82" t="str">
        <f t="shared" si="69"/>
        <v>магазин Галерея СПБ-FOOTWEAR-SU20-July 2020</v>
      </c>
      <c r="M804" s="83">
        <f t="shared" si="70"/>
        <v>58</v>
      </c>
      <c r="N804" s="84">
        <f t="shared" si="71"/>
        <v>221751.89</v>
      </c>
    </row>
    <row r="805" spans="1:14" x14ac:dyDescent="0.3">
      <c r="A805" s="82" t="s">
        <v>77</v>
      </c>
      <c r="B805" s="82" t="s">
        <v>70</v>
      </c>
      <c r="C805" s="82" t="s">
        <v>58</v>
      </c>
      <c r="D805" s="111">
        <v>17</v>
      </c>
      <c r="E805" s="84">
        <v>25362.799999999999</v>
      </c>
      <c r="F805" s="84">
        <v>48100</v>
      </c>
      <c r="G805" s="84">
        <v>4227.1400000000003</v>
      </c>
      <c r="H805" s="91" t="s">
        <v>39</v>
      </c>
      <c r="I805" s="82" t="str">
        <f t="shared" si="68"/>
        <v>магазин Галерея СПБ</v>
      </c>
      <c r="J805" s="82" t="str">
        <f>VLOOKUP($B:$B,source!$A:$B,2,0)</f>
        <v>APPAREL</v>
      </c>
      <c r="K805" s="82" t="str">
        <f>IFERROR(VLOOKUP($C:$C,source!$A:$B,2,0),"OLD STOCKS")</f>
        <v>C/O</v>
      </c>
      <c r="L805" s="82" t="str">
        <f t="shared" si="69"/>
        <v>магазин Галерея СПБ-APPAREL-C/O-July 2020</v>
      </c>
      <c r="M805" s="83">
        <f t="shared" si="70"/>
        <v>17</v>
      </c>
      <c r="N805" s="84">
        <f t="shared" si="71"/>
        <v>25362.799999999999</v>
      </c>
    </row>
    <row r="806" spans="1:14" x14ac:dyDescent="0.3">
      <c r="A806" s="82" t="s">
        <v>77</v>
      </c>
      <c r="B806" s="82" t="s">
        <v>70</v>
      </c>
      <c r="C806" s="82" t="s">
        <v>74</v>
      </c>
      <c r="D806" s="111">
        <v>65</v>
      </c>
      <c r="E806" s="84">
        <v>86134.09</v>
      </c>
      <c r="F806" s="84">
        <v>235200</v>
      </c>
      <c r="G806" s="84">
        <v>14355.7</v>
      </c>
      <c r="H806" s="91" t="s">
        <v>39</v>
      </c>
      <c r="I806" s="82" t="str">
        <f t="shared" si="68"/>
        <v>магазин Галерея СПБ</v>
      </c>
      <c r="J806" s="82" t="str">
        <f>VLOOKUP($B:$B,source!$A:$B,2,0)</f>
        <v>APPAREL</v>
      </c>
      <c r="K806" s="82" t="str">
        <f>IFERROR(VLOOKUP($C:$C,source!$A:$B,2,0),"OLD STOCKS")</f>
        <v>SP20</v>
      </c>
      <c r="L806" s="82" t="str">
        <f t="shared" si="69"/>
        <v>магазин Галерея СПБ-APPAREL-SP20-July 2020</v>
      </c>
      <c r="M806" s="83">
        <f t="shared" si="70"/>
        <v>65</v>
      </c>
      <c r="N806" s="84">
        <f t="shared" si="71"/>
        <v>86134.09</v>
      </c>
    </row>
    <row r="807" spans="1:14" x14ac:dyDescent="0.3">
      <c r="A807" s="82" t="s">
        <v>77</v>
      </c>
      <c r="B807" s="82" t="s">
        <v>70</v>
      </c>
      <c r="C807" s="82" t="s">
        <v>71</v>
      </c>
      <c r="D807" s="111">
        <v>3</v>
      </c>
      <c r="E807" s="84">
        <v>2122.98</v>
      </c>
      <c r="F807" s="84">
        <v>2347</v>
      </c>
      <c r="G807" s="84">
        <v>353.82</v>
      </c>
      <c r="H807" s="91" t="s">
        <v>39</v>
      </c>
      <c r="I807" s="82" t="str">
        <f t="shared" si="68"/>
        <v>магазин Галерея СПБ</v>
      </c>
      <c r="J807" s="82" t="str">
        <f>VLOOKUP($B:$B,source!$A:$B,2,0)</f>
        <v>APPAREL</v>
      </c>
      <c r="K807" s="82" t="str">
        <f>IFERROR(VLOOKUP($C:$C,source!$A:$B,2,0),"OLD STOCKS")</f>
        <v>OLD STOCKS</v>
      </c>
      <c r="L807" s="82" t="str">
        <f t="shared" si="69"/>
        <v>магазин Галерея СПБ-APPAREL-OLD STOCKS-July 2020</v>
      </c>
      <c r="M807" s="83">
        <f t="shared" si="70"/>
        <v>3</v>
      </c>
      <c r="N807" s="84">
        <f t="shared" si="71"/>
        <v>2122.98</v>
      </c>
    </row>
    <row r="808" spans="1:14" x14ac:dyDescent="0.3">
      <c r="A808" s="82" t="s">
        <v>77</v>
      </c>
      <c r="B808" s="82" t="s">
        <v>70</v>
      </c>
      <c r="C808" s="82" t="s">
        <v>68</v>
      </c>
      <c r="D808" s="111">
        <v>1</v>
      </c>
      <c r="E808" s="84">
        <v>860</v>
      </c>
      <c r="F808" s="84">
        <v>2150</v>
      </c>
      <c r="G808" s="84">
        <v>143.33000000000001</v>
      </c>
      <c r="H808" s="91" t="s">
        <v>39</v>
      </c>
      <c r="I808" s="82" t="str">
        <f t="shared" si="68"/>
        <v>магазин Галерея СПБ</v>
      </c>
      <c r="J808" s="82" t="str">
        <f>VLOOKUP($B:$B,source!$A:$B,2,0)</f>
        <v>APPAREL</v>
      </c>
      <c r="K808" s="82" t="str">
        <f>IFERROR(VLOOKUP($C:$C,source!$A:$B,2,0),"OLD STOCKS")</f>
        <v>OLD STOCKS</v>
      </c>
      <c r="L808" s="82" t="str">
        <f t="shared" si="69"/>
        <v>магазин Галерея СПБ-APPAREL-OLD STOCKS-July 2020</v>
      </c>
      <c r="M808" s="83">
        <f t="shared" si="70"/>
        <v>1</v>
      </c>
      <c r="N808" s="84">
        <f t="shared" si="71"/>
        <v>860</v>
      </c>
    </row>
    <row r="809" spans="1:14" x14ac:dyDescent="0.3">
      <c r="A809" s="82" t="s">
        <v>77</v>
      </c>
      <c r="B809" s="82" t="s">
        <v>70</v>
      </c>
      <c r="C809" s="82" t="s">
        <v>102</v>
      </c>
      <c r="D809" s="111">
        <v>49</v>
      </c>
      <c r="E809" s="84">
        <v>41575.370000000003</v>
      </c>
      <c r="F809" s="84">
        <v>117350</v>
      </c>
      <c r="G809" s="84">
        <v>6929.23</v>
      </c>
      <c r="H809" s="91" t="s">
        <v>39</v>
      </c>
      <c r="I809" s="82" t="str">
        <f t="shared" si="68"/>
        <v>магазин Галерея СПБ</v>
      </c>
      <c r="J809" s="82" t="str">
        <f>VLOOKUP($B:$B,source!$A:$B,2,0)</f>
        <v>APPAREL</v>
      </c>
      <c r="K809" s="82" t="str">
        <f>IFERROR(VLOOKUP($C:$C,source!$A:$B,2,0),"OLD STOCKS")</f>
        <v>SU20</v>
      </c>
      <c r="L809" s="82" t="str">
        <f t="shared" si="69"/>
        <v>магазин Галерея СПБ-APPAREL-SU20-July 2020</v>
      </c>
      <c r="M809" s="83">
        <f t="shared" si="70"/>
        <v>49</v>
      </c>
      <c r="N809" s="84">
        <f t="shared" si="71"/>
        <v>41575.370000000003</v>
      </c>
    </row>
    <row r="810" spans="1:14" x14ac:dyDescent="0.3">
      <c r="A810" s="82" t="s">
        <v>77</v>
      </c>
      <c r="B810" s="82" t="s">
        <v>70</v>
      </c>
      <c r="C810" s="82" t="s">
        <v>63</v>
      </c>
      <c r="D810" s="111">
        <v>1</v>
      </c>
      <c r="E810" s="84">
        <v>1859.92</v>
      </c>
      <c r="F810" s="84">
        <v>5100</v>
      </c>
      <c r="G810" s="84">
        <v>309.99</v>
      </c>
      <c r="H810" s="91" t="s">
        <v>39</v>
      </c>
      <c r="I810" s="82" t="str">
        <f t="shared" si="68"/>
        <v>магазин Галерея СПБ</v>
      </c>
      <c r="J810" s="82" t="str">
        <f>VLOOKUP($B:$B,source!$A:$B,2,0)</f>
        <v>APPAREL</v>
      </c>
      <c r="K810" s="82" t="str">
        <f>IFERROR(VLOOKUP($C:$C,source!$A:$B,2,0),"OLD STOCKS")</f>
        <v>FA19</v>
      </c>
      <c r="L810" s="82" t="str">
        <f t="shared" si="69"/>
        <v>магазин Галерея СПБ-APPAREL-FA19-July 2020</v>
      </c>
      <c r="M810" s="83">
        <f t="shared" si="70"/>
        <v>1</v>
      </c>
      <c r="N810" s="84">
        <f t="shared" si="71"/>
        <v>1859.92</v>
      </c>
    </row>
    <row r="811" spans="1:14" x14ac:dyDescent="0.3">
      <c r="A811" s="82" t="s">
        <v>78</v>
      </c>
      <c r="B811" s="82" t="s">
        <v>57</v>
      </c>
      <c r="C811" s="82" t="s">
        <v>58</v>
      </c>
      <c r="D811" s="111">
        <v>46</v>
      </c>
      <c r="E811" s="84">
        <v>70480.2</v>
      </c>
      <c r="F811" s="84">
        <v>122230</v>
      </c>
      <c r="G811" s="84">
        <v>11746.72</v>
      </c>
      <c r="H811" s="91" t="s">
        <v>39</v>
      </c>
      <c r="I811" s="82" t="str">
        <f t="shared" si="68"/>
        <v>магазин Европейский</v>
      </c>
      <c r="J811" s="82" t="str">
        <f>VLOOKUP($B:$B,source!$A:$B,2,0)</f>
        <v>ACC</v>
      </c>
      <c r="K811" s="82" t="str">
        <f>IFERROR(VLOOKUP($C:$C,source!$A:$B,2,0),"OLD STOCKS")</f>
        <v>C/O</v>
      </c>
      <c r="L811" s="82" t="str">
        <f t="shared" si="69"/>
        <v>магазин Европейский-ACC-C/O-July 2020</v>
      </c>
      <c r="M811" s="83">
        <f t="shared" si="70"/>
        <v>46</v>
      </c>
      <c r="N811" s="84">
        <f t="shared" si="71"/>
        <v>70480.2</v>
      </c>
    </row>
    <row r="812" spans="1:14" x14ac:dyDescent="0.3">
      <c r="A812" s="82" t="s">
        <v>78</v>
      </c>
      <c r="B812" s="82" t="s">
        <v>57</v>
      </c>
      <c r="C812" s="82" t="s">
        <v>59</v>
      </c>
      <c r="D812" s="111">
        <v>3</v>
      </c>
      <c r="E812" s="84">
        <v>3825</v>
      </c>
      <c r="F812" s="84">
        <v>7650</v>
      </c>
      <c r="G812" s="84">
        <v>637.5</v>
      </c>
      <c r="H812" s="91" t="s">
        <v>39</v>
      </c>
      <c r="I812" s="82" t="str">
        <f t="shared" si="68"/>
        <v>магазин Европейский</v>
      </c>
      <c r="J812" s="82" t="str">
        <f>VLOOKUP($B:$B,source!$A:$B,2,0)</f>
        <v>ACC</v>
      </c>
      <c r="K812" s="82" t="str">
        <f>IFERROR(VLOOKUP($C:$C,source!$A:$B,2,0),"OLD STOCKS")</f>
        <v>OLD STOCKS</v>
      </c>
      <c r="L812" s="82" t="str">
        <f t="shared" si="69"/>
        <v>магазин Европейский-ACC-OLD STOCKS-July 2020</v>
      </c>
      <c r="M812" s="83">
        <f t="shared" si="70"/>
        <v>3</v>
      </c>
      <c r="N812" s="84">
        <f t="shared" si="71"/>
        <v>3825</v>
      </c>
    </row>
    <row r="813" spans="1:14" x14ac:dyDescent="0.3">
      <c r="A813" s="82" t="s">
        <v>78</v>
      </c>
      <c r="B813" s="82" t="s">
        <v>57</v>
      </c>
      <c r="C813" s="82" t="s">
        <v>74</v>
      </c>
      <c r="D813" s="111">
        <v>51</v>
      </c>
      <c r="E813" s="84">
        <v>45683.5</v>
      </c>
      <c r="F813" s="84">
        <v>105900</v>
      </c>
      <c r="G813" s="84">
        <v>7613.95</v>
      </c>
      <c r="H813" s="91" t="s">
        <v>39</v>
      </c>
      <c r="I813" s="82" t="str">
        <f t="shared" si="68"/>
        <v>магазин Европейский</v>
      </c>
      <c r="J813" s="82" t="str">
        <f>VLOOKUP($B:$B,source!$A:$B,2,0)</f>
        <v>ACC</v>
      </c>
      <c r="K813" s="82" t="str">
        <f>IFERROR(VLOOKUP($C:$C,source!$A:$B,2,0),"OLD STOCKS")</f>
        <v>SP20</v>
      </c>
      <c r="L813" s="82" t="str">
        <f t="shared" si="69"/>
        <v>магазин Европейский-ACC-SP20-July 2020</v>
      </c>
      <c r="M813" s="83">
        <f t="shared" si="70"/>
        <v>51</v>
      </c>
      <c r="N813" s="84">
        <f t="shared" si="71"/>
        <v>45683.5</v>
      </c>
    </row>
    <row r="814" spans="1:14" x14ac:dyDescent="0.3">
      <c r="A814" s="82" t="s">
        <v>78</v>
      </c>
      <c r="B814" s="82" t="s">
        <v>57</v>
      </c>
      <c r="C814" s="82" t="s">
        <v>60</v>
      </c>
      <c r="D814" s="111">
        <v>143</v>
      </c>
      <c r="E814" s="84">
        <v>26798</v>
      </c>
      <c r="F814" s="84">
        <v>26798</v>
      </c>
      <c r="G814" s="84">
        <v>4466.7</v>
      </c>
      <c r="H814" s="91" t="s">
        <v>39</v>
      </c>
      <c r="I814" s="82" t="str">
        <f t="shared" si="68"/>
        <v>магазин Европейский</v>
      </c>
      <c r="J814" s="82" t="str">
        <f>VLOOKUP($B:$B,source!$A:$B,2,0)</f>
        <v>ACC</v>
      </c>
      <c r="K814" s="82" t="str">
        <f>IFERROR(VLOOKUP($C:$C,source!$A:$B,2,0),"OLD STOCKS")</f>
        <v>All Seasons</v>
      </c>
      <c r="L814" s="82" t="str">
        <f t="shared" si="69"/>
        <v>магазин Европейский-ACC-All Seasons-July 2020</v>
      </c>
      <c r="M814" s="83">
        <f t="shared" si="70"/>
        <v>143</v>
      </c>
      <c r="N814" s="84">
        <f t="shared" si="71"/>
        <v>26798</v>
      </c>
    </row>
    <row r="815" spans="1:14" x14ac:dyDescent="0.3">
      <c r="A815" s="82" t="s">
        <v>78</v>
      </c>
      <c r="B815" s="82" t="s">
        <v>57</v>
      </c>
      <c r="C815" s="82" t="s">
        <v>62</v>
      </c>
      <c r="D815" s="111">
        <v>3</v>
      </c>
      <c r="E815" s="84">
        <v>6481.25</v>
      </c>
      <c r="F815" s="84">
        <v>14450</v>
      </c>
      <c r="G815" s="84">
        <v>1080.21</v>
      </c>
      <c r="H815" s="91" t="s">
        <v>39</v>
      </c>
      <c r="I815" s="82" t="str">
        <f t="shared" si="68"/>
        <v>магазин Европейский</v>
      </c>
      <c r="J815" s="82" t="str">
        <f>VLOOKUP($B:$B,source!$A:$B,2,0)</f>
        <v>ACC</v>
      </c>
      <c r="K815" s="82" t="str">
        <f>IFERROR(VLOOKUP($C:$C,source!$A:$B,2,0),"OLD STOCKS")</f>
        <v>OLD STOCKS</v>
      </c>
      <c r="L815" s="82" t="str">
        <f t="shared" si="69"/>
        <v>магазин Европейский-ACC-OLD STOCKS-July 2020</v>
      </c>
      <c r="M815" s="83">
        <f t="shared" si="70"/>
        <v>3</v>
      </c>
      <c r="N815" s="84">
        <f t="shared" si="71"/>
        <v>6481.25</v>
      </c>
    </row>
    <row r="816" spans="1:14" x14ac:dyDescent="0.3">
      <c r="A816" s="82" t="s">
        <v>78</v>
      </c>
      <c r="B816" s="82" t="s">
        <v>57</v>
      </c>
      <c r="C816" s="82" t="s">
        <v>102</v>
      </c>
      <c r="D816" s="111">
        <v>51</v>
      </c>
      <c r="E816" s="84">
        <v>72246.25</v>
      </c>
      <c r="F816" s="84">
        <v>130300</v>
      </c>
      <c r="G816" s="84">
        <v>12041.09</v>
      </c>
      <c r="H816" s="91" t="s">
        <v>39</v>
      </c>
      <c r="I816" s="82" t="str">
        <f t="shared" si="68"/>
        <v>магазин Европейский</v>
      </c>
      <c r="J816" s="82" t="str">
        <f>VLOOKUP($B:$B,source!$A:$B,2,0)</f>
        <v>ACC</v>
      </c>
      <c r="K816" s="82" t="str">
        <f>IFERROR(VLOOKUP($C:$C,source!$A:$B,2,0),"OLD STOCKS")</f>
        <v>SU20</v>
      </c>
      <c r="L816" s="82" t="str">
        <f t="shared" si="69"/>
        <v>магазин Европейский-ACC-SU20-July 2020</v>
      </c>
      <c r="M816" s="83">
        <f t="shared" si="70"/>
        <v>51</v>
      </c>
      <c r="N816" s="84">
        <f t="shared" si="71"/>
        <v>72246.25</v>
      </c>
    </row>
    <row r="817" spans="1:14" x14ac:dyDescent="0.3">
      <c r="A817" s="82" t="s">
        <v>78</v>
      </c>
      <c r="B817" s="82" t="s">
        <v>64</v>
      </c>
      <c r="C817" s="82" t="s">
        <v>58</v>
      </c>
      <c r="D817" s="111">
        <v>205</v>
      </c>
      <c r="E817" s="84">
        <v>1171451.5</v>
      </c>
      <c r="F817" s="84">
        <v>1463000</v>
      </c>
      <c r="G817" s="84">
        <v>195241.96</v>
      </c>
      <c r="H817" s="91" t="s">
        <v>39</v>
      </c>
      <c r="I817" s="82" t="str">
        <f t="shared" si="68"/>
        <v>магазин Европейский</v>
      </c>
      <c r="J817" s="82" t="str">
        <f>VLOOKUP($B:$B,source!$A:$B,2,0)</f>
        <v>FOOTWEAR</v>
      </c>
      <c r="K817" s="82" t="str">
        <f>IFERROR(VLOOKUP($C:$C,source!$A:$B,2,0),"OLD STOCKS")</f>
        <v>C/O</v>
      </c>
      <c r="L817" s="82" t="str">
        <f t="shared" si="69"/>
        <v>магазин Европейский-FOOTWEAR-C/O-July 2020</v>
      </c>
      <c r="M817" s="83">
        <f t="shared" si="70"/>
        <v>205</v>
      </c>
      <c r="N817" s="84">
        <f t="shared" si="71"/>
        <v>1171451.5</v>
      </c>
    </row>
    <row r="818" spans="1:14" x14ac:dyDescent="0.3">
      <c r="A818" s="82" t="s">
        <v>78</v>
      </c>
      <c r="B818" s="82" t="s">
        <v>64</v>
      </c>
      <c r="C818" s="82" t="s">
        <v>99</v>
      </c>
      <c r="D818" s="111">
        <v>1</v>
      </c>
      <c r="E818" s="84">
        <v>3900</v>
      </c>
      <c r="F818" s="84">
        <v>7800</v>
      </c>
      <c r="G818" s="84">
        <v>650</v>
      </c>
      <c r="H818" s="91" t="s">
        <v>39</v>
      </c>
      <c r="I818" s="82" t="str">
        <f t="shared" si="68"/>
        <v>магазин Европейский</v>
      </c>
      <c r="J818" s="82" t="str">
        <f>VLOOKUP($B:$B,source!$A:$B,2,0)</f>
        <v>FOOTWEAR</v>
      </c>
      <c r="K818" s="82" t="str">
        <f>IFERROR(VLOOKUP($C:$C,source!$A:$B,2,0),"OLD STOCKS")</f>
        <v>Incubate 2020</v>
      </c>
      <c r="L818" s="82" t="str">
        <f t="shared" si="69"/>
        <v>магазин Европейский-FOOTWEAR-Incubate 2020-July 2020</v>
      </c>
      <c r="M818" s="83">
        <f t="shared" si="70"/>
        <v>1</v>
      </c>
      <c r="N818" s="84">
        <f t="shared" si="71"/>
        <v>3900</v>
      </c>
    </row>
    <row r="819" spans="1:14" x14ac:dyDescent="0.3">
      <c r="A819" s="82" t="s">
        <v>78</v>
      </c>
      <c r="B819" s="82" t="s">
        <v>64</v>
      </c>
      <c r="C819" s="82" t="s">
        <v>59</v>
      </c>
      <c r="D819" s="111">
        <v>31</v>
      </c>
      <c r="E819" s="84">
        <v>151427</v>
      </c>
      <c r="F819" s="84">
        <v>238050</v>
      </c>
      <c r="G819" s="84">
        <v>25237.83</v>
      </c>
      <c r="H819" s="91" t="s">
        <v>39</v>
      </c>
      <c r="I819" s="82" t="str">
        <f t="shared" si="68"/>
        <v>магазин Европейский</v>
      </c>
      <c r="J819" s="82" t="str">
        <f>VLOOKUP($B:$B,source!$A:$B,2,0)</f>
        <v>FOOTWEAR</v>
      </c>
      <c r="K819" s="82" t="str">
        <f>IFERROR(VLOOKUP($C:$C,source!$A:$B,2,0),"OLD STOCKS")</f>
        <v>OLD STOCKS</v>
      </c>
      <c r="L819" s="82" t="str">
        <f t="shared" si="69"/>
        <v>магазин Европейский-FOOTWEAR-OLD STOCKS-July 2020</v>
      </c>
      <c r="M819" s="83">
        <f t="shared" si="70"/>
        <v>31</v>
      </c>
      <c r="N819" s="84">
        <f t="shared" si="71"/>
        <v>151427</v>
      </c>
    </row>
    <row r="820" spans="1:14" x14ac:dyDescent="0.3">
      <c r="A820" s="82" t="s">
        <v>78</v>
      </c>
      <c r="B820" s="82" t="s">
        <v>64</v>
      </c>
      <c r="C820" s="82" t="s">
        <v>74</v>
      </c>
      <c r="D820" s="111">
        <v>315</v>
      </c>
      <c r="E820" s="84">
        <v>1027786.05</v>
      </c>
      <c r="F820" s="84">
        <v>2123300</v>
      </c>
      <c r="G820" s="84">
        <v>163553.17000000001</v>
      </c>
      <c r="H820" s="91" t="s">
        <v>39</v>
      </c>
      <c r="I820" s="82" t="str">
        <f t="shared" si="68"/>
        <v>магазин Европейский</v>
      </c>
      <c r="J820" s="82" t="str">
        <f>VLOOKUP($B:$B,source!$A:$B,2,0)</f>
        <v>FOOTWEAR</v>
      </c>
      <c r="K820" s="82" t="str">
        <f>IFERROR(VLOOKUP($C:$C,source!$A:$B,2,0),"OLD STOCKS")</f>
        <v>SP20</v>
      </c>
      <c r="L820" s="82" t="str">
        <f t="shared" si="69"/>
        <v>магазин Европейский-FOOTWEAR-SP20-July 2020</v>
      </c>
      <c r="M820" s="83">
        <f t="shared" si="70"/>
        <v>315</v>
      </c>
      <c r="N820" s="84">
        <f t="shared" si="71"/>
        <v>1027786.05</v>
      </c>
    </row>
    <row r="821" spans="1:14" x14ac:dyDescent="0.3">
      <c r="A821" s="82" t="s">
        <v>78</v>
      </c>
      <c r="B821" s="82" t="s">
        <v>64</v>
      </c>
      <c r="C821" s="82" t="s">
        <v>60</v>
      </c>
      <c r="D821" s="111">
        <v>298</v>
      </c>
      <c r="E821" s="84">
        <v>1628696.63</v>
      </c>
      <c r="F821" s="84">
        <v>1735440</v>
      </c>
      <c r="G821" s="84">
        <v>261869.99</v>
      </c>
      <c r="H821" s="91" t="s">
        <v>39</v>
      </c>
      <c r="I821" s="82" t="str">
        <f t="shared" si="68"/>
        <v>магазин Европейский</v>
      </c>
      <c r="J821" s="82" t="str">
        <f>VLOOKUP($B:$B,source!$A:$B,2,0)</f>
        <v>FOOTWEAR</v>
      </c>
      <c r="K821" s="82" t="str">
        <f>IFERROR(VLOOKUP($C:$C,source!$A:$B,2,0),"OLD STOCKS")</f>
        <v>All Seasons</v>
      </c>
      <c r="L821" s="82" t="str">
        <f t="shared" si="69"/>
        <v>магазин Европейский-FOOTWEAR-All Seasons-July 2020</v>
      </c>
      <c r="M821" s="83">
        <f t="shared" si="70"/>
        <v>298</v>
      </c>
      <c r="N821" s="84">
        <f t="shared" si="71"/>
        <v>1628696.63</v>
      </c>
    </row>
    <row r="822" spans="1:14" x14ac:dyDescent="0.3">
      <c r="A822" s="82" t="s">
        <v>78</v>
      </c>
      <c r="B822" s="82" t="s">
        <v>64</v>
      </c>
      <c r="C822" s="82" t="s">
        <v>62</v>
      </c>
      <c r="D822" s="111">
        <v>4</v>
      </c>
      <c r="E822" s="84">
        <v>16576</v>
      </c>
      <c r="F822" s="84">
        <v>25600</v>
      </c>
      <c r="G822" s="84">
        <v>2762.68</v>
      </c>
      <c r="H822" s="91" t="s">
        <v>39</v>
      </c>
      <c r="I822" s="82" t="str">
        <f t="shared" si="68"/>
        <v>магазин Европейский</v>
      </c>
      <c r="J822" s="82" t="str">
        <f>VLOOKUP($B:$B,source!$A:$B,2,0)</f>
        <v>FOOTWEAR</v>
      </c>
      <c r="K822" s="82" t="str">
        <f>IFERROR(VLOOKUP($C:$C,source!$A:$B,2,0),"OLD STOCKS")</f>
        <v>OLD STOCKS</v>
      </c>
      <c r="L822" s="82" t="str">
        <f t="shared" si="69"/>
        <v>магазин Европейский-FOOTWEAR-OLD STOCKS-July 2020</v>
      </c>
      <c r="M822" s="83">
        <f t="shared" si="70"/>
        <v>4</v>
      </c>
      <c r="N822" s="84">
        <f t="shared" si="71"/>
        <v>16576</v>
      </c>
    </row>
    <row r="823" spans="1:14" x14ac:dyDescent="0.3">
      <c r="A823" s="82" t="s">
        <v>78</v>
      </c>
      <c r="B823" s="82" t="s">
        <v>64</v>
      </c>
      <c r="C823" s="82" t="s">
        <v>102</v>
      </c>
      <c r="D823" s="111">
        <v>299</v>
      </c>
      <c r="E823" s="84">
        <v>1249615.17</v>
      </c>
      <c r="F823" s="84">
        <v>2193790</v>
      </c>
      <c r="G823" s="84">
        <v>208269.18</v>
      </c>
      <c r="H823" s="91" t="s">
        <v>39</v>
      </c>
      <c r="I823" s="82" t="str">
        <f t="shared" si="68"/>
        <v>магазин Европейский</v>
      </c>
      <c r="J823" s="82" t="str">
        <f>VLOOKUP($B:$B,source!$A:$B,2,0)</f>
        <v>FOOTWEAR</v>
      </c>
      <c r="K823" s="82" t="str">
        <f>IFERROR(VLOOKUP($C:$C,source!$A:$B,2,0),"OLD STOCKS")</f>
        <v>SU20</v>
      </c>
      <c r="L823" s="82" t="str">
        <f t="shared" si="69"/>
        <v>магазин Европейский-FOOTWEAR-SU20-July 2020</v>
      </c>
      <c r="M823" s="83">
        <f t="shared" si="70"/>
        <v>299</v>
      </c>
      <c r="N823" s="84">
        <f t="shared" si="71"/>
        <v>1249615.17</v>
      </c>
    </row>
    <row r="824" spans="1:14" x14ac:dyDescent="0.3">
      <c r="A824" s="82" t="s">
        <v>78</v>
      </c>
      <c r="B824" s="82" t="s">
        <v>64</v>
      </c>
      <c r="C824" s="82" t="s">
        <v>63</v>
      </c>
      <c r="D824" s="111">
        <v>-1</v>
      </c>
      <c r="E824" s="84">
        <v>-7650</v>
      </c>
      <c r="F824" s="84">
        <v>-7650</v>
      </c>
      <c r="G824" s="84">
        <v>-1275</v>
      </c>
      <c r="H824" s="91" t="s">
        <v>39</v>
      </c>
      <c r="I824" s="82" t="str">
        <f t="shared" si="68"/>
        <v>магазин Европейский</v>
      </c>
      <c r="J824" s="82" t="str">
        <f>VLOOKUP($B:$B,source!$A:$B,2,0)</f>
        <v>FOOTWEAR</v>
      </c>
      <c r="K824" s="82" t="str">
        <f>IFERROR(VLOOKUP($C:$C,source!$A:$B,2,0),"OLD STOCKS")</f>
        <v>FA19</v>
      </c>
      <c r="L824" s="82" t="str">
        <f t="shared" si="69"/>
        <v>магазин Европейский-FOOTWEAR-FA19-July 2020</v>
      </c>
      <c r="M824" s="83">
        <f t="shared" si="70"/>
        <v>-1</v>
      </c>
      <c r="N824" s="84">
        <f t="shared" si="71"/>
        <v>-7650</v>
      </c>
    </row>
    <row r="825" spans="1:14" x14ac:dyDescent="0.3">
      <c r="A825" s="82" t="s">
        <v>78</v>
      </c>
      <c r="B825" s="82" t="s">
        <v>70</v>
      </c>
      <c r="C825" s="82" t="s">
        <v>58</v>
      </c>
      <c r="D825" s="111">
        <v>80</v>
      </c>
      <c r="E825" s="84">
        <v>135588.26</v>
      </c>
      <c r="F825" s="84">
        <v>225400</v>
      </c>
      <c r="G825" s="84">
        <v>22598.080000000002</v>
      </c>
      <c r="H825" s="91" t="s">
        <v>39</v>
      </c>
      <c r="I825" s="82" t="str">
        <f t="shared" si="68"/>
        <v>магазин Европейский</v>
      </c>
      <c r="J825" s="82" t="str">
        <f>VLOOKUP($B:$B,source!$A:$B,2,0)</f>
        <v>APPAREL</v>
      </c>
      <c r="K825" s="82" t="str">
        <f>IFERROR(VLOOKUP($C:$C,source!$A:$B,2,0),"OLD STOCKS")</f>
        <v>C/O</v>
      </c>
      <c r="L825" s="82" t="str">
        <f t="shared" si="69"/>
        <v>магазин Европейский-APPAREL-C/O-July 2020</v>
      </c>
      <c r="M825" s="83">
        <f t="shared" si="70"/>
        <v>80</v>
      </c>
      <c r="N825" s="84">
        <f t="shared" si="71"/>
        <v>135588.26</v>
      </c>
    </row>
    <row r="826" spans="1:14" x14ac:dyDescent="0.3">
      <c r="A826" s="82" t="s">
        <v>78</v>
      </c>
      <c r="B826" s="82" t="s">
        <v>70</v>
      </c>
      <c r="C826" s="82" t="s">
        <v>74</v>
      </c>
      <c r="D826" s="111">
        <v>249</v>
      </c>
      <c r="E826" s="84">
        <v>419371.93</v>
      </c>
      <c r="F826" s="84">
        <v>970600</v>
      </c>
      <c r="G826" s="84">
        <v>69895.41</v>
      </c>
      <c r="H826" s="91" t="s">
        <v>39</v>
      </c>
      <c r="I826" s="82" t="str">
        <f t="shared" si="68"/>
        <v>магазин Европейский</v>
      </c>
      <c r="J826" s="82" t="str">
        <f>VLOOKUP($B:$B,source!$A:$B,2,0)</f>
        <v>APPAREL</v>
      </c>
      <c r="K826" s="82" t="str">
        <f>IFERROR(VLOOKUP($C:$C,source!$A:$B,2,0),"OLD STOCKS")</f>
        <v>SP20</v>
      </c>
      <c r="L826" s="82" t="str">
        <f t="shared" si="69"/>
        <v>магазин Европейский-APPAREL-SP20-July 2020</v>
      </c>
      <c r="M826" s="83">
        <f t="shared" si="70"/>
        <v>249</v>
      </c>
      <c r="N826" s="84">
        <f t="shared" si="71"/>
        <v>419371.93</v>
      </c>
    </row>
    <row r="827" spans="1:14" x14ac:dyDescent="0.3">
      <c r="A827" s="82" t="s">
        <v>78</v>
      </c>
      <c r="B827" s="82" t="s">
        <v>70</v>
      </c>
      <c r="C827" s="82" t="s">
        <v>102</v>
      </c>
      <c r="D827" s="111">
        <v>258</v>
      </c>
      <c r="E827" s="84">
        <v>319242.26</v>
      </c>
      <c r="F827" s="84">
        <v>609200</v>
      </c>
      <c r="G827" s="84">
        <v>53207.17</v>
      </c>
      <c r="H827" s="91" t="s">
        <v>39</v>
      </c>
      <c r="I827" s="82" t="str">
        <f t="shared" si="68"/>
        <v>магазин Европейский</v>
      </c>
      <c r="J827" s="82" t="str">
        <f>VLOOKUP($B:$B,source!$A:$B,2,0)</f>
        <v>APPAREL</v>
      </c>
      <c r="K827" s="82" t="str">
        <f>IFERROR(VLOOKUP($C:$C,source!$A:$B,2,0),"OLD STOCKS")</f>
        <v>SU20</v>
      </c>
      <c r="L827" s="82" t="str">
        <f t="shared" si="69"/>
        <v>магазин Европейский-APPAREL-SU20-July 2020</v>
      </c>
      <c r="M827" s="83">
        <f t="shared" si="70"/>
        <v>258</v>
      </c>
      <c r="N827" s="84">
        <f t="shared" si="71"/>
        <v>319242.26</v>
      </c>
    </row>
    <row r="828" spans="1:14" x14ac:dyDescent="0.3">
      <c r="A828" s="82" t="s">
        <v>79</v>
      </c>
      <c r="B828" s="82" t="s">
        <v>57</v>
      </c>
      <c r="C828" s="82" t="s">
        <v>58</v>
      </c>
      <c r="D828" s="111">
        <v>28</v>
      </c>
      <c r="E828" s="84">
        <v>46644.75</v>
      </c>
      <c r="F828" s="84">
        <v>78320</v>
      </c>
      <c r="G828" s="84">
        <v>7774.14</v>
      </c>
      <c r="H828" s="91" t="s">
        <v>39</v>
      </c>
      <c r="I828" s="82" t="str">
        <f t="shared" si="68"/>
        <v>магазин Манеж</v>
      </c>
      <c r="J828" s="82" t="str">
        <f>VLOOKUP($B:$B,source!$A:$B,2,0)</f>
        <v>ACC</v>
      </c>
      <c r="K828" s="82" t="str">
        <f>IFERROR(VLOOKUP($C:$C,source!$A:$B,2,0),"OLD STOCKS")</f>
        <v>C/O</v>
      </c>
      <c r="L828" s="82" t="str">
        <f t="shared" si="69"/>
        <v>магазин Манеж-ACC-C/O-July 2020</v>
      </c>
      <c r="M828" s="83">
        <f t="shared" si="70"/>
        <v>28</v>
      </c>
      <c r="N828" s="84">
        <f t="shared" si="71"/>
        <v>46644.75</v>
      </c>
    </row>
    <row r="829" spans="1:14" x14ac:dyDescent="0.3">
      <c r="A829" s="82" t="s">
        <v>79</v>
      </c>
      <c r="B829" s="82" t="s">
        <v>57</v>
      </c>
      <c r="C829" s="82" t="s">
        <v>74</v>
      </c>
      <c r="D829" s="111">
        <v>29</v>
      </c>
      <c r="E829" s="84">
        <v>27721</v>
      </c>
      <c r="F829" s="84">
        <v>65510</v>
      </c>
      <c r="G829" s="84">
        <v>4620.17</v>
      </c>
      <c r="H829" s="91" t="s">
        <v>39</v>
      </c>
      <c r="I829" s="82" t="str">
        <f t="shared" si="68"/>
        <v>магазин Манеж</v>
      </c>
      <c r="J829" s="82" t="str">
        <f>VLOOKUP($B:$B,source!$A:$B,2,0)</f>
        <v>ACC</v>
      </c>
      <c r="K829" s="82" t="str">
        <f>IFERROR(VLOOKUP($C:$C,source!$A:$B,2,0),"OLD STOCKS")</f>
        <v>SP20</v>
      </c>
      <c r="L829" s="82" t="str">
        <f t="shared" si="69"/>
        <v>магазин Манеж-ACC-SP20-July 2020</v>
      </c>
      <c r="M829" s="83">
        <f t="shared" si="70"/>
        <v>29</v>
      </c>
      <c r="N829" s="84">
        <f t="shared" si="71"/>
        <v>27721</v>
      </c>
    </row>
    <row r="830" spans="1:14" x14ac:dyDescent="0.3">
      <c r="A830" s="82" t="s">
        <v>79</v>
      </c>
      <c r="B830" s="82" t="s">
        <v>57</v>
      </c>
      <c r="C830" s="82" t="s">
        <v>60</v>
      </c>
      <c r="D830" s="111">
        <v>105</v>
      </c>
      <c r="E830" s="84">
        <v>19725.16</v>
      </c>
      <c r="F830" s="84">
        <v>20105</v>
      </c>
      <c r="G830" s="84">
        <v>3287.74</v>
      </c>
      <c r="H830" s="91" t="s">
        <v>39</v>
      </c>
      <c r="I830" s="82" t="str">
        <f t="shared" si="68"/>
        <v>магазин Манеж</v>
      </c>
      <c r="J830" s="82" t="str">
        <f>VLOOKUP($B:$B,source!$A:$B,2,0)</f>
        <v>ACC</v>
      </c>
      <c r="K830" s="82" t="str">
        <f>IFERROR(VLOOKUP($C:$C,source!$A:$B,2,0),"OLD STOCKS")</f>
        <v>All Seasons</v>
      </c>
      <c r="L830" s="82" t="str">
        <f t="shared" si="69"/>
        <v>магазин Манеж-ACC-All Seasons-July 2020</v>
      </c>
      <c r="M830" s="83">
        <f t="shared" si="70"/>
        <v>105</v>
      </c>
      <c r="N830" s="84">
        <f t="shared" si="71"/>
        <v>19725.16</v>
      </c>
    </row>
    <row r="831" spans="1:14" x14ac:dyDescent="0.3">
      <c r="A831" s="82" t="s">
        <v>79</v>
      </c>
      <c r="B831" s="82" t="s">
        <v>57</v>
      </c>
      <c r="C831" s="82" t="s">
        <v>62</v>
      </c>
      <c r="D831" s="111">
        <v>2</v>
      </c>
      <c r="E831" s="84">
        <v>5206.25</v>
      </c>
      <c r="F831" s="84">
        <v>11900</v>
      </c>
      <c r="G831" s="84">
        <v>867.71</v>
      </c>
      <c r="H831" s="91" t="s">
        <v>39</v>
      </c>
      <c r="I831" s="82" t="str">
        <f t="shared" si="68"/>
        <v>магазин Манеж</v>
      </c>
      <c r="J831" s="82" t="str">
        <f>VLOOKUP($B:$B,source!$A:$B,2,0)</f>
        <v>ACC</v>
      </c>
      <c r="K831" s="82" t="str">
        <f>IFERROR(VLOOKUP($C:$C,source!$A:$B,2,0),"OLD STOCKS")</f>
        <v>OLD STOCKS</v>
      </c>
      <c r="L831" s="82" t="str">
        <f t="shared" si="69"/>
        <v>магазин Манеж-ACC-OLD STOCKS-July 2020</v>
      </c>
      <c r="M831" s="83">
        <f t="shared" si="70"/>
        <v>2</v>
      </c>
      <c r="N831" s="84">
        <f t="shared" si="71"/>
        <v>5206.25</v>
      </c>
    </row>
    <row r="832" spans="1:14" x14ac:dyDescent="0.3">
      <c r="A832" s="82" t="s">
        <v>79</v>
      </c>
      <c r="B832" s="82" t="s">
        <v>57</v>
      </c>
      <c r="C832" s="82" t="s">
        <v>102</v>
      </c>
      <c r="D832" s="111">
        <v>41</v>
      </c>
      <c r="E832" s="84">
        <v>55919.75</v>
      </c>
      <c r="F832" s="84">
        <v>106850</v>
      </c>
      <c r="G832" s="84">
        <v>9319.98</v>
      </c>
      <c r="H832" s="91" t="s">
        <v>39</v>
      </c>
      <c r="I832" s="82" t="str">
        <f t="shared" si="68"/>
        <v>магазин Манеж</v>
      </c>
      <c r="J832" s="82" t="str">
        <f>VLOOKUP($B:$B,source!$A:$B,2,0)</f>
        <v>ACC</v>
      </c>
      <c r="K832" s="82" t="str">
        <f>IFERROR(VLOOKUP($C:$C,source!$A:$B,2,0),"OLD STOCKS")</f>
        <v>SU20</v>
      </c>
      <c r="L832" s="82" t="str">
        <f t="shared" si="69"/>
        <v>магазин Манеж-ACC-SU20-July 2020</v>
      </c>
      <c r="M832" s="83">
        <f t="shared" si="70"/>
        <v>41</v>
      </c>
      <c r="N832" s="84">
        <f t="shared" si="71"/>
        <v>55919.75</v>
      </c>
    </row>
    <row r="833" spans="1:14" x14ac:dyDescent="0.3">
      <c r="A833" s="82" t="s">
        <v>79</v>
      </c>
      <c r="B833" s="82" t="s">
        <v>57</v>
      </c>
      <c r="C833" s="82" t="s">
        <v>63</v>
      </c>
      <c r="D833" s="111">
        <v>3</v>
      </c>
      <c r="E833" s="84">
        <v>7012.5</v>
      </c>
      <c r="F833" s="84">
        <v>12750</v>
      </c>
      <c r="G833" s="84">
        <v>1168.75</v>
      </c>
      <c r="H833" s="91" t="s">
        <v>39</v>
      </c>
      <c r="I833" s="82" t="str">
        <f t="shared" ref="I833:I871" si="72">A833</f>
        <v>магазин Манеж</v>
      </c>
      <c r="J833" s="82" t="str">
        <f>VLOOKUP($B:$B,source!$A:$B,2,0)</f>
        <v>ACC</v>
      </c>
      <c r="K833" s="82" t="str">
        <f>IFERROR(VLOOKUP($C:$C,source!$A:$B,2,0),"OLD STOCKS")</f>
        <v>FA19</v>
      </c>
      <c r="L833" s="82" t="str">
        <f t="shared" ref="L833:L871" si="73">I833&amp;"-"&amp;J833&amp;"-"&amp;K833&amp;"-"&amp;H833</f>
        <v>магазин Манеж-ACC-FA19-July 2020</v>
      </c>
      <c r="M833" s="83">
        <f t="shared" ref="M833:M871" si="74">D833</f>
        <v>3</v>
      </c>
      <c r="N833" s="84">
        <f t="shared" ref="N833:N871" si="75">E833</f>
        <v>7012.5</v>
      </c>
    </row>
    <row r="834" spans="1:14" x14ac:dyDescent="0.3">
      <c r="A834" s="82" t="s">
        <v>79</v>
      </c>
      <c r="B834" s="82" t="s">
        <v>64</v>
      </c>
      <c r="C834" s="82" t="s">
        <v>58</v>
      </c>
      <c r="D834" s="111">
        <v>203</v>
      </c>
      <c r="E834" s="84">
        <v>1077670.5</v>
      </c>
      <c r="F834" s="84">
        <v>1416850</v>
      </c>
      <c r="G834" s="84">
        <v>179611.69</v>
      </c>
      <c r="H834" s="91" t="s">
        <v>39</v>
      </c>
      <c r="I834" s="82" t="str">
        <f t="shared" si="72"/>
        <v>магазин Манеж</v>
      </c>
      <c r="J834" s="82" t="str">
        <f>VLOOKUP($B:$B,source!$A:$B,2,0)</f>
        <v>FOOTWEAR</v>
      </c>
      <c r="K834" s="82" t="str">
        <f>IFERROR(VLOOKUP($C:$C,source!$A:$B,2,0),"OLD STOCKS")</f>
        <v>C/O</v>
      </c>
      <c r="L834" s="82" t="str">
        <f t="shared" si="73"/>
        <v>магазин Манеж-FOOTWEAR-C/O-July 2020</v>
      </c>
      <c r="M834" s="83">
        <f t="shared" si="74"/>
        <v>203</v>
      </c>
      <c r="N834" s="84">
        <f t="shared" si="75"/>
        <v>1077670.5</v>
      </c>
    </row>
    <row r="835" spans="1:14" x14ac:dyDescent="0.3">
      <c r="A835" s="82" t="s">
        <v>79</v>
      </c>
      <c r="B835" s="82" t="s">
        <v>64</v>
      </c>
      <c r="C835" s="82" t="s">
        <v>99</v>
      </c>
      <c r="D835" s="111">
        <v>3</v>
      </c>
      <c r="E835" s="84">
        <v>11700</v>
      </c>
      <c r="F835" s="84">
        <v>23400</v>
      </c>
      <c r="G835" s="84">
        <v>1950</v>
      </c>
      <c r="H835" s="91" t="s">
        <v>39</v>
      </c>
      <c r="I835" s="82" t="str">
        <f t="shared" si="72"/>
        <v>магазин Манеж</v>
      </c>
      <c r="J835" s="82" t="str">
        <f>VLOOKUP($B:$B,source!$A:$B,2,0)</f>
        <v>FOOTWEAR</v>
      </c>
      <c r="K835" s="82" t="str">
        <f>IFERROR(VLOOKUP($C:$C,source!$A:$B,2,0),"OLD STOCKS")</f>
        <v>Incubate 2020</v>
      </c>
      <c r="L835" s="82" t="str">
        <f t="shared" si="73"/>
        <v>магазин Манеж-FOOTWEAR-Incubate 2020-July 2020</v>
      </c>
      <c r="M835" s="83">
        <f t="shared" si="74"/>
        <v>3</v>
      </c>
      <c r="N835" s="84">
        <f t="shared" si="75"/>
        <v>11700</v>
      </c>
    </row>
    <row r="836" spans="1:14" x14ac:dyDescent="0.3">
      <c r="A836" s="82" t="s">
        <v>79</v>
      </c>
      <c r="B836" s="82" t="s">
        <v>64</v>
      </c>
      <c r="C836" s="82" t="s">
        <v>59</v>
      </c>
      <c r="D836" s="111">
        <v>36</v>
      </c>
      <c r="E836" s="84">
        <v>159173</v>
      </c>
      <c r="F836" s="84">
        <v>282400</v>
      </c>
      <c r="G836" s="84">
        <v>26528.83</v>
      </c>
      <c r="H836" s="91" t="s">
        <v>39</v>
      </c>
      <c r="I836" s="82" t="str">
        <f t="shared" si="72"/>
        <v>магазин Манеж</v>
      </c>
      <c r="J836" s="82" t="str">
        <f>VLOOKUP($B:$B,source!$A:$B,2,0)</f>
        <v>FOOTWEAR</v>
      </c>
      <c r="K836" s="82" t="str">
        <f>IFERROR(VLOOKUP($C:$C,source!$A:$B,2,0),"OLD STOCKS")</f>
        <v>OLD STOCKS</v>
      </c>
      <c r="L836" s="82" t="str">
        <f t="shared" si="73"/>
        <v>магазин Манеж-FOOTWEAR-OLD STOCKS-July 2020</v>
      </c>
      <c r="M836" s="83">
        <f t="shared" si="74"/>
        <v>36</v>
      </c>
      <c r="N836" s="84">
        <f t="shared" si="75"/>
        <v>159173</v>
      </c>
    </row>
    <row r="837" spans="1:14" x14ac:dyDescent="0.3">
      <c r="A837" s="82" t="s">
        <v>79</v>
      </c>
      <c r="B837" s="82" t="s">
        <v>64</v>
      </c>
      <c r="C837" s="82" t="s">
        <v>74</v>
      </c>
      <c r="D837" s="111">
        <v>272</v>
      </c>
      <c r="E837" s="84">
        <v>921256.81</v>
      </c>
      <c r="F837" s="84">
        <v>1879800</v>
      </c>
      <c r="G837" s="84">
        <v>153542.92000000001</v>
      </c>
      <c r="H837" s="91" t="s">
        <v>39</v>
      </c>
      <c r="I837" s="82" t="str">
        <f t="shared" si="72"/>
        <v>магазин Манеж</v>
      </c>
      <c r="J837" s="82" t="str">
        <f>VLOOKUP($B:$B,source!$A:$B,2,0)</f>
        <v>FOOTWEAR</v>
      </c>
      <c r="K837" s="82" t="str">
        <f>IFERROR(VLOOKUP($C:$C,source!$A:$B,2,0),"OLD STOCKS")</f>
        <v>SP20</v>
      </c>
      <c r="L837" s="82" t="str">
        <f t="shared" si="73"/>
        <v>магазин Манеж-FOOTWEAR-SP20-July 2020</v>
      </c>
      <c r="M837" s="83">
        <f t="shared" si="74"/>
        <v>272</v>
      </c>
      <c r="N837" s="84">
        <f t="shared" si="75"/>
        <v>921256.81</v>
      </c>
    </row>
    <row r="838" spans="1:14" x14ac:dyDescent="0.3">
      <c r="A838" s="82" t="s">
        <v>79</v>
      </c>
      <c r="B838" s="82" t="s">
        <v>64</v>
      </c>
      <c r="C838" s="82" t="s">
        <v>60</v>
      </c>
      <c r="D838" s="111">
        <v>215</v>
      </c>
      <c r="E838" s="84">
        <v>1259615</v>
      </c>
      <c r="F838" s="84">
        <v>1320500</v>
      </c>
      <c r="G838" s="84">
        <v>209935.79</v>
      </c>
      <c r="H838" s="91" t="s">
        <v>39</v>
      </c>
      <c r="I838" s="82" t="str">
        <f t="shared" si="72"/>
        <v>магазин Манеж</v>
      </c>
      <c r="J838" s="82" t="str">
        <f>VLOOKUP($B:$B,source!$A:$B,2,0)</f>
        <v>FOOTWEAR</v>
      </c>
      <c r="K838" s="82" t="str">
        <f>IFERROR(VLOOKUP($C:$C,source!$A:$B,2,0),"OLD STOCKS")</f>
        <v>All Seasons</v>
      </c>
      <c r="L838" s="82" t="str">
        <f t="shared" si="73"/>
        <v>магазин Манеж-FOOTWEAR-All Seasons-July 2020</v>
      </c>
      <c r="M838" s="83">
        <f t="shared" si="74"/>
        <v>215</v>
      </c>
      <c r="N838" s="84">
        <f t="shared" si="75"/>
        <v>1259615</v>
      </c>
    </row>
    <row r="839" spans="1:14" x14ac:dyDescent="0.3">
      <c r="A839" s="82" t="s">
        <v>79</v>
      </c>
      <c r="B839" s="82" t="s">
        <v>64</v>
      </c>
      <c r="C839" s="82" t="s">
        <v>62</v>
      </c>
      <c r="D839" s="111">
        <v>1</v>
      </c>
      <c r="E839" s="84">
        <v>4480</v>
      </c>
      <c r="F839" s="84">
        <v>6400</v>
      </c>
      <c r="G839" s="84">
        <v>746.67</v>
      </c>
      <c r="H839" s="91" t="s">
        <v>39</v>
      </c>
      <c r="I839" s="82" t="str">
        <f t="shared" si="72"/>
        <v>магазин Манеж</v>
      </c>
      <c r="J839" s="82" t="str">
        <f>VLOOKUP($B:$B,source!$A:$B,2,0)</f>
        <v>FOOTWEAR</v>
      </c>
      <c r="K839" s="82" t="str">
        <f>IFERROR(VLOOKUP($C:$C,source!$A:$B,2,0),"OLD STOCKS")</f>
        <v>OLD STOCKS</v>
      </c>
      <c r="L839" s="82" t="str">
        <f t="shared" si="73"/>
        <v>магазин Манеж-FOOTWEAR-OLD STOCKS-July 2020</v>
      </c>
      <c r="M839" s="83">
        <f t="shared" si="74"/>
        <v>1</v>
      </c>
      <c r="N839" s="84">
        <f t="shared" si="75"/>
        <v>4480</v>
      </c>
    </row>
    <row r="840" spans="1:14" x14ac:dyDescent="0.3">
      <c r="A840" s="82" t="s">
        <v>79</v>
      </c>
      <c r="B840" s="82" t="s">
        <v>64</v>
      </c>
      <c r="C840" s="82" t="s">
        <v>102</v>
      </c>
      <c r="D840" s="111">
        <v>191</v>
      </c>
      <c r="E840" s="84">
        <v>726598.15</v>
      </c>
      <c r="F840" s="84">
        <v>1312280</v>
      </c>
      <c r="G840" s="84">
        <v>121099.7</v>
      </c>
      <c r="H840" s="91" t="s">
        <v>39</v>
      </c>
      <c r="I840" s="82" t="str">
        <f t="shared" si="72"/>
        <v>магазин Манеж</v>
      </c>
      <c r="J840" s="82" t="str">
        <f>VLOOKUP($B:$B,source!$A:$B,2,0)</f>
        <v>FOOTWEAR</v>
      </c>
      <c r="K840" s="82" t="str">
        <f>IFERROR(VLOOKUP($C:$C,source!$A:$B,2,0),"OLD STOCKS")</f>
        <v>SU20</v>
      </c>
      <c r="L840" s="82" t="str">
        <f t="shared" si="73"/>
        <v>магазин Манеж-FOOTWEAR-SU20-July 2020</v>
      </c>
      <c r="M840" s="83">
        <f t="shared" si="74"/>
        <v>191</v>
      </c>
      <c r="N840" s="84">
        <f t="shared" si="75"/>
        <v>726598.15</v>
      </c>
    </row>
    <row r="841" spans="1:14" x14ac:dyDescent="0.3">
      <c r="A841" s="82" t="s">
        <v>79</v>
      </c>
      <c r="B841" s="82" t="s">
        <v>70</v>
      </c>
      <c r="C841" s="82" t="s">
        <v>58</v>
      </c>
      <c r="D841" s="111">
        <v>60</v>
      </c>
      <c r="E841" s="84">
        <v>77127.25</v>
      </c>
      <c r="F841" s="84">
        <v>128900</v>
      </c>
      <c r="G841" s="84">
        <v>12854.6</v>
      </c>
      <c r="H841" s="91" t="s">
        <v>39</v>
      </c>
      <c r="I841" s="82" t="str">
        <f t="shared" si="72"/>
        <v>магазин Манеж</v>
      </c>
      <c r="J841" s="82" t="str">
        <f>VLOOKUP($B:$B,source!$A:$B,2,0)</f>
        <v>APPAREL</v>
      </c>
      <c r="K841" s="82" t="str">
        <f>IFERROR(VLOOKUP($C:$C,source!$A:$B,2,0),"OLD STOCKS")</f>
        <v>C/O</v>
      </c>
      <c r="L841" s="82" t="str">
        <f t="shared" si="73"/>
        <v>магазин Манеж-APPAREL-C/O-July 2020</v>
      </c>
      <c r="M841" s="83">
        <f t="shared" si="74"/>
        <v>60</v>
      </c>
      <c r="N841" s="84">
        <f t="shared" si="75"/>
        <v>77127.25</v>
      </c>
    </row>
    <row r="842" spans="1:14" x14ac:dyDescent="0.3">
      <c r="A842" s="82" t="s">
        <v>79</v>
      </c>
      <c r="B842" s="82" t="s">
        <v>70</v>
      </c>
      <c r="C842" s="82" t="s">
        <v>74</v>
      </c>
      <c r="D842" s="111">
        <v>150</v>
      </c>
      <c r="E842" s="84">
        <v>233006.86</v>
      </c>
      <c r="F842" s="84">
        <v>531800</v>
      </c>
      <c r="G842" s="84">
        <v>38834.47</v>
      </c>
      <c r="H842" s="91" t="s">
        <v>39</v>
      </c>
      <c r="I842" s="82" t="str">
        <f t="shared" si="72"/>
        <v>магазин Манеж</v>
      </c>
      <c r="J842" s="82" t="str">
        <f>VLOOKUP($B:$B,source!$A:$B,2,0)</f>
        <v>APPAREL</v>
      </c>
      <c r="K842" s="82" t="str">
        <f>IFERROR(VLOOKUP($C:$C,source!$A:$B,2,0),"OLD STOCKS")</f>
        <v>SP20</v>
      </c>
      <c r="L842" s="82" t="str">
        <f t="shared" si="73"/>
        <v>магазин Манеж-APPAREL-SP20-July 2020</v>
      </c>
      <c r="M842" s="83">
        <f t="shared" si="74"/>
        <v>150</v>
      </c>
      <c r="N842" s="84">
        <f t="shared" si="75"/>
        <v>233006.86</v>
      </c>
    </row>
    <row r="843" spans="1:14" x14ac:dyDescent="0.3">
      <c r="A843" s="82" t="s">
        <v>79</v>
      </c>
      <c r="B843" s="82" t="s">
        <v>70</v>
      </c>
      <c r="C843" s="82" t="s">
        <v>102</v>
      </c>
      <c r="D843" s="111">
        <v>148</v>
      </c>
      <c r="E843" s="84">
        <v>178316.47</v>
      </c>
      <c r="F843" s="84">
        <v>371950</v>
      </c>
      <c r="G843" s="84">
        <v>29719.46</v>
      </c>
      <c r="H843" s="91" t="s">
        <v>39</v>
      </c>
      <c r="I843" s="82" t="str">
        <f t="shared" si="72"/>
        <v>магазин Манеж</v>
      </c>
      <c r="J843" s="82" t="str">
        <f>VLOOKUP($B:$B,source!$A:$B,2,0)</f>
        <v>APPAREL</v>
      </c>
      <c r="K843" s="82" t="str">
        <f>IFERROR(VLOOKUP($C:$C,source!$A:$B,2,0),"OLD STOCKS")</f>
        <v>SU20</v>
      </c>
      <c r="L843" s="82" t="str">
        <f t="shared" si="73"/>
        <v>магазин Манеж-APPAREL-SU20-July 2020</v>
      </c>
      <c r="M843" s="83">
        <f t="shared" si="74"/>
        <v>148</v>
      </c>
      <c r="N843" s="84">
        <f t="shared" si="75"/>
        <v>178316.47</v>
      </c>
    </row>
    <row r="844" spans="1:14" x14ac:dyDescent="0.3">
      <c r="A844" s="82" t="s">
        <v>81</v>
      </c>
      <c r="B844" s="82" t="s">
        <v>57</v>
      </c>
      <c r="C844" s="82" t="s">
        <v>58</v>
      </c>
      <c r="D844" s="111">
        <v>27</v>
      </c>
      <c r="E844" s="84">
        <v>50466.65</v>
      </c>
      <c r="F844" s="84">
        <v>84350</v>
      </c>
      <c r="G844" s="84">
        <v>8411.11</v>
      </c>
      <c r="H844" s="91" t="s">
        <v>39</v>
      </c>
      <c r="I844" s="82" t="str">
        <f t="shared" si="72"/>
        <v>магазин Метрополис</v>
      </c>
      <c r="J844" s="82" t="str">
        <f>VLOOKUP($B:$B,source!$A:$B,2,0)</f>
        <v>ACC</v>
      </c>
      <c r="K844" s="82" t="str">
        <f>IFERROR(VLOOKUP($C:$C,source!$A:$B,2,0),"OLD STOCKS")</f>
        <v>C/O</v>
      </c>
      <c r="L844" s="82" t="str">
        <f t="shared" si="73"/>
        <v>магазин Метрополис-ACC-C/O-July 2020</v>
      </c>
      <c r="M844" s="83">
        <f t="shared" si="74"/>
        <v>27</v>
      </c>
      <c r="N844" s="84">
        <f t="shared" si="75"/>
        <v>50466.65</v>
      </c>
    </row>
    <row r="845" spans="1:14" x14ac:dyDescent="0.3">
      <c r="A845" s="82" t="s">
        <v>81</v>
      </c>
      <c r="B845" s="82" t="s">
        <v>57</v>
      </c>
      <c r="C845" s="82" t="s">
        <v>74</v>
      </c>
      <c r="D845" s="111">
        <v>10</v>
      </c>
      <c r="E845" s="84">
        <v>9452.5</v>
      </c>
      <c r="F845" s="84">
        <v>19900</v>
      </c>
      <c r="G845" s="84">
        <v>1575.4</v>
      </c>
      <c r="H845" s="91" t="s">
        <v>39</v>
      </c>
      <c r="I845" s="82" t="str">
        <f t="shared" si="72"/>
        <v>магазин Метрополис</v>
      </c>
      <c r="J845" s="82" t="str">
        <f>VLOOKUP($B:$B,source!$A:$B,2,0)</f>
        <v>ACC</v>
      </c>
      <c r="K845" s="82" t="str">
        <f>IFERROR(VLOOKUP($C:$C,source!$A:$B,2,0),"OLD STOCKS")</f>
        <v>SP20</v>
      </c>
      <c r="L845" s="82" t="str">
        <f t="shared" si="73"/>
        <v>магазин Метрополис-ACC-SP20-July 2020</v>
      </c>
      <c r="M845" s="83">
        <f t="shared" si="74"/>
        <v>10</v>
      </c>
      <c r="N845" s="84">
        <f t="shared" si="75"/>
        <v>9452.5</v>
      </c>
    </row>
    <row r="846" spans="1:14" x14ac:dyDescent="0.3">
      <c r="A846" s="82" t="s">
        <v>81</v>
      </c>
      <c r="B846" s="82" t="s">
        <v>57</v>
      </c>
      <c r="C846" s="82" t="s">
        <v>60</v>
      </c>
      <c r="D846" s="111">
        <v>59</v>
      </c>
      <c r="E846" s="84">
        <v>11764</v>
      </c>
      <c r="F846" s="84">
        <v>11764</v>
      </c>
      <c r="G846" s="84">
        <v>1960.8</v>
      </c>
      <c r="H846" s="91" t="s">
        <v>39</v>
      </c>
      <c r="I846" s="82" t="str">
        <f t="shared" si="72"/>
        <v>магазин Метрополис</v>
      </c>
      <c r="J846" s="82" t="str">
        <f>VLOOKUP($B:$B,source!$A:$B,2,0)</f>
        <v>ACC</v>
      </c>
      <c r="K846" s="82" t="str">
        <f>IFERROR(VLOOKUP($C:$C,source!$A:$B,2,0),"OLD STOCKS")</f>
        <v>All Seasons</v>
      </c>
      <c r="L846" s="82" t="str">
        <f t="shared" si="73"/>
        <v>магазин Метрополис-ACC-All Seasons-July 2020</v>
      </c>
      <c r="M846" s="83">
        <f t="shared" si="74"/>
        <v>59</v>
      </c>
      <c r="N846" s="84">
        <f t="shared" si="75"/>
        <v>11764</v>
      </c>
    </row>
    <row r="847" spans="1:14" x14ac:dyDescent="0.3">
      <c r="A847" s="82" t="s">
        <v>81</v>
      </c>
      <c r="B847" s="82" t="s">
        <v>57</v>
      </c>
      <c r="C847" s="82" t="s">
        <v>62</v>
      </c>
      <c r="D847" s="111">
        <v>3</v>
      </c>
      <c r="E847" s="84">
        <v>6035</v>
      </c>
      <c r="F847" s="84">
        <v>11050</v>
      </c>
      <c r="G847" s="84">
        <v>1005.83</v>
      </c>
      <c r="H847" s="91" t="s">
        <v>39</v>
      </c>
      <c r="I847" s="82" t="str">
        <f t="shared" si="72"/>
        <v>магазин Метрополис</v>
      </c>
      <c r="J847" s="82" t="str">
        <f>VLOOKUP($B:$B,source!$A:$B,2,0)</f>
        <v>ACC</v>
      </c>
      <c r="K847" s="82" t="str">
        <f>IFERROR(VLOOKUP($C:$C,source!$A:$B,2,0),"OLD STOCKS")</f>
        <v>OLD STOCKS</v>
      </c>
      <c r="L847" s="82" t="str">
        <f t="shared" si="73"/>
        <v>магазин Метрополис-ACC-OLD STOCKS-July 2020</v>
      </c>
      <c r="M847" s="83">
        <f t="shared" si="74"/>
        <v>3</v>
      </c>
      <c r="N847" s="84">
        <f t="shared" si="75"/>
        <v>6035</v>
      </c>
    </row>
    <row r="848" spans="1:14" x14ac:dyDescent="0.3">
      <c r="A848" s="82" t="s">
        <v>81</v>
      </c>
      <c r="B848" s="82" t="s">
        <v>57</v>
      </c>
      <c r="C848" s="82" t="s">
        <v>102</v>
      </c>
      <c r="D848" s="111">
        <v>30</v>
      </c>
      <c r="E848" s="84">
        <v>44873.75</v>
      </c>
      <c r="F848" s="84">
        <v>77450</v>
      </c>
      <c r="G848" s="84">
        <v>7478.98</v>
      </c>
      <c r="H848" s="91" t="s">
        <v>39</v>
      </c>
      <c r="I848" s="82" t="str">
        <f t="shared" si="72"/>
        <v>магазин Метрополис</v>
      </c>
      <c r="J848" s="82" t="str">
        <f>VLOOKUP($B:$B,source!$A:$B,2,0)</f>
        <v>ACC</v>
      </c>
      <c r="K848" s="82" t="str">
        <f>IFERROR(VLOOKUP($C:$C,source!$A:$B,2,0),"OLD STOCKS")</f>
        <v>SU20</v>
      </c>
      <c r="L848" s="82" t="str">
        <f t="shared" si="73"/>
        <v>магазин Метрополис-ACC-SU20-July 2020</v>
      </c>
      <c r="M848" s="83">
        <f t="shared" si="74"/>
        <v>30</v>
      </c>
      <c r="N848" s="84">
        <f t="shared" si="75"/>
        <v>44873.75</v>
      </c>
    </row>
    <row r="849" spans="1:14" x14ac:dyDescent="0.3">
      <c r="A849" s="82" t="s">
        <v>81</v>
      </c>
      <c r="B849" s="82" t="s">
        <v>64</v>
      </c>
      <c r="C849" s="82" t="s">
        <v>58</v>
      </c>
      <c r="D849" s="111">
        <v>198</v>
      </c>
      <c r="E849" s="84">
        <v>1179226.7</v>
      </c>
      <c r="F849" s="84">
        <v>1464500</v>
      </c>
      <c r="G849" s="84">
        <v>196537.89</v>
      </c>
      <c r="H849" s="91" t="s">
        <v>39</v>
      </c>
      <c r="I849" s="82" t="str">
        <f t="shared" si="72"/>
        <v>магазин Метрополис</v>
      </c>
      <c r="J849" s="82" t="str">
        <f>VLOOKUP($B:$B,source!$A:$B,2,0)</f>
        <v>FOOTWEAR</v>
      </c>
      <c r="K849" s="82" t="str">
        <f>IFERROR(VLOOKUP($C:$C,source!$A:$B,2,0),"OLD STOCKS")</f>
        <v>C/O</v>
      </c>
      <c r="L849" s="82" t="str">
        <f t="shared" si="73"/>
        <v>магазин Метрополис-FOOTWEAR-C/O-July 2020</v>
      </c>
      <c r="M849" s="83">
        <f t="shared" si="74"/>
        <v>198</v>
      </c>
      <c r="N849" s="84">
        <f t="shared" si="75"/>
        <v>1179226.7</v>
      </c>
    </row>
    <row r="850" spans="1:14" x14ac:dyDescent="0.3">
      <c r="A850" s="82" t="s">
        <v>81</v>
      </c>
      <c r="B850" s="82" t="s">
        <v>64</v>
      </c>
      <c r="C850" s="82" t="s">
        <v>99</v>
      </c>
      <c r="D850" s="111">
        <v>14</v>
      </c>
      <c r="E850" s="84">
        <v>93080</v>
      </c>
      <c r="F850" s="84">
        <v>104800</v>
      </c>
      <c r="G850" s="84">
        <v>15513.35</v>
      </c>
      <c r="H850" s="91" t="s">
        <v>39</v>
      </c>
      <c r="I850" s="82" t="str">
        <f t="shared" si="72"/>
        <v>магазин Метрополис</v>
      </c>
      <c r="J850" s="82" t="str">
        <f>VLOOKUP($B:$B,source!$A:$B,2,0)</f>
        <v>FOOTWEAR</v>
      </c>
      <c r="K850" s="82" t="str">
        <f>IFERROR(VLOOKUP($C:$C,source!$A:$B,2,0),"OLD STOCKS")</f>
        <v>Incubate 2020</v>
      </c>
      <c r="L850" s="82" t="str">
        <f t="shared" si="73"/>
        <v>магазин Метрополис-FOOTWEAR-Incubate 2020-July 2020</v>
      </c>
      <c r="M850" s="83">
        <f t="shared" si="74"/>
        <v>14</v>
      </c>
      <c r="N850" s="84">
        <f t="shared" si="75"/>
        <v>93080</v>
      </c>
    </row>
    <row r="851" spans="1:14" x14ac:dyDescent="0.3">
      <c r="A851" s="82" t="s">
        <v>81</v>
      </c>
      <c r="B851" s="82" t="s">
        <v>64</v>
      </c>
      <c r="C851" s="82" t="s">
        <v>59</v>
      </c>
      <c r="D851" s="111">
        <v>27</v>
      </c>
      <c r="E851" s="84">
        <v>120503.15</v>
      </c>
      <c r="F851" s="84">
        <v>212800</v>
      </c>
      <c r="G851" s="84">
        <v>20083.86</v>
      </c>
      <c r="H851" s="91" t="s">
        <v>39</v>
      </c>
      <c r="I851" s="82" t="str">
        <f t="shared" si="72"/>
        <v>магазин Метрополис</v>
      </c>
      <c r="J851" s="82" t="str">
        <f>VLOOKUP($B:$B,source!$A:$B,2,0)</f>
        <v>FOOTWEAR</v>
      </c>
      <c r="K851" s="82" t="str">
        <f>IFERROR(VLOOKUP($C:$C,source!$A:$B,2,0),"OLD STOCKS")</f>
        <v>OLD STOCKS</v>
      </c>
      <c r="L851" s="82" t="str">
        <f t="shared" si="73"/>
        <v>магазин Метрополис-FOOTWEAR-OLD STOCKS-July 2020</v>
      </c>
      <c r="M851" s="83">
        <f t="shared" si="74"/>
        <v>27</v>
      </c>
      <c r="N851" s="84">
        <f t="shared" si="75"/>
        <v>120503.15</v>
      </c>
    </row>
    <row r="852" spans="1:14" x14ac:dyDescent="0.3">
      <c r="A852" s="82" t="s">
        <v>81</v>
      </c>
      <c r="B852" s="82" t="s">
        <v>64</v>
      </c>
      <c r="C852" s="82" t="s">
        <v>74</v>
      </c>
      <c r="D852" s="111">
        <v>135</v>
      </c>
      <c r="E852" s="84">
        <v>483049.84</v>
      </c>
      <c r="F852" s="84">
        <v>966700</v>
      </c>
      <c r="G852" s="84">
        <v>80508.42</v>
      </c>
      <c r="H852" s="91" t="s">
        <v>39</v>
      </c>
      <c r="I852" s="82" t="str">
        <f t="shared" si="72"/>
        <v>магазин Метрополис</v>
      </c>
      <c r="J852" s="82" t="str">
        <f>VLOOKUP($B:$B,source!$A:$B,2,0)</f>
        <v>FOOTWEAR</v>
      </c>
      <c r="K852" s="82" t="str">
        <f>IFERROR(VLOOKUP($C:$C,source!$A:$B,2,0),"OLD STOCKS")</f>
        <v>SP20</v>
      </c>
      <c r="L852" s="82" t="str">
        <f t="shared" si="73"/>
        <v>магазин Метрополис-FOOTWEAR-SP20-July 2020</v>
      </c>
      <c r="M852" s="83">
        <f t="shared" si="74"/>
        <v>135</v>
      </c>
      <c r="N852" s="84">
        <f t="shared" si="75"/>
        <v>483049.84</v>
      </c>
    </row>
    <row r="853" spans="1:14" x14ac:dyDescent="0.3">
      <c r="A853" s="82" t="s">
        <v>81</v>
      </c>
      <c r="B853" s="82" t="s">
        <v>64</v>
      </c>
      <c r="C853" s="82" t="s">
        <v>60</v>
      </c>
      <c r="D853" s="111">
        <v>288</v>
      </c>
      <c r="E853" s="84">
        <v>1654085.07</v>
      </c>
      <c r="F853" s="84">
        <v>1764700</v>
      </c>
      <c r="G853" s="84">
        <v>275680.78999999998</v>
      </c>
      <c r="H853" s="91" t="s">
        <v>39</v>
      </c>
      <c r="I853" s="82" t="str">
        <f t="shared" si="72"/>
        <v>магазин Метрополис</v>
      </c>
      <c r="J853" s="82" t="str">
        <f>VLOOKUP($B:$B,source!$A:$B,2,0)</f>
        <v>FOOTWEAR</v>
      </c>
      <c r="K853" s="82" t="str">
        <f>IFERROR(VLOOKUP($C:$C,source!$A:$B,2,0),"OLD STOCKS")</f>
        <v>All Seasons</v>
      </c>
      <c r="L853" s="82" t="str">
        <f t="shared" si="73"/>
        <v>магазин Метрополис-FOOTWEAR-All Seasons-July 2020</v>
      </c>
      <c r="M853" s="83">
        <f t="shared" si="74"/>
        <v>288</v>
      </c>
      <c r="N853" s="84">
        <f t="shared" si="75"/>
        <v>1654085.07</v>
      </c>
    </row>
    <row r="854" spans="1:14" x14ac:dyDescent="0.3">
      <c r="A854" s="82" t="s">
        <v>81</v>
      </c>
      <c r="B854" s="82" t="s">
        <v>64</v>
      </c>
      <c r="C854" s="82" t="s">
        <v>102</v>
      </c>
      <c r="D854" s="111">
        <v>266</v>
      </c>
      <c r="E854" s="84">
        <v>1043554.33</v>
      </c>
      <c r="F854" s="84">
        <v>1861490</v>
      </c>
      <c r="G854" s="84">
        <v>173925.73</v>
      </c>
      <c r="H854" s="91" t="s">
        <v>39</v>
      </c>
      <c r="I854" s="82" t="str">
        <f t="shared" si="72"/>
        <v>магазин Метрополис</v>
      </c>
      <c r="J854" s="82" t="str">
        <f>VLOOKUP($B:$B,source!$A:$B,2,0)</f>
        <v>FOOTWEAR</v>
      </c>
      <c r="K854" s="82" t="str">
        <f>IFERROR(VLOOKUP($C:$C,source!$A:$B,2,0),"OLD STOCKS")</f>
        <v>SU20</v>
      </c>
      <c r="L854" s="82" t="str">
        <f t="shared" si="73"/>
        <v>магазин Метрополис-FOOTWEAR-SU20-July 2020</v>
      </c>
      <c r="M854" s="83">
        <f t="shared" si="74"/>
        <v>266</v>
      </c>
      <c r="N854" s="84">
        <f t="shared" si="75"/>
        <v>1043554.33</v>
      </c>
    </row>
    <row r="855" spans="1:14" x14ac:dyDescent="0.3">
      <c r="A855" s="82" t="s">
        <v>81</v>
      </c>
      <c r="B855" s="82" t="s">
        <v>70</v>
      </c>
      <c r="C855" s="82" t="s">
        <v>58</v>
      </c>
      <c r="D855" s="111">
        <v>39</v>
      </c>
      <c r="E855" s="84">
        <v>60822.92</v>
      </c>
      <c r="F855" s="84">
        <v>103950</v>
      </c>
      <c r="G855" s="84">
        <v>10137.19</v>
      </c>
      <c r="H855" s="91" t="s">
        <v>39</v>
      </c>
      <c r="I855" s="82" t="str">
        <f t="shared" si="72"/>
        <v>магазин Метрополис</v>
      </c>
      <c r="J855" s="82" t="str">
        <f>VLOOKUP($B:$B,source!$A:$B,2,0)</f>
        <v>APPAREL</v>
      </c>
      <c r="K855" s="82" t="str">
        <f>IFERROR(VLOOKUP($C:$C,source!$A:$B,2,0),"OLD STOCKS")</f>
        <v>C/O</v>
      </c>
      <c r="L855" s="82" t="str">
        <f t="shared" si="73"/>
        <v>магазин Метрополис-APPAREL-C/O-July 2020</v>
      </c>
      <c r="M855" s="83">
        <f t="shared" si="74"/>
        <v>39</v>
      </c>
      <c r="N855" s="84">
        <f t="shared" si="75"/>
        <v>60822.92</v>
      </c>
    </row>
    <row r="856" spans="1:14" x14ac:dyDescent="0.3">
      <c r="A856" s="82" t="s">
        <v>81</v>
      </c>
      <c r="B856" s="82" t="s">
        <v>70</v>
      </c>
      <c r="C856" s="82" t="s">
        <v>99</v>
      </c>
      <c r="D856" s="111">
        <v>5</v>
      </c>
      <c r="E856" s="84">
        <v>16528.75</v>
      </c>
      <c r="F856" s="84">
        <v>27170</v>
      </c>
      <c r="G856" s="84">
        <v>2754.79</v>
      </c>
      <c r="H856" s="91" t="s">
        <v>39</v>
      </c>
      <c r="I856" s="82" t="str">
        <f t="shared" si="72"/>
        <v>магазин Метрополис</v>
      </c>
      <c r="J856" s="82" t="str">
        <f>VLOOKUP($B:$B,source!$A:$B,2,0)</f>
        <v>APPAREL</v>
      </c>
      <c r="K856" s="82" t="str">
        <f>IFERROR(VLOOKUP($C:$C,source!$A:$B,2,0),"OLD STOCKS")</f>
        <v>Incubate 2020</v>
      </c>
      <c r="L856" s="82" t="str">
        <f t="shared" si="73"/>
        <v>магазин Метрополис-APPAREL-Incubate 2020-July 2020</v>
      </c>
      <c r="M856" s="83">
        <f t="shared" si="74"/>
        <v>5</v>
      </c>
      <c r="N856" s="84">
        <f t="shared" si="75"/>
        <v>16528.75</v>
      </c>
    </row>
    <row r="857" spans="1:14" x14ac:dyDescent="0.3">
      <c r="A857" s="82" t="s">
        <v>81</v>
      </c>
      <c r="B857" s="82" t="s">
        <v>70</v>
      </c>
      <c r="C857" s="82" t="s">
        <v>74</v>
      </c>
      <c r="D857" s="111">
        <v>147</v>
      </c>
      <c r="E857" s="84">
        <v>194757.4</v>
      </c>
      <c r="F857" s="84">
        <v>464150</v>
      </c>
      <c r="G857" s="84">
        <v>32459.62</v>
      </c>
      <c r="H857" s="91" t="s">
        <v>39</v>
      </c>
      <c r="I857" s="82" t="str">
        <f t="shared" si="72"/>
        <v>магазин Метрополис</v>
      </c>
      <c r="J857" s="82" t="str">
        <f>VLOOKUP($B:$B,source!$A:$B,2,0)</f>
        <v>APPAREL</v>
      </c>
      <c r="K857" s="82" t="str">
        <f>IFERROR(VLOOKUP($C:$C,source!$A:$B,2,0),"OLD STOCKS")</f>
        <v>SP20</v>
      </c>
      <c r="L857" s="82" t="str">
        <f t="shared" si="73"/>
        <v>магазин Метрополис-APPAREL-SP20-July 2020</v>
      </c>
      <c r="M857" s="83">
        <f t="shared" si="74"/>
        <v>147</v>
      </c>
      <c r="N857" s="84">
        <f t="shared" si="75"/>
        <v>194757.4</v>
      </c>
    </row>
    <row r="858" spans="1:14" x14ac:dyDescent="0.3">
      <c r="A858" s="82" t="s">
        <v>81</v>
      </c>
      <c r="B858" s="82" t="s">
        <v>70</v>
      </c>
      <c r="C858" s="82" t="s">
        <v>102</v>
      </c>
      <c r="D858" s="111">
        <v>189</v>
      </c>
      <c r="E858" s="84">
        <v>224273.19</v>
      </c>
      <c r="F858" s="84">
        <v>479550</v>
      </c>
      <c r="G858" s="84">
        <v>37378.94</v>
      </c>
      <c r="H858" s="91" t="s">
        <v>39</v>
      </c>
      <c r="I858" s="82" t="str">
        <f t="shared" si="72"/>
        <v>магазин Метрополис</v>
      </c>
      <c r="J858" s="82" t="str">
        <f>VLOOKUP($B:$B,source!$A:$B,2,0)</f>
        <v>APPAREL</v>
      </c>
      <c r="K858" s="82" t="str">
        <f>IFERROR(VLOOKUP($C:$C,source!$A:$B,2,0),"OLD STOCKS")</f>
        <v>SU20</v>
      </c>
      <c r="L858" s="82" t="str">
        <f t="shared" si="73"/>
        <v>магазин Метрополис-APPAREL-SU20-July 2020</v>
      </c>
      <c r="M858" s="83">
        <f t="shared" si="74"/>
        <v>189</v>
      </c>
      <c r="N858" s="84">
        <f t="shared" si="75"/>
        <v>224273.19</v>
      </c>
    </row>
    <row r="859" spans="1:14" x14ac:dyDescent="0.3">
      <c r="A859" s="82" t="s">
        <v>82</v>
      </c>
      <c r="B859" s="82" t="s">
        <v>57</v>
      </c>
      <c r="C859" s="82" t="s">
        <v>58</v>
      </c>
      <c r="D859" s="111">
        <v>10</v>
      </c>
      <c r="E859" s="84">
        <v>16876</v>
      </c>
      <c r="F859" s="84">
        <v>16876</v>
      </c>
      <c r="G859" s="84">
        <v>2812.69</v>
      </c>
      <c r="H859" s="91" t="s">
        <v>39</v>
      </c>
      <c r="I859" s="82" t="str">
        <f t="shared" si="72"/>
        <v>магазин Цветной</v>
      </c>
      <c r="J859" s="82" t="str">
        <f>VLOOKUP($B:$B,source!$A:$B,2,0)</f>
        <v>ACC</v>
      </c>
      <c r="K859" s="82" t="str">
        <f>IFERROR(VLOOKUP($C:$C,source!$A:$B,2,0),"OLD STOCKS")</f>
        <v>C/O</v>
      </c>
      <c r="L859" s="82" t="str">
        <f t="shared" si="73"/>
        <v>магазин Цветной-ACC-C/O-July 2020</v>
      </c>
      <c r="M859" s="83">
        <f t="shared" si="74"/>
        <v>10</v>
      </c>
      <c r="N859" s="84">
        <f t="shared" si="75"/>
        <v>16876</v>
      </c>
    </row>
    <row r="860" spans="1:14" x14ac:dyDescent="0.3">
      <c r="A860" s="82" t="s">
        <v>82</v>
      </c>
      <c r="B860" s="82" t="s">
        <v>57</v>
      </c>
      <c r="C860" s="82" t="s">
        <v>74</v>
      </c>
      <c r="D860" s="111">
        <v>8</v>
      </c>
      <c r="E860" s="84">
        <v>14528.8</v>
      </c>
      <c r="F860" s="84">
        <v>14528.8</v>
      </c>
      <c r="G860" s="84">
        <v>2421.4699999999998</v>
      </c>
      <c r="H860" s="91" t="s">
        <v>39</v>
      </c>
      <c r="I860" s="82" t="str">
        <f t="shared" si="72"/>
        <v>магазин Цветной</v>
      </c>
      <c r="J860" s="82" t="str">
        <f>VLOOKUP($B:$B,source!$A:$B,2,0)</f>
        <v>ACC</v>
      </c>
      <c r="K860" s="82" t="str">
        <f>IFERROR(VLOOKUP($C:$C,source!$A:$B,2,0),"OLD STOCKS")</f>
        <v>SP20</v>
      </c>
      <c r="L860" s="82" t="str">
        <f t="shared" si="73"/>
        <v>магазин Цветной-ACC-SP20-July 2020</v>
      </c>
      <c r="M860" s="83">
        <f t="shared" si="74"/>
        <v>8</v>
      </c>
      <c r="N860" s="84">
        <f t="shared" si="75"/>
        <v>14528.8</v>
      </c>
    </row>
    <row r="861" spans="1:14" x14ac:dyDescent="0.3">
      <c r="A861" s="82" t="s">
        <v>82</v>
      </c>
      <c r="B861" s="82" t="s">
        <v>57</v>
      </c>
      <c r="C861" s="82" t="s">
        <v>60</v>
      </c>
      <c r="D861" s="111">
        <v>17</v>
      </c>
      <c r="E861" s="84">
        <v>3323.4</v>
      </c>
      <c r="F861" s="84">
        <v>3323.4</v>
      </c>
      <c r="G861" s="84">
        <v>553.95000000000005</v>
      </c>
      <c r="H861" s="91" t="s">
        <v>39</v>
      </c>
      <c r="I861" s="82" t="str">
        <f t="shared" si="72"/>
        <v>магазин Цветной</v>
      </c>
      <c r="J861" s="82" t="str">
        <f>VLOOKUP($B:$B,source!$A:$B,2,0)</f>
        <v>ACC</v>
      </c>
      <c r="K861" s="82" t="str">
        <f>IFERROR(VLOOKUP($C:$C,source!$A:$B,2,0),"OLD STOCKS")</f>
        <v>All Seasons</v>
      </c>
      <c r="L861" s="82" t="str">
        <f t="shared" si="73"/>
        <v>магазин Цветной-ACC-All Seasons-July 2020</v>
      </c>
      <c r="M861" s="83">
        <f t="shared" si="74"/>
        <v>17</v>
      </c>
      <c r="N861" s="84">
        <f t="shared" si="75"/>
        <v>3323.4</v>
      </c>
    </row>
    <row r="862" spans="1:14" x14ac:dyDescent="0.3">
      <c r="A862" s="82" t="s">
        <v>82</v>
      </c>
      <c r="B862" s="82" t="s">
        <v>57</v>
      </c>
      <c r="C862" s="82" t="s">
        <v>102</v>
      </c>
      <c r="D862" s="111">
        <v>8</v>
      </c>
      <c r="E862" s="84">
        <v>11964.8</v>
      </c>
      <c r="F862" s="84">
        <v>11964.8</v>
      </c>
      <c r="G862" s="84">
        <v>1994.13</v>
      </c>
      <c r="H862" s="91" t="s">
        <v>39</v>
      </c>
      <c r="I862" s="82" t="str">
        <f t="shared" si="72"/>
        <v>магазин Цветной</v>
      </c>
      <c r="J862" s="82" t="str">
        <f>VLOOKUP($B:$B,source!$A:$B,2,0)</f>
        <v>ACC</v>
      </c>
      <c r="K862" s="82" t="str">
        <f>IFERROR(VLOOKUP($C:$C,source!$A:$B,2,0),"OLD STOCKS")</f>
        <v>SU20</v>
      </c>
      <c r="L862" s="82" t="str">
        <f t="shared" si="73"/>
        <v>магазин Цветной-ACC-SU20-July 2020</v>
      </c>
      <c r="M862" s="83">
        <f t="shared" si="74"/>
        <v>8</v>
      </c>
      <c r="N862" s="84">
        <f t="shared" si="75"/>
        <v>11964.8</v>
      </c>
    </row>
    <row r="863" spans="1:14" x14ac:dyDescent="0.3">
      <c r="A863" s="82" t="s">
        <v>82</v>
      </c>
      <c r="B863" s="82" t="s">
        <v>64</v>
      </c>
      <c r="C863" s="82" t="s">
        <v>58</v>
      </c>
      <c r="D863" s="111">
        <v>73</v>
      </c>
      <c r="E863" s="84">
        <v>515046</v>
      </c>
      <c r="F863" s="84">
        <v>515046</v>
      </c>
      <c r="G863" s="84">
        <v>85841.02</v>
      </c>
      <c r="H863" s="91" t="s">
        <v>39</v>
      </c>
      <c r="I863" s="82" t="str">
        <f t="shared" si="72"/>
        <v>магазин Цветной</v>
      </c>
      <c r="J863" s="82" t="str">
        <f>VLOOKUP($B:$B,source!$A:$B,2,0)</f>
        <v>FOOTWEAR</v>
      </c>
      <c r="K863" s="82" t="str">
        <f>IFERROR(VLOOKUP($C:$C,source!$A:$B,2,0),"OLD STOCKS")</f>
        <v>C/O</v>
      </c>
      <c r="L863" s="82" t="str">
        <f t="shared" si="73"/>
        <v>магазин Цветной-FOOTWEAR-C/O-July 2020</v>
      </c>
      <c r="M863" s="83">
        <f t="shared" si="74"/>
        <v>73</v>
      </c>
      <c r="N863" s="84">
        <f t="shared" si="75"/>
        <v>515046</v>
      </c>
    </row>
    <row r="864" spans="1:14" x14ac:dyDescent="0.3">
      <c r="A864" s="82" t="s">
        <v>82</v>
      </c>
      <c r="B864" s="82" t="s">
        <v>64</v>
      </c>
      <c r="C864" s="82" t="s">
        <v>66</v>
      </c>
      <c r="D864" s="111">
        <v>12</v>
      </c>
      <c r="E864" s="84">
        <v>67065</v>
      </c>
      <c r="F864" s="84">
        <v>67065</v>
      </c>
      <c r="G864" s="84">
        <v>11177.5</v>
      </c>
      <c r="H864" s="91" t="s">
        <v>39</v>
      </c>
      <c r="I864" s="82" t="str">
        <f t="shared" si="72"/>
        <v>магазин Цветной</v>
      </c>
      <c r="J864" s="82" t="str">
        <f>VLOOKUP($B:$B,source!$A:$B,2,0)</f>
        <v>FOOTWEAR</v>
      </c>
      <c r="K864" s="82" t="str">
        <f>IFERROR(VLOOKUP($C:$C,source!$A:$B,2,0),"OLD STOCKS")</f>
        <v>Incubate 2019</v>
      </c>
      <c r="L864" s="82" t="str">
        <f t="shared" si="73"/>
        <v>магазин Цветной-FOOTWEAR-Incubate 2019-July 2020</v>
      </c>
      <c r="M864" s="83">
        <f t="shared" si="74"/>
        <v>12</v>
      </c>
      <c r="N864" s="84">
        <f t="shared" si="75"/>
        <v>67065</v>
      </c>
    </row>
    <row r="865" spans="1:14" x14ac:dyDescent="0.3">
      <c r="A865" s="82" t="s">
        <v>82</v>
      </c>
      <c r="B865" s="82" t="s">
        <v>64</v>
      </c>
      <c r="C865" s="82" t="s">
        <v>99</v>
      </c>
      <c r="D865" s="111">
        <v>17</v>
      </c>
      <c r="E865" s="84">
        <v>110570</v>
      </c>
      <c r="F865" s="84">
        <v>110570</v>
      </c>
      <c r="G865" s="84">
        <v>18428.349999999999</v>
      </c>
      <c r="H865" s="91" t="s">
        <v>39</v>
      </c>
      <c r="I865" s="82" t="str">
        <f t="shared" si="72"/>
        <v>магазин Цветной</v>
      </c>
      <c r="J865" s="82" t="str">
        <f>VLOOKUP($B:$B,source!$A:$B,2,0)</f>
        <v>FOOTWEAR</v>
      </c>
      <c r="K865" s="82" t="str">
        <f>IFERROR(VLOOKUP($C:$C,source!$A:$B,2,0),"OLD STOCKS")</f>
        <v>Incubate 2020</v>
      </c>
      <c r="L865" s="82" t="str">
        <f t="shared" si="73"/>
        <v>магазин Цветной-FOOTWEAR-Incubate 2020-July 2020</v>
      </c>
      <c r="M865" s="83">
        <f t="shared" si="74"/>
        <v>17</v>
      </c>
      <c r="N865" s="84">
        <f t="shared" si="75"/>
        <v>110570</v>
      </c>
    </row>
    <row r="866" spans="1:14" x14ac:dyDescent="0.3">
      <c r="A866" s="82" t="s">
        <v>82</v>
      </c>
      <c r="B866" s="82" t="s">
        <v>64</v>
      </c>
      <c r="C866" s="82" t="s">
        <v>74</v>
      </c>
      <c r="D866" s="111">
        <v>47</v>
      </c>
      <c r="E866" s="84">
        <v>190572.5</v>
      </c>
      <c r="F866" s="84">
        <v>190572.5</v>
      </c>
      <c r="G866" s="84">
        <v>31762.17</v>
      </c>
      <c r="H866" s="91" t="s">
        <v>39</v>
      </c>
      <c r="I866" s="82" t="str">
        <f t="shared" si="72"/>
        <v>магазин Цветной</v>
      </c>
      <c r="J866" s="82" t="str">
        <f>VLOOKUP($B:$B,source!$A:$B,2,0)</f>
        <v>FOOTWEAR</v>
      </c>
      <c r="K866" s="82" t="str">
        <f>IFERROR(VLOOKUP($C:$C,source!$A:$B,2,0),"OLD STOCKS")</f>
        <v>SP20</v>
      </c>
      <c r="L866" s="82" t="str">
        <f t="shared" si="73"/>
        <v>магазин Цветной-FOOTWEAR-SP20-July 2020</v>
      </c>
      <c r="M866" s="83">
        <f t="shared" si="74"/>
        <v>47</v>
      </c>
      <c r="N866" s="84">
        <f t="shared" si="75"/>
        <v>190572.5</v>
      </c>
    </row>
    <row r="867" spans="1:14" x14ac:dyDescent="0.3">
      <c r="A867" s="82" t="s">
        <v>82</v>
      </c>
      <c r="B867" s="82" t="s">
        <v>64</v>
      </c>
      <c r="C867" s="82" t="s">
        <v>60</v>
      </c>
      <c r="D867" s="111">
        <v>46</v>
      </c>
      <c r="E867" s="84">
        <v>254990</v>
      </c>
      <c r="F867" s="84">
        <v>254990</v>
      </c>
      <c r="G867" s="84">
        <v>42498.26</v>
      </c>
      <c r="H867" s="91" t="s">
        <v>39</v>
      </c>
      <c r="I867" s="82" t="str">
        <f t="shared" si="72"/>
        <v>магазин Цветной</v>
      </c>
      <c r="J867" s="82" t="str">
        <f>VLOOKUP($B:$B,source!$A:$B,2,0)</f>
        <v>FOOTWEAR</v>
      </c>
      <c r="K867" s="82" t="str">
        <f>IFERROR(VLOOKUP($C:$C,source!$A:$B,2,0),"OLD STOCKS")</f>
        <v>All Seasons</v>
      </c>
      <c r="L867" s="82" t="str">
        <f t="shared" si="73"/>
        <v>магазин Цветной-FOOTWEAR-All Seasons-July 2020</v>
      </c>
      <c r="M867" s="83">
        <f t="shared" si="74"/>
        <v>46</v>
      </c>
      <c r="N867" s="84">
        <f t="shared" si="75"/>
        <v>254990</v>
      </c>
    </row>
    <row r="868" spans="1:14" x14ac:dyDescent="0.3">
      <c r="A868" s="82" t="s">
        <v>82</v>
      </c>
      <c r="B868" s="82" t="s">
        <v>64</v>
      </c>
      <c r="C868" s="82" t="s">
        <v>102</v>
      </c>
      <c r="D868" s="111">
        <v>142</v>
      </c>
      <c r="E868" s="84">
        <v>644082.9</v>
      </c>
      <c r="F868" s="84">
        <v>644082.9</v>
      </c>
      <c r="G868" s="84">
        <v>107347.16</v>
      </c>
      <c r="H868" s="91" t="s">
        <v>39</v>
      </c>
      <c r="I868" s="82" t="str">
        <f t="shared" si="72"/>
        <v>магазин Цветной</v>
      </c>
      <c r="J868" s="82" t="str">
        <f>VLOOKUP($B:$B,source!$A:$B,2,0)</f>
        <v>FOOTWEAR</v>
      </c>
      <c r="K868" s="82" t="str">
        <f>IFERROR(VLOOKUP($C:$C,source!$A:$B,2,0),"OLD STOCKS")</f>
        <v>SU20</v>
      </c>
      <c r="L868" s="82" t="str">
        <f t="shared" si="73"/>
        <v>магазин Цветной-FOOTWEAR-SU20-July 2020</v>
      </c>
      <c r="M868" s="83">
        <f t="shared" si="74"/>
        <v>142</v>
      </c>
      <c r="N868" s="84">
        <f t="shared" si="75"/>
        <v>644082.9</v>
      </c>
    </row>
    <row r="869" spans="1:14" x14ac:dyDescent="0.3">
      <c r="A869" s="82" t="s">
        <v>82</v>
      </c>
      <c r="B869" s="82" t="s">
        <v>70</v>
      </c>
      <c r="C869" s="82" t="s">
        <v>99</v>
      </c>
      <c r="D869" s="111">
        <v>13</v>
      </c>
      <c r="E869" s="84">
        <v>60470</v>
      </c>
      <c r="F869" s="84">
        <v>60470</v>
      </c>
      <c r="G869" s="84">
        <v>10078.33</v>
      </c>
      <c r="H869" s="91" t="s">
        <v>39</v>
      </c>
      <c r="I869" s="82" t="str">
        <f t="shared" si="72"/>
        <v>магазин Цветной</v>
      </c>
      <c r="J869" s="82" t="str">
        <f>VLOOKUP($B:$B,source!$A:$B,2,0)</f>
        <v>APPAREL</v>
      </c>
      <c r="K869" s="82" t="str">
        <f>IFERROR(VLOOKUP($C:$C,source!$A:$B,2,0),"OLD STOCKS")</f>
        <v>Incubate 2020</v>
      </c>
      <c r="L869" s="82" t="str">
        <f t="shared" si="73"/>
        <v>магазин Цветной-APPAREL-Incubate 2020-July 2020</v>
      </c>
      <c r="M869" s="83">
        <f t="shared" si="74"/>
        <v>13</v>
      </c>
      <c r="N869" s="84">
        <f t="shared" si="75"/>
        <v>60470</v>
      </c>
    </row>
    <row r="870" spans="1:14" x14ac:dyDescent="0.3">
      <c r="A870" s="82" t="s">
        <v>82</v>
      </c>
      <c r="B870" s="82" t="s">
        <v>70</v>
      </c>
      <c r="C870" s="82" t="s">
        <v>74</v>
      </c>
      <c r="D870" s="111">
        <v>99</v>
      </c>
      <c r="E870" s="84">
        <v>208524.5</v>
      </c>
      <c r="F870" s="84">
        <v>208524.5</v>
      </c>
      <c r="G870" s="84">
        <v>34754.1</v>
      </c>
      <c r="H870" s="91" t="s">
        <v>39</v>
      </c>
      <c r="I870" s="82" t="str">
        <f t="shared" si="72"/>
        <v>магазин Цветной</v>
      </c>
      <c r="J870" s="82" t="str">
        <f>VLOOKUP($B:$B,source!$A:$B,2,0)</f>
        <v>APPAREL</v>
      </c>
      <c r="K870" s="82" t="str">
        <f>IFERROR(VLOOKUP($C:$C,source!$A:$B,2,0),"OLD STOCKS")</f>
        <v>SP20</v>
      </c>
      <c r="L870" s="82" t="str">
        <f t="shared" si="73"/>
        <v>магазин Цветной-APPAREL-SP20-July 2020</v>
      </c>
      <c r="M870" s="83">
        <f t="shared" si="74"/>
        <v>99</v>
      </c>
      <c r="N870" s="84">
        <f t="shared" si="75"/>
        <v>208524.5</v>
      </c>
    </row>
    <row r="871" spans="1:14" x14ac:dyDescent="0.3">
      <c r="A871" s="82" t="s">
        <v>82</v>
      </c>
      <c r="B871" s="82" t="s">
        <v>70</v>
      </c>
      <c r="C871" s="82" t="s">
        <v>102</v>
      </c>
      <c r="D871" s="111">
        <v>109</v>
      </c>
      <c r="E871" s="84">
        <v>161627.29999999999</v>
      </c>
      <c r="F871" s="84">
        <v>161627.29999999999</v>
      </c>
      <c r="G871" s="84">
        <v>26937.89</v>
      </c>
      <c r="H871" s="91" t="s">
        <v>39</v>
      </c>
      <c r="I871" s="82" t="str">
        <f t="shared" si="72"/>
        <v>магазин Цветной</v>
      </c>
      <c r="J871" s="82" t="str">
        <f>VLOOKUP($B:$B,source!$A:$B,2,0)</f>
        <v>APPAREL</v>
      </c>
      <c r="K871" s="82" t="str">
        <f>IFERROR(VLOOKUP($C:$C,source!$A:$B,2,0),"OLD STOCKS")</f>
        <v>SU20</v>
      </c>
      <c r="L871" s="82" t="str">
        <f t="shared" si="73"/>
        <v>магазин Цветной-APPAREL-SU20-July 2020</v>
      </c>
      <c r="M871" s="83">
        <f t="shared" si="74"/>
        <v>109</v>
      </c>
      <c r="N871" s="84">
        <f t="shared" si="75"/>
        <v>161627.29999999999</v>
      </c>
    </row>
  </sheetData>
  <autoFilter ref="A2:N871" xr:uid="{97079472-300A-4CF4-A409-3F970E8DA872}"/>
  <mergeCells count="1">
    <mergeCell ref="C1:K1"/>
  </mergeCells>
  <phoneticPr fontId="9" type="noConversion"/>
  <conditionalFormatting sqref="L1:L703 L872:L1048576">
    <cfRule type="duplicateValues" dxfId="3" priority="2"/>
  </conditionalFormatting>
  <conditionalFormatting sqref="L704:L871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6A9A9-ABEF-4FEE-9591-4AF71D8FFA53}">
  <sheetPr>
    <tabColor theme="8" tint="0.39997558519241921"/>
  </sheetPr>
  <dimension ref="A1:B13"/>
  <sheetViews>
    <sheetView workbookViewId="0"/>
  </sheetViews>
  <sheetFormatPr defaultRowHeight="15.05" x14ac:dyDescent="0.3"/>
  <cols>
    <col min="1" max="1" width="16.44140625" customWidth="1"/>
    <col min="2" max="2" width="13.88671875" customWidth="1"/>
  </cols>
  <sheetData>
    <row r="1" spans="1:2" x14ac:dyDescent="0.3">
      <c r="A1" s="85" t="s">
        <v>57</v>
      </c>
      <c r="B1" s="86" t="s">
        <v>0</v>
      </c>
    </row>
    <row r="2" spans="1:2" x14ac:dyDescent="0.3">
      <c r="A2" s="85" t="s">
        <v>64</v>
      </c>
      <c r="B2" s="86" t="s">
        <v>2</v>
      </c>
    </row>
    <row r="3" spans="1:2" x14ac:dyDescent="0.3">
      <c r="A3" s="85" t="s">
        <v>70</v>
      </c>
      <c r="B3" s="86" t="s">
        <v>1</v>
      </c>
    </row>
    <row r="4" spans="1:2" x14ac:dyDescent="0.3">
      <c r="A4" s="87" t="s">
        <v>60</v>
      </c>
      <c r="B4" s="86" t="s">
        <v>4</v>
      </c>
    </row>
    <row r="5" spans="1:2" x14ac:dyDescent="0.3">
      <c r="A5" s="87" t="s">
        <v>58</v>
      </c>
      <c r="B5" s="86" t="s">
        <v>20</v>
      </c>
    </row>
    <row r="6" spans="1:2" x14ac:dyDescent="0.3">
      <c r="A6" s="87" t="s">
        <v>88</v>
      </c>
      <c r="B6" s="86" t="s">
        <v>26</v>
      </c>
    </row>
    <row r="7" spans="1:2" x14ac:dyDescent="0.3">
      <c r="A7" s="87" t="s">
        <v>61</v>
      </c>
      <c r="B7" s="86" t="s">
        <v>27</v>
      </c>
    </row>
    <row r="8" spans="1:2" x14ac:dyDescent="0.3">
      <c r="A8" s="87" t="s">
        <v>89</v>
      </c>
      <c r="B8" s="86" t="s">
        <v>28</v>
      </c>
    </row>
    <row r="9" spans="1:2" x14ac:dyDescent="0.3">
      <c r="A9" s="87" t="s">
        <v>90</v>
      </c>
      <c r="B9" s="86" t="s">
        <v>29</v>
      </c>
    </row>
    <row r="10" spans="1:2" x14ac:dyDescent="0.3">
      <c r="A10" s="87" t="s">
        <v>91</v>
      </c>
      <c r="B10" s="86" t="s">
        <v>30</v>
      </c>
    </row>
    <row r="11" spans="1:2" x14ac:dyDescent="0.3">
      <c r="A11" s="87" t="s">
        <v>92</v>
      </c>
      <c r="B11" s="86" t="s">
        <v>31</v>
      </c>
    </row>
    <row r="12" spans="1:2" x14ac:dyDescent="0.3">
      <c r="A12" s="87" t="s">
        <v>66</v>
      </c>
      <c r="B12" s="87" t="s">
        <v>66</v>
      </c>
    </row>
    <row r="13" spans="1:2" x14ac:dyDescent="0.3">
      <c r="A13" s="87" t="s">
        <v>93</v>
      </c>
      <c r="B13" s="87" t="s">
        <v>93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BFA4-333C-4586-8996-B5E1240A7626}">
  <sheetPr>
    <tabColor theme="8" tint="0.39997558519241921"/>
  </sheetPr>
  <dimension ref="A1:K72"/>
  <sheetViews>
    <sheetView topLeftCell="A10" workbookViewId="0"/>
  </sheetViews>
  <sheetFormatPr defaultRowHeight="15.05" x14ac:dyDescent="0.3"/>
  <cols>
    <col min="1" max="1" width="23.5546875" bestFit="1" customWidth="1"/>
    <col min="2" max="2" width="15.5546875" style="104" bestFit="1" customWidth="1"/>
    <col min="3" max="5" width="13.109375" bestFit="1" customWidth="1"/>
    <col min="6" max="6" width="12.88671875" bestFit="1" customWidth="1"/>
    <col min="7" max="8" width="13.109375" bestFit="1" customWidth="1"/>
    <col min="9" max="9" width="12.88671875" bestFit="1" customWidth="1"/>
    <col min="10" max="10" width="13.109375" bestFit="1" customWidth="1"/>
    <col min="11" max="11" width="14.109375" bestFit="1" customWidth="1"/>
  </cols>
  <sheetData>
    <row r="1" spans="1:11" x14ac:dyDescent="0.3">
      <c r="A1" s="102" t="s">
        <v>51</v>
      </c>
      <c r="B1" t="s">
        <v>97</v>
      </c>
    </row>
    <row r="2" spans="1:11" x14ac:dyDescent="0.3">
      <c r="B2"/>
    </row>
    <row r="3" spans="1:11" x14ac:dyDescent="0.3">
      <c r="A3" s="102" t="s">
        <v>96</v>
      </c>
      <c r="B3" s="102" t="s">
        <v>98</v>
      </c>
    </row>
    <row r="4" spans="1:11" x14ac:dyDescent="0.3">
      <c r="A4" s="102" t="s">
        <v>94</v>
      </c>
      <c r="B4" t="s">
        <v>4</v>
      </c>
      <c r="C4" t="s">
        <v>20</v>
      </c>
      <c r="D4" t="s">
        <v>26</v>
      </c>
      <c r="E4" t="s">
        <v>27</v>
      </c>
      <c r="F4" t="s">
        <v>66</v>
      </c>
      <c r="G4" t="s">
        <v>25</v>
      </c>
      <c r="H4" t="s">
        <v>28</v>
      </c>
      <c r="I4" t="s">
        <v>93</v>
      </c>
      <c r="J4" t="s">
        <v>29</v>
      </c>
      <c r="K4" t="s">
        <v>95</v>
      </c>
    </row>
    <row r="5" spans="1:11" x14ac:dyDescent="0.3">
      <c r="A5" s="103" t="s">
        <v>32</v>
      </c>
      <c r="B5" s="104">
        <v>1959607.85</v>
      </c>
      <c r="C5" s="104">
        <v>2144805.6</v>
      </c>
      <c r="D5" s="104">
        <v>12186981.6</v>
      </c>
      <c r="E5" s="104">
        <v>4561700.34</v>
      </c>
      <c r="F5" s="104">
        <v>617916.91</v>
      </c>
      <c r="G5" s="104">
        <v>2597335.4000000008</v>
      </c>
      <c r="H5" s="104">
        <v>113430.25</v>
      </c>
      <c r="I5" s="104"/>
      <c r="J5" s="104"/>
      <c r="K5" s="104">
        <v>24181777.950000003</v>
      </c>
    </row>
    <row r="6" spans="1:11" x14ac:dyDescent="0.3">
      <c r="A6" s="103" t="s">
        <v>33</v>
      </c>
      <c r="B6" s="104">
        <v>3584720.81</v>
      </c>
      <c r="C6" s="104">
        <v>3341696.1599999997</v>
      </c>
      <c r="D6" s="104">
        <v>7167514.9399999995</v>
      </c>
      <c r="E6" s="104">
        <v>3534376.3400000003</v>
      </c>
      <c r="F6" s="104">
        <v>1405897.08</v>
      </c>
      <c r="G6" s="104">
        <v>2775758.08</v>
      </c>
      <c r="H6" s="104">
        <v>2176521.29</v>
      </c>
      <c r="I6" s="104"/>
      <c r="J6" s="104"/>
      <c r="K6" s="104">
        <v>23986484.699999996</v>
      </c>
    </row>
    <row r="7" spans="1:11" x14ac:dyDescent="0.3">
      <c r="A7" s="103" t="s">
        <v>34</v>
      </c>
      <c r="B7" s="104">
        <v>5319267.6099999994</v>
      </c>
      <c r="C7" s="104">
        <v>5253921.91</v>
      </c>
      <c r="D7" s="104">
        <v>3136327</v>
      </c>
      <c r="E7" s="104">
        <v>1150817.2</v>
      </c>
      <c r="F7" s="104">
        <v>941293</v>
      </c>
      <c r="G7" s="104">
        <v>2496444.42</v>
      </c>
      <c r="H7" s="104">
        <v>4902306.7600000007</v>
      </c>
      <c r="I7" s="104">
        <v>200900</v>
      </c>
      <c r="J7" s="104"/>
      <c r="K7" s="104">
        <v>23401277.900000002</v>
      </c>
    </row>
    <row r="8" spans="1:11" x14ac:dyDescent="0.3">
      <c r="A8" s="103" t="s">
        <v>35</v>
      </c>
      <c r="B8" s="104">
        <v>926162</v>
      </c>
      <c r="C8" s="104">
        <v>1216511</v>
      </c>
      <c r="D8" s="104">
        <v>1053842</v>
      </c>
      <c r="E8" s="104">
        <v>501519</v>
      </c>
      <c r="F8" s="104">
        <v>206321</v>
      </c>
      <c r="G8" s="104">
        <v>469308</v>
      </c>
      <c r="H8" s="104">
        <v>1936835</v>
      </c>
      <c r="I8" s="104">
        <v>420152</v>
      </c>
      <c r="J8" s="104">
        <v>8600</v>
      </c>
      <c r="K8" s="104">
        <v>6739250</v>
      </c>
    </row>
    <row r="9" spans="1:11" x14ac:dyDescent="0.3">
      <c r="A9" s="103" t="s">
        <v>36</v>
      </c>
      <c r="B9" s="104">
        <v>3528523</v>
      </c>
      <c r="C9" s="104">
        <v>4201923</v>
      </c>
      <c r="D9" s="104">
        <v>1481817</v>
      </c>
      <c r="E9" s="104">
        <v>656191</v>
      </c>
      <c r="F9" s="104">
        <v>2092675</v>
      </c>
      <c r="G9" s="104">
        <v>1297059</v>
      </c>
      <c r="H9" s="104">
        <v>7768690</v>
      </c>
      <c r="I9" s="104">
        <v>1285529</v>
      </c>
      <c r="J9" s="104">
        <v>842671</v>
      </c>
      <c r="K9" s="104">
        <v>23155078</v>
      </c>
    </row>
    <row r="10" spans="1:11" x14ac:dyDescent="0.3">
      <c r="A10" s="103" t="s">
        <v>37</v>
      </c>
      <c r="B10" s="104">
        <v>13886693.6</v>
      </c>
      <c r="C10" s="104">
        <v>12632713.289999997</v>
      </c>
      <c r="D10" s="104">
        <v>660339.25</v>
      </c>
      <c r="E10" s="104">
        <v>340674</v>
      </c>
      <c r="F10" s="104">
        <v>2077792.62</v>
      </c>
      <c r="G10" s="104">
        <v>1782065.83</v>
      </c>
      <c r="H10" s="104">
        <v>20087668.910000004</v>
      </c>
      <c r="I10" s="104">
        <v>1179614</v>
      </c>
      <c r="J10" s="104">
        <v>7616125.9699999988</v>
      </c>
      <c r="K10" s="104">
        <v>60263687.469999999</v>
      </c>
    </row>
    <row r="11" spans="1:11" x14ac:dyDescent="0.3">
      <c r="A11" s="103" t="s">
        <v>39</v>
      </c>
      <c r="B11" s="104">
        <v>5288243.17</v>
      </c>
      <c r="C11" s="104">
        <v>4376680.4999999991</v>
      </c>
      <c r="D11" s="104">
        <v>477769.73000000004</v>
      </c>
      <c r="E11" s="104">
        <v>257388</v>
      </c>
      <c r="F11" s="104">
        <v>718809</v>
      </c>
      <c r="G11" s="104">
        <v>927386.59000000008</v>
      </c>
      <c r="H11" s="104">
        <v>6066251.9999999991</v>
      </c>
      <c r="I11" s="104">
        <v>1249448.94</v>
      </c>
      <c r="J11" s="104">
        <v>5895625.4500000002</v>
      </c>
      <c r="K11" s="104">
        <v>25257603.379999999</v>
      </c>
    </row>
    <row r="12" spans="1:11" x14ac:dyDescent="0.3">
      <c r="A12" s="103" t="s">
        <v>95</v>
      </c>
      <c r="B12" s="104">
        <v>34493218.039999999</v>
      </c>
      <c r="C12" s="104">
        <v>33168251.459999997</v>
      </c>
      <c r="D12" s="104">
        <v>26164591.52</v>
      </c>
      <c r="E12" s="104">
        <v>11002665.879999999</v>
      </c>
      <c r="F12" s="104">
        <v>8060704.6100000003</v>
      </c>
      <c r="G12" s="104">
        <v>12345357.32</v>
      </c>
      <c r="H12" s="104">
        <v>43051704.210000008</v>
      </c>
      <c r="I12" s="104">
        <v>4335643.9399999995</v>
      </c>
      <c r="J12" s="104">
        <v>14363022.419999998</v>
      </c>
      <c r="K12" s="104">
        <v>186985159.39999998</v>
      </c>
    </row>
    <row r="13" spans="1:11" x14ac:dyDescent="0.3">
      <c r="B13"/>
    </row>
    <row r="14" spans="1:11" x14ac:dyDescent="0.3">
      <c r="B14"/>
    </row>
    <row r="15" spans="1:11" x14ac:dyDescent="0.3">
      <c r="B15"/>
    </row>
    <row r="16" spans="1:11" x14ac:dyDescent="0.3">
      <c r="B16"/>
    </row>
    <row r="17" spans="2:2" x14ac:dyDescent="0.3">
      <c r="B17"/>
    </row>
    <row r="18" spans="2:2" x14ac:dyDescent="0.3">
      <c r="B18"/>
    </row>
    <row r="19" spans="2:2" x14ac:dyDescent="0.3">
      <c r="B19"/>
    </row>
    <row r="20" spans="2:2" x14ac:dyDescent="0.3">
      <c r="B20"/>
    </row>
    <row r="21" spans="2:2" x14ac:dyDescent="0.3">
      <c r="B21"/>
    </row>
    <row r="22" spans="2:2" x14ac:dyDescent="0.3">
      <c r="B22"/>
    </row>
    <row r="23" spans="2:2" x14ac:dyDescent="0.3">
      <c r="B23"/>
    </row>
    <row r="24" spans="2:2" x14ac:dyDescent="0.3">
      <c r="B24"/>
    </row>
    <row r="25" spans="2:2" x14ac:dyDescent="0.3">
      <c r="B25"/>
    </row>
    <row r="26" spans="2:2" x14ac:dyDescent="0.3">
      <c r="B26"/>
    </row>
    <row r="27" spans="2:2" x14ac:dyDescent="0.3">
      <c r="B27"/>
    </row>
    <row r="28" spans="2:2" x14ac:dyDescent="0.3">
      <c r="B28"/>
    </row>
    <row r="29" spans="2:2" x14ac:dyDescent="0.3">
      <c r="B29"/>
    </row>
    <row r="30" spans="2:2" x14ac:dyDescent="0.3">
      <c r="B30"/>
    </row>
    <row r="31" spans="2:2" x14ac:dyDescent="0.3">
      <c r="B31"/>
    </row>
    <row r="32" spans="2:2" x14ac:dyDescent="0.3">
      <c r="B32"/>
    </row>
    <row r="33" spans="2:2" x14ac:dyDescent="0.3">
      <c r="B33"/>
    </row>
    <row r="34" spans="2:2" x14ac:dyDescent="0.3">
      <c r="B34"/>
    </row>
    <row r="35" spans="2:2" x14ac:dyDescent="0.3">
      <c r="B35"/>
    </row>
    <row r="36" spans="2:2" x14ac:dyDescent="0.3">
      <c r="B36"/>
    </row>
    <row r="37" spans="2:2" x14ac:dyDescent="0.3">
      <c r="B37"/>
    </row>
    <row r="38" spans="2:2" x14ac:dyDescent="0.3">
      <c r="B38"/>
    </row>
    <row r="39" spans="2:2" x14ac:dyDescent="0.3">
      <c r="B39"/>
    </row>
    <row r="40" spans="2:2" x14ac:dyDescent="0.3">
      <c r="B40"/>
    </row>
    <row r="41" spans="2:2" x14ac:dyDescent="0.3">
      <c r="B41"/>
    </row>
    <row r="42" spans="2:2" x14ac:dyDescent="0.3">
      <c r="B42"/>
    </row>
    <row r="43" spans="2:2" x14ac:dyDescent="0.3">
      <c r="B43"/>
    </row>
    <row r="44" spans="2:2" x14ac:dyDescent="0.3">
      <c r="B44"/>
    </row>
    <row r="45" spans="2:2" x14ac:dyDescent="0.3">
      <c r="B45"/>
    </row>
    <row r="46" spans="2:2" x14ac:dyDescent="0.3">
      <c r="B46"/>
    </row>
    <row r="47" spans="2:2" x14ac:dyDescent="0.3">
      <c r="B47"/>
    </row>
    <row r="48" spans="2:2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78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58</v>
      </c>
      <c r="F5" s="36">
        <f>IFERROR(VLOOKUP($C$2&amp;"-"&amp;$A5&amp;"-"&amp;$D5&amp;"-"&amp;F$1,data!$L:$N,3,0),)</f>
        <v>301436.5</v>
      </c>
      <c r="G5" s="37">
        <f>IF(E5=0,"-",E5/E38)</f>
        <v>4.7192839707078924E-2</v>
      </c>
      <c r="H5" s="37">
        <f>IF(F5=0,"-",F5/F38)</f>
        <v>8.4471582251700233E-2</v>
      </c>
      <c r="I5" s="38">
        <f>IF(E5&gt;0,F5/E5,"-")</f>
        <v>5197.1810344827591</v>
      </c>
      <c r="J5" s="35">
        <f>IFERROR(VLOOKUP($C$2&amp;"-"&amp;$A5&amp;"-"&amp;$D5&amp;"-"&amp;J$1,data!$L:$N,2,0),)</f>
        <v>105</v>
      </c>
      <c r="K5" s="36">
        <f>IFERROR(VLOOKUP($C$2&amp;"-"&amp;$A5&amp;"-"&amp;$D5&amp;"-"&amp;K$1,data!$L:$N,3,0),)</f>
        <v>562510.5</v>
      </c>
      <c r="L5" s="37">
        <f>IF(J5=0,"-",J5/J38)</f>
        <v>0.11158342189160468</v>
      </c>
      <c r="M5" s="37">
        <f>IF(K5=0,"-",K5/K38)</f>
        <v>0.181662502528493</v>
      </c>
      <c r="N5" s="38">
        <f>IF(J5&gt;0,K5/J5,"-")</f>
        <v>5357.2428571428572</v>
      </c>
      <c r="O5" s="35">
        <f>IFERROR(VLOOKUP($C$2&amp;"-"&amp;$A5&amp;"-"&amp;$D5&amp;"-"&amp;O$1,data!$L:$N,2,0),)</f>
        <v>141</v>
      </c>
      <c r="P5" s="36">
        <f>IFERROR(VLOOKUP($C$2&amp;"-"&amp;$A5&amp;"-"&amp;$D5&amp;"-"&amp;P$1,data!$L:$N,3,0),)</f>
        <v>771115</v>
      </c>
      <c r="Q5" s="37">
        <f>IF(O5=0,"-",O5/O38)</f>
        <v>0.28087649402390436</v>
      </c>
      <c r="R5" s="37">
        <f>IF(P5=0,"-",P5/P38)</f>
        <v>0.28177313008742066</v>
      </c>
      <c r="S5" s="38">
        <f>IF(O5&gt;0,P5/O5,"-")</f>
        <v>5468.9007092198581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289</v>
      </c>
      <c r="AE5" s="36">
        <f>IFERROR(VLOOKUP($C$2&amp;"-"&amp;$A5&amp;"-"&amp;$D5&amp;"-"&amp;AE$1,data!$L:$N,3,0),)</f>
        <v>1592405</v>
      </c>
      <c r="AF5" s="37">
        <f>IF(AD5=0,"-",AD5/AD38)</f>
        <v>0.16705202312138728</v>
      </c>
      <c r="AG5" s="37">
        <f>IF(AE5=0,"-",AE5/AE38)</f>
        <v>0.2633240622851063</v>
      </c>
      <c r="AH5" s="38">
        <f>IF(AD5&gt;0,AE5/AD5,"-")</f>
        <v>5510.0519031141866</v>
      </c>
      <c r="AI5" s="35">
        <f>AD5+Y5+T5+O5+J5+E5</f>
        <v>593</v>
      </c>
      <c r="AJ5" s="36">
        <f>AE5+Z5+U5+P5+K5+F5</f>
        <v>3227467</v>
      </c>
      <c r="AK5" s="37">
        <f>IF(AI5=0,"-",AI5/AI38)</f>
        <v>0.13471149477510222</v>
      </c>
      <c r="AL5" s="37">
        <f>IF(AJ5=0,"-",AJ5/AJ38)</f>
        <v>0.20891204246449341</v>
      </c>
      <c r="AM5" s="38">
        <f>IF(AI5&gt;0,AJ5/AI5,"-")</f>
        <v>5442.6087689713322</v>
      </c>
      <c r="AN5" s="10"/>
      <c r="AO5" s="35">
        <f>IFERROR(VLOOKUP($C$2&amp;"-"&amp;$A5&amp;"-"&amp;$D5&amp;"-"&amp;AO$1,data!$L:$N,2,0),)</f>
        <v>298</v>
      </c>
      <c r="AP5" s="36">
        <f>IFERROR(VLOOKUP($C$2&amp;"-"&amp;$A5&amp;"-"&amp;$D5&amp;"-"&amp;AP$1,data!$L:$N,3,0),)</f>
        <v>1628696.63</v>
      </c>
      <c r="AQ5" s="37">
        <f>IF(AO5=0,"-",AO5/AO38)</f>
        <v>0.15742208135235078</v>
      </c>
      <c r="AR5" s="37">
        <f>IF(AP5=0,"-",AP5/AP38)</f>
        <v>0.25792060013419438</v>
      </c>
      <c r="AS5" s="38">
        <f>IF(AO5&gt;0,AP5/AO5,"-")</f>
        <v>5465.4249328859059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298</v>
      </c>
      <c r="BT5" s="36">
        <f>BO5+BJ5+BE5+AZ5+AU5+AP5</f>
        <v>1628696.63</v>
      </c>
      <c r="BU5" s="37">
        <f>IF(BS5=0,"-",BS5/BS38)</f>
        <v>0.19388418998048146</v>
      </c>
      <c r="BV5" s="37">
        <f>IF(BT5=0,"-",BT5/BT38)</f>
        <v>0.31857921357383812</v>
      </c>
      <c r="BW5" s="38">
        <f>IF(BS5&gt;0,BT5/BS5,"-")</f>
        <v>5465.4249328859059</v>
      </c>
      <c r="BY5" s="35">
        <f>AI5+BS5</f>
        <v>891</v>
      </c>
      <c r="BZ5" s="36">
        <f>AJ5+BT5</f>
        <v>4856163.63</v>
      </c>
      <c r="CA5" s="37">
        <f>IF(BY5=0,"-",BY5/BY38)</f>
        <v>0.15002525677723522</v>
      </c>
      <c r="CB5" s="37">
        <f>IF(BZ5=0,"-",BZ5/BZ38)</f>
        <v>0.23617975866618235</v>
      </c>
      <c r="CC5" s="38">
        <f>IF(BY5&gt;0,BZ5/BY5,"-")</f>
        <v>5450.2397643097638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58</v>
      </c>
      <c r="F6" s="40">
        <f>SUM(F5:F5)</f>
        <v>301436.5</v>
      </c>
      <c r="G6" s="41">
        <f>IF(E6=0,"-",E6/E38)</f>
        <v>4.7192839707078924E-2</v>
      </c>
      <c r="H6" s="41">
        <f>IF(F6=0,"-",F6/F38)</f>
        <v>8.4471582251700233E-2</v>
      </c>
      <c r="I6" s="42">
        <f>IF(F6=0,"-",F6/E6)</f>
        <v>5197.1810344827591</v>
      </c>
      <c r="J6" s="39">
        <f>SUM(J5:J5)</f>
        <v>105</v>
      </c>
      <c r="K6" s="40">
        <f>SUM(K5:K5)</f>
        <v>562510.5</v>
      </c>
      <c r="L6" s="41">
        <f>IF(J6=0,"-",J6/J38)</f>
        <v>0.11158342189160468</v>
      </c>
      <c r="M6" s="41">
        <f>IF(K6=0,"-",K6/K38)</f>
        <v>0.181662502528493</v>
      </c>
      <c r="N6" s="42">
        <f>IF(K6=0,"-",K6/J6)</f>
        <v>5357.2428571428572</v>
      </c>
      <c r="O6" s="39">
        <f>SUM(O5:O5)</f>
        <v>141</v>
      </c>
      <c r="P6" s="40">
        <f>SUM(P5:P5)</f>
        <v>771115</v>
      </c>
      <c r="Q6" s="41">
        <f>IF(O6=0,"-",O6/O38)</f>
        <v>0.28087649402390436</v>
      </c>
      <c r="R6" s="41">
        <f>IF(P6=0,"-",P6/P38)</f>
        <v>0.28177313008742066</v>
      </c>
      <c r="S6" s="42">
        <f>IF(P6=0,"-",P6/O6)</f>
        <v>5468.9007092198581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289</v>
      </c>
      <c r="AE6" s="40">
        <f>SUM(AE5:AE5)</f>
        <v>1592405</v>
      </c>
      <c r="AF6" s="41">
        <f>IF(AD6=0,"-",AD6/AD38)</f>
        <v>0.16705202312138728</v>
      </c>
      <c r="AG6" s="41">
        <f>IF(AE6=0,"-",AE6/AE38)</f>
        <v>0.2633240622851063</v>
      </c>
      <c r="AH6" s="42">
        <f>IF(AE6=0,"-",AE6/AD6)</f>
        <v>5510.0519031141866</v>
      </c>
      <c r="AI6" s="39">
        <f>SUM(AI5:AI5)</f>
        <v>593</v>
      </c>
      <c r="AJ6" s="40">
        <f>SUM(AJ5:AJ5)</f>
        <v>3227467</v>
      </c>
      <c r="AK6" s="41">
        <f>IF(AI6=0,"-",AI6/AI38)</f>
        <v>0.13471149477510222</v>
      </c>
      <c r="AL6" s="41">
        <f>IF(AJ6=0,"-",AJ6/AJ38)</f>
        <v>0.20891204246449341</v>
      </c>
      <c r="AM6" s="42">
        <f>IF(AJ6=0,"-",AJ6/AI6)</f>
        <v>5442.6087689713322</v>
      </c>
      <c r="AN6" s="16"/>
      <c r="AO6" s="39">
        <f>SUM(AO5:AO5)</f>
        <v>298</v>
      </c>
      <c r="AP6" s="40">
        <f>SUM(AP5:AP5)</f>
        <v>1628696.63</v>
      </c>
      <c r="AQ6" s="41">
        <f>IF(AO6=0,"-",AO6/AO38)</f>
        <v>0.15742208135235078</v>
      </c>
      <c r="AR6" s="41">
        <f>IF(AP6=0,"-",AP6/AP38)</f>
        <v>0.25792060013419438</v>
      </c>
      <c r="AS6" s="42">
        <f>IF(AP6=0,"-",AP6/AO6)</f>
        <v>5465.4249328859059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298</v>
      </c>
      <c r="BT6" s="40">
        <f>SUM(BT5:BT5)</f>
        <v>1628696.63</v>
      </c>
      <c r="BU6" s="41">
        <f>IF(BS6=0,"-",BS6/BS38)</f>
        <v>0.19388418998048146</v>
      </c>
      <c r="BV6" s="41">
        <f>IF(BT6=0,"-",BT6/BT38)</f>
        <v>0.31857921357383812</v>
      </c>
      <c r="BW6" s="42">
        <f>IF(BT6=0,"-",BT6/BS6)</f>
        <v>5465.4249328859059</v>
      </c>
      <c r="BY6" s="39">
        <f>SUM(BY5:BY5)</f>
        <v>891</v>
      </c>
      <c r="BZ6" s="40">
        <f>SUM(BZ5:BZ5)</f>
        <v>4856163.63</v>
      </c>
      <c r="CA6" s="41">
        <f>IF(BY6=0,"-",BY6/BY38)</f>
        <v>0.15002525677723522</v>
      </c>
      <c r="CB6" s="41">
        <f>IF(BZ6=0,"-",BZ6/BZ38)</f>
        <v>0.23617975866618235</v>
      </c>
      <c r="CC6" s="42">
        <f>IF(BZ6=0,"-",BZ6/BY6)</f>
        <v>5450.2397643097638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30</v>
      </c>
      <c r="F8" s="36">
        <f>IFERROR(VLOOKUP($C$2&amp;"-"&amp;$A8&amp;"-"&amp;$D8&amp;"-"&amp;F$1,data!$L:$N,3,0),)</f>
        <v>209987.5</v>
      </c>
      <c r="G8" s="37">
        <f>IF(E8&gt;0,E8/E$16,"-")</f>
        <v>4.6439628482972138E-2</v>
      </c>
      <c r="H8" s="37">
        <f>IF(F8&gt;0,F8/F$16,"-")</f>
        <v>8.9685674044468575E-2</v>
      </c>
      <c r="I8" s="38">
        <f>IF(E8&gt;0,F8/E8,"-")</f>
        <v>6999.583333333333</v>
      </c>
      <c r="J8" s="35">
        <f>IFERROR(VLOOKUP($C$2&amp;"-"&amp;$A8&amp;"-"&amp;$D8&amp;"-"&amp;J$1,data!$L:$N,2,0),)</f>
        <v>47</v>
      </c>
      <c r="K8" s="36">
        <f>IFERROR(VLOOKUP($C$2&amp;"-"&amp;$A8&amp;"-"&amp;$D8&amp;"-"&amp;K$1,data!$L:$N,3,0),)</f>
        <v>311838.57</v>
      </c>
      <c r="L8" s="37">
        <f>IF(J8&gt;0,J8/J$16,"-")</f>
        <v>0.10538116591928251</v>
      </c>
      <c r="M8" s="37">
        <f>IF(K8&gt;0,K8/K$16,"-")</f>
        <v>0.17155706203905138</v>
      </c>
      <c r="N8" s="38">
        <f>IF(J8&gt;0,K8/J8,"-")</f>
        <v>6634.8631914893622</v>
      </c>
      <c r="O8" s="35">
        <f>IFERROR(VLOOKUP($C$2&amp;"-"&amp;$A8&amp;"-"&amp;$D8&amp;"-"&amp;O$1,data!$L:$N,2,0),)</f>
        <v>88</v>
      </c>
      <c r="P8" s="36">
        <f>IFERROR(VLOOKUP($C$2&amp;"-"&amp;$A8&amp;"-"&amp;$D8&amp;"-"&amp;P$1,data!$L:$N,3,0),)</f>
        <v>633990</v>
      </c>
      <c r="Q8" s="37">
        <f>IF(O8&gt;0,O8/O$16,"-")</f>
        <v>0.35059760956175301</v>
      </c>
      <c r="R8" s="37">
        <f>IF(P8&gt;0,P8/P$16,"-")</f>
        <v>0.37219091229306095</v>
      </c>
      <c r="S8" s="38">
        <f>IF(O8&gt;0,P8/O8,"-")</f>
        <v>7204.431818181818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221</v>
      </c>
      <c r="AE8" s="36">
        <f>IFERROR(VLOOKUP($C$2&amp;"-"&amp;$A8&amp;"-"&amp;$D8&amp;"-"&amp;AE$1,data!$L:$N,3,0),)</f>
        <v>1270944</v>
      </c>
      <c r="AF8" s="37">
        <f>IF(AD8&gt;0,AD8/AD$16,"-")</f>
        <v>0.26820388349514562</v>
      </c>
      <c r="AG8" s="37">
        <f>IF(AE8&gt;0,AE8/AE$16,"-")</f>
        <v>0.3607828663224828</v>
      </c>
      <c r="AH8" s="38">
        <f>IF(AD8&gt;0,AE8/AD8,"-")</f>
        <v>5750.8778280542983</v>
      </c>
      <c r="AI8" s="35">
        <f t="shared" ref="AI8:AJ15" si="0">AD8+Y8+T8+O8+J8+E8</f>
        <v>386</v>
      </c>
      <c r="AJ8" s="36">
        <f t="shared" si="0"/>
        <v>2426760.0699999998</v>
      </c>
      <c r="AK8" s="37">
        <f>IF(AI8&gt;0,AI8/AI$16,"-")</f>
        <v>0.17812644208583295</v>
      </c>
      <c r="AL8" s="37">
        <f>IF(AJ8&gt;0,AJ8/AJ$16,"-")</f>
        <v>0.25857288792428201</v>
      </c>
      <c r="AM8" s="38">
        <f>IF(AI8&gt;0,AJ8/AI8,"-")</f>
        <v>6286.9431865284969</v>
      </c>
      <c r="AN8" s="10"/>
      <c r="AO8" s="35">
        <f>IFERROR(VLOOKUP($C$2&amp;"-"&amp;$A8&amp;"-"&amp;$D8&amp;"-"&amp;AO$1,data!$L:$N,2,0),)</f>
        <v>205</v>
      </c>
      <c r="AP8" s="36">
        <f>IFERROR(VLOOKUP($C$2&amp;"-"&amp;$A8&amp;"-"&amp;$D8&amp;"-"&amp;AP$1,data!$L:$N,3,0),)</f>
        <v>1171451.5</v>
      </c>
      <c r="AQ8" s="37">
        <f>IF(AO8&gt;0,AO8/AO$16,"-")</f>
        <v>0.24004683840749413</v>
      </c>
      <c r="AR8" s="37">
        <f>IF(AP8&gt;0,AP8/AP$16,"-")</f>
        <v>0.32422286829736058</v>
      </c>
      <c r="AS8" s="38">
        <f>IF(AO8&gt;0,AP8/AO8,"-")</f>
        <v>5714.3975609756098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205</v>
      </c>
      <c r="BT8" s="36">
        <f t="shared" si="1"/>
        <v>1171451.5</v>
      </c>
      <c r="BU8" s="37">
        <f>IF(BS8&gt;0,BS8/BS$16,"-")</f>
        <v>0.40674603174603174</v>
      </c>
      <c r="BV8" s="37">
        <f>IF(BT8&gt;0,BT8/BT$16,"-")</f>
        <v>0.48385759653615817</v>
      </c>
      <c r="BW8" s="38">
        <f>IF(BS8&gt;0,BT8/BS8,"-")</f>
        <v>5714.3975609756098</v>
      </c>
      <c r="BY8" s="65">
        <f>BS8+AI8</f>
        <v>591</v>
      </c>
      <c r="BZ8" s="36">
        <f>BT8+AJ8</f>
        <v>3598211.57</v>
      </c>
      <c r="CA8" s="37">
        <f>IF(BY8&gt;0,BY8/BY$16,"-")</f>
        <v>0.22126544365406214</v>
      </c>
      <c r="CB8" s="37">
        <f>IF(BZ8&gt;0,BZ8/BZ$16,"-")</f>
        <v>0.30477114792673909</v>
      </c>
      <c r="CC8" s="38">
        <f>IF(BY8&gt;0,BZ8/BY8,"-")</f>
        <v>6088.3444500846017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398</v>
      </c>
      <c r="F9" s="47">
        <f>IFERROR(VLOOKUP($C$2&amp;"-"&amp;$A9&amp;"-"&amp;$D9&amp;"-"&amp;F$1,data!$L:$N,3,0),)+IFERROR(VLOOKUP($C$2&amp;"-"&amp;$A9&amp;"-Incubate 2019"&amp;"-"&amp;F$1,data!$L:$N,3,0),)</f>
        <v>1206568.6499999999</v>
      </c>
      <c r="G9" s="48">
        <f t="shared" ref="G9:H15" si="2">IF(E9&gt;0,E9/E$16,"-")</f>
        <v>0.61609907120743035</v>
      </c>
      <c r="H9" s="48">
        <f t="shared" si="2"/>
        <v>0.51532554393082675</v>
      </c>
      <c r="I9" s="49">
        <f t="shared" ref="I9:I15" si="3">IF(E9&gt;0,F9/E9,"-")</f>
        <v>3031.5795226130649</v>
      </c>
      <c r="J9" s="46">
        <f>IFERROR(VLOOKUP($C$2&amp;"-"&amp;$A9&amp;"-"&amp;$D9&amp;"-"&amp;J$1,data!$L:$N,2,0),)+IFERROR(VLOOKUP($C$2&amp;"-"&amp;$A9&amp;"-Incubate 2019"&amp;"-"&amp;J$1,data!$L:$N,2,0),)</f>
        <v>244</v>
      </c>
      <c r="K9" s="47">
        <f>IFERROR(VLOOKUP($C$2&amp;"-"&amp;$A9&amp;"-"&amp;$D9&amp;"-"&amp;K$1,data!$L:$N,3,0),)+IFERROR(VLOOKUP($C$2&amp;"-"&amp;$A9&amp;"-Incubate 2019"&amp;"-"&amp;K$1,data!$L:$N,3,0),)</f>
        <v>721182.01</v>
      </c>
      <c r="L9" s="48">
        <f t="shared" ref="L9:L11" si="4">IF(J9&gt;0,J9/J$16,"-")</f>
        <v>0.547085201793722</v>
      </c>
      <c r="M9" s="48">
        <f t="shared" ref="M9:M11" si="5">IF(K9&gt;0,K9/K$16,"-")</f>
        <v>0.39675613837960383</v>
      </c>
      <c r="N9" s="49">
        <f t="shared" ref="N9:N11" si="6">IF(J9&gt;0,K9/J9,"-")</f>
        <v>2955.663975409836</v>
      </c>
      <c r="O9" s="46">
        <f>IFERROR(VLOOKUP($C$2&amp;"-"&amp;$A9&amp;"-"&amp;$D9&amp;"-"&amp;O$1,data!$L:$N,2,0),)+IFERROR(VLOOKUP($C$2&amp;"-"&amp;$A9&amp;"-Incubate 2019"&amp;"-"&amp;O$1,data!$L:$N,2,0),)</f>
        <v>15</v>
      </c>
      <c r="P9" s="47">
        <f>IFERROR(VLOOKUP($C$2&amp;"-"&amp;$A9&amp;"-"&amp;$D9&amp;"-"&amp;P$1,data!$L:$N,3,0),)+IFERROR(VLOOKUP($C$2&amp;"-"&amp;$A9&amp;"-Incubate 2019"&amp;"-"&amp;P$1,data!$L:$N,3,0),)</f>
        <v>63015</v>
      </c>
      <c r="Q9" s="48">
        <f t="shared" ref="Q9:Q11" si="7">IF(O9&gt;0,O9/O$16,"-")</f>
        <v>5.9760956175298807E-2</v>
      </c>
      <c r="R9" s="48">
        <f t="shared" ref="R9:R11" si="8">IF(P9&gt;0,P9/P$16,"-")</f>
        <v>3.699365973934484E-2</v>
      </c>
      <c r="S9" s="49">
        <f t="shared" ref="S9:S11" si="9">IF(O9&gt;0,P9/O9,"-")</f>
        <v>4201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0</v>
      </c>
      <c r="AE9" s="47">
        <f>IFERROR(VLOOKUP($C$2&amp;"-"&amp;$A9&amp;"-"&amp;$D9&amp;"-"&amp;AE$1,data!$L:$N,3,0),)+IFERROR(VLOOKUP($C$2&amp;"-"&amp;$A9&amp;"-Incubate 2019"&amp;"-"&amp;AE$1,data!$L:$N,3,0),)</f>
        <v>0</v>
      </c>
      <c r="AF9" s="48" t="str">
        <f t="shared" ref="AF9:AF11" si="16">IF(AD9&gt;0,AD9/AD$16,"-")</f>
        <v>-</v>
      </c>
      <c r="AG9" s="48" t="str">
        <f t="shared" ref="AG9:AG11" si="17">IF(AE9&gt;0,AE9/AE$16,"-")</f>
        <v>-</v>
      </c>
      <c r="AH9" s="49" t="str">
        <f t="shared" ref="AH9:AH11" si="18">IF(AD9&gt;0,AE9/AD9,"-")</f>
        <v>-</v>
      </c>
      <c r="AI9" s="46">
        <f t="shared" si="0"/>
        <v>657</v>
      </c>
      <c r="AJ9" s="47">
        <f t="shared" si="0"/>
        <v>1990765.66</v>
      </c>
      <c r="AK9" s="48">
        <f t="shared" ref="AK9:AL15" si="19">IF(AI9&gt;0,AI9/AI$16,"-")</f>
        <v>0.30318412551915092</v>
      </c>
      <c r="AL9" s="48">
        <f t="shared" si="19"/>
        <v>0.21211739563799947</v>
      </c>
      <c r="AM9" s="49">
        <f t="shared" ref="AM9:AM15" si="20">IF(AI9&gt;0,AJ9/AI9,"-")</f>
        <v>3030.084718417047</v>
      </c>
      <c r="AN9" s="10"/>
      <c r="AO9" s="46">
        <f>IFERROR(VLOOKUP($C$2&amp;"-"&amp;$A9&amp;"-"&amp;$D9&amp;"-"&amp;AO$1,data!$L:$N,2,0),)+IFERROR(VLOOKUP($C$2&amp;"-"&amp;$A9&amp;"-Incubate 2019"&amp;"-"&amp;AO$1,data!$L:$N,2,0),)</f>
        <v>-1</v>
      </c>
      <c r="AP9" s="47">
        <f>IFERROR(VLOOKUP($C$2&amp;"-"&amp;$A9&amp;"-"&amp;$D9&amp;"-"&amp;AP$1,data!$L:$N,3,0),)+IFERROR(VLOOKUP($C$2&amp;"-"&amp;$A9&amp;"-Incubate 2019"&amp;"-"&amp;AP$1,data!$L:$N,3,0),)</f>
        <v>-7650</v>
      </c>
      <c r="AQ9" s="48" t="str">
        <f t="shared" ref="AQ9:AQ11" si="21">IF(AO9&gt;0,AO9/AO$16,"-")</f>
        <v>-</v>
      </c>
      <c r="AR9" s="48" t="str">
        <f t="shared" ref="AR9:AR11" si="22">IF(AP9&gt;0,AP9/AP$16,"-")</f>
        <v>-</v>
      </c>
      <c r="AS9" s="49" t="str">
        <f t="shared" ref="AS9:AS11" si="23">IF(AO9&gt;0,AP9/AO9,"-")</f>
        <v>-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657</v>
      </c>
      <c r="BZ9" s="47">
        <f t="shared" si="42"/>
        <v>1990765.66</v>
      </c>
      <c r="CA9" s="48">
        <f t="shared" ref="CA9:CB15" si="43">IF(BY9&gt;0,BY9/BY$16,"-")</f>
        <v>0.24597529015350056</v>
      </c>
      <c r="CB9" s="48">
        <f t="shared" si="43"/>
        <v>0.16861930535433534</v>
      </c>
      <c r="CC9" s="49">
        <f t="shared" ref="CC9:CC15" si="44">IF(BY9&gt;0,BZ9/BY9,"-")</f>
        <v>3030.084718417047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147</v>
      </c>
      <c r="F10" s="47">
        <f>IFERROR(VLOOKUP($C$2&amp;"-"&amp;$A10&amp;"-"&amp;$D10&amp;"-"&amp;F$1,data!$L:$N,3,0),)</f>
        <v>587091.65</v>
      </c>
      <c r="G10" s="48">
        <f t="shared" si="2"/>
        <v>0.22755417956656346</v>
      </c>
      <c r="H10" s="48">
        <f t="shared" si="2"/>
        <v>0.25074687948629909</v>
      </c>
      <c r="I10" s="49">
        <f t="shared" si="3"/>
        <v>3993.8207482993198</v>
      </c>
      <c r="J10" s="46">
        <f>IFERROR(VLOOKUP($C$2&amp;"-"&amp;$A10&amp;"-"&amp;$D10&amp;"-"&amp;J$1,data!$L:$N,2,0),)</f>
        <v>94</v>
      </c>
      <c r="K10" s="47">
        <f>IFERROR(VLOOKUP($C$2&amp;"-"&amp;$A10&amp;"-"&amp;$D10&amp;"-"&amp;K$1,data!$L:$N,3,0),)</f>
        <v>356995.33</v>
      </c>
      <c r="L10" s="48">
        <f t="shared" si="4"/>
        <v>0.21076233183856502</v>
      </c>
      <c r="M10" s="48">
        <f t="shared" si="5"/>
        <v>0.19639991928022768</v>
      </c>
      <c r="N10" s="49">
        <f t="shared" si="6"/>
        <v>3797.8226595744682</v>
      </c>
      <c r="O10" s="46">
        <f>IFERROR(VLOOKUP($C$2&amp;"-"&amp;$A10&amp;"-"&amp;$D10&amp;"-"&amp;O$1,data!$L:$N,2,0),)</f>
        <v>18</v>
      </c>
      <c r="P10" s="47">
        <f>IFERROR(VLOOKUP($C$2&amp;"-"&amp;$A10&amp;"-"&amp;$D10&amp;"-"&amp;P$1,data!$L:$N,3,0),)</f>
        <v>71695</v>
      </c>
      <c r="Q10" s="48">
        <f t="shared" si="7"/>
        <v>7.1713147410358571E-2</v>
      </c>
      <c r="R10" s="48">
        <f t="shared" si="8"/>
        <v>4.2089350710344017E-2</v>
      </c>
      <c r="S10" s="49">
        <f t="shared" si="9"/>
        <v>3983.0555555555557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-1</v>
      </c>
      <c r="AE10" s="47">
        <f>IFERROR(VLOOKUP($C$2&amp;"-"&amp;$A10&amp;"-"&amp;$D10&amp;"-"&amp;AE$1,data!$L:$N,3,0),)</f>
        <v>-4250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258</v>
      </c>
      <c r="AJ10" s="47">
        <f t="shared" si="0"/>
        <v>1011531.98</v>
      </c>
      <c r="AK10" s="48">
        <f t="shared" si="19"/>
        <v>0.11905860636825104</v>
      </c>
      <c r="AL10" s="48">
        <f t="shared" si="19"/>
        <v>0.10777940041528995</v>
      </c>
      <c r="AM10" s="49">
        <f t="shared" si="20"/>
        <v>3920.6665891472867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258</v>
      </c>
      <c r="BZ10" s="47">
        <f t="shared" si="42"/>
        <v>1011531.98</v>
      </c>
      <c r="CA10" s="48">
        <f t="shared" si="43"/>
        <v>9.6593036315986522E-2</v>
      </c>
      <c r="CB10" s="48">
        <f t="shared" si="43"/>
        <v>8.5677497476672082E-2</v>
      </c>
      <c r="CC10" s="49">
        <f t="shared" si="44"/>
        <v>3920.6665891472867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2</v>
      </c>
      <c r="F11" s="47">
        <f>IFERROR(VLOOKUP($C$2&amp;"-"&amp;$A11&amp;"-"&amp;$D11&amp;"-"&amp;F$1,data!$L:$N,3,0),)+IFERROR(VLOOKUP($C$2&amp;"-"&amp;$A11&amp;"-Incubate 2020"&amp;"-"&amp;F$1,data!$L:$N,3,0),)</f>
        <v>12500</v>
      </c>
      <c r="G11" s="48">
        <f t="shared" si="2"/>
        <v>3.0959752321981426E-3</v>
      </c>
      <c r="H11" s="48">
        <f t="shared" si="2"/>
        <v>5.3387507616208451E-3</v>
      </c>
      <c r="I11" s="49">
        <f t="shared" si="3"/>
        <v>6250</v>
      </c>
      <c r="J11" s="46">
        <f>IFERROR(VLOOKUP($C$2&amp;"-"&amp;$A11&amp;"-"&amp;$D11&amp;"-"&amp;J$1,data!$L:$N,2,0),)+IFERROR(VLOOKUP($C$2&amp;"-"&amp;$A11&amp;"-Incubate 2020"&amp;"-"&amp;J$1,data!$L:$N,2,0),)</f>
        <v>56</v>
      </c>
      <c r="K11" s="47">
        <f>IFERROR(VLOOKUP($C$2&amp;"-"&amp;$A11&amp;"-"&amp;$D11&amp;"-"&amp;K$1,data!$L:$N,3,0),)+IFERROR(VLOOKUP($C$2&amp;"-"&amp;$A11&amp;"-Incubate 2020"&amp;"-"&amp;K$1,data!$L:$N,3,0),)</f>
        <v>389550</v>
      </c>
      <c r="L11" s="48">
        <f t="shared" si="4"/>
        <v>0.12556053811659193</v>
      </c>
      <c r="M11" s="48">
        <f t="shared" si="5"/>
        <v>0.21430977417999469</v>
      </c>
      <c r="N11" s="49">
        <f t="shared" si="6"/>
        <v>6956.25</v>
      </c>
      <c r="O11" s="46">
        <f>IFERROR(VLOOKUP($C$2&amp;"-"&amp;$A11&amp;"-"&amp;$D11&amp;"-"&amp;O$1,data!$L:$N,2,0),)+IFERROR(VLOOKUP($C$2&amp;"-"&amp;$A11&amp;"-Incubate 2020"&amp;"-"&amp;O$1,data!$L:$N,2,0),)</f>
        <v>124</v>
      </c>
      <c r="P11" s="47">
        <f>IFERROR(VLOOKUP($C$2&amp;"-"&amp;$A11&amp;"-"&amp;$D11&amp;"-"&amp;P$1,data!$L:$N,3,0),)+IFERROR(VLOOKUP($C$2&amp;"-"&amp;$A11&amp;"-Incubate 2020"&amp;"-"&amp;P$1,data!$L:$N,3,0),)</f>
        <v>896650</v>
      </c>
      <c r="Q11" s="48">
        <f t="shared" si="7"/>
        <v>0.49402390438247012</v>
      </c>
      <c r="R11" s="48">
        <f t="shared" si="8"/>
        <v>0.52638839967124573</v>
      </c>
      <c r="S11" s="49">
        <f t="shared" si="9"/>
        <v>7231.0483870967746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477</v>
      </c>
      <c r="AE11" s="47">
        <f>IFERROR(VLOOKUP($C$2&amp;"-"&amp;$A11&amp;"-"&amp;$D11&amp;"-"&amp;AE$1,data!$L:$N,3,0),)+IFERROR(VLOOKUP($C$2&amp;"-"&amp;$A11&amp;"-Incubate 2020"&amp;"-"&amp;AE$1,data!$L:$N,3,0),)</f>
        <v>1521315.85</v>
      </c>
      <c r="AF11" s="48">
        <f t="shared" si="16"/>
        <v>0.57888349514563109</v>
      </c>
      <c r="AG11" s="48">
        <f t="shared" si="17"/>
        <v>0.43185592201137446</v>
      </c>
      <c r="AH11" s="49">
        <f t="shared" si="18"/>
        <v>3189.3414046121597</v>
      </c>
      <c r="AI11" s="46">
        <f t="shared" si="0"/>
        <v>659</v>
      </c>
      <c r="AJ11" s="47">
        <f t="shared" si="0"/>
        <v>2820015.85</v>
      </c>
      <c r="AK11" s="48">
        <f t="shared" si="19"/>
        <v>0.30410706045223812</v>
      </c>
      <c r="AL11" s="48">
        <f t="shared" si="19"/>
        <v>0.30047455096240677</v>
      </c>
      <c r="AM11" s="49">
        <f t="shared" si="20"/>
        <v>4279.2349772382395</v>
      </c>
      <c r="AN11" s="10"/>
      <c r="AO11" s="46">
        <f>IFERROR(VLOOKUP($C$2&amp;"-"&amp;$A11&amp;"-"&amp;$D11&amp;"-"&amp;AO$1,data!$L:$N,2,0),)+IFERROR(VLOOKUP($C$2&amp;"-"&amp;$A11&amp;"-Incubate 2020"&amp;"-"&amp;AO$1,data!$L:$N,2,0),)</f>
        <v>316</v>
      </c>
      <c r="AP11" s="47">
        <f>IFERROR(VLOOKUP($C$2&amp;"-"&amp;$A11&amp;"-"&amp;$D11&amp;"-"&amp;AP$1,data!$L:$N,3,0),)+IFERROR(VLOOKUP($C$2&amp;"-"&amp;$A11&amp;"-Incubate 2020"&amp;"-"&amp;AP$1,data!$L:$N,3,0),)</f>
        <v>1031686.05</v>
      </c>
      <c r="AQ11" s="48">
        <f t="shared" si="21"/>
        <v>0.37002341920374709</v>
      </c>
      <c r="AR11" s="48">
        <f t="shared" si="22"/>
        <v>0.28553995646714708</v>
      </c>
      <c r="AS11" s="49">
        <f t="shared" si="23"/>
        <v>3264.8292721518987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659</v>
      </c>
      <c r="BZ11" s="47">
        <f t="shared" si="42"/>
        <v>2820015.85</v>
      </c>
      <c r="CA11" s="48">
        <f t="shared" si="43"/>
        <v>0.24672407338075628</v>
      </c>
      <c r="CB11" s="48">
        <f t="shared" si="43"/>
        <v>0.23885740208881018</v>
      </c>
      <c r="CC11" s="49">
        <f t="shared" si="44"/>
        <v>4279.2349772382395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108</v>
      </c>
      <c r="AE12" s="47">
        <f>IFERROR(VLOOKUP($C$2&amp;"-"&amp;$A12&amp;"-"&amp;$D12&amp;"-"&amp;AE$1,data!$L:$N,3,0),)</f>
        <v>613809.5</v>
      </c>
      <c r="AF12" s="48">
        <f t="shared" ref="AF12:AG15" si="53">IF(AD12&gt;0,AD12/AD$16,"-")</f>
        <v>0.13106796116504854</v>
      </c>
      <c r="AG12" s="48">
        <f t="shared" si="53"/>
        <v>0.17424209940482824</v>
      </c>
      <c r="AH12" s="49">
        <f t="shared" ref="AH12:AH15" si="54">IF(AD12&gt;0,AE12/AD12,"-")</f>
        <v>5683.4212962962965</v>
      </c>
      <c r="AI12" s="46">
        <f t="shared" si="0"/>
        <v>108</v>
      </c>
      <c r="AJ12" s="47">
        <f t="shared" si="0"/>
        <v>613809.5</v>
      </c>
      <c r="AK12" s="48">
        <f t="shared" si="19"/>
        <v>4.9838486386709735E-2</v>
      </c>
      <c r="AL12" s="48">
        <f t="shared" si="19"/>
        <v>6.5401807542663074E-2</v>
      </c>
      <c r="AM12" s="49">
        <f t="shared" si="20"/>
        <v>5683.4212962962965</v>
      </c>
      <c r="AN12" s="10"/>
      <c r="AO12" s="46">
        <f>IFERROR(VLOOKUP($C$2&amp;"-"&amp;$A12&amp;"-"&amp;$D12&amp;"-"&amp;AO$1,data!$L:$N,2,0),)</f>
        <v>299</v>
      </c>
      <c r="AP12" s="47">
        <f>IFERROR(VLOOKUP($C$2&amp;"-"&amp;$A12&amp;"-"&amp;$D12&amp;"-"&amp;AP$1,data!$L:$N,3,0),)</f>
        <v>1249615.17</v>
      </c>
      <c r="AQ12" s="48">
        <f t="shared" ref="AQ12:AR15" si="55">IF(AO12&gt;0,AO12/AO$16,"-")</f>
        <v>0.35011709601873536</v>
      </c>
      <c r="AR12" s="48">
        <f t="shared" si="55"/>
        <v>0.34585624303293289</v>
      </c>
      <c r="AS12" s="49">
        <f t="shared" ref="AS12:AS15" si="56">IF(AO12&gt;0,AP12/AO12,"-")</f>
        <v>4179.3149498327757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299</v>
      </c>
      <c r="BT12" s="47">
        <f t="shared" si="1"/>
        <v>1249615.17</v>
      </c>
      <c r="BU12" s="48">
        <f t="shared" ref="BU12:BV15" si="67">IF(BS12&gt;0,BS12/BS$16,"-")</f>
        <v>0.59325396825396826</v>
      </c>
      <c r="BV12" s="48">
        <f t="shared" si="67"/>
        <v>0.51614240346384177</v>
      </c>
      <c r="BW12" s="49">
        <f t="shared" ref="BW12:BW15" si="68">IF(BS12&gt;0,BT12/BS12,"-")</f>
        <v>4179.3149498327757</v>
      </c>
      <c r="BY12" s="66">
        <f t="shared" si="42"/>
        <v>407</v>
      </c>
      <c r="BZ12" s="47">
        <f t="shared" si="42"/>
        <v>1863424.67</v>
      </c>
      <c r="CA12" s="48">
        <f t="shared" si="43"/>
        <v>0.15237738674653689</v>
      </c>
      <c r="CB12" s="48">
        <f t="shared" si="43"/>
        <v>0.15783343049805851</v>
      </c>
      <c r="CC12" s="49">
        <f t="shared" si="44"/>
        <v>4578.4389926289923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69</v>
      </c>
      <c r="F15" s="47">
        <f>SUMIFS(data!$N:$N,data!$I:$I,$C$2,data!$J:$J,$A15,data!$H:$H,E$1,data!$K:$K,$D15)</f>
        <v>325223.91000000003</v>
      </c>
      <c r="G15" s="48">
        <f t="shared" si="2"/>
        <v>0.10681114551083591</v>
      </c>
      <c r="H15" s="48">
        <f t="shared" si="2"/>
        <v>0.13890315177678475</v>
      </c>
      <c r="I15" s="49">
        <f t="shared" si="3"/>
        <v>4713.3900000000003</v>
      </c>
      <c r="J15" s="46">
        <f>SUMIFS(data!$M:$M,data!$I:$I,$C$2,data!$J:$J,$A15,data!$H:$H,J$1,data!$K:$K,$D15)</f>
        <v>5</v>
      </c>
      <c r="K15" s="47">
        <f>SUMIFS(data!$N:$N,data!$I:$I,$C$2,data!$J:$J,$A15,data!$H:$H,J$1,data!$K:$K,$D15)</f>
        <v>38130</v>
      </c>
      <c r="L15" s="48">
        <f t="shared" si="45"/>
        <v>1.1210762331838564E-2</v>
      </c>
      <c r="M15" s="48">
        <f t="shared" si="45"/>
        <v>2.0977106121122316E-2</v>
      </c>
      <c r="N15" s="49">
        <f t="shared" si="46"/>
        <v>7626</v>
      </c>
      <c r="O15" s="46">
        <f>SUMIFS(data!$M:$M,data!$I:$I,$C$2,data!$J:$J,$A15,data!$H:$H,O$1,data!$K:$K,$D15)</f>
        <v>6</v>
      </c>
      <c r="P15" s="47">
        <f>SUMIFS(data!$N:$N,data!$I:$I,$C$2,data!$J:$J,$A15,data!$H:$H,O$1,data!$K:$K,$D15)</f>
        <v>38050</v>
      </c>
      <c r="Q15" s="48">
        <f t="shared" si="47"/>
        <v>2.3904382470119521E-2</v>
      </c>
      <c r="R15" s="48">
        <f t="shared" si="47"/>
        <v>2.233767758600446E-2</v>
      </c>
      <c r="S15" s="49">
        <f t="shared" si="48"/>
        <v>6341.666666666667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19</v>
      </c>
      <c r="AE15" s="47">
        <f>SUMIFS(data!$N:$N,data!$I:$I,$C$2,data!$J:$J,$A15,data!$H:$H,AD$1,data!$K:$K,$D15)</f>
        <v>120920</v>
      </c>
      <c r="AF15" s="48">
        <f t="shared" si="53"/>
        <v>2.3058252427184466E-2</v>
      </c>
      <c r="AG15" s="48">
        <f t="shared" si="53"/>
        <v>3.4325559738048746E-2</v>
      </c>
      <c r="AH15" s="49">
        <f t="shared" si="54"/>
        <v>6364.2105263157891</v>
      </c>
      <c r="AI15" s="46">
        <f t="shared" si="0"/>
        <v>99</v>
      </c>
      <c r="AJ15" s="47">
        <f t="shared" si="0"/>
        <v>522323.91000000003</v>
      </c>
      <c r="AK15" s="48">
        <f t="shared" si="19"/>
        <v>4.5685279187817257E-2</v>
      </c>
      <c r="AL15" s="48">
        <f t="shared" si="19"/>
        <v>5.565395751735884E-2</v>
      </c>
      <c r="AM15" s="49">
        <f t="shared" si="20"/>
        <v>5275.9990909090911</v>
      </c>
      <c r="AN15" s="10"/>
      <c r="AO15" s="46">
        <f>SUMIFS(data!$M:$M,data!$I:$I,$C$2,data!$J:$J,$A15,data!$H:$H,AO$1,data!$K:$K,$D15)</f>
        <v>35</v>
      </c>
      <c r="AP15" s="47">
        <f>SUMIFS(data!$N:$N,data!$I:$I,$C$2,data!$J:$J,$A15,data!$H:$H,AO$1,data!$K:$K,$D15)</f>
        <v>168003</v>
      </c>
      <c r="AQ15" s="48">
        <f t="shared" si="55"/>
        <v>4.0983606557377046E-2</v>
      </c>
      <c r="AR15" s="48">
        <f t="shared" si="55"/>
        <v>4.6498224247919329E-2</v>
      </c>
      <c r="AS15" s="49">
        <f t="shared" si="56"/>
        <v>4800.0857142857139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99</v>
      </c>
      <c r="BZ15" s="47">
        <f t="shared" si="42"/>
        <v>522323.91000000003</v>
      </c>
      <c r="CA15" s="48">
        <f t="shared" si="43"/>
        <v>3.7064769749157622E-2</v>
      </c>
      <c r="CB15" s="48">
        <f t="shared" si="43"/>
        <v>4.4241216655384934E-2</v>
      </c>
      <c r="CC15" s="49">
        <f t="shared" si="44"/>
        <v>5275.9990909090911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646</v>
      </c>
      <c r="F16" s="40">
        <f>SUM(F8:F15)</f>
        <v>2341371.71</v>
      </c>
      <c r="G16" s="41">
        <f>IF(E16&gt;0,E16/E$38,"-")</f>
        <v>0.5256305939788446</v>
      </c>
      <c r="H16" s="41">
        <f>IF(F16&gt;0,F16/F$38,"-")</f>
        <v>0.65612284173638236</v>
      </c>
      <c r="I16" s="42">
        <f>IF(E16&gt;0,F16/E16,"-")</f>
        <v>3624.4144117647056</v>
      </c>
      <c r="J16" s="39">
        <f>SUM(J8:J15)</f>
        <v>446</v>
      </c>
      <c r="K16" s="40">
        <f>SUM(K8:K15)</f>
        <v>1817695.9100000001</v>
      </c>
      <c r="L16" s="41">
        <f>IF(J16&gt;0,J16/J$38,"-")</f>
        <v>0.47396386822529224</v>
      </c>
      <c r="M16" s="41">
        <f>IF(K16&gt;0,K16/K$38,"-")</f>
        <v>0.58702404283370069</v>
      </c>
      <c r="N16" s="42">
        <f>IF(J16&gt;0,K16/J16,"-")</f>
        <v>4075.5513677130048</v>
      </c>
      <c r="O16" s="39">
        <f>SUM(O8:O15)</f>
        <v>251</v>
      </c>
      <c r="P16" s="40">
        <f>SUM(P8:P15)</f>
        <v>1703400</v>
      </c>
      <c r="Q16" s="41">
        <f>IF(O16&gt;0,O16/O$38,"-")</f>
        <v>0.5</v>
      </c>
      <c r="R16" s="41">
        <f>IF(P16&gt;0,P16/P$38,"-")</f>
        <v>0.62243938944374366</v>
      </c>
      <c r="S16" s="42">
        <f>IF(O16&gt;0,P16/O16,"-")</f>
        <v>6786.454183266932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824</v>
      </c>
      <c r="AE16" s="40">
        <f>SUM(AE8:AE15)</f>
        <v>3522739.35</v>
      </c>
      <c r="AF16" s="41">
        <f>IF(AD16&gt;0,AD16/AD$38,"-")</f>
        <v>0.47630057803468207</v>
      </c>
      <c r="AG16" s="41">
        <f>IF(AE16&gt;0,AE16/AE$38,"-")</f>
        <v>0.58252896468774895</v>
      </c>
      <c r="AH16" s="42">
        <f>IF(AD16&gt;0,AE16/AD16,"-")</f>
        <v>4275.1691140776702</v>
      </c>
      <c r="AI16" s="39">
        <f>SUM(AI8:AI15)</f>
        <v>2167</v>
      </c>
      <c r="AJ16" s="40">
        <f>SUM(AJ8:AJ15)</f>
        <v>9385206.9699999988</v>
      </c>
      <c r="AK16" s="41">
        <f>IF(AI16&gt;0,AI16/AI$38,"-")</f>
        <v>0.49227623807360293</v>
      </c>
      <c r="AL16" s="41">
        <f>IF(AJ16&gt;0,AJ16/AJ$38,"-")</f>
        <v>0.60749893246149356</v>
      </c>
      <c r="AM16" s="42">
        <f>IF(AI16&gt;0,AJ16/AI16,"-")</f>
        <v>4330.9676834333177</v>
      </c>
      <c r="AN16" s="16"/>
      <c r="AO16" s="39">
        <f>SUM(AO8:AO15)</f>
        <v>854</v>
      </c>
      <c r="AP16" s="40">
        <f>SUM(AP8:AP15)</f>
        <v>3613105.7199999997</v>
      </c>
      <c r="AQ16" s="41">
        <f>IF(AO16&gt;0,AO16/AO$38,"-")</f>
        <v>0.45113576333861594</v>
      </c>
      <c r="AR16" s="41">
        <f>IF(AP16&gt;0,AP16/AP$38,"-")</f>
        <v>0.57217186950935761</v>
      </c>
      <c r="AS16" s="42">
        <f>IF(AO16&gt;0,AP16/AO16,"-")</f>
        <v>4230.8029508196714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504</v>
      </c>
      <c r="BT16" s="40">
        <f>SUM(BT8:BT15)</f>
        <v>2421066.67</v>
      </c>
      <c r="BU16" s="41">
        <f>IF(BS16&gt;0,BS16/BS$38,"-")</f>
        <v>0.32791151594014312</v>
      </c>
      <c r="BV16" s="41">
        <f>IF(BT16&gt;0,BT16/BT$38,"-")</f>
        <v>0.47356978674317701</v>
      </c>
      <c r="BW16" s="42">
        <f>IF(BS16&gt;0,BT16/BS16,"-")</f>
        <v>4803.7037103174598</v>
      </c>
      <c r="BY16" s="68">
        <f>SUM(BY8:BY15)</f>
        <v>2671</v>
      </c>
      <c r="BZ16" s="40">
        <f>SUM(BZ8:BZ15)</f>
        <v>11806273.639999999</v>
      </c>
      <c r="CA16" s="41">
        <f>IF(BY16&gt;0,BY16/BY$38,"-")</f>
        <v>0.44973901330190269</v>
      </c>
      <c r="CB16" s="41">
        <f>IF(BZ16&gt;0,BZ16/BZ$38,"-")</f>
        <v>0.5741987032348228</v>
      </c>
      <c r="CC16" s="42">
        <f>IF(BY16&gt;0,BZ16/BY16,"-")</f>
        <v>4420.1698390116053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53</v>
      </c>
      <c r="F18" s="36">
        <f>IFERROR(VLOOKUP($C$2&amp;"-"&amp;$A18&amp;"-"&amp;$D18&amp;"-"&amp;F$1,data!$L:$N,3,0),)</f>
        <v>113390</v>
      </c>
      <c r="G18" s="37">
        <f>IF(E18&gt;0,E18/E$26,"-")</f>
        <v>0.13054187192118227</v>
      </c>
      <c r="H18" s="37">
        <f>IF(F18&gt;0,F18/F$26,"-")</f>
        <v>0.14650811557279583</v>
      </c>
      <c r="I18" s="38">
        <f>IF(E18&gt;0,F18/E18,"-")</f>
        <v>2139.433962264151</v>
      </c>
      <c r="J18" s="35">
        <f>IFERROR(VLOOKUP($C$2&amp;"-"&amp;$A18&amp;"-"&amp;$D18&amp;"-"&amp;J$1,data!$L:$N,2,0),)</f>
        <v>33</v>
      </c>
      <c r="K18" s="36">
        <f>IFERROR(VLOOKUP($C$2&amp;"-"&amp;$A18&amp;"-"&amp;$D18&amp;"-"&amp;K$1,data!$L:$N,3,0),)</f>
        <v>82415</v>
      </c>
      <c r="L18" s="37">
        <f>IF(J18&gt;0,J18/J$26,"-")</f>
        <v>0.1111111111111111</v>
      </c>
      <c r="M18" s="37">
        <f>IF(K18&gt;0,K18/K$26,"-")</f>
        <v>0.14085252290513428</v>
      </c>
      <c r="N18" s="38">
        <f>IF(J18&gt;0,K18/J18,"-")</f>
        <v>2497.4242424242425</v>
      </c>
      <c r="O18" s="35">
        <f>IFERROR(VLOOKUP($C$2&amp;"-"&amp;$A18&amp;"-"&amp;$D18&amp;"-"&amp;O$1,data!$L:$N,2,0),)</f>
        <v>16</v>
      </c>
      <c r="P18" s="36">
        <f>IFERROR(VLOOKUP($C$2&amp;"-"&amp;$A18&amp;"-"&amp;$D18&amp;"-"&amp;P$1,data!$L:$N,3,0),)</f>
        <v>43450</v>
      </c>
      <c r="Q18" s="37">
        <f>IF(O18&gt;0,O18/O$26,"-")</f>
        <v>0.20512820512820512</v>
      </c>
      <c r="R18" s="37">
        <f>IF(P18&gt;0,P18/P$26,"-")</f>
        <v>0.21298288784208386</v>
      </c>
      <c r="S18" s="38">
        <f>IF(O18&gt;0,P18/O18,"-")</f>
        <v>2715.625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73</v>
      </c>
      <c r="AE18" s="36">
        <f>IFERROR(VLOOKUP($C$2&amp;"-"&amp;$A18&amp;"-"&amp;$D18&amp;"-"&amp;AE$1,data!$L:$N,3,0),)</f>
        <v>122958.84</v>
      </c>
      <c r="AF18" s="37">
        <f>IF(AD18&gt;0,AD18/AD$26,"-")</f>
        <v>0.14717741935483872</v>
      </c>
      <c r="AG18" s="37">
        <f>IF(AE18&gt;0,AE18/AE$26,"-")</f>
        <v>0.1599156881579287</v>
      </c>
      <c r="AH18" s="38">
        <f>IF(AD18&gt;0,AE18/AD18,"-")</f>
        <v>1684.3676712328768</v>
      </c>
      <c r="AI18" s="35">
        <f t="shared" ref="AI18:AJ25" si="69">AD18+Y18+T18+O18+J18+E18</f>
        <v>175</v>
      </c>
      <c r="AJ18" s="36">
        <f t="shared" si="69"/>
        <v>362213.83999999997</v>
      </c>
      <c r="AK18" s="37">
        <f>IF(AI18&gt;0,AI18/AI$26,"-")</f>
        <v>0.13703993735317149</v>
      </c>
      <c r="AL18" s="37">
        <f>IF(AJ18&gt;0,AJ18/AJ$26,"-")</f>
        <v>0.15532520656476842</v>
      </c>
      <c r="AM18" s="38">
        <f>IF(AI18&gt;0,AJ18/AI18,"-")</f>
        <v>2069.7933714285714</v>
      </c>
      <c r="AN18" s="10"/>
      <c r="AO18" s="35">
        <f>IFERROR(VLOOKUP($C$2&amp;"-"&amp;$A18&amp;"-"&amp;$D18&amp;"-"&amp;AO$1,data!$L:$N,2,0),)</f>
        <v>80</v>
      </c>
      <c r="AP18" s="36">
        <f>IFERROR(VLOOKUP($C$2&amp;"-"&amp;$A18&amp;"-"&amp;$D18&amp;"-"&amp;AP$1,data!$L:$N,3,0),)</f>
        <v>135588.26</v>
      </c>
      <c r="AQ18" s="37">
        <f>IF(AO18&gt;0,AO18/AO$26,"-")</f>
        <v>0.1362862010221465</v>
      </c>
      <c r="AR18" s="37">
        <f>IF(AP18&gt;0,AP18/AP$26,"-")</f>
        <v>0.15509938229983228</v>
      </c>
      <c r="AS18" s="38">
        <f>IF(AO18&gt;0,AP18/AO18,"-")</f>
        <v>1694.8532500000001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80</v>
      </c>
      <c r="BT18" s="36">
        <f t="shared" si="70"/>
        <v>135588.26</v>
      </c>
      <c r="BU18" s="37">
        <f>IF(BS18&gt;0,BS18/BS$26,"-")</f>
        <v>0.1362862010221465</v>
      </c>
      <c r="BV18" s="37">
        <f>IF(BT18&gt;0,BT18/BT$26,"-")</f>
        <v>0.15509938229983228</v>
      </c>
      <c r="BW18" s="38">
        <f>IF(BS18&gt;0,BT18/BS18,"-")</f>
        <v>1694.8532500000001</v>
      </c>
      <c r="BY18" s="65">
        <f>BS18+AI18</f>
        <v>255</v>
      </c>
      <c r="BZ18" s="36">
        <f>BT18+AJ18</f>
        <v>497802.1</v>
      </c>
      <c r="CA18" s="37">
        <f>IF(BY18&gt;0,BY18/BY$26,"-")</f>
        <v>0.13680257510729613</v>
      </c>
      <c r="CB18" s="37">
        <f>IF(BZ18&gt;0,BZ18/BZ$26,"-")</f>
        <v>0.1552636328091582</v>
      </c>
      <c r="CC18" s="38">
        <f>IF(BY18&gt;0,BZ18/BY18,"-")</f>
        <v>1952.1650980392155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262</v>
      </c>
      <c r="F19" s="47">
        <f>IFERROR(VLOOKUP($C$2&amp;"-"&amp;$A19&amp;"-"&amp;$D19&amp;"-"&amp;F$1,data!$L:$N,3,0),)+IFERROR(VLOOKUP($C$2&amp;"-"&amp;$A19&amp;"-Incubate 2019"&amp;"-"&amp;F$1,data!$L:$N,3,0),)</f>
        <v>502288.44</v>
      </c>
      <c r="G19" s="48">
        <f t="shared" ref="G19:G21" si="71">IF(E19&gt;0,E19/E$16,"-")</f>
        <v>0.40557275541795668</v>
      </c>
      <c r="H19" s="48">
        <f t="shared" ref="H19:H21" si="72">IF(F19&gt;0,F19/F$16,"-")</f>
        <v>0.21452742332826769</v>
      </c>
      <c r="I19" s="49">
        <f t="shared" ref="I19:I21" si="73">IF(E19&gt;0,F19/E19,"-")</f>
        <v>1917.1314503816793</v>
      </c>
      <c r="J19" s="46">
        <f>IFERROR(VLOOKUP($C$2&amp;"-"&amp;$A19&amp;"-"&amp;$D19&amp;"-"&amp;J$1,data!$L:$N,2,0),)+IFERROR(VLOOKUP($C$2&amp;"-"&amp;$A19&amp;"-Incubate 2019"&amp;"-"&amp;J$1,data!$L:$N,2,0),)</f>
        <v>181</v>
      </c>
      <c r="K19" s="47">
        <f>IFERROR(VLOOKUP($C$2&amp;"-"&amp;$A19&amp;"-"&amp;$D19&amp;"-"&amp;K$1,data!$L:$N,3,0),)+IFERROR(VLOOKUP($C$2&amp;"-"&amp;$A19&amp;"-Incubate 2019"&amp;"-"&amp;K$1,data!$L:$N,3,0),)</f>
        <v>379473.99</v>
      </c>
      <c r="L19" s="48">
        <f t="shared" ref="L19:L21" si="74">IF(J19&gt;0,J19/J$16,"-")</f>
        <v>0.40582959641255606</v>
      </c>
      <c r="M19" s="48">
        <f t="shared" ref="M19:M21" si="75">IF(K19&gt;0,K19/K$16,"-")</f>
        <v>0.20876648723933144</v>
      </c>
      <c r="N19" s="49">
        <f t="shared" ref="N19:N21" si="76">IF(J19&gt;0,K19/J19,"-")</f>
        <v>2096.5413812154698</v>
      </c>
      <c r="O19" s="46">
        <f>IFERROR(VLOOKUP($C$2&amp;"-"&amp;$A19&amp;"-"&amp;$D19&amp;"-"&amp;O$1,data!$L:$N,2,0),)+IFERROR(VLOOKUP($C$2&amp;"-"&amp;$A19&amp;"-Incubate 2019"&amp;"-"&amp;O$1,data!$L:$N,2,0),)</f>
        <v>36</v>
      </c>
      <c r="P19" s="47">
        <f>IFERROR(VLOOKUP($C$2&amp;"-"&amp;$A19&amp;"-"&amp;$D19&amp;"-"&amp;P$1,data!$L:$N,3,0),)+IFERROR(VLOOKUP($C$2&amp;"-"&amp;$A19&amp;"-Incubate 2019"&amp;"-"&amp;P$1,data!$L:$N,3,0),)</f>
        <v>97635</v>
      </c>
      <c r="Q19" s="48">
        <f t="shared" ref="Q19:Q21" si="77">IF(O19&gt;0,O19/O$16,"-")</f>
        <v>0.14342629482071714</v>
      </c>
      <c r="R19" s="48">
        <f t="shared" ref="R19:R21" si="78">IF(P19&gt;0,P19/P$16,"-")</f>
        <v>5.7317717506164143E-2</v>
      </c>
      <c r="S19" s="49">
        <f t="shared" ref="S19:S21" si="79">IF(O19&gt;0,P19/O19,"-")</f>
        <v>2712.0833333333335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479</v>
      </c>
      <c r="AJ19" s="47">
        <f t="shared" si="69"/>
        <v>979397.42999999993</v>
      </c>
      <c r="AK19" s="48">
        <f t="shared" ref="AK19:AL25" si="89">IF(AI19&gt;0,AI19/AI$26,"-")</f>
        <v>0.375097885669538</v>
      </c>
      <c r="AL19" s="48">
        <f t="shared" si="89"/>
        <v>0.41998701132942168</v>
      </c>
      <c r="AM19" s="49">
        <f t="shared" ref="AM19:AM25" si="90">IF(AI19&gt;0,AJ19/AI19,"-")</f>
        <v>2044.6710438413361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479</v>
      </c>
      <c r="BZ19" s="47">
        <f t="shared" si="111"/>
        <v>979397.42999999993</v>
      </c>
      <c r="CA19" s="48">
        <f t="shared" ref="CA19:CB25" si="112">IF(BY19&gt;0,BY19/BY$26,"-")</f>
        <v>0.25697424892703863</v>
      </c>
      <c r="CB19" s="48">
        <f t="shared" si="112"/>
        <v>0.30547240147390542</v>
      </c>
      <c r="CC19" s="49">
        <f t="shared" ref="CC19:CC25" si="113">IF(BY19&gt;0,BZ19/BY19,"-")</f>
        <v>2044.6710438413361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75</v>
      </c>
      <c r="F20" s="47">
        <f>IFERROR(VLOOKUP($C$2&amp;"-"&amp;$A20&amp;"-"&amp;$D20&amp;"-"&amp;F$1,data!$L:$N,3,0),)</f>
        <v>139182.85999999999</v>
      </c>
      <c r="G20" s="48">
        <f t="shared" si="71"/>
        <v>0.11609907120743033</v>
      </c>
      <c r="H20" s="48">
        <f t="shared" si="72"/>
        <v>5.9445007986365386E-2</v>
      </c>
      <c r="I20" s="49">
        <f t="shared" si="73"/>
        <v>1855.7714666666666</v>
      </c>
      <c r="J20" s="46">
        <f>IFERROR(VLOOKUP($C$2&amp;"-"&amp;$A20&amp;"-"&amp;$D20&amp;"-"&amp;J$1,data!$L:$N,2,0),)</f>
        <v>68</v>
      </c>
      <c r="K20" s="47">
        <f>IFERROR(VLOOKUP($C$2&amp;"-"&amp;$A20&amp;"-"&amp;$D20&amp;"-"&amp;K$1,data!$L:$N,3,0),)</f>
        <v>107335.47</v>
      </c>
      <c r="L20" s="48">
        <f t="shared" si="74"/>
        <v>0.15246636771300448</v>
      </c>
      <c r="M20" s="48">
        <f t="shared" si="75"/>
        <v>5.9050289660386591E-2</v>
      </c>
      <c r="N20" s="49">
        <f t="shared" si="76"/>
        <v>1578.462794117647</v>
      </c>
      <c r="O20" s="46">
        <f>IFERROR(VLOOKUP($C$2&amp;"-"&amp;$A20&amp;"-"&amp;$D20&amp;"-"&amp;O$1,data!$L:$N,2,0),)</f>
        <v>14</v>
      </c>
      <c r="P20" s="47">
        <f>IFERROR(VLOOKUP($C$2&amp;"-"&amp;$A20&amp;"-"&amp;$D20&amp;"-"&amp;P$1,data!$L:$N,3,0),)</f>
        <v>21075</v>
      </c>
      <c r="Q20" s="48">
        <f t="shared" si="77"/>
        <v>5.5776892430278883E-2</v>
      </c>
      <c r="R20" s="48">
        <f t="shared" si="78"/>
        <v>1.2372314195139133E-2</v>
      </c>
      <c r="S20" s="49">
        <f t="shared" si="79"/>
        <v>1505.3571428571429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157</v>
      </c>
      <c r="AJ20" s="47">
        <f t="shared" si="69"/>
        <v>267593.32999999996</v>
      </c>
      <c r="AK20" s="48">
        <f t="shared" si="89"/>
        <v>0.12294440093970242</v>
      </c>
      <c r="AL20" s="48">
        <f t="shared" si="89"/>
        <v>0.11474986504547767</v>
      </c>
      <c r="AM20" s="49">
        <f t="shared" si="90"/>
        <v>1704.4161146496813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157</v>
      </c>
      <c r="BZ20" s="47">
        <f t="shared" si="111"/>
        <v>267593.32999999996</v>
      </c>
      <c r="CA20" s="48">
        <f t="shared" si="112"/>
        <v>8.4227467811158793E-2</v>
      </c>
      <c r="CB20" s="48">
        <f t="shared" si="112"/>
        <v>8.3461906913007991E-2</v>
      </c>
      <c r="CC20" s="49">
        <f t="shared" si="113"/>
        <v>1704.4161146496813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9</v>
      </c>
      <c r="P21" s="47">
        <f>IFERROR(VLOOKUP($C$2&amp;"-"&amp;$A21&amp;"-"&amp;$D21&amp;"-"&amp;P$1,data!$L:$N,3,0),)+IFERROR(VLOOKUP($C$2&amp;"-"&amp;$A21&amp;"-Incubate 2020"&amp;"-"&amp;P$1,data!$L:$N,3,0),)</f>
        <v>38850</v>
      </c>
      <c r="Q21" s="48">
        <f t="shared" si="77"/>
        <v>3.5856573705179286E-2</v>
      </c>
      <c r="R21" s="48">
        <f t="shared" si="78"/>
        <v>2.2807326523423741E-2</v>
      </c>
      <c r="S21" s="49">
        <f t="shared" si="79"/>
        <v>4316.666666666667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257</v>
      </c>
      <c r="AE21" s="47">
        <f>IFERROR(VLOOKUP($C$2&amp;"-"&amp;$A21&amp;"-"&amp;$D21&amp;"-"&amp;AE$1,data!$L:$N,3,0),)+IFERROR(VLOOKUP($C$2&amp;"-"&amp;$A21&amp;"-Incubate 2020"&amp;"-"&amp;AE$1,data!$L:$N,3,0),)</f>
        <v>419197.55</v>
      </c>
      <c r="AF21" s="48">
        <f t="shared" si="86"/>
        <v>0.31189320388349512</v>
      </c>
      <c r="AG21" s="48">
        <f t="shared" si="87"/>
        <v>0.11899760622369066</v>
      </c>
      <c r="AH21" s="49">
        <f t="shared" si="88"/>
        <v>1631.1188715953308</v>
      </c>
      <c r="AI21" s="46">
        <f t="shared" si="69"/>
        <v>266</v>
      </c>
      <c r="AJ21" s="47">
        <f t="shared" si="69"/>
        <v>458047.55</v>
      </c>
      <c r="AK21" s="48">
        <f t="shared" si="89"/>
        <v>0.20830070477682067</v>
      </c>
      <c r="AL21" s="48">
        <f t="shared" si="89"/>
        <v>0.19642079474444182</v>
      </c>
      <c r="AM21" s="49">
        <f t="shared" si="90"/>
        <v>1721.9832706766917</v>
      </c>
      <c r="AN21" s="10"/>
      <c r="AO21" s="46">
        <f>IFERROR(VLOOKUP($C$2&amp;"-"&amp;$A21&amp;"-"&amp;$D21&amp;"-"&amp;AO$1,data!$L:$N,2,0),)+IFERROR(VLOOKUP($C$2&amp;"-"&amp;$A21&amp;"-Incubate 2020"&amp;"-"&amp;AO$1,data!$L:$N,2,0),)</f>
        <v>249</v>
      </c>
      <c r="AP21" s="47">
        <f>IFERROR(VLOOKUP($C$2&amp;"-"&amp;$A21&amp;"-"&amp;$D21&amp;"-"&amp;AP$1,data!$L:$N,3,0),)+IFERROR(VLOOKUP($C$2&amp;"-"&amp;$A21&amp;"-Incubate 2020"&amp;"-"&amp;AP$1,data!$L:$N,3,0),)</f>
        <v>419371.93</v>
      </c>
      <c r="AQ21" s="48">
        <f t="shared" si="91"/>
        <v>0.29156908665105385</v>
      </c>
      <c r="AR21" s="48">
        <f t="shared" si="92"/>
        <v>0.11606965378250821</v>
      </c>
      <c r="AS21" s="49">
        <f t="shared" si="93"/>
        <v>1684.2246184738956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249</v>
      </c>
      <c r="BT21" s="47">
        <f t="shared" si="70"/>
        <v>419371.93</v>
      </c>
      <c r="BU21" s="48">
        <f t="shared" si="109"/>
        <v>0.424190800681431</v>
      </c>
      <c r="BV21" s="48">
        <f t="shared" si="109"/>
        <v>0.47971946315181341</v>
      </c>
      <c r="BW21" s="49">
        <f t="shared" si="110"/>
        <v>1684.2246184738956</v>
      </c>
      <c r="BY21" s="66">
        <f t="shared" ref="BY21:BY25" si="114">BS21+AI21</f>
        <v>515</v>
      </c>
      <c r="BZ21" s="47">
        <f t="shared" si="111"/>
        <v>877419.48</v>
      </c>
      <c r="CA21" s="48">
        <f t="shared" si="112"/>
        <v>0.27628755364806867</v>
      </c>
      <c r="CB21" s="48">
        <f t="shared" si="112"/>
        <v>0.27366565139504739</v>
      </c>
      <c r="CC21" s="49">
        <f t="shared" si="113"/>
        <v>1703.727145631068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159</v>
      </c>
      <c r="AE22" s="47">
        <f>IFERROR(VLOOKUP($C$2&amp;"-"&amp;$A22&amp;"-"&amp;$D22&amp;"-"&amp;AE$1,data!$L:$N,3,0),)</f>
        <v>222114.58</v>
      </c>
      <c r="AF22" s="48">
        <f t="shared" ref="AF22:AG25" si="125">IF(AD22&gt;0,AD22/AD$26,"-")</f>
        <v>0.32056451612903225</v>
      </c>
      <c r="AG22" s="48">
        <f t="shared" si="125"/>
        <v>0.28887395091405632</v>
      </c>
      <c r="AH22" s="49">
        <f t="shared" ref="AH22:AH25" si="126">IF(AD22&gt;0,AE22/AD22,"-")</f>
        <v>1396.9470440251571</v>
      </c>
      <c r="AI22" s="46">
        <f t="shared" si="69"/>
        <v>159</v>
      </c>
      <c r="AJ22" s="47">
        <f t="shared" si="69"/>
        <v>222114.58</v>
      </c>
      <c r="AK22" s="48">
        <f t="shared" si="89"/>
        <v>0.1245105716523101</v>
      </c>
      <c r="AL22" s="48">
        <f t="shared" si="89"/>
        <v>9.5247583636082989E-2</v>
      </c>
      <c r="AM22" s="49">
        <f t="shared" si="90"/>
        <v>1396.9470440251571</v>
      </c>
      <c r="AN22" s="10"/>
      <c r="AO22" s="46">
        <f>IFERROR(VLOOKUP($C$2&amp;"-"&amp;$A22&amp;"-"&amp;$D22&amp;"-"&amp;AO$1,data!$L:$N,2,0),)</f>
        <v>258</v>
      </c>
      <c r="AP22" s="47">
        <f>IFERROR(VLOOKUP($C$2&amp;"-"&amp;$A22&amp;"-"&amp;$D22&amp;"-"&amp;AP$1,data!$L:$N,3,0),)</f>
        <v>319242.26</v>
      </c>
      <c r="AQ22" s="48">
        <f t="shared" ref="AQ22:AR25" si="127">IF(AO22&gt;0,AO22/AO$26,"-")</f>
        <v>0.4395229982964225</v>
      </c>
      <c r="AR22" s="48">
        <f t="shared" si="127"/>
        <v>0.36518115454835437</v>
      </c>
      <c r="AS22" s="49">
        <f t="shared" ref="AS22:AS25" si="128">IF(AO22&gt;0,AP22/AO22,"-")</f>
        <v>1237.3731007751937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258</v>
      </c>
      <c r="BT22" s="47">
        <f t="shared" si="70"/>
        <v>319242.26</v>
      </c>
      <c r="BU22" s="48">
        <f t="shared" si="109"/>
        <v>0.4395229982964225</v>
      </c>
      <c r="BV22" s="48">
        <f t="shared" si="109"/>
        <v>0.36518115454835437</v>
      </c>
      <c r="BW22" s="49">
        <f t="shared" si="110"/>
        <v>1237.3731007751937</v>
      </c>
      <c r="BY22" s="66">
        <f t="shared" si="114"/>
        <v>417</v>
      </c>
      <c r="BZ22" s="47">
        <f t="shared" si="111"/>
        <v>541356.84</v>
      </c>
      <c r="CA22" s="48">
        <f t="shared" si="112"/>
        <v>0.22371244635193133</v>
      </c>
      <c r="CB22" s="48">
        <f t="shared" si="112"/>
        <v>0.16884828252931477</v>
      </c>
      <c r="CC22" s="49">
        <f t="shared" si="113"/>
        <v>1298.2178417266186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16</v>
      </c>
      <c r="F25" s="54">
        <f>SUMIFS(data!$N:$N,data!$I:$I,$C$2,data!$J:$J,$A25,data!$H:$H,E$1,data!$K:$K,$D25)</f>
        <v>19089</v>
      </c>
      <c r="G25" s="55">
        <f t="shared" si="115"/>
        <v>3.9408866995073892E-2</v>
      </c>
      <c r="H25" s="55">
        <f t="shared" si="115"/>
        <v>2.4664374443681979E-2</v>
      </c>
      <c r="I25" s="56">
        <f t="shared" si="116"/>
        <v>1193.0625</v>
      </c>
      <c r="J25" s="53">
        <f>SUMIFS(data!$M:$M,data!$I:$I,$C$2,data!$J:$J,$A25,data!$H:$H,J$1,data!$K:$K,$D25)</f>
        <v>15</v>
      </c>
      <c r="K25" s="54">
        <f>SUMIFS(data!$N:$N,data!$I:$I,$C$2,data!$J:$J,$A25,data!$H:$H,J$1,data!$K:$K,$D25)</f>
        <v>15891.08</v>
      </c>
      <c r="L25" s="55">
        <f t="shared" si="117"/>
        <v>5.0505050505050504E-2</v>
      </c>
      <c r="M25" s="55">
        <f t="shared" si="117"/>
        <v>2.7158875322299596E-2</v>
      </c>
      <c r="N25" s="56">
        <f t="shared" si="118"/>
        <v>1059.4053333333334</v>
      </c>
      <c r="O25" s="53">
        <f>SUMIFS(data!$M:$M,data!$I:$I,$C$2,data!$J:$J,$A25,data!$H:$H,O$1,data!$K:$K,$D25)</f>
        <v>3</v>
      </c>
      <c r="P25" s="54">
        <f>SUMIFS(data!$N:$N,data!$I:$I,$C$2,data!$J:$J,$A25,data!$H:$H,O$1,data!$K:$K,$D25)</f>
        <v>2997</v>
      </c>
      <c r="Q25" s="55">
        <f t="shared" si="119"/>
        <v>3.8461538461538464E-2</v>
      </c>
      <c r="R25" s="55">
        <f t="shared" si="119"/>
        <v>1.469067237888896E-2</v>
      </c>
      <c r="S25" s="56">
        <f t="shared" si="120"/>
        <v>999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7</v>
      </c>
      <c r="AE25" s="54">
        <f>SUMIFS(data!$N:$N,data!$I:$I,$C$2,data!$J:$J,$A25,data!$H:$H,AD$1,data!$K:$K,$D25)</f>
        <v>4626.95</v>
      </c>
      <c r="AF25" s="55">
        <f t="shared" si="125"/>
        <v>1.4112903225806451E-2</v>
      </c>
      <c r="AG25" s="55">
        <f t="shared" si="125"/>
        <v>6.0176388564037219E-3</v>
      </c>
      <c r="AH25" s="56">
        <f t="shared" si="126"/>
        <v>660.99285714285713</v>
      </c>
      <c r="AI25" s="53">
        <f t="shared" si="69"/>
        <v>41</v>
      </c>
      <c r="AJ25" s="54">
        <f t="shared" si="69"/>
        <v>42604.03</v>
      </c>
      <c r="AK25" s="55">
        <f t="shared" si="89"/>
        <v>3.2106499608457323E-2</v>
      </c>
      <c r="AL25" s="55">
        <f t="shared" si="89"/>
        <v>1.8269538679807462E-2</v>
      </c>
      <c r="AM25" s="56">
        <f t="shared" si="90"/>
        <v>1039.1226829268292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41</v>
      </c>
      <c r="BZ25" s="47">
        <f t="shared" si="111"/>
        <v>42604.03</v>
      </c>
      <c r="CA25" s="48">
        <f t="shared" si="112"/>
        <v>2.1995708154506438E-2</v>
      </c>
      <c r="CB25" s="48">
        <f t="shared" si="112"/>
        <v>1.3288124879566317E-2</v>
      </c>
      <c r="CC25" s="49">
        <f t="shared" si="113"/>
        <v>1039.1226829268292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406</v>
      </c>
      <c r="F26" s="40">
        <f>SUM(F18:F25)</f>
        <v>773950.29999999993</v>
      </c>
      <c r="G26" s="41">
        <f>IF(E26&gt;0,E26/E$38,"-")</f>
        <v>0.33034987794955251</v>
      </c>
      <c r="H26" s="41">
        <f>IF(F26&gt;0,F26/F$38,"-")</f>
        <v>0.21688417436235516</v>
      </c>
      <c r="I26" s="42">
        <f>IF(E26&gt;0,F26/E26,"-")</f>
        <v>1906.281527093596</v>
      </c>
      <c r="J26" s="39">
        <f>SUM(J18:J25)</f>
        <v>297</v>
      </c>
      <c r="K26" s="40">
        <f>SUM(K18:K25)</f>
        <v>585115.53999999992</v>
      </c>
      <c r="L26" s="41">
        <f>IF(J26&gt;0,J26/J$38,"-")</f>
        <v>0.31562167906482463</v>
      </c>
      <c r="M26" s="41">
        <f>IF(K26&gt;0,K26/K$38,"-")</f>
        <v>0.18896278960963489</v>
      </c>
      <c r="N26" s="42">
        <f>IF(J26&gt;0,K26/J26,"-")</f>
        <v>1970.085993265993</v>
      </c>
      <c r="O26" s="39">
        <f>SUM(O18:O25)</f>
        <v>78</v>
      </c>
      <c r="P26" s="40">
        <f>SUM(P18:P25)</f>
        <v>204007</v>
      </c>
      <c r="Q26" s="41">
        <f>IF(O26&gt;0,O26/O$38,"-")</f>
        <v>0.15537848605577689</v>
      </c>
      <c r="R26" s="41">
        <f>IF(P26&gt;0,P26/P$38,"-")</f>
        <v>7.4546197324321842E-2</v>
      </c>
      <c r="S26" s="42">
        <f>IF(O26&gt;0,P26/O26,"-")</f>
        <v>2615.4743589743589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496</v>
      </c>
      <c r="AE26" s="40">
        <f>SUM(AE18:AE25)</f>
        <v>768897.91999999993</v>
      </c>
      <c r="AF26" s="41">
        <f>IF(AD26&gt;0,AD26/AD$38,"-")</f>
        <v>0.28670520231213875</v>
      </c>
      <c r="AG26" s="41">
        <f>IF(AE26&gt;0,AE26/AE$38,"-")</f>
        <v>0.12714687769566702</v>
      </c>
      <c r="AH26" s="42">
        <f>IF(AD26&gt;0,AE26/AD26,"-")</f>
        <v>1550.1974193548385</v>
      </c>
      <c r="AI26" s="39">
        <f>SUM(AI18:AI25)</f>
        <v>1277</v>
      </c>
      <c r="AJ26" s="40">
        <f>SUM(AJ18:AJ25)</f>
        <v>2331970.7599999998</v>
      </c>
      <c r="AK26" s="41">
        <f>IF(AI26&gt;0,AI26/AI$38,"-")</f>
        <v>0.29009541117673787</v>
      </c>
      <c r="AL26" s="41">
        <f>IF(AJ26&gt;0,AJ26/AJ$38,"-")</f>
        <v>0.15094709703897111</v>
      </c>
      <c r="AM26" s="42">
        <f>IF(AI26&gt;0,AJ26/AI26,"-")</f>
        <v>1826.1321534847298</v>
      </c>
      <c r="AN26" s="16"/>
      <c r="AO26" s="39">
        <f>SUM(AO18:AO25)</f>
        <v>587</v>
      </c>
      <c r="AP26" s="40">
        <f>SUM(AP18:AP25)</f>
        <v>874202.45</v>
      </c>
      <c r="AQ26" s="41">
        <f>IF(AO26&gt;0,AO26/AO$38,"-")</f>
        <v>0.31008980454305335</v>
      </c>
      <c r="AR26" s="41">
        <f>IF(AP26&gt;0,AP26/AP$38,"-")</f>
        <v>0.13843880830206118</v>
      </c>
      <c r="AS26" s="42">
        <f>IF(AO26&gt;0,AP26/AO26,"-")</f>
        <v>1489.2716354344122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587</v>
      </c>
      <c r="BT26" s="40">
        <f>SUM(BT18:BT25)</f>
        <v>874202.45</v>
      </c>
      <c r="BU26" s="41">
        <f>IF(BS26&gt;0,BS26/BS$38,"-")</f>
        <v>0.38191281717631748</v>
      </c>
      <c r="BV26" s="41">
        <f>IF(BT26&gt;0,BT26/BT$38,"-")</f>
        <v>0.17099730170456762</v>
      </c>
      <c r="BW26" s="42">
        <f>IF(BS26&gt;0,BT26/BS26,"-")</f>
        <v>1489.2716354344122</v>
      </c>
      <c r="BY26" s="68">
        <f>SUM(BY18:BY25)</f>
        <v>1864</v>
      </c>
      <c r="BZ26" s="40">
        <f>SUM(BZ18:BZ25)</f>
        <v>3206173.2099999995</v>
      </c>
      <c r="CA26" s="41">
        <f>IF(BY26&gt;0,BY26/BY$38,"-")</f>
        <v>0.31385755177639335</v>
      </c>
      <c r="CB26" s="41">
        <f>IF(BZ26&gt;0,BZ26/BZ$38,"-")</f>
        <v>0.15593239286703753</v>
      </c>
      <c r="CC26" s="42">
        <f>IF(BY26&gt;0,BZ26/BY26,"-")</f>
        <v>1720.0500053648066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19</v>
      </c>
      <c r="F28" s="36">
        <f>IFERROR(VLOOKUP($C$2&amp;"-"&amp;$A28&amp;"-"&amp;$D28&amp;"-"&amp;F$1,data!$L:$N,3,0),)</f>
        <v>33720.19</v>
      </c>
      <c r="G28" s="37">
        <f>IF(E28&gt;0,E28/E$36,"-")</f>
        <v>0.15966386554621848</v>
      </c>
      <c r="H28" s="37">
        <f>IF(F28&gt;0,F28/F$36,"-")</f>
        <v>0.22222720890590952</v>
      </c>
      <c r="I28" s="38">
        <f>IF(E28&gt;0,F28/E28,"-")</f>
        <v>1774.7468421052633</v>
      </c>
      <c r="J28" s="35">
        <f>IFERROR(VLOOKUP($C$2&amp;"-"&amp;$A28&amp;"-"&amp;$D28&amp;"-"&amp;J$1,data!$L:$N,2,0),)</f>
        <v>16</v>
      </c>
      <c r="K28" s="36">
        <f>IFERROR(VLOOKUP($C$2&amp;"-"&amp;$A28&amp;"-"&amp;$D28&amp;"-"&amp;K$1,data!$L:$N,3,0),)</f>
        <v>43250</v>
      </c>
      <c r="L28" s="37">
        <f>IF(J28&gt;0,J28/J$36,"-")</f>
        <v>0.17204301075268819</v>
      </c>
      <c r="M28" s="37">
        <f>IF(K28&gt;0,K28/K$36,"-")</f>
        <v>0.3298075068001351</v>
      </c>
      <c r="N28" s="38">
        <f>IF(J28&gt;0,K28/J28,"-")</f>
        <v>2703.125</v>
      </c>
      <c r="O28" s="35">
        <f>IFERROR(VLOOKUP($C$2&amp;"-"&amp;$A28&amp;"-"&amp;$D28&amp;"-"&amp;O$1,data!$L:$N,2,0),)</f>
        <v>10</v>
      </c>
      <c r="P28" s="36">
        <f>IFERROR(VLOOKUP($C$2&amp;"-"&amp;$A28&amp;"-"&amp;$D28&amp;"-"&amp;P$1,data!$L:$N,3,0),)</f>
        <v>23440</v>
      </c>
      <c r="Q28" s="37">
        <f>IF(O28&gt;0,O28/O$36,"-")</f>
        <v>0.3125</v>
      </c>
      <c r="R28" s="37">
        <f>IF(P28&gt;0,P28/P$36,"-")</f>
        <v>0.40323413039738515</v>
      </c>
      <c r="S28" s="38">
        <f>IF(O28&gt;0,P28/O28,"-")</f>
        <v>2344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38</v>
      </c>
      <c r="AE28" s="36">
        <f>IFERROR(VLOOKUP($C$2&amp;"-"&amp;$A28&amp;"-"&amp;$D28&amp;"-"&amp;AE$1,data!$L:$N,3,0),)</f>
        <v>56221.3</v>
      </c>
      <c r="AF28" s="37">
        <f>IF(AD28&gt;0,AD28/AD$36,"-")</f>
        <v>0.31404958677685951</v>
      </c>
      <c r="AG28" s="37">
        <f>IF(AE28&gt;0,AE28/AE$36,"-")</f>
        <v>0.34432820590963042</v>
      </c>
      <c r="AH28" s="38">
        <f>IF(AD28&gt;0,AE28/AD28,"-")</f>
        <v>1479.5078947368422</v>
      </c>
      <c r="AI28" s="35">
        <f t="shared" ref="AI28:AJ35" si="139">AD28+Y28+T28+O28+J28+E28</f>
        <v>83</v>
      </c>
      <c r="AJ28" s="36">
        <f t="shared" si="139"/>
        <v>156631.49</v>
      </c>
      <c r="AK28" s="37">
        <f>IF(AI28&gt;0,AI28/AI$36,"-")</f>
        <v>0.22739726027397261</v>
      </c>
      <c r="AL28" s="37">
        <f>IF(AJ28&gt;0,AJ28/AJ$36,"-")</f>
        <v>0.3106024956870429</v>
      </c>
      <c r="AM28" s="38">
        <f>IF(AI28&gt;0,AJ28/AI28,"-")</f>
        <v>1887.1263855421685</v>
      </c>
      <c r="AN28" s="10"/>
      <c r="AO28" s="35">
        <f>IFERROR(VLOOKUP($C$2&amp;"-"&amp;$A28&amp;"-"&amp;$D28&amp;"-"&amp;AO$1,data!$L:$N,2,0),)</f>
        <v>46</v>
      </c>
      <c r="AP28" s="36">
        <f>IFERROR(VLOOKUP($C$2&amp;"-"&amp;$A28&amp;"-"&amp;$D28&amp;"-"&amp;AP$1,data!$L:$N,3,0),)</f>
        <v>70480.2</v>
      </c>
      <c r="AQ28" s="37">
        <f>IF(AO28&gt;0,AO28/AO$36,"-")</f>
        <v>0.29870129870129869</v>
      </c>
      <c r="AR28" s="37">
        <f>IF(AP28&gt;0,AP28/AP$36,"-")</f>
        <v>0.35467767600225847</v>
      </c>
      <c r="AS28" s="38">
        <f>IF(AO28&gt;0,AP28/AO28,"-")</f>
        <v>1532.1782608695651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46</v>
      </c>
      <c r="BT28" s="36">
        <f t="shared" si="140"/>
        <v>70480.2</v>
      </c>
      <c r="BU28" s="37">
        <f>IF(BS28&gt;0,BS28/BS$36,"-")</f>
        <v>0.3108108108108108</v>
      </c>
      <c r="BV28" s="37">
        <f>IF(BT28&gt;0,BT28/BT$36,"-")</f>
        <v>0.37407896982086131</v>
      </c>
      <c r="BW28" s="38">
        <f>IF(BS28&gt;0,BT28/BS28,"-")</f>
        <v>1532.1782608695651</v>
      </c>
      <c r="BY28" s="65">
        <f>BS28+AI28</f>
        <v>129</v>
      </c>
      <c r="BZ28" s="36">
        <f>BT28+AJ28</f>
        <v>227111.69</v>
      </c>
      <c r="CA28" s="37">
        <f>IF(BY28&gt;0,BY28/BY$36,"-")</f>
        <v>0.25146198830409355</v>
      </c>
      <c r="CB28" s="37">
        <f>IF(BZ28&gt;0,BZ28/BZ$36,"-")</f>
        <v>0.32786787007278106</v>
      </c>
      <c r="CC28" s="38">
        <f>IF(BY28&gt;0,BZ28/BY28,"-")</f>
        <v>1760.5557364341084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74</v>
      </c>
      <c r="F29" s="47">
        <f>IFERROR(VLOOKUP($C$2&amp;"-"&amp;$A29&amp;"-"&amp;$D29&amp;"-"&amp;F$1,data!$L:$N,3,0),)+IFERROR(VLOOKUP($C$2&amp;"-"&amp;$A29&amp;"-Incubate 2019"&amp;"-"&amp;F$1,data!$L:$N,3,0),)</f>
        <v>75092.259999999995</v>
      </c>
      <c r="G29" s="48">
        <f t="shared" ref="G29:G31" si="141">IF(E29&gt;0,E29/E$16,"-")</f>
        <v>0.11455108359133127</v>
      </c>
      <c r="H29" s="48">
        <f t="shared" ref="H29:H31" si="142">IF(F29&gt;0,F29/F$16,"-")</f>
        <v>3.2071908821346438E-2</v>
      </c>
      <c r="I29" s="49">
        <f t="shared" ref="I29:I31" si="143">IF(E29&gt;0,F29/E29,"-")</f>
        <v>1014.7602702702702</v>
      </c>
      <c r="J29" s="46">
        <f>IFERROR(VLOOKUP($C$2&amp;"-"&amp;$A29&amp;"-"&amp;$D29&amp;"-"&amp;J$1,data!$L:$N,2,0),)+IFERROR(VLOOKUP($C$2&amp;"-"&amp;$A29&amp;"-Incubate 2019"&amp;"-"&amp;J$1,data!$L:$N,2,0),)</f>
        <v>57</v>
      </c>
      <c r="K29" s="47">
        <f>IFERROR(VLOOKUP($C$2&amp;"-"&amp;$A29&amp;"-"&amp;$D29&amp;"-"&amp;K$1,data!$L:$N,3,0),)+IFERROR(VLOOKUP($C$2&amp;"-"&amp;$A29&amp;"-Incubate 2019"&amp;"-"&amp;K$1,data!$L:$N,3,0),)</f>
        <v>40312.1</v>
      </c>
      <c r="L29" s="48">
        <f t="shared" ref="L29:L31" si="144">IF(J29&gt;0,J29/J$16,"-")</f>
        <v>0.12780269058295965</v>
      </c>
      <c r="M29" s="48">
        <f t="shared" ref="M29:M31" si="145">IF(K29&gt;0,K29/K$16,"-")</f>
        <v>2.2177581947686726E-2</v>
      </c>
      <c r="N29" s="49">
        <f t="shared" ref="N29:N31" si="146">IF(J29&gt;0,K29/J29,"-")</f>
        <v>707.22982456140346</v>
      </c>
      <c r="O29" s="46">
        <f>IFERROR(VLOOKUP($C$2&amp;"-"&amp;$A29&amp;"-"&amp;$D29&amp;"-"&amp;O$1,data!$L:$N,2,0),)+IFERROR(VLOOKUP($C$2&amp;"-"&amp;$A29&amp;"-Incubate 2019"&amp;"-"&amp;O$1,data!$L:$N,2,0),)</f>
        <v>18</v>
      </c>
      <c r="P29" s="47">
        <f>IFERROR(VLOOKUP($C$2&amp;"-"&amp;$A29&amp;"-"&amp;$D29&amp;"-"&amp;P$1,data!$L:$N,3,0),)+IFERROR(VLOOKUP($C$2&amp;"-"&amp;$A29&amp;"-Incubate 2019"&amp;"-"&amp;P$1,data!$L:$N,3,0),)</f>
        <v>17140</v>
      </c>
      <c r="Q29" s="48">
        <f t="shared" ref="Q29:Q31" si="147">IF(O29&gt;0,O29/O$16,"-")</f>
        <v>7.1713147410358571E-2</v>
      </c>
      <c r="R29" s="48">
        <f t="shared" ref="R29:R31" si="148">IF(P29&gt;0,P29/P$16,"-")</f>
        <v>1.0062228484208055E-2</v>
      </c>
      <c r="S29" s="49">
        <f t="shared" ref="S29:S31" si="149">IF(O29&gt;0,P29/O29,"-")</f>
        <v>952.22222222222217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149</v>
      </c>
      <c r="AJ29" s="47">
        <f t="shared" si="139"/>
        <v>132544.35999999999</v>
      </c>
      <c r="AK29" s="48">
        <f t="shared" ref="AK29:AL35" si="159">IF(AI29&gt;0,AI29/AI$36,"-")</f>
        <v>0.40821917808219177</v>
      </c>
      <c r="AL29" s="48">
        <f t="shared" si="159"/>
        <v>0.26283737073076341</v>
      </c>
      <c r="AM29" s="49">
        <f t="shared" ref="AM29:AM35" si="160">IF(AI29&gt;0,AJ29/AI29,"-")</f>
        <v>889.55946308724822</v>
      </c>
      <c r="AN29" s="10"/>
      <c r="AO29" s="46">
        <f>IFERROR(VLOOKUP($C$2&amp;"-"&amp;$A29&amp;"-"&amp;$D29&amp;"-"&amp;AO$1,data!$L:$N,2,0),)+IFERROR(VLOOKUP($C$2&amp;"-"&amp;$A29&amp;"-Incubate 2019"&amp;"-"&amp;AO$1,data!$L:$N,2,0),)</f>
        <v>0</v>
      </c>
      <c r="AP29" s="47">
        <f>IFERROR(VLOOKUP($C$2&amp;"-"&amp;$A29&amp;"-"&amp;$D29&amp;"-"&amp;AP$1,data!$L:$N,3,0),)+IFERROR(VLOOKUP($C$2&amp;"-"&amp;$A29&amp;"-Incubate 2019"&amp;"-"&amp;AP$1,data!$L:$N,3,0),)</f>
        <v>0</v>
      </c>
      <c r="AQ29" s="48" t="str">
        <f t="shared" ref="AQ29:AQ31" si="161">IF(AO29&gt;0,AO29/AO$16,"-")</f>
        <v>-</v>
      </c>
      <c r="AR29" s="48" t="str">
        <f t="shared" ref="AR29:AR31" si="162">IF(AP29&gt;0,AP29/AP$16,"-")</f>
        <v>-</v>
      </c>
      <c r="AS29" s="49" t="str">
        <f t="shared" ref="AS29:AS31" si="163">IF(AO29&gt;0,AP29/AO29,"-")</f>
        <v>-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0</v>
      </c>
      <c r="BT29" s="47">
        <f t="shared" si="140"/>
        <v>0</v>
      </c>
      <c r="BU29" s="48" t="str">
        <f t="shared" ref="BU29:BV35" si="179">IF(BS29&gt;0,BS29/BS$36,"-")</f>
        <v>-</v>
      </c>
      <c r="BV29" s="48" t="str">
        <f t="shared" si="179"/>
        <v>-</v>
      </c>
      <c r="BW29" s="49" t="str">
        <f t="shared" ref="BW29:BW35" si="180">IF(BS29&gt;0,BT29/BS29,"-")</f>
        <v>-</v>
      </c>
      <c r="BY29" s="66">
        <f t="shared" ref="BY29:BZ35" si="181">BS29+AI29</f>
        <v>149</v>
      </c>
      <c r="BZ29" s="47">
        <f t="shared" si="181"/>
        <v>132544.35999999999</v>
      </c>
      <c r="CA29" s="48">
        <f t="shared" ref="CA29:CB35" si="182">IF(BY29&gt;0,BY29/BY$36,"-")</f>
        <v>0.29044834307992201</v>
      </c>
      <c r="CB29" s="48">
        <f t="shared" si="182"/>
        <v>0.19134654408744839</v>
      </c>
      <c r="CC29" s="49">
        <f t="shared" ref="CC29:CC35" si="183">IF(BY29&gt;0,BZ29/BY29,"-")</f>
        <v>889.55946308724822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24</v>
      </c>
      <c r="F30" s="47">
        <f>IFERROR(VLOOKUP($C$2&amp;"-"&amp;$A30&amp;"-"&amp;$D30&amp;"-"&amp;F$1,data!$L:$N,3,0),)</f>
        <v>36975</v>
      </c>
      <c r="G30" s="48">
        <f t="shared" si="141"/>
        <v>3.7151702786377708E-2</v>
      </c>
      <c r="H30" s="48">
        <f t="shared" si="142"/>
        <v>1.5792024752874459E-2</v>
      </c>
      <c r="I30" s="49">
        <f t="shared" si="143"/>
        <v>1540.625</v>
      </c>
      <c r="J30" s="46">
        <f>IFERROR(VLOOKUP($C$2&amp;"-"&amp;$A30&amp;"-"&amp;$D30&amp;"-"&amp;J$1,data!$L:$N,2,0),)</f>
        <v>12</v>
      </c>
      <c r="K30" s="47">
        <f>IFERROR(VLOOKUP($C$2&amp;"-"&amp;$A30&amp;"-"&amp;$D30&amp;"-"&amp;K$1,data!$L:$N,3,0),)</f>
        <v>17675</v>
      </c>
      <c r="L30" s="48">
        <f t="shared" si="144"/>
        <v>2.6905829596412557E-2</v>
      </c>
      <c r="M30" s="48">
        <f t="shared" si="145"/>
        <v>9.7238486937014663E-3</v>
      </c>
      <c r="N30" s="49">
        <f t="shared" si="146"/>
        <v>1472.9166666666667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36</v>
      </c>
      <c r="AJ30" s="47">
        <f t="shared" si="139"/>
        <v>54650</v>
      </c>
      <c r="AK30" s="48">
        <f t="shared" si="159"/>
        <v>9.8630136986301367E-2</v>
      </c>
      <c r="AL30" s="48">
        <f t="shared" si="159"/>
        <v>0.10837173539814308</v>
      </c>
      <c r="AM30" s="49">
        <f t="shared" si="160"/>
        <v>1518.0555555555557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36</v>
      </c>
      <c r="BZ30" s="47">
        <f t="shared" si="181"/>
        <v>54650</v>
      </c>
      <c r="CA30" s="48">
        <f t="shared" si="182"/>
        <v>7.0175438596491224E-2</v>
      </c>
      <c r="CB30" s="48">
        <f t="shared" si="182"/>
        <v>7.8895010201709498E-2</v>
      </c>
      <c r="CC30" s="49">
        <f t="shared" si="183"/>
        <v>1518.0555555555557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2</v>
      </c>
      <c r="K31" s="47">
        <f>IFERROR(VLOOKUP($C$2&amp;"-"&amp;$A31&amp;"-"&amp;$D31&amp;"-"&amp;K$1,data!$L:$N,3,0),)+IFERROR(VLOOKUP($C$2&amp;"-"&amp;$A31&amp;"-Incubate 2020"&amp;"-"&amp;K$1,data!$L:$N,3,0),)</f>
        <v>6100</v>
      </c>
      <c r="L31" s="48">
        <f t="shared" si="144"/>
        <v>4.4843049327354259E-3</v>
      </c>
      <c r="M31" s="48">
        <f t="shared" si="145"/>
        <v>3.3558968617583562E-3</v>
      </c>
      <c r="N31" s="49">
        <f t="shared" si="146"/>
        <v>3050</v>
      </c>
      <c r="O31" s="46">
        <f>IFERROR(VLOOKUP($C$2&amp;"-"&amp;$A31&amp;"-"&amp;$D31&amp;"-"&amp;O$1,data!$L:$N,2,0),)+IFERROR(VLOOKUP($C$2&amp;"-"&amp;$A31&amp;"-Incubate 2020"&amp;"-"&amp;O$1,data!$L:$N,2,0),)</f>
        <v>3</v>
      </c>
      <c r="P31" s="47">
        <f>IFERROR(VLOOKUP($C$2&amp;"-"&amp;$A31&amp;"-"&amp;$D31&amp;"-"&amp;P$1,data!$L:$N,3,0),)+IFERROR(VLOOKUP($C$2&amp;"-"&amp;$A31&amp;"-Incubate 2020"&amp;"-"&amp;P$1,data!$L:$N,3,0),)</f>
        <v>11600</v>
      </c>
      <c r="Q31" s="48">
        <f t="shared" si="147"/>
        <v>1.1952191235059761E-2</v>
      </c>
      <c r="R31" s="48">
        <f t="shared" si="148"/>
        <v>6.8099095925795465E-3</v>
      </c>
      <c r="S31" s="49">
        <f t="shared" si="149"/>
        <v>3866.6666666666665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47</v>
      </c>
      <c r="AE31" s="47">
        <f>IFERROR(VLOOKUP($C$2&amp;"-"&amp;$A31&amp;"-"&amp;$D31&amp;"-"&amp;AE$1,data!$L:$N,3,0),)+IFERROR(VLOOKUP($C$2&amp;"-"&amp;$A31&amp;"-Incubate 2020"&amp;"-"&amp;AE$1,data!$L:$N,3,0),)</f>
        <v>40765.25</v>
      </c>
      <c r="AF31" s="48">
        <f t="shared" si="156"/>
        <v>5.7038834951456313E-2</v>
      </c>
      <c r="AG31" s="48">
        <f t="shared" si="157"/>
        <v>1.1572031294339162E-2</v>
      </c>
      <c r="AH31" s="49">
        <f t="shared" si="158"/>
        <v>867.34574468085111</v>
      </c>
      <c r="AI31" s="46">
        <f t="shared" si="139"/>
        <v>52</v>
      </c>
      <c r="AJ31" s="47">
        <f t="shared" si="139"/>
        <v>58465.25</v>
      </c>
      <c r="AK31" s="48">
        <f t="shared" si="159"/>
        <v>0.14246575342465753</v>
      </c>
      <c r="AL31" s="48">
        <f t="shared" si="159"/>
        <v>0.11593743097870604</v>
      </c>
      <c r="AM31" s="49">
        <f t="shared" si="160"/>
        <v>1124.3317307692307</v>
      </c>
      <c r="AN31" s="10"/>
      <c r="AO31" s="46">
        <f>IFERROR(VLOOKUP($C$2&amp;"-"&amp;$A31&amp;"-"&amp;$D31&amp;"-"&amp;AO$1,data!$L:$N,2,0),)+IFERROR(VLOOKUP($C$2&amp;"-"&amp;$A31&amp;"-Incubate 2020"&amp;"-"&amp;AO$1,data!$L:$N,2,0),)</f>
        <v>51</v>
      </c>
      <c r="AP31" s="47">
        <f>IFERROR(VLOOKUP($C$2&amp;"-"&amp;$A31&amp;"-"&amp;$D31&amp;"-"&amp;AP$1,data!$L:$N,3,0),)+IFERROR(VLOOKUP($C$2&amp;"-"&amp;$A31&amp;"-Incubate 2020"&amp;"-"&amp;AP$1,data!$L:$N,3,0),)</f>
        <v>45683.5</v>
      </c>
      <c r="AQ31" s="48">
        <f t="shared" si="161"/>
        <v>5.9718969555035126E-2</v>
      </c>
      <c r="AR31" s="48">
        <f t="shared" si="162"/>
        <v>1.2643831523424121E-2</v>
      </c>
      <c r="AS31" s="49">
        <f t="shared" si="163"/>
        <v>895.75490196078431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51</v>
      </c>
      <c r="BT31" s="47">
        <f t="shared" si="140"/>
        <v>45683.5</v>
      </c>
      <c r="BU31" s="48">
        <f t="shared" si="179"/>
        <v>0.34459459459459457</v>
      </c>
      <c r="BV31" s="48">
        <f t="shared" si="179"/>
        <v>0.24246861697060054</v>
      </c>
      <c r="BW31" s="49">
        <f t="shared" si="180"/>
        <v>895.75490196078431</v>
      </c>
      <c r="BY31" s="66">
        <f t="shared" ref="BY31:BY35" si="184">BS31+AI31</f>
        <v>103</v>
      </c>
      <c r="BZ31" s="47">
        <f t="shared" si="181"/>
        <v>104148.75</v>
      </c>
      <c r="CA31" s="48">
        <f t="shared" si="182"/>
        <v>0.20077972709551656</v>
      </c>
      <c r="CB31" s="48">
        <f t="shared" si="182"/>
        <v>0.15035346191665677</v>
      </c>
      <c r="CC31" s="49">
        <f t="shared" si="183"/>
        <v>1011.1529126213592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30</v>
      </c>
      <c r="AE32" s="47">
        <f>IFERROR(VLOOKUP($C$2&amp;"-"&amp;$A32&amp;"-"&amp;$D32&amp;"-"&amp;AE$1,data!$L:$N,3,0),)</f>
        <v>55177.93</v>
      </c>
      <c r="AF32" s="48">
        <f t="shared" ref="AF32:AG35" si="195">IF(AD32&gt;0,AD32/AD$36,"-")</f>
        <v>0.24793388429752067</v>
      </c>
      <c r="AG32" s="48">
        <f t="shared" si="195"/>
        <v>0.33793807049476221</v>
      </c>
      <c r="AH32" s="49">
        <f t="shared" ref="AH32:AH35" si="196">IF(AD32&gt;0,AE32/AD32,"-")</f>
        <v>1839.2643333333333</v>
      </c>
      <c r="AI32" s="46">
        <f t="shared" si="139"/>
        <v>30</v>
      </c>
      <c r="AJ32" s="47">
        <f t="shared" si="139"/>
        <v>55177.93</v>
      </c>
      <c r="AK32" s="48">
        <f t="shared" si="159"/>
        <v>8.2191780821917804E-2</v>
      </c>
      <c r="AL32" s="48">
        <f t="shared" si="159"/>
        <v>0.10941862817524724</v>
      </c>
      <c r="AM32" s="49">
        <f t="shared" si="160"/>
        <v>1839.2643333333333</v>
      </c>
      <c r="AN32" s="10"/>
      <c r="AO32" s="46">
        <f>IFERROR(VLOOKUP($C$2&amp;"-"&amp;$A32&amp;"-"&amp;$D32&amp;"-"&amp;AO$1,data!$L:$N,2,0),)</f>
        <v>51</v>
      </c>
      <c r="AP32" s="47">
        <f>IFERROR(VLOOKUP($C$2&amp;"-"&amp;$A32&amp;"-"&amp;$D32&amp;"-"&amp;AP$1,data!$L:$N,3,0),)</f>
        <v>72246.25</v>
      </c>
      <c r="AQ32" s="48">
        <f t="shared" ref="AQ32:AR35" si="197">IF(AO32&gt;0,AO32/AO$36,"-")</f>
        <v>0.33116883116883117</v>
      </c>
      <c r="AR32" s="48">
        <f t="shared" si="197"/>
        <v>0.36356497356531575</v>
      </c>
      <c r="AS32" s="49">
        <f t="shared" ref="AS32:AS35" si="198">IF(AO32&gt;0,AP32/AO32,"-")</f>
        <v>1416.5931372549019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51</v>
      </c>
      <c r="BT32" s="47">
        <f t="shared" si="140"/>
        <v>72246.25</v>
      </c>
      <c r="BU32" s="48">
        <f t="shared" si="179"/>
        <v>0.34459459459459457</v>
      </c>
      <c r="BV32" s="48">
        <f t="shared" si="179"/>
        <v>0.38345241320853807</v>
      </c>
      <c r="BW32" s="49">
        <f t="shared" si="180"/>
        <v>1416.5931372549019</v>
      </c>
      <c r="BY32" s="66">
        <f t="shared" si="184"/>
        <v>81</v>
      </c>
      <c r="BZ32" s="47">
        <f t="shared" si="181"/>
        <v>127424.18</v>
      </c>
      <c r="CA32" s="48">
        <f t="shared" si="182"/>
        <v>0.15789473684210525</v>
      </c>
      <c r="CB32" s="48">
        <f t="shared" si="182"/>
        <v>0.18395483954335712</v>
      </c>
      <c r="CC32" s="49">
        <f t="shared" si="183"/>
        <v>1573.1380246913579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2</v>
      </c>
      <c r="F35" s="54">
        <f>SUMIFS(data!$N:$N,data!$I:$I,$C$2,data!$J:$J,$A35,data!$H:$H,E$1,data!$K:$K,$D35)</f>
        <v>5950</v>
      </c>
      <c r="G35" s="55">
        <f t="shared" si="185"/>
        <v>1.680672268907563E-2</v>
      </c>
      <c r="H35" s="55">
        <f t="shared" si="185"/>
        <v>3.9212468642381954E-2</v>
      </c>
      <c r="I35" s="56">
        <f t="shared" si="186"/>
        <v>2975</v>
      </c>
      <c r="J35" s="53">
        <f>SUMIFS(data!$M:$M,data!$I:$I,$C$2,data!$J:$J,$A35,data!$H:$H,J$1,data!$K:$K,$D35)</f>
        <v>6</v>
      </c>
      <c r="K35" s="54">
        <f>SUMIFS(data!$N:$N,data!$I:$I,$C$2,data!$J:$J,$A35,data!$H:$H,J$1,data!$K:$K,$D35)</f>
        <v>23800</v>
      </c>
      <c r="L35" s="55">
        <f t="shared" si="187"/>
        <v>6.4516129032258063E-2</v>
      </c>
      <c r="M35" s="55">
        <f t="shared" si="187"/>
        <v>0.18148944882874488</v>
      </c>
      <c r="N35" s="56">
        <f t="shared" si="188"/>
        <v>3966.6666666666665</v>
      </c>
      <c r="O35" s="53">
        <f>SUMIFS(data!$M:$M,data!$I:$I,$C$2,data!$J:$J,$A35,data!$H:$H,O$1,data!$K:$K,$D35)</f>
        <v>1</v>
      </c>
      <c r="P35" s="54">
        <f>SUMIFS(data!$N:$N,data!$I:$I,$C$2,data!$J:$J,$A35,data!$H:$H,O$1,data!$K:$K,$D35)</f>
        <v>5950</v>
      </c>
      <c r="Q35" s="55">
        <f t="shared" si="189"/>
        <v>3.125E-2</v>
      </c>
      <c r="R35" s="55">
        <f t="shared" si="189"/>
        <v>0.10235678651298813</v>
      </c>
      <c r="S35" s="56">
        <f t="shared" si="190"/>
        <v>5950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6</v>
      </c>
      <c r="AE35" s="54">
        <f>SUMIFS(data!$N:$N,data!$I:$I,$C$2,data!$J:$J,$A35,data!$H:$H,AD$1,data!$K:$K,$D35)</f>
        <v>11113.75</v>
      </c>
      <c r="AF35" s="55">
        <f t="shared" si="195"/>
        <v>4.9586776859504134E-2</v>
      </c>
      <c r="AG35" s="55">
        <f t="shared" si="195"/>
        <v>6.8066330704344355E-2</v>
      </c>
      <c r="AH35" s="56">
        <f t="shared" si="196"/>
        <v>1852.2916666666667</v>
      </c>
      <c r="AI35" s="53">
        <f t="shared" si="139"/>
        <v>15</v>
      </c>
      <c r="AJ35" s="54">
        <f t="shared" si="139"/>
        <v>46813.75</v>
      </c>
      <c r="AK35" s="55">
        <f t="shared" si="159"/>
        <v>4.1095890410958902E-2</v>
      </c>
      <c r="AL35" s="55">
        <f t="shared" si="159"/>
        <v>9.2832339030097369E-2</v>
      </c>
      <c r="AM35" s="56">
        <f t="shared" si="160"/>
        <v>3120.9166666666665</v>
      </c>
      <c r="AN35" s="10"/>
      <c r="AO35" s="53">
        <f>SUMIFS(data!$M:$M,data!$I:$I,$C$2,data!$J:$J,$A35,data!$H:$H,AO$1,data!$K:$K,$D35)</f>
        <v>6</v>
      </c>
      <c r="AP35" s="54">
        <f>SUMIFS(data!$N:$N,data!$I:$I,$C$2,data!$J:$J,$A35,data!$H:$H,AO$1,data!$K:$K,$D35)</f>
        <v>10306.25</v>
      </c>
      <c r="AQ35" s="55">
        <f t="shared" si="197"/>
        <v>3.896103896103896E-2</v>
      </c>
      <c r="AR35" s="55">
        <f t="shared" si="197"/>
        <v>5.1864166082080873E-2</v>
      </c>
      <c r="AS35" s="56">
        <f t="shared" si="198"/>
        <v>1717.7083333333333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15</v>
      </c>
      <c r="BZ35" s="47">
        <f t="shared" si="181"/>
        <v>46813.75</v>
      </c>
      <c r="CA35" s="48">
        <f t="shared" si="182"/>
        <v>2.9239766081871343E-2</v>
      </c>
      <c r="CB35" s="48">
        <f t="shared" si="182"/>
        <v>6.7582274178047172E-2</v>
      </c>
      <c r="CC35" s="49">
        <f t="shared" si="183"/>
        <v>3120.9166666666665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119</v>
      </c>
      <c r="F36" s="40">
        <f>SUM(F28:F35)</f>
        <v>151737.45000000001</v>
      </c>
      <c r="G36" s="41">
        <f>IF(E36&gt;0,E36/E$38,"-")</f>
        <v>9.6826688364524002E-2</v>
      </c>
      <c r="H36" s="41">
        <f>IF(F36&gt;0,F36/F$38,"-")</f>
        <v>4.2521401649562189E-2</v>
      </c>
      <c r="I36" s="42">
        <f>IF(E36&gt;0,F36/E36,"-")</f>
        <v>1275.1046218487395</v>
      </c>
      <c r="J36" s="39">
        <f>SUM(J28:J35)</f>
        <v>93</v>
      </c>
      <c r="K36" s="40">
        <f>SUM(K28:K35)</f>
        <v>131137.1</v>
      </c>
      <c r="L36" s="41">
        <f>IF(J36&gt;0,J36/J$38,"-")</f>
        <v>9.8831030818278431E-2</v>
      </c>
      <c r="M36" s="41">
        <f>IF(K36&gt;0,K36/K$38,"-")</f>
        <v>4.2350665028171454E-2</v>
      </c>
      <c r="N36" s="42">
        <f>IF(J36&gt;0,K36/J36,"-")</f>
        <v>1410.0763440860217</v>
      </c>
      <c r="O36" s="39">
        <f>SUM(O28:O35)</f>
        <v>32</v>
      </c>
      <c r="P36" s="40">
        <f>SUM(P28:P35)</f>
        <v>58130</v>
      </c>
      <c r="Q36" s="41">
        <f>IF(O36&gt;0,O36/O$38,"-")</f>
        <v>6.3745019920318724E-2</v>
      </c>
      <c r="R36" s="41">
        <f>IF(P36&gt;0,P36/P$38,"-")</f>
        <v>2.1241283144513807E-2</v>
      </c>
      <c r="S36" s="42">
        <f>IF(O36&gt;0,P36/O36,"-")</f>
        <v>1816.5625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121</v>
      </c>
      <c r="AE36" s="40">
        <f>SUM(AE28:AE35)</f>
        <v>163278.23000000001</v>
      </c>
      <c r="AF36" s="41">
        <f>IF(AD36&gt;0,AD36/AD$38,"-")</f>
        <v>6.9942196531791914E-2</v>
      </c>
      <c r="AG36" s="41">
        <f>IF(AE36&gt;0,AE36/AE$38,"-")</f>
        <v>2.7000095331477802E-2</v>
      </c>
      <c r="AH36" s="42">
        <f>IF(AD36&gt;0,AE36/AD36,"-")</f>
        <v>1349.4068595041324</v>
      </c>
      <c r="AI36" s="39">
        <f>SUM(AI28:AI35)</f>
        <v>365</v>
      </c>
      <c r="AJ36" s="40">
        <f>SUM(AJ28:AJ35)</f>
        <v>504282.77999999997</v>
      </c>
      <c r="AK36" s="41">
        <f>IF(AI36&gt;0,AI36/AI$38,"-")</f>
        <v>8.2916855974557016E-2</v>
      </c>
      <c r="AL36" s="41">
        <f>IF(AJ36&gt;0,AJ36/AJ$38,"-")</f>
        <v>3.2641928035041963E-2</v>
      </c>
      <c r="AM36" s="42">
        <f>IF(AI36&gt;0,AJ36/AI36,"-")</f>
        <v>1381.5966575342466</v>
      </c>
      <c r="AN36" s="16"/>
      <c r="AO36" s="39">
        <f>SUM(AO28:AO35)</f>
        <v>154</v>
      </c>
      <c r="AP36" s="40">
        <f>SUM(AP28:AP35)</f>
        <v>198716.2</v>
      </c>
      <c r="AQ36" s="41">
        <f>IF(AO36&gt;0,AO36/AO$38,"-")</f>
        <v>8.1352350765979922E-2</v>
      </c>
      <c r="AR36" s="41">
        <f>IF(AP36&gt;0,AP36/AP$38,"-")</f>
        <v>3.1468722054386888E-2</v>
      </c>
      <c r="AS36" s="42">
        <f>IF(AO36&gt;0,AP36/AO36,"-")</f>
        <v>1290.3649350649353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148</v>
      </c>
      <c r="BT36" s="40">
        <f>SUM(BT28:BT35)</f>
        <v>188409.95</v>
      </c>
      <c r="BU36" s="41">
        <f>IF(BS36&gt;0,BS36/BS$38,"-")</f>
        <v>9.6291476903057907E-2</v>
      </c>
      <c r="BV36" s="41">
        <f>IF(BT36&gt;0,BT36/BT$38,"-")</f>
        <v>3.6853697978417359E-2</v>
      </c>
      <c r="BW36" s="42">
        <f>IF(BS36&gt;0,BT36/BS36,"-")</f>
        <v>1273.0402027027028</v>
      </c>
      <c r="BY36" s="68">
        <f>SUM(BY28:BY35)</f>
        <v>513</v>
      </c>
      <c r="BZ36" s="40">
        <f>SUM(BZ28:BZ35)</f>
        <v>692692.73</v>
      </c>
      <c r="CA36" s="41">
        <f>IF(BY36&gt;0,BY36/BY$38,"-")</f>
        <v>8.637817814446877E-2</v>
      </c>
      <c r="CB36" s="41">
        <f>IF(BZ36&gt;0,BZ36/BZ$38,"-")</f>
        <v>3.3689145231957311E-2</v>
      </c>
      <c r="CC36" s="42">
        <f>IF(BY36&gt;0,BZ36/BY36,"-")</f>
        <v>1350.2782261208577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1229</v>
      </c>
      <c r="F38" s="59">
        <f>F36+F26+F16+F6</f>
        <v>3568495.96</v>
      </c>
      <c r="G38" s="60"/>
      <c r="H38" s="60"/>
      <c r="I38" s="61">
        <f>IF(E38&gt;0,F38/E38,"-")</f>
        <v>2903.5768592351506</v>
      </c>
      <c r="J38" s="58">
        <f>J36+J26+J16+J6</f>
        <v>941</v>
      </c>
      <c r="K38" s="59">
        <f>K36+K26+K16+K6</f>
        <v>3096459.05</v>
      </c>
      <c r="L38" s="60"/>
      <c r="M38" s="60"/>
      <c r="N38" s="61">
        <f>IF(J38&gt;0,K38/J38,"-")</f>
        <v>3290.6047290116894</v>
      </c>
      <c r="O38" s="58">
        <f>O36+O26+O16+O6</f>
        <v>502</v>
      </c>
      <c r="P38" s="59">
        <f>P36+P26+P16+P6</f>
        <v>2736652</v>
      </c>
      <c r="Q38" s="60"/>
      <c r="R38" s="60"/>
      <c r="S38" s="61">
        <f>IF(O38&gt;0,P38/O38,"-")</f>
        <v>5451.4980079681272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1730</v>
      </c>
      <c r="AE38" s="59">
        <f>AE36+AE26+AE16+AE6</f>
        <v>6047320.5</v>
      </c>
      <c r="AF38" s="60"/>
      <c r="AG38" s="60"/>
      <c r="AH38" s="61">
        <f>IF(AD38&gt;0,AE38/AD38,"-")</f>
        <v>3495.5609826589593</v>
      </c>
      <c r="AI38" s="58">
        <f>AI36+AI26+AI16+AI6</f>
        <v>4402</v>
      </c>
      <c r="AJ38" s="59">
        <f>AJ36+AJ26+AJ16+AJ6</f>
        <v>15448927.509999998</v>
      </c>
      <c r="AK38" s="60"/>
      <c r="AL38" s="60"/>
      <c r="AM38" s="61">
        <f>IF(AI38&gt;0,AJ38/AI38,"-")</f>
        <v>3509.5246501590182</v>
      </c>
      <c r="AN38" s="17"/>
      <c r="AO38" s="58">
        <f>AO36+AO26+AO16+AO6</f>
        <v>1893</v>
      </c>
      <c r="AP38" s="59">
        <f>AP36+AP26+AP16+AP6</f>
        <v>6314720.9999999991</v>
      </c>
      <c r="AQ38" s="60"/>
      <c r="AR38" s="60"/>
      <c r="AS38" s="61">
        <f>IF(AO38&gt;0,AP38/AO38,"-")</f>
        <v>3335.8272583201265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1537</v>
      </c>
      <c r="BT38" s="59">
        <f>BT36+BT26+BT16+BT6</f>
        <v>5112375.6999999993</v>
      </c>
      <c r="BU38" s="60"/>
      <c r="BV38" s="60"/>
      <c r="BW38" s="61">
        <f>IF(BS38&gt;0,BT38/BS38,"-")</f>
        <v>3326.2040988939489</v>
      </c>
      <c r="BY38" s="70">
        <f>BY36+BY26+BY16+BY6</f>
        <v>5939</v>
      </c>
      <c r="BZ38" s="59">
        <f>BZ36+BZ26+BZ16+BZ6</f>
        <v>20561303.209999997</v>
      </c>
      <c r="CA38" s="60"/>
      <c r="CB38" s="60"/>
      <c r="CC38" s="61">
        <f>IF(BY38&gt;0,BZ38/BY38,"-")</f>
        <v>3462.0816989392147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102</v>
      </c>
      <c r="F40" s="36">
        <f>F8+F18+F28</f>
        <v>357097.69</v>
      </c>
      <c r="G40" s="37">
        <f>IF(E40&gt;0,E40/E$48,"-")</f>
        <v>8.7105038428693424E-2</v>
      </c>
      <c r="H40" s="37">
        <f>IF(F40&gt;0,F40/F$48,"-")</f>
        <v>0.10930247654568247</v>
      </c>
      <c r="I40" s="38">
        <f>IF(E40&gt;0,F40/E40,"-")</f>
        <v>3500.9577450980391</v>
      </c>
      <c r="J40" s="35">
        <f>J8+J18+J28</f>
        <v>96</v>
      </c>
      <c r="K40" s="36">
        <f>K8+K18+K28</f>
        <v>437503.57</v>
      </c>
      <c r="L40" s="37">
        <f>IF(J40&gt;0,J40/J$48,"-")</f>
        <v>0.11483253588516747</v>
      </c>
      <c r="M40" s="37">
        <f>IF(K40&gt;0,K40/K$48,"-")</f>
        <v>0.17265684814318741</v>
      </c>
      <c r="N40" s="38">
        <f>IF(J40&gt;0,K40/J40,"-")</f>
        <v>4557.328854166667</v>
      </c>
      <c r="O40" s="35">
        <f>O8+O18+O28</f>
        <v>114</v>
      </c>
      <c r="P40" s="36">
        <f>P8+P18+P28</f>
        <v>700880</v>
      </c>
      <c r="Q40" s="37">
        <f>IF(O40&gt;0,O40/O$48,"-")</f>
        <v>0.31578947368421051</v>
      </c>
      <c r="R40" s="37">
        <f>IF(P40&gt;0,P40/P$48,"-")</f>
        <v>0.35658448556297845</v>
      </c>
      <c r="S40" s="38">
        <f>IF(O40&gt;0,P40/O40,"-")</f>
        <v>6148.0701754385964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332</v>
      </c>
      <c r="AE40" s="36">
        <f>AE8+AE18+AE28</f>
        <v>1450124.1400000001</v>
      </c>
      <c r="AF40" s="37">
        <f>IF(AD40&gt;0,AD40/AD$48,"-")</f>
        <v>0.23039555863983344</v>
      </c>
      <c r="AG40" s="37">
        <f>IF(AE40&gt;0,AE40/AE$48,"-")</f>
        <v>0.32551103157848899</v>
      </c>
      <c r="AH40" s="38">
        <f>IF(AD40&gt;0,AE40/AD40,"-")</f>
        <v>4367.8437951807236</v>
      </c>
      <c r="AI40" s="35">
        <f>AI8+AI18+AI28</f>
        <v>644</v>
      </c>
      <c r="AJ40" s="36">
        <f>AJ8+AJ18+AJ28</f>
        <v>2945605.3999999994</v>
      </c>
      <c r="AK40" s="37">
        <f>IF(AI40&gt;0,AI40/AI$48,"-")</f>
        <v>0.16907324757154107</v>
      </c>
      <c r="AL40" s="37">
        <f>IF(AJ40&gt;0,AJ40/AJ$48,"-")</f>
        <v>0.2410190989521922</v>
      </c>
      <c r="AM40" s="38">
        <f>IF(AI40&gt;0,AJ40/AI40,"-")</f>
        <v>4573.9214285714279</v>
      </c>
      <c r="AN40" s="10"/>
      <c r="AO40" s="35">
        <f>AO8+AO18+AO28</f>
        <v>331</v>
      </c>
      <c r="AP40" s="36">
        <f>AP8+AP18+AP28</f>
        <v>1377519.96</v>
      </c>
      <c r="AQ40" s="37">
        <f>IF(AO40&gt;0,AO40/AO$48,"-")</f>
        <v>0.20752351097178684</v>
      </c>
      <c r="AR40" s="37">
        <f>IF(AP40&gt;0,AP40/AP$48,"-")</f>
        <v>0.29396346481228391</v>
      </c>
      <c r="AS40" s="38">
        <f>IF(AO40&gt;0,AP40/AO40,"-")</f>
        <v>4161.691722054381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331</v>
      </c>
      <c r="BT40" s="36">
        <f>BT8+BT18+BT28</f>
        <v>1377519.96</v>
      </c>
      <c r="BU40" s="37">
        <f>IF(BS40&gt;0,BS40/BS$48,"-")</f>
        <v>0.26715092816787733</v>
      </c>
      <c r="BV40" s="37">
        <f>IF(BT40&gt;0,BT40/BT$48,"-")</f>
        <v>0.39542102826366266</v>
      </c>
      <c r="BW40" s="38">
        <f>IF(BS40&gt;0,BT40/BS40,"-")</f>
        <v>4161.691722054381</v>
      </c>
      <c r="BY40" s="65">
        <f>BY8+BY18+BY28</f>
        <v>975</v>
      </c>
      <c r="BZ40" s="36">
        <f>BZ8+BZ18+BZ28</f>
        <v>4323125.3600000003</v>
      </c>
      <c r="CA40" s="37">
        <f>IF(BY40&gt;0,BY40/BY$48,"-")</f>
        <v>0.19314580031695722</v>
      </c>
      <c r="CB40" s="37">
        <f>IF(BZ40&gt;0,BZ40/BZ$48,"-")</f>
        <v>0.2752681908988166</v>
      </c>
      <c r="CC40" s="38">
        <f>IF(BY40&gt;0,BZ40/BY40,"-")</f>
        <v>4433.9747282051285</v>
      </c>
    </row>
    <row r="41" spans="1:81" s="3" customFormat="1" ht="14.4" x14ac:dyDescent="0.3">
      <c r="C41" s="141"/>
      <c r="D41" s="9" t="s">
        <v>26</v>
      </c>
      <c r="E41" s="46">
        <f>E9+E19+E29</f>
        <v>734</v>
      </c>
      <c r="F41" s="47">
        <f t="shared" ref="F41" si="209">F9+F19+F29</f>
        <v>1783949.3499999999</v>
      </c>
      <c r="G41" s="48">
        <f t="shared" ref="G41:H47" si="210">IF(E41&gt;0,E41/E$48,"-")</f>
        <v>0.62681468830059783</v>
      </c>
      <c r="H41" s="48">
        <f t="shared" si="210"/>
        <v>0.54604128631316673</v>
      </c>
      <c r="I41" s="49">
        <f t="shared" ref="I41:I47" si="211">IF(E41&gt;0,F41/E41,"-")</f>
        <v>2430.4487057220708</v>
      </c>
      <c r="J41" s="46">
        <f>J9+J19+J29</f>
        <v>482</v>
      </c>
      <c r="K41" s="47">
        <f t="shared" ref="K41" si="212">K9+K19+K29</f>
        <v>1140968.1000000001</v>
      </c>
      <c r="L41" s="48">
        <f t="shared" ref="L41:M47" si="213">IF(J41&gt;0,J41/J$48,"-")</f>
        <v>0.57655502392344493</v>
      </c>
      <c r="M41" s="48">
        <f t="shared" si="213"/>
        <v>0.45027279658065666</v>
      </c>
      <c r="N41" s="49">
        <f t="shared" ref="N41:N47" si="214">IF(J41&gt;0,K41/J41,"-")</f>
        <v>2367.1537344398344</v>
      </c>
      <c r="O41" s="46">
        <f>O9+O19+O29</f>
        <v>69</v>
      </c>
      <c r="P41" s="47">
        <f t="shared" ref="P41" si="215">P9+P19+P29</f>
        <v>177790</v>
      </c>
      <c r="Q41" s="48">
        <f t="shared" ref="Q41:R47" si="216">IF(O41&gt;0,O41/O$48,"-")</f>
        <v>0.19113573407202217</v>
      </c>
      <c r="R41" s="48">
        <f t="shared" si="216"/>
        <v>9.0453652106269183E-2</v>
      </c>
      <c r="S41" s="49">
        <f t="shared" ref="S41:S47" si="217">IF(O41&gt;0,P41/O41,"-")</f>
        <v>2576.6666666666665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0</v>
      </c>
      <c r="AE41" s="47">
        <f t="shared" ref="AE41" si="224">AE9+AE19+AE29</f>
        <v>0</v>
      </c>
      <c r="AF41" s="48" t="str">
        <f t="shared" ref="AF41:AG47" si="225">IF(AD41&gt;0,AD41/AD$48,"-")</f>
        <v>-</v>
      </c>
      <c r="AG41" s="48" t="str">
        <f t="shared" si="225"/>
        <v>-</v>
      </c>
      <c r="AH41" s="49" t="str">
        <f t="shared" ref="AH41:AH47" si="226">IF(AD41&gt;0,AE41/AD41,"-")</f>
        <v>-</v>
      </c>
      <c r="AI41" s="46">
        <f>AI9+AI19+AI29</f>
        <v>1285</v>
      </c>
      <c r="AJ41" s="47">
        <f t="shared" ref="AJ41" si="227">AJ9+AJ19+AJ29</f>
        <v>3102707.4499999997</v>
      </c>
      <c r="AK41" s="48">
        <f t="shared" ref="AK41:AL47" si="228">IF(AI41&gt;0,AI41/AI$48,"-")</f>
        <v>0.33735888684694143</v>
      </c>
      <c r="AL41" s="48">
        <f t="shared" si="228"/>
        <v>0.2538737041666389</v>
      </c>
      <c r="AM41" s="49">
        <f t="shared" ref="AM41:AM47" si="229">IF(AI41&gt;0,AJ41/AI41,"-")</f>
        <v>2414.5583268482487</v>
      </c>
      <c r="AN41" s="10"/>
      <c r="AO41" s="46">
        <f>AO9+AO19+AO29</f>
        <v>-1</v>
      </c>
      <c r="AP41" s="47">
        <f t="shared" ref="AP41" si="230">AP9+AP19+AP29</f>
        <v>-7650</v>
      </c>
      <c r="AQ41" s="48" t="str">
        <f t="shared" ref="AQ41:AR47" si="231">IF(AO41&gt;0,AO41/AO$48,"-")</f>
        <v>-</v>
      </c>
      <c r="AR41" s="48" t="str">
        <f t="shared" si="231"/>
        <v>-</v>
      </c>
      <c r="AS41" s="49" t="str">
        <f t="shared" ref="AS41:AS47" si="232">IF(AO41&gt;0,AP41/AO41,"-")</f>
        <v>-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0</v>
      </c>
      <c r="BT41" s="47">
        <f t="shared" ref="BT41" si="248">BT9+BT19+BT29</f>
        <v>0</v>
      </c>
      <c r="BU41" s="48" t="str">
        <f t="shared" ref="BU41:BV47" si="249">IF(BS41&gt;0,BS41/BS$48,"-")</f>
        <v>-</v>
      </c>
      <c r="BV41" s="48" t="str">
        <f t="shared" si="249"/>
        <v>-</v>
      </c>
      <c r="BW41" s="49" t="str">
        <f t="shared" ref="BW41:BW47" si="250">IF(BS41&gt;0,BT41/BS41,"-")</f>
        <v>-</v>
      </c>
      <c r="BY41" s="66">
        <f>BY9+BY19+BY29</f>
        <v>1285</v>
      </c>
      <c r="BZ41" s="47">
        <f t="shared" ref="BZ41" si="251">BZ9+BZ19+BZ29</f>
        <v>3102707.4499999997</v>
      </c>
      <c r="CA41" s="48">
        <f t="shared" ref="CA41:CB47" si="252">IF(BY41&gt;0,BY41/BY$48,"-")</f>
        <v>0.25455625990491282</v>
      </c>
      <c r="CB41" s="48">
        <f t="shared" si="252"/>
        <v>0.19756000474845825</v>
      </c>
      <c r="CC41" s="49">
        <f t="shared" ref="CC41:CC47" si="253">IF(BY41&gt;0,BZ41/BY41,"-")</f>
        <v>2414.5583268482487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246</v>
      </c>
      <c r="F42" s="47">
        <f t="shared" si="254"/>
        <v>763249.51</v>
      </c>
      <c r="G42" s="48">
        <f t="shared" si="210"/>
        <v>0.21007685738684884</v>
      </c>
      <c r="H42" s="48">
        <f t="shared" si="210"/>
        <v>0.23361971808128648</v>
      </c>
      <c r="I42" s="49">
        <f t="shared" si="211"/>
        <v>3102.6402845528455</v>
      </c>
      <c r="J42" s="46">
        <f t="shared" ref="J42:K47" si="255">J10+J20+J30</f>
        <v>174</v>
      </c>
      <c r="K42" s="47">
        <f t="shared" si="255"/>
        <v>482005.80000000005</v>
      </c>
      <c r="L42" s="48">
        <f t="shared" si="213"/>
        <v>0.20813397129186603</v>
      </c>
      <c r="M42" s="48">
        <f t="shared" si="213"/>
        <v>0.19021925287314931</v>
      </c>
      <c r="N42" s="49">
        <f t="shared" si="214"/>
        <v>2770.1482758620691</v>
      </c>
      <c r="O42" s="46">
        <f t="shared" ref="O42:P47" si="256">O10+O20+O30</f>
        <v>32</v>
      </c>
      <c r="P42" s="47">
        <f t="shared" si="256"/>
        <v>92770</v>
      </c>
      <c r="Q42" s="48">
        <f t="shared" si="216"/>
        <v>8.8642659279778394E-2</v>
      </c>
      <c r="R42" s="48">
        <f t="shared" si="216"/>
        <v>4.7198297462729015E-2</v>
      </c>
      <c r="S42" s="49">
        <f t="shared" si="217"/>
        <v>2899.0625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-1</v>
      </c>
      <c r="AE42" s="47">
        <f t="shared" si="259"/>
        <v>-4250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451</v>
      </c>
      <c r="AJ42" s="47">
        <f t="shared" si="260"/>
        <v>1333775.31</v>
      </c>
      <c r="AK42" s="48">
        <f t="shared" si="228"/>
        <v>0.11840378051982148</v>
      </c>
      <c r="AL42" s="48">
        <f t="shared" si="228"/>
        <v>0.1091338722494469</v>
      </c>
      <c r="AM42" s="49">
        <f t="shared" si="229"/>
        <v>2957.3731929046567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451</v>
      </c>
      <c r="BZ42" s="47">
        <f t="shared" si="268"/>
        <v>1333775.31</v>
      </c>
      <c r="CA42" s="48">
        <f t="shared" si="252"/>
        <v>8.9342313787638669E-2</v>
      </c>
      <c r="CB42" s="48">
        <f t="shared" si="252"/>
        <v>8.4926039861404401E-2</v>
      </c>
      <c r="CC42" s="49">
        <f t="shared" si="253"/>
        <v>2957.3731929046567</v>
      </c>
    </row>
    <row r="43" spans="1:81" s="3" customFormat="1" ht="14.4" x14ac:dyDescent="0.3">
      <c r="C43" s="141"/>
      <c r="D43" s="9" t="s">
        <v>28</v>
      </c>
      <c r="E43" s="46">
        <f t="shared" si="254"/>
        <v>2</v>
      </c>
      <c r="F43" s="47">
        <f t="shared" si="254"/>
        <v>12500</v>
      </c>
      <c r="G43" s="48">
        <f t="shared" si="210"/>
        <v>1.7079419299743809E-3</v>
      </c>
      <c r="H43" s="48">
        <f t="shared" si="210"/>
        <v>3.8260705545897838E-3</v>
      </c>
      <c r="I43" s="49">
        <f t="shared" si="211"/>
        <v>6250</v>
      </c>
      <c r="J43" s="46">
        <f t="shared" si="255"/>
        <v>58</v>
      </c>
      <c r="K43" s="47">
        <f t="shared" si="255"/>
        <v>395650</v>
      </c>
      <c r="L43" s="48">
        <f t="shared" si="213"/>
        <v>6.9377990430622011E-2</v>
      </c>
      <c r="M43" s="48">
        <f t="shared" si="213"/>
        <v>0.15613971325503037</v>
      </c>
      <c r="N43" s="49">
        <f t="shared" si="214"/>
        <v>6821.5517241379312</v>
      </c>
      <c r="O43" s="46">
        <f t="shared" si="256"/>
        <v>136</v>
      </c>
      <c r="P43" s="47">
        <f t="shared" si="256"/>
        <v>947100</v>
      </c>
      <c r="Q43" s="48">
        <f t="shared" si="216"/>
        <v>0.37673130193905818</v>
      </c>
      <c r="R43" s="48">
        <f t="shared" si="216"/>
        <v>0.48185305084564678</v>
      </c>
      <c r="S43" s="49">
        <f t="shared" si="217"/>
        <v>6963.9705882352937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781</v>
      </c>
      <c r="AE43" s="47">
        <f t="shared" si="259"/>
        <v>1981278.6500000001</v>
      </c>
      <c r="AF43" s="48">
        <f t="shared" si="225"/>
        <v>0.5419847328244275</v>
      </c>
      <c r="AG43" s="48">
        <f t="shared" si="225"/>
        <v>0.44473989461752983</v>
      </c>
      <c r="AH43" s="49">
        <f t="shared" si="226"/>
        <v>2536.8484635083228</v>
      </c>
      <c r="AI43" s="46">
        <f t="shared" si="260"/>
        <v>977</v>
      </c>
      <c r="AJ43" s="47">
        <f t="shared" si="260"/>
        <v>3336528.65</v>
      </c>
      <c r="AK43" s="48">
        <f t="shared" si="228"/>
        <v>0.25649776844316091</v>
      </c>
      <c r="AL43" s="48">
        <f t="shared" si="228"/>
        <v>0.27300572196505835</v>
      </c>
      <c r="AM43" s="49">
        <f t="shared" si="229"/>
        <v>3415.0753838280448</v>
      </c>
      <c r="AN43" s="10"/>
      <c r="AO43" s="46">
        <f t="shared" si="261"/>
        <v>616</v>
      </c>
      <c r="AP43" s="47">
        <f t="shared" si="261"/>
        <v>1496741.48</v>
      </c>
      <c r="AQ43" s="48">
        <f t="shared" si="231"/>
        <v>0.38620689655172413</v>
      </c>
      <c r="AR43" s="48">
        <f t="shared" si="231"/>
        <v>0.31940539822672753</v>
      </c>
      <c r="AS43" s="49">
        <f t="shared" si="232"/>
        <v>2429.7751298701301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300</v>
      </c>
      <c r="BT43" s="47">
        <f t="shared" si="267"/>
        <v>465055.43</v>
      </c>
      <c r="BU43" s="48">
        <f t="shared" si="249"/>
        <v>0.24213075060532688</v>
      </c>
      <c r="BV43" s="48">
        <f t="shared" si="249"/>
        <v>0.13349548585139906</v>
      </c>
      <c r="BW43" s="49">
        <f t="shared" si="250"/>
        <v>1550.1847666666667</v>
      </c>
      <c r="BY43" s="66">
        <f t="shared" si="268"/>
        <v>1277</v>
      </c>
      <c r="BZ43" s="47">
        <f t="shared" si="268"/>
        <v>3801584.08</v>
      </c>
      <c r="CA43" s="48">
        <f t="shared" si="252"/>
        <v>0.25297147385103014</v>
      </c>
      <c r="CB43" s="48">
        <f t="shared" si="252"/>
        <v>0.24205987222432568</v>
      </c>
      <c r="CC43" s="49">
        <f t="shared" si="253"/>
        <v>2976.9648238057948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297</v>
      </c>
      <c r="AE44" s="47">
        <f t="shared" si="259"/>
        <v>891102.01</v>
      </c>
      <c r="AF44" s="48">
        <f t="shared" si="225"/>
        <v>0.20610687022900764</v>
      </c>
      <c r="AG44" s="48">
        <f t="shared" si="225"/>
        <v>0.20002669186430136</v>
      </c>
      <c r="AH44" s="49">
        <f t="shared" si="226"/>
        <v>3000.3434680134678</v>
      </c>
      <c r="AI44" s="46">
        <f t="shared" si="260"/>
        <v>297</v>
      </c>
      <c r="AJ44" s="47">
        <f t="shared" si="260"/>
        <v>891102.01</v>
      </c>
      <c r="AK44" s="48">
        <f t="shared" si="228"/>
        <v>7.7973221317931218E-2</v>
      </c>
      <c r="AL44" s="48">
        <f t="shared" si="228"/>
        <v>7.2912890343250797E-2</v>
      </c>
      <c r="AM44" s="49">
        <f t="shared" si="229"/>
        <v>3000.3434680134678</v>
      </c>
      <c r="AN44" s="10"/>
      <c r="AO44" s="46">
        <f t="shared" si="261"/>
        <v>608</v>
      </c>
      <c r="AP44" s="47">
        <f t="shared" si="261"/>
        <v>1641103.68</v>
      </c>
      <c r="AQ44" s="48">
        <f t="shared" si="231"/>
        <v>0.38119122257053289</v>
      </c>
      <c r="AR44" s="48">
        <f t="shared" si="231"/>
        <v>0.35021236562625896</v>
      </c>
      <c r="AS44" s="49">
        <f t="shared" si="232"/>
        <v>2699.1836842105263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608</v>
      </c>
      <c r="BT44" s="47">
        <f t="shared" si="267"/>
        <v>1641103.68</v>
      </c>
      <c r="BU44" s="48">
        <f t="shared" si="249"/>
        <v>0.49071832122679582</v>
      </c>
      <c r="BV44" s="48">
        <f t="shared" si="249"/>
        <v>0.47108348588493831</v>
      </c>
      <c r="BW44" s="49">
        <f t="shared" si="250"/>
        <v>2699.1836842105263</v>
      </c>
      <c r="BY44" s="66">
        <f t="shared" si="268"/>
        <v>905</v>
      </c>
      <c r="BZ44" s="47">
        <f t="shared" si="268"/>
        <v>2532205.69</v>
      </c>
      <c r="CA44" s="48">
        <f t="shared" si="252"/>
        <v>0.17927892234548337</v>
      </c>
      <c r="CB44" s="48">
        <f t="shared" si="252"/>
        <v>0.16123420470739935</v>
      </c>
      <c r="CC44" s="49">
        <f t="shared" si="253"/>
        <v>2798.0173370165744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87</v>
      </c>
      <c r="F47" s="47">
        <f t="shared" si="254"/>
        <v>350262.91000000003</v>
      </c>
      <c r="G47" s="48">
        <f t="shared" si="210"/>
        <v>7.4295473953885569E-2</v>
      </c>
      <c r="H47" s="48">
        <f t="shared" si="210"/>
        <v>0.10721044850527453</v>
      </c>
      <c r="I47" s="49">
        <f t="shared" si="211"/>
        <v>4026.0104597701152</v>
      </c>
      <c r="J47" s="46">
        <f t="shared" si="255"/>
        <v>26</v>
      </c>
      <c r="K47" s="47">
        <f t="shared" si="255"/>
        <v>77821.08</v>
      </c>
      <c r="L47" s="48">
        <f t="shared" si="213"/>
        <v>3.1100478468899521E-2</v>
      </c>
      <c r="M47" s="48">
        <f t="shared" si="213"/>
        <v>3.0711389147976186E-2</v>
      </c>
      <c r="N47" s="49">
        <f t="shared" si="214"/>
        <v>2993.1184615384618</v>
      </c>
      <c r="O47" s="46">
        <f t="shared" si="256"/>
        <v>10</v>
      </c>
      <c r="P47" s="47">
        <f t="shared" si="256"/>
        <v>46997</v>
      </c>
      <c r="Q47" s="48">
        <f t="shared" si="216"/>
        <v>2.7700831024930747E-2</v>
      </c>
      <c r="R47" s="48">
        <f t="shared" si="216"/>
        <v>2.3910514022376581E-2</v>
      </c>
      <c r="S47" s="49">
        <f t="shared" si="217"/>
        <v>4699.7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32</v>
      </c>
      <c r="AE47" s="47">
        <f t="shared" si="259"/>
        <v>136660.70000000001</v>
      </c>
      <c r="AF47" s="48">
        <f t="shared" si="225"/>
        <v>2.220680083275503E-2</v>
      </c>
      <c r="AG47" s="48">
        <f t="shared" si="225"/>
        <v>3.0676384321992194E-2</v>
      </c>
      <c r="AH47" s="49">
        <f t="shared" si="226"/>
        <v>4270.6468750000004</v>
      </c>
      <c r="AI47" s="46">
        <f t="shared" si="260"/>
        <v>155</v>
      </c>
      <c r="AJ47" s="47">
        <f t="shared" si="260"/>
        <v>611741.69000000006</v>
      </c>
      <c r="AK47" s="48">
        <f t="shared" si="228"/>
        <v>4.0693095300603832E-2</v>
      </c>
      <c r="AL47" s="48">
        <f t="shared" si="228"/>
        <v>5.0054712323412819E-2</v>
      </c>
      <c r="AM47" s="49">
        <f t="shared" si="229"/>
        <v>3946.7205806451616</v>
      </c>
      <c r="AN47" s="10"/>
      <c r="AO47" s="46">
        <f t="shared" si="261"/>
        <v>41</v>
      </c>
      <c r="AP47" s="47">
        <f t="shared" si="261"/>
        <v>178309.25</v>
      </c>
      <c r="AQ47" s="48">
        <f t="shared" si="231"/>
        <v>2.5705329153605017E-2</v>
      </c>
      <c r="AR47" s="48">
        <f t="shared" si="231"/>
        <v>3.8051285251851988E-2</v>
      </c>
      <c r="AS47" s="49">
        <f t="shared" si="232"/>
        <v>4349.0060975609758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155</v>
      </c>
      <c r="BZ47" s="47">
        <f t="shared" si="268"/>
        <v>611741.69000000006</v>
      </c>
      <c r="CA47" s="48">
        <f t="shared" si="252"/>
        <v>3.0705229793977815E-2</v>
      </c>
      <c r="CB47" s="48">
        <f t="shared" si="252"/>
        <v>3.8951687559595702E-2</v>
      </c>
      <c r="CC47" s="49">
        <f t="shared" si="253"/>
        <v>3946.7205806451616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1171</v>
      </c>
      <c r="F48" s="59">
        <f>SUM(F40:F47)</f>
        <v>3267059.46</v>
      </c>
      <c r="G48" s="60">
        <f>IF(E48&gt;0,E48/E$38,"-")</f>
        <v>0.95280716029292112</v>
      </c>
      <c r="H48" s="60">
        <f>IF(F48&gt;0,F48/F$38,"-")</f>
        <v>0.91552841774829974</v>
      </c>
      <c r="I48" s="61">
        <f>IF(E48&gt;0,F48/E48,"-")</f>
        <v>2789.973919726729</v>
      </c>
      <c r="J48" s="58">
        <f>SUM(J40:J47)</f>
        <v>836</v>
      </c>
      <c r="K48" s="59">
        <f>SUM(K40:K47)</f>
        <v>2533948.5500000003</v>
      </c>
      <c r="L48" s="60">
        <f>IF(J48&gt;0,J48/J$38,"-")</f>
        <v>0.88841657810839536</v>
      </c>
      <c r="M48" s="60">
        <f>IF(K48&gt;0,K48/K$38,"-")</f>
        <v>0.81833749747150719</v>
      </c>
      <c r="N48" s="61">
        <f>IF(J48&gt;0,K48/J48,"-")</f>
        <v>3031.0389354066988</v>
      </c>
      <c r="O48" s="58">
        <f>SUM(O40:O47)</f>
        <v>361</v>
      </c>
      <c r="P48" s="59">
        <f>SUM(P40:P47)</f>
        <v>1965537</v>
      </c>
      <c r="Q48" s="60">
        <f>IF(O48&gt;0,O48/O$38,"-")</f>
        <v>0.71912350597609564</v>
      </c>
      <c r="R48" s="60">
        <f>IF(P48&gt;0,P48/P$38,"-")</f>
        <v>0.71822686991257934</v>
      </c>
      <c r="S48" s="61">
        <f>IF(O48&gt;0,P48/O48,"-")</f>
        <v>5444.7008310249312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1441</v>
      </c>
      <c r="AE48" s="59">
        <f>SUM(AE40:AE47)</f>
        <v>4454915.5</v>
      </c>
      <c r="AF48" s="60">
        <f>IF(AD48&gt;0,AD48/AD$38,"-")</f>
        <v>0.83294797687861266</v>
      </c>
      <c r="AG48" s="60">
        <f>IF(AE48&gt;0,AE48/AE$38,"-")</f>
        <v>0.7366759377148937</v>
      </c>
      <c r="AH48" s="61">
        <f>IF(AD48&gt;0,AE48/AD48,"-")</f>
        <v>3091.5444136016654</v>
      </c>
      <c r="AI48" s="58">
        <f>SUM(AI40:AI47)</f>
        <v>3809</v>
      </c>
      <c r="AJ48" s="59">
        <f>SUM(AJ40:AJ47)</f>
        <v>12221460.51</v>
      </c>
      <c r="AK48" s="60">
        <f>IF(AI48&gt;0,AI48/AI$38,"-")</f>
        <v>0.86528850522489775</v>
      </c>
      <c r="AL48" s="60">
        <f>IF(AJ48&gt;0,AJ48/AJ$38,"-")</f>
        <v>0.79108795753550676</v>
      </c>
      <c r="AM48" s="61">
        <f>IF(AI48&gt;0,AJ48/AI48,"-")</f>
        <v>3208.5745628773957</v>
      </c>
      <c r="AN48" s="17"/>
      <c r="AO48" s="58">
        <f>SUM(AO40:AO47)</f>
        <v>1595</v>
      </c>
      <c r="AP48" s="59">
        <f>SUM(AP40:AP47)</f>
        <v>4686024.37</v>
      </c>
      <c r="AQ48" s="60">
        <f>IF(AO48&gt;0,AO48/AO$38,"-")</f>
        <v>0.84257791864764919</v>
      </c>
      <c r="AR48" s="60">
        <f>IF(AP48&gt;0,AP48/AP$38,"-")</f>
        <v>0.74207939986580573</v>
      </c>
      <c r="AS48" s="61">
        <f>IF(AO48&gt;0,AP48/AO48,"-")</f>
        <v>2937.9463134796238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1239</v>
      </c>
      <c r="BT48" s="59">
        <f>SUM(BT40:BT47)</f>
        <v>3483679.07</v>
      </c>
      <c r="BU48" s="60">
        <f>IF(BS48&gt;0,BS48/BS$38,"-")</f>
        <v>0.8061158100195186</v>
      </c>
      <c r="BV48" s="60">
        <f>IF(BT48&gt;0,BT48/BT$38,"-")</f>
        <v>0.681420786426162</v>
      </c>
      <c r="BW48" s="61">
        <f>IF(BS48&gt;0,BT48/BS48,"-")</f>
        <v>2811.68609362389</v>
      </c>
      <c r="BY48" s="70">
        <f>SUM(BY40:BY47)</f>
        <v>5048</v>
      </c>
      <c r="BZ48" s="59">
        <f>SUM(BZ40:BZ47)</f>
        <v>15705139.58</v>
      </c>
      <c r="CA48" s="60">
        <f>IF(BY48&gt;0,BY48/BY$38,"-")</f>
        <v>0.84997474322276478</v>
      </c>
      <c r="CB48" s="60">
        <f>IF(BZ48&gt;0,BZ48/BZ$38,"-")</f>
        <v>0.76382024133381776</v>
      </c>
      <c r="CC48" s="61">
        <f>IF(BY48&gt;0,BZ48/BY48,"-")</f>
        <v>3111.1607725832014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58</v>
      </c>
      <c r="F53" s="36">
        <f>F5</f>
        <v>301436.5</v>
      </c>
      <c r="G53" s="37">
        <f>IF(E53=0,"-",E53/E54)</f>
        <v>1</v>
      </c>
      <c r="H53" s="37">
        <f>IF(F53=0,"-",F53/F54)</f>
        <v>1</v>
      </c>
      <c r="I53" s="38">
        <f>IF(E53&gt;0,F53/E53,"-")</f>
        <v>5197.1810344827591</v>
      </c>
      <c r="J53" s="35">
        <f>J5</f>
        <v>105</v>
      </c>
      <c r="K53" s="36">
        <f>K5</f>
        <v>562510.5</v>
      </c>
      <c r="L53" s="37">
        <f>IF(J53=0,"-",J53/J54)</f>
        <v>1</v>
      </c>
      <c r="M53" s="37">
        <f>IF(K53=0,"-",K53/K54)</f>
        <v>1</v>
      </c>
      <c r="N53" s="38">
        <f>IF(J53&gt;0,K53/J53,"-")</f>
        <v>5357.2428571428572</v>
      </c>
      <c r="O53" s="35">
        <f>O5</f>
        <v>141</v>
      </c>
      <c r="P53" s="36">
        <f>P5</f>
        <v>771115</v>
      </c>
      <c r="Q53" s="37">
        <f>IF(O53=0,"-",O53/O54)</f>
        <v>1</v>
      </c>
      <c r="R53" s="37">
        <f>IF(P53=0,"-",P53/P54)</f>
        <v>1</v>
      </c>
      <c r="S53" s="38">
        <f>IF(O53&gt;0,P53/O53,"-")</f>
        <v>5468.9007092198581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289</v>
      </c>
      <c r="AE53" s="36">
        <f>AE5</f>
        <v>1592405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5510.0519031141866</v>
      </c>
      <c r="AI53" s="35">
        <f>AI5</f>
        <v>593</v>
      </c>
      <c r="AJ53" s="36">
        <f>AJ5</f>
        <v>3227467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5442.6087689713322</v>
      </c>
      <c r="AN53" s="10"/>
      <c r="AO53" s="35">
        <f>AO5</f>
        <v>298</v>
      </c>
      <c r="AP53" s="36">
        <f>AP5</f>
        <v>1628696.63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5465.4249328859059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298</v>
      </c>
      <c r="BT53" s="36">
        <f>BT5</f>
        <v>1628696.63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5465.4249328859059</v>
      </c>
      <c r="BY53" s="35">
        <f>BY5</f>
        <v>891</v>
      </c>
      <c r="BZ53" s="36">
        <f>BZ5</f>
        <v>4856163.63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5450.2397643097638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58</v>
      </c>
      <c r="F54" s="40">
        <f>SUM(F53:F53)</f>
        <v>301436.5</v>
      </c>
      <c r="G54" s="41">
        <f>IF(E54=0,"-",E54/E88)</f>
        <v>5.0788091068301226E-2</v>
      </c>
      <c r="H54" s="41">
        <f>IF(F54=0,"-",F54/F88)</f>
        <v>9.3665217936904854E-2</v>
      </c>
      <c r="I54" s="42">
        <f>IF(F54=0,"-",F54/E54)</f>
        <v>5197.1810344827591</v>
      </c>
      <c r="J54" s="39">
        <f>SUM(J53:J53)</f>
        <v>105</v>
      </c>
      <c r="K54" s="40">
        <f>SUM(K53:K53)</f>
        <v>562510.5</v>
      </c>
      <c r="L54" s="41">
        <f>IF(J54=0,"-",J54/J88)</f>
        <v>0.11475409836065574</v>
      </c>
      <c r="M54" s="41">
        <f>IF(K54=0,"-",K54/K88)</f>
        <v>0.18634579753861641</v>
      </c>
      <c r="N54" s="42">
        <f>IF(K54=0,"-",K54/J54)</f>
        <v>5357.2428571428572</v>
      </c>
      <c r="O54" s="39">
        <f>SUM(O53:O53)</f>
        <v>141</v>
      </c>
      <c r="P54" s="40">
        <f>SUM(P53:P53)</f>
        <v>771115</v>
      </c>
      <c r="Q54" s="41">
        <f>IF(O54=0,"-",O54/O88)</f>
        <v>0.28658536585365851</v>
      </c>
      <c r="R54" s="41">
        <f>IF(P54=0,"-",P54/P88)</f>
        <v>0.28669662094209108</v>
      </c>
      <c r="S54" s="42">
        <f>IF(P54=0,"-",P54/O54)</f>
        <v>5468.9007092198581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289</v>
      </c>
      <c r="AE54" s="40">
        <f>SUM(AE53:AE53)</f>
        <v>1592405</v>
      </c>
      <c r="AF54" s="41">
        <f>IF(AD54=0,"-",AD54/AD88)</f>
        <v>0.17020023557126029</v>
      </c>
      <c r="AG54" s="41">
        <f>IF(AE54=0,"-",AE54/AE88)</f>
        <v>0.26941239284318136</v>
      </c>
      <c r="AH54" s="42">
        <f>IF(AE54=0,"-",AE54/AD54)</f>
        <v>5510.0519031141866</v>
      </c>
      <c r="AI54" s="39">
        <f>SUM(AI53:AI53)</f>
        <v>593</v>
      </c>
      <c r="AJ54" s="40">
        <f>SUM(AJ53:AJ53)</f>
        <v>3227467</v>
      </c>
      <c r="AK54" s="41">
        <f>IF(AI54=0,"-",AI54/AI88)</f>
        <v>0.13962797268660232</v>
      </c>
      <c r="AL54" s="41">
        <f>IF(AJ54=0,"-",AJ54/AJ88)</f>
        <v>0.2175255495991355</v>
      </c>
      <c r="AM54" s="42">
        <f>IF(AJ54=0,"-",AJ54/AI54)</f>
        <v>5442.6087689713322</v>
      </c>
      <c r="AN54" s="16"/>
      <c r="AO54" s="39">
        <f>SUM(AO53:AO53)</f>
        <v>298</v>
      </c>
      <c r="AP54" s="40">
        <f>SUM(AP53:AP53)</f>
        <v>1628696.63</v>
      </c>
      <c r="AQ54" s="41">
        <f>IF(AO54=0,"-",AO54/AO88)</f>
        <v>0.16090712742980562</v>
      </c>
      <c r="AR54" s="41">
        <f>IF(AP54=0,"-",AP54/AP88)</f>
        <v>0.26541514754123202</v>
      </c>
      <c r="AS54" s="42">
        <f>IF(AP54=0,"-",AP54/AO54)</f>
        <v>5465.4249328859059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298</v>
      </c>
      <c r="BT54" s="40">
        <f>SUM(BT53:BT53)</f>
        <v>1628696.63</v>
      </c>
      <c r="BU54" s="41">
        <f>IF(BS54=0,"-",BS54/BS88)</f>
        <v>0.19388418998048146</v>
      </c>
      <c r="BV54" s="41">
        <f>IF(BT54=0,"-",BT54/BT88)</f>
        <v>0.31857921357383812</v>
      </c>
      <c r="BW54" s="42">
        <f>IF(BT54=0,"-",BT54/BS54)</f>
        <v>5465.4249328859059</v>
      </c>
      <c r="BY54" s="39">
        <f>SUM(BY53:BY53)</f>
        <v>891</v>
      </c>
      <c r="BZ54" s="40">
        <f>SUM(BZ53:BZ53)</f>
        <v>4856163.63</v>
      </c>
      <c r="CA54" s="41">
        <f>IF(BY54=0,"-",BY54/BY88)</f>
        <v>0.15404564315352698</v>
      </c>
      <c r="CB54" s="41">
        <f>IF(BZ54=0,"-",BZ54/BZ88)</f>
        <v>0.24342207346921177</v>
      </c>
      <c r="CC54" s="42">
        <f>IF(BZ54=0,"-",BZ54/BY54)</f>
        <v>5450.2397643097638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30</v>
      </c>
      <c r="F56" s="36">
        <f>F8</f>
        <v>209987.5</v>
      </c>
      <c r="G56" s="37">
        <f t="shared" ref="G56:H58" si="269">IF(E56=0,"-",E56/E$59)</f>
        <v>0.29411764705882354</v>
      </c>
      <c r="H56" s="37">
        <f t="shared" si="269"/>
        <v>0.58803936816281277</v>
      </c>
      <c r="I56" s="38">
        <f t="shared" ref="I56:I63" si="270">IF(E56&gt;0,F56/E56,"-")</f>
        <v>6999.583333333333</v>
      </c>
      <c r="J56" s="65">
        <f>J8</f>
        <v>47</v>
      </c>
      <c r="K56" s="36">
        <f>K8</f>
        <v>311838.57</v>
      </c>
      <c r="L56" s="37">
        <f t="shared" ref="L56:M58" si="271">IF(J56=0,"-",J56/J$59)</f>
        <v>0.48958333333333331</v>
      </c>
      <c r="M56" s="37">
        <f t="shared" si="271"/>
        <v>0.71276805809836019</v>
      </c>
      <c r="N56" s="38">
        <f t="shared" ref="N56:N63" si="272">IF(J56&gt;0,K56/J56,"-")</f>
        <v>6634.8631914893622</v>
      </c>
      <c r="O56" s="65">
        <f>O8</f>
        <v>88</v>
      </c>
      <c r="P56" s="36">
        <f>P8</f>
        <v>633990</v>
      </c>
      <c r="Q56" s="37">
        <f t="shared" ref="Q56:R58" si="273">IF(O56=0,"-",O56/O$59)</f>
        <v>0.77192982456140347</v>
      </c>
      <c r="R56" s="37">
        <f t="shared" si="273"/>
        <v>0.90456283529277481</v>
      </c>
      <c r="S56" s="38">
        <f t="shared" ref="S56:S63" si="274">IF(O56&gt;0,P56/O56,"-")</f>
        <v>7204.431818181818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221</v>
      </c>
      <c r="AE56" s="36">
        <f>AE8</f>
        <v>1270944</v>
      </c>
      <c r="AF56" s="37">
        <f t="shared" ref="AF56:AG58" si="279">IF(AD56=0,"-",AD56/AD$59)</f>
        <v>0.66566265060240959</v>
      </c>
      <c r="AG56" s="37">
        <f t="shared" si="279"/>
        <v>0.8764380682608317</v>
      </c>
      <c r="AH56" s="38">
        <f t="shared" ref="AH56:AH63" si="280">IF(AD56&gt;0,AE56/AD56,"-")</f>
        <v>5750.8778280542983</v>
      </c>
      <c r="AI56" s="65">
        <f>AI8</f>
        <v>386</v>
      </c>
      <c r="AJ56" s="36">
        <f>AJ8</f>
        <v>2426760.0699999998</v>
      </c>
      <c r="AK56" s="37">
        <f t="shared" ref="AK56:AL58" si="281">IF(AI56=0,"-",AI56/AI$59)</f>
        <v>0.59937888198757761</v>
      </c>
      <c r="AL56" s="37">
        <f t="shared" si="281"/>
        <v>0.82385782902217664</v>
      </c>
      <c r="AM56" s="38">
        <f t="shared" ref="AM56:AM63" si="282">IF(AI56&gt;0,AJ56/AI56,"-")</f>
        <v>6286.9431865284969</v>
      </c>
      <c r="AN56" s="10"/>
      <c r="AO56" s="65">
        <f>AO8</f>
        <v>205</v>
      </c>
      <c r="AP56" s="36">
        <f>AP8</f>
        <v>1171451.5</v>
      </c>
      <c r="AQ56" s="37">
        <f t="shared" ref="AQ56:AR58" si="283">IF(AO56=0,"-",AO56/AO$59)</f>
        <v>0.61933534743202412</v>
      </c>
      <c r="AR56" s="37">
        <f t="shared" si="283"/>
        <v>0.85040618939561508</v>
      </c>
      <c r="AS56" s="38">
        <f t="shared" ref="AS56:AS63" si="284">IF(AO56&gt;0,AP56/AO56,"-")</f>
        <v>5714.3975609756098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205</v>
      </c>
      <c r="BT56" s="36">
        <f>BT8</f>
        <v>1171451.5</v>
      </c>
      <c r="BU56" s="37">
        <f t="shared" ref="BU56:BV58" si="295">IF(BS56=0,"-",BS56/BS$59)</f>
        <v>0.61933534743202412</v>
      </c>
      <c r="BV56" s="37">
        <f t="shared" si="295"/>
        <v>0.85040618939561508</v>
      </c>
      <c r="BW56" s="38">
        <f t="shared" ref="BW56:BW63" si="296">IF(BS56&gt;0,BT56/BS56,"-")</f>
        <v>5714.3975609756098</v>
      </c>
      <c r="BY56" s="65">
        <f>BY8</f>
        <v>591</v>
      </c>
      <c r="BZ56" s="36">
        <f>BZ8</f>
        <v>3598211.57</v>
      </c>
      <c r="CA56" s="37">
        <f t="shared" ref="CA56:CB58" si="297">IF(BY56=0,"-",BY56/BY$59)</f>
        <v>0.60615384615384615</v>
      </c>
      <c r="CB56" s="37">
        <f t="shared" si="297"/>
        <v>0.83231719424393458</v>
      </c>
      <c r="CC56" s="38">
        <f t="shared" ref="CC56:CC63" si="298">IF(BY56&gt;0,BZ56/BY56,"-")</f>
        <v>6088.3444500846017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53</v>
      </c>
      <c r="F57" s="47">
        <f>F18</f>
        <v>113390</v>
      </c>
      <c r="G57" s="48">
        <f t="shared" si="269"/>
        <v>0.51960784313725494</v>
      </c>
      <c r="H57" s="48">
        <f t="shared" si="269"/>
        <v>0.31753215765691456</v>
      </c>
      <c r="I57" s="49">
        <f t="shared" si="270"/>
        <v>2139.433962264151</v>
      </c>
      <c r="J57" s="66">
        <f>J18</f>
        <v>33</v>
      </c>
      <c r="K57" s="47">
        <f>K18</f>
        <v>82415</v>
      </c>
      <c r="L57" s="48">
        <f t="shared" si="271"/>
        <v>0.34375</v>
      </c>
      <c r="M57" s="48">
        <f t="shared" si="271"/>
        <v>0.18837560571220024</v>
      </c>
      <c r="N57" s="49">
        <f t="shared" si="272"/>
        <v>2497.4242424242425</v>
      </c>
      <c r="O57" s="66">
        <f>O18</f>
        <v>16</v>
      </c>
      <c r="P57" s="47">
        <f>P18</f>
        <v>43450</v>
      </c>
      <c r="Q57" s="48">
        <f t="shared" si="273"/>
        <v>0.14035087719298245</v>
      </c>
      <c r="R57" s="48">
        <f t="shared" si="273"/>
        <v>6.1993493893391163E-2</v>
      </c>
      <c r="S57" s="49">
        <f t="shared" si="274"/>
        <v>2715.625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73</v>
      </c>
      <c r="AE57" s="47">
        <f>AE18</f>
        <v>122958.84</v>
      </c>
      <c r="AF57" s="48">
        <f t="shared" si="279"/>
        <v>0.21987951807228914</v>
      </c>
      <c r="AG57" s="48">
        <f t="shared" si="279"/>
        <v>8.4791940640337168E-2</v>
      </c>
      <c r="AH57" s="49">
        <f t="shared" si="280"/>
        <v>1684.3676712328768</v>
      </c>
      <c r="AI57" s="66">
        <f>AI18</f>
        <v>175</v>
      </c>
      <c r="AJ57" s="47">
        <f>AJ18</f>
        <v>362213.83999999997</v>
      </c>
      <c r="AK57" s="48">
        <f t="shared" si="281"/>
        <v>0.27173913043478259</v>
      </c>
      <c r="AL57" s="48">
        <f t="shared" si="281"/>
        <v>0.12296753665647138</v>
      </c>
      <c r="AM57" s="49">
        <f t="shared" si="282"/>
        <v>2069.7933714285714</v>
      </c>
      <c r="AN57" s="10"/>
      <c r="AO57" s="66">
        <f>AO18</f>
        <v>80</v>
      </c>
      <c r="AP57" s="47">
        <f>AP18</f>
        <v>135588.26</v>
      </c>
      <c r="AQ57" s="48">
        <f t="shared" si="283"/>
        <v>0.24169184290030213</v>
      </c>
      <c r="AR57" s="48">
        <f t="shared" si="283"/>
        <v>9.842925252422477E-2</v>
      </c>
      <c r="AS57" s="49">
        <f t="shared" si="284"/>
        <v>1694.8532500000001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80</v>
      </c>
      <c r="BT57" s="47">
        <f>BT18</f>
        <v>135588.26</v>
      </c>
      <c r="BU57" s="48">
        <f t="shared" si="295"/>
        <v>0.24169184290030213</v>
      </c>
      <c r="BV57" s="48">
        <f t="shared" si="295"/>
        <v>9.842925252422477E-2</v>
      </c>
      <c r="BW57" s="49">
        <f t="shared" si="296"/>
        <v>1694.8532500000001</v>
      </c>
      <c r="BY57" s="66">
        <f>BY18</f>
        <v>255</v>
      </c>
      <c r="BZ57" s="47">
        <f>BZ18</f>
        <v>497802.1</v>
      </c>
      <c r="CA57" s="48">
        <f t="shared" si="297"/>
        <v>0.26153846153846155</v>
      </c>
      <c r="CB57" s="48">
        <f t="shared" si="297"/>
        <v>0.11514866180054513</v>
      </c>
      <c r="CC57" s="49">
        <f t="shared" si="298"/>
        <v>1952.1650980392155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19</v>
      </c>
      <c r="F58" s="54">
        <f>F28</f>
        <v>33720.19</v>
      </c>
      <c r="G58" s="55">
        <f t="shared" si="269"/>
        <v>0.18627450980392157</v>
      </c>
      <c r="H58" s="55">
        <f t="shared" si="269"/>
        <v>9.4428474180272642E-2</v>
      </c>
      <c r="I58" s="56">
        <f t="shared" si="270"/>
        <v>1774.7468421052633</v>
      </c>
      <c r="J58" s="67">
        <f>J28</f>
        <v>16</v>
      </c>
      <c r="K58" s="54">
        <f>K28</f>
        <v>43250</v>
      </c>
      <c r="L58" s="55">
        <f t="shared" si="271"/>
        <v>0.16666666666666666</v>
      </c>
      <c r="M58" s="55">
        <f t="shared" si="271"/>
        <v>9.885633618943955E-2</v>
      </c>
      <c r="N58" s="56">
        <f t="shared" si="272"/>
        <v>2703.125</v>
      </c>
      <c r="O58" s="67">
        <f>O28</f>
        <v>10</v>
      </c>
      <c r="P58" s="54">
        <f>P28</f>
        <v>23440</v>
      </c>
      <c r="Q58" s="55">
        <f t="shared" si="273"/>
        <v>8.771929824561403E-2</v>
      </c>
      <c r="R58" s="55">
        <f t="shared" si="273"/>
        <v>3.3443670813834037E-2</v>
      </c>
      <c r="S58" s="56">
        <f t="shared" si="274"/>
        <v>2344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38</v>
      </c>
      <c r="AE58" s="54">
        <f>AE28</f>
        <v>56221.3</v>
      </c>
      <c r="AF58" s="55">
        <f t="shared" si="279"/>
        <v>0.1144578313253012</v>
      </c>
      <c r="AG58" s="55">
        <f t="shared" si="279"/>
        <v>3.876999109883103E-2</v>
      </c>
      <c r="AH58" s="56">
        <f t="shared" si="280"/>
        <v>1479.5078947368422</v>
      </c>
      <c r="AI58" s="67">
        <f>AI28</f>
        <v>83</v>
      </c>
      <c r="AJ58" s="54">
        <f>AJ28</f>
        <v>156631.49</v>
      </c>
      <c r="AK58" s="55">
        <f t="shared" si="281"/>
        <v>0.12888198757763975</v>
      </c>
      <c r="AL58" s="55">
        <f t="shared" si="281"/>
        <v>5.3174634321352082E-2</v>
      </c>
      <c r="AM58" s="56">
        <f t="shared" si="282"/>
        <v>1887.1263855421685</v>
      </c>
      <c r="AN58" s="10"/>
      <c r="AO58" s="67">
        <f>AO28</f>
        <v>46</v>
      </c>
      <c r="AP58" s="54">
        <f>AP28</f>
        <v>70480.2</v>
      </c>
      <c r="AQ58" s="55">
        <f t="shared" si="283"/>
        <v>0.13897280966767372</v>
      </c>
      <c r="AR58" s="55">
        <f t="shared" si="283"/>
        <v>5.1164558080160231E-2</v>
      </c>
      <c r="AS58" s="56">
        <f t="shared" si="284"/>
        <v>1532.1782608695651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46</v>
      </c>
      <c r="BT58" s="54">
        <f>BT28</f>
        <v>70480.2</v>
      </c>
      <c r="BU58" s="55">
        <f t="shared" si="295"/>
        <v>0.13897280966767372</v>
      </c>
      <c r="BV58" s="55">
        <f t="shared" si="295"/>
        <v>5.1164558080160231E-2</v>
      </c>
      <c r="BW58" s="56">
        <f t="shared" si="296"/>
        <v>1532.1782608695651</v>
      </c>
      <c r="BY58" s="67">
        <f>BY28</f>
        <v>129</v>
      </c>
      <c r="BZ58" s="54">
        <f>BZ28</f>
        <v>227111.69</v>
      </c>
      <c r="CA58" s="55">
        <f t="shared" si="297"/>
        <v>0.13230769230769232</v>
      </c>
      <c r="CB58" s="55">
        <f t="shared" si="297"/>
        <v>5.2534143955520175E-2</v>
      </c>
      <c r="CC58" s="56">
        <f t="shared" si="298"/>
        <v>1760.5557364341084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102</v>
      </c>
      <c r="F59" s="40">
        <f>SUM(F56:F58)</f>
        <v>357097.69</v>
      </c>
      <c r="G59" s="41">
        <f>IF(E59=0,"-",E59/E$88)</f>
        <v>8.9316987740805598E-2</v>
      </c>
      <c r="H59" s="41">
        <f>IF(F59=0,"-",F59/F$88)</f>
        <v>0.11096079260015057</v>
      </c>
      <c r="I59" s="42">
        <f t="shared" si="270"/>
        <v>3500.9577450980391</v>
      </c>
      <c r="J59" s="68">
        <f>SUM(J56:J58)</f>
        <v>96</v>
      </c>
      <c r="K59" s="40">
        <f>SUM(K56:K58)</f>
        <v>437503.57</v>
      </c>
      <c r="L59" s="41">
        <f>IF(J59=0,"-",J59/J$88)</f>
        <v>0.10491803278688525</v>
      </c>
      <c r="M59" s="41">
        <f>IF(K59=0,"-",K59/K$88)</f>
        <v>0.14493409754598696</v>
      </c>
      <c r="N59" s="42">
        <f t="shared" si="272"/>
        <v>4557.328854166667</v>
      </c>
      <c r="O59" s="68">
        <f>SUM(O56:O58)</f>
        <v>114</v>
      </c>
      <c r="P59" s="40">
        <f>SUM(P56:P58)</f>
        <v>700880</v>
      </c>
      <c r="Q59" s="41">
        <f>IF(O59=0,"-",O59/O$88)</f>
        <v>0.23170731707317074</v>
      </c>
      <c r="R59" s="41">
        <f>IF(P59=0,"-",P59/P$88)</f>
        <v>0.26058360644766709</v>
      </c>
      <c r="S59" s="42">
        <f t="shared" si="274"/>
        <v>6148.0701754385964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332</v>
      </c>
      <c r="AE59" s="40">
        <f>SUM(AE56:AE58)</f>
        <v>1450124.1400000001</v>
      </c>
      <c r="AF59" s="41">
        <f>IF(AD59=0,"-",AD59/AD$88)</f>
        <v>0.19552414605418139</v>
      </c>
      <c r="AG59" s="41">
        <f>IF(AE59=0,"-",AE59/AE$88)</f>
        <v>0.24534048466128941</v>
      </c>
      <c r="AH59" s="42">
        <f t="shared" si="280"/>
        <v>4367.8437951807236</v>
      </c>
      <c r="AI59" s="68">
        <f>SUM(AI56:AI58)</f>
        <v>644</v>
      </c>
      <c r="AJ59" s="40">
        <f>SUM(AJ56:AJ58)</f>
        <v>2945605.3999999994</v>
      </c>
      <c r="AK59" s="41">
        <f>IF(AI59=0,"-",AI59/AI$88)</f>
        <v>0.15163644925829997</v>
      </c>
      <c r="AL59" s="41">
        <f>IF(AJ59=0,"-",AJ59/AJ$88)</f>
        <v>0.19852857784051123</v>
      </c>
      <c r="AM59" s="42">
        <f t="shared" si="282"/>
        <v>4573.9214285714279</v>
      </c>
      <c r="AN59" s="16"/>
      <c r="AO59" s="68">
        <f>SUM(AO56:AO58)</f>
        <v>331</v>
      </c>
      <c r="AP59" s="40">
        <f>SUM(AP56:AP58)</f>
        <v>1377519.96</v>
      </c>
      <c r="AQ59" s="41">
        <f>IF(AO59=0,"-",AO59/AO$88)</f>
        <v>0.17872570194384449</v>
      </c>
      <c r="AR59" s="41">
        <f>IF(AP59=0,"-",AP59/AP$88)</f>
        <v>0.2244829741094215</v>
      </c>
      <c r="AS59" s="42">
        <f t="shared" si="284"/>
        <v>4161.691722054381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331</v>
      </c>
      <c r="BT59" s="40">
        <f>SUM(BT56:BT58)</f>
        <v>1377519.96</v>
      </c>
      <c r="BU59" s="41">
        <f>IF(BS59=0,"-",BS59/BS$88)</f>
        <v>0.21535458685751463</v>
      </c>
      <c r="BV59" s="41">
        <f>IF(BT59=0,"-",BT59/BT$88)</f>
        <v>0.26944810804886665</v>
      </c>
      <c r="BW59" s="42">
        <f t="shared" si="296"/>
        <v>4161.691722054381</v>
      </c>
      <c r="BY59" s="68">
        <f>SUM(BY56:BY58)</f>
        <v>975</v>
      </c>
      <c r="BZ59" s="40">
        <f>SUM(BZ56:BZ58)</f>
        <v>4323125.3600000003</v>
      </c>
      <c r="CA59" s="41">
        <f>IF(BY59=0,"-",BY59/BY$88)</f>
        <v>0.16856846473029047</v>
      </c>
      <c r="CB59" s="41">
        <f>IF(BZ59=0,"-",BZ59/BZ$88)</f>
        <v>0.21670277593148826</v>
      </c>
      <c r="CC59" s="42">
        <f t="shared" si="298"/>
        <v>4433.9747282051285</v>
      </c>
    </row>
    <row r="60" spans="3:81" s="3" customFormat="1" ht="4.55" customHeight="1" outlineLevel="1" thickTop="1" thickBot="1" x14ac:dyDescent="0.35">
      <c r="C60"/>
      <c r="D60"/>
      <c r="E60" s="50">
        <f>E9</f>
        <v>398</v>
      </c>
      <c r="F60" s="51">
        <f>F9</f>
        <v>1206568.6499999999</v>
      </c>
      <c r="G60" s="52">
        <f>IF(E60=0,"-",E60/E$63)</f>
        <v>5.3783783783783781</v>
      </c>
      <c r="H60" s="52">
        <f>IF(F60=0,"-",F60/F$63)</f>
        <v>16.067816443399092</v>
      </c>
      <c r="I60" s="51">
        <f t="shared" si="270"/>
        <v>3031.5795226130649</v>
      </c>
      <c r="J60" s="50">
        <f>J9</f>
        <v>244</v>
      </c>
      <c r="K60" s="51">
        <f>K9</f>
        <v>721182.01</v>
      </c>
      <c r="L60" s="52">
        <f>IF(J60=0,"-",J60/J$63)</f>
        <v>4.2807017543859649</v>
      </c>
      <c r="M60" s="52">
        <f>IF(K60=0,"-",K60/K$63)</f>
        <v>17.889963807392817</v>
      </c>
      <c r="N60" s="51">
        <f t="shared" si="272"/>
        <v>2955.663975409836</v>
      </c>
      <c r="O60" s="50">
        <f>O9</f>
        <v>15</v>
      </c>
      <c r="P60" s="51">
        <f>P9</f>
        <v>63015</v>
      </c>
      <c r="Q60" s="52">
        <f>IF(O60=0,"-",O60/O$63)</f>
        <v>0.83333333333333337</v>
      </c>
      <c r="R60" s="52">
        <f>IF(P60=0,"-",P60/P$63)</f>
        <v>3.6764877479579932</v>
      </c>
      <c r="S60" s="51">
        <f t="shared" si="274"/>
        <v>4201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0</v>
      </c>
      <c r="AE60" s="51">
        <f>AE9</f>
        <v>0</v>
      </c>
      <c r="AF60" s="52" t="str">
        <f>IF(AD60=0,"-",AD60/AD$63)</f>
        <v>-</v>
      </c>
      <c r="AG60" s="52" t="str">
        <f>IF(AE60=0,"-",AE60/AE$63)</f>
        <v>-</v>
      </c>
      <c r="AH60" s="51" t="str">
        <f t="shared" si="280"/>
        <v>-</v>
      </c>
      <c r="AI60" s="50">
        <f>AI9</f>
        <v>657</v>
      </c>
      <c r="AJ60" s="51">
        <f>AJ9</f>
        <v>1990765.66</v>
      </c>
      <c r="AK60" s="52">
        <f>IF(AI60=0,"-",AI60/AI$63)</f>
        <v>4.4093959731543624</v>
      </c>
      <c r="AL60" s="52">
        <f>IF(AJ60=0,"-",AJ60/AJ$63)</f>
        <v>15.01961803580326</v>
      </c>
      <c r="AM60" s="51">
        <f t="shared" si="282"/>
        <v>3030.084718417047</v>
      </c>
      <c r="AN60" s="10"/>
      <c r="AO60" s="50">
        <f>AO9</f>
        <v>-1</v>
      </c>
      <c r="AP60" s="51">
        <f>AP9</f>
        <v>-7650</v>
      </c>
      <c r="AQ60" s="52" t="e">
        <f>IF(AO60=0,"-",AO60/AO$63)</f>
        <v>#DIV/0!</v>
      </c>
      <c r="AR60" s="52" t="e">
        <f>IF(AP60=0,"-",AP60/AP$63)</f>
        <v>#DIV/0!</v>
      </c>
      <c r="AS60" s="51" t="str">
        <f t="shared" si="284"/>
        <v>-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657</v>
      </c>
      <c r="BZ60" s="51">
        <f>BZ9</f>
        <v>1990765.66</v>
      </c>
      <c r="CA60" s="52">
        <f>IF(BY60=0,"-",BY60/BY$63)</f>
        <v>4.4093959731543624</v>
      </c>
      <c r="CB60" s="52">
        <f>IF(BZ60=0,"-",BZ60/BZ$63)</f>
        <v>15.01961803580326</v>
      </c>
      <c r="CC60" s="51">
        <f t="shared" si="298"/>
        <v>3030.084718417047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398</v>
      </c>
      <c r="F61" s="36">
        <f>F9</f>
        <v>1206568.6499999999</v>
      </c>
      <c r="G61" s="37">
        <f t="shared" ref="G61:H63" si="299">IF(E61=0,"-",E61/E$64)</f>
        <v>0.54223433242506813</v>
      </c>
      <c r="H61" s="37">
        <f t="shared" si="299"/>
        <v>0.67634692094817606</v>
      </c>
      <c r="I61" s="38">
        <f t="shared" si="270"/>
        <v>3031.5795226130649</v>
      </c>
      <c r="J61" s="65">
        <f>J9</f>
        <v>244</v>
      </c>
      <c r="K61" s="36">
        <f>K9</f>
        <v>721182.01</v>
      </c>
      <c r="L61" s="37">
        <f t="shared" ref="L61:M63" si="300">IF(J61=0,"-",J61/J$64)</f>
        <v>0.50622406639004147</v>
      </c>
      <c r="M61" s="37">
        <f t="shared" si="300"/>
        <v>0.6320790300798067</v>
      </c>
      <c r="N61" s="38">
        <f t="shared" si="272"/>
        <v>2955.663975409836</v>
      </c>
      <c r="O61" s="65">
        <f>O9</f>
        <v>15</v>
      </c>
      <c r="P61" s="36">
        <f>P9</f>
        <v>63015</v>
      </c>
      <c r="Q61" s="37">
        <f t="shared" ref="Q61:R63" si="301">IF(O61=0,"-",O61/O$64)</f>
        <v>0.21739130434782608</v>
      </c>
      <c r="R61" s="37">
        <f t="shared" si="301"/>
        <v>0.35443500759322799</v>
      </c>
      <c r="S61" s="38">
        <f t="shared" si="274"/>
        <v>4201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0</v>
      </c>
      <c r="AE61" s="36">
        <f>AE9</f>
        <v>0</v>
      </c>
      <c r="AF61" s="37" t="str">
        <f t="shared" ref="AF61:AG63" si="304">IF(AD61=0,"-",AD61/AD$64)</f>
        <v>-</v>
      </c>
      <c r="AG61" s="37" t="str">
        <f t="shared" si="304"/>
        <v>-</v>
      </c>
      <c r="AH61" s="38" t="str">
        <f t="shared" si="280"/>
        <v>-</v>
      </c>
      <c r="AI61" s="65">
        <f>AI9</f>
        <v>657</v>
      </c>
      <c r="AJ61" s="36">
        <f>AJ9</f>
        <v>1990765.66</v>
      </c>
      <c r="AK61" s="37">
        <f t="shared" ref="AK61:AL63" si="305">IF(AI61=0,"-",AI61/AI$64)</f>
        <v>0.51128404669260696</v>
      </c>
      <c r="AL61" s="37">
        <f t="shared" si="305"/>
        <v>0.64162209685608618</v>
      </c>
      <c r="AM61" s="38">
        <f t="shared" si="282"/>
        <v>3030.084718417047</v>
      </c>
      <c r="AN61" s="10"/>
      <c r="AO61" s="65">
        <f>AO9</f>
        <v>-1</v>
      </c>
      <c r="AP61" s="36">
        <f>AP9</f>
        <v>-7650</v>
      </c>
      <c r="AQ61" s="37">
        <f t="shared" ref="AQ61:AR63" si="306">IF(AO61=0,"-",AO61/AO$64)</f>
        <v>1</v>
      </c>
      <c r="AR61" s="37">
        <f t="shared" si="306"/>
        <v>1</v>
      </c>
      <c r="AS61" s="38" t="str">
        <f t="shared" si="284"/>
        <v>-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657</v>
      </c>
      <c r="BZ61" s="36">
        <f>BZ9</f>
        <v>1990765.66</v>
      </c>
      <c r="CA61" s="37">
        <f t="shared" ref="CA61:CB63" si="313">IF(BY61=0,"-",BY61/BY$64)</f>
        <v>0.51128404669260696</v>
      </c>
      <c r="CB61" s="37">
        <f t="shared" si="313"/>
        <v>0.64162209685608618</v>
      </c>
      <c r="CC61" s="38">
        <f t="shared" si="298"/>
        <v>3030.084718417047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262</v>
      </c>
      <c r="F62" s="47">
        <f>F19</f>
        <v>502288.44</v>
      </c>
      <c r="G62" s="48">
        <f t="shared" si="299"/>
        <v>0.35694822888283378</v>
      </c>
      <c r="H62" s="48">
        <f t="shared" si="299"/>
        <v>0.28155980998003111</v>
      </c>
      <c r="I62" s="49">
        <f t="shared" si="270"/>
        <v>1917.1314503816793</v>
      </c>
      <c r="J62" s="66">
        <f>J19</f>
        <v>181</v>
      </c>
      <c r="K62" s="47">
        <f>K19</f>
        <v>379473.99</v>
      </c>
      <c r="L62" s="48">
        <f t="shared" si="300"/>
        <v>0.37551867219917012</v>
      </c>
      <c r="M62" s="48">
        <f t="shared" si="300"/>
        <v>0.33258948256309706</v>
      </c>
      <c r="N62" s="49">
        <f t="shared" si="272"/>
        <v>2096.5413812154698</v>
      </c>
      <c r="O62" s="66">
        <f>O19</f>
        <v>36</v>
      </c>
      <c r="P62" s="47">
        <f>P19</f>
        <v>97635</v>
      </c>
      <c r="Q62" s="48">
        <f t="shared" si="301"/>
        <v>0.52173913043478259</v>
      </c>
      <c r="R62" s="48">
        <f t="shared" si="301"/>
        <v>0.54915912031047864</v>
      </c>
      <c r="S62" s="49">
        <f t="shared" si="274"/>
        <v>2712.0833333333335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479</v>
      </c>
      <c r="AJ62" s="47">
        <f>AJ19</f>
        <v>979397.42999999993</v>
      </c>
      <c r="AK62" s="48">
        <f t="shared" si="305"/>
        <v>0.3727626459143969</v>
      </c>
      <c r="AL62" s="48">
        <f t="shared" si="305"/>
        <v>0.315658967460822</v>
      </c>
      <c r="AM62" s="49">
        <f t="shared" si="282"/>
        <v>2044.6710438413361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479</v>
      </c>
      <c r="BZ62" s="47">
        <f>BZ19</f>
        <v>979397.42999999993</v>
      </c>
      <c r="CA62" s="48">
        <f t="shared" si="313"/>
        <v>0.3727626459143969</v>
      </c>
      <c r="CB62" s="48">
        <f t="shared" si="313"/>
        <v>0.315658967460822</v>
      </c>
      <c r="CC62" s="49">
        <f t="shared" si="298"/>
        <v>2044.6710438413361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74</v>
      </c>
      <c r="F63" s="54">
        <f>F29</f>
        <v>75092.259999999995</v>
      </c>
      <c r="G63" s="55">
        <f t="shared" si="299"/>
        <v>0.1008174386920981</v>
      </c>
      <c r="H63" s="55">
        <f t="shared" si="299"/>
        <v>4.2093269071792873E-2</v>
      </c>
      <c r="I63" s="56">
        <f t="shared" si="270"/>
        <v>1014.7602702702702</v>
      </c>
      <c r="J63" s="67">
        <f>J29</f>
        <v>57</v>
      </c>
      <c r="K63" s="54">
        <f>K29</f>
        <v>40312.1</v>
      </c>
      <c r="L63" s="55">
        <f t="shared" si="300"/>
        <v>0.11825726141078838</v>
      </c>
      <c r="M63" s="55">
        <f t="shared" si="300"/>
        <v>3.5331487357096132E-2</v>
      </c>
      <c r="N63" s="56">
        <f t="shared" si="272"/>
        <v>707.22982456140346</v>
      </c>
      <c r="O63" s="67">
        <f>O29</f>
        <v>18</v>
      </c>
      <c r="P63" s="54">
        <f>P29</f>
        <v>17140</v>
      </c>
      <c r="Q63" s="55">
        <f t="shared" si="301"/>
        <v>0.2608695652173913</v>
      </c>
      <c r="R63" s="55">
        <f t="shared" si="301"/>
        <v>9.640587209629338E-2</v>
      </c>
      <c r="S63" s="56">
        <f t="shared" si="274"/>
        <v>952.22222222222217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149</v>
      </c>
      <c r="AJ63" s="54">
        <f>AJ29</f>
        <v>132544.35999999999</v>
      </c>
      <c r="AK63" s="55">
        <f t="shared" si="305"/>
        <v>0.11595330739299611</v>
      </c>
      <c r="AL63" s="55">
        <f t="shared" si="305"/>
        <v>4.2718935683091874E-2</v>
      </c>
      <c r="AM63" s="56">
        <f t="shared" si="282"/>
        <v>889.55946308724822</v>
      </c>
      <c r="AN63" s="10"/>
      <c r="AO63" s="67">
        <f>AO29</f>
        <v>0</v>
      </c>
      <c r="AP63" s="54">
        <f>AP29</f>
        <v>0</v>
      </c>
      <c r="AQ63" s="55" t="str">
        <f t="shared" si="306"/>
        <v>-</v>
      </c>
      <c r="AR63" s="55" t="str">
        <f t="shared" si="306"/>
        <v>-</v>
      </c>
      <c r="AS63" s="56" t="str">
        <f t="shared" si="284"/>
        <v>-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0</v>
      </c>
      <c r="BT63" s="54">
        <f>BT29</f>
        <v>0</v>
      </c>
      <c r="BU63" s="55" t="str">
        <f t="shared" si="312"/>
        <v>-</v>
      </c>
      <c r="BV63" s="55" t="str">
        <f t="shared" si="312"/>
        <v>-</v>
      </c>
      <c r="BW63" s="56" t="str">
        <f t="shared" si="296"/>
        <v>-</v>
      </c>
      <c r="BY63" s="67">
        <f>BY29</f>
        <v>149</v>
      </c>
      <c r="BZ63" s="54">
        <f>BZ29</f>
        <v>132544.35999999999</v>
      </c>
      <c r="CA63" s="55">
        <f t="shared" si="313"/>
        <v>0.11595330739299611</v>
      </c>
      <c r="CB63" s="55">
        <f t="shared" si="313"/>
        <v>4.2718935683091874E-2</v>
      </c>
      <c r="CC63" s="56">
        <f t="shared" si="298"/>
        <v>889.55946308724822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734</v>
      </c>
      <c r="F64" s="40">
        <f>SUM(F61:F63)</f>
        <v>1783949.3499999999</v>
      </c>
      <c r="G64" s="41">
        <f>IF(E64=0,"-",E64/E$88)</f>
        <v>0.64273204903677761</v>
      </c>
      <c r="H64" s="41">
        <f>IF(F64=0,"-",F64/F$88)</f>
        <v>0.55432571920172158</v>
      </c>
      <c r="I64" s="42"/>
      <c r="J64" s="68">
        <f>SUM(J61:J63)</f>
        <v>482</v>
      </c>
      <c r="K64" s="40">
        <f>SUM(K61:K63)</f>
        <v>1140968.1000000001</v>
      </c>
      <c r="L64" s="41">
        <f>IF(J64=0,"-",J64/J$88)</f>
        <v>0.52677595628415297</v>
      </c>
      <c r="M64" s="41">
        <f>IF(K64=0,"-",K64/K$88)</f>
        <v>0.37797447436202503</v>
      </c>
      <c r="N64" s="42"/>
      <c r="O64" s="68">
        <f>SUM(O61:O63)</f>
        <v>69</v>
      </c>
      <c r="P64" s="40">
        <f>SUM(P61:P63)</f>
        <v>177790</v>
      </c>
      <c r="Q64" s="41">
        <f>IF(O64=0,"-",O64/O$88)</f>
        <v>0.1402439024390244</v>
      </c>
      <c r="R64" s="41">
        <f>IF(P64=0,"-",P64/P$88)</f>
        <v>6.6101414493680413E-2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0</v>
      </c>
      <c r="AE64" s="40">
        <f>SUM(AE61:AE63)</f>
        <v>0</v>
      </c>
      <c r="AF64" s="41" t="str">
        <f>IF(AD64=0,"-",AD64/AD$88)</f>
        <v>-</v>
      </c>
      <c r="AG64" s="41" t="str">
        <f>IF(AE64=0,"-",AE64/AE$88)</f>
        <v>-</v>
      </c>
      <c r="AH64" s="42"/>
      <c r="AI64" s="68">
        <f>SUM(AI61:AI63)</f>
        <v>1285</v>
      </c>
      <c r="AJ64" s="40">
        <f>SUM(AJ61:AJ63)</f>
        <v>3102707.4499999997</v>
      </c>
      <c r="AK64" s="41">
        <f>IF(AI64=0,"-",AI64/AI$88)</f>
        <v>0.3025665175417942</v>
      </c>
      <c r="AL64" s="41">
        <f>IF(AJ64=0,"-",AJ64/AJ$88)</f>
        <v>0.20911697727864675</v>
      </c>
      <c r="AM64" s="42"/>
      <c r="AN64" s="16"/>
      <c r="AO64" s="68">
        <f>SUM(AO61:AO63)</f>
        <v>-1</v>
      </c>
      <c r="AP64" s="40">
        <f>SUM(AP61:AP63)</f>
        <v>-7650</v>
      </c>
      <c r="AQ64" s="41">
        <f>IF(AO64=0,"-",AO64/AO$88)</f>
        <v>-5.3995680345572358E-4</v>
      </c>
      <c r="AR64" s="41">
        <f>IF(AP64=0,"-",AP64/AP$88)</f>
        <v>-1.2466568919531841E-3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0</v>
      </c>
      <c r="BT64" s="40">
        <f>SUM(BT61:BT63)</f>
        <v>0</v>
      </c>
      <c r="BU64" s="41" t="str">
        <f>IF(BS64=0,"-",BS64/BS$88)</f>
        <v>-</v>
      </c>
      <c r="BV64" s="41" t="str">
        <f>IF(BT64=0,"-",BT64/BT$88)</f>
        <v>-</v>
      </c>
      <c r="BW64" s="42"/>
      <c r="BY64" s="68">
        <f>SUM(BY61:BY63)</f>
        <v>1285</v>
      </c>
      <c r="BZ64" s="40">
        <f>SUM(BZ61:BZ63)</f>
        <v>3102707.4499999997</v>
      </c>
      <c r="CA64" s="41">
        <f>IF(BY64=0,"-",BY64/BY$88)</f>
        <v>0.22216459197786997</v>
      </c>
      <c r="CB64" s="41">
        <f>IF(BZ64=0,"-",BZ64/BZ$88)</f>
        <v>0.15552760129035656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2</v>
      </c>
      <c r="F65" s="51">
        <f>F11</f>
        <v>12500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6250</v>
      </c>
      <c r="J65" s="50">
        <f>J11</f>
        <v>56</v>
      </c>
      <c r="K65" s="51">
        <f>K11</f>
        <v>389550</v>
      </c>
      <c r="L65" s="52">
        <f>IF(J65=0,"-",J65/J$72)</f>
        <v>28</v>
      </c>
      <c r="M65" s="52">
        <f>IF(K65=0,"-",K65/K$72)</f>
        <v>63.860655737704917</v>
      </c>
      <c r="N65" s="51">
        <f>IF(J65&gt;0,K65/J65,"-")</f>
        <v>6956.25</v>
      </c>
      <c r="O65" s="50">
        <f>O11</f>
        <v>124</v>
      </c>
      <c r="P65" s="51">
        <f>P11</f>
        <v>896650</v>
      </c>
      <c r="Q65" s="52">
        <f>IF(O65=0,"-",O65/O$72)</f>
        <v>41.333333333333336</v>
      </c>
      <c r="R65" s="52">
        <f>IF(P65=0,"-",P65/P$72)</f>
        <v>77.297413793103445</v>
      </c>
      <c r="S65" s="51">
        <f>IF(O65&gt;0,P65/O65,"-")</f>
        <v>7231.0483870967746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477</v>
      </c>
      <c r="AE65" s="51">
        <f>AE11</f>
        <v>1521315.85</v>
      </c>
      <c r="AF65" s="52">
        <f>IF(AD65=0,"-",AD65/AD$72)</f>
        <v>10.148936170212766</v>
      </c>
      <c r="AG65" s="52">
        <f>IF(AE65=0,"-",AE65/AE$72)</f>
        <v>37.31893831142947</v>
      </c>
      <c r="AH65" s="51">
        <f>IF(AD65&gt;0,AE65/AD65,"-")</f>
        <v>3189.3414046121597</v>
      </c>
      <c r="AI65" s="50">
        <f>AI11</f>
        <v>659</v>
      </c>
      <c r="AJ65" s="51">
        <f>AJ11</f>
        <v>2820015.85</v>
      </c>
      <c r="AK65" s="52">
        <f>IF(AI65=0,"-",AI65/AI$72)</f>
        <v>12.673076923076923</v>
      </c>
      <c r="AL65" s="52">
        <f>IF(AJ65=0,"-",AJ65/AJ$72)</f>
        <v>48.234050996104529</v>
      </c>
      <c r="AM65" s="51">
        <f>IF(AI65&gt;0,AJ65/AI65,"-")</f>
        <v>4279.2349772382395</v>
      </c>
      <c r="AN65" s="10"/>
      <c r="AO65" s="50">
        <f>AO11</f>
        <v>316</v>
      </c>
      <c r="AP65" s="51">
        <f>AP11</f>
        <v>1031686.05</v>
      </c>
      <c r="AQ65" s="52">
        <f>IF(AO65=0,"-",AO65/AO$72)</f>
        <v>6.1960784313725492</v>
      </c>
      <c r="AR65" s="52">
        <f>IF(AP65=0,"-",AP65/AP$72)</f>
        <v>22.583340812328302</v>
      </c>
      <c r="AS65" s="51">
        <f>IF(AO65&gt;0,AP65/AO65,"-")</f>
        <v>3264.8292721518987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659</v>
      </c>
      <c r="BZ65" s="51">
        <f>BZ11</f>
        <v>2820015.85</v>
      </c>
      <c r="CA65" s="52">
        <f>IF(BY65=0,"-",BY65/BY$72)</f>
        <v>6.3980582524271847</v>
      </c>
      <c r="CB65" s="52">
        <f>IF(BZ65=0,"-",BZ65/BZ$72)</f>
        <v>27.076809371211848</v>
      </c>
      <c r="CC65" s="51">
        <f>IF(BY65&gt;0,BZ65/BY65,"-")</f>
        <v>4279.2349772382395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147</v>
      </c>
      <c r="F66" s="36">
        <f>F10</f>
        <v>587091.65</v>
      </c>
      <c r="G66" s="37">
        <f t="shared" ref="G66:H68" si="314">IF(E66=0,"-",E66/E$64)</f>
        <v>0.20027247956403268</v>
      </c>
      <c r="H66" s="37">
        <f t="shared" si="314"/>
        <v>0.32909659122328783</v>
      </c>
      <c r="I66" s="38">
        <f>IF(E66&gt;0,F66/E66,"-")</f>
        <v>3993.8207482993198</v>
      </c>
      <c r="J66" s="65">
        <f>J10</f>
        <v>94</v>
      </c>
      <c r="K66" s="36">
        <f>K10</f>
        <v>356995.33</v>
      </c>
      <c r="L66" s="37">
        <f t="shared" ref="L66:M68" si="315">IF(J66=0,"-",J66/J$64)</f>
        <v>0.19502074688796681</v>
      </c>
      <c r="M66" s="37">
        <f t="shared" si="315"/>
        <v>0.31288809038569965</v>
      </c>
      <c r="N66" s="38">
        <f>IF(J66&gt;0,K66/J66,"-")</f>
        <v>3797.8226595744682</v>
      </c>
      <c r="O66" s="65">
        <f>O10</f>
        <v>18</v>
      </c>
      <c r="P66" s="36">
        <f>P10</f>
        <v>71695</v>
      </c>
      <c r="Q66" s="37">
        <f t="shared" ref="Q66:R68" si="316">IF(O66=0,"-",O66/O$64)</f>
        <v>0.2608695652173913</v>
      </c>
      <c r="R66" s="37">
        <f t="shared" si="316"/>
        <v>0.40325665110523651</v>
      </c>
      <c r="S66" s="38">
        <f>IF(O66&gt;0,P66/O66,"-")</f>
        <v>3983.0555555555557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-1</v>
      </c>
      <c r="AE66" s="36">
        <f>AE10</f>
        <v>-4250</v>
      </c>
      <c r="AF66" s="37" t="e">
        <f t="shared" ref="AF66:AG68" si="319">IF(AD66=0,"-",AD66/AD$64)</f>
        <v>#DIV/0!</v>
      </c>
      <c r="AG66" s="37" t="e">
        <f t="shared" si="319"/>
        <v>#DIV/0!</v>
      </c>
      <c r="AH66" s="38" t="str">
        <f>IF(AD66&gt;0,AE66/AD66,"-")</f>
        <v>-</v>
      </c>
      <c r="AI66" s="65">
        <f>AI10</f>
        <v>258</v>
      </c>
      <c r="AJ66" s="36">
        <f>AJ10</f>
        <v>1011531.98</v>
      </c>
      <c r="AK66" s="37">
        <f t="shared" ref="AK66:AL68" si="320">IF(AI66=0,"-",AI66/AI$64)</f>
        <v>0.20077821011673153</v>
      </c>
      <c r="AL66" s="37">
        <f t="shared" si="320"/>
        <v>0.3260159058824576</v>
      </c>
      <c r="AM66" s="38">
        <f>IF(AI66&gt;0,AJ66/AI66,"-")</f>
        <v>3920.6665891472867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258</v>
      </c>
      <c r="BZ66" s="36">
        <f>BZ10</f>
        <v>1011531.98</v>
      </c>
      <c r="CA66" s="37">
        <f t="shared" ref="CA66:CB68" si="328">IF(BY66=0,"-",BY66/BY$64)</f>
        <v>0.20077821011673153</v>
      </c>
      <c r="CB66" s="37">
        <f t="shared" si="328"/>
        <v>0.3260159058824576</v>
      </c>
      <c r="CC66" s="38">
        <f>IF(BY66&gt;0,BZ66/BY66,"-")</f>
        <v>3920.6665891472867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75</v>
      </c>
      <c r="F67" s="47">
        <f>F20</f>
        <v>139182.85999999999</v>
      </c>
      <c r="G67" s="48">
        <f t="shared" si="314"/>
        <v>0.10217983651226158</v>
      </c>
      <c r="H67" s="48">
        <f t="shared" si="314"/>
        <v>7.8019513278221708E-2</v>
      </c>
      <c r="I67" s="49">
        <f>IF(E67&gt;0,F67/E67,"-")</f>
        <v>1855.7714666666666</v>
      </c>
      <c r="J67" s="66">
        <f>J20</f>
        <v>68</v>
      </c>
      <c r="K67" s="47">
        <f>K20</f>
        <v>107335.47</v>
      </c>
      <c r="L67" s="48">
        <f t="shared" si="315"/>
        <v>0.14107883817427386</v>
      </c>
      <c r="M67" s="48">
        <f t="shared" si="315"/>
        <v>9.4074032394069557E-2</v>
      </c>
      <c r="N67" s="49">
        <f>IF(J67&gt;0,K67/J67,"-")</f>
        <v>1578.462794117647</v>
      </c>
      <c r="O67" s="66">
        <f>O20</f>
        <v>14</v>
      </c>
      <c r="P67" s="47">
        <f>P20</f>
        <v>21075</v>
      </c>
      <c r="Q67" s="48">
        <f t="shared" si="316"/>
        <v>0.20289855072463769</v>
      </c>
      <c r="R67" s="48">
        <f t="shared" si="316"/>
        <v>0.11853872546262445</v>
      </c>
      <c r="S67" s="49">
        <f>IF(O67&gt;0,P67/O67,"-")</f>
        <v>1505.3571428571429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157</v>
      </c>
      <c r="AJ67" s="47">
        <f>AJ20</f>
        <v>267593.32999999996</v>
      </c>
      <c r="AK67" s="48">
        <f t="shared" si="320"/>
        <v>0.12217898832684825</v>
      </c>
      <c r="AL67" s="48">
        <f t="shared" si="320"/>
        <v>8.6245105061387592E-2</v>
      </c>
      <c r="AM67" s="49">
        <f>IF(AI67&gt;0,AJ67/AI67,"-")</f>
        <v>1704.4161146496813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157</v>
      </c>
      <c r="BZ67" s="47">
        <f>BZ20</f>
        <v>267593.32999999996</v>
      </c>
      <c r="CA67" s="48">
        <f t="shared" si="328"/>
        <v>0.12217898832684825</v>
      </c>
      <c r="CB67" s="48">
        <f t="shared" si="328"/>
        <v>8.6245105061387592E-2</v>
      </c>
      <c r="CC67" s="49">
        <f>IF(BY67&gt;0,BZ67/BY67,"-")</f>
        <v>1704.4161146496813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24</v>
      </c>
      <c r="F68" s="54">
        <f>F30</f>
        <v>36975</v>
      </c>
      <c r="G68" s="55">
        <f t="shared" si="314"/>
        <v>3.2697547683923703E-2</v>
      </c>
      <c r="H68" s="55">
        <f t="shared" si="314"/>
        <v>2.072648531192884E-2</v>
      </c>
      <c r="I68" s="56">
        <f>IF(E68&gt;0,F68/E68,"-")</f>
        <v>1540.625</v>
      </c>
      <c r="J68" s="67">
        <f>J30</f>
        <v>12</v>
      </c>
      <c r="K68" s="54">
        <f>K30</f>
        <v>17675</v>
      </c>
      <c r="L68" s="55">
        <f t="shared" si="315"/>
        <v>2.4896265560165973E-2</v>
      </c>
      <c r="M68" s="55">
        <f t="shared" si="315"/>
        <v>1.549123064877975E-2</v>
      </c>
      <c r="N68" s="56">
        <f>IF(J68&gt;0,K68/J68,"-")</f>
        <v>1472.9166666666667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36</v>
      </c>
      <c r="AJ68" s="54">
        <f>AJ30</f>
        <v>54650</v>
      </c>
      <c r="AK68" s="55">
        <f t="shared" si="320"/>
        <v>2.8015564202334631E-2</v>
      </c>
      <c r="AL68" s="55">
        <f t="shared" si="320"/>
        <v>1.7613649008384597E-2</v>
      </c>
      <c r="AM68" s="56">
        <f>IF(AI68&gt;0,AJ68/AI68,"-")</f>
        <v>1518.0555555555557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36</v>
      </c>
      <c r="BZ68" s="54">
        <f>BZ30</f>
        <v>54650</v>
      </c>
      <c r="CA68" s="55">
        <f t="shared" si="328"/>
        <v>2.8015564202334631E-2</v>
      </c>
      <c r="CB68" s="55">
        <f t="shared" si="328"/>
        <v>1.7613649008384597E-2</v>
      </c>
      <c r="CC68" s="56">
        <f>IF(BY68&gt;0,BZ68/BY68,"-")</f>
        <v>1518.0555555555557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246</v>
      </c>
      <c r="F69" s="40">
        <f>SUM(F66:F68)</f>
        <v>763249.51</v>
      </c>
      <c r="G69" s="41">
        <f>IF(E69=0,"-",E69/E$88)</f>
        <v>0.21541155866900175</v>
      </c>
      <c r="H69" s="41">
        <f>IF(F69=0,"-",F69/F$88)</f>
        <v>0.23716415130346141</v>
      </c>
      <c r="I69" s="42"/>
      <c r="J69" s="68">
        <f>SUM(J66:J68)</f>
        <v>174</v>
      </c>
      <c r="K69" s="40">
        <f>SUM(K66:K68)</f>
        <v>482005.80000000005</v>
      </c>
      <c r="L69" s="41">
        <f>IF(J69=0,"-",J69/J$88)</f>
        <v>0.1901639344262295</v>
      </c>
      <c r="M69" s="41">
        <f>IF(K69=0,"-",K69/K$88)</f>
        <v>0.15967658420463057</v>
      </c>
      <c r="N69" s="42"/>
      <c r="O69" s="68">
        <f>SUM(O66:O68)</f>
        <v>32</v>
      </c>
      <c r="P69" s="40">
        <f>SUM(P66:P68)</f>
        <v>92770</v>
      </c>
      <c r="Q69" s="41">
        <f>IF(O69=0,"-",O69/O$88)</f>
        <v>6.5040650406504072E-2</v>
      </c>
      <c r="R69" s="41">
        <f>IF(P69=0,"-",P69/P$88)</f>
        <v>3.4491412467398237E-2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-1</v>
      </c>
      <c r="AE69" s="40">
        <f>SUM(AE66:AE68)</f>
        <v>-4250</v>
      </c>
      <c r="AF69" s="41">
        <f>IF(AD69=0,"-",AD69/AD$88)</f>
        <v>-5.8892815076560655E-4</v>
      </c>
      <c r="AG69" s="41">
        <f>IF(AE69=0,"-",AE69/AE$88)</f>
        <v>-7.1903986082907348E-4</v>
      </c>
      <c r="AH69" s="42"/>
      <c r="AI69" s="68">
        <f>SUM(AI66:AI68)</f>
        <v>451</v>
      </c>
      <c r="AJ69" s="40">
        <f>SUM(AJ66:AJ68)</f>
        <v>1333775.31</v>
      </c>
      <c r="AK69" s="41">
        <f>IF(AI69=0,"-",AI69/AI$88)</f>
        <v>0.10619260654579703</v>
      </c>
      <c r="AL69" s="41">
        <f>IF(AJ69=0,"-",AJ69/AJ$88)</f>
        <v>8.9894089497896443E-2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451</v>
      </c>
      <c r="BZ69" s="40">
        <f>SUM(BZ66:BZ68)</f>
        <v>1333775.31</v>
      </c>
      <c r="CA69" s="41">
        <f>IF(BY69=0,"-",BY69/BY$88)</f>
        <v>7.7973720608575381E-2</v>
      </c>
      <c r="CB69" s="41">
        <f>IF(BZ69=0,"-",BZ69/BZ$88)</f>
        <v>6.6857374717878018E-2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2</v>
      </c>
      <c r="F70" s="36">
        <f>F11</f>
        <v>12500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6250</v>
      </c>
      <c r="J70" s="65">
        <f>J11</f>
        <v>56</v>
      </c>
      <c r="K70" s="36">
        <f>K11</f>
        <v>389550</v>
      </c>
      <c r="L70" s="37">
        <f t="shared" ref="L70:M72" si="330">IF(J70=0,"-",J70/J$73)</f>
        <v>0.96551724137931039</v>
      </c>
      <c r="M70" s="37">
        <f t="shared" si="330"/>
        <v>0.98458233286996077</v>
      </c>
      <c r="N70" s="38">
        <f>IF(J70&gt;0,K70/J70,"-")</f>
        <v>6956.25</v>
      </c>
      <c r="O70" s="65">
        <f>O11</f>
        <v>124</v>
      </c>
      <c r="P70" s="36">
        <f>P11</f>
        <v>896650</v>
      </c>
      <c r="Q70" s="37">
        <f t="shared" ref="Q70:R72" si="331">IF(O70=0,"-",O70/O$73)</f>
        <v>0.91176470588235292</v>
      </c>
      <c r="R70" s="37">
        <f t="shared" si="331"/>
        <v>0.94673212965895892</v>
      </c>
      <c r="S70" s="38">
        <f>IF(O70&gt;0,P70/O70,"-")</f>
        <v>7231.0483870967746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477</v>
      </c>
      <c r="AE70" s="36">
        <f>AE11</f>
        <v>1521315.85</v>
      </c>
      <c r="AF70" s="37">
        <f t="shared" ref="AF70:AG72" si="334">IF(AD70=0,"-",AD70/AD$73)</f>
        <v>0.61075544174135721</v>
      </c>
      <c r="AG70" s="37">
        <f t="shared" si="334"/>
        <v>0.76784547696004291</v>
      </c>
      <c r="AH70" s="38">
        <f>IF(AD70&gt;0,AE70/AD70,"-")</f>
        <v>3189.3414046121597</v>
      </c>
      <c r="AI70" s="65">
        <f>AI11</f>
        <v>659</v>
      </c>
      <c r="AJ70" s="36">
        <f>AJ11</f>
        <v>2820015.85</v>
      </c>
      <c r="AK70" s="37">
        <f t="shared" ref="AK70:AL72" si="335">IF(AI70=0,"-",AI70/AI$73)</f>
        <v>0.67451381780962127</v>
      </c>
      <c r="AL70" s="37">
        <f t="shared" si="335"/>
        <v>0.84519455572485502</v>
      </c>
      <c r="AM70" s="38">
        <f>IF(AI70&gt;0,AJ70/AI70,"-")</f>
        <v>4279.2349772382395</v>
      </c>
      <c r="AN70" s="10"/>
      <c r="AO70" s="65">
        <f>AO11</f>
        <v>316</v>
      </c>
      <c r="AP70" s="36">
        <f>AP11</f>
        <v>1031686.05</v>
      </c>
      <c r="AQ70" s="37">
        <f t="shared" ref="AQ70:AR72" si="336">IF(AO70=0,"-",AO70/AO$73)</f>
        <v>0.51298701298701299</v>
      </c>
      <c r="AR70" s="37">
        <f t="shared" si="336"/>
        <v>0.68928807264698777</v>
      </c>
      <c r="AS70" s="38">
        <f>IF(AO70&gt;0,AP70/AO70,"-")</f>
        <v>3264.8292721518987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659</v>
      </c>
      <c r="BZ70" s="36">
        <f>BZ11</f>
        <v>2820015.85</v>
      </c>
      <c r="CA70" s="37">
        <f t="shared" ref="CA70:CB72" si="343">IF(BY70=0,"-",BY70/BY$73)</f>
        <v>0.51605324980422862</v>
      </c>
      <c r="CB70" s="37">
        <f t="shared" si="343"/>
        <v>0.7418002050345287</v>
      </c>
      <c r="CC70" s="38">
        <f>IF(BY70&gt;0,BZ70/BY70,"-")</f>
        <v>4279.2349772382395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9</v>
      </c>
      <c r="P71" s="47">
        <f>P21</f>
        <v>38850</v>
      </c>
      <c r="Q71" s="48">
        <f t="shared" si="331"/>
        <v>6.6176470588235295E-2</v>
      </c>
      <c r="R71" s="48">
        <f t="shared" si="331"/>
        <v>4.1019955654101999E-2</v>
      </c>
      <c r="S71" s="49">
        <f>IF(O71&gt;0,P71/O71,"-")</f>
        <v>4316.666666666667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257</v>
      </c>
      <c r="AE71" s="47">
        <f>AE21</f>
        <v>419197.55</v>
      </c>
      <c r="AF71" s="48">
        <f t="shared" si="334"/>
        <v>0.32906530089628683</v>
      </c>
      <c r="AG71" s="48">
        <f t="shared" si="334"/>
        <v>0.21157930006463249</v>
      </c>
      <c r="AH71" s="49">
        <f>IF(AD71&gt;0,AE71/AD71,"-")</f>
        <v>1631.1188715953308</v>
      </c>
      <c r="AI71" s="66">
        <f>AI21</f>
        <v>266</v>
      </c>
      <c r="AJ71" s="47">
        <f>AJ21</f>
        <v>458047.55</v>
      </c>
      <c r="AK71" s="48">
        <f t="shared" si="335"/>
        <v>0.27226202661207777</v>
      </c>
      <c r="AL71" s="48">
        <f t="shared" si="335"/>
        <v>0.13728266652228507</v>
      </c>
      <c r="AM71" s="49">
        <f>IF(AI71&gt;0,AJ71/AI71,"-")</f>
        <v>1721.9832706766917</v>
      </c>
      <c r="AN71" s="10"/>
      <c r="AO71" s="66">
        <f>AO21</f>
        <v>249</v>
      </c>
      <c r="AP71" s="47">
        <f>AP21</f>
        <v>419371.93</v>
      </c>
      <c r="AQ71" s="48">
        <f t="shared" si="336"/>
        <v>0.4042207792207792</v>
      </c>
      <c r="AR71" s="48">
        <f t="shared" si="336"/>
        <v>0.28018995638445193</v>
      </c>
      <c r="AS71" s="49">
        <f>IF(AO71&gt;0,AP71/AO71,"-")</f>
        <v>1684.2246184738956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249</v>
      </c>
      <c r="BT71" s="47">
        <f>BT21</f>
        <v>419371.93</v>
      </c>
      <c r="BU71" s="48">
        <f t="shared" si="342"/>
        <v>0.83</v>
      </c>
      <c r="BV71" s="48">
        <f t="shared" si="342"/>
        <v>0.90176762370025443</v>
      </c>
      <c r="BW71" s="49">
        <f>IF(BS71&gt;0,BT71/BS71,"-")</f>
        <v>1684.2246184738956</v>
      </c>
      <c r="BY71" s="66">
        <f>BY21</f>
        <v>515</v>
      </c>
      <c r="BZ71" s="47">
        <f>BZ21</f>
        <v>877419.48</v>
      </c>
      <c r="CA71" s="48">
        <f t="shared" si="343"/>
        <v>0.40328895849647611</v>
      </c>
      <c r="CB71" s="48">
        <f t="shared" si="343"/>
        <v>0.23080364961966066</v>
      </c>
      <c r="CC71" s="49">
        <f>IF(BY71&gt;0,BZ71/BY71,"-")</f>
        <v>1703.727145631068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2</v>
      </c>
      <c r="K72" s="54">
        <f>K31</f>
        <v>6100</v>
      </c>
      <c r="L72" s="55">
        <f t="shared" si="330"/>
        <v>3.4482758620689655E-2</v>
      </c>
      <c r="M72" s="55">
        <f t="shared" si="330"/>
        <v>1.5417667130039177E-2</v>
      </c>
      <c r="N72" s="49">
        <f>IF(J72&gt;0,K72/J72,"-")</f>
        <v>3050</v>
      </c>
      <c r="O72" s="67">
        <f>O31</f>
        <v>3</v>
      </c>
      <c r="P72" s="54">
        <f>P31</f>
        <v>11600</v>
      </c>
      <c r="Q72" s="55">
        <f t="shared" si="331"/>
        <v>2.2058823529411766E-2</v>
      </c>
      <c r="R72" s="55">
        <f t="shared" si="331"/>
        <v>1.2247914686939077E-2</v>
      </c>
      <c r="S72" s="49">
        <f>IF(O72&gt;0,P72/O72,"-")</f>
        <v>3866.6666666666665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47</v>
      </c>
      <c r="AE72" s="54">
        <f>AE31</f>
        <v>40765.25</v>
      </c>
      <c r="AF72" s="55">
        <f t="shared" si="334"/>
        <v>6.0179257362355951E-2</v>
      </c>
      <c r="AG72" s="55">
        <f t="shared" si="334"/>
        <v>2.0575222975324544E-2</v>
      </c>
      <c r="AH72" s="49">
        <f>IF(AD72&gt;0,AE72/AD72,"-")</f>
        <v>867.34574468085111</v>
      </c>
      <c r="AI72" s="67">
        <f>AI31</f>
        <v>52</v>
      </c>
      <c r="AJ72" s="54">
        <f>AJ31</f>
        <v>58465.25</v>
      </c>
      <c r="AK72" s="55">
        <f t="shared" si="335"/>
        <v>5.3224155578300923E-2</v>
      </c>
      <c r="AL72" s="55">
        <f t="shared" si="335"/>
        <v>1.7522777752859996E-2</v>
      </c>
      <c r="AM72" s="49">
        <f>IF(AI72&gt;0,AJ72/AI72,"-")</f>
        <v>1124.3317307692307</v>
      </c>
      <c r="AN72" s="10"/>
      <c r="AO72" s="67">
        <f>AO31</f>
        <v>51</v>
      </c>
      <c r="AP72" s="54">
        <f>AP31</f>
        <v>45683.5</v>
      </c>
      <c r="AQ72" s="55">
        <f t="shared" si="336"/>
        <v>8.2792207792207792E-2</v>
      </c>
      <c r="AR72" s="55">
        <f t="shared" si="336"/>
        <v>3.0521970968560314E-2</v>
      </c>
      <c r="AS72" s="49">
        <f>IF(AO72&gt;0,AP72/AO72,"-")</f>
        <v>895.75490196078431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51</v>
      </c>
      <c r="BT72" s="54">
        <f>BT31</f>
        <v>45683.5</v>
      </c>
      <c r="BU72" s="55">
        <f t="shared" si="342"/>
        <v>0.17</v>
      </c>
      <c r="BV72" s="55">
        <f t="shared" si="342"/>
        <v>9.82323762997456E-2</v>
      </c>
      <c r="BW72" s="49">
        <f>IF(BS72&gt;0,BT72/BS72,"-")</f>
        <v>895.75490196078431</v>
      </c>
      <c r="BY72" s="67">
        <f>BY31</f>
        <v>103</v>
      </c>
      <c r="BZ72" s="54">
        <f>BZ31</f>
        <v>104148.75</v>
      </c>
      <c r="CA72" s="55">
        <f t="shared" si="343"/>
        <v>8.0657791699295225E-2</v>
      </c>
      <c r="CB72" s="55">
        <f t="shared" si="343"/>
        <v>2.7396145345810686E-2</v>
      </c>
      <c r="CC72" s="49">
        <f>IF(BY72&gt;0,BZ72/BY72,"-")</f>
        <v>1011.1529126213592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2</v>
      </c>
      <c r="F73" s="40">
        <f>SUM(F70:F72)</f>
        <v>12500</v>
      </c>
      <c r="G73" s="41">
        <f>IF(E73=0,"-",E73/E$88)</f>
        <v>1.7513134851138354E-3</v>
      </c>
      <c r="H73" s="41">
        <f>IF(F73=0,"-",F73/F$88)</f>
        <v>3.8841189577616202E-3</v>
      </c>
      <c r="I73" s="42"/>
      <c r="J73" s="68">
        <f>SUM(J70:J72)</f>
        <v>58</v>
      </c>
      <c r="K73" s="40">
        <f>SUM(K70:K72)</f>
        <v>395650</v>
      </c>
      <c r="L73" s="41">
        <f>IF(J73=0,"-",J73/J$88)</f>
        <v>6.3387978142076501E-2</v>
      </c>
      <c r="M73" s="41">
        <f>IF(K73=0,"-",K73/K$88)</f>
        <v>0.1310690463487412</v>
      </c>
      <c r="N73" s="42"/>
      <c r="O73" s="68">
        <f>SUM(O70:O72)</f>
        <v>136</v>
      </c>
      <c r="P73" s="40">
        <f>SUM(P70:P72)</f>
        <v>947100</v>
      </c>
      <c r="Q73" s="41">
        <f>IF(O73=0,"-",O73/O$88)</f>
        <v>0.27642276422764228</v>
      </c>
      <c r="R73" s="41">
        <f>IF(P73=0,"-",P73/P$88)</f>
        <v>0.35212694564916319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781</v>
      </c>
      <c r="AE73" s="40">
        <f>SUM(AE70:AE72)</f>
        <v>1981278.6500000001</v>
      </c>
      <c r="AF73" s="41">
        <f>IF(AD73=0,"-",AD73/AD$88)</f>
        <v>0.45995288574793874</v>
      </c>
      <c r="AG73" s="41">
        <f>IF(AE73=0,"-",AE73/AE$88)</f>
        <v>0.33520431170814463</v>
      </c>
      <c r="AH73" s="42"/>
      <c r="AI73" s="68">
        <f>SUM(AI70:AI72)</f>
        <v>977</v>
      </c>
      <c r="AJ73" s="40">
        <f>SUM(AJ70:AJ72)</f>
        <v>3336528.65</v>
      </c>
      <c r="AK73" s="41">
        <f>IF(AI73=0,"-",AI73/AI$88)</f>
        <v>0.2300447374617377</v>
      </c>
      <c r="AL73" s="41">
        <f>IF(AJ73=0,"-",AJ73/AJ$88)</f>
        <v>0.22487611131097904</v>
      </c>
      <c r="AM73" s="42"/>
      <c r="AN73" s="16"/>
      <c r="AO73" s="68">
        <f>SUM(AO70:AO72)</f>
        <v>616</v>
      </c>
      <c r="AP73" s="40">
        <f>SUM(AP70:AP72)</f>
        <v>1496741.48</v>
      </c>
      <c r="AQ73" s="41">
        <f>IF(AO73=0,"-",AO73/AO$88)</f>
        <v>0.33261339092872572</v>
      </c>
      <c r="AR73" s="41">
        <f>IF(AP73=0,"-",AP73/AP$88)</f>
        <v>0.243911513923426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300</v>
      </c>
      <c r="BT73" s="40">
        <f>SUM(BT70:BT72)</f>
        <v>465055.43</v>
      </c>
      <c r="BU73" s="41">
        <f>IF(BS73=0,"-",BS73/BS$88)</f>
        <v>0.1951854261548471</v>
      </c>
      <c r="BV73" s="41">
        <f>IF(BT73=0,"-",BT73/BT$88)</f>
        <v>9.0966598953202929E-2</v>
      </c>
      <c r="BW73" s="42"/>
      <c r="BY73" s="68">
        <f>SUM(BY70:BY72)</f>
        <v>1277</v>
      </c>
      <c r="BZ73" s="40">
        <f>SUM(BZ70:BZ72)</f>
        <v>3801584.08</v>
      </c>
      <c r="CA73" s="41">
        <f>IF(BY73=0,"-",BY73/BY$88)</f>
        <v>0.22078146611341631</v>
      </c>
      <c r="CB73" s="41">
        <f>IF(BZ73=0,"-",BZ73/BZ$88)</f>
        <v>0.19055978128585957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108</v>
      </c>
      <c r="AE75" s="36">
        <f>AE12</f>
        <v>613809.5</v>
      </c>
      <c r="AF75" s="37">
        <f t="shared" ref="AF75:AG77" si="349">IF(AD75=0,"-",AD75/AD$73)</f>
        <v>0.1382842509603073</v>
      </c>
      <c r="AG75" s="37">
        <f t="shared" si="349"/>
        <v>0.30980473140413639</v>
      </c>
      <c r="AH75" s="38">
        <f>IF(AD75&gt;0,AE75/AD75,"-")</f>
        <v>5683.4212962962965</v>
      </c>
      <c r="AI75" s="65">
        <f>AI12</f>
        <v>108</v>
      </c>
      <c r="AJ75" s="36">
        <f>AJ12</f>
        <v>613809.5</v>
      </c>
      <c r="AK75" s="37">
        <f t="shared" ref="AK75:AL77" si="350">IF(AI75=0,"-",AI75/AI$73)</f>
        <v>0.1105424769703173</v>
      </c>
      <c r="AL75" s="37">
        <f t="shared" si="350"/>
        <v>0.18396650063232636</v>
      </c>
      <c r="AM75" s="38">
        <f>IF(AI75&gt;0,AJ75/AI75,"-")</f>
        <v>5683.4212962962965</v>
      </c>
      <c r="AN75" s="10"/>
      <c r="AO75" s="65">
        <f>AO12</f>
        <v>299</v>
      </c>
      <c r="AP75" s="36">
        <f>AP12</f>
        <v>1249615.17</v>
      </c>
      <c r="AQ75" s="37">
        <f t="shared" ref="AQ75:AR77" si="351">IF(AO75=0,"-",AO75/AO$73)</f>
        <v>0.48538961038961037</v>
      </c>
      <c r="AR75" s="37">
        <f t="shared" si="351"/>
        <v>0.83489045148932461</v>
      </c>
      <c r="AS75" s="38">
        <f>IF(AO75&gt;0,AP75/AO75,"-")</f>
        <v>4179.3149498327757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299</v>
      </c>
      <c r="BT75" s="36">
        <f>BT12</f>
        <v>1249615.17</v>
      </c>
      <c r="BU75" s="37">
        <f t="shared" ref="BU75:BV77" si="357">IF(BS75=0,"-",BS75/BS$73)</f>
        <v>0.9966666666666667</v>
      </c>
      <c r="BV75" s="37">
        <f t="shared" si="357"/>
        <v>2.6870241467775142</v>
      </c>
      <c r="BW75" s="38">
        <f>IF(BS75&gt;0,BT75/BS75,"-")</f>
        <v>4179.3149498327757</v>
      </c>
      <c r="BY75" s="65">
        <f>BY12</f>
        <v>407</v>
      </c>
      <c r="BZ75" s="36">
        <f>BZ12</f>
        <v>1863424.67</v>
      </c>
      <c r="CA75" s="37">
        <f t="shared" ref="CA75:CB77" si="358">IF(BY75=0,"-",BY75/BY$73)</f>
        <v>0.31871574001566172</v>
      </c>
      <c r="CB75" s="37">
        <f t="shared" si="358"/>
        <v>0.49017057910238299</v>
      </c>
      <c r="CC75" s="38">
        <f>IF(BY75&gt;0,BZ75/BY75,"-")</f>
        <v>4578.4389926289923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159</v>
      </c>
      <c r="AE76" s="47">
        <f>AE22</f>
        <v>222114.58</v>
      </c>
      <c r="AF76" s="48">
        <f t="shared" si="349"/>
        <v>0.20358514724711907</v>
      </c>
      <c r="AG76" s="48">
        <f t="shared" si="349"/>
        <v>0.11210668423646517</v>
      </c>
      <c r="AH76" s="49">
        <f>IF(AD76&gt;0,AE76/AD76,"-")</f>
        <v>1396.9470440251571</v>
      </c>
      <c r="AI76" s="66">
        <f>AI22</f>
        <v>159</v>
      </c>
      <c r="AJ76" s="47">
        <f>AJ22</f>
        <v>222114.58</v>
      </c>
      <c r="AK76" s="48">
        <f t="shared" si="350"/>
        <v>0.16274309109518936</v>
      </c>
      <c r="AL76" s="48">
        <f t="shared" si="350"/>
        <v>6.6570559794234041E-2</v>
      </c>
      <c r="AM76" s="49">
        <f>IF(AI76&gt;0,AJ76/AI76,"-")</f>
        <v>1396.9470440251571</v>
      </c>
      <c r="AN76" s="10"/>
      <c r="AO76" s="66">
        <f>AO22</f>
        <v>258</v>
      </c>
      <c r="AP76" s="47">
        <f>AP22</f>
        <v>319242.26</v>
      </c>
      <c r="AQ76" s="48">
        <f t="shared" si="351"/>
        <v>0.41883116883116883</v>
      </c>
      <c r="AR76" s="48">
        <f t="shared" si="351"/>
        <v>0.2132915164481177</v>
      </c>
      <c r="AS76" s="49">
        <f>IF(AO76&gt;0,AP76/AO76,"-")</f>
        <v>1237.3731007751937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258</v>
      </c>
      <c r="BT76" s="47">
        <f>BT22</f>
        <v>319242.26</v>
      </c>
      <c r="BU76" s="48">
        <f t="shared" si="357"/>
        <v>0.86</v>
      </c>
      <c r="BV76" s="48">
        <f t="shared" si="357"/>
        <v>0.68646066555980223</v>
      </c>
      <c r="BW76" s="49">
        <f>IF(BS76&gt;0,BT76/BS76,"-")</f>
        <v>1237.3731007751937</v>
      </c>
      <c r="BY76" s="66">
        <f>BY22</f>
        <v>417</v>
      </c>
      <c r="BZ76" s="47">
        <f>BZ22</f>
        <v>541356.84</v>
      </c>
      <c r="CA76" s="48">
        <f t="shared" si="358"/>
        <v>0.32654659357870008</v>
      </c>
      <c r="CB76" s="48">
        <f t="shared" si="358"/>
        <v>0.14240296376662015</v>
      </c>
      <c r="CC76" s="49">
        <f>IF(BY76&gt;0,BZ76/BY76,"-")</f>
        <v>1298.2178417266186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30</v>
      </c>
      <c r="AE77" s="54">
        <f>AE32</f>
        <v>55177.93</v>
      </c>
      <c r="AF77" s="55">
        <f t="shared" si="349"/>
        <v>3.8412291933418691E-2</v>
      </c>
      <c r="AG77" s="55">
        <f t="shared" si="349"/>
        <v>2.7849656584145798E-2</v>
      </c>
      <c r="AH77" s="49">
        <f>IF(AD77&gt;0,AE77/AD77,"-")</f>
        <v>1839.2643333333333</v>
      </c>
      <c r="AI77" s="67">
        <f>AI32</f>
        <v>30</v>
      </c>
      <c r="AJ77" s="54">
        <f>AJ32</f>
        <v>55177.93</v>
      </c>
      <c r="AK77" s="55">
        <f t="shared" si="350"/>
        <v>3.0706243602865915E-2</v>
      </c>
      <c r="AL77" s="55">
        <f t="shared" si="350"/>
        <v>1.6537526210062665E-2</v>
      </c>
      <c r="AM77" s="49">
        <f>IF(AI77&gt;0,AJ77/AI77,"-")</f>
        <v>1839.2643333333333</v>
      </c>
      <c r="AN77" s="10"/>
      <c r="AO77" s="67">
        <f>AO32</f>
        <v>51</v>
      </c>
      <c r="AP77" s="54">
        <f>AP32</f>
        <v>72246.25</v>
      </c>
      <c r="AQ77" s="55">
        <f t="shared" si="351"/>
        <v>8.2792207792207792E-2</v>
      </c>
      <c r="AR77" s="55">
        <f t="shared" si="351"/>
        <v>4.8269023719446864E-2</v>
      </c>
      <c r="AS77" s="49">
        <f>IF(AO77&gt;0,AP77/AO77,"-")</f>
        <v>1416.5931372549019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51</v>
      </c>
      <c r="BT77" s="54">
        <f>BT32</f>
        <v>72246.25</v>
      </c>
      <c r="BU77" s="55">
        <f t="shared" si="357"/>
        <v>0.17</v>
      </c>
      <c r="BV77" s="55">
        <f t="shared" si="357"/>
        <v>0.15534976121018521</v>
      </c>
      <c r="BW77" s="49">
        <f>IF(BS77&gt;0,BT77/BS77,"-")</f>
        <v>1416.5931372549019</v>
      </c>
      <c r="BY77" s="67">
        <f>BY32</f>
        <v>81</v>
      </c>
      <c r="BZ77" s="54">
        <f>BZ32</f>
        <v>127424.18</v>
      </c>
      <c r="CA77" s="55">
        <f t="shared" si="358"/>
        <v>6.3429913860610809E-2</v>
      </c>
      <c r="CB77" s="55">
        <f t="shared" si="358"/>
        <v>3.3518706233639319E-2</v>
      </c>
      <c r="CC77" s="49">
        <f>IF(BY77&gt;0,BZ77/BY77,"-")</f>
        <v>1573.1380246913579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297</v>
      </c>
      <c r="AE78" s="40">
        <f>SUM(AE75:AE77)</f>
        <v>891102.01</v>
      </c>
      <c r="AF78" s="41">
        <f>IF(AD78=0,"-",AD78/AD$88)</f>
        <v>0.17491166077738515</v>
      </c>
      <c r="AG78" s="41">
        <f>IF(AE78=0,"-",AE78/AE$88)</f>
        <v>0.15076185064821357</v>
      </c>
      <c r="AH78" s="42"/>
      <c r="AI78" s="68">
        <f>SUM(AI75:AI77)</f>
        <v>297</v>
      </c>
      <c r="AJ78" s="40">
        <f>SUM(AJ75:AJ77)</f>
        <v>891102.01</v>
      </c>
      <c r="AK78" s="41">
        <f>IF(AI78=0,"-",AI78/AI$88)</f>
        <v>6.9931716505768779E-2</v>
      </c>
      <c r="AL78" s="41">
        <f>IF(AJ78=0,"-",AJ78/AJ$88)</f>
        <v>6.0058694472830965E-2</v>
      </c>
      <c r="AM78" s="42"/>
      <c r="AN78" s="16"/>
      <c r="AO78" s="68">
        <f>SUM(AO75:AO77)</f>
        <v>608</v>
      </c>
      <c r="AP78" s="40">
        <f>SUM(AP75:AP77)</f>
        <v>1641103.68</v>
      </c>
      <c r="AQ78" s="41">
        <f>IF(AO78=0,"-",AO78/AO$88)</f>
        <v>0.3282937365010799</v>
      </c>
      <c r="AR78" s="41">
        <f>IF(AP78=0,"-",AP78/AP$88)</f>
        <v>0.26743702131787356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608</v>
      </c>
      <c r="BT78" s="40">
        <f>SUM(BT75:BT77)</f>
        <v>1641103.68</v>
      </c>
      <c r="BU78" s="41">
        <f>IF(BS78=0,"-",BS78/BS$88)</f>
        <v>0.39557579700715678</v>
      </c>
      <c r="BV78" s="41">
        <f>IF(BT78=0,"-",BT78/BT$88)</f>
        <v>0.32100607942409243</v>
      </c>
      <c r="BW78" s="42"/>
      <c r="BY78" s="68">
        <f>SUM(BY75:BY77)</f>
        <v>905</v>
      </c>
      <c r="BZ78" s="40">
        <f>SUM(BZ75:BZ77)</f>
        <v>2532205.69</v>
      </c>
      <c r="CA78" s="41">
        <f>IF(BY78=0,"-",BY78/BY$88)</f>
        <v>0.15646611341632088</v>
      </c>
      <c r="CB78" s="41">
        <f>IF(BZ78=0,"-",BZ78/BZ$88)</f>
        <v>0.12693039330520584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1142</v>
      </c>
      <c r="F88" s="99">
        <f>F82+F73+F64+F54+F59+F69+F78+F87</f>
        <v>3218233.05</v>
      </c>
      <c r="G88" s="100"/>
      <c r="H88" s="100"/>
      <c r="I88" s="101">
        <f>IF(E88&gt;0,F88/E88,"-")</f>
        <v>2818.0674693520136</v>
      </c>
      <c r="J88" s="98">
        <f>J82+J73+J64+J54+J59+J69+J78+J87</f>
        <v>915</v>
      </c>
      <c r="K88" s="99">
        <f>K82+K73+K64+K54+K59+K69+K78+K87</f>
        <v>3018637.9699999997</v>
      </c>
      <c r="L88" s="100"/>
      <c r="M88" s="100"/>
      <c r="N88" s="101">
        <f>IF(J88&gt;0,K88/J88,"-")</f>
        <v>3299.0578907103823</v>
      </c>
      <c r="O88" s="98">
        <f>O82+O73+O64+O54+O59+O69+O78+O87</f>
        <v>492</v>
      </c>
      <c r="P88" s="99">
        <f>P82+P73+P64+P54+P59+P69+P78+P87</f>
        <v>2689655</v>
      </c>
      <c r="Q88" s="100"/>
      <c r="R88" s="100"/>
      <c r="S88" s="101">
        <f>IF(O88&gt;0,P88/O88,"-")</f>
        <v>5466.7784552845533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1698</v>
      </c>
      <c r="AE88" s="99">
        <f>AE82+AE73+AE64+AE54+AE59+AE69+AE78+AE87</f>
        <v>5910659.8000000007</v>
      </c>
      <c r="AF88" s="100"/>
      <c r="AG88" s="100"/>
      <c r="AH88" s="101">
        <f>IF(AD88&gt;0,AE88/AD88,"-")</f>
        <v>3480.9539458186105</v>
      </c>
      <c r="AI88" s="98">
        <f>AI82+AI73+AI64+AI54+AI59+AI69+AI78+AI87</f>
        <v>4247</v>
      </c>
      <c r="AJ88" s="99">
        <f>AJ82+AJ73+AJ64+AJ54+AJ59+AJ69+AJ78+AJ87</f>
        <v>14837185.82</v>
      </c>
      <c r="AK88" s="100"/>
      <c r="AL88" s="100"/>
      <c r="AM88" s="101">
        <f>IF(AI88&gt;0,AJ88/AI88,"-")</f>
        <v>3493.5685943018602</v>
      </c>
      <c r="AN88" s="17"/>
      <c r="AO88" s="98">
        <f>AO82+AO73+AO64+AO54+AO59+AO69+AO78+AO87</f>
        <v>1852</v>
      </c>
      <c r="AP88" s="99">
        <f>AP82+AP73+AP64+AP54+AP59+AP69+AP78+AP87</f>
        <v>6136411.75</v>
      </c>
      <c r="AQ88" s="100"/>
      <c r="AR88" s="100"/>
      <c r="AS88" s="101">
        <f>IF(AO88&gt;0,AP88/AO88,"-")</f>
        <v>3313.3972732181423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1537</v>
      </c>
      <c r="BT88" s="99">
        <f>BT82+BT73+BT64+BT54+BT59+BT69+BT78+BT87</f>
        <v>5112375.6999999993</v>
      </c>
      <c r="BU88" s="100"/>
      <c r="BV88" s="100"/>
      <c r="BW88" s="101">
        <f>IF(BS88&gt;0,BT88/BS88,"-")</f>
        <v>3326.2040988939489</v>
      </c>
      <c r="BY88" s="98">
        <f>BY82+BY73+BY64+BY54+BY59+BY69+BY78+BY87</f>
        <v>5784</v>
      </c>
      <c r="BZ88" s="99">
        <f>BZ82+BZ73+BZ64+BZ54+BZ59+BZ69+BZ78+BZ87</f>
        <v>19949561.52</v>
      </c>
      <c r="CA88" s="100"/>
      <c r="CB88" s="100"/>
      <c r="CC88" s="61">
        <f>IF(BY88&gt;0,BZ88/BY88,"-")</f>
        <v>3449.0943153526969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8.4471582251700233E-2</v>
      </c>
      <c r="I90" s="57"/>
      <c r="J90" s="57"/>
      <c r="K90" s="44"/>
      <c r="L90" s="45"/>
      <c r="M90" s="45">
        <f t="shared" ref="M90" si="389">M5</f>
        <v>0.181662502528493</v>
      </c>
      <c r="N90" s="57"/>
      <c r="O90" s="57"/>
      <c r="P90" s="44"/>
      <c r="Q90" s="45"/>
      <c r="R90" s="45">
        <f t="shared" ref="R90" si="390">R5</f>
        <v>0.28177313008742066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>
        <f t="shared" ref="AG90" si="393">AG5</f>
        <v>0.2633240622851063</v>
      </c>
      <c r="AH90" s="57"/>
      <c r="AI90" s="57"/>
      <c r="AJ90" s="44"/>
      <c r="AK90" s="45"/>
      <c r="AL90" s="45">
        <f t="shared" ref="AL90" si="394">AL5</f>
        <v>0.20891204246449341</v>
      </c>
      <c r="AM90" s="57"/>
      <c r="AN90" s="57"/>
      <c r="AO90" s="57"/>
      <c r="AP90" s="44"/>
      <c r="AQ90" s="45"/>
      <c r="AR90" s="45">
        <f t="shared" ref="AR90" si="395">AR5</f>
        <v>0.25792060013419438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0.31857921357383812</v>
      </c>
      <c r="BW90" s="57"/>
      <c r="BX90" s="57"/>
      <c r="BY90" s="57"/>
      <c r="BZ90" s="44"/>
      <c r="CA90" s="45"/>
      <c r="CB90" s="45">
        <f t="shared" ref="CB90" si="402">CB5</f>
        <v>0.23617975866618235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0.65612284173638236</v>
      </c>
      <c r="I92" s="57"/>
      <c r="J92" s="57"/>
      <c r="K92" s="44"/>
      <c r="L92" s="45"/>
      <c r="M92" s="45">
        <f t="shared" ref="M92" si="403">M16</f>
        <v>0.58702404283370069</v>
      </c>
      <c r="N92" s="57"/>
      <c r="O92" s="57"/>
      <c r="P92" s="44"/>
      <c r="Q92" s="45"/>
      <c r="R92" s="45">
        <f t="shared" ref="R92" si="404">R16</f>
        <v>0.62243938944374366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>
        <f t="shared" ref="AG92" si="407">AG16</f>
        <v>0.58252896468774895</v>
      </c>
      <c r="AH92" s="57"/>
      <c r="AI92" s="57"/>
      <c r="AJ92" s="44"/>
      <c r="AK92" s="45"/>
      <c r="AL92" s="45">
        <f t="shared" ref="AL92" si="408">AL16</f>
        <v>0.60749893246149356</v>
      </c>
      <c r="AM92" s="57"/>
      <c r="AN92" s="57"/>
      <c r="AO92" s="57"/>
      <c r="AP92" s="44"/>
      <c r="AQ92" s="45"/>
      <c r="AR92" s="45">
        <f t="shared" ref="AR92" si="409">AR16</f>
        <v>0.57217186950935761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0.47356978674317701</v>
      </c>
      <c r="BW92" s="57"/>
      <c r="BX92" s="57"/>
      <c r="BY92" s="57"/>
      <c r="BZ92" s="44"/>
      <c r="CA92" s="45"/>
      <c r="CB92" s="45">
        <f t="shared" ref="CB92" si="416">CB16</f>
        <v>0.5741987032348228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0.21688417436235516</v>
      </c>
      <c r="I93" s="57"/>
      <c r="J93" s="57"/>
      <c r="K93" s="44"/>
      <c r="L93" s="45"/>
      <c r="M93" s="45">
        <f t="shared" ref="M93" si="417">M26</f>
        <v>0.18896278960963489</v>
      </c>
      <c r="N93" s="57"/>
      <c r="O93" s="57"/>
      <c r="P93" s="44"/>
      <c r="Q93" s="45"/>
      <c r="R93" s="45">
        <f t="shared" ref="R93" si="418">R26</f>
        <v>7.4546197324321842E-2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>
        <f t="shared" ref="AG93" si="421">AG26</f>
        <v>0.12714687769566702</v>
      </c>
      <c r="AH93" s="57"/>
      <c r="AI93" s="57"/>
      <c r="AJ93" s="44"/>
      <c r="AK93" s="45"/>
      <c r="AL93" s="45">
        <f t="shared" ref="AL93" si="422">AL26</f>
        <v>0.15094709703897111</v>
      </c>
      <c r="AM93" s="57"/>
      <c r="AN93" s="57"/>
      <c r="AO93" s="57"/>
      <c r="AP93" s="44"/>
      <c r="AQ93" s="45"/>
      <c r="AR93" s="45">
        <f t="shared" ref="AR93" si="423">AR26</f>
        <v>0.13843880830206118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0.17099730170456762</v>
      </c>
      <c r="BW93" s="57"/>
      <c r="BX93" s="57"/>
      <c r="BY93" s="57"/>
      <c r="BZ93" s="44"/>
      <c r="CA93" s="45"/>
      <c r="CB93" s="45">
        <f t="shared" ref="CB93" si="430">CB26</f>
        <v>0.15593239286703753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4.2521401649562189E-2</v>
      </c>
      <c r="I94" s="57"/>
      <c r="J94" s="57"/>
      <c r="K94" s="44"/>
      <c r="L94" s="45"/>
      <c r="M94" s="45">
        <f t="shared" ref="M94" si="431">M36</f>
        <v>4.2350665028171454E-2</v>
      </c>
      <c r="N94" s="57"/>
      <c r="O94" s="57"/>
      <c r="P94" s="44"/>
      <c r="Q94" s="45"/>
      <c r="R94" s="45">
        <f t="shared" ref="R94" si="432">R36</f>
        <v>2.1241283144513807E-2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2.7000095331477802E-2</v>
      </c>
      <c r="AH94" s="57"/>
      <c r="AI94" s="57"/>
      <c r="AJ94" s="44"/>
      <c r="AK94" s="45"/>
      <c r="AL94" s="45">
        <f t="shared" ref="AL94" si="436">AL36</f>
        <v>3.2641928035041963E-2</v>
      </c>
      <c r="AM94" s="57"/>
      <c r="AN94" s="57"/>
      <c r="AO94" s="57"/>
      <c r="AP94" s="44"/>
      <c r="AQ94" s="45"/>
      <c r="AR94" s="45">
        <f t="shared" ref="AR94" si="437">AR36</f>
        <v>3.1468722054386888E-2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3.6853697978417359E-2</v>
      </c>
      <c r="BW94" s="57"/>
      <c r="BX94" s="57"/>
      <c r="BY94" s="57"/>
      <c r="BZ94" s="44"/>
      <c r="CA94" s="45"/>
      <c r="CB94" s="45">
        <f t="shared" ref="CB94" si="444">CB36</f>
        <v>3.3689145231957311E-2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60" xr:uid="{00000000-0009-0000-0000-000006000000}"/>
  <mergeCells count="26">
    <mergeCell ref="C70:C72"/>
    <mergeCell ref="C75:C77"/>
    <mergeCell ref="C79:C81"/>
    <mergeCell ref="C84:C86"/>
    <mergeCell ref="C8:C15"/>
    <mergeCell ref="C18:C25"/>
    <mergeCell ref="C28:C35"/>
    <mergeCell ref="C40:C47"/>
    <mergeCell ref="C66:C68"/>
    <mergeCell ref="C61:C63"/>
    <mergeCell ref="BI3:BM3"/>
    <mergeCell ref="BN3:BR3"/>
    <mergeCell ref="BS3:BW3"/>
    <mergeCell ref="BY3:CC3"/>
    <mergeCell ref="C56:C58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AY3:BC3"/>
    <mergeCell ref="BD3:B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X428"/>
  <sheetViews>
    <sheetView topLeftCell="A25"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9.3320312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77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54</v>
      </c>
      <c r="F5" s="36">
        <f>IFERROR(VLOOKUP($C$2&amp;"-"&amp;$A5&amp;"-"&amp;$D5&amp;"-"&amp;F$1,data!$L:$N,3,0),)</f>
        <v>310860</v>
      </c>
      <c r="G5" s="37">
        <f>IF(E5=0,"-",E5/E38)</f>
        <v>4.72027972027972E-2</v>
      </c>
      <c r="H5" s="37">
        <f>IF(F5=0,"-",F5/F38)</f>
        <v>9.0860597699402412E-2</v>
      </c>
      <c r="I5" s="38">
        <f>IF(E5&gt;0,F5/E5,"-")</f>
        <v>5756.666666666667</v>
      </c>
      <c r="J5" s="35">
        <f>IFERROR(VLOOKUP($C$2&amp;"-"&amp;$A5&amp;"-"&amp;$D5&amp;"-"&amp;J$1,data!$L:$N,2,0),)</f>
        <v>86</v>
      </c>
      <c r="K5" s="36">
        <f>IFERROR(VLOOKUP($C$2&amp;"-"&amp;$A5&amp;"-"&amp;$D5&amp;"-"&amp;K$1,data!$L:$N,3,0),)</f>
        <v>485395</v>
      </c>
      <c r="L5" s="37">
        <f>IF(J5=0,"-",J5/J38)</f>
        <v>0.1240981240981241</v>
      </c>
      <c r="M5" s="37">
        <f>IF(K5=0,"-",K5/K38)</f>
        <v>0.19005859573912745</v>
      </c>
      <c r="N5" s="38">
        <f>IF(J5&gt;0,K5/J5,"-")</f>
        <v>5644.1279069767443</v>
      </c>
      <c r="O5" s="35">
        <f>IFERROR(VLOOKUP($C$2&amp;"-"&amp;$A5&amp;"-"&amp;$D5&amp;"-"&amp;O$1,data!$L:$N,2,0),)</f>
        <v>111</v>
      </c>
      <c r="P5" s="36">
        <f>IFERROR(VLOOKUP($C$2&amp;"-"&amp;$A5&amp;"-"&amp;$D5&amp;"-"&amp;P$1,data!$L:$N,3,0),)</f>
        <v>662190</v>
      </c>
      <c r="Q5" s="37">
        <f>IF(O5=0,"-",O5/O38)</f>
        <v>0.28388746803069054</v>
      </c>
      <c r="R5" s="37">
        <f>IF(P5=0,"-",P5/P38)</f>
        <v>0.29615268507027137</v>
      </c>
      <c r="S5" s="38">
        <f>IF(O5&gt;0,P5/O5,"-")</f>
        <v>5965.6756756756758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0</v>
      </c>
      <c r="AE5" s="36">
        <f>IFERROR(VLOOKUP($C$2&amp;"-"&amp;$A5&amp;"-"&amp;$D5&amp;"-"&amp;AE$1,data!$L:$N,3,0),)</f>
        <v>0</v>
      </c>
      <c r="AF5" s="37" t="str">
        <f>IF(AD5=0,"-",AD5/AD38)</f>
        <v>-</v>
      </c>
      <c r="AG5" s="37" t="str">
        <f>IF(AE5=0,"-",AE5/AE38)</f>
        <v>-</v>
      </c>
      <c r="AH5" s="38" t="str">
        <f>IF(AD5&gt;0,AE5/AD5,"-")</f>
        <v>-</v>
      </c>
      <c r="AI5" s="35">
        <f>AD5+Y5+T5+O5+J5+E5</f>
        <v>251</v>
      </c>
      <c r="AJ5" s="36">
        <f>AE5+Z5+U5+P5+K5+F5</f>
        <v>1458445</v>
      </c>
      <c r="AK5" s="37">
        <f>IF(AI5=0,"-",AI5/AI38)</f>
        <v>0.11265709156193895</v>
      </c>
      <c r="AL5" s="37">
        <f>IF(AJ5=0,"-",AJ5/AJ38)</f>
        <v>0.17761691802042312</v>
      </c>
      <c r="AM5" s="38">
        <f>IF(AI5&gt;0,AJ5/AI5,"-")</f>
        <v>5810.5378486055779</v>
      </c>
      <c r="AN5" s="10"/>
      <c r="AO5" s="35">
        <f>IFERROR(VLOOKUP($C$2&amp;"-"&amp;$A5&amp;"-"&amp;$D5&amp;"-"&amp;AO$1,data!$L:$N,2,0),)</f>
        <v>43</v>
      </c>
      <c r="AP5" s="36">
        <f>IFERROR(VLOOKUP($C$2&amp;"-"&amp;$A5&amp;"-"&amp;$D5&amp;"-"&amp;AP$1,data!$L:$N,3,0),)</f>
        <v>246430.66</v>
      </c>
      <c r="AQ5" s="37">
        <f>IF(AO5=0,"-",AO5/AO38)</f>
        <v>9.4298245614035089E-2</v>
      </c>
      <c r="AR5" s="37">
        <f>IF(AP5=0,"-",AP5/AP38)</f>
        <v>0.17514847957056207</v>
      </c>
      <c r="AS5" s="38">
        <f>IF(AO5&gt;0,AP5/AO5,"-")</f>
        <v>5730.9455813953491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43</v>
      </c>
      <c r="BT5" s="36">
        <f>BO5+BJ5+BE5+AZ5+AU5+AP5</f>
        <v>246430.66</v>
      </c>
      <c r="BU5" s="37">
        <f>IF(BS5=0,"-",BS5/BS38)</f>
        <v>0.13271604938271606</v>
      </c>
      <c r="BV5" s="37">
        <f>IF(BT5=0,"-",BT5/BT38)</f>
        <v>0.2560924839421464</v>
      </c>
      <c r="BW5" s="38">
        <f>IF(BS5&gt;0,BT5/BS5,"-")</f>
        <v>5730.9455813953491</v>
      </c>
      <c r="BY5" s="35">
        <f>AI5+BS5</f>
        <v>294</v>
      </c>
      <c r="BZ5" s="36">
        <f>AJ5+BT5</f>
        <v>1704875.66</v>
      </c>
      <c r="CA5" s="37">
        <f>IF(BY5=0,"-",BY5/BY38)</f>
        <v>0.1152037617554859</v>
      </c>
      <c r="CB5" s="37">
        <f>IF(BZ5=0,"-",BZ5/BZ38)</f>
        <v>0.18584880553995586</v>
      </c>
      <c r="CC5" s="38">
        <f>IF(BY5&gt;0,BZ5/BY5,"-")</f>
        <v>5798.8968027210885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54</v>
      </c>
      <c r="F6" s="40">
        <f>SUM(F5:F5)</f>
        <v>310860</v>
      </c>
      <c r="G6" s="41">
        <f>IF(E6=0,"-",E6/E38)</f>
        <v>4.72027972027972E-2</v>
      </c>
      <c r="H6" s="41">
        <f>IF(F6=0,"-",F6/F38)</f>
        <v>9.0860597699402412E-2</v>
      </c>
      <c r="I6" s="42">
        <f>IF(F6=0,"-",F6/E6)</f>
        <v>5756.666666666667</v>
      </c>
      <c r="J6" s="39">
        <f>SUM(J5:J5)</f>
        <v>86</v>
      </c>
      <c r="K6" s="40">
        <f>SUM(K5:K5)</f>
        <v>485395</v>
      </c>
      <c r="L6" s="41">
        <f>IF(J6=0,"-",J6/J38)</f>
        <v>0.1240981240981241</v>
      </c>
      <c r="M6" s="41">
        <f>IF(K6=0,"-",K6/K38)</f>
        <v>0.19005859573912745</v>
      </c>
      <c r="N6" s="42">
        <f>IF(K6=0,"-",K6/J6)</f>
        <v>5644.1279069767443</v>
      </c>
      <c r="O6" s="39">
        <f>SUM(O5:O5)</f>
        <v>111</v>
      </c>
      <c r="P6" s="40">
        <f>SUM(P5:P5)</f>
        <v>662190</v>
      </c>
      <c r="Q6" s="41">
        <f>IF(O6=0,"-",O6/O38)</f>
        <v>0.28388746803069054</v>
      </c>
      <c r="R6" s="41">
        <f>IF(P6=0,"-",P6/P38)</f>
        <v>0.29615268507027137</v>
      </c>
      <c r="S6" s="42">
        <f>IF(P6=0,"-",P6/O6)</f>
        <v>5965.6756756756758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0</v>
      </c>
      <c r="AE6" s="40">
        <f>SUM(AE5:AE5)</f>
        <v>0</v>
      </c>
      <c r="AF6" s="41" t="str">
        <f>IF(AD6=0,"-",AD6/AD38)</f>
        <v>-</v>
      </c>
      <c r="AG6" s="41" t="str">
        <f>IF(AE6=0,"-",AE6/AE38)</f>
        <v>-</v>
      </c>
      <c r="AH6" s="42" t="str">
        <f>IF(AE6=0,"-",AE6/AD6)</f>
        <v>-</v>
      </c>
      <c r="AI6" s="39">
        <f>SUM(AI5:AI5)</f>
        <v>251</v>
      </c>
      <c r="AJ6" s="40">
        <f>SUM(AJ5:AJ5)</f>
        <v>1458445</v>
      </c>
      <c r="AK6" s="41">
        <f>IF(AI6=0,"-",AI6/AI38)</f>
        <v>0.11265709156193895</v>
      </c>
      <c r="AL6" s="41">
        <f>IF(AJ6=0,"-",AJ6/AJ38)</f>
        <v>0.17761691802042312</v>
      </c>
      <c r="AM6" s="42">
        <f>IF(AJ6=0,"-",AJ6/AI6)</f>
        <v>5810.5378486055779</v>
      </c>
      <c r="AN6" s="16"/>
      <c r="AO6" s="39">
        <f>SUM(AO5:AO5)</f>
        <v>43</v>
      </c>
      <c r="AP6" s="40">
        <f>SUM(AP5:AP5)</f>
        <v>246430.66</v>
      </c>
      <c r="AQ6" s="41">
        <f>IF(AO6=0,"-",AO6/AO38)</f>
        <v>9.4298245614035089E-2</v>
      </c>
      <c r="AR6" s="41">
        <f>IF(AP6=0,"-",AP6/AP38)</f>
        <v>0.17514847957056207</v>
      </c>
      <c r="AS6" s="42">
        <f>IF(AP6=0,"-",AP6/AO6)</f>
        <v>5730.9455813953491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43</v>
      </c>
      <c r="BT6" s="40">
        <f>SUM(BT5:BT5)</f>
        <v>246430.66</v>
      </c>
      <c r="BU6" s="41">
        <f>IF(BS6=0,"-",BS6/BS38)</f>
        <v>0.13271604938271606</v>
      </c>
      <c r="BV6" s="41">
        <f>IF(BT6=0,"-",BT6/BT38)</f>
        <v>0.2560924839421464</v>
      </c>
      <c r="BW6" s="42">
        <f>IF(BT6=0,"-",BT6/BS6)</f>
        <v>5730.9455813953491</v>
      </c>
      <c r="BY6" s="39">
        <f>SUM(BY5:BY5)</f>
        <v>294</v>
      </c>
      <c r="BZ6" s="40">
        <f>SUM(BZ5:BZ5)</f>
        <v>1704875.66</v>
      </c>
      <c r="CA6" s="41">
        <f>IF(BY6=0,"-",BY6/BY38)</f>
        <v>0.1152037617554859</v>
      </c>
      <c r="CB6" s="41">
        <f>IF(BZ6=0,"-",BZ6/BZ38)</f>
        <v>0.18584880553995586</v>
      </c>
      <c r="CC6" s="42">
        <f>IF(BZ6=0,"-",BZ6/BY6)</f>
        <v>5798.8968027210885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24</v>
      </c>
      <c r="F8" s="36">
        <f>IFERROR(VLOOKUP($C$2&amp;"-"&amp;$A8&amp;"-"&amp;$D8&amp;"-"&amp;F$1,data!$L:$N,3,0),)</f>
        <v>169193.09</v>
      </c>
      <c r="G8" s="37">
        <f>IF(E8&gt;0,E8/E$16,"-")</f>
        <v>3.6529680365296802E-2</v>
      </c>
      <c r="H8" s="37">
        <f>IF(F8&gt;0,F8/F$16,"-")</f>
        <v>7.1093185652469693E-2</v>
      </c>
      <c r="I8" s="38">
        <f>IF(E8&gt;0,F8/E8,"-")</f>
        <v>7049.7120833333329</v>
      </c>
      <c r="J8" s="35">
        <f>IFERROR(VLOOKUP($C$2&amp;"-"&amp;$A8&amp;"-"&amp;$D8&amp;"-"&amp;J$1,data!$L:$N,2,0),)</f>
        <v>59</v>
      </c>
      <c r="K8" s="36">
        <f>IFERROR(VLOOKUP($C$2&amp;"-"&amp;$A8&amp;"-"&amp;$D8&amp;"-"&amp;K$1,data!$L:$N,3,0),)</f>
        <v>419013.21</v>
      </c>
      <c r="L8" s="37">
        <f>IF(J8&gt;0,J8/J$16,"-")</f>
        <v>0.18380062305295949</v>
      </c>
      <c r="M8" s="37">
        <f>IF(K8&gt;0,K8/K$16,"-")</f>
        <v>0.28736658363931655</v>
      </c>
      <c r="N8" s="38">
        <f>IF(J8&gt;0,K8/J8,"-")</f>
        <v>7101.9188135593222</v>
      </c>
      <c r="O8" s="35">
        <f>IFERROR(VLOOKUP($C$2&amp;"-"&amp;$A8&amp;"-"&amp;$D8&amp;"-"&amp;O$1,data!$L:$N,2,0),)</f>
        <v>73</v>
      </c>
      <c r="P8" s="36">
        <f>IFERROR(VLOOKUP($C$2&amp;"-"&amp;$A8&amp;"-"&amp;$D8&amp;"-"&amp;P$1,data!$L:$N,3,0),)</f>
        <v>556215</v>
      </c>
      <c r="Q8" s="37">
        <f>IF(O8&gt;0,O8/O$16,"-")</f>
        <v>0.39673913043478259</v>
      </c>
      <c r="R8" s="37">
        <f>IF(P8&gt;0,P8/P$16,"-")</f>
        <v>0.40663004024519961</v>
      </c>
      <c r="S8" s="38">
        <f>IF(O8&gt;0,P8/O8,"-")</f>
        <v>7619.3835616438355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0</v>
      </c>
      <c r="AE8" s="36">
        <f>IFERROR(VLOOKUP($C$2&amp;"-"&amp;$A8&amp;"-"&amp;$D8&amp;"-"&amp;AE$1,data!$L:$N,3,0),)</f>
        <v>0</v>
      </c>
      <c r="AF8" s="37" t="str">
        <f>IF(AD8&gt;0,AD8/AD$16,"-")</f>
        <v>-</v>
      </c>
      <c r="AG8" s="37" t="str">
        <f>IF(AE8&gt;0,AE8/AE$16,"-")</f>
        <v>-</v>
      </c>
      <c r="AH8" s="38" t="str">
        <f>IF(AD8&gt;0,AE8/AD8,"-")</f>
        <v>-</v>
      </c>
      <c r="AI8" s="35">
        <f t="shared" ref="AI8:AJ15" si="0">AD8+Y8+T8+O8+J8+E8</f>
        <v>156</v>
      </c>
      <c r="AJ8" s="36">
        <f t="shared" si="0"/>
        <v>1144421.3</v>
      </c>
      <c r="AK8" s="37">
        <f>IF(AI8&gt;0,AI8/AI$16,"-")</f>
        <v>0.13425129087779691</v>
      </c>
      <c r="AL8" s="37">
        <f>IF(AJ8&gt;0,AJ8/AJ$16,"-")</f>
        <v>0.21983342591623886</v>
      </c>
      <c r="AM8" s="38">
        <f>IF(AI8&gt;0,AJ8/AI8,"-")</f>
        <v>7336.0339743589748</v>
      </c>
      <c r="AN8" s="10"/>
      <c r="AO8" s="35">
        <f>IFERROR(VLOOKUP($C$2&amp;"-"&amp;$A8&amp;"-"&amp;$D8&amp;"-"&amp;AO$1,data!$L:$N,2,0),)</f>
        <v>45</v>
      </c>
      <c r="AP8" s="36">
        <f>IFERROR(VLOOKUP($C$2&amp;"-"&amp;$A8&amp;"-"&amp;$D8&amp;"-"&amp;AP$1,data!$L:$N,3,0),)</f>
        <v>283356.37</v>
      </c>
      <c r="AQ8" s="37">
        <f>IF(AO8&gt;0,AO8/AO$16,"-")</f>
        <v>0.19480519480519481</v>
      </c>
      <c r="AR8" s="37">
        <f>IF(AP8&gt;0,AP8/AP$16,"-")</f>
        <v>0.29926702403214905</v>
      </c>
      <c r="AS8" s="38">
        <f>IF(AO8&gt;0,AP8/AO8,"-")</f>
        <v>6296.808222222222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45</v>
      </c>
      <c r="BT8" s="36">
        <f t="shared" si="1"/>
        <v>283356.37</v>
      </c>
      <c r="BU8" s="37">
        <f>IF(BS8&gt;0,BS8/BS$16,"-")</f>
        <v>0.43689320388349512</v>
      </c>
      <c r="BV8" s="37">
        <f>IF(BT8&gt;0,BT8/BT$16,"-")</f>
        <v>0.56098146167714613</v>
      </c>
      <c r="BW8" s="38">
        <f>IF(BS8&gt;0,BT8/BS8,"-")</f>
        <v>6296.808222222222</v>
      </c>
      <c r="BY8" s="65">
        <f>BS8+AI8</f>
        <v>201</v>
      </c>
      <c r="BZ8" s="36">
        <f>BT8+AJ8</f>
        <v>1427777.67</v>
      </c>
      <c r="CA8" s="37">
        <f>IF(BY8&gt;0,BY8/BY$16,"-")</f>
        <v>0.15889328063241107</v>
      </c>
      <c r="CB8" s="37">
        <f>IF(BZ8&gt;0,BZ8/BZ$16,"-")</f>
        <v>0.25000638158360944</v>
      </c>
      <c r="CC8" s="38">
        <f>IF(BY8&gt;0,BZ8/BY8,"-")</f>
        <v>7103.3714925373133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459</v>
      </c>
      <c r="F9" s="47">
        <f>IFERROR(VLOOKUP($C$2&amp;"-"&amp;$A9&amp;"-"&amp;$D9&amp;"-"&amp;F$1,data!$L:$N,3,0),)+IFERROR(VLOOKUP($C$2&amp;"-"&amp;$A9&amp;"-Incubate 2019"&amp;"-"&amp;F$1,data!$L:$N,3,0),)</f>
        <v>1442353.13</v>
      </c>
      <c r="G9" s="48">
        <f t="shared" ref="G9:H15" si="2">IF(E9&gt;0,E9/E$16,"-")</f>
        <v>0.69863013698630139</v>
      </c>
      <c r="H9" s="48">
        <f t="shared" si="2"/>
        <v>0.60606186013572283</v>
      </c>
      <c r="I9" s="49">
        <f t="shared" ref="I9:I15" si="3">IF(E9&gt;0,F9/E9,"-")</f>
        <v>3142.3815468409584</v>
      </c>
      <c r="J9" s="46">
        <f>IFERROR(VLOOKUP($C$2&amp;"-"&amp;$A9&amp;"-"&amp;$D9&amp;"-"&amp;J$1,data!$L:$N,2,0),)+IFERROR(VLOOKUP($C$2&amp;"-"&amp;$A9&amp;"-Incubate 2019"&amp;"-"&amp;J$1,data!$L:$N,2,0),)</f>
        <v>113</v>
      </c>
      <c r="K9" s="47">
        <f>IFERROR(VLOOKUP($C$2&amp;"-"&amp;$A9&amp;"-"&amp;$D9&amp;"-"&amp;K$1,data!$L:$N,3,0),)+IFERROR(VLOOKUP($C$2&amp;"-"&amp;$A9&amp;"-Incubate 2019"&amp;"-"&amp;K$1,data!$L:$N,3,0),)</f>
        <v>373457.69</v>
      </c>
      <c r="L9" s="48">
        <f t="shared" ref="L9:L11" si="4">IF(J9&gt;0,J9/J$16,"-")</f>
        <v>0.35202492211838005</v>
      </c>
      <c r="M9" s="48">
        <f t="shared" ref="M9:M11" si="5">IF(K9&gt;0,K9/K$16,"-")</f>
        <v>0.25612381172691656</v>
      </c>
      <c r="N9" s="49">
        <f t="shared" ref="N9:N11" si="6">IF(J9&gt;0,K9/J9,"-")</f>
        <v>3304.9353097345133</v>
      </c>
      <c r="O9" s="46">
        <f>IFERROR(VLOOKUP($C$2&amp;"-"&amp;$A9&amp;"-"&amp;$D9&amp;"-"&amp;O$1,data!$L:$N,2,0),)+IFERROR(VLOOKUP($C$2&amp;"-"&amp;$A9&amp;"-Incubate 2019"&amp;"-"&amp;O$1,data!$L:$N,2,0),)</f>
        <v>0</v>
      </c>
      <c r="P9" s="47">
        <f>IFERROR(VLOOKUP($C$2&amp;"-"&amp;$A9&amp;"-"&amp;$D9&amp;"-"&amp;P$1,data!$L:$N,3,0),)+IFERROR(VLOOKUP($C$2&amp;"-"&amp;$A9&amp;"-Incubate 2019"&amp;"-"&amp;P$1,data!$L:$N,3,0),)</f>
        <v>-200</v>
      </c>
      <c r="Q9" s="48" t="str">
        <f t="shared" ref="Q9:Q11" si="7">IF(O9&gt;0,O9/O$16,"-")</f>
        <v>-</v>
      </c>
      <c r="R9" s="48" t="str">
        <f t="shared" ref="R9:R11" si="8">IF(P9&gt;0,P9/P$16,"-")</f>
        <v>-</v>
      </c>
      <c r="S9" s="49" t="str">
        <f t="shared" ref="S9:S11" si="9">IF(O9&gt;0,P9/O9,"-")</f>
        <v>-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0</v>
      </c>
      <c r="AE9" s="47">
        <f>IFERROR(VLOOKUP($C$2&amp;"-"&amp;$A9&amp;"-"&amp;$D9&amp;"-"&amp;AE$1,data!$L:$N,3,0),)+IFERROR(VLOOKUP($C$2&amp;"-"&amp;$A9&amp;"-Incubate 2019"&amp;"-"&amp;AE$1,data!$L:$N,3,0),)</f>
        <v>0</v>
      </c>
      <c r="AF9" s="48" t="str">
        <f t="shared" ref="AF9:AF11" si="16">IF(AD9&gt;0,AD9/AD$16,"-")</f>
        <v>-</v>
      </c>
      <c r="AG9" s="48" t="str">
        <f t="shared" ref="AG9:AG11" si="17">IF(AE9&gt;0,AE9/AE$16,"-")</f>
        <v>-</v>
      </c>
      <c r="AH9" s="49" t="str">
        <f t="shared" ref="AH9:AH11" si="18">IF(AD9&gt;0,AE9/AD9,"-")</f>
        <v>-</v>
      </c>
      <c r="AI9" s="46">
        <f t="shared" si="0"/>
        <v>572</v>
      </c>
      <c r="AJ9" s="47">
        <f t="shared" si="0"/>
        <v>1815610.8199999998</v>
      </c>
      <c r="AK9" s="48">
        <f t="shared" ref="AK9:AL15" si="19">IF(AI9&gt;0,AI9/AI$16,"-")</f>
        <v>0.49225473321858865</v>
      </c>
      <c r="AL9" s="48">
        <f t="shared" si="19"/>
        <v>0.34876312306594748</v>
      </c>
      <c r="AM9" s="49">
        <f t="shared" ref="AM9:AM15" si="20">IF(AI9&gt;0,AJ9/AI9,"-")</f>
        <v>3174.1447902097898</v>
      </c>
      <c r="AN9" s="10"/>
      <c r="AO9" s="46">
        <f>IFERROR(VLOOKUP($C$2&amp;"-"&amp;$A9&amp;"-"&amp;$D9&amp;"-"&amp;AO$1,data!$L:$N,2,0),)+IFERROR(VLOOKUP($C$2&amp;"-"&amp;$A9&amp;"-Incubate 2019"&amp;"-"&amp;AO$1,data!$L:$N,2,0),)</f>
        <v>0</v>
      </c>
      <c r="AP9" s="47">
        <f>IFERROR(VLOOKUP($C$2&amp;"-"&amp;$A9&amp;"-"&amp;$D9&amp;"-"&amp;AP$1,data!$L:$N,3,0),)+IFERROR(VLOOKUP($C$2&amp;"-"&amp;$A9&amp;"-Incubate 2019"&amp;"-"&amp;AP$1,data!$L:$N,3,0),)</f>
        <v>0</v>
      </c>
      <c r="AQ9" s="48" t="str">
        <f t="shared" ref="AQ9:AQ11" si="21">IF(AO9&gt;0,AO9/AO$16,"-")</f>
        <v>-</v>
      </c>
      <c r="AR9" s="48" t="str">
        <f t="shared" ref="AR9:AR11" si="22">IF(AP9&gt;0,AP9/AP$16,"-")</f>
        <v>-</v>
      </c>
      <c r="AS9" s="49" t="str">
        <f t="shared" ref="AS9:AS11" si="23">IF(AO9&gt;0,AP9/AO9,"-")</f>
        <v>-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572</v>
      </c>
      <c r="BZ9" s="47">
        <f t="shared" si="42"/>
        <v>1815610.8199999998</v>
      </c>
      <c r="CA9" s="48">
        <f t="shared" ref="CA9:CB15" si="43">IF(BY9&gt;0,BY9/BY$16,"-")</f>
        <v>0.45217391304347826</v>
      </c>
      <c r="CB9" s="48">
        <f t="shared" si="43"/>
        <v>0.31791664837582873</v>
      </c>
      <c r="CC9" s="49">
        <f t="shared" ref="CC9:CC15" si="44">IF(BY9&gt;0,BZ9/BY9,"-")</f>
        <v>3174.1447902097898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129</v>
      </c>
      <c r="F10" s="47">
        <f>IFERROR(VLOOKUP($C$2&amp;"-"&amp;$A10&amp;"-"&amp;$D10&amp;"-"&amp;F$1,data!$L:$N,3,0),)</f>
        <v>517455.47</v>
      </c>
      <c r="G10" s="48">
        <f t="shared" si="2"/>
        <v>0.19634703196347031</v>
      </c>
      <c r="H10" s="48">
        <f t="shared" si="2"/>
        <v>0.21742943400109285</v>
      </c>
      <c r="I10" s="49">
        <f t="shared" si="3"/>
        <v>4011.2827131782942</v>
      </c>
      <c r="J10" s="46">
        <f>IFERROR(VLOOKUP($C$2&amp;"-"&amp;$A10&amp;"-"&amp;$D10&amp;"-"&amp;J$1,data!$L:$N,2,0),)</f>
        <v>102</v>
      </c>
      <c r="K10" s="47">
        <f>IFERROR(VLOOKUP($C$2&amp;"-"&amp;$A10&amp;"-"&amp;$D10&amp;"-"&amp;K$1,data!$L:$N,3,0),)</f>
        <v>344000</v>
      </c>
      <c r="L10" s="48">
        <f t="shared" si="4"/>
        <v>0.31775700934579437</v>
      </c>
      <c r="M10" s="48">
        <f t="shared" si="5"/>
        <v>0.23592121301360616</v>
      </c>
      <c r="N10" s="49">
        <f t="shared" si="6"/>
        <v>3372.5490196078431</v>
      </c>
      <c r="O10" s="46">
        <f>IFERROR(VLOOKUP($C$2&amp;"-"&amp;$A10&amp;"-"&amp;$D10&amp;"-"&amp;O$1,data!$L:$N,2,0),)</f>
        <v>4</v>
      </c>
      <c r="P10" s="47">
        <f>IFERROR(VLOOKUP($C$2&amp;"-"&amp;$A10&amp;"-"&amp;$D10&amp;"-"&amp;P$1,data!$L:$N,3,0),)</f>
        <v>28900</v>
      </c>
      <c r="Q10" s="48">
        <f t="shared" si="7"/>
        <v>2.1739130434782608E-2</v>
      </c>
      <c r="R10" s="48">
        <f t="shared" si="8"/>
        <v>2.1127815975991782E-2</v>
      </c>
      <c r="S10" s="49">
        <f t="shared" si="9"/>
        <v>7225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235</v>
      </c>
      <c r="AJ10" s="47">
        <f t="shared" si="0"/>
        <v>890355.47</v>
      </c>
      <c r="AK10" s="48">
        <f t="shared" si="19"/>
        <v>0.20223752151462995</v>
      </c>
      <c r="AL10" s="48">
        <f t="shared" si="19"/>
        <v>0.17102957910112562</v>
      </c>
      <c r="AM10" s="49">
        <f t="shared" si="20"/>
        <v>3788.7466808510635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235</v>
      </c>
      <c r="BZ10" s="47">
        <f t="shared" si="42"/>
        <v>890355.47</v>
      </c>
      <c r="CA10" s="48">
        <f t="shared" si="43"/>
        <v>0.1857707509881423</v>
      </c>
      <c r="CB10" s="48">
        <f t="shared" si="43"/>
        <v>0.15590280899817824</v>
      </c>
      <c r="CC10" s="49">
        <f t="shared" si="44"/>
        <v>3788.7466808510635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5</v>
      </c>
      <c r="F11" s="47">
        <f>IFERROR(VLOOKUP($C$2&amp;"-"&amp;$A11&amp;"-"&amp;$D11&amp;"-"&amp;F$1,data!$L:$N,3,0),)+IFERROR(VLOOKUP($C$2&amp;"-"&amp;$A11&amp;"-Incubate 2020"&amp;"-"&amp;F$1,data!$L:$N,3,0),)</f>
        <v>42650</v>
      </c>
      <c r="G11" s="48">
        <f t="shared" si="2"/>
        <v>7.6103500761035003E-3</v>
      </c>
      <c r="H11" s="48">
        <f t="shared" si="2"/>
        <v>1.7921088669033899E-2</v>
      </c>
      <c r="I11" s="49">
        <f t="shared" si="3"/>
        <v>8530</v>
      </c>
      <c r="J11" s="46">
        <f>IFERROR(VLOOKUP($C$2&amp;"-"&amp;$A11&amp;"-"&amp;$D11&amp;"-"&amp;J$1,data!$L:$N,2,0),)+IFERROR(VLOOKUP($C$2&amp;"-"&amp;$A11&amp;"-Incubate 2020"&amp;"-"&amp;J$1,data!$L:$N,2,0),)</f>
        <v>32</v>
      </c>
      <c r="K11" s="47">
        <f>IFERROR(VLOOKUP($C$2&amp;"-"&amp;$A11&amp;"-"&amp;$D11&amp;"-"&amp;K$1,data!$L:$N,3,0),)+IFERROR(VLOOKUP($C$2&amp;"-"&amp;$A11&amp;"-Incubate 2020"&amp;"-"&amp;K$1,data!$L:$N,3,0),)</f>
        <v>229700</v>
      </c>
      <c r="L11" s="48">
        <f t="shared" si="4"/>
        <v>9.9688473520249218E-2</v>
      </c>
      <c r="M11" s="48">
        <f t="shared" si="5"/>
        <v>0.15753227508495737</v>
      </c>
      <c r="N11" s="49">
        <f t="shared" si="6"/>
        <v>7178.125</v>
      </c>
      <c r="O11" s="46">
        <f>IFERROR(VLOOKUP($C$2&amp;"-"&amp;$A11&amp;"-"&amp;$D11&amp;"-"&amp;O$1,data!$L:$N,2,0),)+IFERROR(VLOOKUP($C$2&amp;"-"&amp;$A11&amp;"-Incubate 2020"&amp;"-"&amp;O$1,data!$L:$N,2,0),)</f>
        <v>91</v>
      </c>
      <c r="P11" s="47">
        <f>IFERROR(VLOOKUP($C$2&amp;"-"&amp;$A11&amp;"-"&amp;$D11&amp;"-"&amp;P$1,data!$L:$N,3,0),)+IFERROR(VLOOKUP($C$2&amp;"-"&amp;$A11&amp;"-Incubate 2020"&amp;"-"&amp;P$1,data!$L:$N,3,0),)</f>
        <v>676200</v>
      </c>
      <c r="Q11" s="48">
        <f t="shared" si="7"/>
        <v>0.49456521739130432</v>
      </c>
      <c r="R11" s="48">
        <f t="shared" si="8"/>
        <v>0.49434702986040291</v>
      </c>
      <c r="S11" s="49">
        <f t="shared" si="9"/>
        <v>7430.7692307692305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0</v>
      </c>
      <c r="AE11" s="47">
        <f>IFERROR(VLOOKUP($C$2&amp;"-"&amp;$A11&amp;"-"&amp;$D11&amp;"-"&amp;AE$1,data!$L:$N,3,0),)+IFERROR(VLOOKUP($C$2&amp;"-"&amp;$A11&amp;"-Incubate 2020"&amp;"-"&amp;AE$1,data!$L:$N,3,0),)</f>
        <v>0</v>
      </c>
      <c r="AF11" s="48" t="str">
        <f t="shared" si="16"/>
        <v>-</v>
      </c>
      <c r="AG11" s="48" t="str">
        <f t="shared" si="17"/>
        <v>-</v>
      </c>
      <c r="AH11" s="49" t="str">
        <f t="shared" si="18"/>
        <v>-</v>
      </c>
      <c r="AI11" s="46">
        <f t="shared" si="0"/>
        <v>128</v>
      </c>
      <c r="AJ11" s="47">
        <f t="shared" si="0"/>
        <v>948550</v>
      </c>
      <c r="AK11" s="48">
        <f t="shared" si="19"/>
        <v>0.11015490533562823</v>
      </c>
      <c r="AL11" s="48">
        <f t="shared" si="19"/>
        <v>0.18220824459737717</v>
      </c>
      <c r="AM11" s="49">
        <f t="shared" si="20"/>
        <v>7410.546875</v>
      </c>
      <c r="AN11" s="10"/>
      <c r="AO11" s="46">
        <f>IFERROR(VLOOKUP($C$2&amp;"-"&amp;$A11&amp;"-"&amp;$D11&amp;"-"&amp;AO$1,data!$L:$N,2,0),)+IFERROR(VLOOKUP($C$2&amp;"-"&amp;$A11&amp;"-Incubate 2020"&amp;"-"&amp;AO$1,data!$L:$N,2,0),)</f>
        <v>107</v>
      </c>
      <c r="AP11" s="47">
        <f>IFERROR(VLOOKUP($C$2&amp;"-"&amp;$A11&amp;"-"&amp;$D11&amp;"-"&amp;AP$1,data!$L:$N,3,0),)+IFERROR(VLOOKUP($C$2&amp;"-"&amp;$A11&amp;"-Incubate 2020"&amp;"-"&amp;AP$1,data!$L:$N,3,0),)</f>
        <v>362105.22</v>
      </c>
      <c r="AQ11" s="48">
        <f t="shared" si="21"/>
        <v>0.46320346320346323</v>
      </c>
      <c r="AR11" s="48">
        <f t="shared" si="22"/>
        <v>0.38243767583522692</v>
      </c>
      <c r="AS11" s="49">
        <f t="shared" si="23"/>
        <v>3384.1609345794391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128</v>
      </c>
      <c r="BZ11" s="47">
        <f t="shared" si="42"/>
        <v>948550</v>
      </c>
      <c r="CA11" s="48">
        <f t="shared" si="43"/>
        <v>0.10118577075098814</v>
      </c>
      <c r="CB11" s="48">
        <f t="shared" si="43"/>
        <v>0.16609277356966423</v>
      </c>
      <c r="CC11" s="49">
        <f t="shared" si="44"/>
        <v>7410.546875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0</v>
      </c>
      <c r="AE12" s="47">
        <f>IFERROR(VLOOKUP($C$2&amp;"-"&amp;$A12&amp;"-"&amp;$D12&amp;"-"&amp;AE$1,data!$L:$N,3,0),)</f>
        <v>0</v>
      </c>
      <c r="AF12" s="48" t="str">
        <f t="shared" ref="AF12:AG15" si="53">IF(AD12&gt;0,AD12/AD$16,"-")</f>
        <v>-</v>
      </c>
      <c r="AG12" s="48" t="str">
        <f t="shared" si="53"/>
        <v>-</v>
      </c>
      <c r="AH12" s="49" t="str">
        <f t="shared" ref="AH12:AH15" si="54">IF(AD12&gt;0,AE12/AD12,"-")</f>
        <v>-</v>
      </c>
      <c r="AI12" s="46">
        <f t="shared" si="0"/>
        <v>0</v>
      </c>
      <c r="AJ12" s="47">
        <f t="shared" si="0"/>
        <v>0</v>
      </c>
      <c r="AK12" s="48" t="str">
        <f t="shared" si="19"/>
        <v>-</v>
      </c>
      <c r="AL12" s="48" t="str">
        <f t="shared" si="19"/>
        <v>-</v>
      </c>
      <c r="AM12" s="49" t="str">
        <f t="shared" si="20"/>
        <v>-</v>
      </c>
      <c r="AN12" s="10"/>
      <c r="AO12" s="46">
        <f>IFERROR(VLOOKUP($C$2&amp;"-"&amp;$A12&amp;"-"&amp;$D12&amp;"-"&amp;AO$1,data!$L:$N,2,0),)</f>
        <v>58</v>
      </c>
      <c r="AP12" s="47">
        <f>IFERROR(VLOOKUP($C$2&amp;"-"&amp;$A12&amp;"-"&amp;$D12&amp;"-"&amp;AP$1,data!$L:$N,3,0),)</f>
        <v>221751.89</v>
      </c>
      <c r="AQ12" s="48">
        <f t="shared" ref="AQ12:AR15" si="55">IF(AO12&gt;0,AO12/AO$16,"-")</f>
        <v>0.25108225108225107</v>
      </c>
      <c r="AR12" s="48">
        <f t="shared" si="55"/>
        <v>0.23420341033379444</v>
      </c>
      <c r="AS12" s="49">
        <f t="shared" ref="AS12:AS15" si="56">IF(AO12&gt;0,AP12/AO12,"-")</f>
        <v>3823.3084482758622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58</v>
      </c>
      <c r="BT12" s="47">
        <f t="shared" si="1"/>
        <v>221751.89</v>
      </c>
      <c r="BU12" s="48">
        <f t="shared" ref="BU12:BV15" si="67">IF(BS12&gt;0,BS12/BS$16,"-")</f>
        <v>0.56310679611650483</v>
      </c>
      <c r="BV12" s="48">
        <f t="shared" si="67"/>
        <v>0.43901853832285381</v>
      </c>
      <c r="BW12" s="49">
        <f t="shared" ref="BW12:BW15" si="68">IF(BS12&gt;0,BT12/BS12,"-")</f>
        <v>3823.3084482758622</v>
      </c>
      <c r="BY12" s="66">
        <f t="shared" si="42"/>
        <v>58</v>
      </c>
      <c r="BZ12" s="47">
        <f t="shared" si="42"/>
        <v>221751.89</v>
      </c>
      <c r="CA12" s="48">
        <f t="shared" si="43"/>
        <v>4.5849802371541501E-2</v>
      </c>
      <c r="CB12" s="48">
        <f t="shared" si="43"/>
        <v>3.8829146016989183E-2</v>
      </c>
      <c r="CC12" s="49">
        <f t="shared" si="44"/>
        <v>3823.3084482758622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40</v>
      </c>
      <c r="F15" s="47">
        <f>SUMIFS(data!$N:$N,data!$I:$I,$C$2,data!$J:$J,$A15,data!$H:$H,E$1,data!$K:$K,$D15)</f>
        <v>208226.05</v>
      </c>
      <c r="G15" s="48">
        <f t="shared" si="2"/>
        <v>6.0882800608828003E-2</v>
      </c>
      <c r="H15" s="48">
        <f t="shared" si="2"/>
        <v>8.7494431541680795E-2</v>
      </c>
      <c r="I15" s="49">
        <f t="shared" si="3"/>
        <v>5205.6512499999999</v>
      </c>
      <c r="J15" s="46">
        <f>SUMIFS(data!$M:$M,data!$I:$I,$C$2,data!$J:$J,$A15,data!$H:$H,J$1,data!$K:$K,$D15)</f>
        <v>15</v>
      </c>
      <c r="K15" s="47">
        <f>SUMIFS(data!$N:$N,data!$I:$I,$C$2,data!$J:$J,$A15,data!$H:$H,J$1,data!$K:$K,$D15)</f>
        <v>91943</v>
      </c>
      <c r="L15" s="48">
        <f t="shared" si="45"/>
        <v>4.6728971962616821E-2</v>
      </c>
      <c r="M15" s="48">
        <f t="shared" si="45"/>
        <v>6.305611653520346E-2</v>
      </c>
      <c r="N15" s="49">
        <f t="shared" si="46"/>
        <v>6129.5333333333338</v>
      </c>
      <c r="O15" s="46">
        <f>SUMIFS(data!$M:$M,data!$I:$I,$C$2,data!$J:$J,$A15,data!$H:$H,O$1,data!$K:$K,$D15)</f>
        <v>16</v>
      </c>
      <c r="P15" s="47">
        <f>SUMIFS(data!$N:$N,data!$I:$I,$C$2,data!$J:$J,$A15,data!$H:$H,O$1,data!$K:$K,$D15)</f>
        <v>106750</v>
      </c>
      <c r="Q15" s="48">
        <f t="shared" si="47"/>
        <v>8.6956521739130432E-2</v>
      </c>
      <c r="R15" s="48">
        <f t="shared" si="47"/>
        <v>7.804132717775511E-2</v>
      </c>
      <c r="S15" s="49">
        <f t="shared" si="48"/>
        <v>6671.875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0</v>
      </c>
      <c r="AE15" s="47">
        <f>SUMIFS(data!$N:$N,data!$I:$I,$C$2,data!$J:$J,$A15,data!$H:$H,AD$1,data!$K:$K,$D15)</f>
        <v>0</v>
      </c>
      <c r="AF15" s="48" t="str">
        <f t="shared" si="53"/>
        <v>-</v>
      </c>
      <c r="AG15" s="48" t="str">
        <f t="shared" si="53"/>
        <v>-</v>
      </c>
      <c r="AH15" s="49" t="str">
        <f t="shared" si="54"/>
        <v>-</v>
      </c>
      <c r="AI15" s="46">
        <f t="shared" si="0"/>
        <v>71</v>
      </c>
      <c r="AJ15" s="47">
        <f t="shared" si="0"/>
        <v>406919.05</v>
      </c>
      <c r="AK15" s="48">
        <f t="shared" si="19"/>
        <v>6.1101549053356283E-2</v>
      </c>
      <c r="AL15" s="48">
        <f t="shared" si="19"/>
        <v>7.8165627319310899E-2</v>
      </c>
      <c r="AM15" s="49">
        <f t="shared" si="20"/>
        <v>5731.2542253521124</v>
      </c>
      <c r="AN15" s="10"/>
      <c r="AO15" s="46">
        <f>SUMIFS(data!$M:$M,data!$I:$I,$C$2,data!$J:$J,$A15,data!$H:$H,AO$1,data!$K:$K,$D15)</f>
        <v>21</v>
      </c>
      <c r="AP15" s="47">
        <f>SUMIFS(data!$N:$N,data!$I:$I,$C$2,data!$J:$J,$A15,data!$H:$H,AO$1,data!$K:$K,$D15)</f>
        <v>79621.11</v>
      </c>
      <c r="AQ15" s="48">
        <f t="shared" si="55"/>
        <v>9.0909090909090912E-2</v>
      </c>
      <c r="AR15" s="48">
        <f t="shared" si="55"/>
        <v>8.4091889798829603E-2</v>
      </c>
      <c r="AS15" s="49">
        <f t="shared" si="56"/>
        <v>3791.4814285714288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71</v>
      </c>
      <c r="BZ15" s="47">
        <f t="shared" si="42"/>
        <v>406919.05</v>
      </c>
      <c r="CA15" s="48">
        <f t="shared" si="43"/>
        <v>5.6126482213438737E-2</v>
      </c>
      <c r="CB15" s="48">
        <f t="shared" si="43"/>
        <v>7.1252241455730198E-2</v>
      </c>
      <c r="CC15" s="49">
        <f t="shared" si="44"/>
        <v>5731.2542253521124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657</v>
      </c>
      <c r="F16" s="40">
        <f>SUM(F8:F15)</f>
        <v>2379877.7399999998</v>
      </c>
      <c r="G16" s="41">
        <f>IF(E16&gt;0,E16/E$38,"-")</f>
        <v>0.57430069930069927</v>
      </c>
      <c r="H16" s="41">
        <f>IF(F16&gt;0,F16/F$38,"-")</f>
        <v>0.69560932222834393</v>
      </c>
      <c r="I16" s="42">
        <f>IF(E16&gt;0,F16/E16,"-")</f>
        <v>3622.3405479452049</v>
      </c>
      <c r="J16" s="39">
        <f>SUM(J8:J15)</f>
        <v>321</v>
      </c>
      <c r="K16" s="40">
        <f>SUM(K8:K15)</f>
        <v>1458113.9</v>
      </c>
      <c r="L16" s="41">
        <f>IF(J16&gt;0,J16/J$38,"-")</f>
        <v>0.46320346320346323</v>
      </c>
      <c r="M16" s="41">
        <f>IF(K16&gt;0,K16/K$38,"-")</f>
        <v>0.57093105668929944</v>
      </c>
      <c r="N16" s="42">
        <f>IF(J16&gt;0,K16/J16,"-")</f>
        <v>4542.4109034267913</v>
      </c>
      <c r="O16" s="39">
        <f>SUM(O8:O15)</f>
        <v>184</v>
      </c>
      <c r="P16" s="40">
        <f>SUM(P8:P15)</f>
        <v>1367865</v>
      </c>
      <c r="Q16" s="41">
        <f>IF(O16&gt;0,O16/O$38,"-")</f>
        <v>0.47058823529411764</v>
      </c>
      <c r="R16" s="41">
        <f>IF(P16&gt;0,P16/P$38,"-")</f>
        <v>0.61175326199979874</v>
      </c>
      <c r="S16" s="42">
        <f>IF(O16&gt;0,P16/O16,"-")</f>
        <v>7434.048913043478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0</v>
      </c>
      <c r="AE16" s="40">
        <f>SUM(AE8:AE15)</f>
        <v>0</v>
      </c>
      <c r="AF16" s="41" t="str">
        <f>IF(AD16&gt;0,AD16/AD$38,"-")</f>
        <v>-</v>
      </c>
      <c r="AG16" s="41" t="str">
        <f>IF(AE16&gt;0,AE16/AE$38,"-")</f>
        <v>-</v>
      </c>
      <c r="AH16" s="42" t="str">
        <f>IF(AD16&gt;0,AE16/AD16,"-")</f>
        <v>-</v>
      </c>
      <c r="AI16" s="39">
        <f>SUM(AI8:AI15)</f>
        <v>1162</v>
      </c>
      <c r="AJ16" s="40">
        <f>SUM(AJ8:AJ15)</f>
        <v>5205856.6399999997</v>
      </c>
      <c r="AK16" s="41">
        <f>IF(AI16&gt;0,AI16/AI$38,"-")</f>
        <v>0.52154398563734294</v>
      </c>
      <c r="AL16" s="41">
        <f>IF(AJ16&gt;0,AJ16/AJ$38,"-")</f>
        <v>0.63399594228987399</v>
      </c>
      <c r="AM16" s="42">
        <f>IF(AI16&gt;0,AJ16/AI16,"-")</f>
        <v>4480.0831669535282</v>
      </c>
      <c r="AN16" s="16"/>
      <c r="AO16" s="39">
        <f>SUM(AO8:AO15)</f>
        <v>231</v>
      </c>
      <c r="AP16" s="40">
        <f>SUM(AP8:AP15)</f>
        <v>946834.59</v>
      </c>
      <c r="AQ16" s="41">
        <f>IF(AO16&gt;0,AO16/AO$38,"-")</f>
        <v>0.50657894736842102</v>
      </c>
      <c r="AR16" s="41">
        <f>IF(AP16&gt;0,AP16/AP$38,"-")</f>
        <v>0.6729545700332763</v>
      </c>
      <c r="AS16" s="42">
        <f>IF(AO16&gt;0,AP16/AO16,"-")</f>
        <v>4098.8510389610392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103</v>
      </c>
      <c r="BT16" s="40">
        <f>SUM(BT8:BT15)</f>
        <v>505108.26</v>
      </c>
      <c r="BU16" s="41">
        <f>IF(BS16&gt;0,BS16/BS$38,"-")</f>
        <v>0.31790123456790126</v>
      </c>
      <c r="BV16" s="41">
        <f>IF(BT16&gt;0,BT16/BT$38,"-")</f>
        <v>0.52491207450848654</v>
      </c>
      <c r="BW16" s="42">
        <f>IF(BS16&gt;0,BT16/BS16,"-")</f>
        <v>4903.9636893203888</v>
      </c>
      <c r="BY16" s="68">
        <f>SUM(BY8:BY15)</f>
        <v>1265</v>
      </c>
      <c r="BZ16" s="40">
        <f>SUM(BZ8:BZ15)</f>
        <v>5710964.8999999994</v>
      </c>
      <c r="CA16" s="41">
        <f>IF(BY16&gt;0,BY16/BY$38,"-")</f>
        <v>0.49568965517241381</v>
      </c>
      <c r="CB16" s="41">
        <f>IF(BZ16&gt;0,BZ16/BZ$38,"-")</f>
        <v>0.62255332165726007</v>
      </c>
      <c r="CC16" s="42">
        <f>IF(BY16&gt;0,BZ16/BY16,"-")</f>
        <v>4514.5967588932799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34</v>
      </c>
      <c r="F18" s="36">
        <f>IFERROR(VLOOKUP($C$2&amp;"-"&amp;$A18&amp;"-"&amp;$D18&amp;"-"&amp;F$1,data!$L:$N,3,0),)</f>
        <v>52615</v>
      </c>
      <c r="G18" s="37">
        <f>IF(E18&gt;0,E18/E$26,"-")</f>
        <v>0.10897435897435898</v>
      </c>
      <c r="H18" s="37">
        <f>IF(F18&gt;0,F18/F$26,"-")</f>
        <v>9.1943315596011821E-2</v>
      </c>
      <c r="I18" s="38">
        <f>IF(E18&gt;0,F18/E18,"-")</f>
        <v>1547.5</v>
      </c>
      <c r="J18" s="35">
        <f>IFERROR(VLOOKUP($C$2&amp;"-"&amp;$A18&amp;"-"&amp;$D18&amp;"-"&amp;J$1,data!$L:$N,2,0),)</f>
        <v>19</v>
      </c>
      <c r="K18" s="36">
        <f>IFERROR(VLOOKUP($C$2&amp;"-"&amp;$A18&amp;"-"&amp;$D18&amp;"-"&amp;K$1,data!$L:$N,3,0),)</f>
        <v>42755</v>
      </c>
      <c r="L18" s="37">
        <f>IF(J18&gt;0,J18/J$26,"-")</f>
        <v>9.2233009708737865E-2</v>
      </c>
      <c r="M18" s="37">
        <f>IF(K18&gt;0,K18/K$26,"-")</f>
        <v>8.7214342684745289E-2</v>
      </c>
      <c r="N18" s="38">
        <f>IF(J18&gt;0,K18/J18,"-")</f>
        <v>2250.2631578947367</v>
      </c>
      <c r="O18" s="35">
        <f>IFERROR(VLOOKUP($C$2&amp;"-"&amp;$A18&amp;"-"&amp;$D18&amp;"-"&amp;O$1,data!$L:$N,2,0),)</f>
        <v>6</v>
      </c>
      <c r="P18" s="36">
        <f>IFERROR(VLOOKUP($C$2&amp;"-"&amp;$A18&amp;"-"&amp;$D18&amp;"-"&amp;P$1,data!$L:$N,3,0),)</f>
        <v>13800</v>
      </c>
      <c r="Q18" s="37">
        <f>IF(O18&gt;0,O18/O$26,"-")</f>
        <v>8.8235294117647065E-2</v>
      </c>
      <c r="R18" s="37">
        <f>IF(P18&gt;0,P18/P$26,"-")</f>
        <v>8.8626292466765136E-2</v>
      </c>
      <c r="S18" s="38">
        <f>IF(O18&gt;0,P18/O18,"-")</f>
        <v>2300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0</v>
      </c>
      <c r="AE18" s="36">
        <f>IFERROR(VLOOKUP($C$2&amp;"-"&amp;$A18&amp;"-"&amp;$D18&amp;"-"&amp;AE$1,data!$L:$N,3,0),)</f>
        <v>0</v>
      </c>
      <c r="AF18" s="37" t="str">
        <f>IF(AD18&gt;0,AD18/AD$26,"-")</f>
        <v>-</v>
      </c>
      <c r="AG18" s="37" t="str">
        <f>IF(AE18&gt;0,AE18/AE$26,"-")</f>
        <v>-</v>
      </c>
      <c r="AH18" s="38" t="str">
        <f>IF(AD18&gt;0,AE18/AD18,"-")</f>
        <v>-</v>
      </c>
      <c r="AI18" s="35">
        <f t="shared" ref="AI18:AJ25" si="69">AD18+Y18+T18+O18+J18+E18</f>
        <v>59</v>
      </c>
      <c r="AJ18" s="36">
        <f t="shared" si="69"/>
        <v>109170</v>
      </c>
      <c r="AK18" s="37">
        <f>IF(AI18&gt;0,AI18/AI$26,"-")</f>
        <v>0.10068259385665529</v>
      </c>
      <c r="AL18" s="37">
        <f>IF(AJ18&gt;0,AJ18/AJ$26,"-")</f>
        <v>8.961628567199359E-2</v>
      </c>
      <c r="AM18" s="38">
        <f>IF(AI18&gt;0,AJ18/AI18,"-")</f>
        <v>1850.3389830508474</v>
      </c>
      <c r="AN18" s="10"/>
      <c r="AO18" s="35">
        <f>IFERROR(VLOOKUP($C$2&amp;"-"&amp;$A18&amp;"-"&amp;$D18&amp;"-"&amp;AO$1,data!$L:$N,2,0),)</f>
        <v>17</v>
      </c>
      <c r="AP18" s="36">
        <f>IFERROR(VLOOKUP($C$2&amp;"-"&amp;$A18&amp;"-"&amp;$D18&amp;"-"&amp;AP$1,data!$L:$N,3,0),)</f>
        <v>25362.799999999999</v>
      </c>
      <c r="AQ18" s="37">
        <f>IF(AO18&gt;0,AO18/AO$26,"-")</f>
        <v>0.125</v>
      </c>
      <c r="AR18" s="37">
        <f>IF(AP18&gt;0,AP18/AP$26,"-")</f>
        <v>0.16061029226073037</v>
      </c>
      <c r="AS18" s="38">
        <f>IF(AO18&gt;0,AP18/AO18,"-")</f>
        <v>1491.9294117647059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17</v>
      </c>
      <c r="BT18" s="36">
        <f t="shared" si="70"/>
        <v>25362.799999999999</v>
      </c>
      <c r="BU18" s="37">
        <f>IF(BS18&gt;0,BS18/BS$26,"-")</f>
        <v>0.12878787878787878</v>
      </c>
      <c r="BV18" s="37">
        <f>IF(BT18&gt;0,BT18/BT$26,"-")</f>
        <v>0.16370259554858133</v>
      </c>
      <c r="BW18" s="38">
        <f>IF(BS18&gt;0,BT18/BS18,"-")</f>
        <v>1491.9294117647059</v>
      </c>
      <c r="BY18" s="65">
        <f>BS18+AI18</f>
        <v>76</v>
      </c>
      <c r="BZ18" s="36">
        <f>BT18+AJ18</f>
        <v>134532.79999999999</v>
      </c>
      <c r="CA18" s="37">
        <f>IF(BY18&gt;0,BY18/BY$26,"-")</f>
        <v>0.10584958217270195</v>
      </c>
      <c r="CB18" s="37">
        <f>IF(BZ18&gt;0,BZ18/BZ$26,"-")</f>
        <v>9.7975572437295863E-2</v>
      </c>
      <c r="CC18" s="38">
        <f>IF(BY18&gt;0,BZ18/BY18,"-")</f>
        <v>1770.1684210526314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196</v>
      </c>
      <c r="F19" s="47">
        <f>IFERROR(VLOOKUP($C$2&amp;"-"&amp;$A19&amp;"-"&amp;$D19&amp;"-"&amp;F$1,data!$L:$N,3,0),)+IFERROR(VLOOKUP($C$2&amp;"-"&amp;$A19&amp;"-Incubate 2019"&amp;"-"&amp;F$1,data!$L:$N,3,0),)</f>
        <v>393227.02</v>
      </c>
      <c r="G19" s="48">
        <f t="shared" ref="G19:G21" si="71">IF(E19&gt;0,E19/E$16,"-")</f>
        <v>0.29832572298325721</v>
      </c>
      <c r="H19" s="48">
        <f t="shared" ref="H19:H21" si="72">IF(F19&gt;0,F19/F$16,"-")</f>
        <v>0.16522992479437201</v>
      </c>
      <c r="I19" s="49">
        <f t="shared" ref="I19:I21" si="73">IF(E19&gt;0,F19/E19,"-")</f>
        <v>2006.260306122449</v>
      </c>
      <c r="J19" s="46">
        <f>IFERROR(VLOOKUP($C$2&amp;"-"&amp;$A19&amp;"-"&amp;$D19&amp;"-"&amp;J$1,data!$L:$N,2,0),)+IFERROR(VLOOKUP($C$2&amp;"-"&amp;$A19&amp;"-Incubate 2019"&amp;"-"&amp;J$1,data!$L:$N,2,0),)</f>
        <v>127</v>
      </c>
      <c r="K19" s="47">
        <f>IFERROR(VLOOKUP($C$2&amp;"-"&amp;$A19&amp;"-"&amp;$D19&amp;"-"&amp;K$1,data!$L:$N,3,0),)+IFERROR(VLOOKUP($C$2&amp;"-"&amp;$A19&amp;"-Incubate 2019"&amp;"-"&amp;K$1,data!$L:$N,3,0),)</f>
        <v>360590</v>
      </c>
      <c r="L19" s="48">
        <f t="shared" ref="L19:L21" si="74">IF(J19&gt;0,J19/J$16,"-")</f>
        <v>0.39563862928348908</v>
      </c>
      <c r="M19" s="48">
        <f t="shared" ref="M19:M21" si="75">IF(K19&gt;0,K19/K$16,"-")</f>
        <v>0.24729892500167514</v>
      </c>
      <c r="N19" s="49">
        <f t="shared" ref="N19:N21" si="76">IF(J19&gt;0,K19/J19,"-")</f>
        <v>2839.2913385826773</v>
      </c>
      <c r="O19" s="46">
        <f>IFERROR(VLOOKUP($C$2&amp;"-"&amp;$A19&amp;"-"&amp;$D19&amp;"-"&amp;O$1,data!$L:$N,2,0),)+IFERROR(VLOOKUP($C$2&amp;"-"&amp;$A19&amp;"-Incubate 2019"&amp;"-"&amp;O$1,data!$L:$N,2,0),)</f>
        <v>38</v>
      </c>
      <c r="P19" s="47">
        <f>IFERROR(VLOOKUP($C$2&amp;"-"&amp;$A19&amp;"-"&amp;$D19&amp;"-"&amp;P$1,data!$L:$N,3,0),)+IFERROR(VLOOKUP($C$2&amp;"-"&amp;$A19&amp;"-Incubate 2019"&amp;"-"&amp;P$1,data!$L:$N,3,0),)</f>
        <v>89175</v>
      </c>
      <c r="Q19" s="48">
        <f t="shared" ref="Q19:Q21" si="77">IF(O19&gt;0,O19/O$16,"-")</f>
        <v>0.20652173913043478</v>
      </c>
      <c r="R19" s="48">
        <f t="shared" ref="R19:R21" si="78">IF(P19&gt;0,P19/P$16,"-")</f>
        <v>6.5192837012424468E-2</v>
      </c>
      <c r="S19" s="49">
        <f t="shared" ref="S19:S21" si="79">IF(O19&gt;0,P19/O19,"-")</f>
        <v>2346.7105263157896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361</v>
      </c>
      <c r="AJ19" s="47">
        <f t="shared" si="69"/>
        <v>842992.02</v>
      </c>
      <c r="AK19" s="48">
        <f t="shared" ref="AK19:AL25" si="89">IF(AI19&gt;0,AI19/AI$26,"-")</f>
        <v>0.61604095563139927</v>
      </c>
      <c r="AL19" s="48">
        <f t="shared" si="89"/>
        <v>0.69200159094559799</v>
      </c>
      <c r="AM19" s="49">
        <f t="shared" ref="AM19:AM25" si="90">IF(AI19&gt;0,AJ19/AI19,"-")</f>
        <v>2335.157950138504</v>
      </c>
      <c r="AN19" s="10"/>
      <c r="AO19" s="46">
        <f>IFERROR(VLOOKUP($C$2&amp;"-"&amp;$A19&amp;"-"&amp;$D19&amp;"-"&amp;AO$1,data!$L:$N,2,0),)+IFERROR(VLOOKUP($C$2&amp;"-"&amp;$A19&amp;"-Incubate 2019"&amp;"-"&amp;AO$1,data!$L:$N,2,0),)</f>
        <v>1</v>
      </c>
      <c r="AP19" s="47">
        <f>IFERROR(VLOOKUP($C$2&amp;"-"&amp;$A19&amp;"-"&amp;$D19&amp;"-"&amp;AP$1,data!$L:$N,3,0),)+IFERROR(VLOOKUP($C$2&amp;"-"&amp;$A19&amp;"-Incubate 2019"&amp;"-"&amp;AP$1,data!$L:$N,3,0),)</f>
        <v>1859.92</v>
      </c>
      <c r="AQ19" s="48">
        <f t="shared" ref="AQ19:AQ21" si="91">IF(AO19&gt;0,AO19/AO$16,"-")</f>
        <v>4.329004329004329E-3</v>
      </c>
      <c r="AR19" s="48">
        <f t="shared" ref="AR19:AR21" si="92">IF(AP19&gt;0,AP19/AP$16,"-")</f>
        <v>1.9643557804536905E-3</v>
      </c>
      <c r="AS19" s="49">
        <f t="shared" ref="AS19:AS21" si="93">IF(AO19&gt;0,AP19/AO19,"-")</f>
        <v>1859.92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1</v>
      </c>
      <c r="BT19" s="47">
        <f t="shared" si="70"/>
        <v>1859.92</v>
      </c>
      <c r="BU19" s="48">
        <f t="shared" ref="BU19:BV25" si="109">IF(BS19&gt;0,BS19/BS$26,"-")</f>
        <v>7.575757575757576E-3</v>
      </c>
      <c r="BV19" s="48">
        <f t="shared" si="109"/>
        <v>1.2004736524071372E-2</v>
      </c>
      <c r="BW19" s="49">
        <f t="shared" ref="BW19:BW25" si="110">IF(BS19&gt;0,BT19/BS19,"-")</f>
        <v>1859.92</v>
      </c>
      <c r="BY19" s="66">
        <f t="shared" ref="BY19:BZ25" si="111">BS19+AI19</f>
        <v>362</v>
      </c>
      <c r="BZ19" s="47">
        <f t="shared" si="111"/>
        <v>844851.94000000006</v>
      </c>
      <c r="CA19" s="48">
        <f t="shared" ref="CA19:CB25" si="112">IF(BY19&gt;0,BY19/BY$26,"-")</f>
        <v>0.50417827298050144</v>
      </c>
      <c r="CB19" s="48">
        <f t="shared" si="112"/>
        <v>0.61527636714808542</v>
      </c>
      <c r="CC19" s="49">
        <f t="shared" ref="CC19:CC25" si="113">IF(BY19&gt;0,BZ19/BY19,"-")</f>
        <v>2333.8451381215473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72</v>
      </c>
      <c r="F20" s="47">
        <f>IFERROR(VLOOKUP($C$2&amp;"-"&amp;$A20&amp;"-"&amp;$D20&amp;"-"&amp;F$1,data!$L:$N,3,0),)</f>
        <v>118642.74</v>
      </c>
      <c r="G20" s="48">
        <f t="shared" si="71"/>
        <v>0.1095890410958904</v>
      </c>
      <c r="H20" s="48">
        <f t="shared" si="72"/>
        <v>4.9852451664176671E-2</v>
      </c>
      <c r="I20" s="49">
        <f t="shared" si="73"/>
        <v>1647.8158333333333</v>
      </c>
      <c r="J20" s="46">
        <f>IFERROR(VLOOKUP($C$2&amp;"-"&amp;$A20&amp;"-"&amp;$D20&amp;"-"&amp;J$1,data!$L:$N,2,0),)</f>
        <v>47</v>
      </c>
      <c r="K20" s="47">
        <f>IFERROR(VLOOKUP($C$2&amp;"-"&amp;$A20&amp;"-"&amp;$D20&amp;"-"&amp;K$1,data!$L:$N,3,0),)</f>
        <v>74545</v>
      </c>
      <c r="L20" s="48">
        <f t="shared" si="74"/>
        <v>0.14641744548286603</v>
      </c>
      <c r="M20" s="48">
        <f t="shared" si="75"/>
        <v>5.1124264023544391E-2</v>
      </c>
      <c r="N20" s="49">
        <f t="shared" si="76"/>
        <v>1586.063829787234</v>
      </c>
      <c r="O20" s="46">
        <f>IFERROR(VLOOKUP($C$2&amp;"-"&amp;$A20&amp;"-"&amp;$D20&amp;"-"&amp;O$1,data!$L:$N,2,0),)</f>
        <v>15</v>
      </c>
      <c r="P20" s="47">
        <f>IFERROR(VLOOKUP($C$2&amp;"-"&amp;$A20&amp;"-"&amp;$D20&amp;"-"&amp;P$1,data!$L:$N,3,0),)</f>
        <v>23940</v>
      </c>
      <c r="Q20" s="48">
        <f t="shared" si="77"/>
        <v>8.1521739130434784E-2</v>
      </c>
      <c r="R20" s="48">
        <f t="shared" si="78"/>
        <v>1.7501727144126063E-2</v>
      </c>
      <c r="S20" s="49">
        <f t="shared" si="79"/>
        <v>1596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134</v>
      </c>
      <c r="AJ20" s="47">
        <f t="shared" si="69"/>
        <v>217127.74</v>
      </c>
      <c r="AK20" s="48">
        <f t="shared" si="89"/>
        <v>0.22866894197952217</v>
      </c>
      <c r="AL20" s="48">
        <f t="shared" si="89"/>
        <v>0.17823744229325225</v>
      </c>
      <c r="AM20" s="49">
        <f t="shared" si="90"/>
        <v>1620.3562686567163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134</v>
      </c>
      <c r="BZ20" s="47">
        <f t="shared" si="111"/>
        <v>217127.74</v>
      </c>
      <c r="CA20" s="48">
        <f t="shared" si="112"/>
        <v>0.18662952646239556</v>
      </c>
      <c r="CB20" s="48">
        <f t="shared" si="112"/>
        <v>0.15812660272079629</v>
      </c>
      <c r="CC20" s="49">
        <f t="shared" si="113"/>
        <v>1620.3562686567163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4</v>
      </c>
      <c r="P21" s="47">
        <f>IFERROR(VLOOKUP($C$2&amp;"-"&amp;$A21&amp;"-"&amp;$D21&amp;"-"&amp;P$1,data!$L:$N,3,0),)+IFERROR(VLOOKUP($C$2&amp;"-"&amp;$A21&amp;"-Incubate 2020"&amp;"-"&amp;P$1,data!$L:$N,3,0),)</f>
        <v>24700</v>
      </c>
      <c r="Q21" s="48">
        <f t="shared" si="77"/>
        <v>2.1739130434782608E-2</v>
      </c>
      <c r="R21" s="48">
        <f t="shared" si="78"/>
        <v>1.8057337529653876E-2</v>
      </c>
      <c r="S21" s="49">
        <f t="shared" si="79"/>
        <v>6175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0</v>
      </c>
      <c r="AE21" s="47">
        <f>IFERROR(VLOOKUP($C$2&amp;"-"&amp;$A21&amp;"-"&amp;$D21&amp;"-"&amp;AE$1,data!$L:$N,3,0),)+IFERROR(VLOOKUP($C$2&amp;"-"&amp;$A21&amp;"-Incubate 2020"&amp;"-"&amp;AE$1,data!$L:$N,3,0),)</f>
        <v>0</v>
      </c>
      <c r="AF21" s="48" t="str">
        <f t="shared" si="86"/>
        <v>-</v>
      </c>
      <c r="AG21" s="48" t="str">
        <f t="shared" si="87"/>
        <v>-</v>
      </c>
      <c r="AH21" s="49" t="str">
        <f t="shared" si="88"/>
        <v>-</v>
      </c>
      <c r="AI21" s="46">
        <f t="shared" si="69"/>
        <v>4</v>
      </c>
      <c r="AJ21" s="47">
        <f t="shared" si="69"/>
        <v>24700</v>
      </c>
      <c r="AK21" s="48">
        <f t="shared" si="89"/>
        <v>6.8259385665529011E-3</v>
      </c>
      <c r="AL21" s="48">
        <f t="shared" si="89"/>
        <v>2.0275920638437681E-2</v>
      </c>
      <c r="AM21" s="49">
        <f t="shared" si="90"/>
        <v>6175</v>
      </c>
      <c r="AN21" s="10"/>
      <c r="AO21" s="46">
        <f>IFERROR(VLOOKUP($C$2&amp;"-"&amp;$A21&amp;"-"&amp;$D21&amp;"-"&amp;AO$1,data!$L:$N,2,0),)+IFERROR(VLOOKUP($C$2&amp;"-"&amp;$A21&amp;"-Incubate 2020"&amp;"-"&amp;AO$1,data!$L:$N,2,0),)</f>
        <v>65</v>
      </c>
      <c r="AP21" s="47">
        <f>IFERROR(VLOOKUP($C$2&amp;"-"&amp;$A21&amp;"-"&amp;$D21&amp;"-"&amp;AP$1,data!$L:$N,3,0),)+IFERROR(VLOOKUP($C$2&amp;"-"&amp;$A21&amp;"-Incubate 2020"&amp;"-"&amp;AP$1,data!$L:$N,3,0),)</f>
        <v>86134.09</v>
      </c>
      <c r="AQ21" s="48">
        <f t="shared" si="91"/>
        <v>0.2813852813852814</v>
      </c>
      <c r="AR21" s="48">
        <f t="shared" si="92"/>
        <v>9.0970578081647824E-2</v>
      </c>
      <c r="AS21" s="49">
        <f t="shared" si="93"/>
        <v>1325.1398461538461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65</v>
      </c>
      <c r="BT21" s="47">
        <f t="shared" si="70"/>
        <v>86134.09</v>
      </c>
      <c r="BU21" s="48">
        <f t="shared" si="109"/>
        <v>0.49242424242424243</v>
      </c>
      <c r="BV21" s="48">
        <f t="shared" si="109"/>
        <v>0.55594706019111073</v>
      </c>
      <c r="BW21" s="49">
        <f t="shared" si="110"/>
        <v>1325.1398461538461</v>
      </c>
      <c r="BY21" s="66">
        <f t="shared" ref="BY21:BY25" si="114">BS21+AI21</f>
        <v>69</v>
      </c>
      <c r="BZ21" s="47">
        <f t="shared" si="111"/>
        <v>110834.09</v>
      </c>
      <c r="CA21" s="48">
        <f t="shared" si="112"/>
        <v>9.610027855153204E-2</v>
      </c>
      <c r="CB21" s="48">
        <f t="shared" si="112"/>
        <v>8.0716623851705832E-2</v>
      </c>
      <c r="CC21" s="49">
        <f t="shared" si="113"/>
        <v>1606.2911594202899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0</v>
      </c>
      <c r="AE22" s="47">
        <f>IFERROR(VLOOKUP($C$2&amp;"-"&amp;$A22&amp;"-"&amp;$D22&amp;"-"&amp;AE$1,data!$L:$N,3,0),)</f>
        <v>0</v>
      </c>
      <c r="AF22" s="48" t="str">
        <f t="shared" ref="AF22:AG25" si="125">IF(AD22&gt;0,AD22/AD$26,"-")</f>
        <v>-</v>
      </c>
      <c r="AG22" s="48" t="str">
        <f t="shared" si="125"/>
        <v>-</v>
      </c>
      <c r="AH22" s="49" t="str">
        <f t="shared" ref="AH22:AH25" si="126">IF(AD22&gt;0,AE22/AD22,"-")</f>
        <v>-</v>
      </c>
      <c r="AI22" s="46">
        <f t="shared" si="69"/>
        <v>0</v>
      </c>
      <c r="AJ22" s="47">
        <f t="shared" si="69"/>
        <v>0</v>
      </c>
      <c r="AK22" s="48" t="str">
        <f t="shared" si="89"/>
        <v>-</v>
      </c>
      <c r="AL22" s="48" t="str">
        <f t="shared" si="89"/>
        <v>-</v>
      </c>
      <c r="AM22" s="49" t="str">
        <f t="shared" si="90"/>
        <v>-</v>
      </c>
      <c r="AN22" s="10"/>
      <c r="AO22" s="46">
        <f>IFERROR(VLOOKUP($C$2&amp;"-"&amp;$A22&amp;"-"&amp;$D22&amp;"-"&amp;AO$1,data!$L:$N,2,0),)</f>
        <v>49</v>
      </c>
      <c r="AP22" s="47">
        <f>IFERROR(VLOOKUP($C$2&amp;"-"&amp;$A22&amp;"-"&amp;$D22&amp;"-"&amp;AP$1,data!$L:$N,3,0),)</f>
        <v>41575.370000000003</v>
      </c>
      <c r="AQ22" s="48">
        <f t="shared" ref="AQ22:AR25" si="127">IF(AO22&gt;0,AO22/AO$26,"-")</f>
        <v>0.36029411764705882</v>
      </c>
      <c r="AR22" s="48">
        <f t="shared" si="127"/>
        <v>0.26327662271310748</v>
      </c>
      <c r="AS22" s="49">
        <f t="shared" ref="AS22:AS25" si="128">IF(AO22&gt;0,AP22/AO22,"-")</f>
        <v>848.47693877551023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49</v>
      </c>
      <c r="BT22" s="47">
        <f t="shared" si="70"/>
        <v>41575.370000000003</v>
      </c>
      <c r="BU22" s="48">
        <f t="shared" si="109"/>
        <v>0.37121212121212122</v>
      </c>
      <c r="BV22" s="48">
        <f t="shared" si="109"/>
        <v>0.26834560773623661</v>
      </c>
      <c r="BW22" s="49">
        <f t="shared" si="110"/>
        <v>848.47693877551023</v>
      </c>
      <c r="BY22" s="66">
        <f t="shared" si="114"/>
        <v>49</v>
      </c>
      <c r="BZ22" s="47">
        <f t="shared" si="111"/>
        <v>41575.370000000003</v>
      </c>
      <c r="CA22" s="48">
        <f t="shared" si="112"/>
        <v>6.8245125348189412E-2</v>
      </c>
      <c r="CB22" s="48">
        <f t="shared" si="112"/>
        <v>3.0277900073754339E-2</v>
      </c>
      <c r="CC22" s="49">
        <f t="shared" si="113"/>
        <v>848.47693877551023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10</v>
      </c>
      <c r="F25" s="54">
        <f>SUMIFS(data!$N:$N,data!$I:$I,$C$2,data!$J:$J,$A25,data!$H:$H,E$1,data!$K:$K,$D25)</f>
        <v>7770</v>
      </c>
      <c r="G25" s="55">
        <f t="shared" si="115"/>
        <v>3.2051282051282048E-2</v>
      </c>
      <c r="H25" s="55">
        <f t="shared" si="115"/>
        <v>1.35778687100829E-2</v>
      </c>
      <c r="I25" s="56">
        <f t="shared" si="116"/>
        <v>777</v>
      </c>
      <c r="J25" s="53">
        <f>SUMIFS(data!$M:$M,data!$I:$I,$C$2,data!$J:$J,$A25,data!$H:$H,J$1,data!$K:$K,$D25)</f>
        <v>13</v>
      </c>
      <c r="K25" s="54">
        <f>SUMIFS(data!$N:$N,data!$I:$I,$C$2,data!$J:$J,$A25,data!$H:$H,J$1,data!$K:$K,$D25)</f>
        <v>12339</v>
      </c>
      <c r="L25" s="55">
        <f t="shared" si="117"/>
        <v>6.3106796116504854E-2</v>
      </c>
      <c r="M25" s="55">
        <f t="shared" si="117"/>
        <v>2.516986959155823E-2</v>
      </c>
      <c r="N25" s="56">
        <f t="shared" si="118"/>
        <v>949.15384615384619</v>
      </c>
      <c r="O25" s="53">
        <f>SUMIFS(data!$M:$M,data!$I:$I,$C$2,data!$J:$J,$A25,data!$H:$H,O$1,data!$K:$K,$D25)</f>
        <v>5</v>
      </c>
      <c r="P25" s="54">
        <f>SUMIFS(data!$N:$N,data!$I:$I,$C$2,data!$J:$J,$A25,data!$H:$H,O$1,data!$K:$K,$D25)</f>
        <v>4095</v>
      </c>
      <c r="Q25" s="55">
        <f t="shared" si="119"/>
        <v>7.3529411764705885E-2</v>
      </c>
      <c r="R25" s="55">
        <f t="shared" si="119"/>
        <v>2.6298888960246611E-2</v>
      </c>
      <c r="S25" s="56">
        <f t="shared" si="120"/>
        <v>819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0</v>
      </c>
      <c r="AE25" s="54">
        <f>SUMIFS(data!$N:$N,data!$I:$I,$C$2,data!$J:$J,$A25,data!$H:$H,AD$1,data!$K:$K,$D25)</f>
        <v>0</v>
      </c>
      <c r="AF25" s="55" t="str">
        <f t="shared" si="125"/>
        <v>-</v>
      </c>
      <c r="AG25" s="55" t="str">
        <f t="shared" si="125"/>
        <v>-</v>
      </c>
      <c r="AH25" s="56" t="str">
        <f t="shared" si="126"/>
        <v>-</v>
      </c>
      <c r="AI25" s="53">
        <f t="shared" si="69"/>
        <v>28</v>
      </c>
      <c r="AJ25" s="54">
        <f t="shared" si="69"/>
        <v>24204</v>
      </c>
      <c r="AK25" s="55">
        <f t="shared" si="89"/>
        <v>4.778156996587031E-2</v>
      </c>
      <c r="AL25" s="55">
        <f t="shared" si="89"/>
        <v>1.9868760450718448E-2</v>
      </c>
      <c r="AM25" s="56">
        <f t="shared" si="90"/>
        <v>864.42857142857144</v>
      </c>
      <c r="AN25" s="10"/>
      <c r="AO25" s="53">
        <f>SUMIFS(data!$M:$M,data!$I:$I,$C$2,data!$J:$J,$A25,data!$H:$H,AO$1,data!$K:$K,$D25)</f>
        <v>4</v>
      </c>
      <c r="AP25" s="54">
        <f>SUMIFS(data!$N:$N,data!$I:$I,$C$2,data!$J:$J,$A25,data!$H:$H,AO$1,data!$K:$K,$D25)</f>
        <v>2982.98</v>
      </c>
      <c r="AQ25" s="55">
        <f t="shared" si="127"/>
        <v>2.9411764705882353E-2</v>
      </c>
      <c r="AR25" s="55">
        <f t="shared" si="127"/>
        <v>1.8889763338744679E-2</v>
      </c>
      <c r="AS25" s="56">
        <f t="shared" si="128"/>
        <v>745.745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28</v>
      </c>
      <c r="BZ25" s="47">
        <f t="shared" si="111"/>
        <v>24204</v>
      </c>
      <c r="CA25" s="48">
        <f t="shared" si="112"/>
        <v>3.8997214484679667E-2</v>
      </c>
      <c r="CB25" s="48">
        <f t="shared" si="112"/>
        <v>1.7626933768362135E-2</v>
      </c>
      <c r="CC25" s="49">
        <f t="shared" si="113"/>
        <v>864.42857142857144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312</v>
      </c>
      <c r="F26" s="40">
        <f>SUM(F18:F25)</f>
        <v>572254.76</v>
      </c>
      <c r="G26" s="41">
        <f>IF(E26&gt;0,E26/E$38,"-")</f>
        <v>0.27272727272727271</v>
      </c>
      <c r="H26" s="41">
        <f>IF(F26&gt;0,F26/F$38,"-")</f>
        <v>0.16726310728278995</v>
      </c>
      <c r="I26" s="42">
        <f>IF(E26&gt;0,F26/E26,"-")</f>
        <v>1834.1498717948718</v>
      </c>
      <c r="J26" s="39">
        <f>SUM(J18:J25)</f>
        <v>206</v>
      </c>
      <c r="K26" s="40">
        <f>SUM(K18:K25)</f>
        <v>490229</v>
      </c>
      <c r="L26" s="41">
        <f>IF(J26&gt;0,J26/J$38,"-")</f>
        <v>0.29725829725829728</v>
      </c>
      <c r="M26" s="41">
        <f>IF(K26&gt;0,K26/K$38,"-")</f>
        <v>0.19195137018427613</v>
      </c>
      <c r="N26" s="42">
        <f>IF(J26&gt;0,K26/J26,"-")</f>
        <v>2379.7524271844659</v>
      </c>
      <c r="O26" s="39">
        <f>SUM(O18:O25)</f>
        <v>68</v>
      </c>
      <c r="P26" s="40">
        <f>SUM(P18:P25)</f>
        <v>155710</v>
      </c>
      <c r="Q26" s="41">
        <f>IF(O26&gt;0,O26/O$38,"-")</f>
        <v>0.17391304347826086</v>
      </c>
      <c r="R26" s="41">
        <f>IF(P26&gt;0,P26/P$38,"-")</f>
        <v>6.9638524580999339E-2</v>
      </c>
      <c r="S26" s="42">
        <f>IF(O26&gt;0,P26/O26,"-")</f>
        <v>2289.8529411764707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0</v>
      </c>
      <c r="AE26" s="40">
        <f>SUM(AE18:AE25)</f>
        <v>0</v>
      </c>
      <c r="AF26" s="41" t="str">
        <f>IF(AD26&gt;0,AD26/AD$38,"-")</f>
        <v>-</v>
      </c>
      <c r="AG26" s="41" t="str">
        <f>IF(AE26&gt;0,AE26/AE$38,"-")</f>
        <v>-</v>
      </c>
      <c r="AH26" s="42" t="str">
        <f>IF(AD26&gt;0,AE26/AD26,"-")</f>
        <v>-</v>
      </c>
      <c r="AI26" s="39">
        <f>SUM(AI18:AI25)</f>
        <v>586</v>
      </c>
      <c r="AJ26" s="40">
        <f>SUM(AJ18:AJ25)</f>
        <v>1218193.76</v>
      </c>
      <c r="AK26" s="41">
        <f>IF(AI26&gt;0,AI26/AI$38,"-")</f>
        <v>0.26301615798922801</v>
      </c>
      <c r="AL26" s="41">
        <f>IF(AJ26&gt;0,AJ26/AJ$38,"-")</f>
        <v>0.14835788884936421</v>
      </c>
      <c r="AM26" s="42">
        <f>IF(AI26&gt;0,AJ26/AI26,"-")</f>
        <v>2078.8289419795224</v>
      </c>
      <c r="AN26" s="16"/>
      <c r="AO26" s="39">
        <f>SUM(AO18:AO25)</f>
        <v>136</v>
      </c>
      <c r="AP26" s="40">
        <f>SUM(AP18:AP25)</f>
        <v>157915.16</v>
      </c>
      <c r="AQ26" s="41">
        <f>IF(AO26&gt;0,AO26/AO$38,"-")</f>
        <v>0.2982456140350877</v>
      </c>
      <c r="AR26" s="41">
        <f>IF(AP26&gt;0,AP26/AP$38,"-")</f>
        <v>0.11223684656423046</v>
      </c>
      <c r="AS26" s="42">
        <f>IF(AO26&gt;0,AP26/AO26,"-")</f>
        <v>1161.1408823529412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132</v>
      </c>
      <c r="BT26" s="40">
        <f>SUM(BT18:BT25)</f>
        <v>154932.18</v>
      </c>
      <c r="BU26" s="41">
        <f>IF(BS26&gt;0,BS26/BS$38,"-")</f>
        <v>0.40740740740740738</v>
      </c>
      <c r="BV26" s="41">
        <f>IF(BT26&gt;0,BT26/BT$38,"-")</f>
        <v>0.16100661670415414</v>
      </c>
      <c r="BW26" s="42">
        <f>IF(BS26&gt;0,BT26/BS26,"-")</f>
        <v>1173.7286363636363</v>
      </c>
      <c r="BY26" s="68">
        <f>SUM(BY18:BY25)</f>
        <v>718</v>
      </c>
      <c r="BZ26" s="40">
        <f>SUM(BZ18:BZ25)</f>
        <v>1373125.9400000002</v>
      </c>
      <c r="CA26" s="41">
        <f>IF(BY26&gt;0,BY26/BY$38,"-")</f>
        <v>0.28134796238244514</v>
      </c>
      <c r="CB26" s="41">
        <f>IF(BZ26&gt;0,BZ26/BZ$38,"-")</f>
        <v>0.14968470827070707</v>
      </c>
      <c r="CC26" s="42">
        <f>IF(BY26&gt;0,BZ26/BY26,"-")</f>
        <v>1912.4316713091926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21</v>
      </c>
      <c r="F28" s="36">
        <f>IFERROR(VLOOKUP($C$2&amp;"-"&amp;$A28&amp;"-"&amp;$D28&amp;"-"&amp;F$1,data!$L:$N,3,0),)</f>
        <v>38370</v>
      </c>
      <c r="G28" s="37">
        <f>IF(E28&gt;0,E28/E$36,"-")</f>
        <v>0.17355371900826447</v>
      </c>
      <c r="H28" s="37">
        <f>IF(F28&gt;0,F28/F$36,"-")</f>
        <v>0.24239935562329232</v>
      </c>
      <c r="I28" s="38">
        <f>IF(E28&gt;0,F28/E28,"-")</f>
        <v>1827.1428571428571</v>
      </c>
      <c r="J28" s="35">
        <f>IFERROR(VLOOKUP($C$2&amp;"-"&amp;$A28&amp;"-"&amp;$D28&amp;"-"&amp;J$1,data!$L:$N,2,0),)</f>
        <v>15</v>
      </c>
      <c r="K28" s="36">
        <f>IFERROR(VLOOKUP($C$2&amp;"-"&amp;$A28&amp;"-"&amp;$D28&amp;"-"&amp;K$1,data!$L:$N,3,0),)</f>
        <v>42205</v>
      </c>
      <c r="L28" s="37">
        <f>IF(J28&gt;0,J28/J$36,"-")</f>
        <v>0.1875</v>
      </c>
      <c r="M28" s="37">
        <f>IF(K28&gt;0,K28/K$36,"-")</f>
        <v>0.35116695095061778</v>
      </c>
      <c r="N28" s="38">
        <f>IF(J28&gt;0,K28/J28,"-")</f>
        <v>2813.6666666666665</v>
      </c>
      <c r="O28" s="35">
        <f>IFERROR(VLOOKUP($C$2&amp;"-"&amp;$A28&amp;"-"&amp;$D28&amp;"-"&amp;O$1,data!$L:$N,2,0),)</f>
        <v>10</v>
      </c>
      <c r="P28" s="36">
        <f>IFERROR(VLOOKUP($C$2&amp;"-"&amp;$A28&amp;"-"&amp;$D28&amp;"-"&amp;P$1,data!$L:$N,3,0),)</f>
        <v>26950</v>
      </c>
      <c r="Q28" s="37">
        <f>IF(O28&gt;0,O28/O$36,"-")</f>
        <v>0.35714285714285715</v>
      </c>
      <c r="R28" s="37">
        <f>IF(P28&gt;0,P28/P$36,"-")</f>
        <v>0.53674566819358693</v>
      </c>
      <c r="S28" s="38">
        <f>IF(O28&gt;0,P28/O28,"-")</f>
        <v>2695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0</v>
      </c>
      <c r="AE28" s="36">
        <f>IFERROR(VLOOKUP($C$2&amp;"-"&amp;$A28&amp;"-"&amp;$D28&amp;"-"&amp;AE$1,data!$L:$N,3,0),)</f>
        <v>0</v>
      </c>
      <c r="AF28" s="37" t="str">
        <f>IF(AD28&gt;0,AD28/AD$36,"-")</f>
        <v>-</v>
      </c>
      <c r="AG28" s="37" t="str">
        <f>IF(AE28&gt;0,AE28/AE$36,"-")</f>
        <v>-</v>
      </c>
      <c r="AH28" s="38" t="str">
        <f>IF(AD28&gt;0,AE28/AD28,"-")</f>
        <v>-</v>
      </c>
      <c r="AI28" s="35">
        <f t="shared" ref="AI28:AJ35" si="139">AD28+Y28+T28+O28+J28+E28</f>
        <v>46</v>
      </c>
      <c r="AJ28" s="36">
        <f t="shared" si="139"/>
        <v>107525</v>
      </c>
      <c r="AK28" s="37">
        <f>IF(AI28&gt;0,AI28/AI$36,"-")</f>
        <v>0.20087336244541484</v>
      </c>
      <c r="AL28" s="37">
        <f>IF(AJ28&gt;0,AJ28/AJ$36,"-")</f>
        <v>0.32713443620460164</v>
      </c>
      <c r="AM28" s="38">
        <f>IF(AI28&gt;0,AJ28/AI28,"-")</f>
        <v>2337.5</v>
      </c>
      <c r="AN28" s="10"/>
      <c r="AO28" s="35">
        <f>IFERROR(VLOOKUP($C$2&amp;"-"&amp;$A28&amp;"-"&amp;$D28&amp;"-"&amp;AO$1,data!$L:$N,2,0),)</f>
        <v>13</v>
      </c>
      <c r="AP28" s="36">
        <f>IFERROR(VLOOKUP($C$2&amp;"-"&amp;$A28&amp;"-"&amp;$D28&amp;"-"&amp;AP$1,data!$L:$N,3,0),)</f>
        <v>16651.03</v>
      </c>
      <c r="AQ28" s="37">
        <f>IF(AO28&gt;0,AO28/AO$36,"-")</f>
        <v>0.28260869565217389</v>
      </c>
      <c r="AR28" s="37">
        <f>IF(AP28&gt;0,AP28/AP$36,"-")</f>
        <v>0.29840004745432119</v>
      </c>
      <c r="AS28" s="38">
        <f>IF(AO28&gt;0,AP28/AO28,"-")</f>
        <v>1280.8484615384614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13</v>
      </c>
      <c r="BT28" s="36">
        <f t="shared" si="140"/>
        <v>16651.03</v>
      </c>
      <c r="BU28" s="37">
        <f>IF(BS28&gt;0,BS28/BS$36,"-")</f>
        <v>0.28260869565217389</v>
      </c>
      <c r="BV28" s="37">
        <f>IF(BT28&gt;0,BT28/BT$36,"-")</f>
        <v>0.29840004745432119</v>
      </c>
      <c r="BW28" s="38">
        <f>IF(BS28&gt;0,BT28/BS28,"-")</f>
        <v>1280.8484615384614</v>
      </c>
      <c r="BY28" s="65">
        <f>BS28+AI28</f>
        <v>59</v>
      </c>
      <c r="BZ28" s="36">
        <f>BT28+AJ28</f>
        <v>124176.03</v>
      </c>
      <c r="CA28" s="37">
        <f>IF(BY28&gt;0,BY28/BY$36,"-")</f>
        <v>0.21454545454545454</v>
      </c>
      <c r="CB28" s="37">
        <f>IF(BZ28&gt;0,BZ28/BZ$36,"-")</f>
        <v>0.32296419869794291</v>
      </c>
      <c r="CC28" s="38">
        <f>IF(BY28&gt;0,BZ28/BY28,"-")</f>
        <v>2104.6784745762711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74</v>
      </c>
      <c r="F29" s="47">
        <f>IFERROR(VLOOKUP($C$2&amp;"-"&amp;$A29&amp;"-"&amp;$D29&amp;"-"&amp;F$1,data!$L:$N,3,0),)+IFERROR(VLOOKUP($C$2&amp;"-"&amp;$A29&amp;"-Incubate 2019"&amp;"-"&amp;F$1,data!$L:$N,3,0),)</f>
        <v>72735</v>
      </c>
      <c r="G29" s="48">
        <f t="shared" ref="G29:G31" si="141">IF(E29&gt;0,E29/E$16,"-")</f>
        <v>0.11263318112633181</v>
      </c>
      <c r="H29" s="48">
        <f t="shared" ref="H29:H31" si="142">IF(F29&gt;0,F29/F$16,"-")</f>
        <v>3.0562494357378209E-2</v>
      </c>
      <c r="I29" s="49">
        <f t="shared" ref="I29:I31" si="143">IF(E29&gt;0,F29/E29,"-")</f>
        <v>982.90540540540542</v>
      </c>
      <c r="J29" s="46">
        <f>IFERROR(VLOOKUP($C$2&amp;"-"&amp;$A29&amp;"-"&amp;$D29&amp;"-"&amp;J$1,data!$L:$N,2,0),)+IFERROR(VLOOKUP($C$2&amp;"-"&amp;$A29&amp;"-Incubate 2019"&amp;"-"&amp;J$1,data!$L:$N,2,0),)</f>
        <v>45</v>
      </c>
      <c r="K29" s="47">
        <f>IFERROR(VLOOKUP($C$2&amp;"-"&amp;$A29&amp;"-"&amp;$D29&amp;"-"&amp;K$1,data!$L:$N,3,0),)+IFERROR(VLOOKUP($C$2&amp;"-"&amp;$A29&amp;"-Incubate 2019"&amp;"-"&amp;K$1,data!$L:$N,3,0),)</f>
        <v>36655</v>
      </c>
      <c r="L29" s="48">
        <f t="shared" ref="L29:L31" si="144">IF(J29&gt;0,J29/J$16,"-")</f>
        <v>0.14018691588785046</v>
      </c>
      <c r="M29" s="48">
        <f t="shared" ref="M29:M31" si="145">IF(K29&gt;0,K29/K$16,"-")</f>
        <v>2.5138639718063179E-2</v>
      </c>
      <c r="N29" s="49">
        <f t="shared" ref="N29:N31" si="146">IF(J29&gt;0,K29/J29,"-")</f>
        <v>814.55555555555554</v>
      </c>
      <c r="O29" s="46">
        <f>IFERROR(VLOOKUP($C$2&amp;"-"&amp;$A29&amp;"-"&amp;$D29&amp;"-"&amp;O$1,data!$L:$N,2,0),)+IFERROR(VLOOKUP($C$2&amp;"-"&amp;$A29&amp;"-Incubate 2019"&amp;"-"&amp;O$1,data!$L:$N,2,0),)</f>
        <v>14</v>
      </c>
      <c r="P29" s="47">
        <f>IFERROR(VLOOKUP($C$2&amp;"-"&amp;$A29&amp;"-"&amp;$D29&amp;"-"&amp;P$1,data!$L:$N,3,0),)+IFERROR(VLOOKUP($C$2&amp;"-"&amp;$A29&amp;"-Incubate 2019"&amp;"-"&amp;P$1,data!$L:$N,3,0),)</f>
        <v>16120</v>
      </c>
      <c r="Q29" s="48">
        <f t="shared" ref="Q29:Q31" si="147">IF(O29&gt;0,O29/O$16,"-")</f>
        <v>7.6086956521739135E-2</v>
      </c>
      <c r="R29" s="48">
        <f t="shared" ref="R29:R31" si="148">IF(P29&gt;0,P29/P$16,"-")</f>
        <v>1.1784788703563583E-2</v>
      </c>
      <c r="S29" s="49">
        <f t="shared" ref="S29:S31" si="149">IF(O29&gt;0,P29/O29,"-")</f>
        <v>1151.4285714285713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133</v>
      </c>
      <c r="AJ29" s="47">
        <f t="shared" si="139"/>
        <v>125510</v>
      </c>
      <c r="AK29" s="48">
        <f t="shared" ref="AK29:AL35" si="159">IF(AI29&gt;0,AI29/AI$36,"-")</f>
        <v>0.58078602620087338</v>
      </c>
      <c r="AL29" s="48">
        <f t="shared" si="159"/>
        <v>0.38185206312987258</v>
      </c>
      <c r="AM29" s="49">
        <f t="shared" ref="AM29:AM35" si="160">IF(AI29&gt;0,AJ29/AI29,"-")</f>
        <v>943.68421052631584</v>
      </c>
      <c r="AN29" s="10"/>
      <c r="AO29" s="46">
        <f>IFERROR(VLOOKUP($C$2&amp;"-"&amp;$A29&amp;"-"&amp;$D29&amp;"-"&amp;AO$1,data!$L:$N,2,0),)+IFERROR(VLOOKUP($C$2&amp;"-"&amp;$A29&amp;"-Incubate 2019"&amp;"-"&amp;AO$1,data!$L:$N,2,0),)</f>
        <v>1</v>
      </c>
      <c r="AP29" s="47">
        <f>IFERROR(VLOOKUP($C$2&amp;"-"&amp;$A29&amp;"-"&amp;$D29&amp;"-"&amp;AP$1,data!$L:$N,3,0),)+IFERROR(VLOOKUP($C$2&amp;"-"&amp;$A29&amp;"-Incubate 2019"&amp;"-"&amp;AP$1,data!$L:$N,3,0),)</f>
        <v>542.5</v>
      </c>
      <c r="AQ29" s="48">
        <f t="shared" ref="AQ29:AQ31" si="161">IF(AO29&gt;0,AO29/AO$16,"-")</f>
        <v>4.329004329004329E-3</v>
      </c>
      <c r="AR29" s="48">
        <f t="shared" ref="AR29:AR31" si="162">IF(AP29&gt;0,AP29/AP$16,"-")</f>
        <v>5.7296174614828973E-4</v>
      </c>
      <c r="AS29" s="49">
        <f t="shared" ref="AS29:AS31" si="163">IF(AO29&gt;0,AP29/AO29,"-")</f>
        <v>542.5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1</v>
      </c>
      <c r="BT29" s="47">
        <f t="shared" si="140"/>
        <v>542.5</v>
      </c>
      <c r="BU29" s="48">
        <f t="shared" ref="BU29:BV35" si="179">IF(BS29&gt;0,BS29/BS$36,"-")</f>
        <v>2.1739130434782608E-2</v>
      </c>
      <c r="BV29" s="48">
        <f t="shared" si="179"/>
        <v>9.7220427651604283E-3</v>
      </c>
      <c r="BW29" s="49">
        <f t="shared" ref="BW29:BW35" si="180">IF(BS29&gt;0,BT29/BS29,"-")</f>
        <v>542.5</v>
      </c>
      <c r="BY29" s="66">
        <f t="shared" ref="BY29:BZ35" si="181">BS29+AI29</f>
        <v>134</v>
      </c>
      <c r="BZ29" s="47">
        <f t="shared" si="181"/>
        <v>126052.5</v>
      </c>
      <c r="CA29" s="48">
        <f t="shared" ref="CA29:CB35" si="182">IF(BY29&gt;0,BY29/BY$36,"-")</f>
        <v>0.48727272727272725</v>
      </c>
      <c r="CB29" s="48">
        <f t="shared" si="182"/>
        <v>0.32784463037167844</v>
      </c>
      <c r="CC29" s="49">
        <f t="shared" ref="CC29:CC35" si="183">IF(BY29&gt;0,BZ29/BY29,"-")</f>
        <v>940.69029850746267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24</v>
      </c>
      <c r="F30" s="47">
        <f>IFERROR(VLOOKUP($C$2&amp;"-"&amp;$A30&amp;"-"&amp;$D30&amp;"-"&amp;F$1,data!$L:$N,3,0),)</f>
        <v>41237.5</v>
      </c>
      <c r="G30" s="48">
        <f t="shared" si="141"/>
        <v>3.6529680365296802E-2</v>
      </c>
      <c r="H30" s="48">
        <f t="shared" si="142"/>
        <v>1.7327570785211851E-2</v>
      </c>
      <c r="I30" s="49">
        <f t="shared" si="143"/>
        <v>1718.2291666666667</v>
      </c>
      <c r="J30" s="46">
        <f>IFERROR(VLOOKUP($C$2&amp;"-"&amp;$A30&amp;"-"&amp;$D30&amp;"-"&amp;J$1,data!$L:$N,2,0),)</f>
        <v>13</v>
      </c>
      <c r="K30" s="47">
        <f>IFERROR(VLOOKUP($C$2&amp;"-"&amp;$A30&amp;"-"&amp;$D30&amp;"-"&amp;K$1,data!$L:$N,3,0),)</f>
        <v>19300</v>
      </c>
      <c r="L30" s="48">
        <f t="shared" si="144"/>
        <v>4.0498442367601244E-2</v>
      </c>
      <c r="M30" s="48">
        <f t="shared" si="145"/>
        <v>1.3236277358030811E-2</v>
      </c>
      <c r="N30" s="49">
        <f t="shared" si="146"/>
        <v>1484.6153846153845</v>
      </c>
      <c r="O30" s="46">
        <f>IFERROR(VLOOKUP($C$2&amp;"-"&amp;$A30&amp;"-"&amp;$D30&amp;"-"&amp;O$1,data!$L:$N,2,0),)</f>
        <v>2</v>
      </c>
      <c r="P30" s="47">
        <f>IFERROR(VLOOKUP($C$2&amp;"-"&amp;$A30&amp;"-"&amp;$D30&amp;"-"&amp;P$1,data!$L:$N,3,0),)</f>
        <v>1700</v>
      </c>
      <c r="Q30" s="48">
        <f t="shared" si="147"/>
        <v>1.0869565217391304E-2</v>
      </c>
      <c r="R30" s="48">
        <f t="shared" si="148"/>
        <v>1.2428127044701049E-3</v>
      </c>
      <c r="S30" s="49">
        <f t="shared" si="149"/>
        <v>850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39</v>
      </c>
      <c r="AJ30" s="47">
        <f t="shared" si="139"/>
        <v>62237.5</v>
      </c>
      <c r="AK30" s="48">
        <f t="shared" si="159"/>
        <v>0.1703056768558952</v>
      </c>
      <c r="AL30" s="48">
        <f t="shared" si="159"/>
        <v>0.18935158775432592</v>
      </c>
      <c r="AM30" s="49">
        <f t="shared" si="160"/>
        <v>1595.8333333333333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39</v>
      </c>
      <c r="BZ30" s="47">
        <f t="shared" si="181"/>
        <v>62237.5</v>
      </c>
      <c r="CA30" s="48">
        <f t="shared" si="182"/>
        <v>0.14181818181818182</v>
      </c>
      <c r="CB30" s="48">
        <f t="shared" si="182"/>
        <v>0.16187088858021328</v>
      </c>
      <c r="CC30" s="49">
        <f t="shared" si="183"/>
        <v>1595.8333333333333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6</v>
      </c>
      <c r="K31" s="47">
        <f>IFERROR(VLOOKUP($C$2&amp;"-"&amp;$A31&amp;"-"&amp;$D31&amp;"-"&amp;K$1,data!$L:$N,3,0),)+IFERROR(VLOOKUP($C$2&amp;"-"&amp;$A31&amp;"-Incubate 2020"&amp;"-"&amp;K$1,data!$L:$N,3,0),)</f>
        <v>19050</v>
      </c>
      <c r="L31" s="48">
        <f t="shared" si="144"/>
        <v>1.8691588785046728E-2</v>
      </c>
      <c r="M31" s="48">
        <f t="shared" si="145"/>
        <v>1.3064822988108132E-2</v>
      </c>
      <c r="N31" s="49">
        <f t="shared" si="146"/>
        <v>3175</v>
      </c>
      <c r="O31" s="46">
        <f>IFERROR(VLOOKUP($C$2&amp;"-"&amp;$A31&amp;"-"&amp;$D31&amp;"-"&amp;O$1,data!$L:$N,2,0),)+IFERROR(VLOOKUP($C$2&amp;"-"&amp;$A31&amp;"-Incubate 2020"&amp;"-"&amp;O$1,data!$L:$N,2,0),)</f>
        <v>2</v>
      </c>
      <c r="P31" s="47">
        <f>IFERROR(VLOOKUP($C$2&amp;"-"&amp;$A31&amp;"-"&amp;$D31&amp;"-"&amp;P$1,data!$L:$N,3,0),)+IFERROR(VLOOKUP($C$2&amp;"-"&amp;$A31&amp;"-Incubate 2020"&amp;"-"&amp;P$1,data!$L:$N,3,0),)</f>
        <v>5440</v>
      </c>
      <c r="Q31" s="48">
        <f t="shared" si="147"/>
        <v>1.0869565217391304E-2</v>
      </c>
      <c r="R31" s="48">
        <f t="shared" si="148"/>
        <v>3.9770006543043352E-3</v>
      </c>
      <c r="S31" s="49">
        <f t="shared" si="149"/>
        <v>2720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0</v>
      </c>
      <c r="AE31" s="47">
        <f>IFERROR(VLOOKUP($C$2&amp;"-"&amp;$A31&amp;"-"&amp;$D31&amp;"-"&amp;AE$1,data!$L:$N,3,0),)+IFERROR(VLOOKUP($C$2&amp;"-"&amp;$A31&amp;"-Incubate 2020"&amp;"-"&amp;AE$1,data!$L:$N,3,0),)</f>
        <v>0</v>
      </c>
      <c r="AF31" s="48" t="str">
        <f t="shared" si="156"/>
        <v>-</v>
      </c>
      <c r="AG31" s="48" t="str">
        <f t="shared" si="157"/>
        <v>-</v>
      </c>
      <c r="AH31" s="49" t="str">
        <f t="shared" si="158"/>
        <v>-</v>
      </c>
      <c r="AI31" s="46">
        <f t="shared" si="139"/>
        <v>8</v>
      </c>
      <c r="AJ31" s="47">
        <f t="shared" si="139"/>
        <v>24490</v>
      </c>
      <c r="AK31" s="48">
        <f t="shared" si="159"/>
        <v>3.4934497816593885E-2</v>
      </c>
      <c r="AL31" s="48">
        <f t="shared" si="159"/>
        <v>7.4508461684730937E-2</v>
      </c>
      <c r="AM31" s="49">
        <f t="shared" si="160"/>
        <v>3061.25</v>
      </c>
      <c r="AN31" s="10"/>
      <c r="AO31" s="46">
        <f>IFERROR(VLOOKUP($C$2&amp;"-"&amp;$A31&amp;"-"&amp;$D31&amp;"-"&amp;AO$1,data!$L:$N,2,0),)+IFERROR(VLOOKUP($C$2&amp;"-"&amp;$A31&amp;"-Incubate 2020"&amp;"-"&amp;AO$1,data!$L:$N,2,0),)</f>
        <v>13</v>
      </c>
      <c r="AP31" s="47">
        <f>IFERROR(VLOOKUP($C$2&amp;"-"&amp;$A31&amp;"-"&amp;$D31&amp;"-"&amp;AP$1,data!$L:$N,3,0),)+IFERROR(VLOOKUP($C$2&amp;"-"&amp;$A31&amp;"-Incubate 2020"&amp;"-"&amp;AP$1,data!$L:$N,3,0),)</f>
        <v>10254.040000000001</v>
      </c>
      <c r="AQ31" s="48">
        <f t="shared" si="161"/>
        <v>5.627705627705628E-2</v>
      </c>
      <c r="AR31" s="48">
        <f t="shared" si="162"/>
        <v>1.0829811361243152E-2</v>
      </c>
      <c r="AS31" s="49">
        <f t="shared" si="163"/>
        <v>788.77230769230778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13</v>
      </c>
      <c r="BT31" s="47">
        <f t="shared" si="140"/>
        <v>10254.040000000001</v>
      </c>
      <c r="BU31" s="48">
        <f t="shared" si="179"/>
        <v>0.28260869565217389</v>
      </c>
      <c r="BV31" s="48">
        <f t="shared" si="179"/>
        <v>0.18376076570629613</v>
      </c>
      <c r="BW31" s="49">
        <f t="shared" si="180"/>
        <v>788.77230769230778</v>
      </c>
      <c r="BY31" s="66">
        <f t="shared" ref="BY31:BY35" si="184">BS31+AI31</f>
        <v>21</v>
      </c>
      <c r="BZ31" s="47">
        <f t="shared" si="181"/>
        <v>34744.04</v>
      </c>
      <c r="CA31" s="48">
        <f t="shared" si="182"/>
        <v>7.636363636363637E-2</v>
      </c>
      <c r="CB31" s="48">
        <f t="shared" si="182"/>
        <v>9.0364308136838309E-2</v>
      </c>
      <c r="CC31" s="49">
        <f t="shared" si="183"/>
        <v>1654.4780952380952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0</v>
      </c>
      <c r="AE32" s="47">
        <f>IFERROR(VLOOKUP($C$2&amp;"-"&amp;$A32&amp;"-"&amp;$D32&amp;"-"&amp;AE$1,data!$L:$N,3,0),)</f>
        <v>0</v>
      </c>
      <c r="AF32" s="48" t="str">
        <f t="shared" ref="AF32:AG35" si="195">IF(AD32&gt;0,AD32/AD$36,"-")</f>
        <v>-</v>
      </c>
      <c r="AG32" s="48" t="str">
        <f t="shared" si="195"/>
        <v>-</v>
      </c>
      <c r="AH32" s="49" t="str">
        <f t="shared" ref="AH32:AH35" si="196">IF(AD32&gt;0,AE32/AD32,"-")</f>
        <v>-</v>
      </c>
      <c r="AI32" s="46">
        <f t="shared" si="139"/>
        <v>0</v>
      </c>
      <c r="AJ32" s="47">
        <f t="shared" si="139"/>
        <v>0</v>
      </c>
      <c r="AK32" s="48" t="str">
        <f t="shared" si="159"/>
        <v>-</v>
      </c>
      <c r="AL32" s="48" t="str">
        <f t="shared" si="159"/>
        <v>-</v>
      </c>
      <c r="AM32" s="49" t="str">
        <f t="shared" si="160"/>
        <v>-</v>
      </c>
      <c r="AN32" s="10"/>
      <c r="AO32" s="46">
        <f>IFERROR(VLOOKUP($C$2&amp;"-"&amp;$A32&amp;"-"&amp;$D32&amp;"-"&amp;AO$1,data!$L:$N,2,0),)</f>
        <v>19</v>
      </c>
      <c r="AP32" s="47">
        <f>IFERROR(VLOOKUP($C$2&amp;"-"&amp;$A32&amp;"-"&amp;$D32&amp;"-"&amp;AP$1,data!$L:$N,3,0),)</f>
        <v>28353.46</v>
      </c>
      <c r="AQ32" s="48">
        <f t="shared" ref="AQ32:AR35" si="197">IF(AO32&gt;0,AO32/AO$36,"-")</f>
        <v>0.41304347826086957</v>
      </c>
      <c r="AR32" s="48">
        <f t="shared" si="197"/>
        <v>0.50811714407422226</v>
      </c>
      <c r="AS32" s="49">
        <f t="shared" ref="AS32:AS35" si="198">IF(AO32&gt;0,AP32/AO32,"-")</f>
        <v>1492.2873684210526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19</v>
      </c>
      <c r="BT32" s="47">
        <f t="shared" si="140"/>
        <v>28353.46</v>
      </c>
      <c r="BU32" s="48">
        <f t="shared" si="179"/>
        <v>0.41304347826086957</v>
      </c>
      <c r="BV32" s="48">
        <f t="shared" si="179"/>
        <v>0.50811714407422226</v>
      </c>
      <c r="BW32" s="49">
        <f t="shared" si="180"/>
        <v>1492.2873684210526</v>
      </c>
      <c r="BY32" s="66">
        <f t="shared" si="184"/>
        <v>19</v>
      </c>
      <c r="BZ32" s="47">
        <f t="shared" si="181"/>
        <v>28353.46</v>
      </c>
      <c r="CA32" s="48">
        <f t="shared" si="182"/>
        <v>6.9090909090909092E-2</v>
      </c>
      <c r="CB32" s="48">
        <f t="shared" si="182"/>
        <v>7.3743318168685026E-2</v>
      </c>
      <c r="CC32" s="49">
        <f t="shared" si="183"/>
        <v>1492.2873684210526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2</v>
      </c>
      <c r="F35" s="54">
        <f>SUMIFS(data!$N:$N,data!$I:$I,$C$2,data!$J:$J,$A35,data!$H:$H,E$1,data!$K:$K,$D35)</f>
        <v>5950</v>
      </c>
      <c r="G35" s="55">
        <f t="shared" si="185"/>
        <v>1.6528925619834711E-2</v>
      </c>
      <c r="H35" s="55">
        <f t="shared" si="185"/>
        <v>3.7588641281172515E-2</v>
      </c>
      <c r="I35" s="56">
        <f t="shared" si="186"/>
        <v>2975</v>
      </c>
      <c r="J35" s="53">
        <f>SUMIFS(data!$M:$M,data!$I:$I,$C$2,data!$J:$J,$A35,data!$H:$H,J$1,data!$K:$K,$D35)</f>
        <v>1</v>
      </c>
      <c r="K35" s="54">
        <f>SUMIFS(data!$N:$N,data!$I:$I,$C$2,data!$J:$J,$A35,data!$H:$H,J$1,data!$K:$K,$D35)</f>
        <v>2975</v>
      </c>
      <c r="L35" s="55">
        <f t="shared" si="187"/>
        <v>1.2500000000000001E-2</v>
      </c>
      <c r="M35" s="55">
        <f t="shared" si="187"/>
        <v>2.4753505013104797E-2</v>
      </c>
      <c r="N35" s="56">
        <f t="shared" si="188"/>
        <v>2975</v>
      </c>
      <c r="O35" s="53">
        <f>SUMIFS(data!$M:$M,data!$I:$I,$C$2,data!$J:$J,$A35,data!$H:$H,O$1,data!$K:$K,$D35)</f>
        <v>0</v>
      </c>
      <c r="P35" s="54">
        <f>SUMIFS(data!$N:$N,data!$I:$I,$C$2,data!$J:$J,$A35,data!$H:$H,O$1,data!$K:$K,$D35)</f>
        <v>0</v>
      </c>
      <c r="Q35" s="55" t="str">
        <f t="shared" si="189"/>
        <v>-</v>
      </c>
      <c r="R35" s="55" t="str">
        <f t="shared" si="189"/>
        <v>-</v>
      </c>
      <c r="S35" s="56" t="str">
        <f t="shared" si="190"/>
        <v>-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0</v>
      </c>
      <c r="AE35" s="54">
        <f>SUMIFS(data!$N:$N,data!$I:$I,$C$2,data!$J:$J,$A35,data!$H:$H,AD$1,data!$K:$K,$D35)</f>
        <v>0</v>
      </c>
      <c r="AF35" s="55" t="str">
        <f t="shared" si="195"/>
        <v>-</v>
      </c>
      <c r="AG35" s="55" t="str">
        <f t="shared" si="195"/>
        <v>-</v>
      </c>
      <c r="AH35" s="56" t="str">
        <f t="shared" si="196"/>
        <v>-</v>
      </c>
      <c r="AI35" s="53">
        <f t="shared" si="139"/>
        <v>3</v>
      </c>
      <c r="AJ35" s="54">
        <f t="shared" si="139"/>
        <v>8925</v>
      </c>
      <c r="AK35" s="55">
        <f t="shared" si="159"/>
        <v>1.3100436681222707E-2</v>
      </c>
      <c r="AL35" s="55">
        <f t="shared" si="159"/>
        <v>2.7153451226468912E-2</v>
      </c>
      <c r="AM35" s="56">
        <f t="shared" si="160"/>
        <v>2975</v>
      </c>
      <c r="AN35" s="10"/>
      <c r="AO35" s="53">
        <f>SUMIFS(data!$M:$M,data!$I:$I,$C$2,data!$J:$J,$A35,data!$H:$H,AO$1,data!$K:$K,$D35)</f>
        <v>0</v>
      </c>
      <c r="AP35" s="54">
        <f>SUMIFS(data!$N:$N,data!$I:$I,$C$2,data!$J:$J,$A35,data!$H:$H,AO$1,data!$K:$K,$D35)</f>
        <v>0</v>
      </c>
      <c r="AQ35" s="55" t="str">
        <f t="shared" si="197"/>
        <v>-</v>
      </c>
      <c r="AR35" s="55" t="str">
        <f t="shared" si="197"/>
        <v>-</v>
      </c>
      <c r="AS35" s="56" t="str">
        <f t="shared" si="198"/>
        <v>-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3</v>
      </c>
      <c r="BZ35" s="47">
        <f t="shared" si="181"/>
        <v>8925</v>
      </c>
      <c r="CA35" s="48">
        <f t="shared" si="182"/>
        <v>1.090909090909091E-2</v>
      </c>
      <c r="CB35" s="48">
        <f t="shared" si="182"/>
        <v>2.3212656044641955E-2</v>
      </c>
      <c r="CC35" s="49">
        <f t="shared" si="183"/>
        <v>2975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121</v>
      </c>
      <c r="F36" s="40">
        <f>SUM(F28:F35)</f>
        <v>158292.5</v>
      </c>
      <c r="G36" s="41">
        <f>IF(E36&gt;0,E36/E$38,"-")</f>
        <v>0.10576923076923077</v>
      </c>
      <c r="H36" s="41">
        <f>IF(F36&gt;0,F36/F$38,"-")</f>
        <v>4.6266972789463609E-2</v>
      </c>
      <c r="I36" s="42">
        <f>IF(E36&gt;0,F36/E36,"-")</f>
        <v>1308.202479338843</v>
      </c>
      <c r="J36" s="39">
        <f>SUM(J28:J35)</f>
        <v>80</v>
      </c>
      <c r="K36" s="40">
        <f>SUM(K28:K35)</f>
        <v>120185</v>
      </c>
      <c r="L36" s="41">
        <f>IF(J36&gt;0,J36/J$38,"-")</f>
        <v>0.11544011544011544</v>
      </c>
      <c r="M36" s="41">
        <f>IF(K36&gt;0,K36/K$38,"-")</f>
        <v>4.7058977387297009E-2</v>
      </c>
      <c r="N36" s="42">
        <f>IF(J36&gt;0,K36/J36,"-")</f>
        <v>1502.3125</v>
      </c>
      <c r="O36" s="39">
        <f>SUM(O28:O35)</f>
        <v>28</v>
      </c>
      <c r="P36" s="40">
        <f>SUM(P28:P35)</f>
        <v>50210</v>
      </c>
      <c r="Q36" s="41">
        <f>IF(O36&gt;0,O36/O$38,"-")</f>
        <v>7.1611253196930943E-2</v>
      </c>
      <c r="R36" s="41">
        <f>IF(P36&gt;0,P36/P$38,"-")</f>
        <v>2.2455528348930557E-2</v>
      </c>
      <c r="S36" s="42">
        <f>IF(O36&gt;0,P36/O36,"-")</f>
        <v>1793.2142857142858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0</v>
      </c>
      <c r="AE36" s="40">
        <f>SUM(AE28:AE35)</f>
        <v>0</v>
      </c>
      <c r="AF36" s="41" t="str">
        <f>IF(AD36&gt;0,AD36/AD$38,"-")</f>
        <v>-</v>
      </c>
      <c r="AG36" s="41" t="str">
        <f>IF(AE36&gt;0,AE36/AE$38,"-")</f>
        <v>-</v>
      </c>
      <c r="AH36" s="42" t="str">
        <f>IF(AD36&gt;0,AE36/AD36,"-")</f>
        <v>-</v>
      </c>
      <c r="AI36" s="39">
        <f>SUM(AI28:AI35)</f>
        <v>229</v>
      </c>
      <c r="AJ36" s="40">
        <f>SUM(AJ28:AJ35)</f>
        <v>328687.5</v>
      </c>
      <c r="AK36" s="41">
        <f>IF(AI36&gt;0,AI36/AI$38,"-")</f>
        <v>0.10278276481149012</v>
      </c>
      <c r="AL36" s="41">
        <f>IF(AJ36&gt;0,AJ36/AJ$38,"-")</f>
        <v>4.0029250840338731E-2</v>
      </c>
      <c r="AM36" s="42">
        <f>IF(AI36&gt;0,AJ36/AI36,"-")</f>
        <v>1435.3165938864629</v>
      </c>
      <c r="AN36" s="16"/>
      <c r="AO36" s="39">
        <f>SUM(AO28:AO35)</f>
        <v>46</v>
      </c>
      <c r="AP36" s="40">
        <f>SUM(AP28:AP35)</f>
        <v>55801.03</v>
      </c>
      <c r="AQ36" s="41">
        <f>IF(AO36&gt;0,AO36/AO$38,"-")</f>
        <v>0.10087719298245613</v>
      </c>
      <c r="AR36" s="41">
        <f>IF(AP36&gt;0,AP36/AP$38,"-")</f>
        <v>3.9660103831931144E-2</v>
      </c>
      <c r="AS36" s="42">
        <f>IF(AO36&gt;0,AP36/AO36,"-")</f>
        <v>1213.0658695652173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46</v>
      </c>
      <c r="BT36" s="40">
        <f>SUM(BT28:BT35)</f>
        <v>55801.03</v>
      </c>
      <c r="BU36" s="41">
        <f>IF(BS36&gt;0,BS36/BS$38,"-")</f>
        <v>0.1419753086419753</v>
      </c>
      <c r="BV36" s="41">
        <f>IF(BT36&gt;0,BT36/BT$38,"-")</f>
        <v>5.7988824845212963E-2</v>
      </c>
      <c r="BW36" s="42">
        <f>IF(BS36&gt;0,BT36/BS36,"-")</f>
        <v>1213.0658695652173</v>
      </c>
      <c r="BY36" s="68">
        <f>SUM(BY28:BY35)</f>
        <v>275</v>
      </c>
      <c r="BZ36" s="40">
        <f>SUM(BZ28:BZ35)</f>
        <v>384488.53</v>
      </c>
      <c r="CA36" s="41">
        <f>IF(BY36&gt;0,BY36/BY$38,"-")</f>
        <v>0.10775862068965517</v>
      </c>
      <c r="CB36" s="41">
        <f>IF(BZ36&gt;0,BZ36/BZ$38,"-")</f>
        <v>4.191316453207708E-2</v>
      </c>
      <c r="CC36" s="42">
        <f>IF(BY36&gt;0,BZ36/BY36,"-")</f>
        <v>1398.1401090909092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1144</v>
      </c>
      <c r="F38" s="59">
        <f>F36+F26+F16+F6</f>
        <v>3421285</v>
      </c>
      <c r="G38" s="60"/>
      <c r="H38" s="60"/>
      <c r="I38" s="61">
        <f>IF(E38&gt;0,F38/E38,"-")</f>
        <v>2990.6337412587413</v>
      </c>
      <c r="J38" s="58">
        <f>J36+J26+J16+J6</f>
        <v>693</v>
      </c>
      <c r="K38" s="59">
        <f>K36+K26+K16+K6</f>
        <v>2553922.9</v>
      </c>
      <c r="L38" s="60"/>
      <c r="M38" s="60"/>
      <c r="N38" s="61">
        <f>IF(J38&gt;0,K38/J38,"-")</f>
        <v>3685.3144300144299</v>
      </c>
      <c r="O38" s="58">
        <f>O36+O26+O16+O6</f>
        <v>391</v>
      </c>
      <c r="P38" s="59">
        <f>P36+P26+P16+P6</f>
        <v>2235975</v>
      </c>
      <c r="Q38" s="60"/>
      <c r="R38" s="60"/>
      <c r="S38" s="61">
        <f>IF(O38&gt;0,P38/O38,"-")</f>
        <v>5718.6061381074169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0</v>
      </c>
      <c r="AE38" s="59">
        <f>AE36+AE26+AE16+AE6</f>
        <v>0</v>
      </c>
      <c r="AF38" s="60"/>
      <c r="AG38" s="60"/>
      <c r="AH38" s="61" t="str">
        <f>IF(AD38&gt;0,AE38/AD38,"-")</f>
        <v>-</v>
      </c>
      <c r="AI38" s="58">
        <f>AI36+AI26+AI16+AI6</f>
        <v>2228</v>
      </c>
      <c r="AJ38" s="59">
        <f>AJ36+AJ26+AJ16+AJ6</f>
        <v>8211182.8999999994</v>
      </c>
      <c r="AK38" s="60"/>
      <c r="AL38" s="60"/>
      <c r="AM38" s="61">
        <f>IF(AI38&gt;0,AJ38/AI38,"-")</f>
        <v>3685.4501346499101</v>
      </c>
      <c r="AN38" s="17"/>
      <c r="AO38" s="58">
        <f>AO36+AO26+AO16+AO6</f>
        <v>456</v>
      </c>
      <c r="AP38" s="59">
        <f>AP36+AP26+AP16+AP6</f>
        <v>1406981.44</v>
      </c>
      <c r="AQ38" s="60"/>
      <c r="AR38" s="60"/>
      <c r="AS38" s="61">
        <f>IF(AO38&gt;0,AP38/AO38,"-")</f>
        <v>3085.4856140350876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324</v>
      </c>
      <c r="BT38" s="59">
        <f>BT36+BT26+BT16+BT6</f>
        <v>962272.13</v>
      </c>
      <c r="BU38" s="60"/>
      <c r="BV38" s="60"/>
      <c r="BW38" s="61">
        <f>IF(BS38&gt;0,BT38/BS38,"-")</f>
        <v>2969.9757098765431</v>
      </c>
      <c r="BY38" s="70">
        <f>BY36+BY26+BY16+BY6</f>
        <v>2552</v>
      </c>
      <c r="BZ38" s="59">
        <f>BZ36+BZ26+BZ16+BZ6</f>
        <v>9173455.0299999993</v>
      </c>
      <c r="CA38" s="60"/>
      <c r="CB38" s="60"/>
      <c r="CC38" s="61">
        <f>IF(BY38&gt;0,BZ38/BY38,"-")</f>
        <v>3594.6140399686519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ht="15.65" thickTop="1" x14ac:dyDescent="0.3">
      <c r="C40" s="140" t="s">
        <v>13</v>
      </c>
      <c r="D40" s="8" t="s">
        <v>20</v>
      </c>
      <c r="E40" s="35">
        <f>E8+E18+E28</f>
        <v>79</v>
      </c>
      <c r="F40" s="36">
        <f>F8+F18+F28</f>
        <v>260178.09</v>
      </c>
      <c r="G40" s="37">
        <f>IF(E40&gt;0,E40/E$48,"-")</f>
        <v>7.247706422018349E-2</v>
      </c>
      <c r="H40" s="37">
        <f>IF(F40&gt;0,F40/F$48,"-")</f>
        <v>8.3647118962842715E-2</v>
      </c>
      <c r="I40" s="38">
        <f>IF(E40&gt;0,F40/E40,"-")</f>
        <v>3293.3935443037976</v>
      </c>
      <c r="J40" s="35">
        <f>J8+J18+J28</f>
        <v>93</v>
      </c>
      <c r="K40" s="36">
        <f>K8+K18+K28</f>
        <v>503973.21</v>
      </c>
      <c r="L40" s="37">
        <f>IF(J40&gt;0,J40/J$48,"-")</f>
        <v>0.15321252059308071</v>
      </c>
      <c r="M40" s="37">
        <f>IF(K40&gt;0,K40/K$48,"-")</f>
        <v>0.24363858471524608</v>
      </c>
      <c r="N40" s="38">
        <f>IF(J40&gt;0,K40/J40,"-")</f>
        <v>5419.0667741935486</v>
      </c>
      <c r="O40" s="35">
        <f>O8+O18+O28</f>
        <v>89</v>
      </c>
      <c r="P40" s="36">
        <f>P8+P18+P28</f>
        <v>596965</v>
      </c>
      <c r="Q40" s="37">
        <f>IF(O40&gt;0,O40/O$48,"-")</f>
        <v>0.31785714285714284</v>
      </c>
      <c r="R40" s="37">
        <f>IF(P40&gt;0,P40/P$48,"-")</f>
        <v>0.37931801357872896</v>
      </c>
      <c r="S40" s="38">
        <f>IF(O40&gt;0,P40/O40,"-")</f>
        <v>6707.4719101123592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0</v>
      </c>
      <c r="AE40" s="36">
        <f>AE8+AE18+AE28</f>
        <v>0</v>
      </c>
      <c r="AF40" s="37" t="str">
        <f>IF(AD40&gt;0,AD40/AD$48,"-")</f>
        <v>-</v>
      </c>
      <c r="AG40" s="37" t="str">
        <f>IF(AE40&gt;0,AE40/AE$48,"-")</f>
        <v>-</v>
      </c>
      <c r="AH40" s="38" t="str">
        <f>IF(AD40&gt;0,AE40/AD40,"-")</f>
        <v>-</v>
      </c>
      <c r="AI40" s="35">
        <f>AI8+AI18+AI28</f>
        <v>261</v>
      </c>
      <c r="AJ40" s="36">
        <f>AJ8+AJ18+AJ28</f>
        <v>1361116.3</v>
      </c>
      <c r="AK40" s="37">
        <f>IF(AI40&gt;0,AI40/AI$48,"-")</f>
        <v>0.13201820940819423</v>
      </c>
      <c r="AL40" s="37">
        <f>IF(AJ40&gt;0,AJ40/AJ$48,"-")</f>
        <v>0.20156510146795423</v>
      </c>
      <c r="AM40" s="38">
        <f>IF(AI40&gt;0,AJ40/AI40,"-")</f>
        <v>5215.0049808429121</v>
      </c>
      <c r="AN40" s="10"/>
      <c r="AO40" s="35">
        <f>AO8+AO18+AO28</f>
        <v>75</v>
      </c>
      <c r="AP40" s="36">
        <f>AP8+AP18+AP28</f>
        <v>325370.19999999995</v>
      </c>
      <c r="AQ40" s="37">
        <f>IF(AO40&gt;0,AO40/AO$48,"-")</f>
        <v>0.18159806295399517</v>
      </c>
      <c r="AR40" s="37">
        <f>IF(AP40&gt;0,AP40/AP$48,"-")</f>
        <v>0.28035843463911159</v>
      </c>
      <c r="AS40" s="38">
        <f>IF(AO40&gt;0,AP40/AO40,"-")</f>
        <v>4338.2693333333327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75</v>
      </c>
      <c r="BT40" s="36">
        <f>BT8+BT18+BT28</f>
        <v>325370.19999999995</v>
      </c>
      <c r="BU40" s="37">
        <f>IF(BS40&gt;0,BS40/BS$48,"-")</f>
        <v>0.2669039145907473</v>
      </c>
      <c r="BV40" s="37">
        <f>IF(BT40&gt;0,BT40/BT$48,"-")</f>
        <v>0.45452829101951858</v>
      </c>
      <c r="BW40" s="38">
        <f>IF(BS40&gt;0,BT40/BS40,"-")</f>
        <v>4338.2693333333327</v>
      </c>
      <c r="BY40" s="65">
        <f>BY8+BY18+BY28</f>
        <v>336</v>
      </c>
      <c r="BZ40" s="36">
        <f>BZ8+BZ18+BZ28</f>
        <v>1686486.5</v>
      </c>
      <c r="CA40" s="37">
        <f>IF(BY40&gt;0,BY40/BY$48,"-")</f>
        <v>0.14880425155004429</v>
      </c>
      <c r="CB40" s="37">
        <f>IF(BZ40&gt;0,BZ40/BZ$48,"-")</f>
        <v>0.22581088269267469</v>
      </c>
      <c r="CC40" s="38">
        <f>IF(BY40&gt;0,BZ40/BY40,"-")</f>
        <v>5019.3050595238092</v>
      </c>
    </row>
    <row r="41" spans="1:81" s="3" customFormat="1" x14ac:dyDescent="0.3">
      <c r="C41" s="141"/>
      <c r="D41" s="9" t="s">
        <v>26</v>
      </c>
      <c r="E41" s="46">
        <f>E9+E19+E29</f>
        <v>729</v>
      </c>
      <c r="F41" s="47">
        <f t="shared" ref="F41" si="209">F9+F19+F29</f>
        <v>1908315.15</v>
      </c>
      <c r="G41" s="48">
        <f t="shared" ref="G41:H47" si="210">IF(E41&gt;0,E41/E$48,"-")</f>
        <v>0.66880733944954129</v>
      </c>
      <c r="H41" s="48">
        <f t="shared" si="210"/>
        <v>0.61352231608220753</v>
      </c>
      <c r="I41" s="49">
        <f t="shared" ref="I41:I47" si="211">IF(E41&gt;0,F41/E41,"-")</f>
        <v>2617.7162551440329</v>
      </c>
      <c r="J41" s="46">
        <f>J9+J19+J29</f>
        <v>285</v>
      </c>
      <c r="K41" s="47">
        <f t="shared" ref="K41" si="212">K9+K19+K29</f>
        <v>770702.69</v>
      </c>
      <c r="L41" s="48">
        <f t="shared" ref="L41:M47" si="213">IF(J41&gt;0,J41/J$48,"-")</f>
        <v>0.46952224052718289</v>
      </c>
      <c r="M41" s="48">
        <f t="shared" si="213"/>
        <v>0.37258510750568075</v>
      </c>
      <c r="N41" s="49">
        <f t="shared" ref="N41:N47" si="214">IF(J41&gt;0,K41/J41,"-")</f>
        <v>2704.2199649122804</v>
      </c>
      <c r="O41" s="46">
        <f>O9+O19+O29</f>
        <v>52</v>
      </c>
      <c r="P41" s="47">
        <f t="shared" ref="P41" si="215">P9+P19+P29</f>
        <v>105095</v>
      </c>
      <c r="Q41" s="48">
        <f t="shared" ref="Q41:R47" si="216">IF(O41&gt;0,O41/O$48,"-")</f>
        <v>0.18571428571428572</v>
      </c>
      <c r="R41" s="48">
        <f t="shared" si="216"/>
        <v>6.677849896904596E-2</v>
      </c>
      <c r="S41" s="49">
        <f t="shared" ref="S41:S47" si="217">IF(O41&gt;0,P41/O41,"-")</f>
        <v>2021.0576923076924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0</v>
      </c>
      <c r="AE41" s="47">
        <f t="shared" ref="AE41" si="224">AE9+AE19+AE29</f>
        <v>0</v>
      </c>
      <c r="AF41" s="48" t="str">
        <f t="shared" ref="AF41:AG47" si="225">IF(AD41&gt;0,AD41/AD$48,"-")</f>
        <v>-</v>
      </c>
      <c r="AG41" s="48" t="str">
        <f t="shared" si="225"/>
        <v>-</v>
      </c>
      <c r="AH41" s="49" t="str">
        <f t="shared" ref="AH41:AH47" si="226">IF(AD41&gt;0,AE41/AD41,"-")</f>
        <v>-</v>
      </c>
      <c r="AI41" s="46">
        <f>AI9+AI19+AI29</f>
        <v>1066</v>
      </c>
      <c r="AJ41" s="47">
        <f t="shared" ref="AJ41" si="227">AJ9+AJ19+AJ29</f>
        <v>2784112.84</v>
      </c>
      <c r="AK41" s="48">
        <f t="shared" ref="AK41:AL47" si="228">IF(AI41&gt;0,AI41/AI$48,"-")</f>
        <v>0.53920080930703085</v>
      </c>
      <c r="AL41" s="48">
        <f t="shared" si="228"/>
        <v>0.41229392895583877</v>
      </c>
      <c r="AM41" s="49">
        <f t="shared" ref="AM41:AM47" si="229">IF(AI41&gt;0,AJ41/AI41,"-")</f>
        <v>2611.738123827392</v>
      </c>
      <c r="AN41" s="10"/>
      <c r="AO41" s="46">
        <f>AO9+AO19+AO29</f>
        <v>2</v>
      </c>
      <c r="AP41" s="47">
        <f t="shared" ref="AP41" si="230">AP9+AP19+AP29</f>
        <v>2402.42</v>
      </c>
      <c r="AQ41" s="48">
        <f t="shared" ref="AQ41:AR47" si="231">IF(AO41&gt;0,AO41/AO$48,"-")</f>
        <v>4.8426150121065378E-3</v>
      </c>
      <c r="AR41" s="48">
        <f t="shared" si="231"/>
        <v>2.0700688340410233E-3</v>
      </c>
      <c r="AS41" s="49">
        <f t="shared" ref="AS41:AS47" si="232">IF(AO41&gt;0,AP41/AO41,"-")</f>
        <v>1201.21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2</v>
      </c>
      <c r="BT41" s="47">
        <f t="shared" ref="BT41" si="248">BT9+BT19+BT29</f>
        <v>2402.42</v>
      </c>
      <c r="BU41" s="48">
        <f t="shared" ref="BU41:BV47" si="249">IF(BS41&gt;0,BS41/BS$48,"-")</f>
        <v>7.1174377224199285E-3</v>
      </c>
      <c r="BV41" s="48">
        <f t="shared" si="249"/>
        <v>3.3560782668821914E-3</v>
      </c>
      <c r="BW41" s="49">
        <f t="shared" ref="BW41:BW47" si="250">IF(BS41&gt;0,BT41/BS41,"-")</f>
        <v>1201.21</v>
      </c>
      <c r="BY41" s="66">
        <f>BY9+BY19+BY29</f>
        <v>1068</v>
      </c>
      <c r="BZ41" s="47">
        <f t="shared" ref="BZ41" si="251">BZ9+BZ19+BZ29</f>
        <v>2786515.26</v>
      </c>
      <c r="CA41" s="48">
        <f t="shared" ref="CA41:CB47" si="252">IF(BY41&gt;0,BY41/BY$48,"-")</f>
        <v>0.47298494242692646</v>
      </c>
      <c r="CB41" s="48">
        <f t="shared" si="252"/>
        <v>0.37309843304242746</v>
      </c>
      <c r="CC41" s="49">
        <f t="shared" ref="CC41:CC47" si="253">IF(BY41&gt;0,BZ41/BY41,"-")</f>
        <v>2609.0966853932582</v>
      </c>
    </row>
    <row r="42" spans="1:81" s="3" customFormat="1" x14ac:dyDescent="0.3">
      <c r="C42" s="141"/>
      <c r="D42" s="9" t="s">
        <v>27</v>
      </c>
      <c r="E42" s="46">
        <f t="shared" ref="E42:F47" si="254">E10+E20+E30</f>
        <v>225</v>
      </c>
      <c r="F42" s="47">
        <f t="shared" si="254"/>
        <v>677335.71</v>
      </c>
      <c r="G42" s="48">
        <f t="shared" si="210"/>
        <v>0.20642201834862386</v>
      </c>
      <c r="H42" s="48">
        <f t="shared" si="210"/>
        <v>0.21776307417796606</v>
      </c>
      <c r="I42" s="49">
        <f t="shared" si="211"/>
        <v>3010.3809333333334</v>
      </c>
      <c r="J42" s="46">
        <f t="shared" ref="J42:K47" si="255">J10+J20+J30</f>
        <v>162</v>
      </c>
      <c r="K42" s="47">
        <f t="shared" si="255"/>
        <v>437845</v>
      </c>
      <c r="L42" s="48">
        <f t="shared" si="213"/>
        <v>0.26688632619439867</v>
      </c>
      <c r="M42" s="48">
        <f t="shared" si="213"/>
        <v>0.21166985468264654</v>
      </c>
      <c r="N42" s="49">
        <f t="shared" si="214"/>
        <v>2702.7469135802471</v>
      </c>
      <c r="O42" s="46">
        <f t="shared" ref="O42:P47" si="256">O10+O20+O30</f>
        <v>21</v>
      </c>
      <c r="P42" s="47">
        <f t="shared" si="256"/>
        <v>54540</v>
      </c>
      <c r="Q42" s="48">
        <f t="shared" si="216"/>
        <v>7.4999999999999997E-2</v>
      </c>
      <c r="R42" s="48">
        <f t="shared" si="216"/>
        <v>3.4655305521402224E-2</v>
      </c>
      <c r="S42" s="49">
        <f t="shared" si="217"/>
        <v>2597.1428571428573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408</v>
      </c>
      <c r="AJ42" s="47">
        <f t="shared" si="260"/>
        <v>1169720.71</v>
      </c>
      <c r="AK42" s="48">
        <f t="shared" si="228"/>
        <v>0.20637329286798178</v>
      </c>
      <c r="AL42" s="48">
        <f t="shared" si="228"/>
        <v>0.17322169575099311</v>
      </c>
      <c r="AM42" s="49">
        <f t="shared" si="229"/>
        <v>2866.9625245098036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408</v>
      </c>
      <c r="BZ42" s="47">
        <f t="shared" si="268"/>
        <v>1169720.71</v>
      </c>
      <c r="CA42" s="48">
        <f t="shared" si="252"/>
        <v>0.18069087688219662</v>
      </c>
      <c r="CB42" s="48">
        <f t="shared" si="252"/>
        <v>0.15661890328146838</v>
      </c>
      <c r="CC42" s="49">
        <f t="shared" si="253"/>
        <v>2866.9625245098036</v>
      </c>
    </row>
    <row r="43" spans="1:81" s="3" customFormat="1" x14ac:dyDescent="0.3">
      <c r="C43" s="141"/>
      <c r="D43" s="9" t="s">
        <v>28</v>
      </c>
      <c r="E43" s="46">
        <f t="shared" si="254"/>
        <v>5</v>
      </c>
      <c r="F43" s="47">
        <f t="shared" si="254"/>
        <v>42650</v>
      </c>
      <c r="G43" s="48">
        <f t="shared" si="210"/>
        <v>4.5871559633027525E-3</v>
      </c>
      <c r="H43" s="48">
        <f t="shared" si="210"/>
        <v>1.3711952546677706E-2</v>
      </c>
      <c r="I43" s="49">
        <f t="shared" si="211"/>
        <v>8530</v>
      </c>
      <c r="J43" s="46">
        <f t="shared" si="255"/>
        <v>38</v>
      </c>
      <c r="K43" s="47">
        <f t="shared" si="255"/>
        <v>248750</v>
      </c>
      <c r="L43" s="48">
        <f t="shared" si="213"/>
        <v>6.260296540362438E-2</v>
      </c>
      <c r="M43" s="48">
        <f t="shared" si="213"/>
        <v>0.12025460231887615</v>
      </c>
      <c r="N43" s="49">
        <f t="shared" si="214"/>
        <v>6546.0526315789475</v>
      </c>
      <c r="O43" s="46">
        <f t="shared" si="256"/>
        <v>97</v>
      </c>
      <c r="P43" s="47">
        <f t="shared" si="256"/>
        <v>706340</v>
      </c>
      <c r="Q43" s="48">
        <f t="shared" si="216"/>
        <v>0.34642857142857142</v>
      </c>
      <c r="R43" s="48">
        <f t="shared" si="216"/>
        <v>0.44881607081018055</v>
      </c>
      <c r="S43" s="49">
        <f t="shared" si="217"/>
        <v>7281.855670103093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0</v>
      </c>
      <c r="AE43" s="47">
        <f t="shared" si="259"/>
        <v>0</v>
      </c>
      <c r="AF43" s="48" t="str">
        <f t="shared" si="225"/>
        <v>-</v>
      </c>
      <c r="AG43" s="48" t="str">
        <f t="shared" si="225"/>
        <v>-</v>
      </c>
      <c r="AH43" s="49" t="str">
        <f t="shared" si="226"/>
        <v>-</v>
      </c>
      <c r="AI43" s="46">
        <f t="shared" si="260"/>
        <v>140</v>
      </c>
      <c r="AJ43" s="47">
        <f t="shared" si="260"/>
        <v>997740</v>
      </c>
      <c r="AK43" s="48">
        <f t="shared" si="228"/>
        <v>7.0814365199797669E-2</v>
      </c>
      <c r="AL43" s="48">
        <f t="shared" si="228"/>
        <v>0.14775340236439505</v>
      </c>
      <c r="AM43" s="49">
        <f t="shared" si="229"/>
        <v>7126.7142857142853</v>
      </c>
      <c r="AN43" s="10"/>
      <c r="AO43" s="46">
        <f t="shared" si="261"/>
        <v>185</v>
      </c>
      <c r="AP43" s="47">
        <f t="shared" si="261"/>
        <v>458493.34999999992</v>
      </c>
      <c r="AQ43" s="48">
        <f t="shared" si="231"/>
        <v>0.44794188861985473</v>
      </c>
      <c r="AR43" s="48">
        <f t="shared" si="231"/>
        <v>0.39506530683646596</v>
      </c>
      <c r="AS43" s="49">
        <f t="shared" si="232"/>
        <v>2478.3424324324319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78</v>
      </c>
      <c r="BT43" s="47">
        <f t="shared" si="267"/>
        <v>96388.13</v>
      </c>
      <c r="BU43" s="48">
        <f t="shared" si="249"/>
        <v>0.27758007117437722</v>
      </c>
      <c r="BV43" s="48">
        <f t="shared" si="249"/>
        <v>0.13465010625886203</v>
      </c>
      <c r="BW43" s="49">
        <f t="shared" si="250"/>
        <v>1235.7452564102564</v>
      </c>
      <c r="BY43" s="66">
        <f t="shared" si="268"/>
        <v>218</v>
      </c>
      <c r="BZ43" s="47">
        <f t="shared" si="268"/>
        <v>1094128.1300000001</v>
      </c>
      <c r="CA43" s="48">
        <f t="shared" si="252"/>
        <v>9.6545615589016823E-2</v>
      </c>
      <c r="CB43" s="48">
        <f t="shared" si="252"/>
        <v>0.14649748978968141</v>
      </c>
      <c r="CC43" s="49">
        <f t="shared" si="253"/>
        <v>5018.9363761467894</v>
      </c>
    </row>
    <row r="44" spans="1:81" s="3" customFormat="1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0</v>
      </c>
      <c r="AE44" s="47">
        <f t="shared" si="259"/>
        <v>0</v>
      </c>
      <c r="AF44" s="48" t="str">
        <f t="shared" si="225"/>
        <v>-</v>
      </c>
      <c r="AG44" s="48" t="str">
        <f t="shared" si="225"/>
        <v>-</v>
      </c>
      <c r="AH44" s="49" t="str">
        <f t="shared" si="226"/>
        <v>-</v>
      </c>
      <c r="AI44" s="46">
        <f t="shared" si="260"/>
        <v>0</v>
      </c>
      <c r="AJ44" s="47">
        <f t="shared" si="260"/>
        <v>0</v>
      </c>
      <c r="AK44" s="48" t="str">
        <f t="shared" si="228"/>
        <v>-</v>
      </c>
      <c r="AL44" s="48" t="str">
        <f t="shared" si="228"/>
        <v>-</v>
      </c>
      <c r="AM44" s="49" t="str">
        <f t="shared" si="229"/>
        <v>-</v>
      </c>
      <c r="AN44" s="10"/>
      <c r="AO44" s="46">
        <f t="shared" si="261"/>
        <v>126</v>
      </c>
      <c r="AP44" s="47">
        <f t="shared" si="261"/>
        <v>291680.72000000003</v>
      </c>
      <c r="AQ44" s="48">
        <f t="shared" si="231"/>
        <v>0.30508474576271188</v>
      </c>
      <c r="AR44" s="48">
        <f t="shared" si="231"/>
        <v>0.25132956267540491</v>
      </c>
      <c r="AS44" s="49">
        <f t="shared" si="232"/>
        <v>2314.9263492063496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126</v>
      </c>
      <c r="BT44" s="47">
        <f t="shared" si="267"/>
        <v>291680.72000000003</v>
      </c>
      <c r="BU44" s="48">
        <f t="shared" si="249"/>
        <v>0.44839857651245552</v>
      </c>
      <c r="BV44" s="48">
        <f t="shared" si="249"/>
        <v>0.40746552445473722</v>
      </c>
      <c r="BW44" s="49">
        <f t="shared" si="250"/>
        <v>2314.9263492063496</v>
      </c>
      <c r="BY44" s="66">
        <f t="shared" si="268"/>
        <v>126</v>
      </c>
      <c r="BZ44" s="47">
        <f t="shared" si="268"/>
        <v>291680.72000000003</v>
      </c>
      <c r="CA44" s="48">
        <f t="shared" si="252"/>
        <v>5.5801594331266607E-2</v>
      </c>
      <c r="CB44" s="48">
        <f t="shared" si="252"/>
        <v>3.9054377753770873E-2</v>
      </c>
      <c r="CC44" s="49">
        <f t="shared" si="253"/>
        <v>2314.9263492063496</v>
      </c>
    </row>
    <row r="45" spans="1:81" s="3" customFormat="1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ht="15.65" thickBot="1" x14ac:dyDescent="0.35">
      <c r="C47" s="142"/>
      <c r="D47" s="11" t="s">
        <v>25</v>
      </c>
      <c r="E47" s="46">
        <f t="shared" si="254"/>
        <v>52</v>
      </c>
      <c r="F47" s="47">
        <f t="shared" si="254"/>
        <v>221946.05</v>
      </c>
      <c r="G47" s="48">
        <f t="shared" si="210"/>
        <v>4.7706422018348627E-2</v>
      </c>
      <c r="H47" s="48">
        <f t="shared" si="210"/>
        <v>7.1355538230306159E-2</v>
      </c>
      <c r="I47" s="49">
        <f t="shared" si="211"/>
        <v>4268.1932692307691</v>
      </c>
      <c r="J47" s="46">
        <f t="shared" si="255"/>
        <v>29</v>
      </c>
      <c r="K47" s="47">
        <f t="shared" si="255"/>
        <v>107257</v>
      </c>
      <c r="L47" s="48">
        <f t="shared" si="213"/>
        <v>4.7775947281713346E-2</v>
      </c>
      <c r="M47" s="48">
        <f t="shared" si="213"/>
        <v>5.185185077755055E-2</v>
      </c>
      <c r="N47" s="49">
        <f t="shared" si="214"/>
        <v>3698.5172413793102</v>
      </c>
      <c r="O47" s="46">
        <f t="shared" si="256"/>
        <v>21</v>
      </c>
      <c r="P47" s="47">
        <f t="shared" si="256"/>
        <v>110845</v>
      </c>
      <c r="Q47" s="48">
        <f t="shared" si="216"/>
        <v>7.4999999999999997E-2</v>
      </c>
      <c r="R47" s="48">
        <f t="shared" si="216"/>
        <v>7.043211112064228E-2</v>
      </c>
      <c r="S47" s="49">
        <f t="shared" si="217"/>
        <v>5278.333333333333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0</v>
      </c>
      <c r="AE47" s="47">
        <f t="shared" si="259"/>
        <v>0</v>
      </c>
      <c r="AF47" s="48" t="str">
        <f t="shared" si="225"/>
        <v>-</v>
      </c>
      <c r="AG47" s="48" t="str">
        <f t="shared" si="225"/>
        <v>-</v>
      </c>
      <c r="AH47" s="49" t="str">
        <f t="shared" si="226"/>
        <v>-</v>
      </c>
      <c r="AI47" s="46">
        <f t="shared" si="260"/>
        <v>102</v>
      </c>
      <c r="AJ47" s="47">
        <f t="shared" si="260"/>
        <v>440048.05</v>
      </c>
      <c r="AK47" s="48">
        <f t="shared" si="228"/>
        <v>5.1593323216995446E-2</v>
      </c>
      <c r="AL47" s="48">
        <f t="shared" si="228"/>
        <v>6.5165871460818883E-2</v>
      </c>
      <c r="AM47" s="49">
        <f t="shared" si="229"/>
        <v>4314.1965686274507</v>
      </c>
      <c r="AN47" s="10"/>
      <c r="AO47" s="46">
        <f t="shared" si="261"/>
        <v>25</v>
      </c>
      <c r="AP47" s="47">
        <f t="shared" si="261"/>
        <v>82604.09</v>
      </c>
      <c r="AQ47" s="48">
        <f t="shared" si="231"/>
        <v>6.0532687651331719E-2</v>
      </c>
      <c r="AR47" s="48">
        <f t="shared" si="231"/>
        <v>7.1176627014976457E-2</v>
      </c>
      <c r="AS47" s="49">
        <f t="shared" si="232"/>
        <v>3304.1635999999999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102</v>
      </c>
      <c r="BZ47" s="47">
        <f t="shared" si="268"/>
        <v>440048.05</v>
      </c>
      <c r="CA47" s="48">
        <f t="shared" si="252"/>
        <v>4.5172719220549155E-2</v>
      </c>
      <c r="CB47" s="48">
        <f t="shared" si="252"/>
        <v>5.8919913439977281E-2</v>
      </c>
      <c r="CC47" s="49">
        <f t="shared" si="253"/>
        <v>4314.1965686274507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1090</v>
      </c>
      <c r="F48" s="59">
        <f>SUM(F40:F47)</f>
        <v>3110424.9999999995</v>
      </c>
      <c r="G48" s="60">
        <f>IF(E48&gt;0,E48/E$38,"-")</f>
        <v>0.95279720279720281</v>
      </c>
      <c r="H48" s="60">
        <f>IF(F48&gt;0,F48/F$38,"-")</f>
        <v>0.90913940230059742</v>
      </c>
      <c r="I48" s="61">
        <f>IF(E48&gt;0,F48/E48,"-")</f>
        <v>2853.6009174311921</v>
      </c>
      <c r="J48" s="58">
        <f>SUM(J40:J47)</f>
        <v>607</v>
      </c>
      <c r="K48" s="59">
        <f>SUM(K40:K47)</f>
        <v>2068527.9</v>
      </c>
      <c r="L48" s="60">
        <f>IF(J48&gt;0,J48/J$38,"-")</f>
        <v>0.87590187590187585</v>
      </c>
      <c r="M48" s="60">
        <f>IF(K48&gt;0,K48/K$38,"-")</f>
        <v>0.80994140426087258</v>
      </c>
      <c r="N48" s="61">
        <f>IF(J48&gt;0,K48/J48,"-")</f>
        <v>3407.7889621087315</v>
      </c>
      <c r="O48" s="58">
        <f>SUM(O40:O47)</f>
        <v>280</v>
      </c>
      <c r="P48" s="59">
        <f>SUM(P40:P47)</f>
        <v>1573785</v>
      </c>
      <c r="Q48" s="60">
        <f>IF(O48&gt;0,O48/O$38,"-")</f>
        <v>0.71611253196930946</v>
      </c>
      <c r="R48" s="60">
        <f>IF(P48&gt;0,P48/P$38,"-")</f>
        <v>0.70384731492972863</v>
      </c>
      <c r="S48" s="61">
        <f>IF(O48&gt;0,P48/O48,"-")</f>
        <v>5620.6607142857147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0</v>
      </c>
      <c r="AE48" s="59">
        <f>SUM(AE40:AE47)</f>
        <v>0</v>
      </c>
      <c r="AF48" s="60" t="str">
        <f>IF(AD48&gt;0,AD48/AD$38,"-")</f>
        <v>-</v>
      </c>
      <c r="AG48" s="60" t="str">
        <f>IF(AE48&gt;0,AE48/AE$38,"-")</f>
        <v>-</v>
      </c>
      <c r="AH48" s="61" t="str">
        <f>IF(AD48&gt;0,AE48/AD48,"-")</f>
        <v>-</v>
      </c>
      <c r="AI48" s="58">
        <f>SUM(AI40:AI47)</f>
        <v>1977</v>
      </c>
      <c r="AJ48" s="59">
        <f>SUM(AJ40:AJ47)</f>
        <v>6752737.8999999994</v>
      </c>
      <c r="AK48" s="60">
        <f>IF(AI48&gt;0,AI48/AI$38,"-")</f>
        <v>0.88734290843806107</v>
      </c>
      <c r="AL48" s="60">
        <f>IF(AJ48&gt;0,AJ48/AJ$38,"-")</f>
        <v>0.82238308197957688</v>
      </c>
      <c r="AM48" s="61">
        <f>IF(AI48&gt;0,AJ48/AI48,"-")</f>
        <v>3415.648912493677</v>
      </c>
      <c r="AN48" s="17"/>
      <c r="AO48" s="58">
        <f>SUM(AO40:AO47)</f>
        <v>413</v>
      </c>
      <c r="AP48" s="59">
        <f>SUM(AP40:AP47)</f>
        <v>1160550.78</v>
      </c>
      <c r="AQ48" s="60">
        <f>IF(AO48&gt;0,AO48/AO$38,"-")</f>
        <v>0.9057017543859649</v>
      </c>
      <c r="AR48" s="60">
        <f>IF(AP48&gt;0,AP48/AP$38,"-")</f>
        <v>0.82485152042943799</v>
      </c>
      <c r="AS48" s="61">
        <f>IF(AO48&gt;0,AP48/AO48,"-")</f>
        <v>2810.050314769976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281</v>
      </c>
      <c r="BT48" s="59">
        <f>SUM(BT40:BT47)</f>
        <v>715841.47</v>
      </c>
      <c r="BU48" s="60">
        <f>IF(BS48&gt;0,BS48/BS$38,"-")</f>
        <v>0.86728395061728392</v>
      </c>
      <c r="BV48" s="60">
        <f>IF(BT48&gt;0,BT48/BT$38,"-")</f>
        <v>0.74390751605785355</v>
      </c>
      <c r="BW48" s="61">
        <f>IF(BS48&gt;0,BT48/BS48,"-")</f>
        <v>2547.4785409252668</v>
      </c>
      <c r="BY48" s="70">
        <f>SUM(BY40:BY47)</f>
        <v>2258</v>
      </c>
      <c r="BZ48" s="59">
        <f>SUM(BZ40:BZ47)</f>
        <v>7468579.3699999992</v>
      </c>
      <c r="CA48" s="60">
        <f>IF(BY48&gt;0,BY48/BY$38,"-")</f>
        <v>0.88479623824451414</v>
      </c>
      <c r="CB48" s="60">
        <f>IF(BZ48&gt;0,BZ48/BZ$38,"-")</f>
        <v>0.81415119446004414</v>
      </c>
      <c r="CC48" s="61">
        <f>IF(BY48&gt;0,BZ48/BY48,"-")</f>
        <v>3307.6082240921164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54</v>
      </c>
      <c r="F53" s="36">
        <f>F5</f>
        <v>310860</v>
      </c>
      <c r="G53" s="37">
        <f>IF(E53=0,"-",E53/E54)</f>
        <v>1</v>
      </c>
      <c r="H53" s="37">
        <f>IF(F53=0,"-",F53/F54)</f>
        <v>1</v>
      </c>
      <c r="I53" s="38">
        <f>IF(E53&gt;0,F53/E53,"-")</f>
        <v>5756.666666666667</v>
      </c>
      <c r="J53" s="35">
        <f>J5</f>
        <v>86</v>
      </c>
      <c r="K53" s="36">
        <f>K5</f>
        <v>485395</v>
      </c>
      <c r="L53" s="37">
        <f>IF(J53=0,"-",J53/J54)</f>
        <v>1</v>
      </c>
      <c r="M53" s="37">
        <f>IF(K53=0,"-",K53/K54)</f>
        <v>1</v>
      </c>
      <c r="N53" s="38">
        <f>IF(J53&gt;0,K53/J53,"-")</f>
        <v>5644.1279069767443</v>
      </c>
      <c r="O53" s="35">
        <f>O5</f>
        <v>111</v>
      </c>
      <c r="P53" s="36">
        <f>P5</f>
        <v>662190</v>
      </c>
      <c r="Q53" s="37">
        <f>IF(O53=0,"-",O53/O54)</f>
        <v>1</v>
      </c>
      <c r="R53" s="37">
        <f>IF(P53=0,"-",P53/P54)</f>
        <v>1</v>
      </c>
      <c r="S53" s="38">
        <f>IF(O53&gt;0,P53/O53,"-")</f>
        <v>5965.6756756756758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0</v>
      </c>
      <c r="AE53" s="36">
        <f>AE5</f>
        <v>0</v>
      </c>
      <c r="AF53" s="37" t="str">
        <f>IF(AD53=0,"-",AD53/AD54)</f>
        <v>-</v>
      </c>
      <c r="AG53" s="37" t="str">
        <f>IF(AE53=0,"-",AE53/AE54)</f>
        <v>-</v>
      </c>
      <c r="AH53" s="38" t="str">
        <f>IF(AD53&gt;0,AE53/AD53,"-")</f>
        <v>-</v>
      </c>
      <c r="AI53" s="35">
        <f>AI5</f>
        <v>251</v>
      </c>
      <c r="AJ53" s="36">
        <f>AJ5</f>
        <v>1458445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5810.5378486055779</v>
      </c>
      <c r="AN53" s="10"/>
      <c r="AO53" s="35">
        <f>AO5</f>
        <v>43</v>
      </c>
      <c r="AP53" s="36">
        <f>AP5</f>
        <v>246430.66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5730.9455813953491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43</v>
      </c>
      <c r="BT53" s="36">
        <f>BT5</f>
        <v>246430.66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5730.9455813953491</v>
      </c>
      <c r="BY53" s="35">
        <f>BY5</f>
        <v>294</v>
      </c>
      <c r="BZ53" s="36">
        <f>BZ5</f>
        <v>1704875.66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5798.8968027210885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54</v>
      </c>
      <c r="F54" s="40">
        <f>SUM(F53:F53)</f>
        <v>310860</v>
      </c>
      <c r="G54" s="41">
        <f>IF(E54=0,"-",E54/E88)</f>
        <v>4.9450549450549448E-2</v>
      </c>
      <c r="H54" s="41">
        <f>IF(F54=0,"-",F54/F88)</f>
        <v>9.7163821920150106E-2</v>
      </c>
      <c r="I54" s="42">
        <f>IF(F54=0,"-",F54/E54)</f>
        <v>5756.666666666667</v>
      </c>
      <c r="J54" s="39">
        <f>SUM(J53:J53)</f>
        <v>86</v>
      </c>
      <c r="K54" s="40">
        <f>SUM(K53:K53)</f>
        <v>485395</v>
      </c>
      <c r="L54" s="41">
        <f>IF(J54=0,"-",J54/J88)</f>
        <v>0.12951807228915663</v>
      </c>
      <c r="M54" s="41">
        <f>IF(K54=0,"-",K54/K88)</f>
        <v>0.19839038914140261</v>
      </c>
      <c r="N54" s="42">
        <f>IF(K54=0,"-",K54/J54)</f>
        <v>5644.1279069767443</v>
      </c>
      <c r="O54" s="39">
        <f>SUM(O53:O53)</f>
        <v>111</v>
      </c>
      <c r="P54" s="40">
        <f>SUM(P53:P53)</f>
        <v>662190</v>
      </c>
      <c r="Q54" s="41">
        <f>IF(O54=0,"-",O54/O88)</f>
        <v>0.3</v>
      </c>
      <c r="R54" s="41">
        <f>IF(P54=0,"-",P54/P88)</f>
        <v>0.31159976095580033</v>
      </c>
      <c r="S54" s="42">
        <f>IF(P54=0,"-",P54/O54)</f>
        <v>5965.6756756756758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0</v>
      </c>
      <c r="AE54" s="40">
        <f>SUM(AE53:AE53)</f>
        <v>0</v>
      </c>
      <c r="AF54" s="41" t="str">
        <f>IF(AD54=0,"-",AD54/AD88)</f>
        <v>-</v>
      </c>
      <c r="AG54" s="41" t="str">
        <f>IF(AE54=0,"-",AE54/AE88)</f>
        <v>-</v>
      </c>
      <c r="AH54" s="42" t="str">
        <f>IF(AE54=0,"-",AE54/AD54)</f>
        <v>-</v>
      </c>
      <c r="AI54" s="39">
        <f>SUM(AI53:AI53)</f>
        <v>251</v>
      </c>
      <c r="AJ54" s="40">
        <f>SUM(AJ53:AJ53)</f>
        <v>1458445</v>
      </c>
      <c r="AK54" s="41">
        <f>IF(AI54=0,"-",AI54/AI88)</f>
        <v>0.1180620884289746</v>
      </c>
      <c r="AL54" s="41">
        <f>IF(AJ54=0,"-",AJ54/AJ88)</f>
        <v>0.18767464831729178</v>
      </c>
      <c r="AM54" s="42">
        <f>IF(AJ54=0,"-",AJ54/AI54)</f>
        <v>5810.5378486055779</v>
      </c>
      <c r="AN54" s="16"/>
      <c r="AO54" s="39">
        <f>SUM(AO53:AO53)</f>
        <v>43</v>
      </c>
      <c r="AP54" s="40">
        <f>SUM(AP53:AP53)</f>
        <v>246430.66</v>
      </c>
      <c r="AQ54" s="41">
        <f>IF(AO54=0,"-",AO54/AO88)</f>
        <v>9.9767981438515077E-2</v>
      </c>
      <c r="AR54" s="41">
        <f>IF(AP54=0,"-",AP54/AP88)</f>
        <v>0.18607284396701593</v>
      </c>
      <c r="AS54" s="42">
        <f>IF(AP54=0,"-",AP54/AO54)</f>
        <v>5730.9455813953491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43</v>
      </c>
      <c r="BT54" s="40">
        <f>SUM(BT53:BT53)</f>
        <v>246430.66</v>
      </c>
      <c r="BU54" s="41">
        <f>IF(BS54=0,"-",BS54/BS88)</f>
        <v>0.13271604938271606</v>
      </c>
      <c r="BV54" s="41">
        <f>IF(BT54=0,"-",BT54/BT88)</f>
        <v>0.2560924839421464</v>
      </c>
      <c r="BW54" s="42">
        <f>IF(BT54=0,"-",BT54/BS54)</f>
        <v>5730.9455813953491</v>
      </c>
      <c r="BY54" s="39">
        <f>SUM(BY53:BY53)</f>
        <v>294</v>
      </c>
      <c r="BZ54" s="40">
        <f>SUM(BZ53:BZ53)</f>
        <v>1704875.66</v>
      </c>
      <c r="CA54" s="41">
        <f>IF(BY54=0,"-",BY54/BY88)</f>
        <v>0.12</v>
      </c>
      <c r="CB54" s="41">
        <f>IF(BZ54=0,"-",BZ54/BZ88)</f>
        <v>0.19521312403100671</v>
      </c>
      <c r="CC54" s="42">
        <f>IF(BZ54=0,"-",BZ54/BY54)</f>
        <v>5798.8968027210885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24</v>
      </c>
      <c r="F56" s="36">
        <f>F8</f>
        <v>169193.09</v>
      </c>
      <c r="G56" s="37">
        <f t="shared" ref="G56:H58" si="269">IF(E56=0,"-",E56/E$59)</f>
        <v>0.30379746835443039</v>
      </c>
      <c r="H56" s="37">
        <f t="shared" si="269"/>
        <v>0.65029722525828371</v>
      </c>
      <c r="I56" s="38">
        <f t="shared" ref="I56:I63" si="270">IF(E56&gt;0,F56/E56,"-")</f>
        <v>7049.7120833333329</v>
      </c>
      <c r="J56" s="65">
        <f>J8</f>
        <v>59</v>
      </c>
      <c r="K56" s="36">
        <f>K8</f>
        <v>419013.21</v>
      </c>
      <c r="L56" s="37">
        <f t="shared" ref="L56:M58" si="271">IF(J56=0,"-",J56/J$59)</f>
        <v>0.63440860215053763</v>
      </c>
      <c r="M56" s="37">
        <f t="shared" si="271"/>
        <v>0.83141961057810987</v>
      </c>
      <c r="N56" s="38">
        <f t="shared" ref="N56:N63" si="272">IF(J56&gt;0,K56/J56,"-")</f>
        <v>7101.9188135593222</v>
      </c>
      <c r="O56" s="65">
        <f>O8</f>
        <v>73</v>
      </c>
      <c r="P56" s="36">
        <f>P8</f>
        <v>556215</v>
      </c>
      <c r="Q56" s="37">
        <f t="shared" ref="Q56:R58" si="273">IF(O56=0,"-",O56/O$59)</f>
        <v>0.8202247191011236</v>
      </c>
      <c r="R56" s="37">
        <f t="shared" si="273"/>
        <v>0.93173804159372831</v>
      </c>
      <c r="S56" s="38">
        <f t="shared" ref="S56:S63" si="274">IF(O56&gt;0,P56/O56,"-")</f>
        <v>7619.3835616438355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0</v>
      </c>
      <c r="AE56" s="36">
        <f>AE8</f>
        <v>0</v>
      </c>
      <c r="AF56" s="37" t="str">
        <f t="shared" ref="AF56:AG58" si="279">IF(AD56=0,"-",AD56/AD$59)</f>
        <v>-</v>
      </c>
      <c r="AG56" s="37" t="str">
        <f t="shared" si="279"/>
        <v>-</v>
      </c>
      <c r="AH56" s="38" t="str">
        <f t="shared" ref="AH56:AH63" si="280">IF(AD56&gt;0,AE56/AD56,"-")</f>
        <v>-</v>
      </c>
      <c r="AI56" s="65">
        <f>AI8</f>
        <v>156</v>
      </c>
      <c r="AJ56" s="36">
        <f>AJ8</f>
        <v>1144421.3</v>
      </c>
      <c r="AK56" s="37">
        <f t="shared" ref="AK56:AL58" si="281">IF(AI56=0,"-",AI56/AI$59)</f>
        <v>0.5977011494252874</v>
      </c>
      <c r="AL56" s="37">
        <f t="shared" si="281"/>
        <v>0.84079611712827185</v>
      </c>
      <c r="AM56" s="38">
        <f t="shared" ref="AM56:AM63" si="282">IF(AI56&gt;0,AJ56/AI56,"-")</f>
        <v>7336.0339743589748</v>
      </c>
      <c r="AN56" s="10"/>
      <c r="AO56" s="65">
        <f>AO8</f>
        <v>45</v>
      </c>
      <c r="AP56" s="36">
        <f>AP8</f>
        <v>283356.37</v>
      </c>
      <c r="AQ56" s="37">
        <f t="shared" ref="AQ56:AR58" si="283">IF(AO56=0,"-",AO56/AO$59)</f>
        <v>0.6</v>
      </c>
      <c r="AR56" s="37">
        <f t="shared" si="283"/>
        <v>0.8708737616413551</v>
      </c>
      <c r="AS56" s="38">
        <f t="shared" ref="AS56:AS63" si="284">IF(AO56&gt;0,AP56/AO56,"-")</f>
        <v>6296.808222222222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45</v>
      </c>
      <c r="BT56" s="36">
        <f>BT8</f>
        <v>283356.37</v>
      </c>
      <c r="BU56" s="37">
        <f t="shared" ref="BU56:BV58" si="295">IF(BS56=0,"-",BS56/BS$59)</f>
        <v>0.6</v>
      </c>
      <c r="BV56" s="37">
        <f t="shared" si="295"/>
        <v>0.8708737616413551</v>
      </c>
      <c r="BW56" s="38">
        <f t="shared" ref="BW56:BW63" si="296">IF(BS56&gt;0,BT56/BS56,"-")</f>
        <v>6296.808222222222</v>
      </c>
      <c r="BY56" s="65">
        <f>BY8</f>
        <v>201</v>
      </c>
      <c r="BZ56" s="36">
        <f>BZ8</f>
        <v>1427777.67</v>
      </c>
      <c r="CA56" s="37">
        <f t="shared" ref="CA56:CB58" si="297">IF(BY56=0,"-",BY56/BY$59)</f>
        <v>0.5982142857142857</v>
      </c>
      <c r="CB56" s="37">
        <f t="shared" si="297"/>
        <v>0.84659893215866233</v>
      </c>
      <c r="CC56" s="38">
        <f t="shared" ref="CC56:CC63" si="298">IF(BY56&gt;0,BZ56/BY56,"-")</f>
        <v>7103.3714925373133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34</v>
      </c>
      <c r="F57" s="47">
        <f>F18</f>
        <v>52615</v>
      </c>
      <c r="G57" s="48">
        <f t="shared" si="269"/>
        <v>0.43037974683544306</v>
      </c>
      <c r="H57" s="48">
        <f t="shared" si="269"/>
        <v>0.20222686698945327</v>
      </c>
      <c r="I57" s="49">
        <f t="shared" si="270"/>
        <v>1547.5</v>
      </c>
      <c r="J57" s="66">
        <f>J18</f>
        <v>19</v>
      </c>
      <c r="K57" s="47">
        <f>K18</f>
        <v>42755</v>
      </c>
      <c r="L57" s="48">
        <f t="shared" si="271"/>
        <v>0.20430107526881722</v>
      </c>
      <c r="M57" s="48">
        <f t="shared" si="271"/>
        <v>8.4835858636215997E-2</v>
      </c>
      <c r="N57" s="49">
        <f t="shared" si="272"/>
        <v>2250.2631578947367</v>
      </c>
      <c r="O57" s="66">
        <f>O18</f>
        <v>6</v>
      </c>
      <c r="P57" s="47">
        <f>P18</f>
        <v>13800</v>
      </c>
      <c r="Q57" s="48">
        <f t="shared" si="273"/>
        <v>6.741573033707865E-2</v>
      </c>
      <c r="R57" s="48">
        <f t="shared" si="273"/>
        <v>2.3116933153534965E-2</v>
      </c>
      <c r="S57" s="49">
        <f t="shared" si="274"/>
        <v>2300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0</v>
      </c>
      <c r="AE57" s="47">
        <f>AE18</f>
        <v>0</v>
      </c>
      <c r="AF57" s="48" t="str">
        <f t="shared" si="279"/>
        <v>-</v>
      </c>
      <c r="AG57" s="48" t="str">
        <f t="shared" si="279"/>
        <v>-</v>
      </c>
      <c r="AH57" s="49" t="str">
        <f t="shared" si="280"/>
        <v>-</v>
      </c>
      <c r="AI57" s="66">
        <f>AI18</f>
        <v>59</v>
      </c>
      <c r="AJ57" s="47">
        <f>AJ18</f>
        <v>109170</v>
      </c>
      <c r="AK57" s="48">
        <f t="shared" si="281"/>
        <v>0.22605363984674329</v>
      </c>
      <c r="AL57" s="48">
        <f t="shared" si="281"/>
        <v>8.020622484647344E-2</v>
      </c>
      <c r="AM57" s="49">
        <f t="shared" si="282"/>
        <v>1850.3389830508474</v>
      </c>
      <c r="AN57" s="10"/>
      <c r="AO57" s="66">
        <f>AO18</f>
        <v>17</v>
      </c>
      <c r="AP57" s="47">
        <f>AP18</f>
        <v>25362.799999999999</v>
      </c>
      <c r="AQ57" s="48">
        <f t="shared" si="283"/>
        <v>0.22666666666666666</v>
      </c>
      <c r="AR57" s="48">
        <f t="shared" si="283"/>
        <v>7.7950592893879039E-2</v>
      </c>
      <c r="AS57" s="49">
        <f t="shared" si="284"/>
        <v>1491.9294117647059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17</v>
      </c>
      <c r="BT57" s="47">
        <f>BT18</f>
        <v>25362.799999999999</v>
      </c>
      <c r="BU57" s="48">
        <f t="shared" si="295"/>
        <v>0.22666666666666666</v>
      </c>
      <c r="BV57" s="48">
        <f t="shared" si="295"/>
        <v>7.7950592893879039E-2</v>
      </c>
      <c r="BW57" s="49">
        <f t="shared" si="296"/>
        <v>1491.9294117647059</v>
      </c>
      <c r="BY57" s="66">
        <f>BY18</f>
        <v>76</v>
      </c>
      <c r="BZ57" s="47">
        <f>BZ18</f>
        <v>134532.79999999999</v>
      </c>
      <c r="CA57" s="48">
        <f t="shared" si="297"/>
        <v>0.22619047619047619</v>
      </c>
      <c r="CB57" s="48">
        <f t="shared" si="297"/>
        <v>7.9771050642860164E-2</v>
      </c>
      <c r="CC57" s="49">
        <f t="shared" si="298"/>
        <v>1770.1684210526314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21</v>
      </c>
      <c r="F58" s="54">
        <f>F28</f>
        <v>38370</v>
      </c>
      <c r="G58" s="55">
        <f t="shared" si="269"/>
        <v>0.26582278481012656</v>
      </c>
      <c r="H58" s="55">
        <f t="shared" si="269"/>
        <v>0.14747590775226307</v>
      </c>
      <c r="I58" s="56">
        <f t="shared" si="270"/>
        <v>1827.1428571428571</v>
      </c>
      <c r="J58" s="67">
        <f>J28</f>
        <v>15</v>
      </c>
      <c r="K58" s="54">
        <f>K28</f>
        <v>42205</v>
      </c>
      <c r="L58" s="55">
        <f t="shared" si="271"/>
        <v>0.16129032258064516</v>
      </c>
      <c r="M58" s="55">
        <f t="shared" si="271"/>
        <v>8.3744530785674107E-2</v>
      </c>
      <c r="N58" s="56">
        <f t="shared" si="272"/>
        <v>2813.6666666666665</v>
      </c>
      <c r="O58" s="67">
        <f>O28</f>
        <v>10</v>
      </c>
      <c r="P58" s="54">
        <f>P28</f>
        <v>26950</v>
      </c>
      <c r="Q58" s="55">
        <f t="shared" si="273"/>
        <v>0.11235955056179775</v>
      </c>
      <c r="R58" s="55">
        <f t="shared" si="273"/>
        <v>4.514502525273676E-2</v>
      </c>
      <c r="S58" s="56">
        <f t="shared" si="274"/>
        <v>2695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0</v>
      </c>
      <c r="AE58" s="54">
        <f>AE28</f>
        <v>0</v>
      </c>
      <c r="AF58" s="55" t="str">
        <f t="shared" si="279"/>
        <v>-</v>
      </c>
      <c r="AG58" s="55" t="str">
        <f t="shared" si="279"/>
        <v>-</v>
      </c>
      <c r="AH58" s="56" t="str">
        <f t="shared" si="280"/>
        <v>-</v>
      </c>
      <c r="AI58" s="67">
        <f>AI28</f>
        <v>46</v>
      </c>
      <c r="AJ58" s="54">
        <f>AJ28</f>
        <v>107525</v>
      </c>
      <c r="AK58" s="55">
        <f t="shared" si="281"/>
        <v>0.17624521072796934</v>
      </c>
      <c r="AL58" s="55">
        <f t="shared" si="281"/>
        <v>7.8997658025254713E-2</v>
      </c>
      <c r="AM58" s="56">
        <f t="shared" si="282"/>
        <v>2337.5</v>
      </c>
      <c r="AN58" s="10"/>
      <c r="AO58" s="67">
        <f>AO28</f>
        <v>13</v>
      </c>
      <c r="AP58" s="54">
        <f>AP28</f>
        <v>16651.03</v>
      </c>
      <c r="AQ58" s="55">
        <f t="shared" si="283"/>
        <v>0.17333333333333334</v>
      </c>
      <c r="AR58" s="55">
        <f t="shared" si="283"/>
        <v>5.1175645464765981E-2</v>
      </c>
      <c r="AS58" s="56">
        <f t="shared" si="284"/>
        <v>1280.8484615384614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13</v>
      </c>
      <c r="BT58" s="54">
        <f>BT28</f>
        <v>16651.03</v>
      </c>
      <c r="BU58" s="55">
        <f t="shared" si="295"/>
        <v>0.17333333333333334</v>
      </c>
      <c r="BV58" s="55">
        <f t="shared" si="295"/>
        <v>5.1175645464765981E-2</v>
      </c>
      <c r="BW58" s="56">
        <f t="shared" si="296"/>
        <v>1280.8484615384614</v>
      </c>
      <c r="BY58" s="67">
        <f>BY28</f>
        <v>59</v>
      </c>
      <c r="BZ58" s="54">
        <f>BZ28</f>
        <v>124176.03</v>
      </c>
      <c r="CA58" s="55">
        <f t="shared" si="297"/>
        <v>0.17559523809523808</v>
      </c>
      <c r="CB58" s="55">
        <f t="shared" si="297"/>
        <v>7.3630017198477421E-2</v>
      </c>
      <c r="CC58" s="56">
        <f t="shared" si="298"/>
        <v>2104.6784745762711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79</v>
      </c>
      <c r="F59" s="40">
        <f>SUM(F56:F58)</f>
        <v>260178.09</v>
      </c>
      <c r="G59" s="41">
        <f>IF(E59=0,"-",E59/E$88)</f>
        <v>7.2344322344322351E-2</v>
      </c>
      <c r="H59" s="41">
        <f>IF(F59=0,"-",F59/F$88)</f>
        <v>8.1322452564771233E-2</v>
      </c>
      <c r="I59" s="42">
        <f t="shared" si="270"/>
        <v>3293.3935443037976</v>
      </c>
      <c r="J59" s="68">
        <f>SUM(J56:J58)</f>
        <v>93</v>
      </c>
      <c r="K59" s="40">
        <f>SUM(K56:K58)</f>
        <v>503973.21</v>
      </c>
      <c r="L59" s="41">
        <f>IF(J59=0,"-",J59/J$88)</f>
        <v>0.14006024096385541</v>
      </c>
      <c r="M59" s="41">
        <f>IF(K59=0,"-",K59/K$88)</f>
        <v>0.20598366536272894</v>
      </c>
      <c r="N59" s="42">
        <f t="shared" si="272"/>
        <v>5419.0667741935486</v>
      </c>
      <c r="O59" s="68">
        <f>SUM(O56:O58)</f>
        <v>89</v>
      </c>
      <c r="P59" s="40">
        <f>SUM(P56:P58)</f>
        <v>596965</v>
      </c>
      <c r="Q59" s="41">
        <f>IF(O59=0,"-",O59/O$88)</f>
        <v>0.24054054054054055</v>
      </c>
      <c r="R59" s="41">
        <f>IF(P59=0,"-",P59/P$88)</f>
        <v>0.28090752095165944</v>
      </c>
      <c r="S59" s="42">
        <f t="shared" si="274"/>
        <v>6707.4719101123592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0</v>
      </c>
      <c r="AE59" s="40">
        <f>SUM(AE56:AE58)</f>
        <v>0</v>
      </c>
      <c r="AF59" s="41" t="str">
        <f>IF(AD59=0,"-",AD59/AD$88)</f>
        <v>-</v>
      </c>
      <c r="AG59" s="41" t="str">
        <f>IF(AE59=0,"-",AE59/AE$88)</f>
        <v>-</v>
      </c>
      <c r="AH59" s="42" t="str">
        <f t="shared" si="280"/>
        <v>-</v>
      </c>
      <c r="AI59" s="68">
        <f>SUM(AI56:AI58)</f>
        <v>261</v>
      </c>
      <c r="AJ59" s="40">
        <f>SUM(AJ56:AJ58)</f>
        <v>1361116.3</v>
      </c>
      <c r="AK59" s="41">
        <f>IF(AI59=0,"-",AI59/AI$88)</f>
        <v>0.12276575729068674</v>
      </c>
      <c r="AL59" s="41">
        <f>IF(AJ59=0,"-",AJ59/AJ$88)</f>
        <v>0.17515026135468492</v>
      </c>
      <c r="AM59" s="42">
        <f t="shared" si="282"/>
        <v>5215.0049808429121</v>
      </c>
      <c r="AN59" s="16"/>
      <c r="AO59" s="68">
        <f>SUM(AO56:AO58)</f>
        <v>75</v>
      </c>
      <c r="AP59" s="40">
        <f>SUM(AP56:AP58)</f>
        <v>325370.19999999995</v>
      </c>
      <c r="AQ59" s="41">
        <f>IF(AO59=0,"-",AO59/AO$88)</f>
        <v>0.1740139211136891</v>
      </c>
      <c r="AR59" s="41">
        <f>IF(AP59=0,"-",AP59/AP$88)</f>
        <v>0.24567786514923409</v>
      </c>
      <c r="AS59" s="42">
        <f t="shared" si="284"/>
        <v>4338.2693333333327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75</v>
      </c>
      <c r="BT59" s="40">
        <f>SUM(BT56:BT58)</f>
        <v>325370.19999999995</v>
      </c>
      <c r="BU59" s="41">
        <f>IF(BS59=0,"-",BS59/BS$88)</f>
        <v>0.23148148148148148</v>
      </c>
      <c r="BV59" s="41">
        <f>IF(BT59=0,"-",BT59/BT$88)</f>
        <v>0.33812701195035127</v>
      </c>
      <c r="BW59" s="42">
        <f t="shared" si="296"/>
        <v>4338.2693333333327</v>
      </c>
      <c r="BY59" s="68">
        <f>SUM(BY56:BY58)</f>
        <v>336</v>
      </c>
      <c r="BZ59" s="40">
        <f>SUM(BZ56:BZ58)</f>
        <v>1686486.5</v>
      </c>
      <c r="CA59" s="41">
        <f>IF(BY59=0,"-",BY59/BY$88)</f>
        <v>0.13714285714285715</v>
      </c>
      <c r="CB59" s="41">
        <f>IF(BZ59=0,"-",BZ59/BZ$88)</f>
        <v>0.19310751277962312</v>
      </c>
      <c r="CC59" s="42">
        <f t="shared" si="298"/>
        <v>5019.3050595238092</v>
      </c>
    </row>
    <row r="60" spans="3:81" s="3" customFormat="1" ht="4.55" customHeight="1" outlineLevel="1" thickTop="1" thickBot="1" x14ac:dyDescent="0.35">
      <c r="C60"/>
      <c r="D60"/>
      <c r="E60" s="50">
        <f>E9</f>
        <v>459</v>
      </c>
      <c r="F60" s="51">
        <f>F9</f>
        <v>1442353.13</v>
      </c>
      <c r="G60" s="52">
        <f>IF(E60=0,"-",E60/E$63)</f>
        <v>6.2027027027027026</v>
      </c>
      <c r="H60" s="52">
        <f>IF(F60=0,"-",F60/F$63)</f>
        <v>19.830248573589056</v>
      </c>
      <c r="I60" s="51">
        <f t="shared" si="270"/>
        <v>3142.3815468409584</v>
      </c>
      <c r="J60" s="50">
        <f>J9</f>
        <v>113</v>
      </c>
      <c r="K60" s="51">
        <f>K9</f>
        <v>373457.69</v>
      </c>
      <c r="L60" s="52">
        <f>IF(J60=0,"-",J60/J$63)</f>
        <v>2.5111111111111111</v>
      </c>
      <c r="M60" s="52">
        <f>IF(K60=0,"-",K60/K$63)</f>
        <v>10.188451507297776</v>
      </c>
      <c r="N60" s="51">
        <f t="shared" si="272"/>
        <v>3304.9353097345133</v>
      </c>
      <c r="O60" s="50">
        <f>O9</f>
        <v>0</v>
      </c>
      <c r="P60" s="51">
        <f>P9</f>
        <v>-200</v>
      </c>
      <c r="Q60" s="52" t="str">
        <f>IF(O60=0,"-",O60/O$63)</f>
        <v>-</v>
      </c>
      <c r="R60" s="52">
        <f>IF(P60=0,"-",P60/P$63)</f>
        <v>-1.2406947890818859E-2</v>
      </c>
      <c r="S60" s="51" t="str">
        <f t="shared" si="274"/>
        <v>-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0</v>
      </c>
      <c r="AE60" s="51">
        <f>AE9</f>
        <v>0</v>
      </c>
      <c r="AF60" s="52" t="str">
        <f>IF(AD60=0,"-",AD60/AD$63)</f>
        <v>-</v>
      </c>
      <c r="AG60" s="52" t="str">
        <f>IF(AE60=0,"-",AE60/AE$63)</f>
        <v>-</v>
      </c>
      <c r="AH60" s="51" t="str">
        <f t="shared" si="280"/>
        <v>-</v>
      </c>
      <c r="AI60" s="50">
        <f>AI9</f>
        <v>572</v>
      </c>
      <c r="AJ60" s="51">
        <f>AJ9</f>
        <v>1815610.8199999998</v>
      </c>
      <c r="AK60" s="52">
        <f>IF(AI60=0,"-",AI60/AI$63)</f>
        <v>4.3007518796992485</v>
      </c>
      <c r="AL60" s="52">
        <f>IF(AJ60=0,"-",AJ60/AJ$63)</f>
        <v>14.465865827424109</v>
      </c>
      <c r="AM60" s="51">
        <f t="shared" si="282"/>
        <v>3174.1447902097898</v>
      </c>
      <c r="AN60" s="10"/>
      <c r="AO60" s="50">
        <f>AO9</f>
        <v>0</v>
      </c>
      <c r="AP60" s="51">
        <f>AP9</f>
        <v>0</v>
      </c>
      <c r="AQ60" s="52" t="str">
        <f>IF(AO60=0,"-",AO60/AO$63)</f>
        <v>-</v>
      </c>
      <c r="AR60" s="52" t="str">
        <f>IF(AP60=0,"-",AP60/AP$63)</f>
        <v>-</v>
      </c>
      <c r="AS60" s="51" t="str">
        <f t="shared" si="284"/>
        <v>-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572</v>
      </c>
      <c r="BZ60" s="51">
        <f>BZ9</f>
        <v>1815610.8199999998</v>
      </c>
      <c r="CA60" s="52">
        <f>IF(BY60=0,"-",BY60/BY$63)</f>
        <v>4.2686567164179108</v>
      </c>
      <c r="CB60" s="52">
        <f>IF(BZ60=0,"-",BZ60/BZ$63)</f>
        <v>14.403608179131711</v>
      </c>
      <c r="CC60" s="51">
        <f t="shared" si="298"/>
        <v>3174.1447902097898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459</v>
      </c>
      <c r="F61" s="36">
        <f>F9</f>
        <v>1442353.13</v>
      </c>
      <c r="G61" s="37">
        <f t="shared" ref="G61:H63" si="299">IF(E61=0,"-",E61/E$64)</f>
        <v>0.62962962962962965</v>
      </c>
      <c r="H61" s="37">
        <f t="shared" si="299"/>
        <v>0.75582543585633644</v>
      </c>
      <c r="I61" s="38">
        <f t="shared" si="270"/>
        <v>3142.3815468409584</v>
      </c>
      <c r="J61" s="65">
        <f>J9</f>
        <v>113</v>
      </c>
      <c r="K61" s="36">
        <f>K9</f>
        <v>373457.69</v>
      </c>
      <c r="L61" s="37">
        <f t="shared" ref="L61:M63" si="300">IF(J61=0,"-",J61/J$64)</f>
        <v>0.39649122807017545</v>
      </c>
      <c r="M61" s="37">
        <f t="shared" si="300"/>
        <v>0.48456777801048034</v>
      </c>
      <c r="N61" s="38">
        <f t="shared" si="272"/>
        <v>3304.9353097345133</v>
      </c>
      <c r="O61" s="65">
        <f>O9</f>
        <v>0</v>
      </c>
      <c r="P61" s="36">
        <f>P9</f>
        <v>-200</v>
      </c>
      <c r="Q61" s="37" t="str">
        <f t="shared" ref="Q61:R63" si="301">IF(O61=0,"-",O61/O$64)</f>
        <v>-</v>
      </c>
      <c r="R61" s="37">
        <f t="shared" si="301"/>
        <v>-1.9030401065702461E-3</v>
      </c>
      <c r="S61" s="38" t="str">
        <f t="shared" si="274"/>
        <v>-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0</v>
      </c>
      <c r="AE61" s="36">
        <f>AE9</f>
        <v>0</v>
      </c>
      <c r="AF61" s="37" t="str">
        <f t="shared" ref="AF61:AG63" si="304">IF(AD61=0,"-",AD61/AD$64)</f>
        <v>-</v>
      </c>
      <c r="AG61" s="37" t="str">
        <f t="shared" si="304"/>
        <v>-</v>
      </c>
      <c r="AH61" s="38" t="str">
        <f t="shared" si="280"/>
        <v>-</v>
      </c>
      <c r="AI61" s="65">
        <f>AI9</f>
        <v>572</v>
      </c>
      <c r="AJ61" s="36">
        <f>AJ9</f>
        <v>1815610.8199999998</v>
      </c>
      <c r="AK61" s="37">
        <f t="shared" ref="AK61:AL63" si="305">IF(AI61=0,"-",AI61/AI$64)</f>
        <v>0.53658536585365857</v>
      </c>
      <c r="AL61" s="37">
        <f t="shared" si="305"/>
        <v>0.6521326269232679</v>
      </c>
      <c r="AM61" s="38">
        <f t="shared" si="282"/>
        <v>3174.1447902097898</v>
      </c>
      <c r="AN61" s="10"/>
      <c r="AO61" s="65">
        <f>AO9</f>
        <v>0</v>
      </c>
      <c r="AP61" s="36">
        <f>AP9</f>
        <v>0</v>
      </c>
      <c r="AQ61" s="37" t="str">
        <f t="shared" ref="AQ61:AR63" si="306">IF(AO61=0,"-",AO61/AO$64)</f>
        <v>-</v>
      </c>
      <c r="AR61" s="37" t="str">
        <f t="shared" si="306"/>
        <v>-</v>
      </c>
      <c r="AS61" s="38" t="str">
        <f t="shared" si="284"/>
        <v>-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572</v>
      </c>
      <c r="BZ61" s="36">
        <f>BZ9</f>
        <v>1815610.8199999998</v>
      </c>
      <c r="CA61" s="37">
        <f t="shared" ref="CA61:CB63" si="313">IF(BY61=0,"-",BY61/BY$64)</f>
        <v>0.53558052434456926</v>
      </c>
      <c r="CB61" s="37">
        <f t="shared" si="313"/>
        <v>0.65157038472489825</v>
      </c>
      <c r="CC61" s="38">
        <f t="shared" si="298"/>
        <v>3174.1447902097898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196</v>
      </c>
      <c r="F62" s="47">
        <f>F19</f>
        <v>393227.02</v>
      </c>
      <c r="G62" s="48">
        <f t="shared" si="299"/>
        <v>0.26886145404663925</v>
      </c>
      <c r="H62" s="48">
        <f t="shared" si="299"/>
        <v>0.20605979049110418</v>
      </c>
      <c r="I62" s="49">
        <f t="shared" si="270"/>
        <v>2006.260306122449</v>
      </c>
      <c r="J62" s="66">
        <f>J19</f>
        <v>127</v>
      </c>
      <c r="K62" s="47">
        <f>K19</f>
        <v>360590</v>
      </c>
      <c r="L62" s="48">
        <f t="shared" si="300"/>
        <v>0.4456140350877193</v>
      </c>
      <c r="M62" s="48">
        <f t="shared" si="300"/>
        <v>0.46787172885045986</v>
      </c>
      <c r="N62" s="49">
        <f t="shared" si="272"/>
        <v>2839.2913385826773</v>
      </c>
      <c r="O62" s="66">
        <f>O19</f>
        <v>38</v>
      </c>
      <c r="P62" s="47">
        <f>P19</f>
        <v>89175</v>
      </c>
      <c r="Q62" s="48">
        <f t="shared" si="301"/>
        <v>0.73076923076923073</v>
      </c>
      <c r="R62" s="48">
        <f t="shared" si="301"/>
        <v>0.84851800751700845</v>
      </c>
      <c r="S62" s="49">
        <f t="shared" si="274"/>
        <v>2346.7105263157896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361</v>
      </c>
      <c r="AJ62" s="47">
        <f>AJ19</f>
        <v>842992.02</v>
      </c>
      <c r="AK62" s="48">
        <f t="shared" si="305"/>
        <v>0.33864915572232646</v>
      </c>
      <c r="AL62" s="48">
        <f t="shared" si="305"/>
        <v>0.30278658533107444</v>
      </c>
      <c r="AM62" s="49">
        <f t="shared" si="282"/>
        <v>2335.157950138504</v>
      </c>
      <c r="AN62" s="10"/>
      <c r="AO62" s="66">
        <f>AO19</f>
        <v>1</v>
      </c>
      <c r="AP62" s="47">
        <f>AP19</f>
        <v>1859.92</v>
      </c>
      <c r="AQ62" s="48">
        <f t="shared" si="306"/>
        <v>0.5</v>
      </c>
      <c r="AR62" s="48">
        <f t="shared" si="306"/>
        <v>0.77418602908733691</v>
      </c>
      <c r="AS62" s="49">
        <f t="shared" si="284"/>
        <v>1859.92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1</v>
      </c>
      <c r="BT62" s="47">
        <f>BT19</f>
        <v>1859.92</v>
      </c>
      <c r="BU62" s="48">
        <f t="shared" si="312"/>
        <v>0.5</v>
      </c>
      <c r="BV62" s="48">
        <f t="shared" si="312"/>
        <v>0.77418602908733691</v>
      </c>
      <c r="BW62" s="49">
        <f t="shared" si="296"/>
        <v>1859.92</v>
      </c>
      <c r="BY62" s="66">
        <f>BY19</f>
        <v>362</v>
      </c>
      <c r="BZ62" s="47">
        <f>BZ19</f>
        <v>844851.94000000006</v>
      </c>
      <c r="CA62" s="48">
        <f t="shared" si="313"/>
        <v>0.33895131086142322</v>
      </c>
      <c r="CB62" s="48">
        <f t="shared" si="313"/>
        <v>0.30319300673774174</v>
      </c>
      <c r="CC62" s="49">
        <f t="shared" si="298"/>
        <v>2333.8451381215473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74</v>
      </c>
      <c r="F63" s="54">
        <f>F29</f>
        <v>72735</v>
      </c>
      <c r="G63" s="55">
        <f t="shared" si="299"/>
        <v>0.10150891632373114</v>
      </c>
      <c r="H63" s="55">
        <f t="shared" si="299"/>
        <v>3.8114773652559435E-2</v>
      </c>
      <c r="I63" s="56">
        <f t="shared" si="270"/>
        <v>982.90540540540542</v>
      </c>
      <c r="J63" s="67">
        <f>J29</f>
        <v>45</v>
      </c>
      <c r="K63" s="54">
        <f>K29</f>
        <v>36655</v>
      </c>
      <c r="L63" s="55">
        <f t="shared" si="300"/>
        <v>0.15789473684210525</v>
      </c>
      <c r="M63" s="55">
        <f t="shared" si="300"/>
        <v>4.7560493139059891E-2</v>
      </c>
      <c r="N63" s="56">
        <f t="shared" si="272"/>
        <v>814.55555555555554</v>
      </c>
      <c r="O63" s="67">
        <f>O29</f>
        <v>14</v>
      </c>
      <c r="P63" s="54">
        <f>P29</f>
        <v>16120</v>
      </c>
      <c r="Q63" s="55">
        <f t="shared" si="301"/>
        <v>0.26923076923076922</v>
      </c>
      <c r="R63" s="55">
        <f t="shared" si="301"/>
        <v>0.15338503258956182</v>
      </c>
      <c r="S63" s="56">
        <f t="shared" si="274"/>
        <v>1151.4285714285713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133</v>
      </c>
      <c r="AJ63" s="54">
        <f>AJ29</f>
        <v>125510</v>
      </c>
      <c r="AK63" s="55">
        <f t="shared" si="305"/>
        <v>0.124765478424015</v>
      </c>
      <c r="AL63" s="55">
        <f t="shared" si="305"/>
        <v>4.5080787745657609E-2</v>
      </c>
      <c r="AM63" s="56">
        <f t="shared" si="282"/>
        <v>943.68421052631584</v>
      </c>
      <c r="AN63" s="10"/>
      <c r="AO63" s="67">
        <f>AO29</f>
        <v>1</v>
      </c>
      <c r="AP63" s="54">
        <f>AP29</f>
        <v>542.5</v>
      </c>
      <c r="AQ63" s="55">
        <f t="shared" si="306"/>
        <v>0.5</v>
      </c>
      <c r="AR63" s="55">
        <f t="shared" si="306"/>
        <v>0.22581397091266306</v>
      </c>
      <c r="AS63" s="56">
        <f t="shared" si="284"/>
        <v>542.5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1</v>
      </c>
      <c r="BT63" s="54">
        <f>BT29</f>
        <v>542.5</v>
      </c>
      <c r="BU63" s="55">
        <f t="shared" si="312"/>
        <v>0.5</v>
      </c>
      <c r="BV63" s="55">
        <f t="shared" si="312"/>
        <v>0.22581397091266306</v>
      </c>
      <c r="BW63" s="56">
        <f t="shared" si="296"/>
        <v>542.5</v>
      </c>
      <c r="BY63" s="67">
        <f>BY29</f>
        <v>134</v>
      </c>
      <c r="BZ63" s="54">
        <f>BZ29</f>
        <v>126052.5</v>
      </c>
      <c r="CA63" s="55">
        <f t="shared" si="313"/>
        <v>0.12546816479400749</v>
      </c>
      <c r="CB63" s="55">
        <f t="shared" si="313"/>
        <v>4.5236608537360029E-2</v>
      </c>
      <c r="CC63" s="56">
        <f t="shared" si="298"/>
        <v>940.69029850746267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729</v>
      </c>
      <c r="F64" s="40">
        <f>SUM(F61:F63)</f>
        <v>1908315.15</v>
      </c>
      <c r="G64" s="41">
        <f>IF(E64=0,"-",E64/E$88)</f>
        <v>0.66758241758241754</v>
      </c>
      <c r="H64" s="41">
        <f>IF(F64=0,"-",F64/F$88)</f>
        <v>0.59647170238089342</v>
      </c>
      <c r="I64" s="42"/>
      <c r="J64" s="68">
        <f>SUM(J61:J63)</f>
        <v>285</v>
      </c>
      <c r="K64" s="40">
        <f>SUM(K61:K63)</f>
        <v>770702.69</v>
      </c>
      <c r="L64" s="41">
        <f>IF(J64=0,"-",J64/J$88)</f>
        <v>0.42921686746987953</v>
      </c>
      <c r="M64" s="41">
        <f>IF(K64=0,"-",K64/K$88)</f>
        <v>0.31500119816113836</v>
      </c>
      <c r="N64" s="42"/>
      <c r="O64" s="68">
        <f>SUM(O61:O63)</f>
        <v>52</v>
      </c>
      <c r="P64" s="40">
        <f>SUM(P61:P63)</f>
        <v>105095</v>
      </c>
      <c r="Q64" s="41">
        <f>IF(O64=0,"-",O64/O$88)</f>
        <v>0.14054054054054055</v>
      </c>
      <c r="R64" s="41">
        <f>IF(P64=0,"-",P64/P$88)</f>
        <v>4.9453445200999466E-2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0</v>
      </c>
      <c r="AE64" s="40">
        <f>SUM(AE61:AE63)</f>
        <v>0</v>
      </c>
      <c r="AF64" s="41" t="str">
        <f>IF(AD64=0,"-",AD64/AD$88)</f>
        <v>-</v>
      </c>
      <c r="AG64" s="41" t="str">
        <f>IF(AE64=0,"-",AE64/AE$88)</f>
        <v>-</v>
      </c>
      <c r="AH64" s="42"/>
      <c r="AI64" s="68">
        <f>SUM(AI61:AI63)</f>
        <v>1066</v>
      </c>
      <c r="AJ64" s="40">
        <f>SUM(AJ61:AJ63)</f>
        <v>2784112.84</v>
      </c>
      <c r="AK64" s="41">
        <f>IF(AI64=0,"-",AI64/AI$88)</f>
        <v>0.50141110065851369</v>
      </c>
      <c r="AL64" s="41">
        <f>IF(AJ64=0,"-",AJ64/AJ$88)</f>
        <v>0.35826335454724478</v>
      </c>
      <c r="AM64" s="42"/>
      <c r="AN64" s="16"/>
      <c r="AO64" s="68">
        <f>SUM(AO61:AO63)</f>
        <v>2</v>
      </c>
      <c r="AP64" s="40">
        <f>SUM(AP61:AP63)</f>
        <v>2402.42</v>
      </c>
      <c r="AQ64" s="41">
        <f>IF(AO64=0,"-",AO64/AO$88)</f>
        <v>4.6403712296983757E-3</v>
      </c>
      <c r="AR64" s="41">
        <f>IF(AP64=0,"-",AP64/AP$88)</f>
        <v>1.8139996127236699E-3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2</v>
      </c>
      <c r="BT64" s="40">
        <f>SUM(BT61:BT63)</f>
        <v>2402.42</v>
      </c>
      <c r="BU64" s="41">
        <f>IF(BS64=0,"-",BS64/BS$88)</f>
        <v>6.1728395061728392E-3</v>
      </c>
      <c r="BV64" s="41">
        <f>IF(BT64=0,"-",BT64/BT$88)</f>
        <v>2.4966118472120775E-3</v>
      </c>
      <c r="BW64" s="42"/>
      <c r="BY64" s="68">
        <f>SUM(BY61:BY63)</f>
        <v>1068</v>
      </c>
      <c r="BZ64" s="40">
        <f>SUM(BZ61:BZ63)</f>
        <v>2786515.26</v>
      </c>
      <c r="CA64" s="41">
        <f>IF(BY64=0,"-",BY64/BY$88)</f>
        <v>0.43591836734693878</v>
      </c>
      <c r="CB64" s="41">
        <f>IF(BZ64=0,"-",BZ64/BZ$88)</f>
        <v>0.31906394221422163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5</v>
      </c>
      <c r="F65" s="51">
        <f>F11</f>
        <v>42650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8530</v>
      </c>
      <c r="J65" s="50">
        <f>J11</f>
        <v>32</v>
      </c>
      <c r="K65" s="51">
        <f>K11</f>
        <v>229700</v>
      </c>
      <c r="L65" s="52">
        <f>IF(J65=0,"-",J65/J$72)</f>
        <v>5.333333333333333</v>
      </c>
      <c r="M65" s="52">
        <f>IF(K65=0,"-",K65/K$72)</f>
        <v>12.05774278215223</v>
      </c>
      <c r="N65" s="51">
        <f>IF(J65&gt;0,K65/J65,"-")</f>
        <v>7178.125</v>
      </c>
      <c r="O65" s="50">
        <f>O11</f>
        <v>91</v>
      </c>
      <c r="P65" s="51">
        <f>P11</f>
        <v>676200</v>
      </c>
      <c r="Q65" s="52">
        <f>IF(O65=0,"-",O65/O$72)</f>
        <v>45.5</v>
      </c>
      <c r="R65" s="52">
        <f>IF(P65=0,"-",P65/P$72)</f>
        <v>124.30147058823529</v>
      </c>
      <c r="S65" s="51">
        <f>IF(O65&gt;0,P65/O65,"-")</f>
        <v>7430.7692307692305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0</v>
      </c>
      <c r="AE65" s="51">
        <f>AE11</f>
        <v>0</v>
      </c>
      <c r="AF65" s="52" t="str">
        <f>IF(AD65=0,"-",AD65/AD$72)</f>
        <v>-</v>
      </c>
      <c r="AG65" s="52" t="str">
        <f>IF(AE65=0,"-",AE65/AE$72)</f>
        <v>-</v>
      </c>
      <c r="AH65" s="51" t="str">
        <f>IF(AD65&gt;0,AE65/AD65,"-")</f>
        <v>-</v>
      </c>
      <c r="AI65" s="50">
        <f>AI11</f>
        <v>128</v>
      </c>
      <c r="AJ65" s="51">
        <f>AJ11</f>
        <v>948550</v>
      </c>
      <c r="AK65" s="52">
        <f>IF(AI65=0,"-",AI65/AI$72)</f>
        <v>16</v>
      </c>
      <c r="AL65" s="52">
        <f>IF(AJ65=0,"-",AJ65/AJ$72)</f>
        <v>38.732135565536957</v>
      </c>
      <c r="AM65" s="51">
        <f>IF(AI65&gt;0,AJ65/AI65,"-")</f>
        <v>7410.546875</v>
      </c>
      <c r="AN65" s="10"/>
      <c r="AO65" s="50">
        <f>AO11</f>
        <v>107</v>
      </c>
      <c r="AP65" s="51">
        <f>AP11</f>
        <v>362105.22</v>
      </c>
      <c r="AQ65" s="52">
        <f>IF(AO65=0,"-",AO65/AO$72)</f>
        <v>8.2307692307692299</v>
      </c>
      <c r="AR65" s="52">
        <f>IF(AP65=0,"-",AP65/AP$72)</f>
        <v>35.313419881334568</v>
      </c>
      <c r="AS65" s="51">
        <f>IF(AO65&gt;0,AP65/AO65,"-")</f>
        <v>3384.1609345794391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128</v>
      </c>
      <c r="BZ65" s="51">
        <f>BZ11</f>
        <v>948550</v>
      </c>
      <c r="CA65" s="52">
        <f>IF(BY65=0,"-",BY65/BY$72)</f>
        <v>6.0952380952380949</v>
      </c>
      <c r="CB65" s="52">
        <f>IF(BZ65=0,"-",BZ65/BZ$72)</f>
        <v>27.301085308444268</v>
      </c>
      <c r="CC65" s="51">
        <f>IF(BY65&gt;0,BZ65/BY65,"-")</f>
        <v>7410.546875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129</v>
      </c>
      <c r="F66" s="36">
        <f>F10</f>
        <v>517455.47</v>
      </c>
      <c r="G66" s="37">
        <f t="shared" ref="G66:H68" si="314">IF(E66=0,"-",E66/E$64)</f>
        <v>0.17695473251028807</v>
      </c>
      <c r="H66" s="37">
        <f t="shared" si="314"/>
        <v>0.27115828850386686</v>
      </c>
      <c r="I66" s="38">
        <f>IF(E66&gt;0,F66/E66,"-")</f>
        <v>4011.2827131782942</v>
      </c>
      <c r="J66" s="65">
        <f>J10</f>
        <v>102</v>
      </c>
      <c r="K66" s="36">
        <f>K10</f>
        <v>344000</v>
      </c>
      <c r="L66" s="37">
        <f t="shared" ref="L66:M68" si="315">IF(J66=0,"-",J66/J$64)</f>
        <v>0.35789473684210527</v>
      </c>
      <c r="M66" s="37">
        <f t="shared" si="315"/>
        <v>0.44634591842413318</v>
      </c>
      <c r="N66" s="38">
        <f>IF(J66&gt;0,K66/J66,"-")</f>
        <v>3372.5490196078431</v>
      </c>
      <c r="O66" s="65">
        <f>O10</f>
        <v>4</v>
      </c>
      <c r="P66" s="36">
        <f>P10</f>
        <v>28900</v>
      </c>
      <c r="Q66" s="37">
        <f t="shared" ref="Q66:R68" si="316">IF(O66=0,"-",O66/O$64)</f>
        <v>7.6923076923076927E-2</v>
      </c>
      <c r="R66" s="37">
        <f t="shared" si="316"/>
        <v>0.27498929539940054</v>
      </c>
      <c r="S66" s="38">
        <f>IF(O66&gt;0,P66/O66,"-")</f>
        <v>7225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235</v>
      </c>
      <c r="AJ66" s="36">
        <f>AJ10</f>
        <v>890355.47</v>
      </c>
      <c r="AK66" s="37">
        <f t="shared" ref="AK66:AL68" si="320">IF(AI66=0,"-",AI66/AI$64)</f>
        <v>0.22045028142589118</v>
      </c>
      <c r="AL66" s="37">
        <f t="shared" si="320"/>
        <v>0.31979862928256886</v>
      </c>
      <c r="AM66" s="38">
        <f>IF(AI66&gt;0,AJ66/AI66,"-")</f>
        <v>3788.7466808510635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235</v>
      </c>
      <c r="BZ66" s="36">
        <f>BZ10</f>
        <v>890355.47</v>
      </c>
      <c r="CA66" s="37">
        <f t="shared" ref="CA66:CB68" si="328">IF(BY66=0,"-",BY66/BY$64)</f>
        <v>0.22003745318352061</v>
      </c>
      <c r="CB66" s="37">
        <f t="shared" si="328"/>
        <v>0.31952291192548504</v>
      </c>
      <c r="CC66" s="38">
        <f>IF(BY66&gt;0,BZ66/BY66,"-")</f>
        <v>3788.7466808510635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72</v>
      </c>
      <c r="F67" s="47">
        <f>F20</f>
        <v>118642.74</v>
      </c>
      <c r="G67" s="48">
        <f t="shared" si="314"/>
        <v>9.8765432098765427E-2</v>
      </c>
      <c r="H67" s="48">
        <f t="shared" si="314"/>
        <v>6.2171460515837759E-2</v>
      </c>
      <c r="I67" s="49">
        <f>IF(E67&gt;0,F67/E67,"-")</f>
        <v>1647.8158333333333</v>
      </c>
      <c r="J67" s="66">
        <f>J20</f>
        <v>47</v>
      </c>
      <c r="K67" s="47">
        <f>K20</f>
        <v>74545</v>
      </c>
      <c r="L67" s="48">
        <f t="shared" si="315"/>
        <v>0.1649122807017544</v>
      </c>
      <c r="M67" s="48">
        <f t="shared" si="315"/>
        <v>9.6723420025950607E-2</v>
      </c>
      <c r="N67" s="49">
        <f>IF(J67&gt;0,K67/J67,"-")</f>
        <v>1586.063829787234</v>
      </c>
      <c r="O67" s="66">
        <f>O20</f>
        <v>15</v>
      </c>
      <c r="P67" s="47">
        <f>P20</f>
        <v>23940</v>
      </c>
      <c r="Q67" s="48">
        <f t="shared" si="316"/>
        <v>0.28846153846153844</v>
      </c>
      <c r="R67" s="48">
        <f t="shared" si="316"/>
        <v>0.22779390075645845</v>
      </c>
      <c r="S67" s="49">
        <f>IF(O67&gt;0,P67/O67,"-")</f>
        <v>1596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134</v>
      </c>
      <c r="AJ67" s="47">
        <f>AJ20</f>
        <v>217127.74</v>
      </c>
      <c r="AK67" s="48">
        <f t="shared" si="320"/>
        <v>0.12570356472795496</v>
      </c>
      <c r="AL67" s="48">
        <f t="shared" si="320"/>
        <v>7.7988124935338465E-2</v>
      </c>
      <c r="AM67" s="49">
        <f>IF(AI67&gt;0,AJ67/AI67,"-")</f>
        <v>1620.3562686567163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134</v>
      </c>
      <c r="BZ67" s="47">
        <f>BZ20</f>
        <v>217127.74</v>
      </c>
      <c r="CA67" s="48">
        <f t="shared" si="328"/>
        <v>0.12546816479400749</v>
      </c>
      <c r="CB67" s="48">
        <f t="shared" si="328"/>
        <v>7.7920886749423365E-2</v>
      </c>
      <c r="CC67" s="49">
        <f>IF(BY67&gt;0,BZ67/BY67,"-")</f>
        <v>1620.3562686567163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24</v>
      </c>
      <c r="F68" s="54">
        <f>F30</f>
        <v>41237.5</v>
      </c>
      <c r="G68" s="55">
        <f t="shared" si="314"/>
        <v>3.292181069958848E-2</v>
      </c>
      <c r="H68" s="55">
        <f t="shared" si="314"/>
        <v>2.1609376208117408E-2</v>
      </c>
      <c r="I68" s="56">
        <f>IF(E68&gt;0,F68/E68,"-")</f>
        <v>1718.2291666666667</v>
      </c>
      <c r="J68" s="67">
        <f>J30</f>
        <v>13</v>
      </c>
      <c r="K68" s="54">
        <f>K30</f>
        <v>19300</v>
      </c>
      <c r="L68" s="55">
        <f t="shared" si="315"/>
        <v>4.5614035087719301E-2</v>
      </c>
      <c r="M68" s="55">
        <f t="shared" si="315"/>
        <v>2.5042082051121427E-2</v>
      </c>
      <c r="N68" s="56">
        <f>IF(J68&gt;0,K68/J68,"-")</f>
        <v>1484.6153846153845</v>
      </c>
      <c r="O68" s="67">
        <f>O30</f>
        <v>2</v>
      </c>
      <c r="P68" s="54">
        <f>P30</f>
        <v>1700</v>
      </c>
      <c r="Q68" s="55">
        <f t="shared" si="316"/>
        <v>3.8461538461538464E-2</v>
      </c>
      <c r="R68" s="55">
        <f t="shared" si="316"/>
        <v>1.6175840905847092E-2</v>
      </c>
      <c r="S68" s="56">
        <f>IF(O68&gt;0,P68/O68,"-")</f>
        <v>850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39</v>
      </c>
      <c r="AJ68" s="54">
        <f>AJ30</f>
        <v>62237.5</v>
      </c>
      <c r="AK68" s="55">
        <f t="shared" si="320"/>
        <v>3.6585365853658534E-2</v>
      </c>
      <c r="AL68" s="55">
        <f t="shared" si="320"/>
        <v>2.2354517785996061E-2</v>
      </c>
      <c r="AM68" s="56">
        <f>IF(AI68&gt;0,AJ68/AI68,"-")</f>
        <v>1595.8333333333333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39</v>
      </c>
      <c r="BZ68" s="54">
        <f>BZ30</f>
        <v>62237.5</v>
      </c>
      <c r="CA68" s="55">
        <f t="shared" si="328"/>
        <v>3.6516853932584269E-2</v>
      </c>
      <c r="CB68" s="55">
        <f t="shared" si="328"/>
        <v>2.2335244630958886E-2</v>
      </c>
      <c r="CC68" s="56">
        <f>IF(BY68&gt;0,BZ68/BY68,"-")</f>
        <v>1595.8333333333333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225</v>
      </c>
      <c r="F69" s="40">
        <f>SUM(F66:F68)</f>
        <v>677335.71</v>
      </c>
      <c r="G69" s="41">
        <f>IF(E69=0,"-",E69/E$88)</f>
        <v>0.20604395604395603</v>
      </c>
      <c r="H69" s="41">
        <f>IF(F69=0,"-",F69/F$88)</f>
        <v>0.21171114426622412</v>
      </c>
      <c r="I69" s="42"/>
      <c r="J69" s="68">
        <f>SUM(J66:J68)</f>
        <v>162</v>
      </c>
      <c r="K69" s="40">
        <f>SUM(K66:K68)</f>
        <v>437845</v>
      </c>
      <c r="L69" s="41">
        <f>IF(J69=0,"-",J69/J$88)</f>
        <v>0.24397590361445784</v>
      </c>
      <c r="M69" s="41">
        <f>IF(K69=0,"-",K69/K$88)</f>
        <v>0.17895577814690597</v>
      </c>
      <c r="N69" s="42"/>
      <c r="O69" s="68">
        <f>SUM(O66:O68)</f>
        <v>21</v>
      </c>
      <c r="P69" s="40">
        <f>SUM(P66:P68)</f>
        <v>54540</v>
      </c>
      <c r="Q69" s="41">
        <f>IF(O69=0,"-",O69/O$88)</f>
        <v>5.675675675675676E-2</v>
      </c>
      <c r="R69" s="41">
        <f>IF(P69=0,"-",P69/P$88)</f>
        <v>2.5664312300894533E-2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408</v>
      </c>
      <c r="AJ69" s="40">
        <f>SUM(AJ66:AJ68)</f>
        <v>1169720.71</v>
      </c>
      <c r="AK69" s="41">
        <f>IF(AI69=0,"-",AI69/AI$88)</f>
        <v>0.19190968955785512</v>
      </c>
      <c r="AL69" s="41">
        <f>IF(AJ69=0,"-",AJ69/AJ$88)</f>
        <v>0.15052122149186486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408</v>
      </c>
      <c r="BZ69" s="40">
        <f>SUM(BZ66:BZ68)</f>
        <v>1169720.71</v>
      </c>
      <c r="CA69" s="41">
        <f>IF(BY69=0,"-",BY69/BY$88)</f>
        <v>0.16653061224489796</v>
      </c>
      <c r="CB69" s="41">
        <f>IF(BZ69=0,"-",BZ69/BZ$88)</f>
        <v>0.13393635641608448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5</v>
      </c>
      <c r="F70" s="36">
        <f>F11</f>
        <v>42650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8530</v>
      </c>
      <c r="J70" s="65">
        <f>J11</f>
        <v>32</v>
      </c>
      <c r="K70" s="36">
        <f>K11</f>
        <v>229700</v>
      </c>
      <c r="L70" s="37">
        <f t="shared" ref="L70:M72" si="330">IF(J70=0,"-",J70/J$73)</f>
        <v>0.84210526315789469</v>
      </c>
      <c r="M70" s="37">
        <f t="shared" si="330"/>
        <v>0.92341708542713563</v>
      </c>
      <c r="N70" s="38">
        <f>IF(J70&gt;0,K70/J70,"-")</f>
        <v>7178.125</v>
      </c>
      <c r="O70" s="65">
        <f>O11</f>
        <v>91</v>
      </c>
      <c r="P70" s="36">
        <f>P11</f>
        <v>676200</v>
      </c>
      <c r="Q70" s="37">
        <f t="shared" ref="Q70:R72" si="331">IF(O70=0,"-",O70/O$73)</f>
        <v>0.93814432989690721</v>
      </c>
      <c r="R70" s="37">
        <f t="shared" si="331"/>
        <v>0.95732933148342159</v>
      </c>
      <c r="S70" s="38">
        <f>IF(O70&gt;0,P70/O70,"-")</f>
        <v>7430.7692307692305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0</v>
      </c>
      <c r="AE70" s="36">
        <f>AE11</f>
        <v>0</v>
      </c>
      <c r="AF70" s="37" t="str">
        <f t="shared" ref="AF70:AG72" si="334">IF(AD70=0,"-",AD70/AD$73)</f>
        <v>-</v>
      </c>
      <c r="AG70" s="37" t="str">
        <f t="shared" si="334"/>
        <v>-</v>
      </c>
      <c r="AH70" s="38" t="str">
        <f>IF(AD70&gt;0,AE70/AD70,"-")</f>
        <v>-</v>
      </c>
      <c r="AI70" s="65">
        <f>AI11</f>
        <v>128</v>
      </c>
      <c r="AJ70" s="36">
        <f>AJ11</f>
        <v>948550</v>
      </c>
      <c r="AK70" s="37">
        <f t="shared" ref="AK70:AL72" si="335">IF(AI70=0,"-",AI70/AI$73)</f>
        <v>0.91428571428571426</v>
      </c>
      <c r="AL70" s="37">
        <f t="shared" si="335"/>
        <v>0.95069857878806097</v>
      </c>
      <c r="AM70" s="38">
        <f>IF(AI70&gt;0,AJ70/AI70,"-")</f>
        <v>7410.546875</v>
      </c>
      <c r="AN70" s="10"/>
      <c r="AO70" s="65">
        <f>AO11</f>
        <v>107</v>
      </c>
      <c r="AP70" s="36">
        <f>AP11</f>
        <v>362105.22</v>
      </c>
      <c r="AQ70" s="37">
        <f t="shared" ref="AQ70:AR72" si="336">IF(AO70=0,"-",AO70/AO$73)</f>
        <v>0.57837837837837835</v>
      </c>
      <c r="AR70" s="37">
        <f t="shared" si="336"/>
        <v>0.78977202177523409</v>
      </c>
      <c r="AS70" s="38">
        <f>IF(AO70&gt;0,AP70/AO70,"-")</f>
        <v>3384.1609345794391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128</v>
      </c>
      <c r="BZ70" s="36">
        <f>BZ11</f>
        <v>948550</v>
      </c>
      <c r="CA70" s="37">
        <f t="shared" ref="CA70:CB72" si="343">IF(BY70=0,"-",BY70/BY$73)</f>
        <v>0.58715596330275233</v>
      </c>
      <c r="CB70" s="37">
        <f t="shared" si="343"/>
        <v>0.86694599470721945</v>
      </c>
      <c r="CC70" s="38">
        <f>IF(BY70&gt;0,BZ70/BY70,"-")</f>
        <v>7410.546875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4</v>
      </c>
      <c r="P71" s="47">
        <f>P21</f>
        <v>24700</v>
      </c>
      <c r="Q71" s="48">
        <f t="shared" si="331"/>
        <v>4.1237113402061855E-2</v>
      </c>
      <c r="R71" s="48">
        <f t="shared" si="331"/>
        <v>3.4968995101509186E-2</v>
      </c>
      <c r="S71" s="49">
        <f>IF(O71&gt;0,P71/O71,"-")</f>
        <v>6175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0</v>
      </c>
      <c r="AE71" s="47">
        <f>AE21</f>
        <v>0</v>
      </c>
      <c r="AF71" s="48" t="str">
        <f t="shared" si="334"/>
        <v>-</v>
      </c>
      <c r="AG71" s="48" t="str">
        <f t="shared" si="334"/>
        <v>-</v>
      </c>
      <c r="AH71" s="49" t="str">
        <f>IF(AD71&gt;0,AE71/AD71,"-")</f>
        <v>-</v>
      </c>
      <c r="AI71" s="66">
        <f>AI21</f>
        <v>4</v>
      </c>
      <c r="AJ71" s="47">
        <f>AJ21</f>
        <v>24700</v>
      </c>
      <c r="AK71" s="48">
        <f t="shared" si="335"/>
        <v>2.8571428571428571E-2</v>
      </c>
      <c r="AL71" s="48">
        <f t="shared" si="335"/>
        <v>2.4755948443482272E-2</v>
      </c>
      <c r="AM71" s="49">
        <f>IF(AI71&gt;0,AJ71/AI71,"-")</f>
        <v>6175</v>
      </c>
      <c r="AN71" s="10"/>
      <c r="AO71" s="66">
        <f>AO21</f>
        <v>65</v>
      </c>
      <c r="AP71" s="47">
        <f>AP21</f>
        <v>86134.09</v>
      </c>
      <c r="AQ71" s="48">
        <f t="shared" si="336"/>
        <v>0.35135135135135137</v>
      </c>
      <c r="AR71" s="48">
        <f t="shared" si="336"/>
        <v>0.18786333542242217</v>
      </c>
      <c r="AS71" s="49">
        <f>IF(AO71&gt;0,AP71/AO71,"-")</f>
        <v>1325.1398461538461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65</v>
      </c>
      <c r="BT71" s="47">
        <f>BT21</f>
        <v>86134.09</v>
      </c>
      <c r="BU71" s="48">
        <f t="shared" si="342"/>
        <v>0.83333333333333337</v>
      </c>
      <c r="BV71" s="48">
        <f t="shared" si="342"/>
        <v>0.89361719124543648</v>
      </c>
      <c r="BW71" s="49">
        <f>IF(BS71&gt;0,BT71/BS71,"-")</f>
        <v>1325.1398461538461</v>
      </c>
      <c r="BY71" s="66">
        <f>BY21</f>
        <v>69</v>
      </c>
      <c r="BZ71" s="47">
        <f>BZ21</f>
        <v>110834.09</v>
      </c>
      <c r="CA71" s="48">
        <f t="shared" si="343"/>
        <v>0.3165137614678899</v>
      </c>
      <c r="CB71" s="48">
        <f t="shared" si="343"/>
        <v>0.10129900416690683</v>
      </c>
      <c r="CC71" s="49">
        <f>IF(BY71&gt;0,BZ71/BY71,"-")</f>
        <v>1606.2911594202899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6</v>
      </c>
      <c r="K72" s="54">
        <f>K31</f>
        <v>19050</v>
      </c>
      <c r="L72" s="55">
        <f t="shared" si="330"/>
        <v>0.15789473684210525</v>
      </c>
      <c r="M72" s="55">
        <f t="shared" si="330"/>
        <v>7.6582914572864327E-2</v>
      </c>
      <c r="N72" s="49">
        <f>IF(J72&gt;0,K72/J72,"-")</f>
        <v>3175</v>
      </c>
      <c r="O72" s="67">
        <f>O31</f>
        <v>2</v>
      </c>
      <c r="P72" s="54">
        <f>P31</f>
        <v>5440</v>
      </c>
      <c r="Q72" s="55">
        <f t="shared" si="331"/>
        <v>2.0618556701030927E-2</v>
      </c>
      <c r="R72" s="55">
        <f t="shared" si="331"/>
        <v>7.7016734150692299E-3</v>
      </c>
      <c r="S72" s="49">
        <f>IF(O72&gt;0,P72/O72,"-")</f>
        <v>2720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0</v>
      </c>
      <c r="AE72" s="54">
        <f>AE31</f>
        <v>0</v>
      </c>
      <c r="AF72" s="55" t="str">
        <f t="shared" si="334"/>
        <v>-</v>
      </c>
      <c r="AG72" s="55" t="str">
        <f t="shared" si="334"/>
        <v>-</v>
      </c>
      <c r="AH72" s="49" t="str">
        <f>IF(AD72&gt;0,AE72/AD72,"-")</f>
        <v>-</v>
      </c>
      <c r="AI72" s="67">
        <f>AI31</f>
        <v>8</v>
      </c>
      <c r="AJ72" s="54">
        <f>AJ31</f>
        <v>24490</v>
      </c>
      <c r="AK72" s="55">
        <f t="shared" si="335"/>
        <v>5.7142857142857141E-2</v>
      </c>
      <c r="AL72" s="55">
        <f t="shared" si="335"/>
        <v>2.4545472768456714E-2</v>
      </c>
      <c r="AM72" s="49">
        <f>IF(AI72&gt;0,AJ72/AI72,"-")</f>
        <v>3061.25</v>
      </c>
      <c r="AN72" s="10"/>
      <c r="AO72" s="67">
        <f>AO31</f>
        <v>13</v>
      </c>
      <c r="AP72" s="54">
        <f>AP31</f>
        <v>10254.040000000001</v>
      </c>
      <c r="AQ72" s="55">
        <f t="shared" si="336"/>
        <v>7.0270270270270274E-2</v>
      </c>
      <c r="AR72" s="55">
        <f t="shared" si="336"/>
        <v>2.2364642802343813E-2</v>
      </c>
      <c r="AS72" s="49">
        <f>IF(AO72&gt;0,AP72/AO72,"-")</f>
        <v>788.77230769230778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13</v>
      </c>
      <c r="BT72" s="54">
        <f>BT31</f>
        <v>10254.040000000001</v>
      </c>
      <c r="BU72" s="55">
        <f t="shared" si="342"/>
        <v>0.16666666666666666</v>
      </c>
      <c r="BV72" s="55">
        <f t="shared" si="342"/>
        <v>0.10638280875456345</v>
      </c>
      <c r="BW72" s="49">
        <f>IF(BS72&gt;0,BT72/BS72,"-")</f>
        <v>788.77230769230778</v>
      </c>
      <c r="BY72" s="67">
        <f>BY31</f>
        <v>21</v>
      </c>
      <c r="BZ72" s="54">
        <f>BZ31</f>
        <v>34744.04</v>
      </c>
      <c r="CA72" s="55">
        <f t="shared" si="343"/>
        <v>9.6330275229357804E-2</v>
      </c>
      <c r="CB72" s="55">
        <f t="shared" si="343"/>
        <v>3.1755001125873622E-2</v>
      </c>
      <c r="CC72" s="49">
        <f>IF(BY72&gt;0,BZ72/BY72,"-")</f>
        <v>1654.4780952380952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5</v>
      </c>
      <c r="F73" s="40">
        <f>SUM(F70:F72)</f>
        <v>42650</v>
      </c>
      <c r="G73" s="41">
        <f>IF(E73=0,"-",E73/E$88)</f>
        <v>4.578754578754579E-3</v>
      </c>
      <c r="H73" s="41">
        <f>IF(F73=0,"-",F73/F$88)</f>
        <v>1.3330878867961147E-2</v>
      </c>
      <c r="I73" s="42"/>
      <c r="J73" s="68">
        <f>SUM(J70:J72)</f>
        <v>38</v>
      </c>
      <c r="K73" s="40">
        <f>SUM(K70:K72)</f>
        <v>248750</v>
      </c>
      <c r="L73" s="41">
        <f>IF(J73=0,"-",J73/J$88)</f>
        <v>5.7228915662650599E-2</v>
      </c>
      <c r="M73" s="41">
        <f>IF(K73=0,"-",K73/K$88)</f>
        <v>0.10166896918782414</v>
      </c>
      <c r="N73" s="42"/>
      <c r="O73" s="68">
        <f>SUM(O70:O72)</f>
        <v>97</v>
      </c>
      <c r="P73" s="40">
        <f>SUM(P70:P72)</f>
        <v>706340</v>
      </c>
      <c r="Q73" s="41">
        <f>IF(O73=0,"-",O73/O$88)</f>
        <v>0.26216216216216215</v>
      </c>
      <c r="R73" s="41">
        <f>IF(P73=0,"-",P73/P$88)</f>
        <v>0.3323749605906462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0</v>
      </c>
      <c r="AE73" s="40">
        <f>SUM(AE70:AE72)</f>
        <v>0</v>
      </c>
      <c r="AF73" s="41" t="str">
        <f>IF(AD73=0,"-",AD73/AD$88)</f>
        <v>-</v>
      </c>
      <c r="AG73" s="41" t="str">
        <f>IF(AE73=0,"-",AE73/AE$88)</f>
        <v>-</v>
      </c>
      <c r="AH73" s="42"/>
      <c r="AI73" s="68">
        <f>SUM(AI70:AI72)</f>
        <v>140</v>
      </c>
      <c r="AJ73" s="40">
        <f>SUM(AJ70:AJ72)</f>
        <v>997740</v>
      </c>
      <c r="AK73" s="41">
        <f>IF(AI73=0,"-",AI73/AI$88)</f>
        <v>6.5851364063969894E-2</v>
      </c>
      <c r="AL73" s="41">
        <f>IF(AJ73=0,"-",AJ73/AJ$88)</f>
        <v>0.12839051428891368</v>
      </c>
      <c r="AM73" s="42"/>
      <c r="AN73" s="16"/>
      <c r="AO73" s="68">
        <f>SUM(AO70:AO72)</f>
        <v>185</v>
      </c>
      <c r="AP73" s="40">
        <f>SUM(AP70:AP72)</f>
        <v>458493.34999999992</v>
      </c>
      <c r="AQ73" s="41">
        <f>IF(AO73=0,"-",AO73/AO$88)</f>
        <v>0.42923433874709976</v>
      </c>
      <c r="AR73" s="41">
        <f>IF(AP73=0,"-",AP73/AP$88)</f>
        <v>0.34619540269244259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78</v>
      </c>
      <c r="BT73" s="40">
        <f>SUM(BT70:BT72)</f>
        <v>96388.13</v>
      </c>
      <c r="BU73" s="41">
        <f>IF(BS73=0,"-",BS73/BS$88)</f>
        <v>0.24074074074074073</v>
      </c>
      <c r="BV73" s="41">
        <f>IF(BT73=0,"-",BT73/BT$88)</f>
        <v>0.10016722608395612</v>
      </c>
      <c r="BW73" s="42"/>
      <c r="BY73" s="68">
        <f>SUM(BY70:BY72)</f>
        <v>218</v>
      </c>
      <c r="BZ73" s="40">
        <f>SUM(BZ70:BZ72)</f>
        <v>1094128.1300000001</v>
      </c>
      <c r="CA73" s="41">
        <f>IF(BY73=0,"-",BY73/BY$88)</f>
        <v>8.8979591836734692E-2</v>
      </c>
      <c r="CB73" s="41">
        <f>IF(BZ73=0,"-",BZ73/BZ$88)</f>
        <v>0.12528079047565469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0</v>
      </c>
      <c r="AE75" s="36">
        <f>AE12</f>
        <v>0</v>
      </c>
      <c r="AF75" s="37" t="str">
        <f t="shared" ref="AF75:AG77" si="349">IF(AD75=0,"-",AD75/AD$73)</f>
        <v>-</v>
      </c>
      <c r="AG75" s="37" t="str">
        <f t="shared" si="349"/>
        <v>-</v>
      </c>
      <c r="AH75" s="38" t="str">
        <f>IF(AD75&gt;0,AE75/AD75,"-")</f>
        <v>-</v>
      </c>
      <c r="AI75" s="65">
        <f>AI12</f>
        <v>0</v>
      </c>
      <c r="AJ75" s="36">
        <f>AJ12</f>
        <v>0</v>
      </c>
      <c r="AK75" s="37" t="str">
        <f t="shared" ref="AK75:AL77" si="350">IF(AI75=0,"-",AI75/AI$73)</f>
        <v>-</v>
      </c>
      <c r="AL75" s="37" t="str">
        <f t="shared" si="350"/>
        <v>-</v>
      </c>
      <c r="AM75" s="38" t="str">
        <f>IF(AI75&gt;0,AJ75/AI75,"-")</f>
        <v>-</v>
      </c>
      <c r="AN75" s="10"/>
      <c r="AO75" s="65">
        <f>AO12</f>
        <v>58</v>
      </c>
      <c r="AP75" s="36">
        <f>AP12</f>
        <v>221751.89</v>
      </c>
      <c r="AQ75" s="37">
        <f t="shared" ref="AQ75:AR77" si="351">IF(AO75=0,"-",AO75/AO$73)</f>
        <v>0.31351351351351353</v>
      </c>
      <c r="AR75" s="37">
        <f t="shared" si="351"/>
        <v>0.48365344884500516</v>
      </c>
      <c r="AS75" s="38">
        <f>IF(AO75&gt;0,AP75/AO75,"-")</f>
        <v>3823.3084482758622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58</v>
      </c>
      <c r="BT75" s="36">
        <f>BT12</f>
        <v>221751.89</v>
      </c>
      <c r="BU75" s="37">
        <f t="shared" ref="BU75:BV77" si="357">IF(BS75=0,"-",BS75/BS$73)</f>
        <v>0.74358974358974361</v>
      </c>
      <c r="BV75" s="37">
        <f t="shared" si="357"/>
        <v>2.3006140901374477</v>
      </c>
      <c r="BW75" s="38">
        <f>IF(BS75&gt;0,BT75/BS75,"-")</f>
        <v>3823.3084482758622</v>
      </c>
      <c r="BY75" s="65">
        <f>BY12</f>
        <v>58</v>
      </c>
      <c r="BZ75" s="36">
        <f>BZ12</f>
        <v>221751.89</v>
      </c>
      <c r="CA75" s="37">
        <f t="shared" ref="CA75:CB77" si="358">IF(BY75=0,"-",BY75/BY$73)</f>
        <v>0.26605504587155965</v>
      </c>
      <c r="CB75" s="37">
        <f t="shared" si="358"/>
        <v>0.20267451674055761</v>
      </c>
      <c r="CC75" s="38">
        <f>IF(BY75&gt;0,BZ75/BY75,"-")</f>
        <v>3823.3084482758622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0</v>
      </c>
      <c r="AE76" s="47">
        <f>AE22</f>
        <v>0</v>
      </c>
      <c r="AF76" s="48" t="str">
        <f t="shared" si="349"/>
        <v>-</v>
      </c>
      <c r="AG76" s="48" t="str">
        <f t="shared" si="349"/>
        <v>-</v>
      </c>
      <c r="AH76" s="49" t="str">
        <f>IF(AD76&gt;0,AE76/AD76,"-")</f>
        <v>-</v>
      </c>
      <c r="AI76" s="66">
        <f>AI22</f>
        <v>0</v>
      </c>
      <c r="AJ76" s="47">
        <f>AJ22</f>
        <v>0</v>
      </c>
      <c r="AK76" s="48" t="str">
        <f t="shared" si="350"/>
        <v>-</v>
      </c>
      <c r="AL76" s="48" t="str">
        <f t="shared" si="350"/>
        <v>-</v>
      </c>
      <c r="AM76" s="49" t="str">
        <f>IF(AI76&gt;0,AJ76/AI76,"-")</f>
        <v>-</v>
      </c>
      <c r="AN76" s="10"/>
      <c r="AO76" s="66">
        <f>AO22</f>
        <v>49</v>
      </c>
      <c r="AP76" s="47">
        <f>AP22</f>
        <v>41575.370000000003</v>
      </c>
      <c r="AQ76" s="48">
        <f t="shared" si="351"/>
        <v>0.26486486486486488</v>
      </c>
      <c r="AR76" s="48">
        <f t="shared" si="351"/>
        <v>9.0678239935213914E-2</v>
      </c>
      <c r="AS76" s="49">
        <f>IF(AO76&gt;0,AP76/AO76,"-")</f>
        <v>848.47693877551023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49</v>
      </c>
      <c r="BT76" s="47">
        <f>BT22</f>
        <v>41575.370000000003</v>
      </c>
      <c r="BU76" s="48">
        <f t="shared" si="357"/>
        <v>0.62820512820512819</v>
      </c>
      <c r="BV76" s="48">
        <f t="shared" si="357"/>
        <v>0.43133288300125755</v>
      </c>
      <c r="BW76" s="49">
        <f>IF(BS76&gt;0,BT76/BS76,"-")</f>
        <v>848.47693877551023</v>
      </c>
      <c r="BY76" s="66">
        <f>BY22</f>
        <v>49</v>
      </c>
      <c r="BZ76" s="47">
        <f>BZ22</f>
        <v>41575.370000000003</v>
      </c>
      <c r="CA76" s="48">
        <f t="shared" si="358"/>
        <v>0.22477064220183487</v>
      </c>
      <c r="CB76" s="48">
        <f t="shared" si="358"/>
        <v>3.7998630014201354E-2</v>
      </c>
      <c r="CC76" s="49">
        <f>IF(BY76&gt;0,BZ76/BY76,"-")</f>
        <v>848.47693877551023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0</v>
      </c>
      <c r="AE77" s="54">
        <f>AE32</f>
        <v>0</v>
      </c>
      <c r="AF77" s="55" t="str">
        <f t="shared" si="349"/>
        <v>-</v>
      </c>
      <c r="AG77" s="55" t="str">
        <f t="shared" si="349"/>
        <v>-</v>
      </c>
      <c r="AH77" s="49" t="str">
        <f>IF(AD77&gt;0,AE77/AD77,"-")</f>
        <v>-</v>
      </c>
      <c r="AI77" s="67">
        <f>AI32</f>
        <v>0</v>
      </c>
      <c r="AJ77" s="54">
        <f>AJ32</f>
        <v>0</v>
      </c>
      <c r="AK77" s="55" t="str">
        <f t="shared" si="350"/>
        <v>-</v>
      </c>
      <c r="AL77" s="55" t="str">
        <f t="shared" si="350"/>
        <v>-</v>
      </c>
      <c r="AM77" s="49" t="str">
        <f>IF(AI77&gt;0,AJ77/AI77,"-")</f>
        <v>-</v>
      </c>
      <c r="AN77" s="10"/>
      <c r="AO77" s="67">
        <f>AO32</f>
        <v>19</v>
      </c>
      <c r="AP77" s="54">
        <f>AP32</f>
        <v>28353.46</v>
      </c>
      <c r="AQ77" s="55">
        <f t="shared" si="351"/>
        <v>0.10270270270270271</v>
      </c>
      <c r="AR77" s="55">
        <f t="shared" si="351"/>
        <v>6.1840504338830662E-2</v>
      </c>
      <c r="AS77" s="49">
        <f>IF(AO77&gt;0,AP77/AO77,"-")</f>
        <v>1492.2873684210526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19</v>
      </c>
      <c r="BT77" s="54">
        <f>BT32</f>
        <v>28353.46</v>
      </c>
      <c r="BU77" s="55">
        <f t="shared" si="357"/>
        <v>0.24358974358974358</v>
      </c>
      <c r="BV77" s="55">
        <f t="shared" si="357"/>
        <v>0.29415924969184482</v>
      </c>
      <c r="BW77" s="49">
        <f>IF(BS77&gt;0,BT77/BS77,"-")</f>
        <v>1492.2873684210526</v>
      </c>
      <c r="BY77" s="67">
        <f>BY32</f>
        <v>19</v>
      </c>
      <c r="BZ77" s="54">
        <f>BZ32</f>
        <v>28353.46</v>
      </c>
      <c r="CA77" s="55">
        <f t="shared" si="358"/>
        <v>8.7155963302752298E-2</v>
      </c>
      <c r="CB77" s="55">
        <f t="shared" si="358"/>
        <v>2.5914204399442684E-2</v>
      </c>
      <c r="CC77" s="49">
        <f>IF(BY77&gt;0,BZ77/BY77,"-")</f>
        <v>1492.2873684210526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0</v>
      </c>
      <c r="AE78" s="40">
        <f>SUM(AE75:AE77)</f>
        <v>0</v>
      </c>
      <c r="AF78" s="41" t="str">
        <f>IF(AD78=0,"-",AD78/AD$88)</f>
        <v>-</v>
      </c>
      <c r="AG78" s="41" t="str">
        <f>IF(AE78=0,"-",AE78/AE$88)</f>
        <v>-</v>
      </c>
      <c r="AH78" s="42"/>
      <c r="AI78" s="68">
        <f>SUM(AI75:AI77)</f>
        <v>0</v>
      </c>
      <c r="AJ78" s="40">
        <f>SUM(AJ75:AJ77)</f>
        <v>0</v>
      </c>
      <c r="AK78" s="41" t="str">
        <f>IF(AI78=0,"-",AI78/AI$88)</f>
        <v>-</v>
      </c>
      <c r="AL78" s="41" t="str">
        <f>IF(AJ78=0,"-",AJ78/AJ$88)</f>
        <v>-</v>
      </c>
      <c r="AM78" s="42"/>
      <c r="AN78" s="16"/>
      <c r="AO78" s="68">
        <f>SUM(AO75:AO77)</f>
        <v>126</v>
      </c>
      <c r="AP78" s="40">
        <f>SUM(AP75:AP77)</f>
        <v>291680.72000000003</v>
      </c>
      <c r="AQ78" s="41">
        <f>IF(AO78=0,"-",AO78/AO$88)</f>
        <v>0.2923433874709977</v>
      </c>
      <c r="AR78" s="41">
        <f>IF(AP78=0,"-",AP78/AP$88)</f>
        <v>0.22023988857858379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126</v>
      </c>
      <c r="BT78" s="40">
        <f>SUM(BT75:BT77)</f>
        <v>291680.72000000003</v>
      </c>
      <c r="BU78" s="41">
        <f>IF(BS78=0,"-",BS78/BS$88)</f>
        <v>0.3888888888888889</v>
      </c>
      <c r="BV78" s="41">
        <f>IF(BT78=0,"-",BT78/BT$88)</f>
        <v>0.3031166661763342</v>
      </c>
      <c r="BW78" s="42"/>
      <c r="BY78" s="68">
        <f>SUM(BY75:BY77)</f>
        <v>126</v>
      </c>
      <c r="BZ78" s="40">
        <f>SUM(BZ75:BZ77)</f>
        <v>291680.72000000003</v>
      </c>
      <c r="CA78" s="41">
        <f>IF(BY78=0,"-",BY78/BY$88)</f>
        <v>5.1428571428571428E-2</v>
      </c>
      <c r="CB78" s="41">
        <f>IF(BZ78=0,"-",BZ78/BZ$88)</f>
        <v>3.3398274083409313E-2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1092</v>
      </c>
      <c r="F88" s="99">
        <f>F82+F73+F64+F54+F59+F69+F78+F87</f>
        <v>3199338.9499999997</v>
      </c>
      <c r="G88" s="100"/>
      <c r="H88" s="100"/>
      <c r="I88" s="101">
        <f>IF(E88&gt;0,F88/E88,"-")</f>
        <v>2929.797573260073</v>
      </c>
      <c r="J88" s="98">
        <f>J82+J73+J64+J54+J59+J69+J78+J87</f>
        <v>664</v>
      </c>
      <c r="K88" s="99">
        <f>K82+K73+K64+K54+K59+K69+K78+K87</f>
        <v>2446665.9</v>
      </c>
      <c r="L88" s="100"/>
      <c r="M88" s="100"/>
      <c r="N88" s="101">
        <f>IF(J88&gt;0,K88/J88,"-")</f>
        <v>3684.7378012048193</v>
      </c>
      <c r="O88" s="98">
        <f>O82+O73+O64+O54+O59+O69+O78+O87</f>
        <v>370</v>
      </c>
      <c r="P88" s="99">
        <f>P82+P73+P64+P54+P59+P69+P78+P87</f>
        <v>2125130</v>
      </c>
      <c r="Q88" s="100"/>
      <c r="R88" s="100"/>
      <c r="S88" s="101">
        <f>IF(O88&gt;0,P88/O88,"-")</f>
        <v>5743.594594594595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0</v>
      </c>
      <c r="AE88" s="99">
        <f>AE82+AE73+AE64+AE54+AE59+AE69+AE78+AE87</f>
        <v>0</v>
      </c>
      <c r="AF88" s="100"/>
      <c r="AG88" s="100"/>
      <c r="AH88" s="101" t="str">
        <f>IF(AD88&gt;0,AE88/AD88,"-")</f>
        <v>-</v>
      </c>
      <c r="AI88" s="98">
        <f>AI82+AI73+AI64+AI54+AI59+AI69+AI78+AI87</f>
        <v>2126</v>
      </c>
      <c r="AJ88" s="99">
        <f>AJ82+AJ73+AJ64+AJ54+AJ59+AJ69+AJ78+AJ87</f>
        <v>7771134.8499999996</v>
      </c>
      <c r="AK88" s="100"/>
      <c r="AL88" s="100"/>
      <c r="AM88" s="101">
        <f>IF(AI88&gt;0,AJ88/AI88,"-")</f>
        <v>3655.2845014111003</v>
      </c>
      <c r="AN88" s="17"/>
      <c r="AO88" s="98">
        <f>AO82+AO73+AO64+AO54+AO59+AO69+AO78+AO87</f>
        <v>431</v>
      </c>
      <c r="AP88" s="99">
        <f>AP82+AP73+AP64+AP54+AP59+AP69+AP78+AP87</f>
        <v>1324377.3499999999</v>
      </c>
      <c r="AQ88" s="100"/>
      <c r="AR88" s="100"/>
      <c r="AS88" s="101">
        <f>IF(AO88&gt;0,AP88/AO88,"-")</f>
        <v>3072.8012761020877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324</v>
      </c>
      <c r="BT88" s="99">
        <f>BT82+BT73+BT64+BT54+BT59+BT69+BT78+BT87</f>
        <v>962272.12999999989</v>
      </c>
      <c r="BU88" s="100"/>
      <c r="BV88" s="100"/>
      <c r="BW88" s="101">
        <f>IF(BS88&gt;0,BT88/BS88,"-")</f>
        <v>2969.9757098765431</v>
      </c>
      <c r="BY88" s="98">
        <f>BY82+BY73+BY64+BY54+BY59+BY69+BY78+BY87</f>
        <v>2450</v>
      </c>
      <c r="BZ88" s="99">
        <f>BZ82+BZ73+BZ64+BZ54+BZ59+BZ69+BZ78+BZ87</f>
        <v>8733406.9800000004</v>
      </c>
      <c r="CA88" s="100"/>
      <c r="CB88" s="100"/>
      <c r="CC88" s="61">
        <f>IF(BY88&gt;0,BZ88/BY88,"-")</f>
        <v>3564.6559102040819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9.0860597699402412E-2</v>
      </c>
      <c r="I90" s="57"/>
      <c r="J90" s="57"/>
      <c r="K90" s="44"/>
      <c r="L90" s="45"/>
      <c r="M90" s="45">
        <f t="shared" ref="M90" si="389">M5</f>
        <v>0.19005859573912745</v>
      </c>
      <c r="N90" s="57"/>
      <c r="O90" s="57"/>
      <c r="P90" s="44"/>
      <c r="Q90" s="45"/>
      <c r="R90" s="45">
        <f t="shared" ref="R90" si="390">R5</f>
        <v>0.29615268507027137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 t="str">
        <f t="shared" ref="AG90" si="393">AG5</f>
        <v>-</v>
      </c>
      <c r="AH90" s="57"/>
      <c r="AI90" s="57"/>
      <c r="AJ90" s="44"/>
      <c r="AK90" s="45"/>
      <c r="AL90" s="45">
        <f t="shared" ref="AL90" si="394">AL5</f>
        <v>0.17761691802042312</v>
      </c>
      <c r="AM90" s="57"/>
      <c r="AN90" s="57"/>
      <c r="AO90" s="57"/>
      <c r="AP90" s="44"/>
      <c r="AQ90" s="45"/>
      <c r="AR90" s="45">
        <f t="shared" ref="AR90" si="395">AR5</f>
        <v>0.17514847957056207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0.2560924839421464</v>
      </c>
      <c r="BW90" s="57"/>
      <c r="BX90" s="57"/>
      <c r="BY90" s="57"/>
      <c r="BZ90" s="44"/>
      <c r="CA90" s="45"/>
      <c r="CB90" s="45">
        <f t="shared" ref="CB90" si="402">CB5</f>
        <v>0.18584880553995586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0.69560932222834393</v>
      </c>
      <c r="I92" s="57"/>
      <c r="J92" s="57"/>
      <c r="K92" s="44"/>
      <c r="L92" s="45"/>
      <c r="M92" s="45">
        <f t="shared" ref="M92" si="403">M16</f>
        <v>0.57093105668929944</v>
      </c>
      <c r="N92" s="57"/>
      <c r="O92" s="57"/>
      <c r="P92" s="44"/>
      <c r="Q92" s="45"/>
      <c r="R92" s="45">
        <f t="shared" ref="R92" si="404">R16</f>
        <v>0.61175326199979874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 t="str">
        <f t="shared" ref="AG92" si="407">AG16</f>
        <v>-</v>
      </c>
      <c r="AH92" s="57"/>
      <c r="AI92" s="57"/>
      <c r="AJ92" s="44"/>
      <c r="AK92" s="45"/>
      <c r="AL92" s="45">
        <f t="shared" ref="AL92" si="408">AL16</f>
        <v>0.63399594228987399</v>
      </c>
      <c r="AM92" s="57"/>
      <c r="AN92" s="57"/>
      <c r="AO92" s="57"/>
      <c r="AP92" s="44"/>
      <c r="AQ92" s="45"/>
      <c r="AR92" s="45">
        <f t="shared" ref="AR92" si="409">AR16</f>
        <v>0.6729545700332763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0.52491207450848654</v>
      </c>
      <c r="BW92" s="57"/>
      <c r="BX92" s="57"/>
      <c r="BY92" s="57"/>
      <c r="BZ92" s="44"/>
      <c r="CA92" s="45"/>
      <c r="CB92" s="45">
        <f t="shared" ref="CB92" si="416">CB16</f>
        <v>0.62255332165726007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0.16726310728278995</v>
      </c>
      <c r="I93" s="57"/>
      <c r="J93" s="57"/>
      <c r="K93" s="44"/>
      <c r="L93" s="45"/>
      <c r="M93" s="45">
        <f t="shared" ref="M93" si="417">M26</f>
        <v>0.19195137018427613</v>
      </c>
      <c r="N93" s="57"/>
      <c r="O93" s="57"/>
      <c r="P93" s="44"/>
      <c r="Q93" s="45"/>
      <c r="R93" s="45">
        <f t="shared" ref="R93" si="418">R26</f>
        <v>6.9638524580999339E-2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 t="str">
        <f t="shared" ref="AG93" si="421">AG26</f>
        <v>-</v>
      </c>
      <c r="AH93" s="57"/>
      <c r="AI93" s="57"/>
      <c r="AJ93" s="44"/>
      <c r="AK93" s="45"/>
      <c r="AL93" s="45">
        <f t="shared" ref="AL93" si="422">AL26</f>
        <v>0.14835788884936421</v>
      </c>
      <c r="AM93" s="57"/>
      <c r="AN93" s="57"/>
      <c r="AO93" s="57"/>
      <c r="AP93" s="44"/>
      <c r="AQ93" s="45"/>
      <c r="AR93" s="45">
        <f t="shared" ref="AR93" si="423">AR26</f>
        <v>0.11223684656423046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0.16100661670415414</v>
      </c>
      <c r="BW93" s="57"/>
      <c r="BX93" s="57"/>
      <c r="BY93" s="57"/>
      <c r="BZ93" s="44"/>
      <c r="CA93" s="45"/>
      <c r="CB93" s="45">
        <f t="shared" ref="CB93" si="430">CB26</f>
        <v>0.14968470827070707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4.6266972789463609E-2</v>
      </c>
      <c r="I94" s="57"/>
      <c r="J94" s="57"/>
      <c r="K94" s="44"/>
      <c r="L94" s="45"/>
      <c r="M94" s="45">
        <f t="shared" ref="M94" si="431">M36</f>
        <v>4.7058977387297009E-2</v>
      </c>
      <c r="N94" s="57"/>
      <c r="O94" s="57"/>
      <c r="P94" s="44"/>
      <c r="Q94" s="45"/>
      <c r="R94" s="45">
        <f t="shared" ref="R94" si="432">R36</f>
        <v>2.2455528348930557E-2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 t="str">
        <f t="shared" ref="AG94" si="435">AG36</f>
        <v>-</v>
      </c>
      <c r="AH94" s="57"/>
      <c r="AI94" s="57"/>
      <c r="AJ94" s="44"/>
      <c r="AK94" s="45"/>
      <c r="AL94" s="45">
        <f t="shared" ref="AL94" si="436">AL36</f>
        <v>4.0029250840338731E-2</v>
      </c>
      <c r="AM94" s="57"/>
      <c r="AN94" s="57"/>
      <c r="AO94" s="57"/>
      <c r="AP94" s="44"/>
      <c r="AQ94" s="45"/>
      <c r="AR94" s="45">
        <f t="shared" ref="AR94" si="437">AR36</f>
        <v>3.9660103831931144E-2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5.7988824845212963E-2</v>
      </c>
      <c r="BW94" s="57"/>
      <c r="BX94" s="57"/>
      <c r="BY94" s="57"/>
      <c r="BZ94" s="44"/>
      <c r="CA94" s="45"/>
      <c r="CB94" s="45">
        <f t="shared" ref="CB94" si="444">CB36</f>
        <v>4.191316453207708E-2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60" xr:uid="{00000000-0009-0000-0000-000007000000}"/>
  <mergeCells count="26">
    <mergeCell ref="C70:C72"/>
    <mergeCell ref="C75:C77"/>
    <mergeCell ref="C79:C81"/>
    <mergeCell ref="C84:C86"/>
    <mergeCell ref="C8:C15"/>
    <mergeCell ref="C18:C25"/>
    <mergeCell ref="C28:C35"/>
    <mergeCell ref="C40:C47"/>
    <mergeCell ref="C66:C68"/>
    <mergeCell ref="C61:C63"/>
    <mergeCell ref="BI3:BM3"/>
    <mergeCell ref="BN3:BR3"/>
    <mergeCell ref="BS3:BW3"/>
    <mergeCell ref="BY3:CC3"/>
    <mergeCell ref="C56:C58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AY3:BC3"/>
    <mergeCell ref="BD3:BH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82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10</v>
      </c>
      <c r="F5" s="36">
        <f>IFERROR(VLOOKUP($C$2&amp;"-"&amp;$A5&amp;"-"&amp;$D5&amp;"-"&amp;F$1,data!$L:$N,3,0),)</f>
        <v>56625.5</v>
      </c>
      <c r="G5" s="37">
        <f>IF(E5=0,"-",E5/E38)</f>
        <v>3.3444816053511704E-2</v>
      </c>
      <c r="H5" s="37">
        <f>IF(F5=0,"-",F5/F38)</f>
        <v>5.6643671289749752E-2</v>
      </c>
      <c r="I5" s="38">
        <f>IF(E5&gt;0,F5/E5,"-")</f>
        <v>5662.55</v>
      </c>
      <c r="J5" s="35">
        <f>IFERROR(VLOOKUP($C$2&amp;"-"&amp;$A5&amp;"-"&amp;$D5&amp;"-"&amp;J$1,data!$L:$N,2,0),)</f>
        <v>15</v>
      </c>
      <c r="K5" s="36">
        <f>IFERROR(VLOOKUP($C$2&amp;"-"&amp;$A5&amp;"-"&amp;$D5&amp;"-"&amp;K$1,data!$L:$N,3,0),)</f>
        <v>83401</v>
      </c>
      <c r="L5" s="37">
        <f>IF(J5=0,"-",J5/J38)</f>
        <v>5.1724137931034482E-2</v>
      </c>
      <c r="M5" s="37">
        <f>IF(K5=0,"-",K5/K38)</f>
        <v>7.2966141316748334E-2</v>
      </c>
      <c r="N5" s="38">
        <f>IF(J5&gt;0,K5/J5,"-")</f>
        <v>5560.0666666666666</v>
      </c>
      <c r="O5" s="35">
        <f>IFERROR(VLOOKUP($C$2&amp;"-"&amp;$A5&amp;"-"&amp;$D5&amp;"-"&amp;O$1,data!$L:$N,2,0),)</f>
        <v>3</v>
      </c>
      <c r="P5" s="36">
        <f>IFERROR(VLOOKUP($C$2&amp;"-"&amp;$A5&amp;"-"&amp;$D5&amp;"-"&amp;P$1,data!$L:$N,3,0),)</f>
        <v>18590</v>
      </c>
      <c r="Q5" s="37">
        <f>IF(O5=0,"-",O5/O38)</f>
        <v>1.8292682926829267E-2</v>
      </c>
      <c r="R5" s="37">
        <f>IF(P5=0,"-",P5/P38)</f>
        <v>1.821234338388867E-2</v>
      </c>
      <c r="S5" s="38">
        <f>IF(O5&gt;0,P5/O5,"-")</f>
        <v>6196.666666666667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1</v>
      </c>
      <c r="Z5" s="36">
        <f>IFERROR(VLOOKUP($C$2&amp;"-"&amp;$A5&amp;"-"&amp;$D5&amp;"-"&amp;Z$1,data!$L:$N,3,0),)</f>
        <v>6400</v>
      </c>
      <c r="AA5" s="37">
        <f>IF(Y5=0,"-",Y5/Y38)</f>
        <v>7.6923076923076927E-2</v>
      </c>
      <c r="AB5" s="37">
        <f>IF(Z5=0,"-",Z5/Z38)</f>
        <v>6.5624198923352986E-2</v>
      </c>
      <c r="AC5" s="38">
        <f>IF(Y5&gt;0,Z5/Y5,"-")</f>
        <v>6400</v>
      </c>
      <c r="AD5" s="35">
        <f>IFERROR(VLOOKUP($C$2&amp;"-"&amp;$A5&amp;"-"&amp;$D5&amp;"-"&amp;AD$1,data!$L:$N,2,0),)</f>
        <v>39</v>
      </c>
      <c r="AE5" s="36">
        <f>IFERROR(VLOOKUP($C$2&amp;"-"&amp;$A5&amp;"-"&amp;$D5&amp;"-"&amp;AE$1,data!$L:$N,3,0),)</f>
        <v>222420</v>
      </c>
      <c r="AF5" s="37">
        <f>IF(AD5=0,"-",AD5/AD38)</f>
        <v>8.3690987124463517E-2</v>
      </c>
      <c r="AG5" s="37">
        <f>IF(AE5=0,"-",AE5/AE38)</f>
        <v>0.11455071111878376</v>
      </c>
      <c r="AH5" s="38">
        <f>IF(AD5&gt;0,AE5/AD5,"-")</f>
        <v>5703.0769230769229</v>
      </c>
      <c r="AI5" s="35">
        <f>AD5+Y5+T5+O5+J5+E5</f>
        <v>68</v>
      </c>
      <c r="AJ5" s="36">
        <f>AE5+Z5+U5+P5+K5+F5</f>
        <v>387436.5</v>
      </c>
      <c r="AK5" s="37">
        <f>IF(AI5=0,"-",AI5/AI38)</f>
        <v>5.5194805194805192E-2</v>
      </c>
      <c r="AL5" s="37">
        <f>IF(AJ5=0,"-",AJ5/AJ38)</f>
        <v>7.4469456550464191E-2</v>
      </c>
      <c r="AM5" s="38">
        <f>IF(AI5&gt;0,AJ5/AI5,"-")</f>
        <v>5697.5955882352937</v>
      </c>
      <c r="AN5" s="10"/>
      <c r="AO5" s="35">
        <f>IFERROR(VLOOKUP($C$2&amp;"-"&amp;$A5&amp;"-"&amp;$D5&amp;"-"&amp;AO$1,data!$L:$N,2,0),)</f>
        <v>46</v>
      </c>
      <c r="AP5" s="36">
        <f>IFERROR(VLOOKUP($C$2&amp;"-"&amp;$A5&amp;"-"&amp;$D5&amp;"-"&amp;AP$1,data!$L:$N,3,0),)</f>
        <v>254990</v>
      </c>
      <c r="AQ5" s="37">
        <f>IF(AO5=0,"-",AO5/AO38)</f>
        <v>7.8767123287671229E-2</v>
      </c>
      <c r="AR5" s="37">
        <f>IF(AP5=0,"-",AP5/AP38)</f>
        <v>0.11301156246695392</v>
      </c>
      <c r="AS5" s="38">
        <f>IF(AO5&gt;0,AP5/AO5,"-")</f>
        <v>5543.260869565217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46</v>
      </c>
      <c r="BT5" s="36">
        <f>BO5+BJ5+BE5+AZ5+AU5+AP5</f>
        <v>254990</v>
      </c>
      <c r="BU5" s="37">
        <f>IF(BS5=0,"-",BS5/BS38)</f>
        <v>9.055118110236221E-2</v>
      </c>
      <c r="BV5" s="37">
        <f>IF(BT5=0,"-",BT5/BT38)</f>
        <v>0.13505037285162844</v>
      </c>
      <c r="BW5" s="38">
        <f>IF(BS5&gt;0,BT5/BS5,"-")</f>
        <v>5543.260869565217</v>
      </c>
      <c r="BY5" s="35">
        <f>AI5+BS5</f>
        <v>114</v>
      </c>
      <c r="BZ5" s="36">
        <f>AJ5+BT5</f>
        <v>642426.5</v>
      </c>
      <c r="CA5" s="37">
        <f>IF(BY5=0,"-",BY5/BY38)</f>
        <v>6.5517241379310351E-2</v>
      </c>
      <c r="CB5" s="37">
        <f>IF(BZ5=0,"-",BZ5/BZ38)</f>
        <v>9.0600856340216002E-2</v>
      </c>
      <c r="CC5" s="38">
        <f>IF(BY5&gt;0,BZ5/BY5,"-")</f>
        <v>5635.3201754385964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10</v>
      </c>
      <c r="F6" s="40">
        <f>SUM(F5:F5)</f>
        <v>56625.5</v>
      </c>
      <c r="G6" s="41">
        <f>IF(E6=0,"-",E6/E38)</f>
        <v>3.3444816053511704E-2</v>
      </c>
      <c r="H6" s="41">
        <f>IF(F6=0,"-",F6/F38)</f>
        <v>5.6643671289749752E-2</v>
      </c>
      <c r="I6" s="42">
        <f>IF(F6=0,"-",F6/E6)</f>
        <v>5662.55</v>
      </c>
      <c r="J6" s="39">
        <f>SUM(J5:J5)</f>
        <v>15</v>
      </c>
      <c r="K6" s="40">
        <f>SUM(K5:K5)</f>
        <v>83401</v>
      </c>
      <c r="L6" s="41">
        <f>IF(J6=0,"-",J6/J38)</f>
        <v>5.1724137931034482E-2</v>
      </c>
      <c r="M6" s="41">
        <f>IF(K6=0,"-",K6/K38)</f>
        <v>7.2966141316748334E-2</v>
      </c>
      <c r="N6" s="42">
        <f>IF(K6=0,"-",K6/J6)</f>
        <v>5560.0666666666666</v>
      </c>
      <c r="O6" s="39">
        <f>SUM(O5:O5)</f>
        <v>3</v>
      </c>
      <c r="P6" s="40">
        <f>SUM(P5:P5)</f>
        <v>18590</v>
      </c>
      <c r="Q6" s="41">
        <f>IF(O6=0,"-",O6/O38)</f>
        <v>1.8292682926829267E-2</v>
      </c>
      <c r="R6" s="41">
        <f>IF(P6=0,"-",P6/P38)</f>
        <v>1.821234338388867E-2</v>
      </c>
      <c r="S6" s="42">
        <f>IF(P6=0,"-",P6/O6)</f>
        <v>6196.666666666667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1</v>
      </c>
      <c r="Z6" s="40">
        <f>SUM(Z5:Z5)</f>
        <v>6400</v>
      </c>
      <c r="AA6" s="41">
        <f>IF(Y6=0,"-",Y6/Y38)</f>
        <v>7.6923076923076927E-2</v>
      </c>
      <c r="AB6" s="41">
        <f>IF(Z6=0,"-",Z6/Z38)</f>
        <v>6.5624198923352986E-2</v>
      </c>
      <c r="AC6" s="42">
        <f>IF(Z6=0,"-",Z6/Y6)</f>
        <v>6400</v>
      </c>
      <c r="AD6" s="39">
        <f>SUM(AD5:AD5)</f>
        <v>39</v>
      </c>
      <c r="AE6" s="40">
        <f>SUM(AE5:AE5)</f>
        <v>222420</v>
      </c>
      <c r="AF6" s="41">
        <f>IF(AD6=0,"-",AD6/AD38)</f>
        <v>8.3690987124463517E-2</v>
      </c>
      <c r="AG6" s="41">
        <f>IF(AE6=0,"-",AE6/AE38)</f>
        <v>0.11455071111878376</v>
      </c>
      <c r="AH6" s="42">
        <f>IF(AE6=0,"-",AE6/AD6)</f>
        <v>5703.0769230769229</v>
      </c>
      <c r="AI6" s="39">
        <f>SUM(AI5:AI5)</f>
        <v>68</v>
      </c>
      <c r="AJ6" s="40">
        <f>SUM(AJ5:AJ5)</f>
        <v>387436.5</v>
      </c>
      <c r="AK6" s="41">
        <f>IF(AI6=0,"-",AI6/AI38)</f>
        <v>5.5194805194805192E-2</v>
      </c>
      <c r="AL6" s="41">
        <f>IF(AJ6=0,"-",AJ6/AJ38)</f>
        <v>7.4469456550464191E-2</v>
      </c>
      <c r="AM6" s="42">
        <f>IF(AJ6=0,"-",AJ6/AI6)</f>
        <v>5697.5955882352937</v>
      </c>
      <c r="AN6" s="16"/>
      <c r="AO6" s="39">
        <f>SUM(AO5:AO5)</f>
        <v>46</v>
      </c>
      <c r="AP6" s="40">
        <f>SUM(AP5:AP5)</f>
        <v>254990</v>
      </c>
      <c r="AQ6" s="41">
        <f>IF(AO6=0,"-",AO6/AO38)</f>
        <v>7.8767123287671229E-2</v>
      </c>
      <c r="AR6" s="41">
        <f>IF(AP6=0,"-",AP6/AP38)</f>
        <v>0.11301156246695392</v>
      </c>
      <c r="AS6" s="42">
        <f>IF(AP6=0,"-",AP6/AO6)</f>
        <v>5543.260869565217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46</v>
      </c>
      <c r="BT6" s="40">
        <f>SUM(BT5:BT5)</f>
        <v>254990</v>
      </c>
      <c r="BU6" s="41">
        <f>IF(BS6=0,"-",BS6/BS38)</f>
        <v>9.055118110236221E-2</v>
      </c>
      <c r="BV6" s="41">
        <f>IF(BT6=0,"-",BT6/BT38)</f>
        <v>0.13505037285162844</v>
      </c>
      <c r="BW6" s="42">
        <f>IF(BT6=0,"-",BT6/BS6)</f>
        <v>5543.260869565217</v>
      </c>
      <c r="BY6" s="39">
        <f>SUM(BY5:BY5)</f>
        <v>114</v>
      </c>
      <c r="BZ6" s="40">
        <f>SUM(BZ5:BZ5)</f>
        <v>642426.5</v>
      </c>
      <c r="CA6" s="41">
        <f>IF(BY6=0,"-",BY6/BY38)</f>
        <v>6.5517241379310351E-2</v>
      </c>
      <c r="CB6" s="41">
        <f>IF(BZ6=0,"-",BZ6/BZ38)</f>
        <v>9.0600856340216002E-2</v>
      </c>
      <c r="CC6" s="42">
        <f>IF(BZ6=0,"-",BZ6/BY6)</f>
        <v>5635.3201754385964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6</v>
      </c>
      <c r="F8" s="36">
        <f>IFERROR(VLOOKUP($C$2&amp;"-"&amp;$A8&amp;"-"&amp;$D8&amp;"-"&amp;F$1,data!$L:$N,3,0),)</f>
        <v>42450</v>
      </c>
      <c r="G8" s="37">
        <f>IF(E8&gt;0,E8/E$16,"-")</f>
        <v>3.5087719298245612E-2</v>
      </c>
      <c r="H8" s="37">
        <f>IF(F8&gt;0,F8/F$16,"-")</f>
        <v>6.0178408780802446E-2</v>
      </c>
      <c r="I8" s="38">
        <f>IF(E8&gt;0,F8/E8,"-")</f>
        <v>7075</v>
      </c>
      <c r="J8" s="35">
        <f>IFERROR(VLOOKUP($C$2&amp;"-"&amp;$A8&amp;"-"&amp;$D8&amp;"-"&amp;J$1,data!$L:$N,2,0),)</f>
        <v>22</v>
      </c>
      <c r="K8" s="36">
        <f>IFERROR(VLOOKUP($C$2&amp;"-"&amp;$A8&amp;"-"&amp;$D8&amp;"-"&amp;K$1,data!$L:$N,3,0),)</f>
        <v>154647.5</v>
      </c>
      <c r="L8" s="37">
        <f>IF(J8&gt;0,J8/J$16,"-")</f>
        <v>0.15492957746478872</v>
      </c>
      <c r="M8" s="37">
        <f>IF(K8&gt;0,K8/K$16,"-")</f>
        <v>0.20538471243683307</v>
      </c>
      <c r="N8" s="38">
        <f>IF(J8&gt;0,K8/J8,"-")</f>
        <v>7029.431818181818</v>
      </c>
      <c r="O8" s="35">
        <f>IFERROR(VLOOKUP($C$2&amp;"-"&amp;$A8&amp;"-"&amp;$D8&amp;"-"&amp;O$1,data!$L:$N,2,0),)</f>
        <v>51</v>
      </c>
      <c r="P8" s="36">
        <f>IFERROR(VLOOKUP($C$2&amp;"-"&amp;$A8&amp;"-"&amp;$D8&amp;"-"&amp;P$1,data!$L:$N,3,0),)</f>
        <v>371742.5</v>
      </c>
      <c r="Q8" s="37">
        <f>IF(O8&gt;0,O8/O$16,"-")</f>
        <v>0.46363636363636362</v>
      </c>
      <c r="R8" s="37">
        <f>IF(P8&gt;0,P8/P$16,"-")</f>
        <v>0.43718338846012494</v>
      </c>
      <c r="S8" s="38">
        <f>IF(O8&gt;0,P8/O8,"-")</f>
        <v>7289.0686274509808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6</v>
      </c>
      <c r="Z8" s="36">
        <f>IFERROR(VLOOKUP($C$2&amp;"-"&amp;$A8&amp;"-"&amp;$D8&amp;"-"&amp;Z$1,data!$L:$N,3,0),)</f>
        <v>49400</v>
      </c>
      <c r="AA8" s="37">
        <f>IF(Y8&gt;0,Y8/Y$16,"-")</f>
        <v>0.6</v>
      </c>
      <c r="AB8" s="37">
        <f>IF(Z8&gt;0,Z8/Z$16,"-")</f>
        <v>0.60687960687960685</v>
      </c>
      <c r="AC8" s="38">
        <f>IF(Y8&gt;0,Z8/Y8,"-")</f>
        <v>8233.3333333333339</v>
      </c>
      <c r="AD8" s="35">
        <f>IFERROR(VLOOKUP($C$2&amp;"-"&amp;$A8&amp;"-"&amp;$D8&amp;"-"&amp;AD$1,data!$L:$N,2,0),)</f>
        <v>58</v>
      </c>
      <c r="AE8" s="36">
        <f>IFERROR(VLOOKUP($C$2&amp;"-"&amp;$A8&amp;"-"&amp;$D8&amp;"-"&amp;AE$1,data!$L:$N,3,0),)</f>
        <v>415345</v>
      </c>
      <c r="AF8" s="37">
        <f>IF(AD8&gt;0,AD8/AD$16,"-")</f>
        <v>0.24166666666666667</v>
      </c>
      <c r="AG8" s="37">
        <f>IF(AE8&gt;0,AE8/AE$16,"-")</f>
        <v>0.30340548726770039</v>
      </c>
      <c r="AH8" s="38">
        <f>IF(AD8&gt;0,AE8/AD8,"-")</f>
        <v>7161.1206896551721</v>
      </c>
      <c r="AI8" s="35">
        <f t="shared" ref="AI8:AJ15" si="0">AD8+Y8+T8+O8+J8+E8</f>
        <v>143</v>
      </c>
      <c r="AJ8" s="36">
        <f t="shared" si="0"/>
        <v>1033585</v>
      </c>
      <c r="AK8" s="37">
        <f>IF(AI8&gt;0,AI8/AI$16,"-")</f>
        <v>0.21248142644873699</v>
      </c>
      <c r="AL8" s="37">
        <f>IF(AJ8&gt;0,AJ8/AJ$16,"-")</f>
        <v>0.2749610297737955</v>
      </c>
      <c r="AM8" s="38">
        <f>IF(AI8&gt;0,AJ8/AI8,"-")</f>
        <v>7227.8671328671326</v>
      </c>
      <c r="AN8" s="10"/>
      <c r="AO8" s="35">
        <f>IFERROR(VLOOKUP($C$2&amp;"-"&amp;$A8&amp;"-"&amp;$D8&amp;"-"&amp;AO$1,data!$L:$N,2,0),)</f>
        <v>73</v>
      </c>
      <c r="AP8" s="36">
        <f>IFERROR(VLOOKUP($C$2&amp;"-"&amp;$A8&amp;"-"&amp;$D8&amp;"-"&amp;AP$1,data!$L:$N,3,0),)</f>
        <v>515046</v>
      </c>
      <c r="AQ8" s="37">
        <f>IF(AO8&gt;0,AO8/AO$16,"-")</f>
        <v>0.25085910652920962</v>
      </c>
      <c r="AR8" s="37">
        <f>IF(AP8&gt;0,AP8/AP$16,"-")</f>
        <v>0.33721844120260608</v>
      </c>
      <c r="AS8" s="38">
        <f>IF(AO8&gt;0,AP8/AO8,"-")</f>
        <v>7055.4246575342468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73</v>
      </c>
      <c r="BT8" s="36">
        <f t="shared" si="1"/>
        <v>515046</v>
      </c>
      <c r="BU8" s="37">
        <f>IF(BS8&gt;0,BS8/BS$16,"-")</f>
        <v>0.33953488372093021</v>
      </c>
      <c r="BV8" s="37">
        <f>IF(BT8&gt;0,BT8/BT$16,"-")</f>
        <v>0.44433884790552636</v>
      </c>
      <c r="BW8" s="38">
        <f>IF(BS8&gt;0,BT8/BS8,"-")</f>
        <v>7055.4246575342468</v>
      </c>
      <c r="BY8" s="65">
        <f>BS8+AI8</f>
        <v>216</v>
      </c>
      <c r="BZ8" s="36">
        <f>BT8+AJ8</f>
        <v>1548631</v>
      </c>
      <c r="CA8" s="37">
        <f>IF(BY8&gt;0,BY8/BY$16,"-")</f>
        <v>0.24324324324324326</v>
      </c>
      <c r="CB8" s="37">
        <f>IF(BZ8&gt;0,BZ8/BZ$16,"-")</f>
        <v>0.3148806386137884</v>
      </c>
      <c r="CC8" s="38">
        <f>IF(BY8&gt;0,BZ8/BY8,"-")</f>
        <v>7169.5879629629626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99</v>
      </c>
      <c r="F9" s="47">
        <f>IFERROR(VLOOKUP($C$2&amp;"-"&amp;$A9&amp;"-"&amp;$D9&amp;"-"&amp;F$1,data!$L:$N,3,0),)+IFERROR(VLOOKUP($C$2&amp;"-"&amp;$A9&amp;"-Incubate 2019"&amp;"-"&amp;F$1,data!$L:$N,3,0),)</f>
        <v>397740</v>
      </c>
      <c r="G9" s="48">
        <f t="shared" ref="G9:H15" si="2">IF(E9&gt;0,E9/E$16,"-")</f>
        <v>0.57894736842105265</v>
      </c>
      <c r="H9" s="48">
        <f t="shared" si="2"/>
        <v>0.56384829937517944</v>
      </c>
      <c r="I9" s="49">
        <f t="shared" ref="I9:I15" si="3">IF(E9&gt;0,F9/E9,"-")</f>
        <v>4017.5757575757575</v>
      </c>
      <c r="J9" s="46">
        <f>IFERROR(VLOOKUP($C$2&amp;"-"&amp;$A9&amp;"-"&amp;$D9&amp;"-"&amp;J$1,data!$L:$N,2,0),)+IFERROR(VLOOKUP($C$2&amp;"-"&amp;$A9&amp;"-Incubate 2019"&amp;"-"&amp;J$1,data!$L:$N,2,0),)</f>
        <v>44</v>
      </c>
      <c r="K9" s="47">
        <f>IFERROR(VLOOKUP($C$2&amp;"-"&amp;$A9&amp;"-"&amp;$D9&amp;"-"&amp;K$1,data!$L:$N,3,0),)+IFERROR(VLOOKUP($C$2&amp;"-"&amp;$A9&amp;"-Incubate 2019"&amp;"-"&amp;K$1,data!$L:$N,3,0),)</f>
        <v>224365</v>
      </c>
      <c r="L9" s="48">
        <f t="shared" ref="L9:L11" si="4">IF(J9&gt;0,J9/J$16,"-")</f>
        <v>0.30985915492957744</v>
      </c>
      <c r="M9" s="48">
        <f t="shared" ref="M9:M11" si="5">IF(K9&gt;0,K9/K$16,"-")</f>
        <v>0.29797533749908695</v>
      </c>
      <c r="N9" s="49">
        <f t="shared" ref="N9:N11" si="6">IF(J9&gt;0,K9/J9,"-")</f>
        <v>5099.204545454545</v>
      </c>
      <c r="O9" s="46">
        <f>IFERROR(VLOOKUP($C$2&amp;"-"&amp;$A9&amp;"-"&amp;$D9&amp;"-"&amp;O$1,data!$L:$N,2,0),)+IFERROR(VLOOKUP($C$2&amp;"-"&amp;$A9&amp;"-Incubate 2019"&amp;"-"&amp;O$1,data!$L:$N,2,0),)</f>
        <v>7</v>
      </c>
      <c r="P9" s="47">
        <f>IFERROR(VLOOKUP($C$2&amp;"-"&amp;$A9&amp;"-"&amp;$D9&amp;"-"&amp;P$1,data!$L:$N,3,0),)+IFERROR(VLOOKUP($C$2&amp;"-"&amp;$A9&amp;"-Incubate 2019"&amp;"-"&amp;P$1,data!$L:$N,3,0),)</f>
        <v>69870</v>
      </c>
      <c r="Q9" s="48">
        <f t="shared" ref="Q9:Q11" si="7">IF(O9&gt;0,O9/O$16,"-")</f>
        <v>6.363636363636363E-2</v>
      </c>
      <c r="R9" s="48">
        <f t="shared" ref="R9:R11" si="8">IF(P9&gt;0,P9/P$16,"-")</f>
        <v>8.2169790518191843E-2</v>
      </c>
      <c r="S9" s="49">
        <f t="shared" ref="S9:S11" si="9">IF(O9&gt;0,P9/O9,"-")</f>
        <v>9981.4285714285706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5</v>
      </c>
      <c r="AE9" s="47">
        <f>IFERROR(VLOOKUP($C$2&amp;"-"&amp;$A9&amp;"-"&amp;$D9&amp;"-"&amp;AE$1,data!$L:$N,3,0),)+IFERROR(VLOOKUP($C$2&amp;"-"&amp;$A9&amp;"-Incubate 2019"&amp;"-"&amp;AE$1,data!$L:$N,3,0),)</f>
        <v>46920</v>
      </c>
      <c r="AF9" s="48">
        <f t="shared" ref="AF9:AF11" si="16">IF(AD9&gt;0,AD9/AD$16,"-")</f>
        <v>2.0833333333333332E-2</v>
      </c>
      <c r="AG9" s="48">
        <f t="shared" ref="AG9:AG11" si="17">IF(AE9&gt;0,AE9/AE$16,"-")</f>
        <v>3.4274604154619664E-2</v>
      </c>
      <c r="AH9" s="49">
        <f t="shared" ref="AH9:AH11" si="18">IF(AD9&gt;0,AE9/AD9,"-")</f>
        <v>9384</v>
      </c>
      <c r="AI9" s="46">
        <f t="shared" si="0"/>
        <v>155</v>
      </c>
      <c r="AJ9" s="47">
        <f t="shared" si="0"/>
        <v>738895</v>
      </c>
      <c r="AK9" s="48">
        <f t="shared" ref="AK9:AL15" si="19">IF(AI9&gt;0,AI9/AI$16,"-")</f>
        <v>0.23031203566121841</v>
      </c>
      <c r="AL9" s="48">
        <f t="shared" si="19"/>
        <v>0.19656567200056951</v>
      </c>
      <c r="AM9" s="49">
        <f t="shared" ref="AM9:AM15" si="20">IF(AI9&gt;0,AJ9/AI9,"-")</f>
        <v>4767.0645161290322</v>
      </c>
      <c r="AN9" s="10"/>
      <c r="AO9" s="46">
        <f>IFERROR(VLOOKUP($C$2&amp;"-"&amp;$A9&amp;"-"&amp;$D9&amp;"-"&amp;AO$1,data!$L:$N,2,0),)+IFERROR(VLOOKUP($C$2&amp;"-"&amp;$A9&amp;"-Incubate 2019"&amp;"-"&amp;AO$1,data!$L:$N,2,0),)</f>
        <v>12</v>
      </c>
      <c r="AP9" s="47">
        <f>IFERROR(VLOOKUP($C$2&amp;"-"&amp;$A9&amp;"-"&amp;$D9&amp;"-"&amp;AP$1,data!$L:$N,3,0),)+IFERROR(VLOOKUP($C$2&amp;"-"&amp;$A9&amp;"-Incubate 2019"&amp;"-"&amp;AP$1,data!$L:$N,3,0),)</f>
        <v>67065</v>
      </c>
      <c r="AQ9" s="48">
        <f t="shared" ref="AQ9:AQ11" si="21">IF(AO9&gt;0,AO9/AO$16,"-")</f>
        <v>4.1237113402061855E-2</v>
      </c>
      <c r="AR9" s="48">
        <f t="shared" ref="AR9:AR11" si="22">IF(AP9&gt;0,AP9/AP$16,"-")</f>
        <v>4.3909776523364467E-2</v>
      </c>
      <c r="AS9" s="49">
        <f t="shared" ref="AS9:AS11" si="23">IF(AO9&gt;0,AP9/AO9,"-")</f>
        <v>5588.75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155</v>
      </c>
      <c r="BZ9" s="47">
        <f t="shared" si="42"/>
        <v>738895</v>
      </c>
      <c r="CA9" s="48">
        <f t="shared" ref="CA9:CB15" si="43">IF(BY9&gt;0,BY9/BY$16,"-")</f>
        <v>0.17454954954954954</v>
      </c>
      <c r="CB9" s="48">
        <f t="shared" si="43"/>
        <v>0.15023832628207442</v>
      </c>
      <c r="CC9" s="49">
        <f t="shared" ref="CC9:CC15" si="44">IF(BY9&gt;0,BZ9/BY9,"-")</f>
        <v>4767.0645161290322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62</v>
      </c>
      <c r="F10" s="47">
        <f>IFERROR(VLOOKUP($C$2&amp;"-"&amp;$A10&amp;"-"&amp;$D10&amp;"-"&amp;F$1,data!$L:$N,3,0),)</f>
        <v>243685</v>
      </c>
      <c r="G10" s="48">
        <f t="shared" si="2"/>
        <v>0.36257309941520466</v>
      </c>
      <c r="H10" s="48">
        <f t="shared" si="2"/>
        <v>0.34545525426972545</v>
      </c>
      <c r="I10" s="49">
        <f t="shared" si="3"/>
        <v>3930.4032258064517</v>
      </c>
      <c r="J10" s="46">
        <f>IFERROR(VLOOKUP($C$2&amp;"-"&amp;$A10&amp;"-"&amp;$D10&amp;"-"&amp;J$1,data!$L:$N,2,0),)</f>
        <v>52</v>
      </c>
      <c r="K10" s="47">
        <f>IFERROR(VLOOKUP($C$2&amp;"-"&amp;$A10&amp;"-"&amp;$D10&amp;"-"&amp;K$1,data!$L:$N,3,0),)</f>
        <v>198245</v>
      </c>
      <c r="L10" s="48">
        <f t="shared" si="4"/>
        <v>0.36619718309859156</v>
      </c>
      <c r="M10" s="48">
        <f t="shared" si="5"/>
        <v>0.26328581009741486</v>
      </c>
      <c r="N10" s="49">
        <f t="shared" si="6"/>
        <v>3812.4038461538462</v>
      </c>
      <c r="O10" s="46">
        <f>IFERROR(VLOOKUP($C$2&amp;"-"&amp;$A10&amp;"-"&amp;$D10&amp;"-"&amp;O$1,data!$L:$N,2,0),)</f>
        <v>3</v>
      </c>
      <c r="P10" s="47">
        <f>IFERROR(VLOOKUP($C$2&amp;"-"&amp;$A10&amp;"-"&amp;$D10&amp;"-"&amp;P$1,data!$L:$N,3,0),)</f>
        <v>20345</v>
      </c>
      <c r="Q10" s="48">
        <f t="shared" si="7"/>
        <v>2.7272727272727271E-2</v>
      </c>
      <c r="R10" s="48">
        <f t="shared" si="8"/>
        <v>2.3926497611172364E-2</v>
      </c>
      <c r="S10" s="49">
        <f t="shared" si="9"/>
        <v>6781.666666666667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1</v>
      </c>
      <c r="AE10" s="47">
        <f>IFERROR(VLOOKUP($C$2&amp;"-"&amp;$A10&amp;"-"&amp;$D10&amp;"-"&amp;AE$1,data!$L:$N,3,0),)</f>
        <v>11900</v>
      </c>
      <c r="AF10" s="48">
        <f t="shared" si="16"/>
        <v>4.1666666666666666E-3</v>
      </c>
      <c r="AG10" s="48">
        <f t="shared" si="17"/>
        <v>8.6928343870412185E-3</v>
      </c>
      <c r="AH10" s="49">
        <f t="shared" si="18"/>
        <v>11900</v>
      </c>
      <c r="AI10" s="46">
        <f t="shared" si="0"/>
        <v>118</v>
      </c>
      <c r="AJ10" s="47">
        <f t="shared" si="0"/>
        <v>474175</v>
      </c>
      <c r="AK10" s="48">
        <f t="shared" si="19"/>
        <v>0.17533432392273401</v>
      </c>
      <c r="AL10" s="48">
        <f t="shared" si="19"/>
        <v>0.12614312929559687</v>
      </c>
      <c r="AM10" s="49">
        <f t="shared" si="20"/>
        <v>4018.4322033898306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118</v>
      </c>
      <c r="BZ10" s="47">
        <f t="shared" si="42"/>
        <v>474175</v>
      </c>
      <c r="CA10" s="48">
        <f t="shared" si="43"/>
        <v>0.13288288288288289</v>
      </c>
      <c r="CB10" s="48">
        <f t="shared" si="43"/>
        <v>9.6413236474468811E-2</v>
      </c>
      <c r="CC10" s="49">
        <f t="shared" si="44"/>
        <v>4018.4322033898306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0</v>
      </c>
      <c r="F11" s="47">
        <f>IFERROR(VLOOKUP($C$2&amp;"-"&amp;$A11&amp;"-"&amp;$D11&amp;"-"&amp;F$1,data!$L:$N,3,0),)+IFERROR(VLOOKUP($C$2&amp;"-"&amp;$A11&amp;"-Incubate 2020"&amp;"-"&amp;F$1,data!$L:$N,3,0),)</f>
        <v>0</v>
      </c>
      <c r="G11" s="48" t="str">
        <f t="shared" si="2"/>
        <v>-</v>
      </c>
      <c r="H11" s="48" t="str">
        <f t="shared" si="2"/>
        <v>-</v>
      </c>
      <c r="I11" s="49" t="str">
        <f t="shared" si="3"/>
        <v>-</v>
      </c>
      <c r="J11" s="46">
        <f>IFERROR(VLOOKUP($C$2&amp;"-"&amp;$A11&amp;"-"&amp;$D11&amp;"-"&amp;J$1,data!$L:$N,2,0),)+IFERROR(VLOOKUP($C$2&amp;"-"&amp;$A11&amp;"-Incubate 2020"&amp;"-"&amp;J$1,data!$L:$N,2,0),)</f>
        <v>23</v>
      </c>
      <c r="K11" s="47">
        <f>IFERROR(VLOOKUP($C$2&amp;"-"&amp;$A11&amp;"-"&amp;$D11&amp;"-"&amp;K$1,data!$L:$N,3,0),)+IFERROR(VLOOKUP($C$2&amp;"-"&amp;$A11&amp;"-Incubate 2020"&amp;"-"&amp;K$1,data!$L:$N,3,0),)</f>
        <v>169532.5</v>
      </c>
      <c r="L11" s="48">
        <f t="shared" si="4"/>
        <v>0.1619718309859155</v>
      </c>
      <c r="M11" s="48">
        <f t="shared" si="5"/>
        <v>0.2251532275736588</v>
      </c>
      <c r="N11" s="49">
        <f t="shared" si="6"/>
        <v>7370.978260869565</v>
      </c>
      <c r="O11" s="46">
        <f>IFERROR(VLOOKUP($C$2&amp;"-"&amp;$A11&amp;"-"&amp;$D11&amp;"-"&amp;O$1,data!$L:$N,2,0),)+IFERROR(VLOOKUP($C$2&amp;"-"&amp;$A11&amp;"-Incubate 2020"&amp;"-"&amp;O$1,data!$L:$N,2,0),)</f>
        <v>49</v>
      </c>
      <c r="P11" s="47">
        <f>IFERROR(VLOOKUP($C$2&amp;"-"&amp;$A11&amp;"-"&amp;$D11&amp;"-"&amp;P$1,data!$L:$N,3,0),)+IFERROR(VLOOKUP($C$2&amp;"-"&amp;$A11&amp;"-Incubate 2020"&amp;"-"&amp;P$1,data!$L:$N,3,0),)</f>
        <v>388355</v>
      </c>
      <c r="Q11" s="48">
        <f t="shared" si="7"/>
        <v>0.44545454545454544</v>
      </c>
      <c r="R11" s="48">
        <f t="shared" si="8"/>
        <v>0.45672032341051083</v>
      </c>
      <c r="S11" s="49">
        <f t="shared" si="9"/>
        <v>7925.6122448979595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4</v>
      </c>
      <c r="Z11" s="47">
        <f>IFERROR(VLOOKUP($C$2&amp;"-"&amp;$A11&amp;"-"&amp;$D11&amp;"-"&amp;Z$1,data!$L:$N,3,0),)+IFERROR(VLOOKUP($C$2&amp;"-"&amp;$A11&amp;"-Incubate 2020"&amp;"-"&amp;Z$1,data!$L:$N,3,0),)</f>
        <v>32000</v>
      </c>
      <c r="AA11" s="48">
        <f t="shared" si="13"/>
        <v>0.4</v>
      </c>
      <c r="AB11" s="48">
        <f t="shared" si="14"/>
        <v>0.3931203931203931</v>
      </c>
      <c r="AC11" s="49">
        <f t="shared" si="15"/>
        <v>8000</v>
      </c>
      <c r="AD11" s="46">
        <f>IFERROR(VLOOKUP($C$2&amp;"-"&amp;$A11&amp;"-"&amp;$D11&amp;"-"&amp;AD$1,data!$L:$N,2,0),)+IFERROR(VLOOKUP($C$2&amp;"-"&amp;$A11&amp;"-Incubate 2020"&amp;"-"&amp;AD$1,data!$L:$N,2,0),)</f>
        <v>106</v>
      </c>
      <c r="AE11" s="47">
        <f>IFERROR(VLOOKUP($C$2&amp;"-"&amp;$A11&amp;"-"&amp;$D11&amp;"-"&amp;AE$1,data!$L:$N,3,0),)+IFERROR(VLOOKUP($C$2&amp;"-"&amp;$A11&amp;"-Incubate 2020"&amp;"-"&amp;AE$1,data!$L:$N,3,0),)</f>
        <v>465306</v>
      </c>
      <c r="AF11" s="48">
        <f t="shared" si="16"/>
        <v>0.44166666666666665</v>
      </c>
      <c r="AG11" s="48">
        <f t="shared" si="17"/>
        <v>0.33990151237786564</v>
      </c>
      <c r="AH11" s="49">
        <f t="shared" si="18"/>
        <v>4389.6792452830186</v>
      </c>
      <c r="AI11" s="46">
        <f t="shared" si="0"/>
        <v>182</v>
      </c>
      <c r="AJ11" s="47">
        <f t="shared" si="0"/>
        <v>1055193.5</v>
      </c>
      <c r="AK11" s="48">
        <f t="shared" si="19"/>
        <v>0.27043090638930162</v>
      </c>
      <c r="AL11" s="48">
        <f t="shared" si="19"/>
        <v>0.28070946402145491</v>
      </c>
      <c r="AM11" s="49">
        <f t="shared" si="20"/>
        <v>5797.7664835164833</v>
      </c>
      <c r="AN11" s="10"/>
      <c r="AO11" s="46">
        <f>IFERROR(VLOOKUP($C$2&amp;"-"&amp;$A11&amp;"-"&amp;$D11&amp;"-"&amp;AO$1,data!$L:$N,2,0),)+IFERROR(VLOOKUP($C$2&amp;"-"&amp;$A11&amp;"-Incubate 2020"&amp;"-"&amp;AO$1,data!$L:$N,2,0),)</f>
        <v>64</v>
      </c>
      <c r="AP11" s="47">
        <f>IFERROR(VLOOKUP($C$2&amp;"-"&amp;$A11&amp;"-"&amp;$D11&amp;"-"&amp;AP$1,data!$L:$N,3,0),)+IFERROR(VLOOKUP($C$2&amp;"-"&amp;$A11&amp;"-Incubate 2020"&amp;"-"&amp;AP$1,data!$L:$N,3,0),)</f>
        <v>301142.5</v>
      </c>
      <c r="AQ11" s="48">
        <f t="shared" si="21"/>
        <v>0.21993127147766323</v>
      </c>
      <c r="AR11" s="48">
        <f t="shared" si="22"/>
        <v>0.19716841685957331</v>
      </c>
      <c r="AS11" s="49">
        <f t="shared" si="23"/>
        <v>4705.3515625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182</v>
      </c>
      <c r="BZ11" s="47">
        <f t="shared" si="42"/>
        <v>1055193.5</v>
      </c>
      <c r="CA11" s="48">
        <f t="shared" si="43"/>
        <v>0.20495495495495494</v>
      </c>
      <c r="CB11" s="48">
        <f t="shared" si="43"/>
        <v>0.21455078914287429</v>
      </c>
      <c r="CC11" s="49">
        <f t="shared" si="44"/>
        <v>5797.7664835164833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70</v>
      </c>
      <c r="AE12" s="47">
        <f>IFERROR(VLOOKUP($C$2&amp;"-"&amp;$A12&amp;"-"&amp;$D12&amp;"-"&amp;AE$1,data!$L:$N,3,0),)</f>
        <v>429472.6</v>
      </c>
      <c r="AF12" s="48">
        <f t="shared" ref="AF12:AG15" si="53">IF(AD12&gt;0,AD12/AD$16,"-")</f>
        <v>0.29166666666666669</v>
      </c>
      <c r="AG12" s="48">
        <f t="shared" si="53"/>
        <v>0.31372556181277295</v>
      </c>
      <c r="AH12" s="49">
        <f t="shared" ref="AH12:AH15" si="54">IF(AD12&gt;0,AE12/AD12,"-")</f>
        <v>6135.3228571428572</v>
      </c>
      <c r="AI12" s="46">
        <f t="shared" si="0"/>
        <v>70</v>
      </c>
      <c r="AJ12" s="47">
        <f t="shared" si="0"/>
        <v>429472.6</v>
      </c>
      <c r="AK12" s="48">
        <f t="shared" si="19"/>
        <v>0.10401188707280833</v>
      </c>
      <c r="AL12" s="48">
        <f t="shared" si="19"/>
        <v>0.11425110499439269</v>
      </c>
      <c r="AM12" s="49">
        <f t="shared" si="20"/>
        <v>6135.3228571428572</v>
      </c>
      <c r="AN12" s="10"/>
      <c r="AO12" s="46">
        <f>IFERROR(VLOOKUP($C$2&amp;"-"&amp;$A12&amp;"-"&amp;$D12&amp;"-"&amp;AO$1,data!$L:$N,2,0),)</f>
        <v>142</v>
      </c>
      <c r="AP12" s="47">
        <f>IFERROR(VLOOKUP($C$2&amp;"-"&amp;$A12&amp;"-"&amp;$D12&amp;"-"&amp;AP$1,data!$L:$N,3,0),)</f>
        <v>644082.9</v>
      </c>
      <c r="AQ12" s="48">
        <f t="shared" ref="AQ12:AR15" si="55">IF(AO12&gt;0,AO12/AO$16,"-")</f>
        <v>0.48797250859106528</v>
      </c>
      <c r="AR12" s="48">
        <f t="shared" si="55"/>
        <v>0.42170336541445619</v>
      </c>
      <c r="AS12" s="49">
        <f t="shared" ref="AS12:AS15" si="56">IF(AO12&gt;0,AP12/AO12,"-")</f>
        <v>4535.795070422535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142</v>
      </c>
      <c r="BT12" s="47">
        <f t="shared" si="1"/>
        <v>644082.9</v>
      </c>
      <c r="BU12" s="48">
        <f t="shared" ref="BU12:BV15" si="67">IF(BS12&gt;0,BS12/BS$16,"-")</f>
        <v>0.66046511627906979</v>
      </c>
      <c r="BV12" s="48">
        <f t="shared" si="67"/>
        <v>0.55566115209447375</v>
      </c>
      <c r="BW12" s="49">
        <f t="shared" ref="BW12:BW15" si="68">IF(BS12&gt;0,BT12/BS12,"-")</f>
        <v>4535.795070422535</v>
      </c>
      <c r="BY12" s="66">
        <f t="shared" si="42"/>
        <v>212</v>
      </c>
      <c r="BZ12" s="47">
        <f t="shared" si="42"/>
        <v>1073555.5</v>
      </c>
      <c r="CA12" s="48">
        <f t="shared" si="43"/>
        <v>0.23873873873873874</v>
      </c>
      <c r="CB12" s="48">
        <f t="shared" si="43"/>
        <v>0.21828430492954418</v>
      </c>
      <c r="CC12" s="49">
        <f t="shared" si="44"/>
        <v>5063.941037735849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4</v>
      </c>
      <c r="F15" s="47">
        <f>SUMIFS(data!$N:$N,data!$I:$I,$C$2,data!$J:$J,$A15,data!$H:$H,E$1,data!$K:$K,$D15)</f>
        <v>21527.5</v>
      </c>
      <c r="G15" s="48">
        <f t="shared" si="2"/>
        <v>2.3391812865497075E-2</v>
      </c>
      <c r="H15" s="48">
        <f t="shared" si="2"/>
        <v>3.0518037574292691E-2</v>
      </c>
      <c r="I15" s="49">
        <f t="shared" si="3"/>
        <v>5381.875</v>
      </c>
      <c r="J15" s="46">
        <f>SUMIFS(data!$M:$M,data!$I:$I,$C$2,data!$J:$J,$A15,data!$H:$H,J$1,data!$K:$K,$D15)</f>
        <v>1</v>
      </c>
      <c r="K15" s="47">
        <f>SUMIFS(data!$N:$N,data!$I:$I,$C$2,data!$J:$J,$A15,data!$H:$H,J$1,data!$K:$K,$D15)</f>
        <v>6175</v>
      </c>
      <c r="L15" s="48">
        <f t="shared" si="45"/>
        <v>7.0422535211267607E-3</v>
      </c>
      <c r="M15" s="48">
        <f t="shared" si="45"/>
        <v>8.2009123930063144E-3</v>
      </c>
      <c r="N15" s="49">
        <f t="shared" si="46"/>
        <v>6175</v>
      </c>
      <c r="O15" s="46">
        <f>SUMIFS(data!$M:$M,data!$I:$I,$C$2,data!$J:$J,$A15,data!$H:$H,O$1,data!$K:$K,$D15)</f>
        <v>0</v>
      </c>
      <c r="P15" s="47">
        <f>SUMIFS(data!$N:$N,data!$I:$I,$C$2,data!$J:$J,$A15,data!$H:$H,O$1,data!$K:$K,$D15)</f>
        <v>0</v>
      </c>
      <c r="Q15" s="48" t="str">
        <f t="shared" si="47"/>
        <v>-</v>
      </c>
      <c r="R15" s="48" t="str">
        <f t="shared" si="47"/>
        <v>-</v>
      </c>
      <c r="S15" s="49" t="str">
        <f t="shared" si="48"/>
        <v>-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0</v>
      </c>
      <c r="AE15" s="47">
        <f>SUMIFS(data!$N:$N,data!$I:$I,$C$2,data!$J:$J,$A15,data!$H:$H,AD$1,data!$K:$K,$D15)</f>
        <v>0</v>
      </c>
      <c r="AF15" s="48" t="str">
        <f t="shared" si="53"/>
        <v>-</v>
      </c>
      <c r="AG15" s="48" t="str">
        <f t="shared" si="53"/>
        <v>-</v>
      </c>
      <c r="AH15" s="49" t="str">
        <f t="shared" si="54"/>
        <v>-</v>
      </c>
      <c r="AI15" s="46">
        <f t="shared" si="0"/>
        <v>5</v>
      </c>
      <c r="AJ15" s="47">
        <f t="shared" si="0"/>
        <v>27702.5</v>
      </c>
      <c r="AK15" s="48">
        <f t="shared" si="19"/>
        <v>7.429420505200594E-3</v>
      </c>
      <c r="AL15" s="48">
        <f t="shared" si="19"/>
        <v>7.369599914190483E-3</v>
      </c>
      <c r="AM15" s="49">
        <f t="shared" si="20"/>
        <v>5540.5</v>
      </c>
      <c r="AN15" s="10"/>
      <c r="AO15" s="46">
        <f>SUMIFS(data!$M:$M,data!$I:$I,$C$2,data!$J:$J,$A15,data!$H:$H,AO$1,data!$K:$K,$D15)</f>
        <v>0</v>
      </c>
      <c r="AP15" s="47">
        <f>SUMIFS(data!$N:$N,data!$I:$I,$C$2,data!$J:$J,$A15,data!$H:$H,AO$1,data!$K:$K,$D15)</f>
        <v>0</v>
      </c>
      <c r="AQ15" s="48" t="str">
        <f t="shared" si="55"/>
        <v>-</v>
      </c>
      <c r="AR15" s="48" t="str">
        <f t="shared" si="55"/>
        <v>-</v>
      </c>
      <c r="AS15" s="49" t="str">
        <f t="shared" si="56"/>
        <v>-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5</v>
      </c>
      <c r="BZ15" s="47">
        <f t="shared" si="42"/>
        <v>27702.5</v>
      </c>
      <c r="CA15" s="48">
        <f t="shared" si="43"/>
        <v>5.6306306306306304E-3</v>
      </c>
      <c r="CB15" s="48">
        <f t="shared" si="43"/>
        <v>5.6327045572499021E-3</v>
      </c>
      <c r="CC15" s="49">
        <f t="shared" si="44"/>
        <v>5540.5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171</v>
      </c>
      <c r="F16" s="40">
        <f>SUM(F8:F15)</f>
        <v>705402.5</v>
      </c>
      <c r="G16" s="41">
        <f>IF(E16&gt;0,E16/E$38,"-")</f>
        <v>0.57190635451505012</v>
      </c>
      <c r="H16" s="41">
        <f>IF(F16&gt;0,F16/F$38,"-")</f>
        <v>0.70562886574012951</v>
      </c>
      <c r="I16" s="42">
        <f>IF(E16&gt;0,F16/E16,"-")</f>
        <v>4125.1608187134507</v>
      </c>
      <c r="J16" s="39">
        <f>SUM(J8:J15)</f>
        <v>142</v>
      </c>
      <c r="K16" s="40">
        <f>SUM(K8:K15)</f>
        <v>752965</v>
      </c>
      <c r="L16" s="41">
        <f>IF(J16&gt;0,J16/J$38,"-")</f>
        <v>0.48965517241379308</v>
      </c>
      <c r="M16" s="41">
        <f>IF(K16&gt;0,K16/K$38,"-")</f>
        <v>0.65875649688331572</v>
      </c>
      <c r="N16" s="42">
        <f>IF(J16&gt;0,K16/J16,"-")</f>
        <v>5302.570422535211</v>
      </c>
      <c r="O16" s="39">
        <f>SUM(O8:O15)</f>
        <v>110</v>
      </c>
      <c r="P16" s="40">
        <f>SUM(P8:P15)</f>
        <v>850312.5</v>
      </c>
      <c r="Q16" s="41">
        <f>IF(O16&gt;0,O16/O$38,"-")</f>
        <v>0.67073170731707321</v>
      </c>
      <c r="R16" s="41">
        <f>IF(P16&gt;0,P16/P$38,"-")</f>
        <v>0.83303836652032459</v>
      </c>
      <c r="S16" s="42">
        <f>IF(O16&gt;0,P16/O16,"-")</f>
        <v>7730.113636363636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10</v>
      </c>
      <c r="Z16" s="40">
        <f>SUM(Z8:Z15)</f>
        <v>81400</v>
      </c>
      <c r="AA16" s="41">
        <f>IF(Y16&gt;0,Y16/Y$38,"-")</f>
        <v>0.76923076923076927</v>
      </c>
      <c r="AB16" s="41">
        <f>IF(Z16&gt;0,Z16/Z$38,"-")</f>
        <v>0.83465778005639579</v>
      </c>
      <c r="AC16" s="42">
        <f>IF(Y16&gt;0,Z16/Y16,"-")</f>
        <v>8140</v>
      </c>
      <c r="AD16" s="39">
        <f>SUM(AD8:AD15)</f>
        <v>240</v>
      </c>
      <c r="AE16" s="40">
        <f>SUM(AE8:AE15)</f>
        <v>1368943.6</v>
      </c>
      <c r="AF16" s="41">
        <f>IF(AD16&gt;0,AD16/AD$38,"-")</f>
        <v>0.51502145922746778</v>
      </c>
      <c r="AG16" s="41">
        <f>IF(AE16&gt;0,AE16/AE$38,"-")</f>
        <v>0.70503310341474634</v>
      </c>
      <c r="AH16" s="42">
        <f>IF(AD16&gt;0,AE16/AD16,"-")</f>
        <v>5703.9316666666673</v>
      </c>
      <c r="AI16" s="39">
        <f>SUM(AI8:AI15)</f>
        <v>673</v>
      </c>
      <c r="AJ16" s="40">
        <f>SUM(AJ8:AJ15)</f>
        <v>3759023.6</v>
      </c>
      <c r="AK16" s="41">
        <f>IF(AI16&gt;0,AI16/AI$38,"-")</f>
        <v>0.54626623376623373</v>
      </c>
      <c r="AL16" s="41">
        <f>IF(AJ16&gt;0,AJ16/AJ$38,"-")</f>
        <v>0.72252470960368853</v>
      </c>
      <c r="AM16" s="42">
        <f>IF(AI16&gt;0,AJ16/AI16,"-")</f>
        <v>5585.4734026745919</v>
      </c>
      <c r="AN16" s="16"/>
      <c r="AO16" s="39">
        <f>SUM(AO8:AO15)</f>
        <v>291</v>
      </c>
      <c r="AP16" s="40">
        <f>SUM(AP8:AP15)</f>
        <v>1527336.4</v>
      </c>
      <c r="AQ16" s="41">
        <f>IF(AO16&gt;0,AO16/AO$38,"-")</f>
        <v>0.49828767123287671</v>
      </c>
      <c r="AR16" s="41">
        <f>IF(AP16&gt;0,AP16/AP$38,"-")</f>
        <v>0.67691545933821917</v>
      </c>
      <c r="AS16" s="42">
        <f>IF(AO16&gt;0,AP16/AO16,"-")</f>
        <v>5248.5786941580755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215</v>
      </c>
      <c r="BT16" s="40">
        <f>SUM(BT8:BT15)</f>
        <v>1159128.8999999999</v>
      </c>
      <c r="BU16" s="41">
        <f>IF(BS16&gt;0,BS16/BS$38,"-")</f>
        <v>0.42322834645669294</v>
      </c>
      <c r="BV16" s="41">
        <f>IF(BT16&gt;0,BT16/BT$38,"-")</f>
        <v>0.61390952636612384</v>
      </c>
      <c r="BW16" s="42">
        <f>IF(BS16&gt;0,BT16/BS16,"-")</f>
        <v>5391.2972093023254</v>
      </c>
      <c r="BY16" s="68">
        <f>SUM(BY8:BY15)</f>
        <v>888</v>
      </c>
      <c r="BZ16" s="40">
        <f>SUM(BZ8:BZ15)</f>
        <v>4918152.5</v>
      </c>
      <c r="CA16" s="41">
        <f>IF(BY16&gt;0,BY16/BY$38,"-")</f>
        <v>0.51034482758620692</v>
      </c>
      <c r="CB16" s="41">
        <f>IF(BZ16&gt;0,BZ16/BZ$38,"-")</f>
        <v>0.6936028138810808</v>
      </c>
      <c r="CC16" s="42">
        <f>IF(BY16&gt;0,BZ16/BY16,"-")</f>
        <v>5538.4600225225222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8</v>
      </c>
      <c r="F18" s="36">
        <f>IFERROR(VLOOKUP($C$2&amp;"-"&amp;$A18&amp;"-"&amp;$D18&amp;"-"&amp;F$1,data!$L:$N,3,0),)</f>
        <v>17425.099999999999</v>
      </c>
      <c r="G18" s="37">
        <f>IF(E18&gt;0,E18/E$26,"-")</f>
        <v>8.6021505376344093E-2</v>
      </c>
      <c r="H18" s="37">
        <f>IF(F18&gt;0,F18/F$26,"-")</f>
        <v>8.421344130634717E-2</v>
      </c>
      <c r="I18" s="38">
        <f>IF(E18&gt;0,F18/E18,"-")</f>
        <v>2178.1374999999998</v>
      </c>
      <c r="J18" s="35">
        <f>IFERROR(VLOOKUP($C$2&amp;"-"&amp;$A18&amp;"-"&amp;$D18&amp;"-"&amp;J$1,data!$L:$N,2,0),)</f>
        <v>20</v>
      </c>
      <c r="K18" s="36">
        <f>IFERROR(VLOOKUP($C$2&amp;"-"&amp;$A18&amp;"-"&amp;$D18&amp;"-"&amp;K$1,data!$L:$N,3,0),)</f>
        <v>54400</v>
      </c>
      <c r="L18" s="37">
        <f>IF(J18&gt;0,J18/J$26,"-")</f>
        <v>0.17391304347826086</v>
      </c>
      <c r="M18" s="37">
        <f>IF(K18&gt;0,K18/K$26,"-")</f>
        <v>0.1910094921886247</v>
      </c>
      <c r="N18" s="38">
        <f>IF(J18&gt;0,K18/J18,"-")</f>
        <v>2720</v>
      </c>
      <c r="O18" s="35">
        <f>IFERROR(VLOOKUP($C$2&amp;"-"&amp;$A18&amp;"-"&amp;$D18&amp;"-"&amp;O$1,data!$L:$N,2,0),)</f>
        <v>4</v>
      </c>
      <c r="P18" s="36">
        <f>IFERROR(VLOOKUP($C$2&amp;"-"&amp;$A18&amp;"-"&amp;$D18&amp;"-"&amp;P$1,data!$L:$N,3,0),)</f>
        <v>6915</v>
      </c>
      <c r="Q18" s="37">
        <f>IF(O18&gt;0,O18/O$26,"-")</f>
        <v>9.5238095238095233E-2</v>
      </c>
      <c r="R18" s="37">
        <f>IF(P18&gt;0,P18/P$26,"-")</f>
        <v>5.6841627635141688E-2</v>
      </c>
      <c r="S18" s="38">
        <f>IF(O18&gt;0,P18/O18,"-")</f>
        <v>1728.75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6</v>
      </c>
      <c r="AE18" s="36">
        <f>IFERROR(VLOOKUP($C$2&amp;"-"&amp;$A18&amp;"-"&amp;$D18&amp;"-"&amp;AE$1,data!$L:$N,3,0),)</f>
        <v>14238</v>
      </c>
      <c r="AF18" s="37">
        <f>IF(AD18&gt;0,AD18/AD$26,"-")</f>
        <v>3.6585365853658534E-2</v>
      </c>
      <c r="AG18" s="37">
        <f>IF(AE18&gt;0,AE18/AE$26,"-")</f>
        <v>4.6262014298400066E-2</v>
      </c>
      <c r="AH18" s="38">
        <f>IF(AD18&gt;0,AE18/AD18,"-")</f>
        <v>2373</v>
      </c>
      <c r="AI18" s="35">
        <f t="shared" ref="AI18:AJ25" si="69">AD18+Y18+T18+O18+J18+E18</f>
        <v>38</v>
      </c>
      <c r="AJ18" s="36">
        <f t="shared" si="69"/>
        <v>92978.1</v>
      </c>
      <c r="AK18" s="37">
        <f>IF(AI18&gt;0,AI18/AI$26,"-")</f>
        <v>9.1346153846153841E-2</v>
      </c>
      <c r="AL18" s="37">
        <f>IF(AJ18&gt;0,AJ18/AJ$26,"-")</f>
        <v>9.9883441870258452E-2</v>
      </c>
      <c r="AM18" s="38">
        <f>IF(AI18&gt;0,AJ18/AI18,"-")</f>
        <v>2446.7921052631582</v>
      </c>
      <c r="AN18" s="10"/>
      <c r="AO18" s="35">
        <f>IFERROR(VLOOKUP($C$2&amp;"-"&amp;$A18&amp;"-"&amp;$D18&amp;"-"&amp;AO$1,data!$L:$N,2,0),)</f>
        <v>0</v>
      </c>
      <c r="AP18" s="36">
        <f>IFERROR(VLOOKUP($C$2&amp;"-"&amp;$A18&amp;"-"&amp;$D18&amp;"-"&amp;AP$1,data!$L:$N,3,0),)</f>
        <v>0</v>
      </c>
      <c r="AQ18" s="37" t="str">
        <f>IF(AO18&gt;0,AO18/AO$26,"-")</f>
        <v>-</v>
      </c>
      <c r="AR18" s="37" t="str">
        <f>IF(AP18&gt;0,AP18/AP$26,"-")</f>
        <v>-</v>
      </c>
      <c r="AS18" s="38" t="str">
        <f>IF(AO18&gt;0,AP18/AO18,"-")</f>
        <v>-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0</v>
      </c>
      <c r="BT18" s="36">
        <f t="shared" si="70"/>
        <v>0</v>
      </c>
      <c r="BU18" s="37" t="str">
        <f>IF(BS18&gt;0,BS18/BS$26,"-")</f>
        <v>-</v>
      </c>
      <c r="BV18" s="37" t="str">
        <f>IF(BT18&gt;0,BT18/BT$26,"-")</f>
        <v>-</v>
      </c>
      <c r="BW18" s="38" t="str">
        <f>IF(BS18&gt;0,BT18/BS18,"-")</f>
        <v>-</v>
      </c>
      <c r="BY18" s="65">
        <f>BS18+AI18</f>
        <v>38</v>
      </c>
      <c r="BZ18" s="36">
        <f>BT18+AJ18</f>
        <v>92978.1</v>
      </c>
      <c r="CA18" s="37">
        <f>IF(BY18&gt;0,BY18/BY$26,"-")</f>
        <v>5.9654631083202514E-2</v>
      </c>
      <c r="CB18" s="37">
        <f>IF(BZ18&gt;0,BZ18/BZ$26,"-")</f>
        <v>6.8291541062652214E-2</v>
      </c>
      <c r="CC18" s="38">
        <f>IF(BY18&gt;0,BZ18/BY18,"-")</f>
        <v>2446.7921052631582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69</v>
      </c>
      <c r="F19" s="47">
        <f>IFERROR(VLOOKUP($C$2&amp;"-"&amp;$A19&amp;"-"&amp;$D19&amp;"-"&amp;F$1,data!$L:$N,3,0),)+IFERROR(VLOOKUP($C$2&amp;"-"&amp;$A19&amp;"-Incubate 2019"&amp;"-"&amp;F$1,data!$L:$N,3,0),)</f>
        <v>145469.29999999999</v>
      </c>
      <c r="G19" s="48">
        <f t="shared" ref="G19:G21" si="71">IF(E19&gt;0,E19/E$16,"-")</f>
        <v>0.40350877192982454</v>
      </c>
      <c r="H19" s="48">
        <f t="shared" ref="H19:H21" si="72">IF(F19&gt;0,F19/F$16,"-")</f>
        <v>0.20622169612384417</v>
      </c>
      <c r="I19" s="49">
        <f t="shared" ref="I19:I21" si="73">IF(E19&gt;0,F19/E19,"-")</f>
        <v>2108.2507246376808</v>
      </c>
      <c r="J19" s="46">
        <f>IFERROR(VLOOKUP($C$2&amp;"-"&amp;$A19&amp;"-"&amp;$D19&amp;"-"&amp;J$1,data!$L:$N,2,0),)+IFERROR(VLOOKUP($C$2&amp;"-"&amp;$A19&amp;"-Incubate 2019"&amp;"-"&amp;J$1,data!$L:$N,2,0),)</f>
        <v>74</v>
      </c>
      <c r="K19" s="47">
        <f>IFERROR(VLOOKUP($C$2&amp;"-"&amp;$A19&amp;"-"&amp;$D19&amp;"-"&amp;K$1,data!$L:$N,3,0),)+IFERROR(VLOOKUP($C$2&amp;"-"&amp;$A19&amp;"-Incubate 2019"&amp;"-"&amp;K$1,data!$L:$N,3,0),)</f>
        <v>195736.3</v>
      </c>
      <c r="L19" s="48">
        <f t="shared" ref="L19:L21" si="74">IF(J19&gt;0,J19/J$16,"-")</f>
        <v>0.52112676056338025</v>
      </c>
      <c r="M19" s="48">
        <f t="shared" ref="M19:M21" si="75">IF(K19&gt;0,K19/K$16,"-")</f>
        <v>0.25995404832893959</v>
      </c>
      <c r="N19" s="49">
        <f t="shared" ref="N19:N21" si="76">IF(J19&gt;0,K19/J19,"-")</f>
        <v>2645.0851351351348</v>
      </c>
      <c r="O19" s="46">
        <f>IFERROR(VLOOKUP($C$2&amp;"-"&amp;$A19&amp;"-"&amp;$D19&amp;"-"&amp;O$1,data!$L:$N,2,0),)+IFERROR(VLOOKUP($C$2&amp;"-"&amp;$A19&amp;"-Incubate 2019"&amp;"-"&amp;O$1,data!$L:$N,2,0),)</f>
        <v>27</v>
      </c>
      <c r="P19" s="47">
        <f>IFERROR(VLOOKUP($C$2&amp;"-"&amp;$A19&amp;"-"&amp;$D19&amp;"-"&amp;P$1,data!$L:$N,3,0),)+IFERROR(VLOOKUP($C$2&amp;"-"&amp;$A19&amp;"-Incubate 2019"&amp;"-"&amp;P$1,data!$L:$N,3,0),)</f>
        <v>81066.3</v>
      </c>
      <c r="Q19" s="48">
        <f t="shared" ref="Q19:Q21" si="77">IF(O19&gt;0,O19/O$16,"-")</f>
        <v>0.24545454545454545</v>
      </c>
      <c r="R19" s="48">
        <f t="shared" ref="R19:R21" si="78">IF(P19&gt;0,P19/P$16,"-")</f>
        <v>9.5337067254685784E-2</v>
      </c>
      <c r="S19" s="49">
        <f t="shared" ref="S19:S21" si="79">IF(O19&gt;0,P19/O19,"-")</f>
        <v>3002.4555555555557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1</v>
      </c>
      <c r="Z19" s="47">
        <f>IFERROR(VLOOKUP($C$2&amp;"-"&amp;$A19&amp;"-"&amp;$D19&amp;"-"&amp;Z$1,data!$L:$N,3,0),)+IFERROR(VLOOKUP($C$2&amp;"-"&amp;$A19&amp;"-Incubate 2019"&amp;"-"&amp;Z$1,data!$L:$N,3,0),)</f>
        <v>2125</v>
      </c>
      <c r="AA19" s="48">
        <f t="shared" ref="AA19:AA21" si="83">IF(Y19&gt;0,Y19/Y$16,"-")</f>
        <v>0.1</v>
      </c>
      <c r="AB19" s="48">
        <f t="shared" ref="AB19:AB21" si="84">IF(Z19&gt;0,Z19/Z$16,"-")</f>
        <v>2.6105651105651106E-2</v>
      </c>
      <c r="AC19" s="49">
        <f t="shared" ref="AC19:AC21" si="85">IF(Y19&gt;0,Z19/Y19,"-")</f>
        <v>2125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171</v>
      </c>
      <c r="AJ19" s="47">
        <f t="shared" si="69"/>
        <v>424396.89999999997</v>
      </c>
      <c r="AK19" s="48">
        <f t="shared" ref="AK19:AL25" si="89">IF(AI19&gt;0,AI19/AI$26,"-")</f>
        <v>0.41105769230769229</v>
      </c>
      <c r="AL19" s="48">
        <f t="shared" si="89"/>
        <v>0.45591621135587718</v>
      </c>
      <c r="AM19" s="49">
        <f t="shared" ref="AM19:AM25" si="90">IF(AI19&gt;0,AJ19/AI19,"-")</f>
        <v>2481.8532163742689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171</v>
      </c>
      <c r="BZ19" s="47">
        <f t="shared" si="111"/>
        <v>424396.89999999997</v>
      </c>
      <c r="CA19" s="48">
        <f t="shared" ref="CA19:CB25" si="112">IF(BY19&gt;0,BY19/BY$26,"-")</f>
        <v>0.26844583987441129</v>
      </c>
      <c r="CB19" s="48">
        <f t="shared" si="112"/>
        <v>0.31171553648883232</v>
      </c>
      <c r="CC19" s="49">
        <f t="shared" ref="CC19:CC25" si="113">IF(BY19&gt;0,BZ19/BY19,"-")</f>
        <v>2481.8532163742689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16</v>
      </c>
      <c r="F20" s="47">
        <f>IFERROR(VLOOKUP($C$2&amp;"-"&amp;$A20&amp;"-"&amp;$D20&amp;"-"&amp;F$1,data!$L:$N,3,0),)</f>
        <v>44021.5</v>
      </c>
      <c r="G20" s="48">
        <f t="shared" si="71"/>
        <v>9.3567251461988299E-2</v>
      </c>
      <c r="H20" s="48">
        <f t="shared" si="72"/>
        <v>6.2406214891498113E-2</v>
      </c>
      <c r="I20" s="49">
        <f t="shared" si="73"/>
        <v>2751.34375</v>
      </c>
      <c r="J20" s="46">
        <f>IFERROR(VLOOKUP($C$2&amp;"-"&amp;$A20&amp;"-"&amp;$D20&amp;"-"&amp;J$1,data!$L:$N,2,0),)</f>
        <v>21</v>
      </c>
      <c r="K20" s="47">
        <f>IFERROR(VLOOKUP($C$2&amp;"-"&amp;$A20&amp;"-"&amp;$D20&amp;"-"&amp;K$1,data!$L:$N,3,0),)</f>
        <v>34666.300000000003</v>
      </c>
      <c r="L20" s="48">
        <f t="shared" si="74"/>
        <v>0.14788732394366197</v>
      </c>
      <c r="M20" s="48">
        <f t="shared" si="75"/>
        <v>4.6039722961890663E-2</v>
      </c>
      <c r="N20" s="49">
        <f t="shared" si="76"/>
        <v>1650.7761904761905</v>
      </c>
      <c r="O20" s="46">
        <f>IFERROR(VLOOKUP($C$2&amp;"-"&amp;$A20&amp;"-"&amp;$D20&amp;"-"&amp;O$1,data!$L:$N,2,0),)</f>
        <v>9</v>
      </c>
      <c r="P20" s="47">
        <f>IFERROR(VLOOKUP($C$2&amp;"-"&amp;$A20&amp;"-"&amp;$D20&amp;"-"&amp;P$1,data!$L:$N,3,0),)</f>
        <v>21772.5</v>
      </c>
      <c r="Q20" s="48">
        <f t="shared" si="77"/>
        <v>8.1818181818181818E-2</v>
      </c>
      <c r="R20" s="48">
        <f t="shared" si="78"/>
        <v>2.560529217199559E-2</v>
      </c>
      <c r="S20" s="49">
        <f t="shared" si="79"/>
        <v>2419.1666666666665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46</v>
      </c>
      <c r="AJ20" s="47">
        <f t="shared" si="69"/>
        <v>100460.3</v>
      </c>
      <c r="AK20" s="48">
        <f t="shared" si="89"/>
        <v>0.11057692307692307</v>
      </c>
      <c r="AL20" s="48">
        <f t="shared" si="89"/>
        <v>0.10792133346797499</v>
      </c>
      <c r="AM20" s="49">
        <f t="shared" si="90"/>
        <v>2183.9195652173912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46</v>
      </c>
      <c r="BZ20" s="47">
        <f t="shared" si="111"/>
        <v>100460.3</v>
      </c>
      <c r="CA20" s="48">
        <f t="shared" si="112"/>
        <v>7.2213500784929358E-2</v>
      </c>
      <c r="CB20" s="48">
        <f t="shared" si="112"/>
        <v>7.3787146678802429E-2</v>
      </c>
      <c r="CC20" s="49">
        <f t="shared" si="113"/>
        <v>2183.9195652173912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2</v>
      </c>
      <c r="P21" s="47">
        <f>IFERROR(VLOOKUP($C$2&amp;"-"&amp;$A21&amp;"-"&amp;$D21&amp;"-"&amp;P$1,data!$L:$N,3,0),)+IFERROR(VLOOKUP($C$2&amp;"-"&amp;$A21&amp;"-Incubate 2020"&amp;"-"&amp;P$1,data!$L:$N,3,0),)</f>
        <v>11900</v>
      </c>
      <c r="Q21" s="48">
        <f t="shared" si="77"/>
        <v>1.8181818181818181E-2</v>
      </c>
      <c r="R21" s="48">
        <f t="shared" si="78"/>
        <v>1.3994854832782065E-2</v>
      </c>
      <c r="S21" s="49">
        <f t="shared" si="79"/>
        <v>5950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1</v>
      </c>
      <c r="Z21" s="47">
        <f>IFERROR(VLOOKUP($C$2&amp;"-"&amp;$A21&amp;"-"&amp;$D21&amp;"-"&amp;Z$1,data!$L:$N,3,0),)+IFERROR(VLOOKUP($C$2&amp;"-"&amp;$A21&amp;"-Incubate 2020"&amp;"-"&amp;Z$1,data!$L:$N,3,0),)</f>
        <v>7600</v>
      </c>
      <c r="AA21" s="48">
        <f t="shared" si="83"/>
        <v>0.1</v>
      </c>
      <c r="AB21" s="48">
        <f t="shared" si="84"/>
        <v>9.3366093366093361E-2</v>
      </c>
      <c r="AC21" s="49">
        <f t="shared" si="85"/>
        <v>7600</v>
      </c>
      <c r="AD21" s="46">
        <f>IFERROR(VLOOKUP($C$2&amp;"-"&amp;$A21&amp;"-"&amp;$D21&amp;"-"&amp;AD$1,data!$L:$N,2,0),)+IFERROR(VLOOKUP($C$2&amp;"-"&amp;$A21&amp;"-Incubate 2020"&amp;"-"&amp;AD$1,data!$L:$N,2,0),)</f>
        <v>75</v>
      </c>
      <c r="AE21" s="47">
        <f>IFERROR(VLOOKUP($C$2&amp;"-"&amp;$A21&amp;"-"&amp;$D21&amp;"-"&amp;AE$1,data!$L:$N,3,0),)+IFERROR(VLOOKUP($C$2&amp;"-"&amp;$A21&amp;"-Incubate 2020"&amp;"-"&amp;AE$1,data!$L:$N,3,0),)</f>
        <v>169351.1</v>
      </c>
      <c r="AF21" s="48">
        <f t="shared" si="86"/>
        <v>0.3125</v>
      </c>
      <c r="AG21" s="48">
        <f t="shared" si="87"/>
        <v>0.12370933324060976</v>
      </c>
      <c r="AH21" s="49">
        <f t="shared" si="88"/>
        <v>2258.0146666666669</v>
      </c>
      <c r="AI21" s="46">
        <f t="shared" si="69"/>
        <v>78</v>
      </c>
      <c r="AJ21" s="47">
        <f t="shared" si="69"/>
        <v>188851.1</v>
      </c>
      <c r="AK21" s="48">
        <f t="shared" si="89"/>
        <v>0.1875</v>
      </c>
      <c r="AL21" s="48">
        <f t="shared" si="89"/>
        <v>0.20287678355423874</v>
      </c>
      <c r="AM21" s="49">
        <f t="shared" si="90"/>
        <v>2421.167948717949</v>
      </c>
      <c r="AN21" s="10"/>
      <c r="AO21" s="46">
        <f>IFERROR(VLOOKUP($C$2&amp;"-"&amp;$A21&amp;"-"&amp;$D21&amp;"-"&amp;AO$1,data!$L:$N,2,0),)+IFERROR(VLOOKUP($C$2&amp;"-"&amp;$A21&amp;"-Incubate 2020"&amp;"-"&amp;AO$1,data!$L:$N,2,0),)</f>
        <v>112</v>
      </c>
      <c r="AP21" s="47">
        <f>IFERROR(VLOOKUP($C$2&amp;"-"&amp;$A21&amp;"-"&amp;$D21&amp;"-"&amp;AP$1,data!$L:$N,3,0),)+IFERROR(VLOOKUP($C$2&amp;"-"&amp;$A21&amp;"-Incubate 2020"&amp;"-"&amp;AP$1,data!$L:$N,3,0),)</f>
        <v>268994.5</v>
      </c>
      <c r="AQ21" s="48">
        <f t="shared" si="91"/>
        <v>0.38487972508591067</v>
      </c>
      <c r="AR21" s="48">
        <f t="shared" si="92"/>
        <v>0.17612000866344835</v>
      </c>
      <c r="AS21" s="49">
        <f t="shared" si="93"/>
        <v>2401.7366071428573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112</v>
      </c>
      <c r="BT21" s="47">
        <f t="shared" si="70"/>
        <v>268994.5</v>
      </c>
      <c r="BU21" s="48">
        <f t="shared" si="109"/>
        <v>0.50678733031674206</v>
      </c>
      <c r="BV21" s="48">
        <f t="shared" si="109"/>
        <v>0.62466530955933952</v>
      </c>
      <c r="BW21" s="49">
        <f t="shared" si="110"/>
        <v>2401.7366071428573</v>
      </c>
      <c r="BY21" s="66">
        <f t="shared" ref="BY21:BY25" si="114">BS21+AI21</f>
        <v>190</v>
      </c>
      <c r="BZ21" s="47">
        <f t="shared" si="111"/>
        <v>457845.6</v>
      </c>
      <c r="CA21" s="48">
        <f t="shared" si="112"/>
        <v>0.29827315541601257</v>
      </c>
      <c r="CB21" s="48">
        <f t="shared" si="112"/>
        <v>0.33628329243934468</v>
      </c>
      <c r="CC21" s="49">
        <f t="shared" si="113"/>
        <v>2409.713684210526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83</v>
      </c>
      <c r="AE22" s="47">
        <f>IFERROR(VLOOKUP($C$2&amp;"-"&amp;$A22&amp;"-"&amp;$D22&amp;"-"&amp;AE$1,data!$L:$N,3,0),)</f>
        <v>124179.6</v>
      </c>
      <c r="AF22" s="48">
        <f t="shared" ref="AF22:AG25" si="125">IF(AD22&gt;0,AD22/AD$26,"-")</f>
        <v>0.50609756097560976</v>
      </c>
      <c r="AG22" s="48">
        <f t="shared" si="125"/>
        <v>0.40348352512779889</v>
      </c>
      <c r="AH22" s="49">
        <f t="shared" ref="AH22:AH25" si="126">IF(AD22&gt;0,AE22/AD22,"-")</f>
        <v>1496.1397590361446</v>
      </c>
      <c r="AI22" s="46">
        <f t="shared" si="69"/>
        <v>83</v>
      </c>
      <c r="AJ22" s="47">
        <f t="shared" si="69"/>
        <v>124179.6</v>
      </c>
      <c r="AK22" s="48">
        <f t="shared" si="89"/>
        <v>0.19951923076923078</v>
      </c>
      <c r="AL22" s="48">
        <f t="shared" si="89"/>
        <v>0.13340222975165061</v>
      </c>
      <c r="AM22" s="49">
        <f t="shared" si="90"/>
        <v>1496.1397590361446</v>
      </c>
      <c r="AN22" s="10"/>
      <c r="AO22" s="46">
        <f>IFERROR(VLOOKUP($C$2&amp;"-"&amp;$A22&amp;"-"&amp;$D22&amp;"-"&amp;AO$1,data!$L:$N,2,0),)</f>
        <v>109</v>
      </c>
      <c r="AP22" s="47">
        <f>IFERROR(VLOOKUP($C$2&amp;"-"&amp;$A22&amp;"-"&amp;$D22&amp;"-"&amp;AP$1,data!$L:$N,3,0),)</f>
        <v>161627.29999999999</v>
      </c>
      <c r="AQ22" s="48">
        <f t="shared" ref="AQ22:AR25" si="127">IF(AO22&gt;0,AO22/AO$26,"-")</f>
        <v>0.49321266968325794</v>
      </c>
      <c r="AR22" s="48">
        <f t="shared" si="127"/>
        <v>0.37533469044066042</v>
      </c>
      <c r="AS22" s="49">
        <f t="shared" ref="AS22:AS25" si="128">IF(AO22&gt;0,AP22/AO22,"-")</f>
        <v>1482.8192660550458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109</v>
      </c>
      <c r="BT22" s="47">
        <f t="shared" si="70"/>
        <v>161627.29999999999</v>
      </c>
      <c r="BU22" s="48">
        <f t="shared" si="109"/>
        <v>0.49321266968325794</v>
      </c>
      <c r="BV22" s="48">
        <f t="shared" si="109"/>
        <v>0.37533469044066042</v>
      </c>
      <c r="BW22" s="49">
        <f t="shared" si="110"/>
        <v>1482.8192660550458</v>
      </c>
      <c r="BY22" s="66">
        <f t="shared" si="114"/>
        <v>192</v>
      </c>
      <c r="BZ22" s="47">
        <f t="shared" si="111"/>
        <v>285806.90000000002</v>
      </c>
      <c r="CA22" s="48">
        <f t="shared" si="112"/>
        <v>0.30141287284144425</v>
      </c>
      <c r="CB22" s="48">
        <f t="shared" si="112"/>
        <v>0.20992248333036848</v>
      </c>
      <c r="CC22" s="49">
        <f t="shared" si="113"/>
        <v>1488.5776041666668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0</v>
      </c>
      <c r="F25" s="54">
        <f>SUMIFS(data!$N:$N,data!$I:$I,$C$2,data!$J:$J,$A25,data!$H:$H,E$1,data!$K:$K,$D25)</f>
        <v>0</v>
      </c>
      <c r="G25" s="55" t="str">
        <f t="shared" si="115"/>
        <v>-</v>
      </c>
      <c r="H25" s="55" t="str">
        <f t="shared" si="115"/>
        <v>-</v>
      </c>
      <c r="I25" s="56" t="str">
        <f t="shared" si="116"/>
        <v>-</v>
      </c>
      <c r="J25" s="53">
        <f>SUMIFS(data!$M:$M,data!$I:$I,$C$2,data!$J:$J,$A25,data!$H:$H,J$1,data!$K:$K,$D25)</f>
        <v>0</v>
      </c>
      <c r="K25" s="54">
        <f>SUMIFS(data!$N:$N,data!$I:$I,$C$2,data!$J:$J,$A25,data!$H:$H,J$1,data!$K:$K,$D25)</f>
        <v>0</v>
      </c>
      <c r="L25" s="55" t="str">
        <f t="shared" si="117"/>
        <v>-</v>
      </c>
      <c r="M25" s="55" t="str">
        <f t="shared" si="117"/>
        <v>-</v>
      </c>
      <c r="N25" s="56" t="str">
        <f t="shared" si="118"/>
        <v>-</v>
      </c>
      <c r="O25" s="53">
        <f>SUMIFS(data!$M:$M,data!$I:$I,$C$2,data!$J:$J,$A25,data!$H:$H,O$1,data!$K:$K,$D25)</f>
        <v>0</v>
      </c>
      <c r="P25" s="54">
        <f>SUMIFS(data!$N:$N,data!$I:$I,$C$2,data!$J:$J,$A25,data!$H:$H,O$1,data!$K:$K,$D25)</f>
        <v>0</v>
      </c>
      <c r="Q25" s="55" t="str">
        <f t="shared" si="119"/>
        <v>-</v>
      </c>
      <c r="R25" s="55" t="str">
        <f t="shared" si="119"/>
        <v>-</v>
      </c>
      <c r="S25" s="56" t="str">
        <f t="shared" si="120"/>
        <v>-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0</v>
      </c>
      <c r="AE25" s="54">
        <f>SUMIFS(data!$N:$N,data!$I:$I,$C$2,data!$J:$J,$A25,data!$H:$H,AD$1,data!$K:$K,$D25)</f>
        <v>0</v>
      </c>
      <c r="AF25" s="55" t="str">
        <f t="shared" si="125"/>
        <v>-</v>
      </c>
      <c r="AG25" s="55" t="str">
        <f t="shared" si="125"/>
        <v>-</v>
      </c>
      <c r="AH25" s="56" t="str">
        <f t="shared" si="126"/>
        <v>-</v>
      </c>
      <c r="AI25" s="53">
        <f t="shared" si="69"/>
        <v>0</v>
      </c>
      <c r="AJ25" s="54">
        <f t="shared" si="69"/>
        <v>0</v>
      </c>
      <c r="AK25" s="55" t="str">
        <f t="shared" si="89"/>
        <v>-</v>
      </c>
      <c r="AL25" s="55" t="str">
        <f t="shared" si="89"/>
        <v>-</v>
      </c>
      <c r="AM25" s="56" t="str">
        <f t="shared" si="90"/>
        <v>-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0</v>
      </c>
      <c r="BZ25" s="47">
        <f t="shared" si="111"/>
        <v>0</v>
      </c>
      <c r="CA25" s="48" t="str">
        <f t="shared" si="112"/>
        <v>-</v>
      </c>
      <c r="CB25" s="48" t="str">
        <f t="shared" si="112"/>
        <v>-</v>
      </c>
      <c r="CC25" s="49" t="str">
        <f t="shared" si="113"/>
        <v>-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93</v>
      </c>
      <c r="F26" s="40">
        <f>SUM(F18:F25)</f>
        <v>206915.9</v>
      </c>
      <c r="G26" s="41">
        <f>IF(E26&gt;0,E26/E$38,"-")</f>
        <v>0.31103678929765888</v>
      </c>
      <c r="H26" s="41">
        <f>IF(F26&gt;0,F26/F$38,"-")</f>
        <v>0.20698229992181491</v>
      </c>
      <c r="I26" s="42">
        <f>IF(E26&gt;0,F26/E26,"-")</f>
        <v>2224.9021505376345</v>
      </c>
      <c r="J26" s="39">
        <f>SUM(J18:J25)</f>
        <v>115</v>
      </c>
      <c r="K26" s="40">
        <f>SUM(K18:K25)</f>
        <v>284802.59999999998</v>
      </c>
      <c r="L26" s="41">
        <f>IF(J26&gt;0,J26/J$38,"-")</f>
        <v>0.39655172413793105</v>
      </c>
      <c r="M26" s="41">
        <f>IF(K26&gt;0,K26/K$38,"-")</f>
        <v>0.24916903585061748</v>
      </c>
      <c r="N26" s="42">
        <f>IF(J26&gt;0,K26/J26,"-")</f>
        <v>2476.5443478260868</v>
      </c>
      <c r="O26" s="39">
        <f>SUM(O18:O25)</f>
        <v>42</v>
      </c>
      <c r="P26" s="40">
        <f>SUM(P18:P25)</f>
        <v>121653.8</v>
      </c>
      <c r="Q26" s="41">
        <f>IF(O26&gt;0,O26/O$38,"-")</f>
        <v>0.25609756097560976</v>
      </c>
      <c r="R26" s="41">
        <f>IF(P26&gt;0,P26/P$38,"-")</f>
        <v>0.11918239803953283</v>
      </c>
      <c r="S26" s="42">
        <f>IF(O26&gt;0,P26/O26,"-")</f>
        <v>2896.5190476190478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2</v>
      </c>
      <c r="Z26" s="40">
        <f>SUM(Z18:Z25)</f>
        <v>9725</v>
      </c>
      <c r="AA26" s="41">
        <f>IF(Y26&gt;0,Y26/Y$38,"-")</f>
        <v>0.15384615384615385</v>
      </c>
      <c r="AB26" s="41">
        <f>IF(Z26&gt;0,Z26/Z$38,"-")</f>
        <v>9.9718021020251221E-2</v>
      </c>
      <c r="AC26" s="42">
        <f>IF(Y26&gt;0,Z26/Y26,"-")</f>
        <v>4862.5</v>
      </c>
      <c r="AD26" s="39">
        <f>SUM(AD18:AD25)</f>
        <v>164</v>
      </c>
      <c r="AE26" s="40">
        <f>SUM(AE18:AE25)</f>
        <v>307768.7</v>
      </c>
      <c r="AF26" s="41">
        <f>IF(AD26&gt;0,AD26/AD$38,"-")</f>
        <v>0.35193133047210301</v>
      </c>
      <c r="AG26" s="41">
        <f>IF(AE26&gt;0,AE26/AE$38,"-")</f>
        <v>0.15850698428695092</v>
      </c>
      <c r="AH26" s="42">
        <f>IF(AD26&gt;0,AE26/AD26,"-")</f>
        <v>1876.6384146341463</v>
      </c>
      <c r="AI26" s="39">
        <f>SUM(AI18:AI25)</f>
        <v>416</v>
      </c>
      <c r="AJ26" s="40">
        <f>SUM(AJ18:AJ25)</f>
        <v>930866</v>
      </c>
      <c r="AK26" s="41">
        <f>IF(AI26&gt;0,AI26/AI$38,"-")</f>
        <v>0.33766233766233766</v>
      </c>
      <c r="AL26" s="41">
        <f>IF(AJ26&gt;0,AJ26/AJ$38,"-")</f>
        <v>0.17892244313920963</v>
      </c>
      <c r="AM26" s="42">
        <f>IF(AI26&gt;0,AJ26/AI26,"-")</f>
        <v>2237.6586538461538</v>
      </c>
      <c r="AN26" s="16"/>
      <c r="AO26" s="39">
        <f>SUM(AO18:AO25)</f>
        <v>221</v>
      </c>
      <c r="AP26" s="40">
        <f>SUM(AP18:AP25)</f>
        <v>430621.8</v>
      </c>
      <c r="AQ26" s="41">
        <f>IF(AO26&gt;0,AO26/AO$38,"-")</f>
        <v>0.37842465753424659</v>
      </c>
      <c r="AR26" s="41">
        <f>IF(AP26&gt;0,AP26/AP$38,"-")</f>
        <v>0.19085157241590703</v>
      </c>
      <c r="AS26" s="42">
        <f>IF(AO26&gt;0,AP26/AO26,"-")</f>
        <v>1948.5149321266967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221</v>
      </c>
      <c r="BT26" s="40">
        <f>SUM(BT18:BT25)</f>
        <v>430621.8</v>
      </c>
      <c r="BU26" s="41">
        <f>IF(BS26&gt;0,BS26/BS$38,"-")</f>
        <v>0.43503937007874016</v>
      </c>
      <c r="BV26" s="41">
        <f>IF(BT26&gt;0,BT26/BT$38,"-")</f>
        <v>0.22807025627687114</v>
      </c>
      <c r="BW26" s="42">
        <f>IF(BS26&gt;0,BT26/BS26,"-")</f>
        <v>1948.5149321266967</v>
      </c>
      <c r="BY26" s="68">
        <f>SUM(BY18:BY25)</f>
        <v>637</v>
      </c>
      <c r="BZ26" s="40">
        <f>SUM(BZ18:BZ25)</f>
        <v>1361487.7999999998</v>
      </c>
      <c r="CA26" s="41">
        <f>IF(BY26&gt;0,BY26/BY$38,"-")</f>
        <v>0.3660919540229885</v>
      </c>
      <c r="CB26" s="41">
        <f>IF(BZ26&gt;0,BZ26/BZ$38,"-")</f>
        <v>0.19200945256267715</v>
      </c>
      <c r="CC26" s="42">
        <f>IF(BY26&gt;0,BZ26/BY26,"-")</f>
        <v>2137.3434850863418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3</v>
      </c>
      <c r="F28" s="36">
        <f>IFERROR(VLOOKUP($C$2&amp;"-"&amp;$A28&amp;"-"&amp;$D28&amp;"-"&amp;F$1,data!$L:$N,3,0),)</f>
        <v>4866.3</v>
      </c>
      <c r="G28" s="37">
        <f>IF(E28&gt;0,E28/E$36,"-")</f>
        <v>0.12</v>
      </c>
      <c r="H28" s="37">
        <f>IF(F28&gt;0,F28/F$36,"-")</f>
        <v>0.15832934768816312</v>
      </c>
      <c r="I28" s="38">
        <f>IF(E28&gt;0,F28/E28,"-")</f>
        <v>1622.1000000000001</v>
      </c>
      <c r="J28" s="35">
        <f>IFERROR(VLOOKUP($C$2&amp;"-"&amp;$A28&amp;"-"&amp;$D28&amp;"-"&amp;J$1,data!$L:$N,2,0),)</f>
        <v>3</v>
      </c>
      <c r="K28" s="36">
        <f>IFERROR(VLOOKUP($C$2&amp;"-"&amp;$A28&amp;"-"&amp;$D28&amp;"-"&amp;K$1,data!$L:$N,3,0),)</f>
        <v>6833.5</v>
      </c>
      <c r="L28" s="37">
        <f>IF(J28&gt;0,J28/J$36,"-")</f>
        <v>0.16666666666666666</v>
      </c>
      <c r="M28" s="37">
        <f>IF(K28&gt;0,K28/K$36,"-")</f>
        <v>0.31287486836683304</v>
      </c>
      <c r="N28" s="38">
        <f>IF(J28&gt;0,K28/J28,"-")</f>
        <v>2277.8333333333335</v>
      </c>
      <c r="O28" s="35">
        <f>IFERROR(VLOOKUP($C$2&amp;"-"&amp;$A28&amp;"-"&amp;$D28&amp;"-"&amp;O$1,data!$L:$N,2,0),)</f>
        <v>3</v>
      </c>
      <c r="P28" s="36">
        <f>IFERROR(VLOOKUP($C$2&amp;"-"&amp;$A28&amp;"-"&amp;$D28&amp;"-"&amp;P$1,data!$L:$N,3,0),)</f>
        <v>9400</v>
      </c>
      <c r="Q28" s="37">
        <f>IF(O28&gt;0,O28/O$36,"-")</f>
        <v>0.33333333333333331</v>
      </c>
      <c r="R28" s="37">
        <f>IF(P28&gt;0,P28/P$36,"-")</f>
        <v>0.31146454605699136</v>
      </c>
      <c r="S28" s="38">
        <f>IF(O28&gt;0,P28/O28,"-")</f>
        <v>3133.3333333333335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8</v>
      </c>
      <c r="AE28" s="36">
        <f>IFERROR(VLOOKUP($C$2&amp;"-"&amp;$A28&amp;"-"&amp;$D28&amp;"-"&amp;AE$1,data!$L:$N,3,0),)</f>
        <v>11482.1</v>
      </c>
      <c r="AF28" s="37">
        <f>IF(AD28&gt;0,AD28/AD$36,"-")</f>
        <v>0.34782608695652173</v>
      </c>
      <c r="AG28" s="37">
        <f>IF(AE28&gt;0,AE28/AE$36,"-")</f>
        <v>0.26990985061294531</v>
      </c>
      <c r="AH28" s="38">
        <f>IF(AD28&gt;0,AE28/AD28,"-")</f>
        <v>1435.2625</v>
      </c>
      <c r="AI28" s="35">
        <f t="shared" ref="AI28:AJ35" si="139">AD28+Y28+T28+O28+J28+E28</f>
        <v>17</v>
      </c>
      <c r="AJ28" s="36">
        <f t="shared" si="139"/>
        <v>32581.899999999998</v>
      </c>
      <c r="AK28" s="37">
        <f>IF(AI28&gt;0,AI28/AI$36,"-")</f>
        <v>0.22666666666666666</v>
      </c>
      <c r="AL28" s="37">
        <f>IF(AJ28&gt;0,AJ28/AJ$36,"-")</f>
        <v>0.26003776632763165</v>
      </c>
      <c r="AM28" s="38">
        <f>IF(AI28&gt;0,AJ28/AI28,"-")</f>
        <v>1916.5823529411764</v>
      </c>
      <c r="AN28" s="10"/>
      <c r="AO28" s="35">
        <f>IFERROR(VLOOKUP($C$2&amp;"-"&amp;$A28&amp;"-"&amp;$D28&amp;"-"&amp;AO$1,data!$L:$N,2,0),)</f>
        <v>10</v>
      </c>
      <c r="AP28" s="36">
        <f>IFERROR(VLOOKUP($C$2&amp;"-"&amp;$A28&amp;"-"&amp;$D28&amp;"-"&amp;AP$1,data!$L:$N,3,0),)</f>
        <v>16876</v>
      </c>
      <c r="AQ28" s="37">
        <f>IF(AO28&gt;0,AO28/AO$36,"-")</f>
        <v>0.38461538461538464</v>
      </c>
      <c r="AR28" s="37">
        <f>IF(AP28&gt;0,AP28/AP$36,"-")</f>
        <v>0.38912048992842913</v>
      </c>
      <c r="AS28" s="38">
        <f>IF(AO28&gt;0,AP28/AO28,"-")</f>
        <v>1687.6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10</v>
      </c>
      <c r="BT28" s="36">
        <f t="shared" si="140"/>
        <v>16876</v>
      </c>
      <c r="BU28" s="37">
        <f>IF(BS28&gt;0,BS28/BS$36,"-")</f>
        <v>0.38461538461538464</v>
      </c>
      <c r="BV28" s="37">
        <f>IF(BT28&gt;0,BT28/BT$36,"-")</f>
        <v>0.38912048992842913</v>
      </c>
      <c r="BW28" s="38">
        <f>IF(BS28&gt;0,BT28/BS28,"-")</f>
        <v>1687.6</v>
      </c>
      <c r="BY28" s="65">
        <f>BS28+AI28</f>
        <v>27</v>
      </c>
      <c r="BZ28" s="36">
        <f>BT28+AJ28</f>
        <v>49457.899999999994</v>
      </c>
      <c r="CA28" s="37">
        <f>IF(BY28&gt;0,BY28/BY$36,"-")</f>
        <v>0.26732673267326734</v>
      </c>
      <c r="CB28" s="37">
        <f>IF(BZ28&gt;0,BZ28/BZ$36,"-")</f>
        <v>0.29322911972983356</v>
      </c>
      <c r="CC28" s="38">
        <f>IF(BY28&gt;0,BZ28/BY28,"-")</f>
        <v>1831.774074074074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13</v>
      </c>
      <c r="F29" s="47">
        <f>IFERROR(VLOOKUP($C$2&amp;"-"&amp;$A29&amp;"-"&amp;$D29&amp;"-"&amp;F$1,data!$L:$N,3,0),)+IFERROR(VLOOKUP($C$2&amp;"-"&amp;$A29&amp;"-Incubate 2019"&amp;"-"&amp;F$1,data!$L:$N,3,0),)</f>
        <v>12437.5</v>
      </c>
      <c r="G29" s="48">
        <f t="shared" ref="G29:G31" si="141">IF(E29&gt;0,E29/E$16,"-")</f>
        <v>7.6023391812865493E-2</v>
      </c>
      <c r="H29" s="48">
        <f t="shared" ref="H29:H31" si="142">IF(F29&gt;0,F29/F$16,"-")</f>
        <v>1.7631777602149127E-2</v>
      </c>
      <c r="I29" s="49">
        <f t="shared" ref="I29:I31" si="143">IF(E29&gt;0,F29/E29,"-")</f>
        <v>956.73076923076928</v>
      </c>
      <c r="J29" s="46">
        <f>IFERROR(VLOOKUP($C$2&amp;"-"&amp;$A29&amp;"-"&amp;$D29&amp;"-"&amp;J$1,data!$L:$N,2,0),)+IFERROR(VLOOKUP($C$2&amp;"-"&amp;$A29&amp;"-Incubate 2019"&amp;"-"&amp;J$1,data!$L:$N,2,0),)</f>
        <v>9</v>
      </c>
      <c r="K29" s="47">
        <f>IFERROR(VLOOKUP($C$2&amp;"-"&amp;$A29&amp;"-"&amp;$D29&amp;"-"&amp;K$1,data!$L:$N,3,0),)+IFERROR(VLOOKUP($C$2&amp;"-"&amp;$A29&amp;"-Incubate 2019"&amp;"-"&amp;K$1,data!$L:$N,3,0),)</f>
        <v>6007.5</v>
      </c>
      <c r="L29" s="48">
        <f t="shared" ref="L29:L31" si="144">IF(J29&gt;0,J29/J$16,"-")</f>
        <v>6.3380281690140844E-2</v>
      </c>
      <c r="M29" s="48">
        <f t="shared" ref="M29:M31" si="145">IF(K29&gt;0,K29/K$16,"-")</f>
        <v>7.9784584940867098E-3</v>
      </c>
      <c r="N29" s="49">
        <f t="shared" ref="N29:N31" si="146">IF(J29&gt;0,K29/J29,"-")</f>
        <v>667.5</v>
      </c>
      <c r="O29" s="46">
        <f>IFERROR(VLOOKUP($C$2&amp;"-"&amp;$A29&amp;"-"&amp;$D29&amp;"-"&amp;O$1,data!$L:$N,2,0),)+IFERROR(VLOOKUP($C$2&amp;"-"&amp;$A29&amp;"-Incubate 2019"&amp;"-"&amp;O$1,data!$L:$N,2,0),)</f>
        <v>3</v>
      </c>
      <c r="P29" s="47">
        <f>IFERROR(VLOOKUP($C$2&amp;"-"&amp;$A29&amp;"-"&amp;$D29&amp;"-"&amp;P$1,data!$L:$N,3,0),)+IFERROR(VLOOKUP($C$2&amp;"-"&amp;$A29&amp;"-Incubate 2019"&amp;"-"&amp;P$1,data!$L:$N,3,0),)</f>
        <v>5520</v>
      </c>
      <c r="Q29" s="48">
        <f t="shared" ref="Q29:Q31" si="147">IF(O29&gt;0,O29/O$16,"-")</f>
        <v>2.7272727272727271E-2</v>
      </c>
      <c r="R29" s="48">
        <f t="shared" ref="R29:R31" si="148">IF(P29&gt;0,P29/P$16,"-")</f>
        <v>6.4917309812568911E-3</v>
      </c>
      <c r="S29" s="49">
        <f t="shared" ref="S29:S31" si="149">IF(O29&gt;0,P29/O29,"-")</f>
        <v>1840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25</v>
      </c>
      <c r="AJ29" s="47">
        <f t="shared" si="139"/>
        <v>23965</v>
      </c>
      <c r="AK29" s="48">
        <f t="shared" ref="AK29:AL35" si="159">IF(AI29&gt;0,AI29/AI$36,"-")</f>
        <v>0.33333333333333331</v>
      </c>
      <c r="AL29" s="48">
        <f t="shared" si="159"/>
        <v>0.1912658583459434</v>
      </c>
      <c r="AM29" s="49">
        <f t="shared" ref="AM29:AM35" si="160">IF(AI29&gt;0,AJ29/AI29,"-")</f>
        <v>958.6</v>
      </c>
      <c r="AN29" s="10"/>
      <c r="AO29" s="46">
        <f>IFERROR(VLOOKUP($C$2&amp;"-"&amp;$A29&amp;"-"&amp;$D29&amp;"-"&amp;AO$1,data!$L:$N,2,0),)+IFERROR(VLOOKUP($C$2&amp;"-"&amp;$A29&amp;"-Incubate 2019"&amp;"-"&amp;AO$1,data!$L:$N,2,0),)</f>
        <v>0</v>
      </c>
      <c r="AP29" s="47">
        <f>IFERROR(VLOOKUP($C$2&amp;"-"&amp;$A29&amp;"-"&amp;$D29&amp;"-"&amp;AP$1,data!$L:$N,3,0),)+IFERROR(VLOOKUP($C$2&amp;"-"&amp;$A29&amp;"-Incubate 2019"&amp;"-"&amp;AP$1,data!$L:$N,3,0),)</f>
        <v>0</v>
      </c>
      <c r="AQ29" s="48" t="str">
        <f t="shared" ref="AQ29:AQ31" si="161">IF(AO29&gt;0,AO29/AO$16,"-")</f>
        <v>-</v>
      </c>
      <c r="AR29" s="48" t="str">
        <f t="shared" ref="AR29:AR31" si="162">IF(AP29&gt;0,AP29/AP$16,"-")</f>
        <v>-</v>
      </c>
      <c r="AS29" s="49" t="str">
        <f t="shared" ref="AS29:AS31" si="163">IF(AO29&gt;0,AP29/AO29,"-")</f>
        <v>-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0</v>
      </c>
      <c r="BT29" s="47">
        <f t="shared" si="140"/>
        <v>0</v>
      </c>
      <c r="BU29" s="48" t="str">
        <f t="shared" ref="BU29:BV35" si="179">IF(BS29&gt;0,BS29/BS$36,"-")</f>
        <v>-</v>
      </c>
      <c r="BV29" s="48" t="str">
        <f t="shared" si="179"/>
        <v>-</v>
      </c>
      <c r="BW29" s="49" t="str">
        <f t="shared" ref="BW29:BW35" si="180">IF(BS29&gt;0,BT29/BS29,"-")</f>
        <v>-</v>
      </c>
      <c r="BY29" s="66">
        <f t="shared" ref="BY29:BZ35" si="181">BS29+AI29</f>
        <v>25</v>
      </c>
      <c r="BZ29" s="47">
        <f t="shared" si="181"/>
        <v>23965</v>
      </c>
      <c r="CA29" s="48">
        <f t="shared" ref="CA29:CB35" si="182">IF(BY29&gt;0,BY29/BY$36,"-")</f>
        <v>0.24752475247524752</v>
      </c>
      <c r="CB29" s="48">
        <f t="shared" si="182"/>
        <v>0.14208520487779427</v>
      </c>
      <c r="CC29" s="49">
        <f t="shared" ref="CC29:CC35" si="183">IF(BY29&gt;0,BZ29/BY29,"-")</f>
        <v>958.6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8</v>
      </c>
      <c r="F30" s="47">
        <f>IFERROR(VLOOKUP($C$2&amp;"-"&amp;$A30&amp;"-"&amp;$D30&amp;"-"&amp;F$1,data!$L:$N,3,0),)</f>
        <v>10456.5</v>
      </c>
      <c r="G30" s="48">
        <f t="shared" si="141"/>
        <v>4.6783625730994149E-2</v>
      </c>
      <c r="H30" s="48">
        <f t="shared" si="142"/>
        <v>1.4823451859045014E-2</v>
      </c>
      <c r="I30" s="49">
        <f t="shared" si="143"/>
        <v>1307.0625</v>
      </c>
      <c r="J30" s="46">
        <f>IFERROR(VLOOKUP($C$2&amp;"-"&amp;$A30&amp;"-"&amp;$D30&amp;"-"&amp;J$1,data!$L:$N,2,0),)</f>
        <v>6</v>
      </c>
      <c r="K30" s="47">
        <f>IFERROR(VLOOKUP($C$2&amp;"-"&amp;$A30&amp;"-"&amp;$D30&amp;"-"&amp;K$1,data!$L:$N,3,0),)</f>
        <v>9000</v>
      </c>
      <c r="L30" s="48">
        <f t="shared" si="144"/>
        <v>4.2253521126760563E-2</v>
      </c>
      <c r="M30" s="48">
        <f t="shared" si="145"/>
        <v>1.195274680762054E-2</v>
      </c>
      <c r="N30" s="49">
        <f t="shared" si="146"/>
        <v>1500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14</v>
      </c>
      <c r="AJ30" s="47">
        <f t="shared" si="139"/>
        <v>19456.5</v>
      </c>
      <c r="AK30" s="48">
        <f t="shared" si="159"/>
        <v>0.18666666666666668</v>
      </c>
      <c r="AL30" s="48">
        <f t="shared" si="159"/>
        <v>0.1552832953435363</v>
      </c>
      <c r="AM30" s="49">
        <f t="shared" si="160"/>
        <v>1389.75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14</v>
      </c>
      <c r="BZ30" s="47">
        <f t="shared" si="181"/>
        <v>19456.5</v>
      </c>
      <c r="CA30" s="48">
        <f t="shared" si="182"/>
        <v>0.13861386138613863</v>
      </c>
      <c r="CB30" s="48">
        <f t="shared" si="182"/>
        <v>0.11535492546233275</v>
      </c>
      <c r="CC30" s="49">
        <f t="shared" si="183"/>
        <v>1389.75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0</v>
      </c>
      <c r="K31" s="47">
        <f>IFERROR(VLOOKUP($C$2&amp;"-"&amp;$A31&amp;"-"&amp;$D31&amp;"-"&amp;K$1,data!$L:$N,3,0),)+IFERROR(VLOOKUP($C$2&amp;"-"&amp;$A31&amp;"-Incubate 2020"&amp;"-"&amp;K$1,data!$L:$N,3,0),)</f>
        <v>0</v>
      </c>
      <c r="L31" s="48" t="str">
        <f t="shared" si="144"/>
        <v>-</v>
      </c>
      <c r="M31" s="48" t="str">
        <f t="shared" si="145"/>
        <v>-</v>
      </c>
      <c r="N31" s="49" t="str">
        <f t="shared" si="146"/>
        <v>-</v>
      </c>
      <c r="O31" s="46">
        <f>IFERROR(VLOOKUP($C$2&amp;"-"&amp;$A31&amp;"-"&amp;$D31&amp;"-"&amp;O$1,data!$L:$N,2,0),)+IFERROR(VLOOKUP($C$2&amp;"-"&amp;$A31&amp;"-Incubate 2020"&amp;"-"&amp;O$1,data!$L:$N,2,0),)</f>
        <v>2</v>
      </c>
      <c r="P31" s="47">
        <f>IFERROR(VLOOKUP($C$2&amp;"-"&amp;$A31&amp;"-"&amp;$D31&amp;"-"&amp;P$1,data!$L:$N,3,0),)+IFERROR(VLOOKUP($C$2&amp;"-"&amp;$A31&amp;"-Incubate 2020"&amp;"-"&amp;P$1,data!$L:$N,3,0),)</f>
        <v>9310</v>
      </c>
      <c r="Q31" s="48">
        <f t="shared" si="147"/>
        <v>1.8181818181818181E-2</v>
      </c>
      <c r="R31" s="48">
        <f t="shared" si="148"/>
        <v>1.0948915839764792E-2</v>
      </c>
      <c r="S31" s="49">
        <f t="shared" si="149"/>
        <v>4655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8</v>
      </c>
      <c r="AE31" s="47">
        <f>IFERROR(VLOOKUP($C$2&amp;"-"&amp;$A31&amp;"-"&amp;$D31&amp;"-"&amp;AE$1,data!$L:$N,3,0),)+IFERROR(VLOOKUP($C$2&amp;"-"&amp;$A31&amp;"-Incubate 2020"&amp;"-"&amp;AE$1,data!$L:$N,3,0),)</f>
        <v>16035.1</v>
      </c>
      <c r="AF31" s="48">
        <f t="shared" si="156"/>
        <v>3.3333333333333333E-2</v>
      </c>
      <c r="AG31" s="48">
        <f t="shared" si="157"/>
        <v>1.1713484762995349E-2</v>
      </c>
      <c r="AH31" s="49">
        <f t="shared" si="158"/>
        <v>2004.3875</v>
      </c>
      <c r="AI31" s="46">
        <f t="shared" si="139"/>
        <v>10</v>
      </c>
      <c r="AJ31" s="47">
        <f t="shared" si="139"/>
        <v>25345.1</v>
      </c>
      <c r="AK31" s="48">
        <f t="shared" si="159"/>
        <v>0.13333333333333333</v>
      </c>
      <c r="AL31" s="48">
        <f t="shared" si="159"/>
        <v>0.20228050516852783</v>
      </c>
      <c r="AM31" s="49">
        <f t="shared" si="160"/>
        <v>2534.5099999999998</v>
      </c>
      <c r="AN31" s="10"/>
      <c r="AO31" s="46">
        <f>IFERROR(VLOOKUP($C$2&amp;"-"&amp;$A31&amp;"-"&amp;$D31&amp;"-"&amp;AO$1,data!$L:$N,2,0),)+IFERROR(VLOOKUP($C$2&amp;"-"&amp;$A31&amp;"-Incubate 2020"&amp;"-"&amp;AO$1,data!$L:$N,2,0),)</f>
        <v>8</v>
      </c>
      <c r="AP31" s="47">
        <f>IFERROR(VLOOKUP($C$2&amp;"-"&amp;$A31&amp;"-"&amp;$D31&amp;"-"&amp;AP$1,data!$L:$N,3,0),)+IFERROR(VLOOKUP($C$2&amp;"-"&amp;$A31&amp;"-Incubate 2020"&amp;"-"&amp;AP$1,data!$L:$N,3,0),)</f>
        <v>14528.8</v>
      </c>
      <c r="AQ31" s="48">
        <f t="shared" si="161"/>
        <v>2.7491408934707903E-2</v>
      </c>
      <c r="AR31" s="48">
        <f t="shared" si="162"/>
        <v>9.5125081809089348E-3</v>
      </c>
      <c r="AS31" s="49">
        <f t="shared" si="163"/>
        <v>1816.1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8</v>
      </c>
      <c r="BT31" s="47">
        <f t="shared" si="140"/>
        <v>14528.8</v>
      </c>
      <c r="BU31" s="48">
        <f t="shared" si="179"/>
        <v>0.30769230769230771</v>
      </c>
      <c r="BV31" s="48">
        <f t="shared" si="179"/>
        <v>0.33499963107799013</v>
      </c>
      <c r="BW31" s="49">
        <f t="shared" si="180"/>
        <v>1816.1</v>
      </c>
      <c r="BY31" s="66">
        <f t="shared" ref="BY31:BY35" si="184">BS31+AI31</f>
        <v>18</v>
      </c>
      <c r="BZ31" s="47">
        <f t="shared" si="181"/>
        <v>39873.899999999994</v>
      </c>
      <c r="CA31" s="48">
        <f t="shared" si="182"/>
        <v>0.17821782178217821</v>
      </c>
      <c r="CB31" s="48">
        <f t="shared" si="182"/>
        <v>0.2364068955049731</v>
      </c>
      <c r="CC31" s="49">
        <f t="shared" si="183"/>
        <v>2215.2166666666662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7</v>
      </c>
      <c r="AE32" s="47">
        <f>IFERROR(VLOOKUP($C$2&amp;"-"&amp;$A32&amp;"-"&amp;$D32&amp;"-"&amp;AE$1,data!$L:$N,3,0),)</f>
        <v>15023.3</v>
      </c>
      <c r="AF32" s="48">
        <f t="shared" ref="AF32:AG35" si="195">IF(AD32&gt;0,AD32/AD$36,"-")</f>
        <v>0.30434782608695654</v>
      </c>
      <c r="AG32" s="48">
        <f t="shared" si="195"/>
        <v>0.3531528778458175</v>
      </c>
      <c r="AH32" s="49">
        <f t="shared" ref="AH32:AH35" si="196">IF(AD32&gt;0,AE32/AD32,"-")</f>
        <v>2146.1857142857143</v>
      </c>
      <c r="AI32" s="46">
        <f t="shared" si="139"/>
        <v>7</v>
      </c>
      <c r="AJ32" s="47">
        <f t="shared" si="139"/>
        <v>15023.3</v>
      </c>
      <c r="AK32" s="48">
        <f t="shared" si="159"/>
        <v>9.3333333333333338E-2</v>
      </c>
      <c r="AL32" s="48">
        <f t="shared" si="159"/>
        <v>0.11990170539072026</v>
      </c>
      <c r="AM32" s="49">
        <f t="shared" si="160"/>
        <v>2146.1857142857143</v>
      </c>
      <c r="AN32" s="10"/>
      <c r="AO32" s="46">
        <f>IFERROR(VLOOKUP($C$2&amp;"-"&amp;$A32&amp;"-"&amp;$D32&amp;"-"&amp;AO$1,data!$L:$N,2,0),)</f>
        <v>8</v>
      </c>
      <c r="AP32" s="47">
        <f>IFERROR(VLOOKUP($C$2&amp;"-"&amp;$A32&amp;"-"&amp;$D32&amp;"-"&amp;AP$1,data!$L:$N,3,0),)</f>
        <v>11964.8</v>
      </c>
      <c r="AQ32" s="48">
        <f t="shared" ref="AQ32:AR35" si="197">IF(AO32&gt;0,AO32/AO$36,"-")</f>
        <v>0.30769230769230771</v>
      </c>
      <c r="AR32" s="48">
        <f t="shared" si="197"/>
        <v>0.27587987899358074</v>
      </c>
      <c r="AS32" s="49">
        <f t="shared" ref="AS32:AS35" si="198">IF(AO32&gt;0,AP32/AO32,"-")</f>
        <v>1495.6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8</v>
      </c>
      <c r="BT32" s="47">
        <f t="shared" si="140"/>
        <v>11964.8</v>
      </c>
      <c r="BU32" s="48">
        <f t="shared" si="179"/>
        <v>0.30769230769230771</v>
      </c>
      <c r="BV32" s="48">
        <f t="shared" si="179"/>
        <v>0.27587987899358074</v>
      </c>
      <c r="BW32" s="49">
        <f t="shared" si="180"/>
        <v>1495.6</v>
      </c>
      <c r="BY32" s="66">
        <f t="shared" si="184"/>
        <v>15</v>
      </c>
      <c r="BZ32" s="47">
        <f t="shared" si="181"/>
        <v>26988.1</v>
      </c>
      <c r="CA32" s="48">
        <f t="shared" si="182"/>
        <v>0.14851485148514851</v>
      </c>
      <c r="CB32" s="48">
        <f t="shared" si="182"/>
        <v>0.16000875100197787</v>
      </c>
      <c r="CC32" s="49">
        <f t="shared" si="183"/>
        <v>1799.2066666666665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1</v>
      </c>
      <c r="F35" s="54">
        <f>SUMIFS(data!$N:$N,data!$I:$I,$C$2,data!$J:$J,$A35,data!$H:$H,E$1,data!$K:$K,$D35)</f>
        <v>2975</v>
      </c>
      <c r="G35" s="55">
        <f t="shared" si="185"/>
        <v>0.04</v>
      </c>
      <c r="H35" s="55">
        <f t="shared" si="185"/>
        <v>9.6794239847992375E-2</v>
      </c>
      <c r="I35" s="56">
        <f t="shared" si="186"/>
        <v>2975</v>
      </c>
      <c r="J35" s="53">
        <f>SUMIFS(data!$M:$M,data!$I:$I,$C$2,data!$J:$J,$A35,data!$H:$H,J$1,data!$K:$K,$D35)</f>
        <v>0</v>
      </c>
      <c r="K35" s="54">
        <f>SUMIFS(data!$N:$N,data!$I:$I,$C$2,data!$J:$J,$A35,data!$H:$H,J$1,data!$K:$K,$D35)</f>
        <v>0</v>
      </c>
      <c r="L35" s="55" t="str">
        <f t="shared" si="187"/>
        <v>-</v>
      </c>
      <c r="M35" s="55" t="str">
        <f t="shared" si="187"/>
        <v>-</v>
      </c>
      <c r="N35" s="56" t="str">
        <f t="shared" si="188"/>
        <v>-</v>
      </c>
      <c r="O35" s="53">
        <f>SUMIFS(data!$M:$M,data!$I:$I,$C$2,data!$J:$J,$A35,data!$H:$H,O$1,data!$K:$K,$D35)</f>
        <v>1</v>
      </c>
      <c r="P35" s="54">
        <f>SUMIFS(data!$N:$N,data!$I:$I,$C$2,data!$J:$J,$A35,data!$H:$H,O$1,data!$K:$K,$D35)</f>
        <v>5950</v>
      </c>
      <c r="Q35" s="55">
        <f t="shared" si="189"/>
        <v>0.1111111111111111</v>
      </c>
      <c r="R35" s="55">
        <f t="shared" si="189"/>
        <v>0.19715043074884028</v>
      </c>
      <c r="S35" s="56">
        <f t="shared" si="190"/>
        <v>5950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0</v>
      </c>
      <c r="AE35" s="54">
        <f>SUMIFS(data!$N:$N,data!$I:$I,$C$2,data!$J:$J,$A35,data!$H:$H,AD$1,data!$K:$K,$D35)</f>
        <v>0</v>
      </c>
      <c r="AF35" s="55" t="str">
        <f t="shared" si="195"/>
        <v>-</v>
      </c>
      <c r="AG35" s="55" t="str">
        <f t="shared" si="195"/>
        <v>-</v>
      </c>
      <c r="AH35" s="56" t="str">
        <f t="shared" si="196"/>
        <v>-</v>
      </c>
      <c r="AI35" s="53">
        <f t="shared" si="139"/>
        <v>2</v>
      </c>
      <c r="AJ35" s="54">
        <f t="shared" si="139"/>
        <v>8925</v>
      </c>
      <c r="AK35" s="55">
        <f t="shared" si="159"/>
        <v>2.6666666666666668E-2</v>
      </c>
      <c r="AL35" s="55">
        <f t="shared" si="159"/>
        <v>7.12308694236405E-2</v>
      </c>
      <c r="AM35" s="56">
        <f t="shared" si="160"/>
        <v>4462.5</v>
      </c>
      <c r="AN35" s="10"/>
      <c r="AO35" s="53">
        <f>SUMIFS(data!$M:$M,data!$I:$I,$C$2,data!$J:$J,$A35,data!$H:$H,AO$1,data!$K:$K,$D35)</f>
        <v>0</v>
      </c>
      <c r="AP35" s="54">
        <f>SUMIFS(data!$N:$N,data!$I:$I,$C$2,data!$J:$J,$A35,data!$H:$H,AO$1,data!$K:$K,$D35)</f>
        <v>0</v>
      </c>
      <c r="AQ35" s="55" t="str">
        <f t="shared" si="197"/>
        <v>-</v>
      </c>
      <c r="AR35" s="55" t="str">
        <f t="shared" si="197"/>
        <v>-</v>
      </c>
      <c r="AS35" s="56" t="str">
        <f t="shared" si="198"/>
        <v>-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2</v>
      </c>
      <c r="BZ35" s="47">
        <f t="shared" si="181"/>
        <v>8925</v>
      </c>
      <c r="CA35" s="48">
        <f t="shared" si="182"/>
        <v>1.9801980198019802E-2</v>
      </c>
      <c r="CB35" s="48">
        <f t="shared" si="182"/>
        <v>5.2915103423088417E-2</v>
      </c>
      <c r="CC35" s="49">
        <f t="shared" si="183"/>
        <v>4462.5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25</v>
      </c>
      <c r="F36" s="40">
        <f>SUM(F28:F35)</f>
        <v>30735.3</v>
      </c>
      <c r="G36" s="41">
        <f>IF(E36&gt;0,E36/E$38,"-")</f>
        <v>8.3612040133779264E-2</v>
      </c>
      <c r="H36" s="41">
        <f>IF(F36&gt;0,F36/F$38,"-")</f>
        <v>3.0745163048305896E-2</v>
      </c>
      <c r="I36" s="42">
        <f>IF(E36&gt;0,F36/E36,"-")</f>
        <v>1229.412</v>
      </c>
      <c r="J36" s="39">
        <f>SUM(J28:J35)</f>
        <v>18</v>
      </c>
      <c r="K36" s="40">
        <f>SUM(K28:K35)</f>
        <v>21841</v>
      </c>
      <c r="L36" s="41">
        <f>IF(J36&gt;0,J36/J$38,"-")</f>
        <v>6.2068965517241378E-2</v>
      </c>
      <c r="M36" s="41">
        <f>IF(K36&gt;0,K36/K$38,"-")</f>
        <v>1.9108325949318359E-2</v>
      </c>
      <c r="N36" s="42">
        <f>IF(J36&gt;0,K36/J36,"-")</f>
        <v>1213.3888888888889</v>
      </c>
      <c r="O36" s="39">
        <f>SUM(O28:O35)</f>
        <v>9</v>
      </c>
      <c r="P36" s="40">
        <f>SUM(P28:P35)</f>
        <v>30180</v>
      </c>
      <c r="Q36" s="41">
        <f>IF(O36&gt;0,O36/O$38,"-")</f>
        <v>5.4878048780487805E-2</v>
      </c>
      <c r="R36" s="41">
        <f>IF(P36&gt;0,P36/P$38,"-")</f>
        <v>2.9566892056253902E-2</v>
      </c>
      <c r="S36" s="42">
        <f>IF(O36&gt;0,P36/O36,"-")</f>
        <v>3353.3333333333335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23</v>
      </c>
      <c r="AE36" s="40">
        <f>SUM(AE28:AE35)</f>
        <v>42540.5</v>
      </c>
      <c r="AF36" s="41">
        <f>IF(AD36&gt;0,AD36/AD$38,"-")</f>
        <v>4.9356223175965663E-2</v>
      </c>
      <c r="AG36" s="41">
        <f>IF(AE36&gt;0,AE36/AE$38,"-")</f>
        <v>2.1909201179519021E-2</v>
      </c>
      <c r="AH36" s="42">
        <f>IF(AD36&gt;0,AE36/AD36,"-")</f>
        <v>1849.5869565217392</v>
      </c>
      <c r="AI36" s="39">
        <f>SUM(AI28:AI35)</f>
        <v>75</v>
      </c>
      <c r="AJ36" s="40">
        <f>SUM(AJ28:AJ35)</f>
        <v>125296.8</v>
      </c>
      <c r="AK36" s="41">
        <f>IF(AI36&gt;0,AI36/AI$38,"-")</f>
        <v>6.0876623376623376E-2</v>
      </c>
      <c r="AL36" s="41">
        <f>IF(AJ36&gt;0,AJ36/AJ$38,"-")</f>
        <v>2.4083390706637606E-2</v>
      </c>
      <c r="AM36" s="42">
        <f>IF(AI36&gt;0,AJ36/AI36,"-")</f>
        <v>1670.624</v>
      </c>
      <c r="AN36" s="16"/>
      <c r="AO36" s="39">
        <f>SUM(AO28:AO35)</f>
        <v>26</v>
      </c>
      <c r="AP36" s="40">
        <f>SUM(AP28:AP35)</f>
        <v>43369.599999999999</v>
      </c>
      <c r="AQ36" s="41">
        <f>IF(AO36&gt;0,AO36/AO$38,"-")</f>
        <v>4.4520547945205477E-2</v>
      </c>
      <c r="AR36" s="41">
        <f>IF(AP36&gt;0,AP36/AP$38,"-")</f>
        <v>1.9221405778919974E-2</v>
      </c>
      <c r="AS36" s="42">
        <f>IF(AO36&gt;0,AP36/AO36,"-")</f>
        <v>1668.0615384615385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26</v>
      </c>
      <c r="BT36" s="40">
        <f>SUM(BT28:BT35)</f>
        <v>43369.599999999999</v>
      </c>
      <c r="BU36" s="41">
        <f>IF(BS36&gt;0,BS36/BS$38,"-")</f>
        <v>5.1181102362204724E-2</v>
      </c>
      <c r="BV36" s="41">
        <f>IF(BT36&gt;0,BT36/BT$38,"-")</f>
        <v>2.2969844505376622E-2</v>
      </c>
      <c r="BW36" s="42">
        <f>IF(BS36&gt;0,BT36/BS36,"-")</f>
        <v>1668.0615384615385</v>
      </c>
      <c r="BY36" s="68">
        <f>SUM(BY28:BY35)</f>
        <v>101</v>
      </c>
      <c r="BZ36" s="40">
        <f>SUM(BZ28:BZ35)</f>
        <v>168666.4</v>
      </c>
      <c r="CA36" s="41">
        <f>IF(BY36&gt;0,BY36/BY$38,"-")</f>
        <v>5.8045977011494256E-2</v>
      </c>
      <c r="CB36" s="41">
        <f>IF(BZ36&gt;0,BZ36/BZ$38,"-")</f>
        <v>2.3786877216026125E-2</v>
      </c>
      <c r="CC36" s="42">
        <f>IF(BY36&gt;0,BZ36/BY36,"-")</f>
        <v>1669.9643564356436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299</v>
      </c>
      <c r="F38" s="59">
        <f>F36+F26+F16+F6</f>
        <v>999679.2</v>
      </c>
      <c r="G38" s="60"/>
      <c r="H38" s="60"/>
      <c r="I38" s="61">
        <f>IF(E38&gt;0,F38/E38,"-")</f>
        <v>3343.4086956521737</v>
      </c>
      <c r="J38" s="58">
        <f>J36+J26+J16+J6</f>
        <v>290</v>
      </c>
      <c r="K38" s="59">
        <f>K36+K26+K16+K6</f>
        <v>1143009.6000000001</v>
      </c>
      <c r="L38" s="60"/>
      <c r="M38" s="60"/>
      <c r="N38" s="61">
        <f>IF(J38&gt;0,K38/J38,"-")</f>
        <v>3941.412413793104</v>
      </c>
      <c r="O38" s="58">
        <f>O36+O26+O16+O6</f>
        <v>164</v>
      </c>
      <c r="P38" s="59">
        <f>P36+P26+P16+P6</f>
        <v>1020736.3</v>
      </c>
      <c r="Q38" s="60"/>
      <c r="R38" s="60"/>
      <c r="S38" s="61">
        <f>IF(O38&gt;0,P38/O38,"-")</f>
        <v>6224.0018292682926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13</v>
      </c>
      <c r="Z38" s="59">
        <f>Z36+Z26+Z16+Z6</f>
        <v>97525</v>
      </c>
      <c r="AA38" s="60"/>
      <c r="AB38" s="60"/>
      <c r="AC38" s="61">
        <f>IF(Y38&gt;0,Z38/Y38,"-")</f>
        <v>7501.9230769230771</v>
      </c>
      <c r="AD38" s="58">
        <f>AD36+AD26+AD16+AD6</f>
        <v>466</v>
      </c>
      <c r="AE38" s="59">
        <f>AE36+AE26+AE16+AE6</f>
        <v>1941672.8</v>
      </c>
      <c r="AF38" s="60"/>
      <c r="AG38" s="60"/>
      <c r="AH38" s="61">
        <f>IF(AD38&gt;0,AE38/AD38,"-")</f>
        <v>4166.6798283261805</v>
      </c>
      <c r="AI38" s="58">
        <f>AI36+AI26+AI16+AI6</f>
        <v>1232</v>
      </c>
      <c r="AJ38" s="59">
        <f>AJ36+AJ26+AJ16+AJ6</f>
        <v>5202622.9000000004</v>
      </c>
      <c r="AK38" s="60"/>
      <c r="AL38" s="60"/>
      <c r="AM38" s="61">
        <f>IF(AI38&gt;0,AJ38/AI38,"-")</f>
        <v>4222.9081980519486</v>
      </c>
      <c r="AN38" s="17"/>
      <c r="AO38" s="58">
        <f>AO36+AO26+AO16+AO6</f>
        <v>584</v>
      </c>
      <c r="AP38" s="59">
        <f>AP36+AP26+AP16+AP6</f>
        <v>2256317.7999999998</v>
      </c>
      <c r="AQ38" s="60"/>
      <c r="AR38" s="60"/>
      <c r="AS38" s="61">
        <f>IF(AO38&gt;0,AP38/AO38,"-")</f>
        <v>3863.5578767123284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508</v>
      </c>
      <c r="BT38" s="59">
        <f>BT36+BT26+BT16+BT6</f>
        <v>1888110.2999999998</v>
      </c>
      <c r="BU38" s="60"/>
      <c r="BV38" s="60"/>
      <c r="BW38" s="61">
        <f>IF(BS38&gt;0,BT38/BS38,"-")</f>
        <v>3716.7525590551177</v>
      </c>
      <c r="BY38" s="70">
        <f>BY36+BY26+BY16+BY6</f>
        <v>1740</v>
      </c>
      <c r="BZ38" s="59">
        <f>BZ36+BZ26+BZ16+BZ6</f>
        <v>7090733.1999999993</v>
      </c>
      <c r="CA38" s="60"/>
      <c r="CB38" s="60"/>
      <c r="CC38" s="61">
        <f>IF(BY38&gt;0,BZ38/BY38,"-")</f>
        <v>4075.1340229885054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17</v>
      </c>
      <c r="F40" s="36">
        <f>F8+F18+F28</f>
        <v>64741.4</v>
      </c>
      <c r="G40" s="37">
        <f>IF(E40&gt;0,E40/E$48,"-")</f>
        <v>5.8823529411764705E-2</v>
      </c>
      <c r="H40" s="37">
        <f>IF(F40&gt;0,F40/F$48,"-")</f>
        <v>6.8650809598647458E-2</v>
      </c>
      <c r="I40" s="38">
        <f>IF(E40&gt;0,F40/E40,"-")</f>
        <v>3808.3176470588237</v>
      </c>
      <c r="J40" s="35">
        <f>J8+J18+J28</f>
        <v>45</v>
      </c>
      <c r="K40" s="36">
        <f>K8+K18+K28</f>
        <v>215881</v>
      </c>
      <c r="L40" s="37">
        <f>IF(J40&gt;0,J40/J$48,"-")</f>
        <v>0.16363636363636364</v>
      </c>
      <c r="M40" s="37">
        <f>IF(K40&gt;0,K40/K$48,"-")</f>
        <v>0.20373654951460377</v>
      </c>
      <c r="N40" s="38">
        <f>IF(J40&gt;0,K40/J40,"-")</f>
        <v>4797.3555555555558</v>
      </c>
      <c r="O40" s="35">
        <f>O8+O18+O28</f>
        <v>58</v>
      </c>
      <c r="P40" s="36">
        <f>P8+P18+P28</f>
        <v>388057.5</v>
      </c>
      <c r="Q40" s="37">
        <f>IF(O40&gt;0,O40/O$48,"-")</f>
        <v>0.36024844720496896</v>
      </c>
      <c r="R40" s="37">
        <f>IF(P40&gt;0,P40/P$48,"-")</f>
        <v>0.3872263959862946</v>
      </c>
      <c r="S40" s="38">
        <f>IF(O40&gt;0,P40/O40,"-")</f>
        <v>6690.6465517241377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6</v>
      </c>
      <c r="Z40" s="36">
        <f>Z8+Z18+Z28</f>
        <v>49400</v>
      </c>
      <c r="AA40" s="37">
        <f>IF(Y40&gt;0,Y40/Y$48,"-")</f>
        <v>0.5</v>
      </c>
      <c r="AB40" s="37">
        <f>IF(Z40&gt;0,Z40/Z$48,"-")</f>
        <v>0.54211248285322355</v>
      </c>
      <c r="AC40" s="38">
        <f>IF(Y40&gt;0,Z40/Y40,"-")</f>
        <v>8233.3333333333339</v>
      </c>
      <c r="AD40" s="35">
        <f>AD8+AD18+AD28</f>
        <v>72</v>
      </c>
      <c r="AE40" s="36">
        <f>AE8+AE18+AE28</f>
        <v>441065.1</v>
      </c>
      <c r="AF40" s="37">
        <f>IF(AD40&gt;0,AD40/AD$48,"-")</f>
        <v>0.16861826697892271</v>
      </c>
      <c r="AG40" s="37">
        <f>IF(AE40&gt;0,AE40/AE$48,"-")</f>
        <v>0.25654464544132194</v>
      </c>
      <c r="AH40" s="38">
        <f>IF(AD40&gt;0,AE40/AD40,"-")</f>
        <v>6125.9041666666662</v>
      </c>
      <c r="AI40" s="35">
        <f>AI8+AI18+AI28</f>
        <v>198</v>
      </c>
      <c r="AJ40" s="36">
        <f>AJ8+AJ18+AJ28</f>
        <v>1159145</v>
      </c>
      <c r="AK40" s="37">
        <f>IF(AI40&gt;0,AI40/AI$48,"-")</f>
        <v>0.17010309278350516</v>
      </c>
      <c r="AL40" s="37">
        <f>IF(AJ40&gt;0,AJ40/AJ$48,"-")</f>
        <v>0.24072692180722224</v>
      </c>
      <c r="AM40" s="38">
        <f>IF(AI40&gt;0,AJ40/AI40,"-")</f>
        <v>5854.2676767676767</v>
      </c>
      <c r="AN40" s="10"/>
      <c r="AO40" s="35">
        <f>AO8+AO18+AO28</f>
        <v>83</v>
      </c>
      <c r="AP40" s="36">
        <f>AP8+AP18+AP28</f>
        <v>531922</v>
      </c>
      <c r="AQ40" s="37">
        <f>IF(AO40&gt;0,AO40/AO$48,"-")</f>
        <v>0.15427509293680297</v>
      </c>
      <c r="AR40" s="37">
        <f>IF(AP40&gt;0,AP40/AP$48,"-")</f>
        <v>0.26578454564014947</v>
      </c>
      <c r="AS40" s="38">
        <f>IF(AO40&gt;0,AP40/AO40,"-")</f>
        <v>6408.6987951807232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83</v>
      </c>
      <c r="BT40" s="36">
        <f>BT8+BT18+BT28</f>
        <v>531922</v>
      </c>
      <c r="BU40" s="37">
        <f>IF(BS40&gt;0,BS40/BS$48,"-")</f>
        <v>0.17965367965367965</v>
      </c>
      <c r="BV40" s="37">
        <f>IF(BT40&gt;0,BT40/BT$48,"-")</f>
        <v>0.32570901237343014</v>
      </c>
      <c r="BW40" s="38">
        <f>IF(BS40&gt;0,BT40/BS40,"-")</f>
        <v>6408.6987951807232</v>
      </c>
      <c r="BY40" s="65">
        <f>BY8+BY18+BY28</f>
        <v>281</v>
      </c>
      <c r="BZ40" s="36">
        <f>BZ8+BZ18+BZ28</f>
        <v>1691067</v>
      </c>
      <c r="CA40" s="37">
        <f>IF(BY40&gt;0,BY40/BY$48,"-")</f>
        <v>0.17281672816728166</v>
      </c>
      <c r="CB40" s="37">
        <f>IF(BZ40&gt;0,BZ40/BZ$48,"-")</f>
        <v>0.26224977791456477</v>
      </c>
      <c r="CC40" s="38">
        <f>IF(BY40&gt;0,BZ40/BY40,"-")</f>
        <v>6018.0320284697509</v>
      </c>
    </row>
    <row r="41" spans="1:81" s="3" customFormat="1" ht="14.4" x14ac:dyDescent="0.3">
      <c r="C41" s="141"/>
      <c r="D41" s="9" t="s">
        <v>26</v>
      </c>
      <c r="E41" s="46">
        <f>E9+E19+E29</f>
        <v>181</v>
      </c>
      <c r="F41" s="47">
        <f t="shared" ref="F41" si="209">F9+F19+F29</f>
        <v>555646.80000000005</v>
      </c>
      <c r="G41" s="48">
        <f t="shared" ref="G41:H47" si="210">IF(E41&gt;0,E41/E$48,"-")</f>
        <v>0.62629757785467133</v>
      </c>
      <c r="H41" s="48">
        <f t="shared" si="210"/>
        <v>0.58919953338818354</v>
      </c>
      <c r="I41" s="49">
        <f t="shared" ref="I41:I47" si="211">IF(E41&gt;0,F41/E41,"-")</f>
        <v>3069.8718232044203</v>
      </c>
      <c r="J41" s="46">
        <f>J9+J19+J29</f>
        <v>127</v>
      </c>
      <c r="K41" s="47">
        <f t="shared" ref="K41" si="212">K9+K19+K29</f>
        <v>426108.8</v>
      </c>
      <c r="L41" s="48">
        <f t="shared" ref="L41:M47" si="213">IF(J41&gt;0,J41/J$48,"-")</f>
        <v>0.46181818181818179</v>
      </c>
      <c r="M41" s="48">
        <f t="shared" si="213"/>
        <v>0.40213792149289834</v>
      </c>
      <c r="N41" s="49">
        <f t="shared" ref="N41:N47" si="214">IF(J41&gt;0,K41/J41,"-")</f>
        <v>3355.1874015748031</v>
      </c>
      <c r="O41" s="46">
        <f>O9+O19+O29</f>
        <v>37</v>
      </c>
      <c r="P41" s="47">
        <f t="shared" ref="P41" si="215">P9+P19+P29</f>
        <v>156456.29999999999</v>
      </c>
      <c r="Q41" s="48">
        <f t="shared" ref="Q41:R47" si="216">IF(O41&gt;0,O41/O$48,"-")</f>
        <v>0.22981366459627328</v>
      </c>
      <c r="R41" s="48">
        <f t="shared" si="216"/>
        <v>0.15612121703188445</v>
      </c>
      <c r="S41" s="49">
        <f t="shared" ref="S41:S47" si="217">IF(O41&gt;0,P41/O41,"-")</f>
        <v>4228.5486486486479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1</v>
      </c>
      <c r="Z41" s="47">
        <f t="shared" ref="Z41" si="221">Z9+Z19+Z29</f>
        <v>2125</v>
      </c>
      <c r="AA41" s="48">
        <f t="shared" ref="AA41:AB47" si="222">IF(Y41&gt;0,Y41/Y$48,"-")</f>
        <v>8.3333333333333329E-2</v>
      </c>
      <c r="AB41" s="48">
        <f t="shared" si="222"/>
        <v>2.3319615912208505E-2</v>
      </c>
      <c r="AC41" s="49">
        <f t="shared" ref="AC41:AC47" si="223">IF(Y41&gt;0,Z41/Y41,"-")</f>
        <v>2125</v>
      </c>
      <c r="AD41" s="46">
        <f>AD9+AD19+AD29</f>
        <v>5</v>
      </c>
      <c r="AE41" s="47">
        <f t="shared" ref="AE41" si="224">AE9+AE19+AE29</f>
        <v>46920</v>
      </c>
      <c r="AF41" s="48">
        <f t="shared" ref="AF41:AG47" si="225">IF(AD41&gt;0,AD41/AD$48,"-")</f>
        <v>1.1709601873536301E-2</v>
      </c>
      <c r="AG41" s="48">
        <f t="shared" si="225"/>
        <v>2.729092545319688E-2</v>
      </c>
      <c r="AH41" s="49">
        <f t="shared" ref="AH41:AH47" si="226">IF(AD41&gt;0,AE41/AD41,"-")</f>
        <v>9384</v>
      </c>
      <c r="AI41" s="46">
        <f>AI9+AI19+AI29</f>
        <v>351</v>
      </c>
      <c r="AJ41" s="47">
        <f t="shared" ref="AJ41" si="227">AJ9+AJ19+AJ29</f>
        <v>1187256.8999999999</v>
      </c>
      <c r="AK41" s="48">
        <f t="shared" ref="AK41:AL47" si="228">IF(AI41&gt;0,AI41/AI$48,"-")</f>
        <v>0.3015463917525773</v>
      </c>
      <c r="AL41" s="48">
        <f t="shared" si="228"/>
        <v>0.2465650966284503</v>
      </c>
      <c r="AM41" s="49">
        <f t="shared" ref="AM41:AM47" si="229">IF(AI41&gt;0,AJ41/AI41,"-")</f>
        <v>3382.4982905982902</v>
      </c>
      <c r="AN41" s="10"/>
      <c r="AO41" s="46">
        <f>AO9+AO19+AO29</f>
        <v>12</v>
      </c>
      <c r="AP41" s="47">
        <f t="shared" ref="AP41" si="230">AP9+AP19+AP29</f>
        <v>67065</v>
      </c>
      <c r="AQ41" s="48">
        <f t="shared" ref="AQ41:AR47" si="231">IF(AO41&gt;0,AO41/AO$48,"-")</f>
        <v>2.2304832713754646E-2</v>
      </c>
      <c r="AR41" s="48">
        <f t="shared" si="231"/>
        <v>3.3510252543336477E-2</v>
      </c>
      <c r="AS41" s="49">
        <f t="shared" ref="AS41:AS47" si="232">IF(AO41&gt;0,AP41/AO41,"-")</f>
        <v>5588.75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0</v>
      </c>
      <c r="BT41" s="47">
        <f t="shared" ref="BT41" si="248">BT9+BT19+BT29</f>
        <v>0</v>
      </c>
      <c r="BU41" s="48" t="str">
        <f t="shared" ref="BU41:BV47" si="249">IF(BS41&gt;0,BS41/BS$48,"-")</f>
        <v>-</v>
      </c>
      <c r="BV41" s="48" t="str">
        <f t="shared" si="249"/>
        <v>-</v>
      </c>
      <c r="BW41" s="49" t="str">
        <f t="shared" ref="BW41:BW47" si="250">IF(BS41&gt;0,BT41/BS41,"-")</f>
        <v>-</v>
      </c>
      <c r="BY41" s="66">
        <f>BY9+BY19+BY29</f>
        <v>351</v>
      </c>
      <c r="BZ41" s="47">
        <f t="shared" ref="BZ41" si="251">BZ9+BZ19+BZ29</f>
        <v>1187256.8999999999</v>
      </c>
      <c r="CA41" s="48">
        <f t="shared" ref="CA41:CB47" si="252">IF(BY41&gt;0,BY41/BY$48,"-")</f>
        <v>0.21586715867158671</v>
      </c>
      <c r="CB41" s="48">
        <f t="shared" si="252"/>
        <v>0.18411917348782431</v>
      </c>
      <c r="CC41" s="49">
        <f t="shared" ref="CC41:CC47" si="253">IF(BY41&gt;0,BZ41/BY41,"-")</f>
        <v>3382.4982905982902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86</v>
      </c>
      <c r="F42" s="47">
        <f t="shared" si="254"/>
        <v>298163</v>
      </c>
      <c r="G42" s="48">
        <f t="shared" si="210"/>
        <v>0.29757785467128028</v>
      </c>
      <c r="H42" s="48">
        <f t="shared" si="210"/>
        <v>0.31616757349024766</v>
      </c>
      <c r="I42" s="49">
        <f t="shared" si="211"/>
        <v>3467.0116279069766</v>
      </c>
      <c r="J42" s="46">
        <f t="shared" ref="J42:K47" si="255">J10+J20+J30</f>
        <v>79</v>
      </c>
      <c r="K42" s="47">
        <f t="shared" si="255"/>
        <v>241911.3</v>
      </c>
      <c r="L42" s="48">
        <f t="shared" si="213"/>
        <v>0.28727272727272729</v>
      </c>
      <c r="M42" s="48">
        <f t="shared" si="213"/>
        <v>0.22830250717104408</v>
      </c>
      <c r="N42" s="49">
        <f t="shared" si="214"/>
        <v>3062.1683544303796</v>
      </c>
      <c r="O42" s="46">
        <f t="shared" ref="O42:P47" si="256">O10+O20+O30</f>
        <v>12</v>
      </c>
      <c r="P42" s="47">
        <f t="shared" si="256"/>
        <v>42117.5</v>
      </c>
      <c r="Q42" s="48">
        <f t="shared" si="216"/>
        <v>7.4534161490683232E-2</v>
      </c>
      <c r="R42" s="48">
        <f t="shared" si="216"/>
        <v>4.2027296812850577E-2</v>
      </c>
      <c r="S42" s="49">
        <f t="shared" si="217"/>
        <v>3509.7916666666665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1</v>
      </c>
      <c r="AE42" s="47">
        <f t="shared" si="259"/>
        <v>11900</v>
      </c>
      <c r="AF42" s="48">
        <f t="shared" si="225"/>
        <v>2.34192037470726E-3</v>
      </c>
      <c r="AG42" s="48">
        <f t="shared" si="225"/>
        <v>6.9216115279847161E-3</v>
      </c>
      <c r="AH42" s="49">
        <f t="shared" si="226"/>
        <v>11900</v>
      </c>
      <c r="AI42" s="46">
        <f t="shared" ref="AI42:AJ47" si="260">AI10+AI20+AI30</f>
        <v>178</v>
      </c>
      <c r="AJ42" s="47">
        <f t="shared" si="260"/>
        <v>594091.80000000005</v>
      </c>
      <c r="AK42" s="48">
        <f t="shared" si="228"/>
        <v>0.15292096219931273</v>
      </c>
      <c r="AL42" s="48">
        <f t="shared" si="228"/>
        <v>0.12337877511865376</v>
      </c>
      <c r="AM42" s="49">
        <f t="shared" si="229"/>
        <v>3337.594382022472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178</v>
      </c>
      <c r="BZ42" s="47">
        <f t="shared" si="268"/>
        <v>594091.80000000005</v>
      </c>
      <c r="CA42" s="48">
        <f t="shared" si="252"/>
        <v>0.10947109471094711</v>
      </c>
      <c r="CB42" s="48">
        <f t="shared" si="252"/>
        <v>9.2131442817383363E-2</v>
      </c>
      <c r="CC42" s="49">
        <f t="shared" si="253"/>
        <v>3337.594382022472</v>
      </c>
    </row>
    <row r="43" spans="1:81" s="3" customFormat="1" ht="14.4" x14ac:dyDescent="0.3">
      <c r="C43" s="141"/>
      <c r="D43" s="9" t="s">
        <v>28</v>
      </c>
      <c r="E43" s="46">
        <f t="shared" si="254"/>
        <v>0</v>
      </c>
      <c r="F43" s="47">
        <f t="shared" si="254"/>
        <v>0</v>
      </c>
      <c r="G43" s="48" t="str">
        <f t="shared" si="210"/>
        <v>-</v>
      </c>
      <c r="H43" s="48" t="str">
        <f t="shared" si="210"/>
        <v>-</v>
      </c>
      <c r="I43" s="49" t="str">
        <f t="shared" si="211"/>
        <v>-</v>
      </c>
      <c r="J43" s="46">
        <f t="shared" si="255"/>
        <v>23</v>
      </c>
      <c r="K43" s="47">
        <f t="shared" si="255"/>
        <v>169532.5</v>
      </c>
      <c r="L43" s="48">
        <f t="shared" si="213"/>
        <v>8.3636363636363634E-2</v>
      </c>
      <c r="M43" s="48">
        <f t="shared" si="213"/>
        <v>0.15999539830084428</v>
      </c>
      <c r="N43" s="49">
        <f t="shared" si="214"/>
        <v>7370.978260869565</v>
      </c>
      <c r="O43" s="46">
        <f t="shared" si="256"/>
        <v>53</v>
      </c>
      <c r="P43" s="47">
        <f t="shared" si="256"/>
        <v>409565</v>
      </c>
      <c r="Q43" s="48">
        <f t="shared" si="216"/>
        <v>0.32919254658385094</v>
      </c>
      <c r="R43" s="48">
        <f t="shared" si="216"/>
        <v>0.40868783330338093</v>
      </c>
      <c r="S43" s="49">
        <f t="shared" si="217"/>
        <v>7727.6415094339627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5</v>
      </c>
      <c r="Z43" s="47">
        <f t="shared" si="258"/>
        <v>39600</v>
      </c>
      <c r="AA43" s="48">
        <f t="shared" si="222"/>
        <v>0.41666666666666669</v>
      </c>
      <c r="AB43" s="48">
        <f t="shared" si="222"/>
        <v>0.4345679012345679</v>
      </c>
      <c r="AC43" s="49">
        <f t="shared" si="223"/>
        <v>7920</v>
      </c>
      <c r="AD43" s="46">
        <f t="shared" si="259"/>
        <v>189</v>
      </c>
      <c r="AE43" s="47">
        <f t="shared" si="259"/>
        <v>650692.19999999995</v>
      </c>
      <c r="AF43" s="48">
        <f t="shared" si="225"/>
        <v>0.44262295081967212</v>
      </c>
      <c r="AG43" s="48">
        <f t="shared" si="225"/>
        <v>0.37847383467980977</v>
      </c>
      <c r="AH43" s="49">
        <f t="shared" si="226"/>
        <v>3442.815873015873</v>
      </c>
      <c r="AI43" s="46">
        <f t="shared" si="260"/>
        <v>270</v>
      </c>
      <c r="AJ43" s="47">
        <f t="shared" si="260"/>
        <v>1269389.7000000002</v>
      </c>
      <c r="AK43" s="48">
        <f t="shared" si="228"/>
        <v>0.23195876288659795</v>
      </c>
      <c r="AL43" s="48">
        <f t="shared" si="228"/>
        <v>0.263622131014492</v>
      </c>
      <c r="AM43" s="49">
        <f t="shared" si="229"/>
        <v>4701.4433333333336</v>
      </c>
      <c r="AN43" s="10"/>
      <c r="AO43" s="46">
        <f t="shared" si="261"/>
        <v>184</v>
      </c>
      <c r="AP43" s="47">
        <f t="shared" si="261"/>
        <v>584665.80000000005</v>
      </c>
      <c r="AQ43" s="48">
        <f t="shared" si="231"/>
        <v>0.34200743494423791</v>
      </c>
      <c r="AR43" s="48">
        <f t="shared" si="231"/>
        <v>0.29213894895179093</v>
      </c>
      <c r="AS43" s="49">
        <f t="shared" si="232"/>
        <v>3177.5315217391308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120</v>
      </c>
      <c r="BT43" s="47">
        <f t="shared" si="267"/>
        <v>283523.3</v>
      </c>
      <c r="BU43" s="48">
        <f t="shared" si="249"/>
        <v>0.25974025974025972</v>
      </c>
      <c r="BV43" s="48">
        <f t="shared" si="249"/>
        <v>0.1736083373649816</v>
      </c>
      <c r="BW43" s="49">
        <f t="shared" si="250"/>
        <v>2362.6941666666667</v>
      </c>
      <c r="BY43" s="66">
        <f t="shared" si="268"/>
        <v>390</v>
      </c>
      <c r="BZ43" s="47">
        <f t="shared" si="268"/>
        <v>1552913</v>
      </c>
      <c r="CA43" s="48">
        <f t="shared" si="252"/>
        <v>0.23985239852398524</v>
      </c>
      <c r="CB43" s="48">
        <f t="shared" si="252"/>
        <v>0.24082492850409859</v>
      </c>
      <c r="CC43" s="49">
        <f t="shared" si="253"/>
        <v>3981.8282051282054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160</v>
      </c>
      <c r="AE44" s="47">
        <f t="shared" si="259"/>
        <v>568675.5</v>
      </c>
      <c r="AF44" s="48">
        <f t="shared" si="225"/>
        <v>0.37470725995316162</v>
      </c>
      <c r="AG44" s="48">
        <f t="shared" si="225"/>
        <v>0.33076898289768675</v>
      </c>
      <c r="AH44" s="49">
        <f t="shared" si="226"/>
        <v>3554.2218750000002</v>
      </c>
      <c r="AI44" s="46">
        <f t="shared" si="260"/>
        <v>160</v>
      </c>
      <c r="AJ44" s="47">
        <f t="shared" si="260"/>
        <v>568675.5</v>
      </c>
      <c r="AK44" s="48">
        <f t="shared" si="228"/>
        <v>0.13745704467353953</v>
      </c>
      <c r="AL44" s="48">
        <f t="shared" si="228"/>
        <v>0.11810041247832066</v>
      </c>
      <c r="AM44" s="49">
        <f t="shared" si="229"/>
        <v>3554.2218750000002</v>
      </c>
      <c r="AN44" s="10"/>
      <c r="AO44" s="46">
        <f t="shared" si="261"/>
        <v>259</v>
      </c>
      <c r="AP44" s="47">
        <f t="shared" si="261"/>
        <v>817675</v>
      </c>
      <c r="AQ44" s="48">
        <f t="shared" si="231"/>
        <v>0.48141263940520446</v>
      </c>
      <c r="AR44" s="48">
        <f t="shared" si="231"/>
        <v>0.40856625286472309</v>
      </c>
      <c r="AS44" s="49">
        <f t="shared" si="232"/>
        <v>3157.0463320463318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259</v>
      </c>
      <c r="BT44" s="47">
        <f t="shared" si="267"/>
        <v>817675</v>
      </c>
      <c r="BU44" s="48">
        <f t="shared" si="249"/>
        <v>0.56060606060606055</v>
      </c>
      <c r="BV44" s="48">
        <f t="shared" si="249"/>
        <v>0.5006826502615882</v>
      </c>
      <c r="BW44" s="49">
        <f t="shared" si="250"/>
        <v>3157.0463320463318</v>
      </c>
      <c r="BY44" s="66">
        <f t="shared" si="268"/>
        <v>419</v>
      </c>
      <c r="BZ44" s="47">
        <f t="shared" si="268"/>
        <v>1386350.5</v>
      </c>
      <c r="CA44" s="48">
        <f t="shared" si="252"/>
        <v>0.25768757687576876</v>
      </c>
      <c r="CB44" s="48">
        <f t="shared" si="252"/>
        <v>0.21499450390596339</v>
      </c>
      <c r="CC44" s="49">
        <f t="shared" si="253"/>
        <v>3308.7124105011935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5</v>
      </c>
      <c r="F47" s="47">
        <f t="shared" si="254"/>
        <v>24502.5</v>
      </c>
      <c r="G47" s="48">
        <f t="shared" si="210"/>
        <v>1.7301038062283738E-2</v>
      </c>
      <c r="H47" s="48">
        <f t="shared" si="210"/>
        <v>2.5982083522921334E-2</v>
      </c>
      <c r="I47" s="49">
        <f t="shared" si="211"/>
        <v>4900.5</v>
      </c>
      <c r="J47" s="46">
        <f t="shared" si="255"/>
        <v>1</v>
      </c>
      <c r="K47" s="47">
        <f t="shared" si="255"/>
        <v>6175</v>
      </c>
      <c r="L47" s="48">
        <f t="shared" si="213"/>
        <v>3.6363636363636364E-3</v>
      </c>
      <c r="M47" s="48">
        <f t="shared" si="213"/>
        <v>5.8276235206094016E-3</v>
      </c>
      <c r="N47" s="49">
        <f t="shared" si="214"/>
        <v>6175</v>
      </c>
      <c r="O47" s="46">
        <f t="shared" si="256"/>
        <v>1</v>
      </c>
      <c r="P47" s="47">
        <f t="shared" si="256"/>
        <v>5950</v>
      </c>
      <c r="Q47" s="48">
        <f t="shared" si="216"/>
        <v>6.2111801242236021E-3</v>
      </c>
      <c r="R47" s="48">
        <f t="shared" si="216"/>
        <v>5.937256865589385E-3</v>
      </c>
      <c r="S47" s="49">
        <f t="shared" si="217"/>
        <v>5950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0</v>
      </c>
      <c r="AE47" s="47">
        <f t="shared" si="259"/>
        <v>0</v>
      </c>
      <c r="AF47" s="48" t="str">
        <f t="shared" si="225"/>
        <v>-</v>
      </c>
      <c r="AG47" s="48" t="str">
        <f t="shared" si="225"/>
        <v>-</v>
      </c>
      <c r="AH47" s="49" t="str">
        <f t="shared" si="226"/>
        <v>-</v>
      </c>
      <c r="AI47" s="46">
        <f t="shared" si="260"/>
        <v>7</v>
      </c>
      <c r="AJ47" s="47">
        <f t="shared" si="260"/>
        <v>36627.5</v>
      </c>
      <c r="AK47" s="48">
        <f t="shared" si="228"/>
        <v>6.0137457044673543E-3</v>
      </c>
      <c r="AL47" s="48">
        <f t="shared" si="228"/>
        <v>7.6066629528609726E-3</v>
      </c>
      <c r="AM47" s="49">
        <f t="shared" si="229"/>
        <v>5232.5</v>
      </c>
      <c r="AN47" s="10"/>
      <c r="AO47" s="46">
        <f t="shared" si="261"/>
        <v>0</v>
      </c>
      <c r="AP47" s="47">
        <f t="shared" si="261"/>
        <v>0</v>
      </c>
      <c r="AQ47" s="48" t="str">
        <f t="shared" si="231"/>
        <v>-</v>
      </c>
      <c r="AR47" s="48" t="str">
        <f t="shared" si="231"/>
        <v>-</v>
      </c>
      <c r="AS47" s="49" t="str">
        <f t="shared" si="232"/>
        <v>-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7</v>
      </c>
      <c r="BZ47" s="47">
        <f t="shared" si="268"/>
        <v>36627.5</v>
      </c>
      <c r="CA47" s="48">
        <f t="shared" si="252"/>
        <v>4.3050430504305041E-3</v>
      </c>
      <c r="CB47" s="48">
        <f t="shared" si="252"/>
        <v>5.6801733701655347E-3</v>
      </c>
      <c r="CC47" s="49">
        <f t="shared" si="253"/>
        <v>5232.5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289</v>
      </c>
      <c r="F48" s="59">
        <f>SUM(F40:F47)</f>
        <v>943053.70000000007</v>
      </c>
      <c r="G48" s="60">
        <f>IF(E48&gt;0,E48/E$38,"-")</f>
        <v>0.96655518394648832</v>
      </c>
      <c r="H48" s="60">
        <f>IF(F48&gt;0,F48/F$38,"-")</f>
        <v>0.94335632871025032</v>
      </c>
      <c r="I48" s="61">
        <f>IF(E48&gt;0,F48/E48,"-")</f>
        <v>3263.161591695502</v>
      </c>
      <c r="J48" s="58">
        <f>SUM(J40:J47)</f>
        <v>275</v>
      </c>
      <c r="K48" s="59">
        <f>SUM(K40:K47)</f>
        <v>1059608.6000000001</v>
      </c>
      <c r="L48" s="60">
        <f>IF(J48&gt;0,J48/J$38,"-")</f>
        <v>0.94827586206896552</v>
      </c>
      <c r="M48" s="60">
        <f>IF(K48&gt;0,K48/K$38,"-")</f>
        <v>0.92703385868325161</v>
      </c>
      <c r="N48" s="61">
        <f>IF(J48&gt;0,K48/J48,"-")</f>
        <v>3853.1221818181821</v>
      </c>
      <c r="O48" s="58">
        <f>SUM(O40:O47)</f>
        <v>161</v>
      </c>
      <c r="P48" s="59">
        <f>SUM(P40:P47)</f>
        <v>1002146.3</v>
      </c>
      <c r="Q48" s="60">
        <f>IF(O48&gt;0,O48/O$38,"-")</f>
        <v>0.98170731707317072</v>
      </c>
      <c r="R48" s="60">
        <f>IF(P48&gt;0,P48/P$38,"-")</f>
        <v>0.98178765661611134</v>
      </c>
      <c r="S48" s="61">
        <f>IF(O48&gt;0,P48/O48,"-")</f>
        <v>6224.5111801242238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12</v>
      </c>
      <c r="Z48" s="59">
        <f>SUM(Z40:Z47)</f>
        <v>91125</v>
      </c>
      <c r="AA48" s="60">
        <f>IF(Y48&gt;0,Y48/Y$38,"-")</f>
        <v>0.92307692307692313</v>
      </c>
      <c r="AB48" s="60">
        <f>IF(Z48&gt;0,Z48/Z$38,"-")</f>
        <v>0.93437580107664697</v>
      </c>
      <c r="AC48" s="61">
        <f>IF(Y48&gt;0,Z48/Y48,"-")</f>
        <v>7593.75</v>
      </c>
      <c r="AD48" s="58">
        <f>SUM(AD40:AD47)</f>
        <v>427</v>
      </c>
      <c r="AE48" s="59">
        <f>SUM(AE40:AE47)</f>
        <v>1719252.7999999998</v>
      </c>
      <c r="AF48" s="60">
        <f>IF(AD48&gt;0,AD48/AD$38,"-")</f>
        <v>0.91630901287553645</v>
      </c>
      <c r="AG48" s="60">
        <f>IF(AE48&gt;0,AE48/AE$38,"-")</f>
        <v>0.8854492888812161</v>
      </c>
      <c r="AH48" s="61">
        <f>IF(AD48&gt;0,AE48/AD48,"-")</f>
        <v>4026.3531615925053</v>
      </c>
      <c r="AI48" s="58">
        <f>SUM(AI40:AI47)</f>
        <v>1164</v>
      </c>
      <c r="AJ48" s="59">
        <f>SUM(AJ40:AJ47)</f>
        <v>4815186.4000000004</v>
      </c>
      <c r="AK48" s="60">
        <f>IF(AI48&gt;0,AI48/AI$38,"-")</f>
        <v>0.94480519480519476</v>
      </c>
      <c r="AL48" s="60">
        <f>IF(AJ48&gt;0,AJ48/AJ$38,"-")</f>
        <v>0.92553054344953578</v>
      </c>
      <c r="AM48" s="61">
        <f>IF(AI48&gt;0,AJ48/AI48,"-")</f>
        <v>4136.7580756013749</v>
      </c>
      <c r="AN48" s="17"/>
      <c r="AO48" s="58">
        <f>SUM(AO40:AO47)</f>
        <v>538</v>
      </c>
      <c r="AP48" s="59">
        <f>SUM(AP40:AP47)</f>
        <v>2001327.8</v>
      </c>
      <c r="AQ48" s="60">
        <f>IF(AO48&gt;0,AO48/AO$38,"-")</f>
        <v>0.92123287671232879</v>
      </c>
      <c r="AR48" s="60">
        <f>IF(AP48&gt;0,AP48/AP$38,"-")</f>
        <v>0.88698843753304624</v>
      </c>
      <c r="AS48" s="61">
        <f>IF(AO48&gt;0,AP48/AO48,"-")</f>
        <v>3719.940148698885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462</v>
      </c>
      <c r="BT48" s="59">
        <f>SUM(BT40:BT47)</f>
        <v>1633120.3</v>
      </c>
      <c r="BU48" s="60">
        <f>IF(BS48&gt;0,BS48/BS$38,"-")</f>
        <v>0.90944881889763785</v>
      </c>
      <c r="BV48" s="60">
        <f>IF(BT48&gt;0,BT48/BT$38,"-")</f>
        <v>0.86494962714837165</v>
      </c>
      <c r="BW48" s="61">
        <f>IF(BS48&gt;0,BT48/BS48,"-")</f>
        <v>3534.8924242424246</v>
      </c>
      <c r="BY48" s="70">
        <f>SUM(BY40:BY47)</f>
        <v>1626</v>
      </c>
      <c r="BZ48" s="59">
        <f>SUM(BZ40:BZ47)</f>
        <v>6448306.7000000002</v>
      </c>
      <c r="CA48" s="60">
        <f>IF(BY48&gt;0,BY48/BY$38,"-")</f>
        <v>0.93448275862068964</v>
      </c>
      <c r="CB48" s="60">
        <f>IF(BZ48&gt;0,BZ48/BZ$38,"-")</f>
        <v>0.90939914365978414</v>
      </c>
      <c r="CC48" s="61">
        <f>IF(BY48&gt;0,BZ48/BY48,"-")</f>
        <v>3965.7482779827801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10</v>
      </c>
      <c r="F53" s="36">
        <f>F5</f>
        <v>56625.5</v>
      </c>
      <c r="G53" s="37">
        <f>IF(E53=0,"-",E53/E54)</f>
        <v>1</v>
      </c>
      <c r="H53" s="37">
        <f>IF(F53=0,"-",F53/F54)</f>
        <v>1</v>
      </c>
      <c r="I53" s="38">
        <f>IF(E53&gt;0,F53/E53,"-")</f>
        <v>5662.55</v>
      </c>
      <c r="J53" s="35">
        <f>J5</f>
        <v>15</v>
      </c>
      <c r="K53" s="36">
        <f>K5</f>
        <v>83401</v>
      </c>
      <c r="L53" s="37">
        <f>IF(J53=0,"-",J53/J54)</f>
        <v>1</v>
      </c>
      <c r="M53" s="37">
        <f>IF(K53=0,"-",K53/K54)</f>
        <v>1</v>
      </c>
      <c r="N53" s="38">
        <f>IF(J53&gt;0,K53/J53,"-")</f>
        <v>5560.0666666666666</v>
      </c>
      <c r="O53" s="35">
        <f>O5</f>
        <v>3</v>
      </c>
      <c r="P53" s="36">
        <f>P5</f>
        <v>18590</v>
      </c>
      <c r="Q53" s="37">
        <f>IF(O53=0,"-",O53/O54)</f>
        <v>1</v>
      </c>
      <c r="R53" s="37">
        <f>IF(P53=0,"-",P53/P54)</f>
        <v>1</v>
      </c>
      <c r="S53" s="38">
        <f>IF(O53&gt;0,P53/O53,"-")</f>
        <v>6196.666666666667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1</v>
      </c>
      <c r="Z53" s="36">
        <f>Z5</f>
        <v>6400</v>
      </c>
      <c r="AA53" s="37">
        <f>IF(Y53=0,"-",Y53/Y54)</f>
        <v>1</v>
      </c>
      <c r="AB53" s="37">
        <f>IF(Z53=0,"-",Z53/Z54)</f>
        <v>1</v>
      </c>
      <c r="AC53" s="38">
        <f>IF(Y53&gt;0,Z53/Y53,"-")</f>
        <v>6400</v>
      </c>
      <c r="AD53" s="35">
        <f>AD5</f>
        <v>39</v>
      </c>
      <c r="AE53" s="36">
        <f>AE5</f>
        <v>222420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5703.0769230769229</v>
      </c>
      <c r="AI53" s="35">
        <f>AI5</f>
        <v>68</v>
      </c>
      <c r="AJ53" s="36">
        <f>AJ5</f>
        <v>387436.5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5697.5955882352937</v>
      </c>
      <c r="AN53" s="10"/>
      <c r="AO53" s="35">
        <f>AO5</f>
        <v>46</v>
      </c>
      <c r="AP53" s="36">
        <f>AP5</f>
        <v>254990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5543.260869565217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46</v>
      </c>
      <c r="BT53" s="36">
        <f>BT5</f>
        <v>254990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5543.260869565217</v>
      </c>
      <c r="BY53" s="35">
        <f>BY5</f>
        <v>114</v>
      </c>
      <c r="BZ53" s="36">
        <f>BZ5</f>
        <v>642426.5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5635.3201754385964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10</v>
      </c>
      <c r="F54" s="40">
        <f>SUM(F53:F53)</f>
        <v>56625.5</v>
      </c>
      <c r="G54" s="41">
        <f>IF(E54=0,"-",E54/E88)</f>
        <v>3.4013605442176874E-2</v>
      </c>
      <c r="H54" s="41">
        <f>IF(F54=0,"-",F54/F88)</f>
        <v>5.8066912386237277E-2</v>
      </c>
      <c r="I54" s="42">
        <f>IF(F54=0,"-",F54/E54)</f>
        <v>5662.55</v>
      </c>
      <c r="J54" s="39">
        <f>SUM(J53:J53)</f>
        <v>15</v>
      </c>
      <c r="K54" s="40">
        <f>SUM(K53:K53)</f>
        <v>83401</v>
      </c>
      <c r="L54" s="41">
        <f>IF(J54=0,"-",J54/J88)</f>
        <v>5.1903114186851208E-2</v>
      </c>
      <c r="M54" s="41">
        <f>IF(K54=0,"-",K54/K88)</f>
        <v>7.336247506893262E-2</v>
      </c>
      <c r="N54" s="42">
        <f>IF(K54=0,"-",K54/J54)</f>
        <v>5560.0666666666666</v>
      </c>
      <c r="O54" s="39">
        <f>SUM(O53:O53)</f>
        <v>3</v>
      </c>
      <c r="P54" s="40">
        <f>SUM(P53:P53)</f>
        <v>18590</v>
      </c>
      <c r="Q54" s="41">
        <f>IF(O54=0,"-",O54/O88)</f>
        <v>1.8404907975460124E-2</v>
      </c>
      <c r="R54" s="41">
        <f>IF(P54=0,"-",P54/P88)</f>
        <v>1.8319127879436289E-2</v>
      </c>
      <c r="S54" s="42">
        <f>IF(P54=0,"-",P54/O54)</f>
        <v>6196.666666666667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1</v>
      </c>
      <c r="Z54" s="40">
        <f>SUM(Z53:Z53)</f>
        <v>6400</v>
      </c>
      <c r="AA54" s="41">
        <f>IF(Y54=0,"-",Y54/Y88)</f>
        <v>7.6923076923076927E-2</v>
      </c>
      <c r="AB54" s="41">
        <f>IF(Z54=0,"-",Z54/Z88)</f>
        <v>6.5624198923352986E-2</v>
      </c>
      <c r="AC54" s="42">
        <f>IF(Z54=0,"-",Z54/Y54)</f>
        <v>6400</v>
      </c>
      <c r="AD54" s="39">
        <f>SUM(AD53:AD53)</f>
        <v>39</v>
      </c>
      <c r="AE54" s="40">
        <f>SUM(AE53:AE53)</f>
        <v>222420</v>
      </c>
      <c r="AF54" s="41">
        <f>IF(AD54=0,"-",AD54/AD88)</f>
        <v>8.3690987124463517E-2</v>
      </c>
      <c r="AG54" s="41">
        <f>IF(AE54=0,"-",AE54/AE88)</f>
        <v>0.11455071111878377</v>
      </c>
      <c r="AH54" s="42">
        <f>IF(AE54=0,"-",AE54/AD54)</f>
        <v>5703.0769230769229</v>
      </c>
      <c r="AI54" s="39">
        <f>SUM(AI53:AI53)</f>
        <v>68</v>
      </c>
      <c r="AJ54" s="40">
        <f>SUM(AJ53:AJ53)</f>
        <v>387436.5</v>
      </c>
      <c r="AK54" s="41">
        <f>IF(AI54=0,"-",AI54/AI88)</f>
        <v>5.5510204081632653E-2</v>
      </c>
      <c r="AL54" s="41">
        <f>IF(AJ54=0,"-",AJ54/AJ88)</f>
        <v>7.4997453540125103E-2</v>
      </c>
      <c r="AM54" s="42">
        <f>IF(AJ54=0,"-",AJ54/AI54)</f>
        <v>5697.5955882352937</v>
      </c>
      <c r="AN54" s="16"/>
      <c r="AO54" s="39">
        <f>SUM(AO53:AO53)</f>
        <v>46</v>
      </c>
      <c r="AP54" s="40">
        <f>SUM(AP53:AP53)</f>
        <v>254990</v>
      </c>
      <c r="AQ54" s="41">
        <f>IF(AO54=0,"-",AO54/AO88)</f>
        <v>7.8767123287671229E-2</v>
      </c>
      <c r="AR54" s="41">
        <f>IF(AP54=0,"-",AP54/AP88)</f>
        <v>0.11301156246695392</v>
      </c>
      <c r="AS54" s="42">
        <f>IF(AP54=0,"-",AP54/AO54)</f>
        <v>5543.260869565217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46</v>
      </c>
      <c r="BT54" s="40">
        <f>SUM(BT53:BT53)</f>
        <v>254990</v>
      </c>
      <c r="BU54" s="41">
        <f>IF(BS54=0,"-",BS54/BS88)</f>
        <v>9.055118110236221E-2</v>
      </c>
      <c r="BV54" s="41">
        <f>IF(BT54=0,"-",BT54/BT88)</f>
        <v>0.13505037285162841</v>
      </c>
      <c r="BW54" s="42">
        <f>IF(BT54=0,"-",BT54/BS54)</f>
        <v>5543.260869565217</v>
      </c>
      <c r="BY54" s="39">
        <f>SUM(BY53:BY53)</f>
        <v>114</v>
      </c>
      <c r="BZ54" s="40">
        <f>SUM(BZ53:BZ53)</f>
        <v>642426.5</v>
      </c>
      <c r="CA54" s="41">
        <f>IF(BY54=0,"-",BY54/BY88)</f>
        <v>6.5781881130986722E-2</v>
      </c>
      <c r="CB54" s="41">
        <f>IF(BZ54=0,"-",BZ54/BZ88)</f>
        <v>9.107128916426642E-2</v>
      </c>
      <c r="CC54" s="42">
        <f>IF(BZ54=0,"-",BZ54/BY54)</f>
        <v>5635.3201754385964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6</v>
      </c>
      <c r="F56" s="36">
        <f>F8</f>
        <v>42450</v>
      </c>
      <c r="G56" s="37">
        <f t="shared" ref="G56:H58" si="269">IF(E56=0,"-",E56/E$59)</f>
        <v>0.35294117647058826</v>
      </c>
      <c r="H56" s="37">
        <f t="shared" si="269"/>
        <v>0.65568554279023927</v>
      </c>
      <c r="I56" s="38">
        <f t="shared" ref="I56:I63" si="270">IF(E56&gt;0,F56/E56,"-")</f>
        <v>7075</v>
      </c>
      <c r="J56" s="65">
        <f>J8</f>
        <v>22</v>
      </c>
      <c r="K56" s="36">
        <f>K8</f>
        <v>154647.5</v>
      </c>
      <c r="L56" s="37">
        <f t="shared" ref="L56:M58" si="271">IF(J56=0,"-",J56/J$59)</f>
        <v>0.48888888888888887</v>
      </c>
      <c r="M56" s="37">
        <f t="shared" si="271"/>
        <v>0.71635530685887128</v>
      </c>
      <c r="N56" s="38">
        <f t="shared" ref="N56:N63" si="272">IF(J56&gt;0,K56/J56,"-")</f>
        <v>7029.431818181818</v>
      </c>
      <c r="O56" s="65">
        <f>O8</f>
        <v>51</v>
      </c>
      <c r="P56" s="36">
        <f>P8</f>
        <v>371742.5</v>
      </c>
      <c r="Q56" s="37">
        <f t="shared" ref="Q56:R58" si="273">IF(O56=0,"-",O56/O$59)</f>
        <v>0.87931034482758619</v>
      </c>
      <c r="R56" s="37">
        <f t="shared" si="273"/>
        <v>0.9579572614883104</v>
      </c>
      <c r="S56" s="38">
        <f t="shared" ref="S56:S63" si="274">IF(O56&gt;0,P56/O56,"-")</f>
        <v>7289.0686274509808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6</v>
      </c>
      <c r="Z56" s="36">
        <f>Z8</f>
        <v>49400</v>
      </c>
      <c r="AA56" s="37">
        <f t="shared" ref="AA56:AB58" si="277">IF(Y56=0,"-",Y56/Y$59)</f>
        <v>1</v>
      </c>
      <c r="AB56" s="37">
        <f t="shared" si="277"/>
        <v>1</v>
      </c>
      <c r="AC56" s="38">
        <f t="shared" ref="AC56:AC63" si="278">IF(Y56&gt;0,Z56/Y56,"-")</f>
        <v>8233.3333333333339</v>
      </c>
      <c r="AD56" s="65">
        <f>AD8</f>
        <v>58</v>
      </c>
      <c r="AE56" s="36">
        <f>AE8</f>
        <v>415345</v>
      </c>
      <c r="AF56" s="37">
        <f t="shared" ref="AF56:AG58" si="279">IF(AD56=0,"-",AD56/AD$59)</f>
        <v>0.80555555555555558</v>
      </c>
      <c r="AG56" s="37">
        <f t="shared" si="279"/>
        <v>0.94168638597794296</v>
      </c>
      <c r="AH56" s="38">
        <f t="shared" ref="AH56:AH63" si="280">IF(AD56&gt;0,AE56/AD56,"-")</f>
        <v>7161.1206896551721</v>
      </c>
      <c r="AI56" s="65">
        <f>AI8</f>
        <v>143</v>
      </c>
      <c r="AJ56" s="36">
        <f>AJ8</f>
        <v>1033585</v>
      </c>
      <c r="AK56" s="37">
        <f t="shared" ref="AK56:AL58" si="281">IF(AI56=0,"-",AI56/AI$59)</f>
        <v>0.72222222222222221</v>
      </c>
      <c r="AL56" s="37">
        <f t="shared" si="281"/>
        <v>0.89167878048044036</v>
      </c>
      <c r="AM56" s="38">
        <f t="shared" ref="AM56:AM63" si="282">IF(AI56&gt;0,AJ56/AI56,"-")</f>
        <v>7227.8671328671326</v>
      </c>
      <c r="AN56" s="10"/>
      <c r="AO56" s="65">
        <f>AO8</f>
        <v>73</v>
      </c>
      <c r="AP56" s="36">
        <f>AP8</f>
        <v>515046</v>
      </c>
      <c r="AQ56" s="37">
        <f t="shared" ref="AQ56:AR58" si="283">IF(AO56=0,"-",AO56/AO$59)</f>
        <v>0.87951807228915657</v>
      </c>
      <c r="AR56" s="37">
        <f t="shared" si="283"/>
        <v>0.96827354386545395</v>
      </c>
      <c r="AS56" s="38">
        <f t="shared" ref="AS56:AS63" si="284">IF(AO56&gt;0,AP56/AO56,"-")</f>
        <v>7055.4246575342468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73</v>
      </c>
      <c r="BT56" s="36">
        <f>BT8</f>
        <v>515046</v>
      </c>
      <c r="BU56" s="37">
        <f t="shared" ref="BU56:BV58" si="295">IF(BS56=0,"-",BS56/BS$59)</f>
        <v>0.87951807228915657</v>
      </c>
      <c r="BV56" s="37">
        <f t="shared" si="295"/>
        <v>0.96827354386545395</v>
      </c>
      <c r="BW56" s="38">
        <f t="shared" ref="BW56:BW63" si="296">IF(BS56&gt;0,BT56/BS56,"-")</f>
        <v>7055.4246575342468</v>
      </c>
      <c r="BY56" s="65">
        <f>BY8</f>
        <v>216</v>
      </c>
      <c r="BZ56" s="36">
        <f>BZ8</f>
        <v>1548631</v>
      </c>
      <c r="CA56" s="37">
        <f t="shared" ref="CA56:CB58" si="297">IF(BY56=0,"-",BY56/BY$59)</f>
        <v>0.76868327402135228</v>
      </c>
      <c r="CB56" s="37">
        <f t="shared" si="297"/>
        <v>0.91577152176702636</v>
      </c>
      <c r="CC56" s="38">
        <f t="shared" ref="CC56:CC63" si="298">IF(BY56&gt;0,BZ56/BY56,"-")</f>
        <v>7169.5879629629626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8</v>
      </c>
      <c r="F57" s="47">
        <f>F18</f>
        <v>17425.099999999999</v>
      </c>
      <c r="G57" s="48">
        <f t="shared" si="269"/>
        <v>0.47058823529411764</v>
      </c>
      <c r="H57" s="48">
        <f t="shared" si="269"/>
        <v>0.26914926152353824</v>
      </c>
      <c r="I57" s="49">
        <f t="shared" si="270"/>
        <v>2178.1374999999998</v>
      </c>
      <c r="J57" s="66">
        <f>J18</f>
        <v>20</v>
      </c>
      <c r="K57" s="47">
        <f>K18</f>
        <v>54400</v>
      </c>
      <c r="L57" s="48">
        <f t="shared" si="271"/>
        <v>0.44444444444444442</v>
      </c>
      <c r="M57" s="48">
        <f t="shared" si="271"/>
        <v>0.25199068005058345</v>
      </c>
      <c r="N57" s="49">
        <f t="shared" si="272"/>
        <v>2720</v>
      </c>
      <c r="O57" s="66">
        <f>O18</f>
        <v>4</v>
      </c>
      <c r="P57" s="47">
        <f>P18</f>
        <v>6915</v>
      </c>
      <c r="Q57" s="48">
        <f t="shared" si="273"/>
        <v>6.8965517241379309E-2</v>
      </c>
      <c r="R57" s="48">
        <f t="shared" si="273"/>
        <v>1.7819524168454417E-2</v>
      </c>
      <c r="S57" s="49">
        <f t="shared" si="274"/>
        <v>1728.75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6</v>
      </c>
      <c r="AE57" s="47">
        <f>AE18</f>
        <v>14238</v>
      </c>
      <c r="AF57" s="48">
        <f t="shared" si="279"/>
        <v>8.3333333333333329E-2</v>
      </c>
      <c r="AG57" s="48">
        <f t="shared" si="279"/>
        <v>3.2280949002766263E-2</v>
      </c>
      <c r="AH57" s="49">
        <f t="shared" si="280"/>
        <v>2373</v>
      </c>
      <c r="AI57" s="66">
        <f>AI18</f>
        <v>38</v>
      </c>
      <c r="AJ57" s="47">
        <f>AJ18</f>
        <v>92978.1</v>
      </c>
      <c r="AK57" s="48">
        <f t="shared" si="281"/>
        <v>0.19191919191919191</v>
      </c>
      <c r="AL57" s="48">
        <f t="shared" si="281"/>
        <v>8.0212656742685351E-2</v>
      </c>
      <c r="AM57" s="49">
        <f t="shared" si="282"/>
        <v>2446.7921052631582</v>
      </c>
      <c r="AN57" s="10"/>
      <c r="AO57" s="66">
        <f>AO18</f>
        <v>0</v>
      </c>
      <c r="AP57" s="47">
        <f>AP18</f>
        <v>0</v>
      </c>
      <c r="AQ57" s="48" t="str">
        <f t="shared" si="283"/>
        <v>-</v>
      </c>
      <c r="AR57" s="48" t="str">
        <f t="shared" si="283"/>
        <v>-</v>
      </c>
      <c r="AS57" s="49" t="str">
        <f t="shared" si="284"/>
        <v>-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0</v>
      </c>
      <c r="BT57" s="47">
        <f>BT18</f>
        <v>0</v>
      </c>
      <c r="BU57" s="48" t="str">
        <f t="shared" si="295"/>
        <v>-</v>
      </c>
      <c r="BV57" s="48" t="str">
        <f t="shared" si="295"/>
        <v>-</v>
      </c>
      <c r="BW57" s="49" t="str">
        <f t="shared" si="296"/>
        <v>-</v>
      </c>
      <c r="BY57" s="66">
        <f>BY18</f>
        <v>38</v>
      </c>
      <c r="BZ57" s="47">
        <f>BZ18</f>
        <v>92978.1</v>
      </c>
      <c r="CA57" s="48">
        <f t="shared" si="297"/>
        <v>0.13523131672597866</v>
      </c>
      <c r="CB57" s="48">
        <f t="shared" si="297"/>
        <v>5.4981913785793236E-2</v>
      </c>
      <c r="CC57" s="49">
        <f t="shared" si="298"/>
        <v>2446.7921052631582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3</v>
      </c>
      <c r="F58" s="54">
        <f>F28</f>
        <v>4866.3</v>
      </c>
      <c r="G58" s="55">
        <f t="shared" si="269"/>
        <v>0.17647058823529413</v>
      </c>
      <c r="H58" s="55">
        <f t="shared" si="269"/>
        <v>7.5165195686222416E-2</v>
      </c>
      <c r="I58" s="56">
        <f t="shared" si="270"/>
        <v>1622.1000000000001</v>
      </c>
      <c r="J58" s="67">
        <f>J28</f>
        <v>3</v>
      </c>
      <c r="K58" s="54">
        <f>K28</f>
        <v>6833.5</v>
      </c>
      <c r="L58" s="55">
        <f t="shared" si="271"/>
        <v>6.6666666666666666E-2</v>
      </c>
      <c r="M58" s="55">
        <f t="shared" si="271"/>
        <v>3.1654013090545254E-2</v>
      </c>
      <c r="N58" s="56">
        <f t="shared" si="272"/>
        <v>2277.8333333333335</v>
      </c>
      <c r="O58" s="67">
        <f>O28</f>
        <v>3</v>
      </c>
      <c r="P58" s="54">
        <f>P28</f>
        <v>9400</v>
      </c>
      <c r="Q58" s="55">
        <f t="shared" si="273"/>
        <v>5.1724137931034482E-2</v>
      </c>
      <c r="R58" s="55">
        <f t="shared" si="273"/>
        <v>2.4223214343235218E-2</v>
      </c>
      <c r="S58" s="56">
        <f t="shared" si="274"/>
        <v>3133.3333333333335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8</v>
      </c>
      <c r="AE58" s="54">
        <f>AE28</f>
        <v>11482.1</v>
      </c>
      <c r="AF58" s="55">
        <f t="shared" si="279"/>
        <v>0.1111111111111111</v>
      </c>
      <c r="AG58" s="55">
        <f t="shared" si="279"/>
        <v>2.6032665019290805E-2</v>
      </c>
      <c r="AH58" s="56">
        <f t="shared" si="280"/>
        <v>1435.2625</v>
      </c>
      <c r="AI58" s="67">
        <f>AI28</f>
        <v>17</v>
      </c>
      <c r="AJ58" s="54">
        <f>AJ28</f>
        <v>32581.899999999998</v>
      </c>
      <c r="AK58" s="55">
        <f t="shared" si="281"/>
        <v>8.5858585858585856E-2</v>
      </c>
      <c r="AL58" s="55">
        <f t="shared" si="281"/>
        <v>2.8108562776874332E-2</v>
      </c>
      <c r="AM58" s="56">
        <f t="shared" si="282"/>
        <v>1916.5823529411764</v>
      </c>
      <c r="AN58" s="10"/>
      <c r="AO58" s="67">
        <f>AO28</f>
        <v>10</v>
      </c>
      <c r="AP58" s="54">
        <f>AP28</f>
        <v>16876</v>
      </c>
      <c r="AQ58" s="55">
        <f t="shared" si="283"/>
        <v>0.12048192771084337</v>
      </c>
      <c r="AR58" s="55">
        <f t="shared" si="283"/>
        <v>3.1726456134546041E-2</v>
      </c>
      <c r="AS58" s="56">
        <f t="shared" si="284"/>
        <v>1687.6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10</v>
      </c>
      <c r="BT58" s="54">
        <f>BT28</f>
        <v>16876</v>
      </c>
      <c r="BU58" s="55">
        <f t="shared" si="295"/>
        <v>0.12048192771084337</v>
      </c>
      <c r="BV58" s="55">
        <f t="shared" si="295"/>
        <v>3.1726456134546041E-2</v>
      </c>
      <c r="BW58" s="56">
        <f t="shared" si="296"/>
        <v>1687.6</v>
      </c>
      <c r="BY58" s="67">
        <f>BY28</f>
        <v>27</v>
      </c>
      <c r="BZ58" s="54">
        <f>BZ28</f>
        <v>49457.899999999994</v>
      </c>
      <c r="CA58" s="55">
        <f t="shared" si="297"/>
        <v>9.6085409252669035E-2</v>
      </c>
      <c r="CB58" s="55">
        <f t="shared" si="297"/>
        <v>2.9246564447180386E-2</v>
      </c>
      <c r="CC58" s="56">
        <f t="shared" si="298"/>
        <v>1831.774074074074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17</v>
      </c>
      <c r="F59" s="40">
        <f>SUM(F56:F58)</f>
        <v>64741.4</v>
      </c>
      <c r="G59" s="41">
        <f>IF(E59=0,"-",E59/E$88)</f>
        <v>5.7823129251700682E-2</v>
      </c>
      <c r="H59" s="41">
        <f>IF(F59=0,"-",F59/F$88)</f>
        <v>6.638940409466304E-2</v>
      </c>
      <c r="I59" s="42">
        <f t="shared" si="270"/>
        <v>3808.3176470588237</v>
      </c>
      <c r="J59" s="68">
        <f>SUM(J56:J58)</f>
        <v>45</v>
      </c>
      <c r="K59" s="40">
        <f>SUM(K56:K58)</f>
        <v>215881</v>
      </c>
      <c r="L59" s="41">
        <f>IF(J59=0,"-",J59/J$88)</f>
        <v>0.15570934256055363</v>
      </c>
      <c r="M59" s="41">
        <f>IF(K59=0,"-",K59/K$88)</f>
        <v>0.1898965777431475</v>
      </c>
      <c r="N59" s="42">
        <f t="shared" si="272"/>
        <v>4797.3555555555558</v>
      </c>
      <c r="O59" s="68">
        <f>SUM(O56:O58)</f>
        <v>58</v>
      </c>
      <c r="P59" s="40">
        <f>SUM(P56:P58)</f>
        <v>388057.5</v>
      </c>
      <c r="Q59" s="41">
        <f>IF(O59=0,"-",O59/O$88)</f>
        <v>0.35582822085889571</v>
      </c>
      <c r="R59" s="41">
        <f>IF(P59=0,"-",P59/P$88)</f>
        <v>0.38240317197817902</v>
      </c>
      <c r="S59" s="42">
        <f t="shared" si="274"/>
        <v>6690.6465517241377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6</v>
      </c>
      <c r="Z59" s="40">
        <f>SUM(Z56:Z58)</f>
        <v>49400</v>
      </c>
      <c r="AA59" s="41">
        <f>IF(Y59=0,"-",Y59/Y$88)</f>
        <v>0.46153846153846156</v>
      </c>
      <c r="AB59" s="41">
        <f>IF(Z59=0,"-",Z59/Z$88)</f>
        <v>0.50653678543963088</v>
      </c>
      <c r="AC59" s="42">
        <f t="shared" si="278"/>
        <v>8233.3333333333339</v>
      </c>
      <c r="AD59" s="68">
        <f>SUM(AD56:AD58)</f>
        <v>72</v>
      </c>
      <c r="AE59" s="40">
        <f>SUM(AE56:AE58)</f>
        <v>441065.1</v>
      </c>
      <c r="AF59" s="41">
        <f>IF(AD59=0,"-",AD59/AD$88)</f>
        <v>0.15450643776824036</v>
      </c>
      <c r="AG59" s="41">
        <f>IF(AE59=0,"-",AE59/AE$88)</f>
        <v>0.22715727387230228</v>
      </c>
      <c r="AH59" s="42">
        <f t="shared" si="280"/>
        <v>6125.9041666666662</v>
      </c>
      <c r="AI59" s="68">
        <f>SUM(AI56:AI58)</f>
        <v>198</v>
      </c>
      <c r="AJ59" s="40">
        <f>SUM(AJ56:AJ58)</f>
        <v>1159145</v>
      </c>
      <c r="AK59" s="41">
        <f>IF(AI59=0,"-",AI59/AI$88)</f>
        <v>0.16163265306122448</v>
      </c>
      <c r="AL59" s="41">
        <f>IF(AJ59=0,"-",AJ59/AJ$88)</f>
        <v>0.22437979716358245</v>
      </c>
      <c r="AM59" s="42">
        <f t="shared" si="282"/>
        <v>5854.2676767676767</v>
      </c>
      <c r="AN59" s="16"/>
      <c r="AO59" s="68">
        <f>SUM(AO56:AO58)</f>
        <v>83</v>
      </c>
      <c r="AP59" s="40">
        <f>SUM(AP56:AP58)</f>
        <v>531922</v>
      </c>
      <c r="AQ59" s="41">
        <f>IF(AO59=0,"-",AO59/AO$88)</f>
        <v>0.14212328767123289</v>
      </c>
      <c r="AR59" s="41">
        <f>IF(AP59=0,"-",AP59/AP$88)</f>
        <v>0.23574781885778681</v>
      </c>
      <c r="AS59" s="42">
        <f t="shared" si="284"/>
        <v>6408.6987951807232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83</v>
      </c>
      <c r="BT59" s="40">
        <f>SUM(BT56:BT58)</f>
        <v>531922</v>
      </c>
      <c r="BU59" s="41">
        <f>IF(BS59=0,"-",BS59/BS$88)</f>
        <v>0.16338582677165353</v>
      </c>
      <c r="BV59" s="41">
        <f>IF(BT59=0,"-",BT59/BT$88)</f>
        <v>0.28172188881126276</v>
      </c>
      <c r="BW59" s="42">
        <f t="shared" si="296"/>
        <v>6408.6987951807232</v>
      </c>
      <c r="BY59" s="68">
        <f>SUM(BY56:BY58)</f>
        <v>281</v>
      </c>
      <c r="BZ59" s="40">
        <f>SUM(BZ56:BZ58)</f>
        <v>1691067</v>
      </c>
      <c r="CA59" s="41">
        <f>IF(BY59=0,"-",BY59/BY$88)</f>
        <v>0.16214656664743221</v>
      </c>
      <c r="CB59" s="41">
        <f>IF(BZ59=0,"-",BZ59/BZ$88)</f>
        <v>0.23972804943934992</v>
      </c>
      <c r="CC59" s="42">
        <f t="shared" si="298"/>
        <v>6018.0320284697509</v>
      </c>
    </row>
    <row r="60" spans="3:81" s="3" customFormat="1" ht="4.55" customHeight="1" outlineLevel="1" thickTop="1" thickBot="1" x14ac:dyDescent="0.35">
      <c r="C60"/>
      <c r="D60"/>
      <c r="E60" s="50">
        <f>E9</f>
        <v>99</v>
      </c>
      <c r="F60" s="51">
        <f>F9</f>
        <v>397740</v>
      </c>
      <c r="G60" s="52">
        <f>IF(E60=0,"-",E60/E$63)</f>
        <v>7.615384615384615</v>
      </c>
      <c r="H60" s="52">
        <f>IF(F60=0,"-",F60/F$63)</f>
        <v>31.979095477386934</v>
      </c>
      <c r="I60" s="51">
        <f t="shared" si="270"/>
        <v>4017.5757575757575</v>
      </c>
      <c r="J60" s="50">
        <f>J9</f>
        <v>44</v>
      </c>
      <c r="K60" s="51">
        <f>K9</f>
        <v>224365</v>
      </c>
      <c r="L60" s="52">
        <f>IF(J60=0,"-",J60/J$63)</f>
        <v>4.8888888888888893</v>
      </c>
      <c r="M60" s="52">
        <f>IF(K60=0,"-",K60/K$63)</f>
        <v>37.347482313774449</v>
      </c>
      <c r="N60" s="51">
        <f t="shared" si="272"/>
        <v>5099.204545454545</v>
      </c>
      <c r="O60" s="50">
        <f>O9</f>
        <v>7</v>
      </c>
      <c r="P60" s="51">
        <f>P9</f>
        <v>69870</v>
      </c>
      <c r="Q60" s="52">
        <f>IF(O60=0,"-",O60/O$63)</f>
        <v>2.3333333333333335</v>
      </c>
      <c r="R60" s="52">
        <f>IF(P60=0,"-",P60/P$63)</f>
        <v>12.657608695652174</v>
      </c>
      <c r="S60" s="51">
        <f t="shared" si="274"/>
        <v>9981.4285714285706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5</v>
      </c>
      <c r="AE60" s="51">
        <f>AE9</f>
        <v>46920</v>
      </c>
      <c r="AF60" s="52" t="e">
        <f>IF(AD60=0,"-",AD60/AD$63)</f>
        <v>#DIV/0!</v>
      </c>
      <c r="AG60" s="52" t="e">
        <f>IF(AE60=0,"-",AE60/AE$63)</f>
        <v>#DIV/0!</v>
      </c>
      <c r="AH60" s="51">
        <f t="shared" si="280"/>
        <v>9384</v>
      </c>
      <c r="AI60" s="50">
        <f>AI9</f>
        <v>155</v>
      </c>
      <c r="AJ60" s="51">
        <f>AJ9</f>
        <v>738895</v>
      </c>
      <c r="AK60" s="52">
        <f>IF(AI60=0,"-",AI60/AI$63)</f>
        <v>6.2</v>
      </c>
      <c r="AL60" s="52">
        <f>IF(AJ60=0,"-",AJ60/AJ$63)</f>
        <v>30.832255372418111</v>
      </c>
      <c r="AM60" s="51">
        <f t="shared" si="282"/>
        <v>4767.0645161290322</v>
      </c>
      <c r="AN60" s="10"/>
      <c r="AO60" s="50">
        <f>AO9</f>
        <v>12</v>
      </c>
      <c r="AP60" s="51">
        <f>AP9</f>
        <v>67065</v>
      </c>
      <c r="AQ60" s="52" t="e">
        <f>IF(AO60=0,"-",AO60/AO$63)</f>
        <v>#DIV/0!</v>
      </c>
      <c r="AR60" s="52" t="e">
        <f>IF(AP60=0,"-",AP60/AP$63)</f>
        <v>#DIV/0!</v>
      </c>
      <c r="AS60" s="51">
        <f t="shared" si="284"/>
        <v>5588.75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155</v>
      </c>
      <c r="BZ60" s="51">
        <f>BZ9</f>
        <v>738895</v>
      </c>
      <c r="CA60" s="52">
        <f>IF(BY60=0,"-",BY60/BY$63)</f>
        <v>6.2</v>
      </c>
      <c r="CB60" s="52">
        <f>IF(BZ60=0,"-",BZ60/BZ$63)</f>
        <v>30.832255372418111</v>
      </c>
      <c r="CC60" s="51">
        <f t="shared" si="298"/>
        <v>4767.0645161290322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99</v>
      </c>
      <c r="F61" s="36">
        <f>F9</f>
        <v>397740</v>
      </c>
      <c r="G61" s="37">
        <f t="shared" ref="G61:H63" si="299">IF(E61=0,"-",E61/E$64)</f>
        <v>0.54696132596685088</v>
      </c>
      <c r="H61" s="37">
        <f t="shared" si="299"/>
        <v>0.71581443463725514</v>
      </c>
      <c r="I61" s="38">
        <f t="shared" si="270"/>
        <v>4017.5757575757575</v>
      </c>
      <c r="J61" s="65">
        <f>J9</f>
        <v>44</v>
      </c>
      <c r="K61" s="36">
        <f>K9</f>
        <v>224365</v>
      </c>
      <c r="L61" s="37">
        <f t="shared" ref="L61:M63" si="300">IF(J61=0,"-",J61/J$64)</f>
        <v>0.34645669291338582</v>
      </c>
      <c r="M61" s="37">
        <f t="shared" si="300"/>
        <v>0.52654392493184843</v>
      </c>
      <c r="N61" s="38">
        <f t="shared" si="272"/>
        <v>5099.204545454545</v>
      </c>
      <c r="O61" s="65">
        <f>O9</f>
        <v>7</v>
      </c>
      <c r="P61" s="36">
        <f>P9</f>
        <v>69870</v>
      </c>
      <c r="Q61" s="37">
        <f t="shared" ref="Q61:R63" si="301">IF(O61=0,"-",O61/O$64)</f>
        <v>0.1891891891891892</v>
      </c>
      <c r="R61" s="37">
        <f t="shared" si="301"/>
        <v>0.44657837364171343</v>
      </c>
      <c r="S61" s="38">
        <f t="shared" si="274"/>
        <v>9981.4285714285706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5</v>
      </c>
      <c r="AE61" s="36">
        <f>AE9</f>
        <v>46920</v>
      </c>
      <c r="AF61" s="37">
        <f t="shared" ref="AF61:AG63" si="304">IF(AD61=0,"-",AD61/AD$64)</f>
        <v>1</v>
      </c>
      <c r="AG61" s="37">
        <f t="shared" si="304"/>
        <v>1</v>
      </c>
      <c r="AH61" s="38">
        <f t="shared" si="280"/>
        <v>9384</v>
      </c>
      <c r="AI61" s="65">
        <f>AI9</f>
        <v>155</v>
      </c>
      <c r="AJ61" s="36">
        <f>AJ9</f>
        <v>738895</v>
      </c>
      <c r="AK61" s="37">
        <f t="shared" ref="AK61:AL63" si="305">IF(AI61=0,"-",AI61/AI$64)</f>
        <v>0.44159544159544162</v>
      </c>
      <c r="AL61" s="37">
        <f t="shared" si="305"/>
        <v>0.62235477427000008</v>
      </c>
      <c r="AM61" s="38">
        <f t="shared" si="282"/>
        <v>4767.0645161290322</v>
      </c>
      <c r="AN61" s="10"/>
      <c r="AO61" s="65">
        <f>AO9</f>
        <v>12</v>
      </c>
      <c r="AP61" s="36">
        <f>AP9</f>
        <v>67065</v>
      </c>
      <c r="AQ61" s="37">
        <f t="shared" ref="AQ61:AR63" si="306">IF(AO61=0,"-",AO61/AO$64)</f>
        <v>1</v>
      </c>
      <c r="AR61" s="37">
        <f t="shared" si="306"/>
        <v>1</v>
      </c>
      <c r="AS61" s="38">
        <f t="shared" si="284"/>
        <v>5588.75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155</v>
      </c>
      <c r="BZ61" s="36">
        <f>BZ9</f>
        <v>738895</v>
      </c>
      <c r="CA61" s="37">
        <f t="shared" ref="CA61:CB63" si="313">IF(BY61=0,"-",BY61/BY$64)</f>
        <v>0.44159544159544162</v>
      </c>
      <c r="CB61" s="37">
        <f t="shared" si="313"/>
        <v>0.62235477427000008</v>
      </c>
      <c r="CC61" s="38">
        <f t="shared" si="298"/>
        <v>4767.0645161290322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69</v>
      </c>
      <c r="F62" s="47">
        <f>F19</f>
        <v>145469.29999999999</v>
      </c>
      <c r="G62" s="48">
        <f t="shared" si="299"/>
        <v>0.38121546961325969</v>
      </c>
      <c r="H62" s="48">
        <f t="shared" si="299"/>
        <v>0.26180174168194609</v>
      </c>
      <c r="I62" s="49">
        <f t="shared" si="270"/>
        <v>2108.2507246376808</v>
      </c>
      <c r="J62" s="66">
        <f>J19</f>
        <v>74</v>
      </c>
      <c r="K62" s="47">
        <f>K19</f>
        <v>195736.3</v>
      </c>
      <c r="L62" s="48">
        <f t="shared" si="300"/>
        <v>0.58267716535433067</v>
      </c>
      <c r="M62" s="48">
        <f t="shared" si="300"/>
        <v>0.45935756313880399</v>
      </c>
      <c r="N62" s="49">
        <f t="shared" si="272"/>
        <v>2645.0851351351348</v>
      </c>
      <c r="O62" s="66">
        <f>O19</f>
        <v>27</v>
      </c>
      <c r="P62" s="47">
        <f>P19</f>
        <v>81066.3</v>
      </c>
      <c r="Q62" s="48">
        <f t="shared" si="301"/>
        <v>0.72972972972972971</v>
      </c>
      <c r="R62" s="48">
        <f t="shared" si="301"/>
        <v>0.51814020911909597</v>
      </c>
      <c r="S62" s="49">
        <f t="shared" si="274"/>
        <v>3002.4555555555557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1</v>
      </c>
      <c r="Z62" s="47">
        <f>Z19</f>
        <v>2125</v>
      </c>
      <c r="AA62" s="48">
        <f t="shared" si="303"/>
        <v>1</v>
      </c>
      <c r="AB62" s="48">
        <f t="shared" si="303"/>
        <v>1</v>
      </c>
      <c r="AC62" s="49">
        <f t="shared" si="278"/>
        <v>2125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171</v>
      </c>
      <c r="AJ62" s="47">
        <f>AJ19</f>
        <v>424396.89999999997</v>
      </c>
      <c r="AK62" s="48">
        <f t="shared" si="305"/>
        <v>0.48717948717948717</v>
      </c>
      <c r="AL62" s="48">
        <f t="shared" si="305"/>
        <v>0.35746004087236721</v>
      </c>
      <c r="AM62" s="49">
        <f t="shared" si="282"/>
        <v>2481.8532163742689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171</v>
      </c>
      <c r="BZ62" s="47">
        <f>BZ19</f>
        <v>424396.89999999997</v>
      </c>
      <c r="CA62" s="48">
        <f t="shared" si="313"/>
        <v>0.48717948717948717</v>
      </c>
      <c r="CB62" s="48">
        <f t="shared" si="313"/>
        <v>0.35746004087236721</v>
      </c>
      <c r="CC62" s="49">
        <f t="shared" si="298"/>
        <v>2481.8532163742689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13</v>
      </c>
      <c r="F63" s="54">
        <f>F29</f>
        <v>12437.5</v>
      </c>
      <c r="G63" s="55">
        <f t="shared" si="299"/>
        <v>7.18232044198895E-2</v>
      </c>
      <c r="H63" s="55">
        <f t="shared" si="299"/>
        <v>2.2383823680798665E-2</v>
      </c>
      <c r="I63" s="56">
        <f t="shared" si="270"/>
        <v>956.73076923076928</v>
      </c>
      <c r="J63" s="67">
        <f>J29</f>
        <v>9</v>
      </c>
      <c r="K63" s="54">
        <f>K29</f>
        <v>6007.5</v>
      </c>
      <c r="L63" s="55">
        <f t="shared" si="300"/>
        <v>7.0866141732283464E-2</v>
      </c>
      <c r="M63" s="55">
        <f t="shared" si="300"/>
        <v>1.4098511929347622E-2</v>
      </c>
      <c r="N63" s="56">
        <f t="shared" si="272"/>
        <v>667.5</v>
      </c>
      <c r="O63" s="67">
        <f>O29</f>
        <v>3</v>
      </c>
      <c r="P63" s="54">
        <f>P29</f>
        <v>5520</v>
      </c>
      <c r="Q63" s="55">
        <f t="shared" si="301"/>
        <v>8.1081081081081086E-2</v>
      </c>
      <c r="R63" s="55">
        <f t="shared" si="301"/>
        <v>3.5281417239190753E-2</v>
      </c>
      <c r="S63" s="56">
        <f t="shared" si="274"/>
        <v>1840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25</v>
      </c>
      <c r="AJ63" s="54">
        <f>AJ29</f>
        <v>23965</v>
      </c>
      <c r="AK63" s="55">
        <f t="shared" si="305"/>
        <v>7.1225071225071226E-2</v>
      </c>
      <c r="AL63" s="55">
        <f t="shared" si="305"/>
        <v>2.0185184857632751E-2</v>
      </c>
      <c r="AM63" s="56">
        <f t="shared" si="282"/>
        <v>958.6</v>
      </c>
      <c r="AN63" s="10"/>
      <c r="AO63" s="67">
        <f>AO29</f>
        <v>0</v>
      </c>
      <c r="AP63" s="54">
        <f>AP29</f>
        <v>0</v>
      </c>
      <c r="AQ63" s="55" t="str">
        <f t="shared" si="306"/>
        <v>-</v>
      </c>
      <c r="AR63" s="55" t="str">
        <f t="shared" si="306"/>
        <v>-</v>
      </c>
      <c r="AS63" s="56" t="str">
        <f t="shared" si="284"/>
        <v>-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0</v>
      </c>
      <c r="BT63" s="54">
        <f>BT29</f>
        <v>0</v>
      </c>
      <c r="BU63" s="55" t="str">
        <f t="shared" si="312"/>
        <v>-</v>
      </c>
      <c r="BV63" s="55" t="str">
        <f t="shared" si="312"/>
        <v>-</v>
      </c>
      <c r="BW63" s="56" t="str">
        <f t="shared" si="296"/>
        <v>-</v>
      </c>
      <c r="BY63" s="67">
        <f>BY29</f>
        <v>25</v>
      </c>
      <c r="BZ63" s="54">
        <f>BZ29</f>
        <v>23965</v>
      </c>
      <c r="CA63" s="55">
        <f t="shared" si="313"/>
        <v>7.1225071225071226E-2</v>
      </c>
      <c r="CB63" s="55">
        <f t="shared" si="313"/>
        <v>2.0185184857632751E-2</v>
      </c>
      <c r="CC63" s="56">
        <f t="shared" si="298"/>
        <v>958.6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181</v>
      </c>
      <c r="F64" s="40">
        <f>SUM(F61:F63)</f>
        <v>555646.80000000005</v>
      </c>
      <c r="G64" s="41">
        <f>IF(E64=0,"-",E64/E$88)</f>
        <v>0.61564625850340138</v>
      </c>
      <c r="H64" s="41">
        <f>IF(F64=0,"-",F64/F$88)</f>
        <v>0.56979089020482132</v>
      </c>
      <c r="I64" s="42"/>
      <c r="J64" s="68">
        <f>SUM(J61:J63)</f>
        <v>127</v>
      </c>
      <c r="K64" s="40">
        <f>SUM(K61:K63)</f>
        <v>426108.8</v>
      </c>
      <c r="L64" s="41">
        <f>IF(J64=0,"-",J64/J$88)</f>
        <v>0.43944636678200694</v>
      </c>
      <c r="M64" s="41">
        <f>IF(K64=0,"-",K64/K$88)</f>
        <v>0.37482040043468062</v>
      </c>
      <c r="N64" s="42"/>
      <c r="O64" s="68">
        <f>SUM(O61:O63)</f>
        <v>37</v>
      </c>
      <c r="P64" s="40">
        <f>SUM(P61:P63)</f>
        <v>156456.29999999999</v>
      </c>
      <c r="Q64" s="41">
        <f>IF(O64=0,"-",O64/O$88)</f>
        <v>0.22699386503067484</v>
      </c>
      <c r="R64" s="41">
        <f>IF(P64=0,"-",P64/P$88)</f>
        <v>0.15417659856070187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1</v>
      </c>
      <c r="Z64" s="40">
        <f>SUM(Z61:Z63)</f>
        <v>2125</v>
      </c>
      <c r="AA64" s="41">
        <f>IF(Y64=0,"-",Y64/Y$88)</f>
        <v>7.6923076923076927E-2</v>
      </c>
      <c r="AB64" s="41">
        <f>IF(Z64=0,"-",Z64/Z$88)</f>
        <v>2.1789284798769546E-2</v>
      </c>
      <c r="AC64" s="42"/>
      <c r="AD64" s="68">
        <f>SUM(AD61:AD63)</f>
        <v>5</v>
      </c>
      <c r="AE64" s="40">
        <f>SUM(AE61:AE63)</f>
        <v>46920</v>
      </c>
      <c r="AF64" s="41">
        <f>IF(AD64=0,"-",AD64/AD$88)</f>
        <v>1.0729613733905579E-2</v>
      </c>
      <c r="AG64" s="41">
        <f>IF(AE64=0,"-",AE64/AE$88)</f>
        <v>2.4164730535443463E-2</v>
      </c>
      <c r="AH64" s="42"/>
      <c r="AI64" s="68">
        <f>SUM(AI61:AI63)</f>
        <v>351</v>
      </c>
      <c r="AJ64" s="40">
        <f>SUM(AJ61:AJ63)</f>
        <v>1187256.8999999999</v>
      </c>
      <c r="AK64" s="41">
        <f>IF(AI64=0,"-",AI64/AI$88)</f>
        <v>0.28653061224489795</v>
      </c>
      <c r="AL64" s="41">
        <f>IF(AJ64=0,"-",AJ64/AJ$88)</f>
        <v>0.22982151706910151</v>
      </c>
      <c r="AM64" s="42"/>
      <c r="AN64" s="16"/>
      <c r="AO64" s="68">
        <f>SUM(AO61:AO63)</f>
        <v>12</v>
      </c>
      <c r="AP64" s="40">
        <f>SUM(AP61:AP63)</f>
        <v>67065</v>
      </c>
      <c r="AQ64" s="41">
        <f>IF(AO64=0,"-",AO64/AO$88)</f>
        <v>2.0547945205479451E-2</v>
      </c>
      <c r="AR64" s="41">
        <f>IF(AP64=0,"-",AP64/AP$88)</f>
        <v>2.9723206544751812E-2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0</v>
      </c>
      <c r="BT64" s="40">
        <f>SUM(BT61:BT63)</f>
        <v>0</v>
      </c>
      <c r="BU64" s="41" t="str">
        <f>IF(BS64=0,"-",BS64/BS$88)</f>
        <v>-</v>
      </c>
      <c r="BV64" s="41" t="str">
        <f>IF(BT64=0,"-",BT64/BT$88)</f>
        <v>-</v>
      </c>
      <c r="BW64" s="42"/>
      <c r="BY64" s="68">
        <f>SUM(BY61:BY63)</f>
        <v>351</v>
      </c>
      <c r="BZ64" s="40">
        <f>SUM(BZ61:BZ63)</f>
        <v>1187256.8999999999</v>
      </c>
      <c r="CA64" s="41">
        <f>IF(BY64=0,"-",BY64/BY$88)</f>
        <v>0.20253894979803808</v>
      </c>
      <c r="CB64" s="41">
        <f>IF(BZ64=0,"-",BZ64/BZ$88)</f>
        <v>0.16830721717141264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0</v>
      </c>
      <c r="F65" s="51">
        <f>F11</f>
        <v>0</v>
      </c>
      <c r="G65" s="52" t="str">
        <f>IF(E65=0,"-",E65/E$72)</f>
        <v>-</v>
      </c>
      <c r="H65" s="52" t="str">
        <f>IF(F65=0,"-",F65/F$72)</f>
        <v>-</v>
      </c>
      <c r="I65" s="51" t="str">
        <f>IF(E65&gt;0,F65/E65,"-")</f>
        <v>-</v>
      </c>
      <c r="J65" s="50">
        <f>J11</f>
        <v>23</v>
      </c>
      <c r="K65" s="51">
        <f>K11</f>
        <v>169532.5</v>
      </c>
      <c r="L65" s="52" t="e">
        <f>IF(J65=0,"-",J65/J$72)</f>
        <v>#DIV/0!</v>
      </c>
      <c r="M65" s="52" t="e">
        <f>IF(K65=0,"-",K65/K$72)</f>
        <v>#DIV/0!</v>
      </c>
      <c r="N65" s="51">
        <f>IF(J65&gt;0,K65/J65,"-")</f>
        <v>7370.978260869565</v>
      </c>
      <c r="O65" s="50">
        <f>O11</f>
        <v>49</v>
      </c>
      <c r="P65" s="51">
        <f>P11</f>
        <v>388355</v>
      </c>
      <c r="Q65" s="52">
        <f>IF(O65=0,"-",O65/O$72)</f>
        <v>24.5</v>
      </c>
      <c r="R65" s="52">
        <f>IF(P65=0,"-",P65/P$72)</f>
        <v>41.713748657357677</v>
      </c>
      <c r="S65" s="51">
        <f>IF(O65&gt;0,P65/O65,"-")</f>
        <v>7925.6122448979595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4</v>
      </c>
      <c r="Z65" s="51">
        <f>Z11</f>
        <v>32000</v>
      </c>
      <c r="AA65" s="52" t="e">
        <f>IF(Y65=0,"-",Y65/Y$72)</f>
        <v>#DIV/0!</v>
      </c>
      <c r="AB65" s="52" t="e">
        <f>IF(Z65=0,"-",Z65/Z$72)</f>
        <v>#DIV/0!</v>
      </c>
      <c r="AC65" s="51">
        <f>IF(Y65&gt;0,Z65/Y65,"-")</f>
        <v>8000</v>
      </c>
      <c r="AD65" s="50">
        <f>AD11</f>
        <v>106</v>
      </c>
      <c r="AE65" s="51">
        <f>AE11</f>
        <v>465306</v>
      </c>
      <c r="AF65" s="52">
        <f>IF(AD65=0,"-",AD65/AD$72)</f>
        <v>13.25</v>
      </c>
      <c r="AG65" s="52">
        <f>IF(AE65=0,"-",AE65/AE$72)</f>
        <v>29.017966835255159</v>
      </c>
      <c r="AH65" s="51">
        <f>IF(AD65&gt;0,AE65/AD65,"-")</f>
        <v>4389.6792452830186</v>
      </c>
      <c r="AI65" s="50">
        <f>AI11</f>
        <v>182</v>
      </c>
      <c r="AJ65" s="51">
        <f>AJ11</f>
        <v>1055193.5</v>
      </c>
      <c r="AK65" s="52">
        <f>IF(AI65=0,"-",AI65/AI$72)</f>
        <v>18.2</v>
      </c>
      <c r="AL65" s="52">
        <f>IF(AJ65=0,"-",AJ65/AJ$72)</f>
        <v>41.633037549664436</v>
      </c>
      <c r="AM65" s="51">
        <f>IF(AI65&gt;0,AJ65/AI65,"-")</f>
        <v>5797.7664835164833</v>
      </c>
      <c r="AN65" s="10"/>
      <c r="AO65" s="50">
        <f>AO11</f>
        <v>64</v>
      </c>
      <c r="AP65" s="51">
        <f>AP11</f>
        <v>301142.5</v>
      </c>
      <c r="AQ65" s="52">
        <f>IF(AO65=0,"-",AO65/AO$72)</f>
        <v>8</v>
      </c>
      <c r="AR65" s="52">
        <f>IF(AP65=0,"-",AP65/AP$72)</f>
        <v>20.727279610153627</v>
      </c>
      <c r="AS65" s="51">
        <f>IF(AO65&gt;0,AP65/AO65,"-")</f>
        <v>4705.3515625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182</v>
      </c>
      <c r="BZ65" s="51">
        <f>BZ11</f>
        <v>1055193.5</v>
      </c>
      <c r="CA65" s="52">
        <f>IF(BY65=0,"-",BY65/BY$72)</f>
        <v>10.111111111111111</v>
      </c>
      <c r="CB65" s="52">
        <f>IF(BZ65=0,"-",BZ65/BZ$72)</f>
        <v>26.463262936407027</v>
      </c>
      <c r="CC65" s="51">
        <f>IF(BY65&gt;0,BZ65/BY65,"-")</f>
        <v>5797.7664835164833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62</v>
      </c>
      <c r="F66" s="36">
        <f>F10</f>
        <v>243685</v>
      </c>
      <c r="G66" s="37">
        <f t="shared" ref="G66:H68" si="314">IF(E66=0,"-",E66/E$64)</f>
        <v>0.34254143646408841</v>
      </c>
      <c r="H66" s="37">
        <f t="shared" si="314"/>
        <v>0.43856097074616462</v>
      </c>
      <c r="I66" s="38">
        <f>IF(E66&gt;0,F66/E66,"-")</f>
        <v>3930.4032258064517</v>
      </c>
      <c r="J66" s="65">
        <f>J10</f>
        <v>52</v>
      </c>
      <c r="K66" s="36">
        <f>K10</f>
        <v>198245</v>
      </c>
      <c r="L66" s="37">
        <f t="shared" ref="L66:M68" si="315">IF(J66=0,"-",J66/J$64)</f>
        <v>0.40944881889763779</v>
      </c>
      <c r="M66" s="37">
        <f t="shared" si="315"/>
        <v>0.46524502662230866</v>
      </c>
      <c r="N66" s="38">
        <f>IF(J66&gt;0,K66/J66,"-")</f>
        <v>3812.4038461538462</v>
      </c>
      <c r="O66" s="65">
        <f>O10</f>
        <v>3</v>
      </c>
      <c r="P66" s="36">
        <f>P10</f>
        <v>20345</v>
      </c>
      <c r="Q66" s="37">
        <f t="shared" ref="Q66:R68" si="316">IF(O66=0,"-",O66/O$64)</f>
        <v>8.1081081081081086E-2</v>
      </c>
      <c r="R66" s="37">
        <f t="shared" si="316"/>
        <v>0.13003631045857533</v>
      </c>
      <c r="S66" s="38">
        <f>IF(O66&gt;0,P66/O66,"-")</f>
        <v>6781.666666666667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1</v>
      </c>
      <c r="AE66" s="36">
        <f>AE10</f>
        <v>11900</v>
      </c>
      <c r="AF66" s="37">
        <f t="shared" ref="AF66:AG68" si="319">IF(AD66=0,"-",AD66/AD$64)</f>
        <v>0.2</v>
      </c>
      <c r="AG66" s="37">
        <f t="shared" si="319"/>
        <v>0.25362318840579712</v>
      </c>
      <c r="AH66" s="38">
        <f>IF(AD66&gt;0,AE66/AD66,"-")</f>
        <v>11900</v>
      </c>
      <c r="AI66" s="65">
        <f>AI10</f>
        <v>118</v>
      </c>
      <c r="AJ66" s="36">
        <f>AJ10</f>
        <v>474175</v>
      </c>
      <c r="AK66" s="37">
        <f t="shared" ref="AK66:AL68" si="320">IF(AI66=0,"-",AI66/AI$64)</f>
        <v>0.33618233618233617</v>
      </c>
      <c r="AL66" s="37">
        <f t="shared" si="320"/>
        <v>0.399387023987816</v>
      </c>
      <c r="AM66" s="38">
        <f>IF(AI66&gt;0,AJ66/AI66,"-")</f>
        <v>4018.4322033898306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118</v>
      </c>
      <c r="BZ66" s="36">
        <f>BZ10</f>
        <v>474175</v>
      </c>
      <c r="CA66" s="37">
        <f t="shared" ref="CA66:CB68" si="328">IF(BY66=0,"-",BY66/BY$64)</f>
        <v>0.33618233618233617</v>
      </c>
      <c r="CB66" s="37">
        <f t="shared" si="328"/>
        <v>0.399387023987816</v>
      </c>
      <c r="CC66" s="38">
        <f>IF(BY66&gt;0,BZ66/BY66,"-")</f>
        <v>4018.4322033898306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16</v>
      </c>
      <c r="F67" s="47">
        <f>F20</f>
        <v>44021.5</v>
      </c>
      <c r="G67" s="48">
        <f t="shared" si="314"/>
        <v>8.8397790055248615E-2</v>
      </c>
      <c r="H67" s="48">
        <f t="shared" si="314"/>
        <v>7.9225687973007303E-2</v>
      </c>
      <c r="I67" s="49">
        <f>IF(E67&gt;0,F67/E67,"-")</f>
        <v>2751.34375</v>
      </c>
      <c r="J67" s="66">
        <f>J20</f>
        <v>21</v>
      </c>
      <c r="K67" s="47">
        <f>K20</f>
        <v>34666.300000000003</v>
      </c>
      <c r="L67" s="48">
        <f t="shared" si="315"/>
        <v>0.16535433070866143</v>
      </c>
      <c r="M67" s="48">
        <f t="shared" si="315"/>
        <v>8.1355512958192849E-2</v>
      </c>
      <c r="N67" s="49">
        <f>IF(J67&gt;0,K67/J67,"-")</f>
        <v>1650.7761904761905</v>
      </c>
      <c r="O67" s="66">
        <f>O20</f>
        <v>9</v>
      </c>
      <c r="P67" s="47">
        <f>P20</f>
        <v>21772.5</v>
      </c>
      <c r="Q67" s="48">
        <f t="shared" si="316"/>
        <v>0.24324324324324326</v>
      </c>
      <c r="R67" s="48">
        <f t="shared" si="316"/>
        <v>0.1391602639203407</v>
      </c>
      <c r="S67" s="49">
        <f>IF(O67&gt;0,P67/O67,"-")</f>
        <v>2419.1666666666665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46</v>
      </c>
      <c r="AJ67" s="47">
        <f>AJ20</f>
        <v>100460.3</v>
      </c>
      <c r="AK67" s="48">
        <f t="shared" si="320"/>
        <v>0.13105413105413105</v>
      </c>
      <c r="AL67" s="48">
        <f t="shared" si="320"/>
        <v>8.4615469491059608E-2</v>
      </c>
      <c r="AM67" s="49">
        <f>IF(AI67&gt;0,AJ67/AI67,"-")</f>
        <v>2183.9195652173912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46</v>
      </c>
      <c r="BZ67" s="47">
        <f>BZ20</f>
        <v>100460.3</v>
      </c>
      <c r="CA67" s="48">
        <f t="shared" si="328"/>
        <v>0.13105413105413105</v>
      </c>
      <c r="CB67" s="48">
        <f t="shared" si="328"/>
        <v>8.4615469491059608E-2</v>
      </c>
      <c r="CC67" s="49">
        <f>IF(BY67&gt;0,BZ67/BY67,"-")</f>
        <v>2183.9195652173912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8</v>
      </c>
      <c r="F68" s="54">
        <f>F30</f>
        <v>10456.5</v>
      </c>
      <c r="G68" s="55">
        <f t="shared" si="314"/>
        <v>4.4198895027624308E-2</v>
      </c>
      <c r="H68" s="55">
        <f t="shared" si="314"/>
        <v>1.8818609231619796E-2</v>
      </c>
      <c r="I68" s="56">
        <f>IF(E68&gt;0,F68/E68,"-")</f>
        <v>1307.0625</v>
      </c>
      <c r="J68" s="67">
        <f>J30</f>
        <v>6</v>
      </c>
      <c r="K68" s="54">
        <f>K30</f>
        <v>9000</v>
      </c>
      <c r="L68" s="55">
        <f t="shared" si="315"/>
        <v>4.7244094488188976E-2</v>
      </c>
      <c r="M68" s="55">
        <f t="shared" si="315"/>
        <v>2.1121366186288574E-2</v>
      </c>
      <c r="N68" s="56">
        <f>IF(J68&gt;0,K68/J68,"-")</f>
        <v>1500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14</v>
      </c>
      <c r="AJ68" s="54">
        <f>AJ30</f>
        <v>19456.5</v>
      </c>
      <c r="AK68" s="55">
        <f t="shared" si="320"/>
        <v>3.9886039886039885E-2</v>
      </c>
      <c r="AL68" s="55">
        <f t="shared" si="320"/>
        <v>1.6387775889110438E-2</v>
      </c>
      <c r="AM68" s="56">
        <f>IF(AI68&gt;0,AJ68/AI68,"-")</f>
        <v>1389.75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14</v>
      </c>
      <c r="BZ68" s="54">
        <f>BZ30</f>
        <v>19456.5</v>
      </c>
      <c r="CA68" s="55">
        <f t="shared" si="328"/>
        <v>3.9886039886039885E-2</v>
      </c>
      <c r="CB68" s="55">
        <f t="shared" si="328"/>
        <v>1.6387775889110438E-2</v>
      </c>
      <c r="CC68" s="56">
        <f>IF(BY68&gt;0,BZ68/BY68,"-")</f>
        <v>1389.75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86</v>
      </c>
      <c r="F69" s="40">
        <f>SUM(F66:F68)</f>
        <v>298163</v>
      </c>
      <c r="G69" s="41">
        <f>IF(E69=0,"-",E69/E$88)</f>
        <v>0.29251700680272108</v>
      </c>
      <c r="H69" s="41">
        <f>IF(F69=0,"-",F69/F$88)</f>
        <v>0.30575279331427829</v>
      </c>
      <c r="I69" s="42"/>
      <c r="J69" s="68">
        <f>SUM(J66:J68)</f>
        <v>79</v>
      </c>
      <c r="K69" s="40">
        <f>SUM(K66:K68)</f>
        <v>241911.3</v>
      </c>
      <c r="L69" s="41">
        <f>IF(J69=0,"-",J69/J$88)</f>
        <v>0.27335640138408307</v>
      </c>
      <c r="M69" s="41">
        <f>IF(K69=0,"-",K69/K$88)</f>
        <v>0.21279375205504827</v>
      </c>
      <c r="N69" s="42"/>
      <c r="O69" s="68">
        <f>SUM(O66:O68)</f>
        <v>12</v>
      </c>
      <c r="P69" s="40">
        <f>SUM(P66:P68)</f>
        <v>42117.5</v>
      </c>
      <c r="Q69" s="41">
        <f>IF(O69=0,"-",O69/O$88)</f>
        <v>7.3619631901840496E-2</v>
      </c>
      <c r="R69" s="41">
        <f>IF(P69=0,"-",P69/P$88)</f>
        <v>4.150381218193426E-2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1</v>
      </c>
      <c r="AE69" s="40">
        <f>SUM(AE66:AE68)</f>
        <v>11900</v>
      </c>
      <c r="AF69" s="41">
        <f>IF(AD69=0,"-",AD69/AD$88)</f>
        <v>2.1459227467811159E-3</v>
      </c>
      <c r="AG69" s="41">
        <f>IF(AE69=0,"-",AE69/AE$88)</f>
        <v>6.1287360053660948E-3</v>
      </c>
      <c r="AH69" s="42"/>
      <c r="AI69" s="68">
        <f>SUM(AI66:AI68)</f>
        <v>178</v>
      </c>
      <c r="AJ69" s="40">
        <f>SUM(AJ66:AJ68)</f>
        <v>594091.80000000005</v>
      </c>
      <c r="AK69" s="41">
        <f>IF(AI69=0,"-",AI69/AI$88)</f>
        <v>0.14530612244897959</v>
      </c>
      <c r="AL69" s="41">
        <f>IF(AJ69=0,"-",AJ69/AJ$88)</f>
        <v>0.1150004508327669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178</v>
      </c>
      <c r="BZ69" s="40">
        <f>SUM(BZ66:BZ68)</f>
        <v>594091.80000000005</v>
      </c>
      <c r="CA69" s="41">
        <f>IF(BY69=0,"-",BY69/BY$88)</f>
        <v>0.10271206001154068</v>
      </c>
      <c r="CB69" s="41">
        <f>IF(BZ69=0,"-",BZ69/BZ$88)</f>
        <v>8.4219293736979312E-2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0</v>
      </c>
      <c r="F70" s="36">
        <f>F11</f>
        <v>0</v>
      </c>
      <c r="G70" s="37" t="str">
        <f t="shared" ref="G70:H72" si="329">IF(E70=0,"-",E70/E$73)</f>
        <v>-</v>
      </c>
      <c r="H70" s="37" t="str">
        <f t="shared" si="329"/>
        <v>-</v>
      </c>
      <c r="I70" s="38" t="str">
        <f>IF(E70&gt;0,F70/E70,"-")</f>
        <v>-</v>
      </c>
      <c r="J70" s="65">
        <f>J11</f>
        <v>23</v>
      </c>
      <c r="K70" s="36">
        <f>K11</f>
        <v>169532.5</v>
      </c>
      <c r="L70" s="37">
        <f t="shared" ref="L70:M72" si="330">IF(J70=0,"-",J70/J$73)</f>
        <v>1</v>
      </c>
      <c r="M70" s="37">
        <f t="shared" si="330"/>
        <v>1</v>
      </c>
      <c r="N70" s="38">
        <f>IF(J70&gt;0,K70/J70,"-")</f>
        <v>7370.978260869565</v>
      </c>
      <c r="O70" s="65">
        <f>O11</f>
        <v>49</v>
      </c>
      <c r="P70" s="36">
        <f>P11</f>
        <v>388355</v>
      </c>
      <c r="Q70" s="37">
        <f t="shared" ref="Q70:R72" si="331">IF(O70=0,"-",O70/O$73)</f>
        <v>0.92452830188679247</v>
      </c>
      <c r="R70" s="37">
        <f t="shared" si="331"/>
        <v>0.94821334830857129</v>
      </c>
      <c r="S70" s="38">
        <f>IF(O70&gt;0,P70/O70,"-")</f>
        <v>7925.6122448979595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4</v>
      </c>
      <c r="Z70" s="36">
        <f>Z11</f>
        <v>32000</v>
      </c>
      <c r="AA70" s="37">
        <f t="shared" ref="AA70:AB72" si="333">IF(Y70=0,"-",Y70/Y$73)</f>
        <v>0.8</v>
      </c>
      <c r="AB70" s="37">
        <f t="shared" si="333"/>
        <v>0.80808080808080807</v>
      </c>
      <c r="AC70" s="38">
        <f>IF(Y70&gt;0,Z70/Y70,"-")</f>
        <v>8000</v>
      </c>
      <c r="AD70" s="65">
        <f>AD11</f>
        <v>106</v>
      </c>
      <c r="AE70" s="36">
        <f>AE11</f>
        <v>465306</v>
      </c>
      <c r="AF70" s="37">
        <f t="shared" ref="AF70:AG72" si="334">IF(AD70=0,"-",AD70/AD$73)</f>
        <v>0.56084656084656082</v>
      </c>
      <c r="AG70" s="37">
        <f t="shared" si="334"/>
        <v>0.71509386465674563</v>
      </c>
      <c r="AH70" s="38">
        <f>IF(AD70&gt;0,AE70/AD70,"-")</f>
        <v>4389.6792452830186</v>
      </c>
      <c r="AI70" s="65">
        <f>AI11</f>
        <v>182</v>
      </c>
      <c r="AJ70" s="36">
        <f>AJ11</f>
        <v>1055193.5</v>
      </c>
      <c r="AK70" s="37">
        <f t="shared" ref="AK70:AL72" si="335">IF(AI70=0,"-",AI70/AI$73)</f>
        <v>0.67407407407407405</v>
      </c>
      <c r="AL70" s="37">
        <f t="shared" si="335"/>
        <v>0.83126048683079734</v>
      </c>
      <c r="AM70" s="38">
        <f>IF(AI70&gt;0,AJ70/AI70,"-")</f>
        <v>5797.7664835164833</v>
      </c>
      <c r="AN70" s="10"/>
      <c r="AO70" s="65">
        <f>AO11</f>
        <v>64</v>
      </c>
      <c r="AP70" s="36">
        <f>AP11</f>
        <v>301142.5</v>
      </c>
      <c r="AQ70" s="37">
        <f t="shared" ref="AQ70:AR72" si="336">IF(AO70=0,"-",AO70/AO$73)</f>
        <v>0.34782608695652173</v>
      </c>
      <c r="AR70" s="37">
        <f t="shared" si="336"/>
        <v>0.51506775323612219</v>
      </c>
      <c r="AS70" s="38">
        <f>IF(AO70&gt;0,AP70/AO70,"-")</f>
        <v>4705.3515625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182</v>
      </c>
      <c r="BZ70" s="36">
        <f>BZ11</f>
        <v>1055193.5</v>
      </c>
      <c r="CA70" s="37">
        <f t="shared" ref="CA70:CB72" si="343">IF(BY70=0,"-",BY70/BY$73)</f>
        <v>0.46666666666666667</v>
      </c>
      <c r="CB70" s="37">
        <f t="shared" si="343"/>
        <v>0.67949299155844534</v>
      </c>
      <c r="CC70" s="38">
        <f>IF(BY70&gt;0,BZ70/BY70,"-")</f>
        <v>5797.7664835164833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2</v>
      </c>
      <c r="P71" s="47">
        <f>P21</f>
        <v>11900</v>
      </c>
      <c r="Q71" s="48">
        <f t="shared" si="331"/>
        <v>3.7735849056603772E-2</v>
      </c>
      <c r="R71" s="48">
        <f t="shared" si="331"/>
        <v>2.9055217120603567E-2</v>
      </c>
      <c r="S71" s="49">
        <f>IF(O71&gt;0,P71/O71,"-")</f>
        <v>5950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1</v>
      </c>
      <c r="Z71" s="47">
        <f>Z21</f>
        <v>7600</v>
      </c>
      <c r="AA71" s="48">
        <f t="shared" si="333"/>
        <v>0.2</v>
      </c>
      <c r="AB71" s="48">
        <f t="shared" si="333"/>
        <v>0.19191919191919191</v>
      </c>
      <c r="AC71" s="49">
        <f>IF(Y71&gt;0,Z71/Y71,"-")</f>
        <v>7600</v>
      </c>
      <c r="AD71" s="66">
        <f>AD21</f>
        <v>75</v>
      </c>
      <c r="AE71" s="47">
        <f>AE21</f>
        <v>169351.1</v>
      </c>
      <c r="AF71" s="48">
        <f t="shared" si="334"/>
        <v>0.3968253968253968</v>
      </c>
      <c r="AG71" s="48">
        <f t="shared" si="334"/>
        <v>0.2602629937780106</v>
      </c>
      <c r="AH71" s="49">
        <f>IF(AD71&gt;0,AE71/AD71,"-")</f>
        <v>2258.0146666666669</v>
      </c>
      <c r="AI71" s="66">
        <f>AI21</f>
        <v>78</v>
      </c>
      <c r="AJ71" s="47">
        <f>AJ21</f>
        <v>188851.1</v>
      </c>
      <c r="AK71" s="48">
        <f t="shared" si="335"/>
        <v>0.28888888888888886</v>
      </c>
      <c r="AL71" s="48">
        <f t="shared" si="335"/>
        <v>0.14877314665464828</v>
      </c>
      <c r="AM71" s="49">
        <f>IF(AI71&gt;0,AJ71/AI71,"-")</f>
        <v>2421.167948717949</v>
      </c>
      <c r="AN71" s="10"/>
      <c r="AO71" s="66">
        <f>AO21</f>
        <v>112</v>
      </c>
      <c r="AP71" s="47">
        <f>AP21</f>
        <v>268994.5</v>
      </c>
      <c r="AQ71" s="48">
        <f t="shared" si="336"/>
        <v>0.60869565217391308</v>
      </c>
      <c r="AR71" s="48">
        <f t="shared" si="336"/>
        <v>0.46008249499115561</v>
      </c>
      <c r="AS71" s="49">
        <f>IF(AO71&gt;0,AP71/AO71,"-")</f>
        <v>2401.7366071428573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112</v>
      </c>
      <c r="BT71" s="47">
        <f>BT21</f>
        <v>268994.5</v>
      </c>
      <c r="BU71" s="48">
        <f t="shared" si="342"/>
        <v>0.93333333333333335</v>
      </c>
      <c r="BV71" s="48">
        <f t="shared" si="342"/>
        <v>0.94875623978699464</v>
      </c>
      <c r="BW71" s="49">
        <f>IF(BS71&gt;0,BT71/BS71,"-")</f>
        <v>2401.7366071428573</v>
      </c>
      <c r="BY71" s="66">
        <f>BY21</f>
        <v>190</v>
      </c>
      <c r="BZ71" s="47">
        <f>BZ21</f>
        <v>457845.6</v>
      </c>
      <c r="CA71" s="48">
        <f t="shared" si="343"/>
        <v>0.48717948717948717</v>
      </c>
      <c r="CB71" s="48">
        <f t="shared" si="343"/>
        <v>0.2948301675625099</v>
      </c>
      <c r="CC71" s="49">
        <f>IF(BY71&gt;0,BZ71/BY71,"-")</f>
        <v>2409.713684210526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0</v>
      </c>
      <c r="K72" s="54">
        <f>K31</f>
        <v>0</v>
      </c>
      <c r="L72" s="55" t="str">
        <f t="shared" si="330"/>
        <v>-</v>
      </c>
      <c r="M72" s="55" t="str">
        <f t="shared" si="330"/>
        <v>-</v>
      </c>
      <c r="N72" s="49" t="str">
        <f>IF(J72&gt;0,K72/J72,"-")</f>
        <v>-</v>
      </c>
      <c r="O72" s="67">
        <f>O31</f>
        <v>2</v>
      </c>
      <c r="P72" s="54">
        <f>P31</f>
        <v>9310</v>
      </c>
      <c r="Q72" s="55">
        <f t="shared" si="331"/>
        <v>3.7735849056603772E-2</v>
      </c>
      <c r="R72" s="55">
        <f t="shared" si="331"/>
        <v>2.2731434570825142E-2</v>
      </c>
      <c r="S72" s="49">
        <f>IF(O72&gt;0,P72/O72,"-")</f>
        <v>4655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8</v>
      </c>
      <c r="AE72" s="54">
        <f>AE31</f>
        <v>16035.1</v>
      </c>
      <c r="AF72" s="55">
        <f t="shared" si="334"/>
        <v>4.2328042328042326E-2</v>
      </c>
      <c r="AG72" s="55">
        <f t="shared" si="334"/>
        <v>2.4643141565243908E-2</v>
      </c>
      <c r="AH72" s="49">
        <f>IF(AD72&gt;0,AE72/AD72,"-")</f>
        <v>2004.3875</v>
      </c>
      <c r="AI72" s="67">
        <f>AI31</f>
        <v>10</v>
      </c>
      <c r="AJ72" s="54">
        <f>AJ31</f>
        <v>25345.1</v>
      </c>
      <c r="AK72" s="55">
        <f t="shared" si="335"/>
        <v>3.7037037037037035E-2</v>
      </c>
      <c r="AL72" s="55">
        <f t="shared" si="335"/>
        <v>1.9966366514554194E-2</v>
      </c>
      <c r="AM72" s="49">
        <f>IF(AI72&gt;0,AJ72/AI72,"-")</f>
        <v>2534.5099999999998</v>
      </c>
      <c r="AN72" s="10"/>
      <c r="AO72" s="67">
        <f>AO31</f>
        <v>8</v>
      </c>
      <c r="AP72" s="54">
        <f>AP31</f>
        <v>14528.8</v>
      </c>
      <c r="AQ72" s="55">
        <f t="shared" si="336"/>
        <v>4.3478260869565216E-2</v>
      </c>
      <c r="AR72" s="55">
        <f t="shared" si="336"/>
        <v>2.4849751772722122E-2</v>
      </c>
      <c r="AS72" s="49">
        <f>IF(AO72&gt;0,AP72/AO72,"-")</f>
        <v>1816.1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8</v>
      </c>
      <c r="BT72" s="54">
        <f>BT31</f>
        <v>14528.8</v>
      </c>
      <c r="BU72" s="55">
        <f t="shared" si="342"/>
        <v>6.6666666666666666E-2</v>
      </c>
      <c r="BV72" s="55">
        <f t="shared" si="342"/>
        <v>5.1243760213005418E-2</v>
      </c>
      <c r="BW72" s="49">
        <f>IF(BS72&gt;0,BT72/BS72,"-")</f>
        <v>1816.1</v>
      </c>
      <c r="BY72" s="67">
        <f>BY31</f>
        <v>18</v>
      </c>
      <c r="BZ72" s="54">
        <f>BZ31</f>
        <v>39873.899999999994</v>
      </c>
      <c r="CA72" s="55">
        <f t="shared" si="343"/>
        <v>4.6153846153846156E-2</v>
      </c>
      <c r="CB72" s="55">
        <f t="shared" si="343"/>
        <v>2.5676840879044732E-2</v>
      </c>
      <c r="CC72" s="49">
        <f>IF(BY72&gt;0,BZ72/BY72,"-")</f>
        <v>2215.2166666666662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0</v>
      </c>
      <c r="F73" s="40">
        <f>SUM(F70:F72)</f>
        <v>0</v>
      </c>
      <c r="G73" s="41" t="str">
        <f>IF(E73=0,"-",E73/E$88)</f>
        <v>-</v>
      </c>
      <c r="H73" s="41" t="str">
        <f>IF(F73=0,"-",F73/F$88)</f>
        <v>-</v>
      </c>
      <c r="I73" s="42"/>
      <c r="J73" s="68">
        <f>SUM(J70:J72)</f>
        <v>23</v>
      </c>
      <c r="K73" s="40">
        <f>SUM(K70:K72)</f>
        <v>169532.5</v>
      </c>
      <c r="L73" s="41">
        <f>IF(J73=0,"-",J73/J$88)</f>
        <v>7.9584775086505188E-2</v>
      </c>
      <c r="M73" s="41">
        <f>IF(K73=0,"-",K73/K$88)</f>
        <v>0.1491267946981909</v>
      </c>
      <c r="N73" s="42"/>
      <c r="O73" s="68">
        <f>SUM(O70:O72)</f>
        <v>53</v>
      </c>
      <c r="P73" s="40">
        <f>SUM(P70:P72)</f>
        <v>409565</v>
      </c>
      <c r="Q73" s="41">
        <f>IF(O73=0,"-",O73/O$88)</f>
        <v>0.32515337423312884</v>
      </c>
      <c r="R73" s="41">
        <f>IF(P73=0,"-",P73/P$88)</f>
        <v>0.40359728939974848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5</v>
      </c>
      <c r="Z73" s="40">
        <f>SUM(Z70:Z72)</f>
        <v>39600</v>
      </c>
      <c r="AA73" s="41">
        <f>IF(Y73=0,"-",Y73/Y$88)</f>
        <v>0.38461538461538464</v>
      </c>
      <c r="AB73" s="41">
        <f>IF(Z73=0,"-",Z73/Z$88)</f>
        <v>0.40604973083824658</v>
      </c>
      <c r="AC73" s="42"/>
      <c r="AD73" s="68">
        <f>SUM(AD70:AD72)</f>
        <v>189</v>
      </c>
      <c r="AE73" s="40">
        <f>SUM(AE70:AE72)</f>
        <v>650692.19999999995</v>
      </c>
      <c r="AF73" s="41">
        <f>IF(AD73=0,"-",AD73/AD$88)</f>
        <v>0.40557939914163088</v>
      </c>
      <c r="AG73" s="41">
        <f>IF(AE73=0,"-",AE73/AE$88)</f>
        <v>0.33511938777738454</v>
      </c>
      <c r="AH73" s="42"/>
      <c r="AI73" s="68">
        <f>SUM(AI70:AI72)</f>
        <v>270</v>
      </c>
      <c r="AJ73" s="40">
        <f>SUM(AJ70:AJ72)</f>
        <v>1269389.7000000002</v>
      </c>
      <c r="AK73" s="41">
        <f>IF(AI73=0,"-",AI73/AI$88)</f>
        <v>0.22040816326530613</v>
      </c>
      <c r="AL73" s="41">
        <f>IF(AJ73=0,"-",AJ73/AJ$88)</f>
        <v>0.245720253641728</v>
      </c>
      <c r="AM73" s="42"/>
      <c r="AN73" s="16"/>
      <c r="AO73" s="68">
        <f>SUM(AO70:AO72)</f>
        <v>184</v>
      </c>
      <c r="AP73" s="40">
        <f>SUM(AP70:AP72)</f>
        <v>584665.80000000005</v>
      </c>
      <c r="AQ73" s="41">
        <f>IF(AO73=0,"-",AO73/AO$88)</f>
        <v>0.31506849315068491</v>
      </c>
      <c r="AR73" s="41">
        <f>IF(AP73=0,"-",AP73/AP$88)</f>
        <v>0.25912386987329539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120</v>
      </c>
      <c r="BT73" s="40">
        <f>SUM(BT70:BT72)</f>
        <v>283523.3</v>
      </c>
      <c r="BU73" s="41">
        <f>IF(BS73=0,"-",BS73/BS$88)</f>
        <v>0.23622047244094488</v>
      </c>
      <c r="BV73" s="41">
        <f>IF(BT73=0,"-",BT73/BT$88)</f>
        <v>0.15016246667368954</v>
      </c>
      <c r="BW73" s="42"/>
      <c r="BY73" s="68">
        <f>SUM(BY70:BY72)</f>
        <v>390</v>
      </c>
      <c r="BZ73" s="40">
        <f>SUM(BZ70:BZ72)</f>
        <v>1552913</v>
      </c>
      <c r="CA73" s="41">
        <f>IF(BY73=0,"-",BY73/BY$88)</f>
        <v>0.22504327755337564</v>
      </c>
      <c r="CB73" s="41">
        <f>IF(BZ73=0,"-",BZ73/BZ$88)</f>
        <v>0.2201431430209502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70</v>
      </c>
      <c r="AE75" s="36">
        <f>AE12</f>
        <v>429472.6</v>
      </c>
      <c r="AF75" s="37">
        <f t="shared" ref="AF75:AG77" si="349">IF(AD75=0,"-",AD75/AD$73)</f>
        <v>0.37037037037037035</v>
      </c>
      <c r="AG75" s="37">
        <f t="shared" si="349"/>
        <v>0.66002420191912547</v>
      </c>
      <c r="AH75" s="38">
        <f>IF(AD75&gt;0,AE75/AD75,"-")</f>
        <v>6135.3228571428572</v>
      </c>
      <c r="AI75" s="65">
        <f>AI12</f>
        <v>70</v>
      </c>
      <c r="AJ75" s="36">
        <f>AJ12</f>
        <v>429472.6</v>
      </c>
      <c r="AK75" s="37">
        <f t="shared" ref="AK75:AL77" si="350">IF(AI75=0,"-",AI75/AI$73)</f>
        <v>0.25925925925925924</v>
      </c>
      <c r="AL75" s="37">
        <f t="shared" si="350"/>
        <v>0.33832998644939366</v>
      </c>
      <c r="AM75" s="38">
        <f>IF(AI75&gt;0,AJ75/AI75,"-")</f>
        <v>6135.3228571428572</v>
      </c>
      <c r="AN75" s="10"/>
      <c r="AO75" s="65">
        <f>AO12</f>
        <v>142</v>
      </c>
      <c r="AP75" s="36">
        <f>AP12</f>
        <v>644082.9</v>
      </c>
      <c r="AQ75" s="37">
        <f t="shared" ref="AQ75:AR77" si="351">IF(AO75=0,"-",AO75/AO$73)</f>
        <v>0.77173913043478259</v>
      </c>
      <c r="AR75" s="37">
        <f t="shared" si="351"/>
        <v>1.1016257492742008</v>
      </c>
      <c r="AS75" s="38">
        <f>IF(AO75&gt;0,AP75/AO75,"-")</f>
        <v>4535.795070422535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142</v>
      </c>
      <c r="BT75" s="36">
        <f>BT12</f>
        <v>644082.9</v>
      </c>
      <c r="BU75" s="37">
        <f t="shared" ref="BU75:BV77" si="357">IF(BS75=0,"-",BS75/BS$73)</f>
        <v>1.1833333333333333</v>
      </c>
      <c r="BV75" s="37">
        <f t="shared" si="357"/>
        <v>2.2717106495303914</v>
      </c>
      <c r="BW75" s="38">
        <f>IF(BS75&gt;0,BT75/BS75,"-")</f>
        <v>4535.795070422535</v>
      </c>
      <c r="BY75" s="65">
        <f>BY12</f>
        <v>212</v>
      </c>
      <c r="BZ75" s="36">
        <f>BZ12</f>
        <v>1073555.5</v>
      </c>
      <c r="CA75" s="37">
        <f t="shared" ref="CA75:CB77" si="358">IF(BY75=0,"-",BY75/BY$73)</f>
        <v>0.54358974358974355</v>
      </c>
      <c r="CB75" s="37">
        <f t="shared" si="358"/>
        <v>0.69131722124806738</v>
      </c>
      <c r="CC75" s="38">
        <f>IF(BY75&gt;0,BZ75/BY75,"-")</f>
        <v>5063.941037735849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83</v>
      </c>
      <c r="AE76" s="47">
        <f>AE22</f>
        <v>124179.6</v>
      </c>
      <c r="AF76" s="48">
        <f t="shared" si="349"/>
        <v>0.43915343915343913</v>
      </c>
      <c r="AG76" s="48">
        <f t="shared" si="349"/>
        <v>0.19084230608573458</v>
      </c>
      <c r="AH76" s="49">
        <f>IF(AD76&gt;0,AE76/AD76,"-")</f>
        <v>1496.1397590361446</v>
      </c>
      <c r="AI76" s="66">
        <f>AI22</f>
        <v>83</v>
      </c>
      <c r="AJ76" s="47">
        <f>AJ22</f>
        <v>124179.6</v>
      </c>
      <c r="AK76" s="48">
        <f t="shared" si="350"/>
        <v>0.30740740740740741</v>
      </c>
      <c r="AL76" s="48">
        <f t="shared" si="350"/>
        <v>9.7826223105481308E-2</v>
      </c>
      <c r="AM76" s="49">
        <f>IF(AI76&gt;0,AJ76/AI76,"-")</f>
        <v>1496.1397590361446</v>
      </c>
      <c r="AN76" s="10"/>
      <c r="AO76" s="66">
        <f>AO22</f>
        <v>109</v>
      </c>
      <c r="AP76" s="47">
        <f>AP22</f>
        <v>161627.29999999999</v>
      </c>
      <c r="AQ76" s="48">
        <f t="shared" si="351"/>
        <v>0.59239130434782605</v>
      </c>
      <c r="AR76" s="48">
        <f t="shared" si="351"/>
        <v>0.27644391035015214</v>
      </c>
      <c r="AS76" s="49">
        <f>IF(AO76&gt;0,AP76/AO76,"-")</f>
        <v>1482.8192660550458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109</v>
      </c>
      <c r="BT76" s="47">
        <f>BT22</f>
        <v>161627.29999999999</v>
      </c>
      <c r="BU76" s="48">
        <f t="shared" si="357"/>
        <v>0.90833333333333333</v>
      </c>
      <c r="BV76" s="48">
        <f t="shared" si="357"/>
        <v>0.57006708090657798</v>
      </c>
      <c r="BW76" s="49">
        <f>IF(BS76&gt;0,BT76/BS76,"-")</f>
        <v>1482.8192660550458</v>
      </c>
      <c r="BY76" s="66">
        <f>BY22</f>
        <v>192</v>
      </c>
      <c r="BZ76" s="47">
        <f>BZ22</f>
        <v>285806.90000000002</v>
      </c>
      <c r="CA76" s="48">
        <f t="shared" si="358"/>
        <v>0.49230769230769234</v>
      </c>
      <c r="CB76" s="48">
        <f t="shared" si="358"/>
        <v>0.18404566128302102</v>
      </c>
      <c r="CC76" s="49">
        <f>IF(BY76&gt;0,BZ76/BY76,"-")</f>
        <v>1488.5776041666668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7</v>
      </c>
      <c r="AE77" s="54">
        <f>AE32</f>
        <v>15023.3</v>
      </c>
      <c r="AF77" s="55">
        <f t="shared" si="349"/>
        <v>3.7037037037037035E-2</v>
      </c>
      <c r="AG77" s="55">
        <f t="shared" si="349"/>
        <v>2.3088182092854348E-2</v>
      </c>
      <c r="AH77" s="49">
        <f>IF(AD77&gt;0,AE77/AD77,"-")</f>
        <v>2146.1857142857143</v>
      </c>
      <c r="AI77" s="67">
        <f>AI32</f>
        <v>7</v>
      </c>
      <c r="AJ77" s="54">
        <f>AJ32</f>
        <v>15023.3</v>
      </c>
      <c r="AK77" s="55">
        <f t="shared" si="350"/>
        <v>2.5925925925925925E-2</v>
      </c>
      <c r="AL77" s="55">
        <f t="shared" si="350"/>
        <v>1.1835057429566347E-2</v>
      </c>
      <c r="AM77" s="49">
        <f>IF(AI77&gt;0,AJ77/AI77,"-")</f>
        <v>2146.1857142857143</v>
      </c>
      <c r="AN77" s="10"/>
      <c r="AO77" s="67">
        <f>AO32</f>
        <v>8</v>
      </c>
      <c r="AP77" s="54">
        <f>AP32</f>
        <v>11964.8</v>
      </c>
      <c r="AQ77" s="55">
        <f t="shared" si="351"/>
        <v>4.3478260869565216E-2</v>
      </c>
      <c r="AR77" s="55">
        <f t="shared" si="351"/>
        <v>2.0464340483058865E-2</v>
      </c>
      <c r="AS77" s="49">
        <f>IF(AO77&gt;0,AP77/AO77,"-")</f>
        <v>1495.6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8</v>
      </c>
      <c r="BT77" s="54">
        <f>BT32</f>
        <v>11964.8</v>
      </c>
      <c r="BU77" s="55">
        <f t="shared" si="357"/>
        <v>6.6666666666666666E-2</v>
      </c>
      <c r="BV77" s="55">
        <f t="shared" si="357"/>
        <v>4.2200411747464847E-2</v>
      </c>
      <c r="BW77" s="49">
        <f>IF(BS77&gt;0,BT77/BS77,"-")</f>
        <v>1495.6</v>
      </c>
      <c r="BY77" s="67">
        <f>BY32</f>
        <v>15</v>
      </c>
      <c r="BZ77" s="54">
        <f>BZ32</f>
        <v>26988.1</v>
      </c>
      <c r="CA77" s="55">
        <f t="shared" si="358"/>
        <v>3.8461538461538464E-2</v>
      </c>
      <c r="CB77" s="55">
        <f t="shared" si="358"/>
        <v>1.7379016081390263E-2</v>
      </c>
      <c r="CC77" s="49">
        <f>IF(BY77&gt;0,BZ77/BY77,"-")</f>
        <v>1799.2066666666665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160</v>
      </c>
      <c r="AE78" s="40">
        <f>SUM(AE75:AE77)</f>
        <v>568675.5</v>
      </c>
      <c r="AF78" s="41">
        <f>IF(AD78=0,"-",AD78/AD$88)</f>
        <v>0.34334763948497854</v>
      </c>
      <c r="AG78" s="41">
        <f>IF(AE78=0,"-",AE78/AE$88)</f>
        <v>0.2928791606907199</v>
      </c>
      <c r="AH78" s="42"/>
      <c r="AI78" s="68">
        <f>SUM(AI75:AI77)</f>
        <v>160</v>
      </c>
      <c r="AJ78" s="40">
        <f>SUM(AJ75:AJ77)</f>
        <v>568675.5</v>
      </c>
      <c r="AK78" s="41">
        <f>IF(AI78=0,"-",AI78/AI$88)</f>
        <v>0.1306122448979592</v>
      </c>
      <c r="AL78" s="41">
        <f>IF(AJ78=0,"-",AJ78/AJ$88)</f>
        <v>0.11008052775269601</v>
      </c>
      <c r="AM78" s="42"/>
      <c r="AN78" s="16"/>
      <c r="AO78" s="68">
        <f>SUM(AO75:AO77)</f>
        <v>259</v>
      </c>
      <c r="AP78" s="40">
        <f>SUM(AP75:AP77)</f>
        <v>817675</v>
      </c>
      <c r="AQ78" s="41">
        <f>IF(AO78=0,"-",AO78/AO$88)</f>
        <v>0.4434931506849315</v>
      </c>
      <c r="AR78" s="41">
        <f>IF(AP78=0,"-",AP78/AP$88)</f>
        <v>0.36239354225721221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259</v>
      </c>
      <c r="BT78" s="40">
        <f>SUM(BT75:BT77)</f>
        <v>817675</v>
      </c>
      <c r="BU78" s="41">
        <f>IF(BS78=0,"-",BS78/BS$88)</f>
        <v>0.50984251968503935</v>
      </c>
      <c r="BV78" s="41">
        <f>IF(BT78=0,"-",BT78/BT$88)</f>
        <v>0.43306527166341924</v>
      </c>
      <c r="BW78" s="42"/>
      <c r="BY78" s="68">
        <f>SUM(BY75:BY77)</f>
        <v>419</v>
      </c>
      <c r="BZ78" s="40">
        <f>SUM(BZ75:BZ77)</f>
        <v>1386350.5</v>
      </c>
      <c r="CA78" s="41">
        <f>IF(BY78=0,"-",BY78/BY$88)</f>
        <v>0.24177726485862666</v>
      </c>
      <c r="CB78" s="41">
        <f>IF(BZ78=0,"-",BZ78/BZ$88)</f>
        <v>0.1965310074670415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294</v>
      </c>
      <c r="F88" s="99">
        <f>F82+F73+F64+F54+F59+F69+F78+F87</f>
        <v>975176.70000000007</v>
      </c>
      <c r="G88" s="100"/>
      <c r="H88" s="100"/>
      <c r="I88" s="101">
        <f>IF(E88&gt;0,F88/E88,"-")</f>
        <v>3316.9275510204084</v>
      </c>
      <c r="J88" s="98">
        <f>J82+J73+J64+J54+J59+J69+J78+J87</f>
        <v>289</v>
      </c>
      <c r="K88" s="99">
        <f>K82+K73+K64+K54+K59+K69+K78+K87</f>
        <v>1136834.6000000001</v>
      </c>
      <c r="L88" s="100"/>
      <c r="M88" s="100"/>
      <c r="N88" s="101">
        <f>IF(J88&gt;0,K88/J88,"-")</f>
        <v>3933.683737024222</v>
      </c>
      <c r="O88" s="98">
        <f>O82+O73+O64+O54+O59+O69+O78+O87</f>
        <v>163</v>
      </c>
      <c r="P88" s="99">
        <f>P82+P73+P64+P54+P59+P69+P78+P87</f>
        <v>1014786.3</v>
      </c>
      <c r="Q88" s="100"/>
      <c r="R88" s="100"/>
      <c r="S88" s="101">
        <f>IF(O88&gt;0,P88/O88,"-")</f>
        <v>6225.6828220858897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13</v>
      </c>
      <c r="Z88" s="99">
        <f>Z82+Z73+Z64+Z54+Z59+Z69+Z78+Z87</f>
        <v>97525</v>
      </c>
      <c r="AA88" s="100"/>
      <c r="AB88" s="100"/>
      <c r="AC88" s="101">
        <f>IF(Y88&gt;0,Z88/Y88,"-")</f>
        <v>7501.9230769230771</v>
      </c>
      <c r="AD88" s="98">
        <f>AD82+AD73+AD64+AD54+AD59+AD69+AD78+AD87</f>
        <v>466</v>
      </c>
      <c r="AE88" s="99">
        <f>AE82+AE73+AE64+AE54+AE59+AE69+AE78+AE87</f>
        <v>1941672.7999999998</v>
      </c>
      <c r="AF88" s="100"/>
      <c r="AG88" s="100"/>
      <c r="AH88" s="101">
        <f>IF(AD88&gt;0,AE88/AD88,"-")</f>
        <v>4166.6798283261796</v>
      </c>
      <c r="AI88" s="98">
        <f>AI82+AI73+AI64+AI54+AI59+AI69+AI78+AI87</f>
        <v>1225</v>
      </c>
      <c r="AJ88" s="99">
        <f>AJ82+AJ73+AJ64+AJ54+AJ59+AJ69+AJ78+AJ87</f>
        <v>5165995.4000000004</v>
      </c>
      <c r="AK88" s="100"/>
      <c r="AL88" s="100"/>
      <c r="AM88" s="101">
        <f>IF(AI88&gt;0,AJ88/AI88,"-")</f>
        <v>4217.1391020408164</v>
      </c>
      <c r="AN88" s="17"/>
      <c r="AO88" s="98">
        <f>AO82+AO73+AO64+AO54+AO59+AO69+AO78+AO87</f>
        <v>584</v>
      </c>
      <c r="AP88" s="99">
        <f>AP82+AP73+AP64+AP54+AP59+AP69+AP78+AP87</f>
        <v>2256317.7999999998</v>
      </c>
      <c r="AQ88" s="100"/>
      <c r="AR88" s="100"/>
      <c r="AS88" s="101">
        <f>IF(AO88&gt;0,AP88/AO88,"-")</f>
        <v>3863.5578767123284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508</v>
      </c>
      <c r="BT88" s="99">
        <f>BT82+BT73+BT64+BT54+BT59+BT69+BT78+BT87</f>
        <v>1888110.3</v>
      </c>
      <c r="BU88" s="100"/>
      <c r="BV88" s="100"/>
      <c r="BW88" s="101">
        <f>IF(BS88&gt;0,BT88/BS88,"-")</f>
        <v>3716.7525590551181</v>
      </c>
      <c r="BY88" s="98">
        <f>BY82+BY73+BY64+BY54+BY59+BY69+BY78+BY87</f>
        <v>1733</v>
      </c>
      <c r="BZ88" s="99">
        <f>BZ82+BZ73+BZ64+BZ54+BZ59+BZ69+BZ78+BZ87</f>
        <v>7054105.7000000002</v>
      </c>
      <c r="CA88" s="100"/>
      <c r="CB88" s="100"/>
      <c r="CC88" s="61">
        <f>IF(BY88&gt;0,BZ88/BY88,"-")</f>
        <v>4070.4591459896137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5.6643671289749752E-2</v>
      </c>
      <c r="I90" s="57"/>
      <c r="J90" s="57"/>
      <c r="K90" s="44"/>
      <c r="L90" s="45"/>
      <c r="M90" s="45">
        <f t="shared" ref="M90" si="389">M5</f>
        <v>7.2966141316748334E-2</v>
      </c>
      <c r="N90" s="57"/>
      <c r="O90" s="57"/>
      <c r="P90" s="44"/>
      <c r="Q90" s="45"/>
      <c r="R90" s="45">
        <f t="shared" ref="R90" si="390">R5</f>
        <v>1.821234338388867E-2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>
        <f t="shared" ref="AB90" si="392">AB5</f>
        <v>6.5624198923352986E-2</v>
      </c>
      <c r="AC90" s="57"/>
      <c r="AD90" s="57"/>
      <c r="AE90" s="44"/>
      <c r="AF90" s="45"/>
      <c r="AG90" s="45">
        <f t="shared" ref="AG90" si="393">AG5</f>
        <v>0.11455071111878376</v>
      </c>
      <c r="AH90" s="57"/>
      <c r="AI90" s="57"/>
      <c r="AJ90" s="44"/>
      <c r="AK90" s="45"/>
      <c r="AL90" s="45">
        <f t="shared" ref="AL90" si="394">AL5</f>
        <v>7.4469456550464191E-2</v>
      </c>
      <c r="AM90" s="57"/>
      <c r="AN90" s="57"/>
      <c r="AO90" s="57"/>
      <c r="AP90" s="44"/>
      <c r="AQ90" s="45"/>
      <c r="AR90" s="45">
        <f t="shared" ref="AR90" si="395">AR5</f>
        <v>0.11301156246695392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0.13505037285162844</v>
      </c>
      <c r="BW90" s="57"/>
      <c r="BX90" s="57"/>
      <c r="BY90" s="57"/>
      <c r="BZ90" s="44"/>
      <c r="CA90" s="45"/>
      <c r="CB90" s="45">
        <f t="shared" ref="CB90" si="402">CB5</f>
        <v>9.0600856340216002E-2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0.70562886574012951</v>
      </c>
      <c r="I92" s="57"/>
      <c r="J92" s="57"/>
      <c r="K92" s="44"/>
      <c r="L92" s="45"/>
      <c r="M92" s="45">
        <f t="shared" ref="M92" si="403">M16</f>
        <v>0.65875649688331572</v>
      </c>
      <c r="N92" s="57"/>
      <c r="O92" s="57"/>
      <c r="P92" s="44"/>
      <c r="Q92" s="45"/>
      <c r="R92" s="45">
        <f t="shared" ref="R92" si="404">R16</f>
        <v>0.83303836652032459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>
        <f t="shared" ref="AB92" si="406">AB16</f>
        <v>0.83465778005639579</v>
      </c>
      <c r="AC92" s="57"/>
      <c r="AD92" s="57"/>
      <c r="AE92" s="44"/>
      <c r="AF92" s="45"/>
      <c r="AG92" s="45">
        <f t="shared" ref="AG92" si="407">AG16</f>
        <v>0.70503310341474634</v>
      </c>
      <c r="AH92" s="57"/>
      <c r="AI92" s="57"/>
      <c r="AJ92" s="44"/>
      <c r="AK92" s="45"/>
      <c r="AL92" s="45">
        <f t="shared" ref="AL92" si="408">AL16</f>
        <v>0.72252470960368853</v>
      </c>
      <c r="AM92" s="57"/>
      <c r="AN92" s="57"/>
      <c r="AO92" s="57"/>
      <c r="AP92" s="44"/>
      <c r="AQ92" s="45"/>
      <c r="AR92" s="45">
        <f t="shared" ref="AR92" si="409">AR16</f>
        <v>0.67691545933821917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0.61390952636612384</v>
      </c>
      <c r="BW92" s="57"/>
      <c r="BX92" s="57"/>
      <c r="BY92" s="57"/>
      <c r="BZ92" s="44"/>
      <c r="CA92" s="45"/>
      <c r="CB92" s="45">
        <f t="shared" ref="CB92" si="416">CB16</f>
        <v>0.6936028138810808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0.20698229992181491</v>
      </c>
      <c r="I93" s="57"/>
      <c r="J93" s="57"/>
      <c r="K93" s="44"/>
      <c r="L93" s="45"/>
      <c r="M93" s="45">
        <f t="shared" ref="M93" si="417">M26</f>
        <v>0.24916903585061748</v>
      </c>
      <c r="N93" s="57"/>
      <c r="O93" s="57"/>
      <c r="P93" s="44"/>
      <c r="Q93" s="45"/>
      <c r="R93" s="45">
        <f t="shared" ref="R93" si="418">R26</f>
        <v>0.11918239803953283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>
        <f t="shared" ref="AB93" si="420">AB26</f>
        <v>9.9718021020251221E-2</v>
      </c>
      <c r="AC93" s="57"/>
      <c r="AD93" s="57"/>
      <c r="AE93" s="44"/>
      <c r="AF93" s="45"/>
      <c r="AG93" s="45">
        <f t="shared" ref="AG93" si="421">AG26</f>
        <v>0.15850698428695092</v>
      </c>
      <c r="AH93" s="57"/>
      <c r="AI93" s="57"/>
      <c r="AJ93" s="44"/>
      <c r="AK93" s="45"/>
      <c r="AL93" s="45">
        <f t="shared" ref="AL93" si="422">AL26</f>
        <v>0.17892244313920963</v>
      </c>
      <c r="AM93" s="57"/>
      <c r="AN93" s="57"/>
      <c r="AO93" s="57"/>
      <c r="AP93" s="44"/>
      <c r="AQ93" s="45"/>
      <c r="AR93" s="45">
        <f t="shared" ref="AR93" si="423">AR26</f>
        <v>0.19085157241590703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0.22807025627687114</v>
      </c>
      <c r="BW93" s="57"/>
      <c r="BX93" s="57"/>
      <c r="BY93" s="57"/>
      <c r="BZ93" s="44"/>
      <c r="CA93" s="45"/>
      <c r="CB93" s="45">
        <f t="shared" ref="CB93" si="430">CB26</f>
        <v>0.19200945256267715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3.0745163048305896E-2</v>
      </c>
      <c r="I94" s="57"/>
      <c r="J94" s="57"/>
      <c r="K94" s="44"/>
      <c r="L94" s="45"/>
      <c r="M94" s="45">
        <f t="shared" ref="M94" si="431">M36</f>
        <v>1.9108325949318359E-2</v>
      </c>
      <c r="N94" s="57"/>
      <c r="O94" s="57"/>
      <c r="P94" s="44"/>
      <c r="Q94" s="45"/>
      <c r="R94" s="45">
        <f t="shared" ref="R94" si="432">R36</f>
        <v>2.9566892056253902E-2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2.1909201179519021E-2</v>
      </c>
      <c r="AH94" s="57"/>
      <c r="AI94" s="57"/>
      <c r="AJ94" s="44"/>
      <c r="AK94" s="45"/>
      <c r="AL94" s="45">
        <f t="shared" ref="AL94" si="436">AL36</f>
        <v>2.4083390706637606E-2</v>
      </c>
      <c r="AM94" s="57"/>
      <c r="AN94" s="57"/>
      <c r="AO94" s="57"/>
      <c r="AP94" s="44"/>
      <c r="AQ94" s="45"/>
      <c r="AR94" s="45">
        <f t="shared" ref="AR94" si="437">AR36</f>
        <v>1.9221405778919974E-2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2.2969844505376622E-2</v>
      </c>
      <c r="BW94" s="57"/>
      <c r="BX94" s="57"/>
      <c r="BY94" s="57"/>
      <c r="BZ94" s="44"/>
      <c r="CA94" s="45"/>
      <c r="CB94" s="45">
        <f t="shared" ref="CB94" si="444">CB36</f>
        <v>2.3786877216026125E-2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06" xr:uid="{00000000-0009-0000-0000-000009000000}"/>
  <mergeCells count="26">
    <mergeCell ref="C70:C72"/>
    <mergeCell ref="C75:C77"/>
    <mergeCell ref="C79:C81"/>
    <mergeCell ref="C84:C86"/>
    <mergeCell ref="C8:C15"/>
    <mergeCell ref="C18:C25"/>
    <mergeCell ref="C28:C35"/>
    <mergeCell ref="C40:C47"/>
    <mergeCell ref="C66:C68"/>
    <mergeCell ref="C61:C63"/>
    <mergeCell ref="BI3:BM3"/>
    <mergeCell ref="BN3:BR3"/>
    <mergeCell ref="BS3:BW3"/>
    <mergeCell ref="BY3:CC3"/>
    <mergeCell ref="C56:C58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AY3:BC3"/>
    <mergeCell ref="BD3:BH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72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32</v>
      </c>
      <c r="F5" s="36">
        <f>IFERROR(VLOOKUP($C$2&amp;"-"&amp;$A5&amp;"-"&amp;$D5&amp;"-"&amp;F$1,data!$L:$N,3,0),)</f>
        <v>174850.2</v>
      </c>
      <c r="G5" s="37">
        <f>IF(E5=0,"-",E5/E38)</f>
        <v>3.1872509960159362E-2</v>
      </c>
      <c r="H5" s="37">
        <f>IF(F5=0,"-",F5/F38)</f>
        <v>5.8685415046106942E-2</v>
      </c>
      <c r="I5" s="38">
        <f>IF(E5&gt;0,F5/E5,"-")</f>
        <v>5464.0687500000004</v>
      </c>
      <c r="J5" s="35">
        <f>IFERROR(VLOOKUP($C$2&amp;"-"&amp;$A5&amp;"-"&amp;$D5&amp;"-"&amp;J$1,data!$L:$N,2,0),)</f>
        <v>85</v>
      </c>
      <c r="K5" s="36">
        <f>IFERROR(VLOOKUP($C$2&amp;"-"&amp;$A5&amp;"-"&amp;$D5&amp;"-"&amp;K$1,data!$L:$N,3,0),)</f>
        <v>488250</v>
      </c>
      <c r="L5" s="37">
        <f>IF(J5=0,"-",J5/J38)</f>
        <v>0.11938202247191011</v>
      </c>
      <c r="M5" s="37">
        <f>IF(K5=0,"-",K5/K38)</f>
        <v>0.18839152018455879</v>
      </c>
      <c r="N5" s="38">
        <f>IF(J5&gt;0,K5/J5,"-")</f>
        <v>5744.1176470588234</v>
      </c>
      <c r="O5" s="35">
        <f>IFERROR(VLOOKUP($C$2&amp;"-"&amp;$A5&amp;"-"&amp;$D5&amp;"-"&amp;O$1,data!$L:$N,2,0),)</f>
        <v>99</v>
      </c>
      <c r="P5" s="36">
        <f>IFERROR(VLOOKUP($C$2&amp;"-"&amp;$A5&amp;"-"&amp;$D5&amp;"-"&amp;P$1,data!$L:$N,3,0),)</f>
        <v>578711.54</v>
      </c>
      <c r="Q5" s="37">
        <f>IF(O5=0,"-",O5/O38)</f>
        <v>0.26329787234042551</v>
      </c>
      <c r="R5" s="37">
        <f>IF(P5=0,"-",P5/P38)</f>
        <v>0.28048499857087333</v>
      </c>
      <c r="S5" s="38">
        <f>IF(O5&gt;0,P5/O5,"-")</f>
        <v>5845.5711111111113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315</v>
      </c>
      <c r="AE5" s="36">
        <f>IFERROR(VLOOKUP($C$2&amp;"-"&amp;$A5&amp;"-"&amp;$D5&amp;"-"&amp;AE$1,data!$L:$N,3,0),)</f>
        <v>1806126.7</v>
      </c>
      <c r="AF5" s="37">
        <f>IF(AD5=0,"-",AD5/AD38)</f>
        <v>0.1687198714515265</v>
      </c>
      <c r="AG5" s="37">
        <f>IF(AE5=0,"-",AE5/AE38)</f>
        <v>0.25701867626827907</v>
      </c>
      <c r="AH5" s="38">
        <f>IF(AD5&gt;0,AE5/AD5,"-")</f>
        <v>5733.735555555555</v>
      </c>
      <c r="AI5" s="35">
        <f>AD5+Y5+T5+O5+J5+E5</f>
        <v>531</v>
      </c>
      <c r="AJ5" s="36">
        <f>AE5+Z5+U5+P5+K5+F5</f>
        <v>3047938.4400000004</v>
      </c>
      <c r="AK5" s="37">
        <f>IF(AI5=0,"-",AI5/AI38)</f>
        <v>0.13412477898459207</v>
      </c>
      <c r="AL5" s="37">
        <f>IF(AJ5=0,"-",AJ5/AJ38)</f>
        <v>0.20788581509491039</v>
      </c>
      <c r="AM5" s="38">
        <f>IF(AI5&gt;0,AJ5/AI5,"-")</f>
        <v>5739.9970621468938</v>
      </c>
      <c r="AN5" s="10"/>
      <c r="AO5" s="35">
        <f>IFERROR(VLOOKUP($C$2&amp;"-"&amp;$A5&amp;"-"&amp;$D5&amp;"-"&amp;AO$1,data!$L:$N,2,0),)</f>
        <v>284</v>
      </c>
      <c r="AP5" s="36">
        <f>IFERROR(VLOOKUP($C$2&amp;"-"&amp;$A5&amp;"-"&amp;$D5&amp;"-"&amp;AP$1,data!$L:$N,3,0),)</f>
        <v>1596344.39</v>
      </c>
      <c r="AQ5" s="37">
        <f>IF(AO5=0,"-",AO5/AO38)</f>
        <v>0.14654282765737875</v>
      </c>
      <c r="AR5" s="37">
        <f>IF(AP5=0,"-",AP5/AP38)</f>
        <v>0.23653087788739025</v>
      </c>
      <c r="AS5" s="38">
        <f>IF(AO5&gt;0,AP5/AO5,"-")</f>
        <v>5620.9309507042253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284</v>
      </c>
      <c r="BT5" s="36">
        <f>BO5+BJ5+BE5+AZ5+AU5+AP5</f>
        <v>1596344.39</v>
      </c>
      <c r="BU5" s="37">
        <f>IF(BS5=0,"-",BS5/BS38)</f>
        <v>0.199438202247191</v>
      </c>
      <c r="BV5" s="37">
        <f>IF(BT5=0,"-",BT5/BT38)</f>
        <v>0.32712919254184131</v>
      </c>
      <c r="BW5" s="38">
        <f>IF(BS5&gt;0,BT5/BS5,"-")</f>
        <v>5620.9309507042253</v>
      </c>
      <c r="BY5" s="35">
        <f>AI5+BS5</f>
        <v>815</v>
      </c>
      <c r="BZ5" s="36">
        <f>AJ5+BT5</f>
        <v>4644282.83</v>
      </c>
      <c r="CA5" s="37">
        <f>IF(BY5=0,"-",BY5/BY38)</f>
        <v>0.15140256362623072</v>
      </c>
      <c r="CB5" s="37">
        <f>IF(BZ5=0,"-",BZ5/BZ38)</f>
        <v>0.23766306541645738</v>
      </c>
      <c r="CC5" s="38">
        <f>IF(BY5&gt;0,BZ5/BY5,"-")</f>
        <v>5698.5065398773004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32</v>
      </c>
      <c r="F6" s="40">
        <f>SUM(F5:F5)</f>
        <v>174850.2</v>
      </c>
      <c r="G6" s="41">
        <f>IF(E6=0,"-",E6/E38)</f>
        <v>3.1872509960159362E-2</v>
      </c>
      <c r="H6" s="41">
        <f>IF(F6=0,"-",F6/F38)</f>
        <v>5.8685415046106942E-2</v>
      </c>
      <c r="I6" s="42">
        <f>IF(F6=0,"-",F6/E6)</f>
        <v>5464.0687500000004</v>
      </c>
      <c r="J6" s="39">
        <f>SUM(J5:J5)</f>
        <v>85</v>
      </c>
      <c r="K6" s="40">
        <f>SUM(K5:K5)</f>
        <v>488250</v>
      </c>
      <c r="L6" s="41">
        <f>IF(J6=0,"-",J6/J38)</f>
        <v>0.11938202247191011</v>
      </c>
      <c r="M6" s="41">
        <f>IF(K6=0,"-",K6/K38)</f>
        <v>0.18839152018455879</v>
      </c>
      <c r="N6" s="42">
        <f>IF(K6=0,"-",K6/J6)</f>
        <v>5744.1176470588234</v>
      </c>
      <c r="O6" s="39">
        <f>SUM(O5:O5)</f>
        <v>99</v>
      </c>
      <c r="P6" s="40">
        <f>SUM(P5:P5)</f>
        <v>578711.54</v>
      </c>
      <c r="Q6" s="41">
        <f>IF(O6=0,"-",O6/O38)</f>
        <v>0.26329787234042551</v>
      </c>
      <c r="R6" s="41">
        <f>IF(P6=0,"-",P6/P38)</f>
        <v>0.28048499857087333</v>
      </c>
      <c r="S6" s="42">
        <f>IF(P6=0,"-",P6/O6)</f>
        <v>5845.5711111111113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315</v>
      </c>
      <c r="AE6" s="40">
        <f>SUM(AE5:AE5)</f>
        <v>1806126.7</v>
      </c>
      <c r="AF6" s="41">
        <f>IF(AD6=0,"-",AD6/AD38)</f>
        <v>0.1687198714515265</v>
      </c>
      <c r="AG6" s="41">
        <f>IF(AE6=0,"-",AE6/AE38)</f>
        <v>0.25701867626827907</v>
      </c>
      <c r="AH6" s="42">
        <f>IF(AE6=0,"-",AE6/AD6)</f>
        <v>5733.735555555555</v>
      </c>
      <c r="AI6" s="39">
        <f>SUM(AI5:AI5)</f>
        <v>531</v>
      </c>
      <c r="AJ6" s="40">
        <f>SUM(AJ5:AJ5)</f>
        <v>3047938.4400000004</v>
      </c>
      <c r="AK6" s="41">
        <f>IF(AI6=0,"-",AI6/AI38)</f>
        <v>0.13412477898459207</v>
      </c>
      <c r="AL6" s="41">
        <f>IF(AJ6=0,"-",AJ6/AJ38)</f>
        <v>0.20788581509491039</v>
      </c>
      <c r="AM6" s="42">
        <f>IF(AJ6=0,"-",AJ6/AI6)</f>
        <v>5739.9970621468938</v>
      </c>
      <c r="AN6" s="16"/>
      <c r="AO6" s="39">
        <f>SUM(AO5:AO5)</f>
        <v>284</v>
      </c>
      <c r="AP6" s="40">
        <f>SUM(AP5:AP5)</f>
        <v>1596344.39</v>
      </c>
      <c r="AQ6" s="41">
        <f>IF(AO6=0,"-",AO6/AO38)</f>
        <v>0.14654282765737875</v>
      </c>
      <c r="AR6" s="41">
        <f>IF(AP6=0,"-",AP6/AP38)</f>
        <v>0.23653087788739025</v>
      </c>
      <c r="AS6" s="42">
        <f>IF(AP6=0,"-",AP6/AO6)</f>
        <v>5620.9309507042253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284</v>
      </c>
      <c r="BT6" s="40">
        <f>SUM(BT5:BT5)</f>
        <v>1596344.39</v>
      </c>
      <c r="BU6" s="41">
        <f>IF(BS6=0,"-",BS6/BS38)</f>
        <v>0.199438202247191</v>
      </c>
      <c r="BV6" s="41">
        <f>IF(BT6=0,"-",BT6/BT38)</f>
        <v>0.32712919254184131</v>
      </c>
      <c r="BW6" s="42">
        <f>IF(BT6=0,"-",BT6/BS6)</f>
        <v>5620.9309507042253</v>
      </c>
      <c r="BY6" s="39">
        <f>SUM(BY5:BY5)</f>
        <v>815</v>
      </c>
      <c r="BZ6" s="40">
        <f>SUM(BZ5:BZ5)</f>
        <v>4644282.83</v>
      </c>
      <c r="CA6" s="41">
        <f>IF(BY6=0,"-",BY6/BY38)</f>
        <v>0.15140256362623072</v>
      </c>
      <c r="CB6" s="41">
        <f>IF(BZ6=0,"-",BZ6/BZ38)</f>
        <v>0.23766306541645738</v>
      </c>
      <c r="CC6" s="42">
        <f>IF(BZ6=0,"-",BZ6/BY6)</f>
        <v>5698.5065398773004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23</v>
      </c>
      <c r="F8" s="36">
        <f>IFERROR(VLOOKUP($C$2&amp;"-"&amp;$A8&amp;"-"&amp;$D8&amp;"-"&amp;F$1,data!$L:$N,3,0),)</f>
        <v>164180</v>
      </c>
      <c r="G8" s="37">
        <f>IF(E8&gt;0,E8/E$16,"-")</f>
        <v>3.7037037037037035E-2</v>
      </c>
      <c r="H8" s="37">
        <f>IF(F8&gt;0,F8/F$16,"-")</f>
        <v>7.9926167265858966E-2</v>
      </c>
      <c r="I8" s="38">
        <f>IF(E8&gt;0,F8/E8,"-")</f>
        <v>7138.260869565217</v>
      </c>
      <c r="J8" s="35">
        <f>IFERROR(VLOOKUP($C$2&amp;"-"&amp;$A8&amp;"-"&amp;$D8&amp;"-"&amp;J$1,data!$L:$N,2,0),)</f>
        <v>50</v>
      </c>
      <c r="K8" s="36">
        <f>IFERROR(VLOOKUP($C$2&amp;"-"&amp;$A8&amp;"-"&amp;$D8&amp;"-"&amp;K$1,data!$L:$N,3,0),)</f>
        <v>355160</v>
      </c>
      <c r="L8" s="37">
        <f>IF(J8&gt;0,J8/J$16,"-")</f>
        <v>0.13227513227513227</v>
      </c>
      <c r="M8" s="37">
        <f>IF(K8&gt;0,K8/K$16,"-")</f>
        <v>0.22306831217085044</v>
      </c>
      <c r="N8" s="38">
        <f>IF(J8&gt;0,K8/J8,"-")</f>
        <v>7103.2</v>
      </c>
      <c r="O8" s="35">
        <f>IFERROR(VLOOKUP($C$2&amp;"-"&amp;$A8&amp;"-"&amp;$D8&amp;"-"&amp;O$1,data!$L:$N,2,0),)</f>
        <v>67</v>
      </c>
      <c r="P8" s="36">
        <f>IFERROR(VLOOKUP($C$2&amp;"-"&amp;$A8&amp;"-"&amp;$D8&amp;"-"&amp;P$1,data!$L:$N,3,0),)</f>
        <v>480063.41</v>
      </c>
      <c r="Q8" s="37">
        <f>IF(O8&gt;0,O8/O$16,"-")</f>
        <v>0.37853107344632769</v>
      </c>
      <c r="R8" s="37">
        <f>IF(P8&gt;0,P8/P$16,"-")</f>
        <v>0.39669922903011873</v>
      </c>
      <c r="S8" s="38">
        <f>IF(O8&gt;0,P8/O8,"-")</f>
        <v>7165.1255223880589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249</v>
      </c>
      <c r="AE8" s="36">
        <f>IFERROR(VLOOKUP($C$2&amp;"-"&amp;$A8&amp;"-"&amp;$D8&amp;"-"&amp;AE$1,data!$L:$N,3,0),)</f>
        <v>1488715.78</v>
      </c>
      <c r="AF8" s="37">
        <f>IF(AD8&gt;0,AD8/AD$16,"-")</f>
        <v>0.23896353166986564</v>
      </c>
      <c r="AG8" s="37">
        <f>IF(AE8&gt;0,AE8/AE$16,"-")</f>
        <v>0.33089643557456783</v>
      </c>
      <c r="AH8" s="38">
        <f>IF(AD8&gt;0,AE8/AD8,"-")</f>
        <v>5978.778232931727</v>
      </c>
      <c r="AI8" s="35">
        <f t="shared" ref="AI8:AJ15" si="0">AD8+Y8+T8+O8+J8+E8</f>
        <v>389</v>
      </c>
      <c r="AJ8" s="36">
        <f t="shared" si="0"/>
        <v>2488119.19</v>
      </c>
      <c r="AK8" s="37">
        <f>IF(AI8&gt;0,AI8/AI$16,"-")</f>
        <v>0.17538322813345356</v>
      </c>
      <c r="AL8" s="37">
        <f>IF(AJ8&gt;0,AJ8/AJ$16,"-")</f>
        <v>0.26595293740557235</v>
      </c>
      <c r="AM8" s="38">
        <f>IF(AI8&gt;0,AJ8/AI8,"-")</f>
        <v>6396.1932904884316</v>
      </c>
      <c r="AN8" s="10"/>
      <c r="AO8" s="35">
        <f>IFERROR(VLOOKUP($C$2&amp;"-"&amp;$A8&amp;"-"&amp;$D8&amp;"-"&amp;AO$1,data!$L:$N,2,0),)</f>
        <v>212</v>
      </c>
      <c r="AP8" s="36">
        <f>IFERROR(VLOOKUP($C$2&amp;"-"&amp;$A8&amp;"-"&amp;$D8&amp;"-"&amp;AP$1,data!$L:$N,3,0),)</f>
        <v>1214920.27</v>
      </c>
      <c r="AQ8" s="37">
        <f>IF(AO8&gt;0,AO8/AO$16,"-")</f>
        <v>0.20948616600790515</v>
      </c>
      <c r="AR8" s="37">
        <f>IF(AP8&gt;0,AP8/AP$16,"-")</f>
        <v>0.28677540715663008</v>
      </c>
      <c r="AS8" s="38">
        <f>IF(AO8&gt;0,AP8/AO8,"-")</f>
        <v>5730.7559905660382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212</v>
      </c>
      <c r="BT8" s="36">
        <f t="shared" si="1"/>
        <v>1214920.27</v>
      </c>
      <c r="BU8" s="37">
        <f>IF(BS8&gt;0,BS8/BS$16,"-")</f>
        <v>0.42315369261477048</v>
      </c>
      <c r="BV8" s="37">
        <f>IF(BT8&gt;0,BT8/BT$16,"-")</f>
        <v>0.5120133656817214</v>
      </c>
      <c r="BW8" s="38">
        <f>IF(BS8&gt;0,BT8/BS8,"-")</f>
        <v>5730.7559905660382</v>
      </c>
      <c r="BY8" s="65">
        <f>BS8+AI8</f>
        <v>601</v>
      </c>
      <c r="BZ8" s="36">
        <f>BT8+AJ8</f>
        <v>3703039.46</v>
      </c>
      <c r="CA8" s="37">
        <f>IF(BY8&gt;0,BY8/BY$16,"-")</f>
        <v>0.22103714600956234</v>
      </c>
      <c r="CB8" s="37">
        <f>IF(BZ8&gt;0,BZ8/BZ$16,"-")</f>
        <v>0.31573496682365559</v>
      </c>
      <c r="CC8" s="38">
        <f>IF(BY8&gt;0,BZ8/BY8,"-")</f>
        <v>6161.4633277870216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439</v>
      </c>
      <c r="F9" s="47">
        <f>IFERROR(VLOOKUP($C$2&amp;"-"&amp;$A9&amp;"-"&amp;$D9&amp;"-"&amp;F$1,data!$L:$N,3,0),)+IFERROR(VLOOKUP($C$2&amp;"-"&amp;$A9&amp;"-Incubate 2019"&amp;"-"&amp;F$1,data!$L:$N,3,0),)</f>
        <v>1265342.5</v>
      </c>
      <c r="G9" s="48">
        <f t="shared" ref="G9:H15" si="2">IF(E9&gt;0,E9/E$16,"-")</f>
        <v>0.70692431561996782</v>
      </c>
      <c r="H9" s="48">
        <f t="shared" si="2"/>
        <v>0.61599449569740616</v>
      </c>
      <c r="I9" s="49">
        <f t="shared" ref="I9:I15" si="3">IF(E9&gt;0,F9/E9,"-")</f>
        <v>2882.3291571753984</v>
      </c>
      <c r="J9" s="46">
        <f>IFERROR(VLOOKUP($C$2&amp;"-"&amp;$A9&amp;"-"&amp;$D9&amp;"-"&amp;J$1,data!$L:$N,2,0),)+IFERROR(VLOOKUP($C$2&amp;"-"&amp;$A9&amp;"-Incubate 2019"&amp;"-"&amp;J$1,data!$L:$N,2,0),)</f>
        <v>185</v>
      </c>
      <c r="K9" s="47">
        <f>IFERROR(VLOOKUP($C$2&amp;"-"&amp;$A9&amp;"-"&amp;$D9&amp;"-"&amp;K$1,data!$L:$N,3,0),)+IFERROR(VLOOKUP($C$2&amp;"-"&amp;$A9&amp;"-Incubate 2019"&amp;"-"&amp;K$1,data!$L:$N,3,0),)</f>
        <v>516502.85</v>
      </c>
      <c r="L9" s="48">
        <f t="shared" ref="L9:L11" si="4">IF(J9&gt;0,J9/J$16,"-")</f>
        <v>0.48941798941798942</v>
      </c>
      <c r="M9" s="48">
        <f t="shared" ref="M9:M11" si="5">IF(K9&gt;0,K9/K$16,"-")</f>
        <v>0.32440426562938934</v>
      </c>
      <c r="N9" s="49">
        <f t="shared" ref="N9:N11" si="6">IF(J9&gt;0,K9/J9,"-")</f>
        <v>2791.9072972972972</v>
      </c>
      <c r="O9" s="46">
        <f>IFERROR(VLOOKUP($C$2&amp;"-"&amp;$A9&amp;"-"&amp;$D9&amp;"-"&amp;O$1,data!$L:$N,2,0),)+IFERROR(VLOOKUP($C$2&amp;"-"&amp;$A9&amp;"-Incubate 2019"&amp;"-"&amp;O$1,data!$L:$N,2,0),)</f>
        <v>1</v>
      </c>
      <c r="P9" s="47">
        <f>IFERROR(VLOOKUP($C$2&amp;"-"&amp;$A9&amp;"-"&amp;$D9&amp;"-"&amp;P$1,data!$L:$N,3,0),)+IFERROR(VLOOKUP($C$2&amp;"-"&amp;$A9&amp;"-Incubate 2019"&amp;"-"&amp;P$1,data!$L:$N,3,0),)</f>
        <v>8460</v>
      </c>
      <c r="Q9" s="48">
        <f t="shared" ref="Q9:Q11" si="7">IF(O9&gt;0,O9/O$16,"-")</f>
        <v>5.6497175141242938E-3</v>
      </c>
      <c r="R9" s="48">
        <f t="shared" ref="R9:R11" si="8">IF(P9&gt;0,P9/P$16,"-")</f>
        <v>6.9909003845862877E-3</v>
      </c>
      <c r="S9" s="49">
        <f t="shared" ref="S9:S11" si="9">IF(O9&gt;0,P9/O9,"-")</f>
        <v>8460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2</v>
      </c>
      <c r="AE9" s="47">
        <f>IFERROR(VLOOKUP($C$2&amp;"-"&amp;$A9&amp;"-"&amp;$D9&amp;"-"&amp;AE$1,data!$L:$N,3,0),)+IFERROR(VLOOKUP($C$2&amp;"-"&amp;$A9&amp;"-Incubate 2019"&amp;"-"&amp;AE$1,data!$L:$N,3,0),)</f>
        <v>11330</v>
      </c>
      <c r="AF9" s="48">
        <f t="shared" ref="AF9:AF11" si="16">IF(AD9&gt;0,AD9/AD$16,"-")</f>
        <v>1.9193857965451055E-3</v>
      </c>
      <c r="AG9" s="48">
        <f t="shared" ref="AG9:AG11" si="17">IF(AE9&gt;0,AE9/AE$16,"-")</f>
        <v>2.5183158971149307E-3</v>
      </c>
      <c r="AH9" s="49">
        <f t="shared" ref="AH9:AH11" si="18">IF(AD9&gt;0,AE9/AD9,"-")</f>
        <v>5665</v>
      </c>
      <c r="AI9" s="46">
        <f t="shared" si="0"/>
        <v>627</v>
      </c>
      <c r="AJ9" s="47">
        <f t="shared" si="0"/>
        <v>1801635.35</v>
      </c>
      <c r="AK9" s="48">
        <f t="shared" ref="AK9:AL15" si="19">IF(AI9&gt;0,AI9/AI$16,"-")</f>
        <v>0.28268710550045084</v>
      </c>
      <c r="AL9" s="48">
        <f t="shared" si="19"/>
        <v>0.19257526544225417</v>
      </c>
      <c r="AM9" s="49">
        <f t="shared" ref="AM9:AM15" si="20">IF(AI9&gt;0,AJ9/AI9,"-")</f>
        <v>2873.4216108452952</v>
      </c>
      <c r="AN9" s="10"/>
      <c r="AO9" s="46">
        <f>IFERROR(VLOOKUP($C$2&amp;"-"&amp;$A9&amp;"-"&amp;$D9&amp;"-"&amp;AO$1,data!$L:$N,2,0),)+IFERROR(VLOOKUP($C$2&amp;"-"&amp;$A9&amp;"-Incubate 2019"&amp;"-"&amp;AO$1,data!$L:$N,2,0),)</f>
        <v>4</v>
      </c>
      <c r="AP9" s="47">
        <f>IFERROR(VLOOKUP($C$2&amp;"-"&amp;$A9&amp;"-"&amp;$D9&amp;"-"&amp;AP$1,data!$L:$N,3,0),)+IFERROR(VLOOKUP($C$2&amp;"-"&amp;$A9&amp;"-Incubate 2019"&amp;"-"&amp;AP$1,data!$L:$N,3,0),)</f>
        <v>25600</v>
      </c>
      <c r="AQ9" s="48">
        <f t="shared" ref="AQ9:AQ11" si="21">IF(AO9&gt;0,AO9/AO$16,"-")</f>
        <v>3.952569169960474E-3</v>
      </c>
      <c r="AR9" s="48">
        <f t="shared" ref="AR9:AR11" si="22">IF(AP9&gt;0,AP9/AP$16,"-")</f>
        <v>6.0427425605548007E-3</v>
      </c>
      <c r="AS9" s="49">
        <f t="shared" ref="AS9:AS11" si="23">IF(AO9&gt;0,AP9/AO9,"-")</f>
        <v>6400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627</v>
      </c>
      <c r="BZ9" s="47">
        <f t="shared" si="42"/>
        <v>1801635.35</v>
      </c>
      <c r="CA9" s="48">
        <f t="shared" ref="CA9:CB15" si="43">IF(BY9&gt;0,BY9/BY$16,"-")</f>
        <v>0.23059948510481795</v>
      </c>
      <c r="CB9" s="48">
        <f t="shared" si="43"/>
        <v>0.15361415496786932</v>
      </c>
      <c r="CC9" s="49">
        <f t="shared" ref="CC9:CC15" si="44">IF(BY9&gt;0,BZ9/BY9,"-")</f>
        <v>2873.4216108452952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123</v>
      </c>
      <c r="F10" s="47">
        <f>IFERROR(VLOOKUP($C$2&amp;"-"&amp;$A10&amp;"-"&amp;$D10&amp;"-"&amp;F$1,data!$L:$N,3,0),)</f>
        <v>450425.99</v>
      </c>
      <c r="G10" s="48">
        <f t="shared" si="2"/>
        <v>0.19806763285024154</v>
      </c>
      <c r="H10" s="48">
        <f t="shared" si="2"/>
        <v>0.21927654414441536</v>
      </c>
      <c r="I10" s="49">
        <f t="shared" si="3"/>
        <v>3661.9999186991868</v>
      </c>
      <c r="J10" s="46">
        <f>IFERROR(VLOOKUP($C$2&amp;"-"&amp;$A10&amp;"-"&amp;$D10&amp;"-"&amp;J$1,data!$L:$N,2,0),)</f>
        <v>79</v>
      </c>
      <c r="K10" s="47">
        <f>IFERROR(VLOOKUP($C$2&amp;"-"&amp;$A10&amp;"-"&amp;$D10&amp;"-"&amp;K$1,data!$L:$N,3,0),)</f>
        <v>299405</v>
      </c>
      <c r="L10" s="48">
        <f t="shared" si="4"/>
        <v>0.20899470899470898</v>
      </c>
      <c r="M10" s="48">
        <f t="shared" si="5"/>
        <v>0.18804980292125653</v>
      </c>
      <c r="N10" s="49">
        <f t="shared" si="6"/>
        <v>3789.9367088607596</v>
      </c>
      <c r="O10" s="46">
        <f>IFERROR(VLOOKUP($C$2&amp;"-"&amp;$A10&amp;"-"&amp;$D10&amp;"-"&amp;O$1,data!$L:$N,2,0),)</f>
        <v>0</v>
      </c>
      <c r="P10" s="47">
        <f>IFERROR(VLOOKUP($C$2&amp;"-"&amp;$A10&amp;"-"&amp;$D10&amp;"-"&amp;P$1,data!$L:$N,3,0),)</f>
        <v>0</v>
      </c>
      <c r="Q10" s="48" t="str">
        <f t="shared" si="7"/>
        <v>-</v>
      </c>
      <c r="R10" s="48" t="str">
        <f t="shared" si="8"/>
        <v>-</v>
      </c>
      <c r="S10" s="49" t="str">
        <f t="shared" si="9"/>
        <v>-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202</v>
      </c>
      <c r="AJ10" s="47">
        <f t="shared" si="0"/>
        <v>749830.99</v>
      </c>
      <c r="AK10" s="48">
        <f t="shared" si="19"/>
        <v>9.107303877366997E-2</v>
      </c>
      <c r="AL10" s="48">
        <f t="shared" si="19"/>
        <v>8.0148794780296823E-2</v>
      </c>
      <c r="AM10" s="49">
        <f t="shared" si="20"/>
        <v>3712.034603960396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202</v>
      </c>
      <c r="BZ10" s="47">
        <f t="shared" si="42"/>
        <v>749830.99</v>
      </c>
      <c r="CA10" s="48">
        <f t="shared" si="43"/>
        <v>7.4292019124678185E-2</v>
      </c>
      <c r="CB10" s="48">
        <f t="shared" si="43"/>
        <v>6.3933389127589474E-2</v>
      </c>
      <c r="CC10" s="49">
        <f t="shared" si="44"/>
        <v>3712.034603960396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1</v>
      </c>
      <c r="F11" s="47">
        <f>IFERROR(VLOOKUP($C$2&amp;"-"&amp;$A11&amp;"-"&amp;$D11&amp;"-"&amp;F$1,data!$L:$N,3,0),)+IFERROR(VLOOKUP($C$2&amp;"-"&amp;$A11&amp;"-Incubate 2020"&amp;"-"&amp;F$1,data!$L:$N,3,0),)</f>
        <v>6000</v>
      </c>
      <c r="G11" s="48">
        <f t="shared" si="2"/>
        <v>1.6103059581320451E-3</v>
      </c>
      <c r="H11" s="48">
        <f t="shared" si="2"/>
        <v>2.920922180504043E-3</v>
      </c>
      <c r="I11" s="49">
        <f t="shared" si="3"/>
        <v>6000</v>
      </c>
      <c r="J11" s="46">
        <f>IFERROR(VLOOKUP($C$2&amp;"-"&amp;$A11&amp;"-"&amp;$D11&amp;"-"&amp;J$1,data!$L:$N,2,0),)+IFERROR(VLOOKUP($C$2&amp;"-"&amp;$A11&amp;"-Incubate 2020"&amp;"-"&amp;J$1,data!$L:$N,2,0),)</f>
        <v>52</v>
      </c>
      <c r="K11" s="47">
        <f>IFERROR(VLOOKUP($C$2&amp;"-"&amp;$A11&amp;"-"&amp;$D11&amp;"-"&amp;K$1,data!$L:$N,3,0),)+IFERROR(VLOOKUP($C$2&amp;"-"&amp;$A11&amp;"-Incubate 2020"&amp;"-"&amp;K$1,data!$L:$N,3,0),)</f>
        <v>347790.16</v>
      </c>
      <c r="L11" s="48">
        <f t="shared" si="4"/>
        <v>0.13756613756613756</v>
      </c>
      <c r="M11" s="48">
        <f t="shared" si="5"/>
        <v>0.21843947511214667</v>
      </c>
      <c r="N11" s="49">
        <f t="shared" si="6"/>
        <v>6688.2723076923075</v>
      </c>
      <c r="O11" s="46">
        <f>IFERROR(VLOOKUP($C$2&amp;"-"&amp;$A11&amp;"-"&amp;$D11&amp;"-"&amp;O$1,data!$L:$N,2,0),)+IFERROR(VLOOKUP($C$2&amp;"-"&amp;$A11&amp;"-Incubate 2020"&amp;"-"&amp;O$1,data!$L:$N,2,0),)</f>
        <v>96</v>
      </c>
      <c r="P11" s="47">
        <f>IFERROR(VLOOKUP($C$2&amp;"-"&amp;$A11&amp;"-"&amp;$D11&amp;"-"&amp;P$1,data!$L:$N,3,0),)+IFERROR(VLOOKUP($C$2&amp;"-"&amp;$A11&amp;"-Incubate 2020"&amp;"-"&amp;P$1,data!$L:$N,3,0),)</f>
        <v>632321.14</v>
      </c>
      <c r="Q11" s="48">
        <f t="shared" si="7"/>
        <v>0.5423728813559322</v>
      </c>
      <c r="R11" s="48">
        <f t="shared" si="8"/>
        <v>0.52251703319243969</v>
      </c>
      <c r="S11" s="49">
        <f t="shared" si="9"/>
        <v>6586.6785416666671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634</v>
      </c>
      <c r="AE11" s="47">
        <f>IFERROR(VLOOKUP($C$2&amp;"-"&amp;$A11&amp;"-"&amp;$D11&amp;"-"&amp;AE$1,data!$L:$N,3,0),)+IFERROR(VLOOKUP($C$2&amp;"-"&amp;$A11&amp;"-Incubate 2020"&amp;"-"&amp;AE$1,data!$L:$N,3,0),)</f>
        <v>2152718.58</v>
      </c>
      <c r="AF11" s="48">
        <f t="shared" si="16"/>
        <v>0.60844529750479848</v>
      </c>
      <c r="AG11" s="48">
        <f t="shared" si="17"/>
        <v>0.47848415022318441</v>
      </c>
      <c r="AH11" s="49">
        <f t="shared" si="18"/>
        <v>3395.4551735015775</v>
      </c>
      <c r="AI11" s="46">
        <f t="shared" si="0"/>
        <v>783</v>
      </c>
      <c r="AJ11" s="47">
        <f t="shared" si="0"/>
        <v>3138829.8800000004</v>
      </c>
      <c r="AK11" s="48">
        <f t="shared" si="19"/>
        <v>0.35302073940486928</v>
      </c>
      <c r="AL11" s="48">
        <f t="shared" si="19"/>
        <v>0.33550684788632668</v>
      </c>
      <c r="AM11" s="49">
        <f t="shared" si="20"/>
        <v>4008.7227075351216</v>
      </c>
      <c r="AN11" s="10"/>
      <c r="AO11" s="46">
        <f>IFERROR(VLOOKUP($C$2&amp;"-"&amp;$A11&amp;"-"&amp;$D11&amp;"-"&amp;AO$1,data!$L:$N,2,0),)+IFERROR(VLOOKUP($C$2&amp;"-"&amp;$A11&amp;"-Incubate 2020"&amp;"-"&amp;AO$1,data!$L:$N,2,0),)</f>
        <v>470</v>
      </c>
      <c r="AP11" s="47">
        <f>IFERROR(VLOOKUP($C$2&amp;"-"&amp;$A11&amp;"-"&amp;$D11&amp;"-"&amp;AP$1,data!$L:$N,3,0),)+IFERROR(VLOOKUP($C$2&amp;"-"&amp;$A11&amp;"-Incubate 2020"&amp;"-"&amp;AP$1,data!$L:$N,3,0),)</f>
        <v>1680640.47</v>
      </c>
      <c r="AQ11" s="48">
        <f t="shared" si="21"/>
        <v>0.46442687747035571</v>
      </c>
      <c r="AR11" s="48">
        <f t="shared" si="22"/>
        <v>0.39670616004139936</v>
      </c>
      <c r="AS11" s="49">
        <f t="shared" si="23"/>
        <v>3575.8307872340424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783</v>
      </c>
      <c r="BZ11" s="47">
        <f t="shared" si="42"/>
        <v>3138829.8800000004</v>
      </c>
      <c r="CA11" s="48">
        <f t="shared" si="43"/>
        <v>0.2879735196763516</v>
      </c>
      <c r="CB11" s="48">
        <f t="shared" si="43"/>
        <v>0.26762835198815271</v>
      </c>
      <c r="CC11" s="49">
        <f t="shared" si="44"/>
        <v>4008.7227075351216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134</v>
      </c>
      <c r="AE12" s="47">
        <f>IFERROR(VLOOKUP($C$2&amp;"-"&amp;$A12&amp;"-"&amp;$D12&amp;"-"&amp;AE$1,data!$L:$N,3,0),)</f>
        <v>717390.07</v>
      </c>
      <c r="AF12" s="48">
        <f t="shared" ref="AF12:AG15" si="53">IF(AD12&gt;0,AD12/AD$16,"-")</f>
        <v>0.12859884836852206</v>
      </c>
      <c r="AG12" s="48">
        <f t="shared" si="53"/>
        <v>0.15945408805943448</v>
      </c>
      <c r="AH12" s="49">
        <f t="shared" ref="AH12:AH15" si="54">IF(AD12&gt;0,AE12/AD12,"-")</f>
        <v>5353.6572388059694</v>
      </c>
      <c r="AI12" s="46">
        <f t="shared" si="0"/>
        <v>134</v>
      </c>
      <c r="AJ12" s="47">
        <f t="shared" si="0"/>
        <v>717390.07</v>
      </c>
      <c r="AK12" s="48">
        <f t="shared" si="19"/>
        <v>6.0414788097385035E-2</v>
      </c>
      <c r="AL12" s="48">
        <f t="shared" si="19"/>
        <v>7.6681212519440906E-2</v>
      </c>
      <c r="AM12" s="49">
        <f t="shared" si="20"/>
        <v>5353.6572388059694</v>
      </c>
      <c r="AN12" s="10"/>
      <c r="AO12" s="46">
        <f>IFERROR(VLOOKUP($C$2&amp;"-"&amp;$A12&amp;"-"&amp;$D12&amp;"-"&amp;AO$1,data!$L:$N,2,0),)</f>
        <v>289</v>
      </c>
      <c r="AP12" s="47">
        <f>IFERROR(VLOOKUP($C$2&amp;"-"&amp;$A12&amp;"-"&amp;$D12&amp;"-"&amp;AP$1,data!$L:$N,3,0),)</f>
        <v>1157908.94</v>
      </c>
      <c r="AQ12" s="48">
        <f t="shared" ref="AQ12:AR15" si="55">IF(AO12&gt;0,AO12/AO$16,"-")</f>
        <v>0.28557312252964429</v>
      </c>
      <c r="AR12" s="48">
        <f t="shared" si="55"/>
        <v>0.27331818878847247</v>
      </c>
      <c r="AS12" s="49">
        <f t="shared" ref="AS12:AS15" si="56">IF(AO12&gt;0,AP12/AO12,"-")</f>
        <v>4006.6053287197228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289</v>
      </c>
      <c r="BT12" s="47">
        <f t="shared" si="1"/>
        <v>1157908.94</v>
      </c>
      <c r="BU12" s="48">
        <f t="shared" ref="BU12:BV15" si="67">IF(BS12&gt;0,BS12/BS$16,"-")</f>
        <v>0.57684630738522957</v>
      </c>
      <c r="BV12" s="48">
        <f t="shared" si="67"/>
        <v>0.4879866343182786</v>
      </c>
      <c r="BW12" s="49">
        <f t="shared" ref="BW12:BW15" si="68">IF(BS12&gt;0,BT12/BS12,"-")</f>
        <v>4006.6053287197228</v>
      </c>
      <c r="BY12" s="66">
        <f t="shared" si="42"/>
        <v>423</v>
      </c>
      <c r="BZ12" s="47">
        <f t="shared" si="42"/>
        <v>1875299.0099999998</v>
      </c>
      <c r="CA12" s="48">
        <f t="shared" si="43"/>
        <v>0.15557190143435087</v>
      </c>
      <c r="CB12" s="48">
        <f t="shared" si="43"/>
        <v>0.15989499358637244</v>
      </c>
      <c r="CC12" s="49">
        <f t="shared" si="44"/>
        <v>4433.3309929078005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35</v>
      </c>
      <c r="F15" s="47">
        <f>SUMIFS(data!$N:$N,data!$I:$I,$C$2,data!$J:$J,$A15,data!$H:$H,E$1,data!$K:$K,$D15)</f>
        <v>168197.3</v>
      </c>
      <c r="G15" s="48">
        <f t="shared" si="2"/>
        <v>5.6360708534621579E-2</v>
      </c>
      <c r="H15" s="48">
        <f t="shared" si="2"/>
        <v>8.1881870711815435E-2</v>
      </c>
      <c r="I15" s="49">
        <f t="shared" si="3"/>
        <v>4805.6371428571429</v>
      </c>
      <c r="J15" s="46">
        <f>SUMIFS(data!$M:$M,data!$I:$I,$C$2,data!$J:$J,$A15,data!$H:$H,J$1,data!$K:$K,$D15)</f>
        <v>12</v>
      </c>
      <c r="K15" s="47">
        <f>SUMIFS(data!$N:$N,data!$I:$I,$C$2,data!$J:$J,$A15,data!$H:$H,J$1,data!$K:$K,$D15)</f>
        <v>73300</v>
      </c>
      <c r="L15" s="48">
        <f t="shared" si="45"/>
        <v>3.1746031746031744E-2</v>
      </c>
      <c r="M15" s="48">
        <f t="shared" si="45"/>
        <v>4.6038144166356959E-2</v>
      </c>
      <c r="N15" s="49">
        <f t="shared" si="46"/>
        <v>6108.333333333333</v>
      </c>
      <c r="O15" s="46">
        <f>SUMIFS(data!$M:$M,data!$I:$I,$C$2,data!$J:$J,$A15,data!$H:$H,O$1,data!$K:$K,$D15)</f>
        <v>13</v>
      </c>
      <c r="P15" s="47">
        <f>SUMIFS(data!$N:$N,data!$I:$I,$C$2,data!$J:$J,$A15,data!$H:$H,O$1,data!$K:$K,$D15)</f>
        <v>89300</v>
      </c>
      <c r="Q15" s="48">
        <f t="shared" si="47"/>
        <v>7.3446327683615822E-2</v>
      </c>
      <c r="R15" s="48">
        <f t="shared" si="47"/>
        <v>7.3792837392855262E-2</v>
      </c>
      <c r="S15" s="49">
        <f t="shared" si="48"/>
        <v>6869.2307692307695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23</v>
      </c>
      <c r="AE15" s="47">
        <f>SUMIFS(data!$N:$N,data!$I:$I,$C$2,data!$J:$J,$A15,data!$H:$H,AD$1,data!$K:$K,$D15)</f>
        <v>128884</v>
      </c>
      <c r="AF15" s="48">
        <f t="shared" si="53"/>
        <v>2.2072936660268713E-2</v>
      </c>
      <c r="AG15" s="48">
        <f t="shared" si="53"/>
        <v>2.8647010245698209E-2</v>
      </c>
      <c r="AH15" s="49">
        <f t="shared" si="54"/>
        <v>5603.652173913043</v>
      </c>
      <c r="AI15" s="46">
        <f t="shared" si="0"/>
        <v>83</v>
      </c>
      <c r="AJ15" s="47">
        <f t="shared" si="0"/>
        <v>459681.3</v>
      </c>
      <c r="AK15" s="48">
        <f t="shared" si="19"/>
        <v>3.7421100090171328E-2</v>
      </c>
      <c r="AL15" s="48">
        <f t="shared" si="19"/>
        <v>4.9134941966109E-2</v>
      </c>
      <c r="AM15" s="49">
        <f t="shared" si="20"/>
        <v>5538.3289156626506</v>
      </c>
      <c r="AN15" s="10"/>
      <c r="AO15" s="46">
        <f>SUMIFS(data!$M:$M,data!$I:$I,$C$2,data!$J:$J,$A15,data!$H:$H,AO$1,data!$K:$K,$D15)</f>
        <v>37</v>
      </c>
      <c r="AP15" s="47">
        <f>SUMIFS(data!$N:$N,data!$I:$I,$C$2,data!$J:$J,$A15,data!$H:$H,AO$1,data!$K:$K,$D15)</f>
        <v>157417.26999999999</v>
      </c>
      <c r="AQ15" s="48">
        <f t="shared" si="55"/>
        <v>3.6561264822134384E-2</v>
      </c>
      <c r="AR15" s="48">
        <f t="shared" si="55"/>
        <v>3.715750145294322E-2</v>
      </c>
      <c r="AS15" s="49">
        <f t="shared" si="56"/>
        <v>4254.5208108108109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83</v>
      </c>
      <c r="BZ15" s="47">
        <f t="shared" si="42"/>
        <v>459681.3</v>
      </c>
      <c r="CA15" s="48">
        <f t="shared" si="43"/>
        <v>3.0525928650239058E-2</v>
      </c>
      <c r="CB15" s="48">
        <f t="shared" si="43"/>
        <v>3.9194143506360274E-2</v>
      </c>
      <c r="CC15" s="49">
        <f t="shared" si="44"/>
        <v>5538.3289156626506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621</v>
      </c>
      <c r="F16" s="40">
        <f>SUM(F8:F15)</f>
        <v>2054145.79</v>
      </c>
      <c r="G16" s="41">
        <f>IF(E16&gt;0,E16/E$38,"-")</f>
        <v>0.61852589641434264</v>
      </c>
      <c r="H16" s="41">
        <f>IF(F16&gt;0,F16/F$38,"-")</f>
        <v>0.68943814906338818</v>
      </c>
      <c r="I16" s="42">
        <f>IF(E16&gt;0,F16/E16,"-")</f>
        <v>3307.8032045088567</v>
      </c>
      <c r="J16" s="39">
        <f>SUM(J8:J15)</f>
        <v>378</v>
      </c>
      <c r="K16" s="40">
        <f>SUM(K8:K15)</f>
        <v>1592158.01</v>
      </c>
      <c r="L16" s="41">
        <f>IF(J16&gt;0,J16/J$38,"-")</f>
        <v>0.5308988764044944</v>
      </c>
      <c r="M16" s="41">
        <f>IF(K16&gt;0,K16/K$38,"-")</f>
        <v>0.61433500845452527</v>
      </c>
      <c r="N16" s="42">
        <f>IF(J16&gt;0,K16/J16,"-")</f>
        <v>4212.0582275132274</v>
      </c>
      <c r="O16" s="39">
        <f>SUM(O8:O15)</f>
        <v>177</v>
      </c>
      <c r="P16" s="40">
        <f>SUM(P8:P15)</f>
        <v>1210144.55</v>
      </c>
      <c r="Q16" s="41">
        <f>IF(O16&gt;0,O16/O$38,"-")</f>
        <v>0.47074468085106386</v>
      </c>
      <c r="R16" s="41">
        <f>IF(P16&gt;0,P16/P$38,"-")</f>
        <v>0.58652259185517563</v>
      </c>
      <c r="S16" s="42">
        <f>IF(O16&gt;0,P16/O16,"-")</f>
        <v>6836.9748587570621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1042</v>
      </c>
      <c r="AE16" s="40">
        <f>SUM(AE8:AE15)</f>
        <v>4499038.4300000006</v>
      </c>
      <c r="AF16" s="41">
        <f>IF(AD16&gt;0,AD16/AD$38,"-")</f>
        <v>0.55811462238885912</v>
      </c>
      <c r="AG16" s="41">
        <f>IF(AE16&gt;0,AE16/AE$38,"-")</f>
        <v>0.64023022402510121</v>
      </c>
      <c r="AH16" s="42">
        <f>IF(AD16&gt;0,AE16/AD16,"-")</f>
        <v>4317.695230326296</v>
      </c>
      <c r="AI16" s="39">
        <f>SUM(AI8:AI15)</f>
        <v>2218</v>
      </c>
      <c r="AJ16" s="40">
        <f>SUM(AJ8:AJ15)</f>
        <v>9355486.7800000012</v>
      </c>
      <c r="AK16" s="41">
        <f>IF(AI16&gt;0,AI16/AI$38,"-")</f>
        <v>0.56024248547613031</v>
      </c>
      <c r="AL16" s="41">
        <f>IF(AJ16&gt;0,AJ16/AJ$38,"-")</f>
        <v>0.63809457873104503</v>
      </c>
      <c r="AM16" s="42">
        <f>IF(AI16&gt;0,AJ16/AI16,"-")</f>
        <v>4217.9832191163214</v>
      </c>
      <c r="AN16" s="16"/>
      <c r="AO16" s="39">
        <f>SUM(AO8:AO15)</f>
        <v>1012</v>
      </c>
      <c r="AP16" s="40">
        <f>SUM(AP8:AP15)</f>
        <v>4236486.95</v>
      </c>
      <c r="AQ16" s="41">
        <f>IF(AO16&gt;0,AO16/AO$38,"-")</f>
        <v>0.52218782249742002</v>
      </c>
      <c r="AR16" s="41">
        <f>IF(AP16&gt;0,AP16/AP$38,"-")</f>
        <v>0.62772167692584957</v>
      </c>
      <c r="AS16" s="42">
        <f>IF(AO16&gt;0,AP16/AO16,"-")</f>
        <v>4186.2519268774704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501</v>
      </c>
      <c r="BT16" s="40">
        <f>SUM(BT8:BT15)</f>
        <v>2372829.21</v>
      </c>
      <c r="BU16" s="41">
        <f>IF(BS16&gt;0,BS16/BS$38,"-")</f>
        <v>0.3518258426966292</v>
      </c>
      <c r="BV16" s="41">
        <f>IF(BT16&gt;0,BT16/BT$38,"-")</f>
        <v>0.48624952633622825</v>
      </c>
      <c r="BW16" s="42">
        <f>IF(BS16&gt;0,BT16/BS16,"-")</f>
        <v>4736.1860479041916</v>
      </c>
      <c r="BY16" s="68">
        <f>SUM(BY8:BY15)</f>
        <v>2719</v>
      </c>
      <c r="BZ16" s="40">
        <f>SUM(BZ8:BZ15)</f>
        <v>11728315.990000002</v>
      </c>
      <c r="CA16" s="41">
        <f>IF(BY16&gt;0,BY16/BY$38,"-")</f>
        <v>0.50510867545978078</v>
      </c>
      <c r="CB16" s="41">
        <f>IF(BZ16&gt;0,BZ16/BZ$38,"-")</f>
        <v>0.60017609443399322</v>
      </c>
      <c r="CC16" s="42">
        <f>IF(BY16&gt;0,BZ16/BY16,"-")</f>
        <v>4313.4667120264812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42</v>
      </c>
      <c r="F18" s="36">
        <f>IFERROR(VLOOKUP($C$2&amp;"-"&amp;$A18&amp;"-"&amp;$D18&amp;"-"&amp;F$1,data!$L:$N,3,0),)</f>
        <v>66844.45</v>
      </c>
      <c r="G18" s="37">
        <f>IF(E18&gt;0,E18/E$26,"-")</f>
        <v>0.13592233009708737</v>
      </c>
      <c r="H18" s="37">
        <f>IF(F18&gt;0,F18/F$26,"-")</f>
        <v>9.7725019721698433E-2</v>
      </c>
      <c r="I18" s="38">
        <f>IF(E18&gt;0,F18/E18,"-")</f>
        <v>1591.5345238095238</v>
      </c>
      <c r="J18" s="35">
        <f>IFERROR(VLOOKUP($C$2&amp;"-"&amp;$A18&amp;"-"&amp;$D18&amp;"-"&amp;J$1,data!$L:$N,2,0),)</f>
        <v>12</v>
      </c>
      <c r="K18" s="36">
        <f>IFERROR(VLOOKUP($C$2&amp;"-"&amp;$A18&amp;"-"&amp;$D18&amp;"-"&amp;K$1,data!$L:$N,3,0),)</f>
        <v>34381.879999999997</v>
      </c>
      <c r="L18" s="37">
        <f>IF(J18&gt;0,J18/J$26,"-")</f>
        <v>5.5813953488372092E-2</v>
      </c>
      <c r="M18" s="37">
        <f>IF(K18&gt;0,K18/K$26,"-")</f>
        <v>7.572031396885219E-2</v>
      </c>
      <c r="N18" s="38">
        <f>IF(J18&gt;0,K18/J18,"-")</f>
        <v>2865.1566666666663</v>
      </c>
      <c r="O18" s="35">
        <f>IFERROR(VLOOKUP($C$2&amp;"-"&amp;$A18&amp;"-"&amp;$D18&amp;"-"&amp;O$1,data!$L:$N,2,0),)</f>
        <v>11</v>
      </c>
      <c r="P18" s="36">
        <f>IFERROR(VLOOKUP($C$2&amp;"-"&amp;$A18&amp;"-"&amp;$D18&amp;"-"&amp;P$1,data!$L:$N,3,0),)</f>
        <v>43600</v>
      </c>
      <c r="Q18" s="37">
        <f>IF(O18&gt;0,O18/O$26,"-")</f>
        <v>0.13095238095238096</v>
      </c>
      <c r="R18" s="37">
        <f>IF(P18&gt;0,P18/P$26,"-")</f>
        <v>0.18445110987955682</v>
      </c>
      <c r="S18" s="38">
        <f>IF(O18&gt;0,P18/O18,"-")</f>
        <v>3963.6363636363635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46</v>
      </c>
      <c r="AE18" s="36">
        <f>IFERROR(VLOOKUP($C$2&amp;"-"&amp;$A18&amp;"-"&amp;$D18&amp;"-"&amp;AE$1,data!$L:$N,3,0),)</f>
        <v>90284.25</v>
      </c>
      <c r="AF18" s="37">
        <f>IF(AD18&gt;0,AD18/AD$26,"-")</f>
        <v>0.10978520286396182</v>
      </c>
      <c r="AG18" s="37">
        <f>IF(AE18&gt;0,AE18/AE$26,"-")</f>
        <v>0.1475656515696688</v>
      </c>
      <c r="AH18" s="38">
        <f>IF(AD18&gt;0,AE18/AD18,"-")</f>
        <v>1962.7010869565217</v>
      </c>
      <c r="AI18" s="35">
        <f t="shared" ref="AI18:AJ25" si="69">AD18+Y18+T18+O18+J18+E18</f>
        <v>111</v>
      </c>
      <c r="AJ18" s="36">
        <f t="shared" si="69"/>
        <v>235110.58000000002</v>
      </c>
      <c r="AK18" s="37">
        <f>IF(AI18&gt;0,AI18/AI$26,"-")</f>
        <v>0.10808179162609542</v>
      </c>
      <c r="AL18" s="37">
        <f>IF(AJ18&gt;0,AJ18/AJ$26,"-")</f>
        <v>0.11836783011268256</v>
      </c>
      <c r="AM18" s="38">
        <f>IF(AI18&gt;0,AJ18/AI18,"-")</f>
        <v>2118.1133333333337</v>
      </c>
      <c r="AN18" s="10"/>
      <c r="AO18" s="35">
        <f>IFERROR(VLOOKUP($C$2&amp;"-"&amp;$A18&amp;"-"&amp;$D18&amp;"-"&amp;AO$1,data!$L:$N,2,0),)</f>
        <v>44</v>
      </c>
      <c r="AP18" s="36">
        <f>IFERROR(VLOOKUP($C$2&amp;"-"&amp;$A18&amp;"-"&amp;$D18&amp;"-"&amp;AP$1,data!$L:$N,3,0),)</f>
        <v>92965</v>
      </c>
      <c r="AQ18" s="37">
        <f>IF(AO18&gt;0,AO18/AO$26,"-")</f>
        <v>8.4291187739463605E-2</v>
      </c>
      <c r="AR18" s="37">
        <f>IF(AP18&gt;0,AP18/AP$26,"-")</f>
        <v>0.12221238692116992</v>
      </c>
      <c r="AS18" s="38">
        <f>IF(AO18&gt;0,AP18/AO18,"-")</f>
        <v>2112.840909090909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44</v>
      </c>
      <c r="BT18" s="36">
        <f t="shared" si="70"/>
        <v>92965</v>
      </c>
      <c r="BU18" s="37">
        <f>IF(BS18&gt;0,BS18/BS$26,"-")</f>
        <v>8.4291187739463605E-2</v>
      </c>
      <c r="BV18" s="37">
        <f>IF(BT18&gt;0,BT18/BT$26,"-")</f>
        <v>0.12221238692116992</v>
      </c>
      <c r="BW18" s="38">
        <f>IF(BS18&gt;0,BT18/BS18,"-")</f>
        <v>2112.840909090909</v>
      </c>
      <c r="BY18" s="65">
        <f>BS18+AI18</f>
        <v>155</v>
      </c>
      <c r="BZ18" s="36">
        <f>BT18+AJ18</f>
        <v>328075.58</v>
      </c>
      <c r="CA18" s="37">
        <f>IF(BY18&gt;0,BY18/BY$26,"-")</f>
        <v>0.1000645577792124</v>
      </c>
      <c r="CB18" s="37">
        <f>IF(BZ18&gt;0,BZ18/BZ$26,"-")</f>
        <v>0.11943246086165225</v>
      </c>
      <c r="CC18" s="38">
        <f>IF(BY18&gt;0,BZ18/BY18,"-")</f>
        <v>2116.6166451612903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235</v>
      </c>
      <c r="F19" s="47">
        <f>IFERROR(VLOOKUP($C$2&amp;"-"&amp;$A19&amp;"-"&amp;$D19&amp;"-"&amp;F$1,data!$L:$N,3,0),)+IFERROR(VLOOKUP($C$2&amp;"-"&amp;$A19&amp;"-Incubate 2019"&amp;"-"&amp;F$1,data!$L:$N,3,0),)</f>
        <v>552393.37</v>
      </c>
      <c r="G19" s="48">
        <f t="shared" ref="G19:G21" si="71">IF(E19&gt;0,E19/E$16,"-")</f>
        <v>0.37842190016103061</v>
      </c>
      <c r="H19" s="48">
        <f t="shared" ref="H19:H21" si="72">IF(F19&gt;0,F19/F$16,"-")</f>
        <v>0.26891634113272944</v>
      </c>
      <c r="I19" s="49">
        <f t="shared" ref="I19:I21" si="73">IF(E19&gt;0,F19/E19,"-")</f>
        <v>2350.6100851063829</v>
      </c>
      <c r="J19" s="46">
        <f>IFERROR(VLOOKUP($C$2&amp;"-"&amp;$A19&amp;"-"&amp;$D19&amp;"-"&amp;J$1,data!$L:$N,2,0),)+IFERROR(VLOOKUP($C$2&amp;"-"&amp;$A19&amp;"-Incubate 2019"&amp;"-"&amp;J$1,data!$L:$N,2,0),)</f>
        <v>163</v>
      </c>
      <c r="K19" s="47">
        <f>IFERROR(VLOOKUP($C$2&amp;"-"&amp;$A19&amp;"-"&amp;$D19&amp;"-"&amp;K$1,data!$L:$N,3,0),)+IFERROR(VLOOKUP($C$2&amp;"-"&amp;$A19&amp;"-Incubate 2019"&amp;"-"&amp;K$1,data!$L:$N,3,0),)</f>
        <v>352893.01</v>
      </c>
      <c r="L19" s="48">
        <f t="shared" ref="L19:L21" si="74">IF(J19&gt;0,J19/J$16,"-")</f>
        <v>0.43121693121693122</v>
      </c>
      <c r="M19" s="48">
        <f t="shared" ref="M19:M21" si="75">IF(K19&gt;0,K19/K$16,"-")</f>
        <v>0.22164446479781238</v>
      </c>
      <c r="N19" s="49">
        <f t="shared" ref="N19:N21" si="76">IF(J19&gt;0,K19/J19,"-")</f>
        <v>2164.987791411043</v>
      </c>
      <c r="O19" s="46">
        <f>IFERROR(VLOOKUP($C$2&amp;"-"&amp;$A19&amp;"-"&amp;$D19&amp;"-"&amp;O$1,data!$L:$N,2,0),)+IFERROR(VLOOKUP($C$2&amp;"-"&amp;$A19&amp;"-Incubate 2019"&amp;"-"&amp;O$1,data!$L:$N,2,0),)</f>
        <v>45</v>
      </c>
      <c r="P19" s="47">
        <f>IFERROR(VLOOKUP($C$2&amp;"-"&amp;$A19&amp;"-"&amp;$D19&amp;"-"&amp;P$1,data!$L:$N,3,0),)+IFERROR(VLOOKUP($C$2&amp;"-"&amp;$A19&amp;"-Incubate 2019"&amp;"-"&amp;P$1,data!$L:$N,3,0),)</f>
        <v>100710</v>
      </c>
      <c r="Q19" s="48">
        <f t="shared" ref="Q19:Q21" si="77">IF(O19&gt;0,O19/O$16,"-")</f>
        <v>0.25423728813559321</v>
      </c>
      <c r="R19" s="48">
        <f t="shared" ref="R19:R21" si="78">IF(P19&gt;0,P19/P$16,"-")</f>
        <v>8.3221463088851658E-2</v>
      </c>
      <c r="S19" s="49">
        <f t="shared" ref="S19:S21" si="79">IF(O19&gt;0,P19/O19,"-")</f>
        <v>2238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443</v>
      </c>
      <c r="AJ19" s="47">
        <f t="shared" si="69"/>
        <v>1005996.38</v>
      </c>
      <c r="AK19" s="48">
        <f t="shared" ref="AK19:AL25" si="89">IF(AI19&gt;0,AI19/AI$26,"-")</f>
        <v>0.43135345666991237</v>
      </c>
      <c r="AL19" s="48">
        <f t="shared" si="89"/>
        <v>0.50647490471000345</v>
      </c>
      <c r="AM19" s="49">
        <f t="shared" ref="AM19:AM25" si="90">IF(AI19&gt;0,AJ19/AI19,"-")</f>
        <v>2270.8721896162529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443</v>
      </c>
      <c r="BZ19" s="47">
        <f t="shared" si="111"/>
        <v>1005996.38</v>
      </c>
      <c r="CA19" s="48">
        <f t="shared" ref="CA19:CB25" si="112">IF(BY19&gt;0,BY19/BY$26,"-")</f>
        <v>0.28599096191091028</v>
      </c>
      <c r="CB19" s="48">
        <f t="shared" si="112"/>
        <v>0.36622239083236202</v>
      </c>
      <c r="CC19" s="49">
        <f t="shared" ref="CC19:CC25" si="113">IF(BY19&gt;0,BZ19/BY19,"-")</f>
        <v>2270.8721896162529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22</v>
      </c>
      <c r="F20" s="47">
        <f>IFERROR(VLOOKUP($C$2&amp;"-"&amp;$A20&amp;"-"&amp;$D20&amp;"-"&amp;F$1,data!$L:$N,3,0),)</f>
        <v>54468.54</v>
      </c>
      <c r="G20" s="48">
        <f t="shared" si="71"/>
        <v>3.542673107890499E-2</v>
      </c>
      <c r="H20" s="48">
        <f t="shared" si="72"/>
        <v>2.6516394437611949E-2</v>
      </c>
      <c r="I20" s="49">
        <f t="shared" si="73"/>
        <v>2475.8427272727272</v>
      </c>
      <c r="J20" s="46">
        <f>IFERROR(VLOOKUP($C$2&amp;"-"&amp;$A20&amp;"-"&amp;$D20&amp;"-"&amp;J$1,data!$L:$N,2,0),)</f>
        <v>31</v>
      </c>
      <c r="K20" s="47">
        <f>IFERROR(VLOOKUP($C$2&amp;"-"&amp;$A20&amp;"-"&amp;$D20&amp;"-"&amp;K$1,data!$L:$N,3,0),)</f>
        <v>59347.26</v>
      </c>
      <c r="L20" s="48">
        <f t="shared" si="74"/>
        <v>8.2010582010582006E-2</v>
      </c>
      <c r="M20" s="48">
        <f t="shared" si="75"/>
        <v>3.727473003762987E-2</v>
      </c>
      <c r="N20" s="49">
        <f t="shared" si="76"/>
        <v>1914.4277419354839</v>
      </c>
      <c r="O20" s="46">
        <f>IFERROR(VLOOKUP($C$2&amp;"-"&amp;$A20&amp;"-"&amp;$D20&amp;"-"&amp;O$1,data!$L:$N,2,0),)</f>
        <v>9</v>
      </c>
      <c r="P20" s="47">
        <f>IFERROR(VLOOKUP($C$2&amp;"-"&amp;$A20&amp;"-"&amp;$D20&amp;"-"&amp;P$1,data!$L:$N,3,0),)</f>
        <v>14170</v>
      </c>
      <c r="Q20" s="48">
        <f t="shared" si="77"/>
        <v>5.0847457627118647E-2</v>
      </c>
      <c r="R20" s="48">
        <f t="shared" si="78"/>
        <v>1.1709344970400437E-2</v>
      </c>
      <c r="S20" s="49">
        <f t="shared" si="79"/>
        <v>1574.4444444444443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62</v>
      </c>
      <c r="AJ20" s="47">
        <f t="shared" si="69"/>
        <v>127985.80000000002</v>
      </c>
      <c r="AK20" s="48">
        <f t="shared" si="89"/>
        <v>6.0370009737098343E-2</v>
      </c>
      <c r="AL20" s="48">
        <f t="shared" si="89"/>
        <v>6.4435217807874784E-2</v>
      </c>
      <c r="AM20" s="49">
        <f t="shared" si="90"/>
        <v>2064.2870967741937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62</v>
      </c>
      <c r="BZ20" s="47">
        <f t="shared" si="111"/>
        <v>127985.80000000002</v>
      </c>
      <c r="CA20" s="48">
        <f t="shared" si="112"/>
        <v>4.0025823111684955E-2</v>
      </c>
      <c r="CB20" s="48">
        <f t="shared" si="112"/>
        <v>4.6591883033011032E-2</v>
      </c>
      <c r="CC20" s="49">
        <f t="shared" si="113"/>
        <v>2064.2870967741937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14</v>
      </c>
      <c r="P21" s="47">
        <f>IFERROR(VLOOKUP($C$2&amp;"-"&amp;$A21&amp;"-"&amp;$D21&amp;"-"&amp;P$1,data!$L:$N,3,0),)+IFERROR(VLOOKUP($C$2&amp;"-"&amp;$A21&amp;"-Incubate 2020"&amp;"-"&amp;P$1,data!$L:$N,3,0),)</f>
        <v>71150</v>
      </c>
      <c r="Q21" s="48">
        <f t="shared" si="77"/>
        <v>7.909604519774012E-2</v>
      </c>
      <c r="R21" s="48">
        <f t="shared" si="78"/>
        <v>5.879462912095914E-2</v>
      </c>
      <c r="S21" s="49">
        <f t="shared" si="79"/>
        <v>5082.1428571428569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230</v>
      </c>
      <c r="AE21" s="47">
        <f>IFERROR(VLOOKUP($C$2&amp;"-"&amp;$A21&amp;"-"&amp;$D21&amp;"-"&amp;AE$1,data!$L:$N,3,0),)+IFERROR(VLOOKUP($C$2&amp;"-"&amp;$A21&amp;"-Incubate 2020"&amp;"-"&amp;AE$1,data!$L:$N,3,0),)</f>
        <v>327201.07</v>
      </c>
      <c r="AF21" s="48">
        <f t="shared" si="86"/>
        <v>0.22072936660268713</v>
      </c>
      <c r="AG21" s="48">
        <f t="shared" si="87"/>
        <v>7.2726889332216701E-2</v>
      </c>
      <c r="AH21" s="49">
        <f t="shared" si="88"/>
        <v>1422.613347826087</v>
      </c>
      <c r="AI21" s="46">
        <f t="shared" si="69"/>
        <v>244</v>
      </c>
      <c r="AJ21" s="47">
        <f t="shared" si="69"/>
        <v>398351.07</v>
      </c>
      <c r="AK21" s="48">
        <f t="shared" si="89"/>
        <v>0.23758519961051608</v>
      </c>
      <c r="AL21" s="48">
        <f t="shared" si="89"/>
        <v>0.20055223282153153</v>
      </c>
      <c r="AM21" s="49">
        <f t="shared" si="90"/>
        <v>1632.5863524590163</v>
      </c>
      <c r="AN21" s="10"/>
      <c r="AO21" s="46">
        <f>IFERROR(VLOOKUP($C$2&amp;"-"&amp;$A21&amp;"-"&amp;$D21&amp;"-"&amp;AO$1,data!$L:$N,2,0),)+IFERROR(VLOOKUP($C$2&amp;"-"&amp;$A21&amp;"-Incubate 2020"&amp;"-"&amp;AO$1,data!$L:$N,2,0),)</f>
        <v>245</v>
      </c>
      <c r="AP21" s="47">
        <f>IFERROR(VLOOKUP($C$2&amp;"-"&amp;$A21&amp;"-"&amp;$D21&amp;"-"&amp;AP$1,data!$L:$N,3,0),)+IFERROR(VLOOKUP($C$2&amp;"-"&amp;$A21&amp;"-Incubate 2020"&amp;"-"&amp;AP$1,data!$L:$N,3,0),)</f>
        <v>390729.64</v>
      </c>
      <c r="AQ21" s="48">
        <f t="shared" si="91"/>
        <v>0.24209486166007904</v>
      </c>
      <c r="AR21" s="48">
        <f t="shared" si="92"/>
        <v>9.2229633800713112E-2</v>
      </c>
      <c r="AS21" s="49">
        <f t="shared" si="93"/>
        <v>1594.8148571428571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245</v>
      </c>
      <c r="BT21" s="47">
        <f t="shared" si="70"/>
        <v>390729.64</v>
      </c>
      <c r="BU21" s="48">
        <f t="shared" si="109"/>
        <v>0.46934865900383144</v>
      </c>
      <c r="BV21" s="48">
        <f t="shared" si="109"/>
        <v>0.51365569779217379</v>
      </c>
      <c r="BW21" s="49">
        <f t="shared" si="110"/>
        <v>1594.8148571428571</v>
      </c>
      <c r="BY21" s="66">
        <f t="shared" ref="BY21:BY25" si="114">BS21+AI21</f>
        <v>489</v>
      </c>
      <c r="BZ21" s="47">
        <f t="shared" si="111"/>
        <v>789080.71</v>
      </c>
      <c r="CA21" s="48">
        <f t="shared" si="112"/>
        <v>0.31568754034861202</v>
      </c>
      <c r="CB21" s="48">
        <f t="shared" si="112"/>
        <v>0.28725652489514691</v>
      </c>
      <c r="CC21" s="49">
        <f t="shared" si="113"/>
        <v>1613.6619836400816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122</v>
      </c>
      <c r="AE22" s="47">
        <f>IFERROR(VLOOKUP($C$2&amp;"-"&amp;$A22&amp;"-"&amp;$D22&amp;"-"&amp;AE$1,data!$L:$N,3,0),)</f>
        <v>181284.07</v>
      </c>
      <c r="AF22" s="48">
        <f t="shared" ref="AF22:AG25" si="125">IF(AD22&gt;0,AD22/AD$26,"-")</f>
        <v>0.29116945107398567</v>
      </c>
      <c r="AG22" s="48">
        <f t="shared" si="125"/>
        <v>0.29630087095757507</v>
      </c>
      <c r="AH22" s="49">
        <f t="shared" ref="AH22:AH25" si="126">IF(AD22&gt;0,AE22/AD22,"-")</f>
        <v>1485.9349999999999</v>
      </c>
      <c r="AI22" s="46">
        <f t="shared" si="69"/>
        <v>122</v>
      </c>
      <c r="AJ22" s="47">
        <f t="shared" si="69"/>
        <v>181284.07</v>
      </c>
      <c r="AK22" s="48">
        <f t="shared" si="89"/>
        <v>0.11879259980525804</v>
      </c>
      <c r="AL22" s="48">
        <f t="shared" si="89"/>
        <v>9.1268551163863634E-2</v>
      </c>
      <c r="AM22" s="49">
        <f t="shared" si="90"/>
        <v>1485.9349999999999</v>
      </c>
      <c r="AN22" s="10"/>
      <c r="AO22" s="46">
        <f>IFERROR(VLOOKUP($C$2&amp;"-"&amp;$A22&amp;"-"&amp;$D22&amp;"-"&amp;AO$1,data!$L:$N,2,0),)</f>
        <v>233</v>
      </c>
      <c r="AP22" s="47">
        <f>IFERROR(VLOOKUP($C$2&amp;"-"&amp;$A22&amp;"-"&amp;$D22&amp;"-"&amp;AP$1,data!$L:$N,3,0),)</f>
        <v>276989.3</v>
      </c>
      <c r="AQ22" s="48">
        <f t="shared" ref="AQ22:AR25" si="127">IF(AO22&gt;0,AO22/AO$26,"-")</f>
        <v>0.44636015325670497</v>
      </c>
      <c r="AR22" s="48">
        <f t="shared" si="127"/>
        <v>0.36413191528665639</v>
      </c>
      <c r="AS22" s="49">
        <f t="shared" ref="AS22:AS25" si="128">IF(AO22&gt;0,AP22/AO22,"-")</f>
        <v>1188.7952789699571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233</v>
      </c>
      <c r="BT22" s="47">
        <f t="shared" si="70"/>
        <v>276989.3</v>
      </c>
      <c r="BU22" s="48">
        <f t="shared" si="109"/>
        <v>0.44636015325670497</v>
      </c>
      <c r="BV22" s="48">
        <f t="shared" si="109"/>
        <v>0.36413191528665639</v>
      </c>
      <c r="BW22" s="49">
        <f t="shared" si="110"/>
        <v>1188.7952789699571</v>
      </c>
      <c r="BY22" s="66">
        <f t="shared" si="114"/>
        <v>355</v>
      </c>
      <c r="BZ22" s="47">
        <f t="shared" si="111"/>
        <v>458273.37</v>
      </c>
      <c r="CA22" s="48">
        <f t="shared" si="112"/>
        <v>0.22918011620400258</v>
      </c>
      <c r="CB22" s="48">
        <f t="shared" si="112"/>
        <v>0.16682959556594393</v>
      </c>
      <c r="CC22" s="49">
        <f t="shared" si="113"/>
        <v>1290.9109014084506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10</v>
      </c>
      <c r="F25" s="54">
        <f>SUMIFS(data!$N:$N,data!$I:$I,$C$2,data!$J:$J,$A25,data!$H:$H,E$1,data!$K:$K,$D25)</f>
        <v>10299.130000000001</v>
      </c>
      <c r="G25" s="55">
        <f t="shared" si="115"/>
        <v>3.2362459546925564E-2</v>
      </c>
      <c r="H25" s="55">
        <f t="shared" si="115"/>
        <v>1.5057086749406062E-2</v>
      </c>
      <c r="I25" s="56">
        <f t="shared" si="116"/>
        <v>1029.913</v>
      </c>
      <c r="J25" s="53">
        <f>SUMIFS(data!$M:$M,data!$I:$I,$C$2,data!$J:$J,$A25,data!$H:$H,J$1,data!$K:$K,$D25)</f>
        <v>9</v>
      </c>
      <c r="K25" s="54">
        <f>SUMIFS(data!$N:$N,data!$I:$I,$C$2,data!$J:$J,$A25,data!$H:$H,J$1,data!$K:$K,$D25)</f>
        <v>7442</v>
      </c>
      <c r="L25" s="55">
        <f t="shared" si="117"/>
        <v>4.1860465116279069E-2</v>
      </c>
      <c r="M25" s="55">
        <f t="shared" si="117"/>
        <v>1.6389754619473923E-2</v>
      </c>
      <c r="N25" s="56">
        <f t="shared" si="118"/>
        <v>826.88888888888891</v>
      </c>
      <c r="O25" s="53">
        <f>SUMIFS(data!$M:$M,data!$I:$I,$C$2,data!$J:$J,$A25,data!$H:$H,O$1,data!$K:$K,$D25)</f>
        <v>5</v>
      </c>
      <c r="P25" s="54">
        <f>SUMIFS(data!$N:$N,data!$I:$I,$C$2,data!$J:$J,$A25,data!$H:$H,O$1,data!$K:$K,$D25)</f>
        <v>6747</v>
      </c>
      <c r="Q25" s="55">
        <f t="shared" si="119"/>
        <v>5.9523809523809521E-2</v>
      </c>
      <c r="R25" s="55">
        <f t="shared" si="119"/>
        <v>2.8543386200857106E-2</v>
      </c>
      <c r="S25" s="56">
        <f t="shared" si="120"/>
        <v>1349.4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21</v>
      </c>
      <c r="AE25" s="54">
        <f>SUMIFS(data!$N:$N,data!$I:$I,$C$2,data!$J:$J,$A25,data!$H:$H,AD$1,data!$K:$K,$D25)</f>
        <v>13054.9</v>
      </c>
      <c r="AF25" s="55">
        <f t="shared" si="125"/>
        <v>5.0119331742243436E-2</v>
      </c>
      <c r="AG25" s="55">
        <f t="shared" si="125"/>
        <v>2.1337662157872153E-2</v>
      </c>
      <c r="AH25" s="56">
        <f t="shared" si="126"/>
        <v>621.66190476190479</v>
      </c>
      <c r="AI25" s="53">
        <f t="shared" si="69"/>
        <v>45</v>
      </c>
      <c r="AJ25" s="54">
        <f t="shared" si="69"/>
        <v>37543.03</v>
      </c>
      <c r="AK25" s="55">
        <f t="shared" si="89"/>
        <v>4.3816942551119765E-2</v>
      </c>
      <c r="AL25" s="55">
        <f t="shared" si="89"/>
        <v>1.8901263384043986E-2</v>
      </c>
      <c r="AM25" s="56">
        <f t="shared" si="90"/>
        <v>834.28955555555558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45</v>
      </c>
      <c r="BZ25" s="47">
        <f t="shared" si="111"/>
        <v>37543.03</v>
      </c>
      <c r="CA25" s="48">
        <f t="shared" si="112"/>
        <v>2.9051000645577793E-2</v>
      </c>
      <c r="CB25" s="48">
        <f t="shared" si="112"/>
        <v>1.3667144811884005E-2</v>
      </c>
      <c r="CC25" s="49">
        <f t="shared" si="113"/>
        <v>834.28955555555558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309</v>
      </c>
      <c r="F26" s="40">
        <f>SUM(F18:F25)</f>
        <v>684005.49</v>
      </c>
      <c r="G26" s="41">
        <f>IF(E26&gt;0,E26/E$38,"-")</f>
        <v>0.30776892430278885</v>
      </c>
      <c r="H26" s="41">
        <f>IF(F26&gt;0,F26/F$38,"-")</f>
        <v>0.2295744933346702</v>
      </c>
      <c r="I26" s="42">
        <f>IF(E26&gt;0,F26/E26,"-")</f>
        <v>2213.61</v>
      </c>
      <c r="J26" s="39">
        <f>SUM(J18:J25)</f>
        <v>215</v>
      </c>
      <c r="K26" s="40">
        <f>SUM(K18:K25)</f>
        <v>454064.15</v>
      </c>
      <c r="L26" s="41">
        <f>IF(J26&gt;0,J26/J$38,"-")</f>
        <v>0.30196629213483145</v>
      </c>
      <c r="M26" s="41">
        <f>IF(K26&gt;0,K26/K$38,"-")</f>
        <v>0.17520089191973279</v>
      </c>
      <c r="N26" s="42">
        <f>IF(J26&gt;0,K26/J26,"-")</f>
        <v>2111.9262790697676</v>
      </c>
      <c r="O26" s="39">
        <f>SUM(O18:O25)</f>
        <v>84</v>
      </c>
      <c r="P26" s="40">
        <f>SUM(P18:P25)</f>
        <v>236377</v>
      </c>
      <c r="Q26" s="41">
        <f>IF(O26&gt;0,O26/O$38,"-")</f>
        <v>0.22340425531914893</v>
      </c>
      <c r="R26" s="41">
        <f>IF(P26&gt;0,P26/P$38,"-")</f>
        <v>0.11456519859131775</v>
      </c>
      <c r="S26" s="42">
        <f>IF(O26&gt;0,P26/O26,"-")</f>
        <v>2814.0119047619046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419</v>
      </c>
      <c r="AE26" s="40">
        <f>SUM(AE18:AE25)</f>
        <v>611824.29</v>
      </c>
      <c r="AF26" s="41">
        <f>IF(AD26&gt;0,AD26/AD$38,"-")</f>
        <v>0.2244242099625067</v>
      </c>
      <c r="AG26" s="41">
        <f>IF(AE26&gt;0,AE26/AE$38,"-")</f>
        <v>8.7064915835959752E-2</v>
      </c>
      <c r="AH26" s="42">
        <f>IF(AD26&gt;0,AE26/AD26,"-")</f>
        <v>1460.2011694510741</v>
      </c>
      <c r="AI26" s="39">
        <f>SUM(AI18:AI25)</f>
        <v>1027</v>
      </c>
      <c r="AJ26" s="40">
        <f>SUM(AJ18:AJ25)</f>
        <v>1986270.9300000002</v>
      </c>
      <c r="AK26" s="41">
        <f>IF(AI26&gt;0,AI26/AI$38,"-")</f>
        <v>0.25940894165193229</v>
      </c>
      <c r="AL26" s="41">
        <f>IF(AJ26&gt;0,AJ26/AJ$38,"-")</f>
        <v>0.13547437371549265</v>
      </c>
      <c r="AM26" s="42">
        <f>IF(AI26&gt;0,AJ26/AI26,"-")</f>
        <v>1934.0515384615387</v>
      </c>
      <c r="AN26" s="16"/>
      <c r="AO26" s="39">
        <f>SUM(AO18:AO25)</f>
        <v>522</v>
      </c>
      <c r="AP26" s="40">
        <f>SUM(AP18:AP25)</f>
        <v>760683.94</v>
      </c>
      <c r="AQ26" s="41">
        <f>IF(AO26&gt;0,AO26/AO$38,"-")</f>
        <v>0.26934984520123839</v>
      </c>
      <c r="AR26" s="41">
        <f>IF(AP26&gt;0,AP26/AP$38,"-")</f>
        <v>0.11271079176282185</v>
      </c>
      <c r="AS26" s="42">
        <f>IF(AO26&gt;0,AP26/AO26,"-")</f>
        <v>1457.248927203065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522</v>
      </c>
      <c r="BT26" s="40">
        <f>SUM(BT18:BT25)</f>
        <v>760683.94</v>
      </c>
      <c r="BU26" s="41">
        <f>IF(BS26&gt;0,BS26/BS$38,"-")</f>
        <v>0.36657303370786515</v>
      </c>
      <c r="BV26" s="41">
        <f>IF(BT26&gt;0,BT26/BT$38,"-")</f>
        <v>0.15588235510493226</v>
      </c>
      <c r="BW26" s="42">
        <f>IF(BS26&gt;0,BT26/BS26,"-")</f>
        <v>1457.248927203065</v>
      </c>
      <c r="BY26" s="68">
        <f>SUM(BY18:BY25)</f>
        <v>1549</v>
      </c>
      <c r="BZ26" s="40">
        <f>SUM(BZ18:BZ25)</f>
        <v>2746954.8699999996</v>
      </c>
      <c r="CA26" s="41">
        <f>IF(BY26&gt;0,BY26/BY$38,"-")</f>
        <v>0.28775775589819802</v>
      </c>
      <c r="CB26" s="41">
        <f>IF(BZ26&gt;0,BZ26/BZ$38,"-")</f>
        <v>0.14057061959012218</v>
      </c>
      <c r="CC26" s="42">
        <f>IF(BY26&gt;0,BZ26/BY26,"-")</f>
        <v>1773.3730600387344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9</v>
      </c>
      <c r="F28" s="36">
        <f>IFERROR(VLOOKUP($C$2&amp;"-"&amp;$A28&amp;"-"&amp;$D28&amp;"-"&amp;F$1,data!$L:$N,3,0),)</f>
        <v>18230</v>
      </c>
      <c r="G28" s="37">
        <f>IF(E28&gt;0,E28/E$36,"-")</f>
        <v>0.21428571428571427</v>
      </c>
      <c r="H28" s="37">
        <f>IF(F28&gt;0,F28/F$36,"-")</f>
        <v>0.27435193197637231</v>
      </c>
      <c r="I28" s="38">
        <f>IF(E28&gt;0,F28/E28,"-")</f>
        <v>2025.5555555555557</v>
      </c>
      <c r="J28" s="35">
        <f>IFERROR(VLOOKUP($C$2&amp;"-"&amp;$A28&amp;"-"&amp;$D28&amp;"-"&amp;J$1,data!$L:$N,2,0),)</f>
        <v>11</v>
      </c>
      <c r="K28" s="36">
        <f>IFERROR(VLOOKUP($C$2&amp;"-"&amp;$A28&amp;"-"&amp;$D28&amp;"-"&amp;K$1,data!$L:$N,3,0),)</f>
        <v>30425</v>
      </c>
      <c r="L28" s="37">
        <f>IF(J28&gt;0,J28/J$36,"-")</f>
        <v>0.3235294117647059</v>
      </c>
      <c r="M28" s="37">
        <f>IF(K28&gt;0,K28/K$36,"-")</f>
        <v>0.53185910322524255</v>
      </c>
      <c r="N28" s="38">
        <f>IF(J28&gt;0,K28/J28,"-")</f>
        <v>2765.909090909091</v>
      </c>
      <c r="O28" s="35">
        <f>IFERROR(VLOOKUP($C$2&amp;"-"&amp;$A28&amp;"-"&amp;$D28&amp;"-"&amp;O$1,data!$L:$N,2,0),)</f>
        <v>7</v>
      </c>
      <c r="P28" s="36">
        <f>IFERROR(VLOOKUP($C$2&amp;"-"&amp;$A28&amp;"-"&amp;$D28&amp;"-"&amp;P$1,data!$L:$N,3,0),)</f>
        <v>17100</v>
      </c>
      <c r="Q28" s="37">
        <f>IF(O28&gt;0,O28/O$36,"-")</f>
        <v>0.4375</v>
      </c>
      <c r="R28" s="37">
        <f>IF(P28&gt;0,P28/P$36,"-")</f>
        <v>0.44976328248290376</v>
      </c>
      <c r="S28" s="38">
        <f>IF(O28&gt;0,P28/O28,"-")</f>
        <v>2442.8571428571427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32</v>
      </c>
      <c r="AE28" s="36">
        <f>IFERROR(VLOOKUP($C$2&amp;"-"&amp;$A28&amp;"-"&amp;$D28&amp;"-"&amp;AE$1,data!$L:$N,3,0),)</f>
        <v>39156.35</v>
      </c>
      <c r="AF28" s="37">
        <f>IF(AD28&gt;0,AD28/AD$36,"-")</f>
        <v>0.35164835164835168</v>
      </c>
      <c r="AG28" s="37">
        <f>IF(AE28&gt;0,AE28/AE$36,"-")</f>
        <v>0.35522323906339331</v>
      </c>
      <c r="AH28" s="38">
        <f>IF(AD28&gt;0,AE28/AD28,"-")</f>
        <v>1223.6359375</v>
      </c>
      <c r="AI28" s="35">
        <f t="shared" ref="AI28:AJ35" si="139">AD28+Y28+T28+O28+J28+E28</f>
        <v>59</v>
      </c>
      <c r="AJ28" s="36">
        <f t="shared" si="139"/>
        <v>104911.35</v>
      </c>
      <c r="AK28" s="37">
        <f>IF(AI28&gt;0,AI28/AI$36,"-")</f>
        <v>0.32240437158469948</v>
      </c>
      <c r="AL28" s="37">
        <f>IF(AJ28&gt;0,AJ28/AJ$36,"-")</f>
        <v>0.38584143095862655</v>
      </c>
      <c r="AM28" s="38">
        <f>IF(AI28&gt;0,AJ28/AI28,"-")</f>
        <v>1778.1584745762714</v>
      </c>
      <c r="AN28" s="10"/>
      <c r="AO28" s="35">
        <f>IFERROR(VLOOKUP($C$2&amp;"-"&amp;$A28&amp;"-"&amp;$D28&amp;"-"&amp;AO$1,data!$L:$N,2,0),)</f>
        <v>37</v>
      </c>
      <c r="AP28" s="36">
        <f>IFERROR(VLOOKUP($C$2&amp;"-"&amp;$A28&amp;"-"&amp;$D28&amp;"-"&amp;AP$1,data!$L:$N,3,0),)</f>
        <v>51234.17</v>
      </c>
      <c r="AQ28" s="37">
        <f>IF(AO28&gt;0,AO28/AO$36,"-")</f>
        <v>0.30833333333333335</v>
      </c>
      <c r="AR28" s="37">
        <f>IF(AP28&gt;0,AP28/AP$36,"-")</f>
        <v>0.32953501653297557</v>
      </c>
      <c r="AS28" s="38">
        <f>IF(AO28&gt;0,AP28/AO28,"-")</f>
        <v>1384.7072972972971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37</v>
      </c>
      <c r="BT28" s="36">
        <f t="shared" si="140"/>
        <v>51234.17</v>
      </c>
      <c r="BU28" s="37">
        <f>IF(BS28&gt;0,BS28/BS$36,"-")</f>
        <v>0.31623931623931623</v>
      </c>
      <c r="BV28" s="37">
        <f>IF(BT28&gt;0,BT28/BT$36,"-")</f>
        <v>0.34155742174268372</v>
      </c>
      <c r="BW28" s="38">
        <f>IF(BS28&gt;0,BT28/BS28,"-")</f>
        <v>1384.7072972972971</v>
      </c>
      <c r="BY28" s="65">
        <f>BS28+AI28</f>
        <v>96</v>
      </c>
      <c r="BZ28" s="36">
        <f>BT28+AJ28</f>
        <v>156145.52000000002</v>
      </c>
      <c r="CA28" s="37">
        <f>IF(BY28&gt;0,BY28/BY$36,"-")</f>
        <v>0.32</v>
      </c>
      <c r="CB28" s="37">
        <f>IF(BZ28&gt;0,BZ28/BZ$36,"-")</f>
        <v>0.37009693120282539</v>
      </c>
      <c r="CC28" s="38">
        <f>IF(BY28&gt;0,BZ28/BY28,"-")</f>
        <v>1626.5158333333336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26</v>
      </c>
      <c r="F29" s="47">
        <f>IFERROR(VLOOKUP($C$2&amp;"-"&amp;$A29&amp;"-"&amp;$D29&amp;"-"&amp;F$1,data!$L:$N,3,0),)+IFERROR(VLOOKUP($C$2&amp;"-"&amp;$A29&amp;"-Incubate 2019"&amp;"-"&amp;F$1,data!$L:$N,3,0),)</f>
        <v>34250</v>
      </c>
      <c r="G29" s="48">
        <f t="shared" ref="G29:G31" si="141">IF(E29&gt;0,E29/E$16,"-")</f>
        <v>4.1867954911433171E-2</v>
      </c>
      <c r="H29" s="48">
        <f t="shared" ref="H29:H31" si="142">IF(F29&gt;0,F29/F$16,"-")</f>
        <v>1.6673597447043911E-2</v>
      </c>
      <c r="I29" s="49">
        <f t="shared" ref="I29:I31" si="143">IF(E29&gt;0,F29/E29,"-")</f>
        <v>1317.3076923076924</v>
      </c>
      <c r="J29" s="46">
        <f>IFERROR(VLOOKUP($C$2&amp;"-"&amp;$A29&amp;"-"&amp;$D29&amp;"-"&amp;J$1,data!$L:$N,2,0),)+IFERROR(VLOOKUP($C$2&amp;"-"&amp;$A29&amp;"-Incubate 2019"&amp;"-"&amp;J$1,data!$L:$N,2,0),)</f>
        <v>18</v>
      </c>
      <c r="K29" s="47">
        <f>IFERROR(VLOOKUP($C$2&amp;"-"&amp;$A29&amp;"-"&amp;$D29&amp;"-"&amp;K$1,data!$L:$N,3,0),)+IFERROR(VLOOKUP($C$2&amp;"-"&amp;$A29&amp;"-Incubate 2019"&amp;"-"&amp;K$1,data!$L:$N,3,0),)</f>
        <v>12605</v>
      </c>
      <c r="L29" s="48">
        <f t="shared" ref="L29:L31" si="144">IF(J29&gt;0,J29/J$16,"-")</f>
        <v>4.7619047619047616E-2</v>
      </c>
      <c r="M29" s="48">
        <f t="shared" ref="M29:M31" si="145">IF(K29&gt;0,K29/K$16,"-")</f>
        <v>7.9169277928639765E-3</v>
      </c>
      <c r="N29" s="49">
        <f t="shared" ref="N29:N31" si="146">IF(J29&gt;0,K29/J29,"-")</f>
        <v>700.27777777777783</v>
      </c>
      <c r="O29" s="46">
        <f>IFERROR(VLOOKUP($C$2&amp;"-"&amp;$A29&amp;"-"&amp;$D29&amp;"-"&amp;O$1,data!$L:$N,2,0),)+IFERROR(VLOOKUP($C$2&amp;"-"&amp;$A29&amp;"-Incubate 2019"&amp;"-"&amp;O$1,data!$L:$N,2,0),)</f>
        <v>4</v>
      </c>
      <c r="P29" s="47">
        <f>IFERROR(VLOOKUP($C$2&amp;"-"&amp;$A29&amp;"-"&amp;$D29&amp;"-"&amp;P$1,data!$L:$N,3,0),)+IFERROR(VLOOKUP($C$2&amp;"-"&amp;$A29&amp;"-Incubate 2019"&amp;"-"&amp;P$1,data!$L:$N,3,0),)</f>
        <v>3870</v>
      </c>
      <c r="Q29" s="48">
        <f t="shared" ref="Q29:Q31" si="147">IF(O29&gt;0,O29/O$16,"-")</f>
        <v>2.2598870056497175E-2</v>
      </c>
      <c r="R29" s="48">
        <f t="shared" ref="R29:R31" si="148">IF(P29&gt;0,P29/P$16,"-")</f>
        <v>3.197965069544791E-3</v>
      </c>
      <c r="S29" s="49">
        <f t="shared" ref="S29:S31" si="149">IF(O29&gt;0,P29/O29,"-")</f>
        <v>967.5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2</v>
      </c>
      <c r="AE29" s="47">
        <f>IFERROR(VLOOKUP($C$2&amp;"-"&amp;$A29&amp;"-"&amp;$D29&amp;"-"&amp;AE$1,data!$L:$N,3,0),)+IFERROR(VLOOKUP($C$2&amp;"-"&amp;$A29&amp;"-Incubate 2019"&amp;"-"&amp;AE$1,data!$L:$N,3,0),)</f>
        <v>3931.25</v>
      </c>
      <c r="AF29" s="48">
        <f t="shared" ref="AF29:AF31" si="156">IF(AD29&gt;0,AD29/AD$16,"-")</f>
        <v>1.9193857965451055E-3</v>
      </c>
      <c r="AG29" s="48">
        <f t="shared" ref="AG29:AG31" si="157">IF(AE29&gt;0,AE29/AE$16,"-")</f>
        <v>8.7379782617238045E-4</v>
      </c>
      <c r="AH29" s="49">
        <f t="shared" ref="AH29:AH31" si="158">IF(AD29&gt;0,AE29/AD29,"-")</f>
        <v>1965.625</v>
      </c>
      <c r="AI29" s="46">
        <f t="shared" si="139"/>
        <v>50</v>
      </c>
      <c r="AJ29" s="47">
        <f t="shared" si="139"/>
        <v>54656.25</v>
      </c>
      <c r="AK29" s="48">
        <f t="shared" ref="AK29:AL35" si="159">IF(AI29&gt;0,AI29/AI$36,"-")</f>
        <v>0.27322404371584702</v>
      </c>
      <c r="AL29" s="48">
        <f t="shared" si="159"/>
        <v>0.20101395807824826</v>
      </c>
      <c r="AM29" s="49">
        <f t="shared" ref="AM29:AM35" si="160">IF(AI29&gt;0,AJ29/AI29,"-")</f>
        <v>1093.125</v>
      </c>
      <c r="AN29" s="10"/>
      <c r="AO29" s="46">
        <f>IFERROR(VLOOKUP($C$2&amp;"-"&amp;$A29&amp;"-"&amp;$D29&amp;"-"&amp;AO$1,data!$L:$N,2,0),)+IFERROR(VLOOKUP($C$2&amp;"-"&amp;$A29&amp;"-Incubate 2019"&amp;"-"&amp;AO$1,data!$L:$N,2,0),)</f>
        <v>2</v>
      </c>
      <c r="AP29" s="47">
        <f>IFERROR(VLOOKUP($C$2&amp;"-"&amp;$A29&amp;"-"&amp;$D29&amp;"-"&amp;AP$1,data!$L:$N,3,0),)+IFERROR(VLOOKUP($C$2&amp;"-"&amp;$A29&amp;"-Incubate 2019"&amp;"-"&amp;AP$1,data!$L:$N,3,0),)</f>
        <v>3668.15</v>
      </c>
      <c r="AQ29" s="48">
        <f t="shared" ref="AQ29:AQ31" si="161">IF(AO29&gt;0,AO29/AO$16,"-")</f>
        <v>1.976284584980237E-3</v>
      </c>
      <c r="AR29" s="48">
        <f t="shared" ref="AR29:AR31" si="162">IF(AP29&gt;0,AP29/AP$16,"-")</f>
        <v>8.6584711419918331E-4</v>
      </c>
      <c r="AS29" s="49">
        <f t="shared" ref="AS29:AS31" si="163">IF(AO29&gt;0,AP29/AO29,"-")</f>
        <v>1834.075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2</v>
      </c>
      <c r="BT29" s="47">
        <f t="shared" si="140"/>
        <v>3668.15</v>
      </c>
      <c r="BU29" s="48">
        <f t="shared" ref="BU29:BV35" si="179">IF(BS29&gt;0,BS29/BS$36,"-")</f>
        <v>1.7094017094017096E-2</v>
      </c>
      <c r="BV29" s="48">
        <f t="shared" si="179"/>
        <v>2.4454067599132091E-2</v>
      </c>
      <c r="BW29" s="49">
        <f t="shared" ref="BW29:BW35" si="180">IF(BS29&gt;0,BT29/BS29,"-")</f>
        <v>1834.075</v>
      </c>
      <c r="BY29" s="66">
        <f t="shared" ref="BY29:BZ35" si="181">BS29+AI29</f>
        <v>52</v>
      </c>
      <c r="BZ29" s="47">
        <f t="shared" si="181"/>
        <v>58324.4</v>
      </c>
      <c r="CA29" s="48">
        <f t="shared" ref="CA29:CB35" si="182">IF(BY29&gt;0,BY29/BY$36,"-")</f>
        <v>0.17333333333333334</v>
      </c>
      <c r="CB29" s="48">
        <f t="shared" si="182"/>
        <v>0.13824079905876305</v>
      </c>
      <c r="CC29" s="49">
        <f t="shared" ref="CC29:CC35" si="183">IF(BY29&gt;0,BZ29/BY29,"-")</f>
        <v>1121.623076923077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4</v>
      </c>
      <c r="F30" s="47">
        <f>IFERROR(VLOOKUP($C$2&amp;"-"&amp;$A30&amp;"-"&amp;$D30&amp;"-"&amp;F$1,data!$L:$N,3,0),)</f>
        <v>5935</v>
      </c>
      <c r="G30" s="48">
        <f t="shared" si="141"/>
        <v>6.4412238325281803E-3</v>
      </c>
      <c r="H30" s="48">
        <f t="shared" si="142"/>
        <v>2.889278856881916E-3</v>
      </c>
      <c r="I30" s="49">
        <f t="shared" si="143"/>
        <v>1483.75</v>
      </c>
      <c r="J30" s="46">
        <f>IFERROR(VLOOKUP($C$2&amp;"-"&amp;$A30&amp;"-"&amp;$D30&amp;"-"&amp;J$1,data!$L:$N,2,0),)</f>
        <v>3</v>
      </c>
      <c r="K30" s="47">
        <f>IFERROR(VLOOKUP($C$2&amp;"-"&amp;$A30&amp;"-"&amp;$D30&amp;"-"&amp;K$1,data!$L:$N,3,0),)</f>
        <v>4275</v>
      </c>
      <c r="L30" s="48">
        <f t="shared" si="144"/>
        <v>7.9365079365079361E-3</v>
      </c>
      <c r="M30" s="48">
        <f t="shared" si="145"/>
        <v>2.6850350110665211E-3</v>
      </c>
      <c r="N30" s="49">
        <f t="shared" si="146"/>
        <v>1425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7</v>
      </c>
      <c r="AJ30" s="47">
        <f t="shared" si="139"/>
        <v>10210</v>
      </c>
      <c r="AK30" s="48">
        <f t="shared" si="159"/>
        <v>3.825136612021858E-2</v>
      </c>
      <c r="AL30" s="48">
        <f t="shared" si="159"/>
        <v>3.7550188898413536E-2</v>
      </c>
      <c r="AM30" s="49">
        <f t="shared" si="160"/>
        <v>1458.5714285714287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7</v>
      </c>
      <c r="BZ30" s="47">
        <f t="shared" si="181"/>
        <v>10210</v>
      </c>
      <c r="CA30" s="48">
        <f t="shared" si="182"/>
        <v>2.3333333333333334E-2</v>
      </c>
      <c r="CB30" s="48">
        <f t="shared" si="182"/>
        <v>2.4199795598239687E-2</v>
      </c>
      <c r="CC30" s="49">
        <f t="shared" si="183"/>
        <v>1458.5714285714287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1</v>
      </c>
      <c r="K31" s="47">
        <f>IFERROR(VLOOKUP($C$2&amp;"-"&amp;$A31&amp;"-"&amp;$D31&amp;"-"&amp;K$1,data!$L:$N,3,0),)+IFERROR(VLOOKUP($C$2&amp;"-"&amp;$A31&amp;"-Incubate 2020"&amp;"-"&amp;K$1,data!$L:$N,3,0),)</f>
        <v>3950</v>
      </c>
      <c r="L31" s="48">
        <f t="shared" si="144"/>
        <v>2.6455026455026454E-3</v>
      </c>
      <c r="M31" s="48">
        <f t="shared" si="145"/>
        <v>2.4809095423889492E-3</v>
      </c>
      <c r="N31" s="49">
        <f t="shared" si="146"/>
        <v>3950</v>
      </c>
      <c r="O31" s="46">
        <f>IFERROR(VLOOKUP($C$2&amp;"-"&amp;$A31&amp;"-"&amp;$D31&amp;"-"&amp;O$1,data!$L:$N,2,0),)+IFERROR(VLOOKUP($C$2&amp;"-"&amp;$A31&amp;"-Incubate 2020"&amp;"-"&amp;O$1,data!$L:$N,2,0),)</f>
        <v>5</v>
      </c>
      <c r="P31" s="47">
        <f>IFERROR(VLOOKUP($C$2&amp;"-"&amp;$A31&amp;"-"&amp;$D31&amp;"-"&amp;P$1,data!$L:$N,3,0),)+IFERROR(VLOOKUP($C$2&amp;"-"&amp;$A31&amp;"-Incubate 2020"&amp;"-"&amp;P$1,data!$L:$N,3,0),)</f>
        <v>17050</v>
      </c>
      <c r="Q31" s="48">
        <f t="shared" si="147"/>
        <v>2.8248587570621469E-2</v>
      </c>
      <c r="R31" s="48">
        <f t="shared" si="148"/>
        <v>1.4089225952387258E-2</v>
      </c>
      <c r="S31" s="49">
        <f t="shared" si="149"/>
        <v>3410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32</v>
      </c>
      <c r="AE31" s="47">
        <f>IFERROR(VLOOKUP($C$2&amp;"-"&amp;$A31&amp;"-"&amp;$D31&amp;"-"&amp;AE$1,data!$L:$N,3,0),)+IFERROR(VLOOKUP($C$2&amp;"-"&amp;$A31&amp;"-Incubate 2020"&amp;"-"&amp;AE$1,data!$L:$N,3,0),)</f>
        <v>29554.91</v>
      </c>
      <c r="AF31" s="48">
        <f t="shared" si="156"/>
        <v>3.0710172744721688E-2</v>
      </c>
      <c r="AG31" s="48">
        <f t="shared" si="157"/>
        <v>6.5691614908032683E-3</v>
      </c>
      <c r="AH31" s="49">
        <f t="shared" si="158"/>
        <v>923.5909375</v>
      </c>
      <c r="AI31" s="46">
        <f t="shared" si="139"/>
        <v>38</v>
      </c>
      <c r="AJ31" s="47">
        <f t="shared" si="139"/>
        <v>50554.91</v>
      </c>
      <c r="AK31" s="48">
        <f t="shared" si="159"/>
        <v>0.20765027322404372</v>
      </c>
      <c r="AL31" s="48">
        <f t="shared" si="159"/>
        <v>0.18593010972010729</v>
      </c>
      <c r="AM31" s="49">
        <f t="shared" si="160"/>
        <v>1330.3923684210527</v>
      </c>
      <c r="AN31" s="10"/>
      <c r="AO31" s="46">
        <f>IFERROR(VLOOKUP($C$2&amp;"-"&amp;$A31&amp;"-"&amp;$D31&amp;"-"&amp;AO$1,data!$L:$N,2,0),)+IFERROR(VLOOKUP($C$2&amp;"-"&amp;$A31&amp;"-Incubate 2020"&amp;"-"&amp;AO$1,data!$L:$N,2,0),)</f>
        <v>37</v>
      </c>
      <c r="AP31" s="47">
        <f>IFERROR(VLOOKUP($C$2&amp;"-"&amp;$A31&amp;"-"&amp;$D31&amp;"-"&amp;AP$1,data!$L:$N,3,0),)+IFERROR(VLOOKUP($C$2&amp;"-"&amp;$A31&amp;"-Incubate 2020"&amp;"-"&amp;AP$1,data!$L:$N,3,0),)</f>
        <v>37724.78</v>
      </c>
      <c r="AQ31" s="48">
        <f t="shared" si="161"/>
        <v>3.6561264822134384E-2</v>
      </c>
      <c r="AR31" s="48">
        <f t="shared" si="162"/>
        <v>8.9047317849049422E-3</v>
      </c>
      <c r="AS31" s="49">
        <f t="shared" si="163"/>
        <v>1019.5886486486486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37</v>
      </c>
      <c r="BT31" s="47">
        <f t="shared" si="140"/>
        <v>37724.78</v>
      </c>
      <c r="BU31" s="48">
        <f t="shared" si="179"/>
        <v>0.31623931623931623</v>
      </c>
      <c r="BV31" s="48">
        <f t="shared" si="179"/>
        <v>0.25149580041230218</v>
      </c>
      <c r="BW31" s="49">
        <f t="shared" si="180"/>
        <v>1019.5886486486486</v>
      </c>
      <c r="BY31" s="66">
        <f t="shared" ref="BY31:BY35" si="184">BS31+AI31</f>
        <v>75</v>
      </c>
      <c r="BZ31" s="47">
        <f t="shared" si="181"/>
        <v>88279.69</v>
      </c>
      <c r="CA31" s="48">
        <f t="shared" si="182"/>
        <v>0.25</v>
      </c>
      <c r="CB31" s="48">
        <f t="shared" si="182"/>
        <v>0.20924098466953614</v>
      </c>
      <c r="CC31" s="49">
        <f t="shared" si="183"/>
        <v>1177.0625333333335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22</v>
      </c>
      <c r="AE32" s="47">
        <f>IFERROR(VLOOKUP($C$2&amp;"-"&amp;$A32&amp;"-"&amp;$D32&amp;"-"&amp;AE$1,data!$L:$N,3,0),)</f>
        <v>34336.5</v>
      </c>
      <c r="AF32" s="48">
        <f t="shared" ref="AF32:AG35" si="195">IF(AD32&gt;0,AD32/AD$36,"-")</f>
        <v>0.24175824175824176</v>
      </c>
      <c r="AG32" s="48">
        <f t="shared" si="195"/>
        <v>0.31149794983700485</v>
      </c>
      <c r="AH32" s="49">
        <f t="shared" ref="AH32:AH35" si="196">IF(AD32&gt;0,AE32/AD32,"-")</f>
        <v>1560.75</v>
      </c>
      <c r="AI32" s="46">
        <f t="shared" si="139"/>
        <v>22</v>
      </c>
      <c r="AJ32" s="47">
        <f t="shared" si="139"/>
        <v>34336.5</v>
      </c>
      <c r="AK32" s="48">
        <f t="shared" si="159"/>
        <v>0.12021857923497267</v>
      </c>
      <c r="AL32" s="48">
        <f t="shared" si="159"/>
        <v>0.12628227826742178</v>
      </c>
      <c r="AM32" s="49">
        <f t="shared" si="160"/>
        <v>1560.75</v>
      </c>
      <c r="AN32" s="10"/>
      <c r="AO32" s="46">
        <f>IFERROR(VLOOKUP($C$2&amp;"-"&amp;$A32&amp;"-"&amp;$D32&amp;"-"&amp;AO$1,data!$L:$N,2,0),)</f>
        <v>41</v>
      </c>
      <c r="AP32" s="47">
        <f>IFERROR(VLOOKUP($C$2&amp;"-"&amp;$A32&amp;"-"&amp;$D32&amp;"-"&amp;AP$1,data!$L:$N,3,0),)</f>
        <v>57374.53</v>
      </c>
      <c r="AQ32" s="48">
        <f t="shared" ref="AQ32:AR35" si="197">IF(AO32&gt;0,AO32/AO$36,"-")</f>
        <v>0.34166666666666667</v>
      </c>
      <c r="AR32" s="48">
        <f t="shared" si="197"/>
        <v>0.36902943274228323</v>
      </c>
      <c r="AS32" s="49">
        <f t="shared" ref="AS32:AS35" si="198">IF(AO32&gt;0,AP32/AO32,"-")</f>
        <v>1399.3787804878048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41</v>
      </c>
      <c r="BT32" s="47">
        <f t="shared" si="140"/>
        <v>57374.53</v>
      </c>
      <c r="BU32" s="48">
        <f t="shared" si="179"/>
        <v>0.3504273504273504</v>
      </c>
      <c r="BV32" s="48">
        <f t="shared" si="179"/>
        <v>0.38249271024588199</v>
      </c>
      <c r="BW32" s="49">
        <f t="shared" si="180"/>
        <v>1399.3787804878048</v>
      </c>
      <c r="BY32" s="66">
        <f t="shared" si="184"/>
        <v>63</v>
      </c>
      <c r="BZ32" s="47">
        <f t="shared" si="181"/>
        <v>91711.03</v>
      </c>
      <c r="CA32" s="48">
        <f t="shared" si="182"/>
        <v>0.21</v>
      </c>
      <c r="CB32" s="48">
        <f t="shared" si="182"/>
        <v>0.21737396475063936</v>
      </c>
      <c r="CC32" s="49">
        <f t="shared" si="183"/>
        <v>1455.7306349206349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3</v>
      </c>
      <c r="F35" s="54">
        <f>SUMIFS(data!$N:$N,data!$I:$I,$C$2,data!$J:$J,$A35,data!$H:$H,E$1,data!$K:$K,$D35)</f>
        <v>8032.5</v>
      </c>
      <c r="G35" s="55">
        <f t="shared" si="185"/>
        <v>7.1428571428571425E-2</v>
      </c>
      <c r="H35" s="55">
        <f t="shared" si="185"/>
        <v>0.12088490913879378</v>
      </c>
      <c r="I35" s="56">
        <f t="shared" si="186"/>
        <v>2677.5</v>
      </c>
      <c r="J35" s="53">
        <f>SUMIFS(data!$M:$M,data!$I:$I,$C$2,data!$J:$J,$A35,data!$H:$H,J$1,data!$K:$K,$D35)</f>
        <v>1</v>
      </c>
      <c r="K35" s="54">
        <f>SUMIFS(data!$N:$N,data!$I:$I,$C$2,data!$J:$J,$A35,data!$H:$H,J$1,data!$K:$K,$D35)</f>
        <v>5950</v>
      </c>
      <c r="L35" s="55">
        <f t="shared" si="187"/>
        <v>2.9411764705882353E-2</v>
      </c>
      <c r="M35" s="55">
        <f t="shared" si="187"/>
        <v>0.10401188707280833</v>
      </c>
      <c r="N35" s="56">
        <f t="shared" si="188"/>
        <v>5950</v>
      </c>
      <c r="O35" s="53">
        <f>SUMIFS(data!$M:$M,data!$I:$I,$C$2,data!$J:$J,$A35,data!$H:$H,O$1,data!$K:$K,$D35)</f>
        <v>0</v>
      </c>
      <c r="P35" s="54">
        <f>SUMIFS(data!$N:$N,data!$I:$I,$C$2,data!$J:$J,$A35,data!$H:$H,O$1,data!$K:$K,$D35)</f>
        <v>0</v>
      </c>
      <c r="Q35" s="55" t="str">
        <f t="shared" si="189"/>
        <v>-</v>
      </c>
      <c r="R35" s="55" t="str">
        <f t="shared" si="189"/>
        <v>-</v>
      </c>
      <c r="S35" s="56" t="str">
        <f t="shared" si="190"/>
        <v>-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3</v>
      </c>
      <c r="AE35" s="54">
        <f>SUMIFS(data!$N:$N,data!$I:$I,$C$2,data!$J:$J,$A35,data!$H:$H,AD$1,data!$K:$K,$D35)</f>
        <v>3251.25</v>
      </c>
      <c r="AF35" s="55">
        <f t="shared" si="195"/>
        <v>3.2967032967032968E-2</v>
      </c>
      <c r="AG35" s="55">
        <f t="shared" si="195"/>
        <v>2.9495076941667382E-2</v>
      </c>
      <c r="AH35" s="56">
        <f t="shared" si="196"/>
        <v>1083.75</v>
      </c>
      <c r="AI35" s="53">
        <f t="shared" si="139"/>
        <v>7</v>
      </c>
      <c r="AJ35" s="54">
        <f t="shared" si="139"/>
        <v>17233.75</v>
      </c>
      <c r="AK35" s="55">
        <f t="shared" si="159"/>
        <v>3.825136612021858E-2</v>
      </c>
      <c r="AL35" s="55">
        <f t="shared" si="159"/>
        <v>6.3382034077182597E-2</v>
      </c>
      <c r="AM35" s="56">
        <f t="shared" si="160"/>
        <v>2461.9642857142858</v>
      </c>
      <c r="AN35" s="10"/>
      <c r="AO35" s="53">
        <f>SUMIFS(data!$M:$M,data!$I:$I,$C$2,data!$J:$J,$A35,data!$H:$H,AO$1,data!$K:$K,$D35)</f>
        <v>3</v>
      </c>
      <c r="AP35" s="54">
        <f>SUMIFS(data!$N:$N,data!$I:$I,$C$2,data!$J:$J,$A35,data!$H:$H,AO$1,data!$K:$K,$D35)</f>
        <v>5472.5</v>
      </c>
      <c r="AQ35" s="55">
        <f t="shared" si="197"/>
        <v>2.5000000000000001E-2</v>
      </c>
      <c r="AR35" s="55">
        <f t="shared" si="197"/>
        <v>3.5198781945266391E-2</v>
      </c>
      <c r="AS35" s="56">
        <f t="shared" si="198"/>
        <v>1824.1666666666667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7</v>
      </c>
      <c r="BZ35" s="47">
        <f t="shared" si="181"/>
        <v>17233.75</v>
      </c>
      <c r="CA35" s="48">
        <f t="shared" si="182"/>
        <v>2.3333333333333334E-2</v>
      </c>
      <c r="CB35" s="48">
        <f t="shared" si="182"/>
        <v>4.0847524719996392E-2</v>
      </c>
      <c r="CC35" s="49">
        <f t="shared" si="183"/>
        <v>2461.9642857142858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42</v>
      </c>
      <c r="F36" s="40">
        <f>SUM(F28:F35)</f>
        <v>66447.5</v>
      </c>
      <c r="G36" s="41">
        <f>IF(E36&gt;0,E36/E$38,"-")</f>
        <v>4.1832669322709161E-2</v>
      </c>
      <c r="H36" s="41">
        <f>IF(F36&gt;0,F36/F$38,"-")</f>
        <v>2.2301942555834599E-2</v>
      </c>
      <c r="I36" s="42">
        <f>IF(E36&gt;0,F36/E36,"-")</f>
        <v>1582.0833333333333</v>
      </c>
      <c r="J36" s="39">
        <f>SUM(J28:J35)</f>
        <v>34</v>
      </c>
      <c r="K36" s="40">
        <f>SUM(K28:K35)</f>
        <v>57205</v>
      </c>
      <c r="L36" s="41">
        <f>IF(J36&gt;0,J36/J$38,"-")</f>
        <v>4.7752808988764044E-2</v>
      </c>
      <c r="M36" s="41">
        <f>IF(K36&gt;0,K36/K$38,"-")</f>
        <v>2.2072579441183175E-2</v>
      </c>
      <c r="N36" s="42">
        <f>IF(J36&gt;0,K36/J36,"-")</f>
        <v>1682.5</v>
      </c>
      <c r="O36" s="39">
        <f>SUM(O28:O35)</f>
        <v>16</v>
      </c>
      <c r="P36" s="40">
        <f>SUM(P28:P35)</f>
        <v>38020</v>
      </c>
      <c r="Q36" s="41">
        <f>IF(O36&gt;0,O36/O$38,"-")</f>
        <v>4.2553191489361701E-2</v>
      </c>
      <c r="R36" s="41">
        <f>IF(P36&gt;0,P36/P$38,"-")</f>
        <v>1.8427210982633255E-2</v>
      </c>
      <c r="S36" s="42">
        <f>IF(O36&gt;0,P36/O36,"-")</f>
        <v>2376.25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91</v>
      </c>
      <c r="AE36" s="40">
        <f>SUM(AE28:AE35)</f>
        <v>110230.26</v>
      </c>
      <c r="AF36" s="41">
        <f>IF(AD36&gt;0,AD36/AD$38,"-")</f>
        <v>4.874129619710766E-2</v>
      </c>
      <c r="AG36" s="41">
        <f>IF(AE36&gt;0,AE36/AE$38,"-")</f>
        <v>1.5686183870659922E-2</v>
      </c>
      <c r="AH36" s="42">
        <f>IF(AD36&gt;0,AE36/AD36,"-")</f>
        <v>1211.3215384615385</v>
      </c>
      <c r="AI36" s="39">
        <f>SUM(AI28:AI35)</f>
        <v>183</v>
      </c>
      <c r="AJ36" s="40">
        <f>SUM(AJ28:AJ35)</f>
        <v>271902.76</v>
      </c>
      <c r="AK36" s="41">
        <f>IF(AI36&gt;0,AI36/AI$38,"-")</f>
        <v>4.6223793887345287E-2</v>
      </c>
      <c r="AL36" s="41">
        <f>IF(AJ36&gt;0,AJ36/AJ$38,"-")</f>
        <v>1.8545232458551816E-2</v>
      </c>
      <c r="AM36" s="42">
        <f>IF(AI36&gt;0,AJ36/AI36,"-")</f>
        <v>1485.8074316939892</v>
      </c>
      <c r="AN36" s="16"/>
      <c r="AO36" s="39">
        <f>SUM(AO28:AO35)</f>
        <v>120</v>
      </c>
      <c r="AP36" s="40">
        <f>SUM(AP28:AP35)</f>
        <v>155474.13</v>
      </c>
      <c r="AQ36" s="41">
        <f>IF(AO36&gt;0,AO36/AO$38,"-")</f>
        <v>6.1919504643962849E-2</v>
      </c>
      <c r="AR36" s="41">
        <f>IF(AP36&gt;0,AP36/AP$38,"-")</f>
        <v>2.3036653423938326E-2</v>
      </c>
      <c r="AS36" s="42">
        <f>IF(AO36&gt;0,AP36/AO36,"-")</f>
        <v>1295.6177500000001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117</v>
      </c>
      <c r="BT36" s="40">
        <f>SUM(BT28:BT35)</f>
        <v>150001.63</v>
      </c>
      <c r="BU36" s="41">
        <f>IF(BS36&gt;0,BS36/BS$38,"-")</f>
        <v>8.2162921348314613E-2</v>
      </c>
      <c r="BV36" s="41">
        <f>IF(BT36&gt;0,BT36/BT$38,"-")</f>
        <v>3.0738926016998153E-2</v>
      </c>
      <c r="BW36" s="42">
        <f>IF(BS36&gt;0,BT36/BS36,"-")</f>
        <v>1282.0652136752137</v>
      </c>
      <c r="BY36" s="68">
        <f>SUM(BY28:BY35)</f>
        <v>300</v>
      </c>
      <c r="BZ36" s="40">
        <f>SUM(BZ28:BZ35)</f>
        <v>421904.39</v>
      </c>
      <c r="CA36" s="41">
        <f>IF(BY36&gt;0,BY36/BY$38,"-")</f>
        <v>5.5731005015790452E-2</v>
      </c>
      <c r="CB36" s="41">
        <f>IF(BZ36&gt;0,BZ36/BZ$38,"-")</f>
        <v>2.1590220559427158E-2</v>
      </c>
      <c r="CC36" s="42">
        <f>IF(BY36&gt;0,BZ36/BY36,"-")</f>
        <v>1406.3479666666667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1004</v>
      </c>
      <c r="F38" s="59">
        <f>F36+F26+F16+F6</f>
        <v>2979448.9800000004</v>
      </c>
      <c r="G38" s="60"/>
      <c r="H38" s="60"/>
      <c r="I38" s="61">
        <f>IF(E38&gt;0,F38/E38,"-")</f>
        <v>2967.5786653386458</v>
      </c>
      <c r="J38" s="58">
        <f>J36+J26+J16+J6</f>
        <v>712</v>
      </c>
      <c r="K38" s="59">
        <f>K36+K26+K16+K6</f>
        <v>2591677.16</v>
      </c>
      <c r="L38" s="60"/>
      <c r="M38" s="60"/>
      <c r="N38" s="61">
        <f>IF(J38&gt;0,K38/J38,"-")</f>
        <v>3639.9960112359554</v>
      </c>
      <c r="O38" s="58">
        <f>O36+O26+O16+O6</f>
        <v>376</v>
      </c>
      <c r="P38" s="59">
        <f>P36+P26+P16+P6</f>
        <v>2063253.09</v>
      </c>
      <c r="Q38" s="60"/>
      <c r="R38" s="60"/>
      <c r="S38" s="61">
        <f>IF(O38&gt;0,P38/O38,"-")</f>
        <v>5487.3752393617024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1867</v>
      </c>
      <c r="AE38" s="59">
        <f>AE36+AE26+AE16+AE6</f>
        <v>7027219.6800000006</v>
      </c>
      <c r="AF38" s="60"/>
      <c r="AG38" s="60"/>
      <c r="AH38" s="61">
        <f>IF(AD38&gt;0,AE38/AD38,"-")</f>
        <v>3763.9098446705948</v>
      </c>
      <c r="AI38" s="58">
        <f>AI36+AI26+AI16+AI6</f>
        <v>3959</v>
      </c>
      <c r="AJ38" s="59">
        <f>AJ36+AJ26+AJ16+AJ6</f>
        <v>14661598.910000004</v>
      </c>
      <c r="AK38" s="60"/>
      <c r="AL38" s="60"/>
      <c r="AM38" s="61">
        <f>IF(AI38&gt;0,AJ38/AI38,"-")</f>
        <v>3703.3591588785057</v>
      </c>
      <c r="AN38" s="17"/>
      <c r="AO38" s="58">
        <f>AO36+AO26+AO16+AO6</f>
        <v>1938</v>
      </c>
      <c r="AP38" s="59">
        <f>AP36+AP26+AP16+AP6</f>
        <v>6748989.4100000001</v>
      </c>
      <c r="AQ38" s="60"/>
      <c r="AR38" s="60"/>
      <c r="AS38" s="61">
        <f>IF(AO38&gt;0,AP38/AO38,"-")</f>
        <v>3482.4506759545925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1424</v>
      </c>
      <c r="BT38" s="59">
        <f>BT36+BT26+BT16+BT6</f>
        <v>4879859.17</v>
      </c>
      <c r="BU38" s="60"/>
      <c r="BV38" s="60"/>
      <c r="BW38" s="61">
        <f>IF(BS38&gt;0,BT38/BS38,"-")</f>
        <v>3426.8673946629215</v>
      </c>
      <c r="BY38" s="70">
        <f>BY36+BY26+BY16+BY6</f>
        <v>5383</v>
      </c>
      <c r="BZ38" s="59">
        <f>BZ36+BZ26+BZ16+BZ6</f>
        <v>19541458.080000002</v>
      </c>
      <c r="CA38" s="60"/>
      <c r="CB38" s="60"/>
      <c r="CC38" s="61">
        <f>IF(BY38&gt;0,BZ38/BY38,"-")</f>
        <v>3630.2169942411297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74</v>
      </c>
      <c r="F40" s="36">
        <f>F8+F18+F28</f>
        <v>249254.45</v>
      </c>
      <c r="G40" s="37">
        <f>IF(E40&gt;0,E40/E$48,"-")</f>
        <v>7.6131687242798354E-2</v>
      </c>
      <c r="H40" s="37">
        <f>IF(F40&gt;0,F40/F$48,"-")</f>
        <v>8.8873478722685598E-2</v>
      </c>
      <c r="I40" s="38">
        <f>IF(E40&gt;0,F40/E40,"-")</f>
        <v>3368.3033783783785</v>
      </c>
      <c r="J40" s="35">
        <f>J8+J18+J28</f>
        <v>73</v>
      </c>
      <c r="K40" s="36">
        <f>K8+K18+K28</f>
        <v>419966.88</v>
      </c>
      <c r="L40" s="37">
        <f>IF(J40&gt;0,J40/J$48,"-")</f>
        <v>0.11642743221690591</v>
      </c>
      <c r="M40" s="37">
        <f>IF(K40&gt;0,K40/K$48,"-")</f>
        <v>0.19965838988215784</v>
      </c>
      <c r="N40" s="38">
        <f>IF(J40&gt;0,K40/J40,"-")</f>
        <v>5752.9709589041095</v>
      </c>
      <c r="O40" s="35">
        <f>O8+O18+O28</f>
        <v>85</v>
      </c>
      <c r="P40" s="36">
        <f>P8+P18+P28</f>
        <v>540763.40999999992</v>
      </c>
      <c r="Q40" s="37">
        <f>IF(O40&gt;0,O40/O$48,"-")</f>
        <v>0.30685920577617326</v>
      </c>
      <c r="R40" s="37">
        <f>IF(P40&gt;0,P40/P$48,"-")</f>
        <v>0.36426289988313226</v>
      </c>
      <c r="S40" s="38">
        <f>IF(O40&gt;0,P40/O40,"-")</f>
        <v>6361.9224705882343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327</v>
      </c>
      <c r="AE40" s="36">
        <f>AE8+AE18+AE28</f>
        <v>1618156.3800000001</v>
      </c>
      <c r="AF40" s="37">
        <f>IF(AD40&gt;0,AD40/AD$48,"-")</f>
        <v>0.21069587628865979</v>
      </c>
      <c r="AG40" s="37">
        <f>IF(AE40&gt;0,AE40/AE$48,"-")</f>
        <v>0.30992675024147914</v>
      </c>
      <c r="AH40" s="38">
        <f>IF(AD40&gt;0,AE40/AD40,"-")</f>
        <v>4948.490458715597</v>
      </c>
      <c r="AI40" s="35">
        <f>AI8+AI18+AI28</f>
        <v>559</v>
      </c>
      <c r="AJ40" s="36">
        <f>AJ8+AJ18+AJ28</f>
        <v>2828141.12</v>
      </c>
      <c r="AK40" s="37">
        <f>IF(AI40&gt;0,AI40/AI$48,"-")</f>
        <v>0.16306884480746792</v>
      </c>
      <c r="AL40" s="37">
        <f>IF(AJ40&gt;0,AJ40/AJ$48,"-")</f>
        <v>0.24351849507789167</v>
      </c>
      <c r="AM40" s="38">
        <f>IF(AI40&gt;0,AJ40/AI40,"-")</f>
        <v>5059.2864400715562</v>
      </c>
      <c r="AN40" s="10"/>
      <c r="AO40" s="35">
        <f>AO8+AO18+AO28</f>
        <v>293</v>
      </c>
      <c r="AP40" s="36">
        <f>AP8+AP18+AP28</f>
        <v>1359119.44</v>
      </c>
      <c r="AQ40" s="37">
        <f>IF(AO40&gt;0,AO40/AO$48,"-")</f>
        <v>0.17714631197097944</v>
      </c>
      <c r="AR40" s="37">
        <f>IF(AP40&gt;0,AP40/AP$48,"-")</f>
        <v>0.26377121550671079</v>
      </c>
      <c r="AS40" s="38">
        <f>IF(AO40&gt;0,AP40/AO40,"-")</f>
        <v>4638.6329010238906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293</v>
      </c>
      <c r="BT40" s="36">
        <f>BT8+BT18+BT28</f>
        <v>1359119.44</v>
      </c>
      <c r="BU40" s="37">
        <f>IF(BS40&gt;0,BS40/BS$48,"-")</f>
        <v>0.25701754385964914</v>
      </c>
      <c r="BV40" s="37">
        <f>IF(BT40&gt;0,BT40/BT$48,"-")</f>
        <v>0.41392213255090021</v>
      </c>
      <c r="BW40" s="38">
        <f>IF(BS40&gt;0,BT40/BS40,"-")</f>
        <v>4638.6329010238906</v>
      </c>
      <c r="BY40" s="65">
        <f>BY8+BY18+BY28</f>
        <v>852</v>
      </c>
      <c r="BZ40" s="36">
        <f>BZ8+BZ18+BZ28</f>
        <v>4187260.56</v>
      </c>
      <c r="CA40" s="37">
        <f>IF(BY40&gt;0,BY40/BY$48,"-")</f>
        <v>0.18651488616462347</v>
      </c>
      <c r="CB40" s="37">
        <f>IF(BZ40&gt;0,BZ40/BZ$48,"-")</f>
        <v>0.28107748547832917</v>
      </c>
      <c r="CC40" s="38">
        <f>IF(BY40&gt;0,BZ40/BY40,"-")</f>
        <v>4914.6250704225349</v>
      </c>
    </row>
    <row r="41" spans="1:81" s="3" customFormat="1" ht="14.4" x14ac:dyDescent="0.3">
      <c r="C41" s="141"/>
      <c r="D41" s="9" t="s">
        <v>26</v>
      </c>
      <c r="E41" s="46">
        <f>E9+E19+E29</f>
        <v>700</v>
      </c>
      <c r="F41" s="47">
        <f t="shared" ref="F41" si="209">F9+F19+F29</f>
        <v>1851985.87</v>
      </c>
      <c r="G41" s="48">
        <f t="shared" ref="G41:H47" si="210">IF(E41&gt;0,E41/E$48,"-")</f>
        <v>0.72016460905349799</v>
      </c>
      <c r="H41" s="48">
        <f t="shared" si="210"/>
        <v>0.66033897012534537</v>
      </c>
      <c r="I41" s="49">
        <f t="shared" ref="I41:I47" si="211">IF(E41&gt;0,F41/E41,"-")</f>
        <v>2645.6941000000002</v>
      </c>
      <c r="J41" s="46">
        <f>J9+J19+J29</f>
        <v>366</v>
      </c>
      <c r="K41" s="47">
        <f t="shared" ref="K41" si="212">K9+K19+K29</f>
        <v>882000.86</v>
      </c>
      <c r="L41" s="48">
        <f t="shared" ref="L41:M47" si="213">IF(J41&gt;0,J41/J$48,"-")</f>
        <v>0.58373205741626799</v>
      </c>
      <c r="M41" s="48">
        <f t="shared" si="213"/>
        <v>0.41931609364595251</v>
      </c>
      <c r="N41" s="49">
        <f t="shared" ref="N41:N47" si="214">IF(J41&gt;0,K41/J41,"-")</f>
        <v>2409.8384153005463</v>
      </c>
      <c r="O41" s="46">
        <f>O9+O19+O29</f>
        <v>50</v>
      </c>
      <c r="P41" s="47">
        <f t="shared" ref="P41" si="215">P9+P19+P29</f>
        <v>113040</v>
      </c>
      <c r="Q41" s="48">
        <f t="shared" ref="Q41:R47" si="216">IF(O41&gt;0,O41/O$48,"-")</f>
        <v>0.18050541516245489</v>
      </c>
      <c r="R41" s="48">
        <f t="shared" si="216"/>
        <v>7.6144719560055432E-2</v>
      </c>
      <c r="S41" s="49">
        <f t="shared" ref="S41:S47" si="217">IF(O41&gt;0,P41/O41,"-")</f>
        <v>2260.8000000000002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4</v>
      </c>
      <c r="AE41" s="47">
        <f t="shared" ref="AE41" si="224">AE9+AE19+AE29</f>
        <v>15261.25</v>
      </c>
      <c r="AF41" s="48">
        <f t="shared" ref="AF41:AG47" si="225">IF(AD41&gt;0,AD41/AD$48,"-")</f>
        <v>2.5773195876288659E-3</v>
      </c>
      <c r="AG41" s="48">
        <f t="shared" si="225"/>
        <v>2.9229990843794547E-3</v>
      </c>
      <c r="AH41" s="49">
        <f t="shared" ref="AH41:AH47" si="226">IF(AD41&gt;0,AE41/AD41,"-")</f>
        <v>3815.3125</v>
      </c>
      <c r="AI41" s="46">
        <f>AI9+AI19+AI29</f>
        <v>1120</v>
      </c>
      <c r="AJ41" s="47">
        <f t="shared" ref="AJ41" si="227">AJ9+AJ19+AJ29</f>
        <v>2862287.98</v>
      </c>
      <c r="AK41" s="48">
        <f t="shared" ref="AK41:AL47" si="228">IF(AI41&gt;0,AI41/AI$48,"-")</f>
        <v>0.3267211201866978</v>
      </c>
      <c r="AL41" s="48">
        <f t="shared" si="228"/>
        <v>0.24645872740930921</v>
      </c>
      <c r="AM41" s="49">
        <f t="shared" ref="AM41:AM47" si="229">IF(AI41&gt;0,AJ41/AI41,"-")</f>
        <v>2555.6142678571427</v>
      </c>
      <c r="AN41" s="10"/>
      <c r="AO41" s="46">
        <f>AO9+AO19+AO29</f>
        <v>6</v>
      </c>
      <c r="AP41" s="47">
        <f t="shared" ref="AP41" si="230">AP9+AP19+AP29</f>
        <v>29268.15</v>
      </c>
      <c r="AQ41" s="48">
        <f t="shared" ref="AQ41:AR47" si="231">IF(AO41&gt;0,AO41/AO$48,"-")</f>
        <v>3.6275695284159614E-3</v>
      </c>
      <c r="AR41" s="48">
        <f t="shared" si="231"/>
        <v>5.6802185841243929E-3</v>
      </c>
      <c r="AS41" s="49">
        <f t="shared" ref="AS41:AS47" si="232">IF(AO41&gt;0,AP41/AO41,"-")</f>
        <v>4878.0250000000005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2</v>
      </c>
      <c r="BT41" s="47">
        <f t="shared" ref="BT41" si="248">BT9+BT19+BT29</f>
        <v>3668.15</v>
      </c>
      <c r="BU41" s="48">
        <f t="shared" ref="BU41:BV47" si="249">IF(BS41&gt;0,BS41/BS$48,"-")</f>
        <v>1.7543859649122807E-3</v>
      </c>
      <c r="BV41" s="48">
        <f t="shared" si="249"/>
        <v>1.1171413091674892E-3</v>
      </c>
      <c r="BW41" s="49">
        <f t="shared" ref="BW41:BW47" si="250">IF(BS41&gt;0,BT41/BS41,"-")</f>
        <v>1834.075</v>
      </c>
      <c r="BY41" s="66">
        <f>BY9+BY19+BY29</f>
        <v>1122</v>
      </c>
      <c r="BZ41" s="47">
        <f t="shared" ref="BZ41" si="251">BZ9+BZ19+BZ29</f>
        <v>2865956.13</v>
      </c>
      <c r="CA41" s="48">
        <f t="shared" ref="CA41:CB47" si="252">IF(BY41&gt;0,BY41/BY$48,"-")</f>
        <v>0.24562171628721541</v>
      </c>
      <c r="CB41" s="48">
        <f t="shared" si="252"/>
        <v>0.19238252097490763</v>
      </c>
      <c r="CC41" s="49">
        <f t="shared" ref="CC41:CC47" si="253">IF(BY41&gt;0,BZ41/BY41,"-")</f>
        <v>2554.3281016042779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149</v>
      </c>
      <c r="F42" s="47">
        <f t="shared" si="254"/>
        <v>510829.52999999997</v>
      </c>
      <c r="G42" s="48">
        <f t="shared" si="210"/>
        <v>0.15329218106995884</v>
      </c>
      <c r="H42" s="48">
        <f t="shared" si="210"/>
        <v>0.18213996727189616</v>
      </c>
      <c r="I42" s="49">
        <f t="shared" si="211"/>
        <v>3428.3861073825501</v>
      </c>
      <c r="J42" s="46">
        <f t="shared" ref="J42:K47" si="255">J10+J20+J30</f>
        <v>113</v>
      </c>
      <c r="K42" s="47">
        <f t="shared" si="255"/>
        <v>363027.26</v>
      </c>
      <c r="L42" s="48">
        <f t="shared" si="213"/>
        <v>0.18022328548644337</v>
      </c>
      <c r="M42" s="48">
        <f t="shared" si="213"/>
        <v>0.17258846272575465</v>
      </c>
      <c r="N42" s="49">
        <f t="shared" si="214"/>
        <v>3212.6306194690264</v>
      </c>
      <c r="O42" s="46">
        <f t="shared" ref="O42:P47" si="256">O10+O20+O30</f>
        <v>9</v>
      </c>
      <c r="P42" s="47">
        <f t="shared" si="256"/>
        <v>14170</v>
      </c>
      <c r="Q42" s="48">
        <f t="shared" si="216"/>
        <v>3.2490974729241874E-2</v>
      </c>
      <c r="R42" s="48">
        <f t="shared" si="216"/>
        <v>9.5450342902157238E-3</v>
      </c>
      <c r="S42" s="49">
        <f t="shared" si="217"/>
        <v>1574.4444444444443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271</v>
      </c>
      <c r="AJ42" s="47">
        <f t="shared" si="260"/>
        <v>888026.79</v>
      </c>
      <c r="AK42" s="48">
        <f t="shared" si="228"/>
        <v>7.9054842473745626E-2</v>
      </c>
      <c r="AL42" s="48">
        <f t="shared" si="228"/>
        <v>7.6463987585474846E-2</v>
      </c>
      <c r="AM42" s="49">
        <f t="shared" si="229"/>
        <v>3276.8516236162363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271</v>
      </c>
      <c r="BZ42" s="47">
        <f t="shared" si="268"/>
        <v>888026.79</v>
      </c>
      <c r="CA42" s="48">
        <f t="shared" si="252"/>
        <v>5.9325744308231176E-2</v>
      </c>
      <c r="CB42" s="48">
        <f t="shared" si="252"/>
        <v>5.9610414397185806E-2</v>
      </c>
      <c r="CC42" s="49">
        <f t="shared" si="253"/>
        <v>3276.8516236162363</v>
      </c>
    </row>
    <row r="43" spans="1:81" s="3" customFormat="1" ht="14.4" x14ac:dyDescent="0.3">
      <c r="C43" s="141"/>
      <c r="D43" s="9" t="s">
        <v>28</v>
      </c>
      <c r="E43" s="46">
        <f t="shared" si="254"/>
        <v>1</v>
      </c>
      <c r="F43" s="47">
        <f t="shared" si="254"/>
        <v>6000</v>
      </c>
      <c r="G43" s="48">
        <f t="shared" si="210"/>
        <v>1.02880658436214E-3</v>
      </c>
      <c r="H43" s="48">
        <f t="shared" si="210"/>
        <v>2.1393434393492815E-3</v>
      </c>
      <c r="I43" s="49">
        <f t="shared" si="211"/>
        <v>6000</v>
      </c>
      <c r="J43" s="46">
        <f t="shared" si="255"/>
        <v>53</v>
      </c>
      <c r="K43" s="47">
        <f t="shared" si="255"/>
        <v>351740.15999999997</v>
      </c>
      <c r="L43" s="48">
        <f t="shared" si="213"/>
        <v>8.4529505582137163E-2</v>
      </c>
      <c r="M43" s="48">
        <f t="shared" si="213"/>
        <v>0.16722241049697198</v>
      </c>
      <c r="N43" s="49">
        <f t="shared" si="214"/>
        <v>6636.6067924528297</v>
      </c>
      <c r="O43" s="46">
        <f t="shared" si="256"/>
        <v>115</v>
      </c>
      <c r="P43" s="47">
        <f t="shared" si="256"/>
        <v>720521.14</v>
      </c>
      <c r="Q43" s="48">
        <f t="shared" si="216"/>
        <v>0.41516245487364623</v>
      </c>
      <c r="R43" s="48">
        <f t="shared" si="216"/>
        <v>0.48534925815986768</v>
      </c>
      <c r="S43" s="49">
        <f t="shared" si="217"/>
        <v>6265.4012173913043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896</v>
      </c>
      <c r="AE43" s="47">
        <f t="shared" si="259"/>
        <v>2509474.56</v>
      </c>
      <c r="AF43" s="48">
        <f t="shared" si="225"/>
        <v>0.57731958762886593</v>
      </c>
      <c r="AG43" s="48">
        <f t="shared" si="225"/>
        <v>0.48064161462223182</v>
      </c>
      <c r="AH43" s="49">
        <f t="shared" si="226"/>
        <v>2800.752857142857</v>
      </c>
      <c r="AI43" s="46">
        <f t="shared" si="260"/>
        <v>1065</v>
      </c>
      <c r="AJ43" s="47">
        <f t="shared" si="260"/>
        <v>3587735.8600000003</v>
      </c>
      <c r="AK43" s="48">
        <f t="shared" si="228"/>
        <v>0.3106767794632439</v>
      </c>
      <c r="AL43" s="48">
        <f t="shared" si="228"/>
        <v>0.30892377724212911</v>
      </c>
      <c r="AM43" s="49">
        <f t="shared" si="229"/>
        <v>3368.7660657276997</v>
      </c>
      <c r="AN43" s="10"/>
      <c r="AO43" s="46">
        <f t="shared" si="261"/>
        <v>752</v>
      </c>
      <c r="AP43" s="47">
        <f t="shared" si="261"/>
        <v>2109094.8899999997</v>
      </c>
      <c r="AQ43" s="48">
        <f t="shared" si="231"/>
        <v>0.45465538089480051</v>
      </c>
      <c r="AR43" s="48">
        <f t="shared" si="231"/>
        <v>0.4093227617686731</v>
      </c>
      <c r="AS43" s="49">
        <f t="shared" si="232"/>
        <v>2804.6474601063824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282</v>
      </c>
      <c r="BT43" s="47">
        <f t="shared" si="267"/>
        <v>428454.42000000004</v>
      </c>
      <c r="BU43" s="48">
        <f t="shared" si="249"/>
        <v>0.24736842105263157</v>
      </c>
      <c r="BV43" s="48">
        <f t="shared" si="249"/>
        <v>0.13048652091037644</v>
      </c>
      <c r="BW43" s="49">
        <f t="shared" si="250"/>
        <v>1519.3419148936171</v>
      </c>
      <c r="BY43" s="66">
        <f t="shared" si="268"/>
        <v>1347</v>
      </c>
      <c r="BZ43" s="47">
        <f t="shared" si="268"/>
        <v>4016190.2800000003</v>
      </c>
      <c r="CA43" s="48">
        <f t="shared" si="252"/>
        <v>0.29487740805604201</v>
      </c>
      <c r="CB43" s="48">
        <f t="shared" si="252"/>
        <v>0.26959408160281934</v>
      </c>
      <c r="CC43" s="49">
        <f t="shared" si="253"/>
        <v>2981.581499628805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278</v>
      </c>
      <c r="AE44" s="47">
        <f t="shared" si="259"/>
        <v>933010.6399999999</v>
      </c>
      <c r="AF44" s="48">
        <f t="shared" si="225"/>
        <v>0.17912371134020619</v>
      </c>
      <c r="AG44" s="48">
        <f t="shared" si="225"/>
        <v>0.1787002536775355</v>
      </c>
      <c r="AH44" s="49">
        <f t="shared" si="226"/>
        <v>3356.1533812949638</v>
      </c>
      <c r="AI44" s="46">
        <f t="shared" si="260"/>
        <v>278</v>
      </c>
      <c r="AJ44" s="47">
        <f t="shared" si="260"/>
        <v>933010.6399999999</v>
      </c>
      <c r="AK44" s="48">
        <f t="shared" si="228"/>
        <v>8.1096849474912483E-2</v>
      </c>
      <c r="AL44" s="48">
        <f t="shared" si="228"/>
        <v>8.0337344320519796E-2</v>
      </c>
      <c r="AM44" s="49">
        <f t="shared" si="229"/>
        <v>3356.1533812949638</v>
      </c>
      <c r="AN44" s="10"/>
      <c r="AO44" s="46">
        <f t="shared" si="261"/>
        <v>563</v>
      </c>
      <c r="AP44" s="47">
        <f t="shared" si="261"/>
        <v>1492272.77</v>
      </c>
      <c r="AQ44" s="48">
        <f t="shared" si="231"/>
        <v>0.34038694074969772</v>
      </c>
      <c r="AR44" s="48">
        <f t="shared" si="231"/>
        <v>0.28961295882168109</v>
      </c>
      <c r="AS44" s="49">
        <f t="shared" si="232"/>
        <v>2650.5733037300179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563</v>
      </c>
      <c r="BT44" s="47">
        <f t="shared" si="267"/>
        <v>1492272.77</v>
      </c>
      <c r="BU44" s="48">
        <f t="shared" si="249"/>
        <v>0.493859649122807</v>
      </c>
      <c r="BV44" s="48">
        <f t="shared" si="249"/>
        <v>0.45447420522955589</v>
      </c>
      <c r="BW44" s="49">
        <f t="shared" si="250"/>
        <v>2650.5733037300179</v>
      </c>
      <c r="BY44" s="66">
        <f t="shared" si="268"/>
        <v>841</v>
      </c>
      <c r="BZ44" s="47">
        <f t="shared" si="268"/>
        <v>2425283.4099999997</v>
      </c>
      <c r="CA44" s="48">
        <f t="shared" si="252"/>
        <v>0.18410683012259194</v>
      </c>
      <c r="CB44" s="48">
        <f t="shared" si="252"/>
        <v>0.16280156266537843</v>
      </c>
      <c r="CC44" s="49">
        <f t="shared" si="253"/>
        <v>2883.809048751486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48</v>
      </c>
      <c r="F47" s="47">
        <f t="shared" si="254"/>
        <v>186528.93</v>
      </c>
      <c r="G47" s="48">
        <f t="shared" si="210"/>
        <v>4.9382716049382713E-2</v>
      </c>
      <c r="H47" s="48">
        <f t="shared" si="210"/>
        <v>6.6508240440723565E-2</v>
      </c>
      <c r="I47" s="49">
        <f t="shared" si="211"/>
        <v>3886.0193749999999</v>
      </c>
      <c r="J47" s="46">
        <f t="shared" si="255"/>
        <v>22</v>
      </c>
      <c r="K47" s="47">
        <f t="shared" si="255"/>
        <v>86692</v>
      </c>
      <c r="L47" s="48">
        <f t="shared" si="213"/>
        <v>3.5087719298245612E-2</v>
      </c>
      <c r="M47" s="48">
        <f t="shared" si="213"/>
        <v>4.1214643249162949E-2</v>
      </c>
      <c r="N47" s="49">
        <f t="shared" si="214"/>
        <v>3940.5454545454545</v>
      </c>
      <c r="O47" s="46">
        <f t="shared" si="256"/>
        <v>18</v>
      </c>
      <c r="P47" s="47">
        <f t="shared" si="256"/>
        <v>96047</v>
      </c>
      <c r="Q47" s="48">
        <f t="shared" si="216"/>
        <v>6.4981949458483748E-2</v>
      </c>
      <c r="R47" s="48">
        <f t="shared" si="216"/>
        <v>6.4698088106728988E-2</v>
      </c>
      <c r="S47" s="49">
        <f t="shared" si="217"/>
        <v>5335.9444444444443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47</v>
      </c>
      <c r="AE47" s="47">
        <f t="shared" si="259"/>
        <v>145190.15</v>
      </c>
      <c r="AF47" s="48">
        <f t="shared" si="225"/>
        <v>3.0283505154639175E-2</v>
      </c>
      <c r="AG47" s="48">
        <f t="shared" si="225"/>
        <v>2.7808382374374031E-2</v>
      </c>
      <c r="AH47" s="49">
        <f t="shared" si="226"/>
        <v>3089.1521276595745</v>
      </c>
      <c r="AI47" s="46">
        <f t="shared" si="260"/>
        <v>135</v>
      </c>
      <c r="AJ47" s="47">
        <f t="shared" si="260"/>
        <v>514458.07999999996</v>
      </c>
      <c r="AK47" s="48">
        <f t="shared" si="228"/>
        <v>3.9381563593932321E-2</v>
      </c>
      <c r="AL47" s="48">
        <f t="shared" si="228"/>
        <v>4.4297668364675372E-2</v>
      </c>
      <c r="AM47" s="49">
        <f t="shared" si="229"/>
        <v>3810.8005925925922</v>
      </c>
      <c r="AN47" s="10"/>
      <c r="AO47" s="46">
        <f t="shared" si="261"/>
        <v>40</v>
      </c>
      <c r="AP47" s="47">
        <f t="shared" si="261"/>
        <v>162889.76999999999</v>
      </c>
      <c r="AQ47" s="48">
        <f t="shared" si="231"/>
        <v>2.4183796856106408E-2</v>
      </c>
      <c r="AR47" s="48">
        <f t="shared" si="231"/>
        <v>3.1612845318810652E-2</v>
      </c>
      <c r="AS47" s="49">
        <f t="shared" si="232"/>
        <v>4072.2442499999997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135</v>
      </c>
      <c r="BZ47" s="47">
        <f t="shared" si="268"/>
        <v>514458.07999999996</v>
      </c>
      <c r="CA47" s="48">
        <f t="shared" si="252"/>
        <v>2.9553415061295971E-2</v>
      </c>
      <c r="CB47" s="48">
        <f t="shared" si="252"/>
        <v>3.4533934881379603E-2</v>
      </c>
      <c r="CC47" s="49">
        <f t="shared" si="253"/>
        <v>3810.8005925925922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972</v>
      </c>
      <c r="F48" s="59">
        <f>SUM(F40:F47)</f>
        <v>2804598.7800000003</v>
      </c>
      <c r="G48" s="60">
        <f>IF(E48&gt;0,E48/E$38,"-")</f>
        <v>0.96812749003984067</v>
      </c>
      <c r="H48" s="60">
        <f>IF(F48&gt;0,F48/F$38,"-")</f>
        <v>0.94131458495389297</v>
      </c>
      <c r="I48" s="61">
        <f>IF(E48&gt;0,F48/E48,"-")</f>
        <v>2885.3896913580252</v>
      </c>
      <c r="J48" s="58">
        <f>SUM(J40:J47)</f>
        <v>627</v>
      </c>
      <c r="K48" s="59">
        <f>SUM(K40:K47)</f>
        <v>2103427.16</v>
      </c>
      <c r="L48" s="60">
        <f>IF(J48&gt;0,J48/J$38,"-")</f>
        <v>0.8806179775280899</v>
      </c>
      <c r="M48" s="60">
        <f>IF(K48&gt;0,K48/K$38,"-")</f>
        <v>0.81160847981544126</v>
      </c>
      <c r="N48" s="61">
        <f>IF(J48&gt;0,K48/J48,"-")</f>
        <v>3354.7482615629988</v>
      </c>
      <c r="O48" s="58">
        <f>SUM(O40:O47)</f>
        <v>277</v>
      </c>
      <c r="P48" s="59">
        <f>SUM(P40:P47)</f>
        <v>1484541.5499999998</v>
      </c>
      <c r="Q48" s="60">
        <f>IF(O48&gt;0,O48/O$38,"-")</f>
        <v>0.73670212765957444</v>
      </c>
      <c r="R48" s="60">
        <f>IF(P48&gt;0,P48/P$38,"-")</f>
        <v>0.7195150014291265</v>
      </c>
      <c r="S48" s="61">
        <f>IF(O48&gt;0,P48/O48,"-")</f>
        <v>5359.3557761732845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1552</v>
      </c>
      <c r="AE48" s="59">
        <f>SUM(AE40:AE47)</f>
        <v>5221092.9800000004</v>
      </c>
      <c r="AF48" s="60">
        <f>IF(AD48&gt;0,AD48/AD$38,"-")</f>
        <v>0.83128012854847344</v>
      </c>
      <c r="AG48" s="60">
        <f>IF(AE48&gt;0,AE48/AE$38,"-")</f>
        <v>0.74298132373172088</v>
      </c>
      <c r="AH48" s="61">
        <f>IF(AD48&gt;0,AE48/AD48,"-")</f>
        <v>3364.1063015463919</v>
      </c>
      <c r="AI48" s="58">
        <f>SUM(AI40:AI47)</f>
        <v>3428</v>
      </c>
      <c r="AJ48" s="59">
        <f>SUM(AJ40:AJ47)</f>
        <v>11613660.470000001</v>
      </c>
      <c r="AK48" s="60">
        <f>IF(AI48&gt;0,AI48/AI$38,"-")</f>
        <v>0.86587522101540793</v>
      </c>
      <c r="AL48" s="60">
        <f>IF(AJ48&gt;0,AJ48/AJ$38,"-")</f>
        <v>0.79211418490508945</v>
      </c>
      <c r="AM48" s="61">
        <f>IF(AI48&gt;0,AJ48/AI48,"-")</f>
        <v>3387.8822841306887</v>
      </c>
      <c r="AN48" s="17"/>
      <c r="AO48" s="58">
        <f>SUM(AO40:AO47)</f>
        <v>1654</v>
      </c>
      <c r="AP48" s="59">
        <f>SUM(AP40:AP47)</f>
        <v>5152645.0199999996</v>
      </c>
      <c r="AQ48" s="60">
        <f>IF(AO48&gt;0,AO48/AO$38,"-")</f>
        <v>0.85345717234262131</v>
      </c>
      <c r="AR48" s="60">
        <f>IF(AP48&gt;0,AP48/AP$38,"-")</f>
        <v>0.76346912211260964</v>
      </c>
      <c r="AS48" s="61">
        <f>IF(AO48&gt;0,AP48/AO48,"-")</f>
        <v>3115.2630108827084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1140</v>
      </c>
      <c r="BT48" s="59">
        <f>SUM(BT40:BT47)</f>
        <v>3283514.78</v>
      </c>
      <c r="BU48" s="60">
        <f>IF(BS48&gt;0,BS48/BS$38,"-")</f>
        <v>0.800561797752809</v>
      </c>
      <c r="BV48" s="60">
        <f>IF(BT48&gt;0,BT48/BT$38,"-")</f>
        <v>0.67287080745815864</v>
      </c>
      <c r="BW48" s="61">
        <f>IF(BS48&gt;0,BT48/BS48,"-")</f>
        <v>2880.2761228070171</v>
      </c>
      <c r="BY48" s="70">
        <f>SUM(BY40:BY47)</f>
        <v>4568</v>
      </c>
      <c r="BZ48" s="59">
        <f>SUM(BZ40:BZ47)</f>
        <v>14897175.25</v>
      </c>
      <c r="CA48" s="60">
        <f>IF(BY48&gt;0,BY48/BY$38,"-")</f>
        <v>0.84859743637376928</v>
      </c>
      <c r="CB48" s="60">
        <f>IF(BZ48&gt;0,BZ48/BZ$38,"-")</f>
        <v>0.76233693458354257</v>
      </c>
      <c r="CC48" s="61">
        <f>IF(BY48&gt;0,BZ48/BY48,"-")</f>
        <v>3261.2029881786339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32</v>
      </c>
      <c r="F53" s="36">
        <f>F5</f>
        <v>174850.2</v>
      </c>
      <c r="G53" s="37">
        <f>IF(E53=0,"-",E53/E54)</f>
        <v>1</v>
      </c>
      <c r="H53" s="37">
        <f>IF(F53=0,"-",F53/F54)</f>
        <v>1</v>
      </c>
      <c r="I53" s="38">
        <f>IF(E53&gt;0,F53/E53,"-")</f>
        <v>5464.0687500000004</v>
      </c>
      <c r="J53" s="35">
        <f>J5</f>
        <v>85</v>
      </c>
      <c r="K53" s="36">
        <f>K5</f>
        <v>488250</v>
      </c>
      <c r="L53" s="37">
        <f>IF(J53=0,"-",J53/J54)</f>
        <v>1</v>
      </c>
      <c r="M53" s="37">
        <f>IF(K53=0,"-",K53/K54)</f>
        <v>1</v>
      </c>
      <c r="N53" s="38">
        <f>IF(J53&gt;0,K53/J53,"-")</f>
        <v>5744.1176470588234</v>
      </c>
      <c r="O53" s="35">
        <f>O5</f>
        <v>99</v>
      </c>
      <c r="P53" s="36">
        <f>P5</f>
        <v>578711.54</v>
      </c>
      <c r="Q53" s="37">
        <f>IF(O53=0,"-",O53/O54)</f>
        <v>1</v>
      </c>
      <c r="R53" s="37">
        <f>IF(P53=0,"-",P53/P54)</f>
        <v>1</v>
      </c>
      <c r="S53" s="38">
        <f>IF(O53&gt;0,P53/O53,"-")</f>
        <v>5845.5711111111113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315</v>
      </c>
      <c r="AE53" s="36">
        <f>AE5</f>
        <v>1806126.7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5733.735555555555</v>
      </c>
      <c r="AI53" s="35">
        <f>AI5</f>
        <v>531</v>
      </c>
      <c r="AJ53" s="36">
        <f>AJ5</f>
        <v>3047938.4400000004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5739.9970621468938</v>
      </c>
      <c r="AN53" s="10"/>
      <c r="AO53" s="35">
        <f>AO5</f>
        <v>284</v>
      </c>
      <c r="AP53" s="36">
        <f>AP5</f>
        <v>1596344.39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5620.9309507042253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284</v>
      </c>
      <c r="BT53" s="36">
        <f>BT5</f>
        <v>1596344.39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5620.9309507042253</v>
      </c>
      <c r="BY53" s="35">
        <f>BY5</f>
        <v>815</v>
      </c>
      <c r="BZ53" s="36">
        <f>BZ5</f>
        <v>4644282.83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5698.5065398773004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32</v>
      </c>
      <c r="F54" s="40">
        <f>SUM(F53:F53)</f>
        <v>174850.2</v>
      </c>
      <c r="G54" s="41">
        <f>IF(E54=0,"-",E54/E88)</f>
        <v>3.3472803347280332E-2</v>
      </c>
      <c r="H54" s="41">
        <f>IF(F54=0,"-",F54/F88)</f>
        <v>6.2604799589590837E-2</v>
      </c>
      <c r="I54" s="42">
        <f>IF(F54=0,"-",F54/E54)</f>
        <v>5464.0687500000004</v>
      </c>
      <c r="J54" s="39">
        <f>SUM(J53:J53)</f>
        <v>85</v>
      </c>
      <c r="K54" s="40">
        <f>SUM(K53:K53)</f>
        <v>488250</v>
      </c>
      <c r="L54" s="41">
        <f>IF(J54=0,"-",J54/J88)</f>
        <v>0.12318840579710146</v>
      </c>
      <c r="M54" s="41">
        <f>IF(K54=0,"-",K54/K88)</f>
        <v>0.19491133432503049</v>
      </c>
      <c r="N54" s="42">
        <f>IF(K54=0,"-",K54/J54)</f>
        <v>5744.1176470588234</v>
      </c>
      <c r="O54" s="39">
        <f>SUM(O53:O53)</f>
        <v>99</v>
      </c>
      <c r="P54" s="40">
        <f>SUM(P53:P53)</f>
        <v>578711.54</v>
      </c>
      <c r="Q54" s="41">
        <f>IF(O54=0,"-",O54/O88)</f>
        <v>0.27653631284916202</v>
      </c>
      <c r="R54" s="41">
        <f>IF(P54=0,"-",P54/P88)</f>
        <v>0.2941794166568486</v>
      </c>
      <c r="S54" s="42">
        <f>IF(P54=0,"-",P54/O54)</f>
        <v>5845.5711111111113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315</v>
      </c>
      <c r="AE54" s="40">
        <f>SUM(AE53:AE53)</f>
        <v>1806126.7</v>
      </c>
      <c r="AF54" s="41">
        <f>IF(AD54=0,"-",AD54/AD88)</f>
        <v>0.17307692307692307</v>
      </c>
      <c r="AG54" s="41">
        <f>IF(AE54=0,"-",AE54/AE88)</f>
        <v>0.26244099827336836</v>
      </c>
      <c r="AH54" s="42">
        <f>IF(AE54=0,"-",AE54/AD54)</f>
        <v>5733.735555555555</v>
      </c>
      <c r="AI54" s="39">
        <f>SUM(AI53:AI53)</f>
        <v>531</v>
      </c>
      <c r="AJ54" s="40">
        <f>SUM(AJ53:AJ53)</f>
        <v>3047938.4400000004</v>
      </c>
      <c r="AK54" s="41">
        <f>IF(AI54=0,"-",AI54/AI88)</f>
        <v>0.13885983263598325</v>
      </c>
      <c r="AL54" s="41">
        <f>IF(AJ54=0,"-",AJ54/AJ88)</f>
        <v>0.21544554314018233</v>
      </c>
      <c r="AM54" s="42">
        <f>IF(AJ54=0,"-",AJ54/AI54)</f>
        <v>5739.9970621468938</v>
      </c>
      <c r="AN54" s="16"/>
      <c r="AO54" s="39">
        <f>SUM(AO53:AO53)</f>
        <v>284</v>
      </c>
      <c r="AP54" s="40">
        <f>SUM(AP53:AP53)</f>
        <v>1596344.39</v>
      </c>
      <c r="AQ54" s="41">
        <f>IF(AO54=0,"-",AO54/AO88)</f>
        <v>0.14963119072708114</v>
      </c>
      <c r="AR54" s="41">
        <f>IF(AP54=0,"-",AP54/AP88)</f>
        <v>0.24238084408938584</v>
      </c>
      <c r="AS54" s="42">
        <f>IF(AP54=0,"-",AP54/AO54)</f>
        <v>5620.9309507042253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284</v>
      </c>
      <c r="BT54" s="40">
        <f>SUM(BT53:BT53)</f>
        <v>1596344.39</v>
      </c>
      <c r="BU54" s="41">
        <f>IF(BS54=0,"-",BS54/BS88)</f>
        <v>0.199438202247191</v>
      </c>
      <c r="BV54" s="41">
        <f>IF(BT54=0,"-",BT54/BT88)</f>
        <v>0.32712919254184131</v>
      </c>
      <c r="BW54" s="42">
        <f>IF(BT54=0,"-",BT54/BS54)</f>
        <v>5620.9309507042253</v>
      </c>
      <c r="BY54" s="39">
        <f>SUM(BY53:BY53)</f>
        <v>815</v>
      </c>
      <c r="BZ54" s="40">
        <f>SUM(BZ53:BZ53)</f>
        <v>4644282.83</v>
      </c>
      <c r="CA54" s="41">
        <f>IF(BY54=0,"-",BY54/BY88)</f>
        <v>0.15529725609756098</v>
      </c>
      <c r="CB54" s="41">
        <f>IF(BZ54=0,"-",BZ54/BZ88)</f>
        <v>0.2440890749986861</v>
      </c>
      <c r="CC54" s="42">
        <f>IF(BZ54=0,"-",BZ54/BY54)</f>
        <v>5698.5065398773004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23</v>
      </c>
      <c r="F56" s="36">
        <f>F8</f>
        <v>164180</v>
      </c>
      <c r="G56" s="37">
        <f t="shared" ref="G56:H58" si="269">IF(E56=0,"-",E56/E$59)</f>
        <v>0.3108108108108108</v>
      </c>
      <c r="H56" s="37">
        <f t="shared" si="269"/>
        <v>0.65868432840416691</v>
      </c>
      <c r="I56" s="38">
        <f t="shared" ref="I56:I63" si="270">IF(E56&gt;0,F56/E56,"-")</f>
        <v>7138.260869565217</v>
      </c>
      <c r="J56" s="65">
        <f>J8</f>
        <v>50</v>
      </c>
      <c r="K56" s="36">
        <f>K8</f>
        <v>355160</v>
      </c>
      <c r="L56" s="37">
        <f t="shared" ref="L56:M58" si="271">IF(J56=0,"-",J56/J$59)</f>
        <v>0.68493150684931503</v>
      </c>
      <c r="M56" s="37">
        <f t="shared" si="271"/>
        <v>0.84568573597994201</v>
      </c>
      <c r="N56" s="38">
        <f t="shared" ref="N56:N63" si="272">IF(J56&gt;0,K56/J56,"-")</f>
        <v>7103.2</v>
      </c>
      <c r="O56" s="65">
        <f>O8</f>
        <v>67</v>
      </c>
      <c r="P56" s="36">
        <f>P8</f>
        <v>480063.41</v>
      </c>
      <c r="Q56" s="37">
        <f t="shared" ref="Q56:R58" si="273">IF(O56=0,"-",O56/O$59)</f>
        <v>0.78823529411764703</v>
      </c>
      <c r="R56" s="37">
        <f t="shared" si="273"/>
        <v>0.88775128110091628</v>
      </c>
      <c r="S56" s="38">
        <f t="shared" ref="S56:S63" si="274">IF(O56&gt;0,P56/O56,"-")</f>
        <v>7165.1255223880589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249</v>
      </c>
      <c r="AE56" s="36">
        <f>AE8</f>
        <v>1488715.78</v>
      </c>
      <c r="AF56" s="37">
        <f t="shared" ref="AF56:AG58" si="279">IF(AD56=0,"-",AD56/AD$59)</f>
        <v>0.76146788990825687</v>
      </c>
      <c r="AG56" s="37">
        <f t="shared" si="279"/>
        <v>0.92000736047525888</v>
      </c>
      <c r="AH56" s="38">
        <f t="shared" ref="AH56:AH63" si="280">IF(AD56&gt;0,AE56/AD56,"-")</f>
        <v>5978.778232931727</v>
      </c>
      <c r="AI56" s="65">
        <f>AI8</f>
        <v>389</v>
      </c>
      <c r="AJ56" s="36">
        <f>AJ8</f>
        <v>2488119.19</v>
      </c>
      <c r="AK56" s="37">
        <f t="shared" ref="AK56:AL58" si="281">IF(AI56=0,"-",AI56/AI$59)</f>
        <v>0.69588550983899822</v>
      </c>
      <c r="AL56" s="37">
        <f t="shared" si="281"/>
        <v>0.87977193655739494</v>
      </c>
      <c r="AM56" s="38">
        <f t="shared" ref="AM56:AM63" si="282">IF(AI56&gt;0,AJ56/AI56,"-")</f>
        <v>6396.1932904884316</v>
      </c>
      <c r="AN56" s="10"/>
      <c r="AO56" s="65">
        <f>AO8</f>
        <v>212</v>
      </c>
      <c r="AP56" s="36">
        <f>AP8</f>
        <v>1214920.27</v>
      </c>
      <c r="AQ56" s="37">
        <f t="shared" ref="AQ56:AR58" si="283">IF(AO56=0,"-",AO56/AO$59)</f>
        <v>0.7235494880546075</v>
      </c>
      <c r="AR56" s="37">
        <f t="shared" si="283"/>
        <v>0.89390250352095624</v>
      </c>
      <c r="AS56" s="38">
        <f t="shared" ref="AS56:AS63" si="284">IF(AO56&gt;0,AP56/AO56,"-")</f>
        <v>5730.7559905660382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212</v>
      </c>
      <c r="BT56" s="36">
        <f>BT8</f>
        <v>1214920.27</v>
      </c>
      <c r="BU56" s="37">
        <f t="shared" ref="BU56:BV58" si="295">IF(BS56=0,"-",BS56/BS$59)</f>
        <v>0.7235494880546075</v>
      </c>
      <c r="BV56" s="37">
        <f t="shared" si="295"/>
        <v>0.89390250352095624</v>
      </c>
      <c r="BW56" s="38">
        <f t="shared" ref="BW56:BW63" si="296">IF(BS56&gt;0,BT56/BS56,"-")</f>
        <v>5730.7559905660382</v>
      </c>
      <c r="BY56" s="65">
        <f>BY8</f>
        <v>601</v>
      </c>
      <c r="BZ56" s="36">
        <f>BZ8</f>
        <v>3703039.46</v>
      </c>
      <c r="CA56" s="37">
        <f t="shared" ref="CA56:CB58" si="297">IF(BY56=0,"-",BY56/BY$59)</f>
        <v>0.70539906103286387</v>
      </c>
      <c r="CB56" s="37">
        <f t="shared" si="297"/>
        <v>0.88435849810120248</v>
      </c>
      <c r="CC56" s="38">
        <f t="shared" ref="CC56:CC63" si="298">IF(BY56&gt;0,BZ56/BY56,"-")</f>
        <v>6161.4633277870216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42</v>
      </c>
      <c r="F57" s="47">
        <f>F18</f>
        <v>66844.45</v>
      </c>
      <c r="G57" s="48">
        <f t="shared" si="269"/>
        <v>0.56756756756756754</v>
      </c>
      <c r="H57" s="48">
        <f t="shared" si="269"/>
        <v>0.26817755911679808</v>
      </c>
      <c r="I57" s="49">
        <f t="shared" si="270"/>
        <v>1591.5345238095238</v>
      </c>
      <c r="J57" s="66">
        <f>J18</f>
        <v>12</v>
      </c>
      <c r="K57" s="47">
        <f>K18</f>
        <v>34381.879999999997</v>
      </c>
      <c r="L57" s="48">
        <f t="shared" si="271"/>
        <v>0.16438356164383561</v>
      </c>
      <c r="M57" s="48">
        <f t="shared" si="271"/>
        <v>8.1868074930099247E-2</v>
      </c>
      <c r="N57" s="49">
        <f t="shared" si="272"/>
        <v>2865.1566666666663</v>
      </c>
      <c r="O57" s="66">
        <f>O18</f>
        <v>11</v>
      </c>
      <c r="P57" s="47">
        <f>P18</f>
        <v>43600</v>
      </c>
      <c r="Q57" s="48">
        <f t="shared" si="273"/>
        <v>0.12941176470588237</v>
      </c>
      <c r="R57" s="48">
        <f t="shared" si="273"/>
        <v>8.062675690280155E-2</v>
      </c>
      <c r="S57" s="49">
        <f t="shared" si="274"/>
        <v>3963.6363636363635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46</v>
      </c>
      <c r="AE57" s="47">
        <f>AE18</f>
        <v>90284.25</v>
      </c>
      <c r="AF57" s="48">
        <f t="shared" si="279"/>
        <v>0.14067278287461774</v>
      </c>
      <c r="AG57" s="48">
        <f t="shared" si="279"/>
        <v>5.5794514742759281E-2</v>
      </c>
      <c r="AH57" s="49">
        <f t="shared" si="280"/>
        <v>1962.7010869565217</v>
      </c>
      <c r="AI57" s="66">
        <f>AI18</f>
        <v>111</v>
      </c>
      <c r="AJ57" s="47">
        <f>AJ18</f>
        <v>235110.58000000002</v>
      </c>
      <c r="AK57" s="48">
        <f t="shared" si="281"/>
        <v>0.19856887298747763</v>
      </c>
      <c r="AL57" s="48">
        <f t="shared" si="281"/>
        <v>8.3132548916088039E-2</v>
      </c>
      <c r="AM57" s="49">
        <f t="shared" si="282"/>
        <v>2118.1133333333337</v>
      </c>
      <c r="AN57" s="10"/>
      <c r="AO57" s="66">
        <f>AO18</f>
        <v>44</v>
      </c>
      <c r="AP57" s="47">
        <f>AP18</f>
        <v>92965</v>
      </c>
      <c r="AQ57" s="48">
        <f t="shared" si="283"/>
        <v>0.15017064846416384</v>
      </c>
      <c r="AR57" s="48">
        <f t="shared" si="283"/>
        <v>6.8400905221398356E-2</v>
      </c>
      <c r="AS57" s="49">
        <f t="shared" si="284"/>
        <v>2112.840909090909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44</v>
      </c>
      <c r="BT57" s="47">
        <f>BT18</f>
        <v>92965</v>
      </c>
      <c r="BU57" s="48">
        <f t="shared" si="295"/>
        <v>0.15017064846416384</v>
      </c>
      <c r="BV57" s="48">
        <f t="shared" si="295"/>
        <v>6.8400905221398356E-2</v>
      </c>
      <c r="BW57" s="49">
        <f t="shared" si="296"/>
        <v>2112.840909090909</v>
      </c>
      <c r="BY57" s="66">
        <f>BY18</f>
        <v>155</v>
      </c>
      <c r="BZ57" s="47">
        <f>BZ18</f>
        <v>328075.58</v>
      </c>
      <c r="CA57" s="48">
        <f t="shared" si="297"/>
        <v>0.18192488262910797</v>
      </c>
      <c r="CB57" s="48">
        <f t="shared" si="297"/>
        <v>7.8350887244523423E-2</v>
      </c>
      <c r="CC57" s="49">
        <f t="shared" si="298"/>
        <v>2116.6166451612903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9</v>
      </c>
      <c r="F58" s="54">
        <f>F28</f>
        <v>18230</v>
      </c>
      <c r="G58" s="55">
        <f t="shared" si="269"/>
        <v>0.12162162162162163</v>
      </c>
      <c r="H58" s="55">
        <f t="shared" si="269"/>
        <v>7.313811247903497E-2</v>
      </c>
      <c r="I58" s="56">
        <f t="shared" si="270"/>
        <v>2025.5555555555557</v>
      </c>
      <c r="J58" s="67">
        <f>J28</f>
        <v>11</v>
      </c>
      <c r="K58" s="54">
        <f>K28</f>
        <v>30425</v>
      </c>
      <c r="L58" s="55">
        <f t="shared" si="271"/>
        <v>0.15068493150684931</v>
      </c>
      <c r="M58" s="55">
        <f t="shared" si="271"/>
        <v>7.2446189089958715E-2</v>
      </c>
      <c r="N58" s="56">
        <f t="shared" si="272"/>
        <v>2765.909090909091</v>
      </c>
      <c r="O58" s="67">
        <f>O28</f>
        <v>7</v>
      </c>
      <c r="P58" s="54">
        <f>P28</f>
        <v>17100</v>
      </c>
      <c r="Q58" s="55">
        <f t="shared" si="273"/>
        <v>8.2352941176470587E-2</v>
      </c>
      <c r="R58" s="55">
        <f t="shared" si="273"/>
        <v>3.1621961996282262E-2</v>
      </c>
      <c r="S58" s="56">
        <f t="shared" si="274"/>
        <v>2442.8571428571427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32</v>
      </c>
      <c r="AE58" s="54">
        <f>AE28</f>
        <v>39156.35</v>
      </c>
      <c r="AF58" s="55">
        <f t="shared" si="279"/>
        <v>9.7859327217125383E-2</v>
      </c>
      <c r="AG58" s="55">
        <f t="shared" si="279"/>
        <v>2.4198124781981824E-2</v>
      </c>
      <c r="AH58" s="56">
        <f t="shared" si="280"/>
        <v>1223.6359375</v>
      </c>
      <c r="AI58" s="67">
        <f>AI28</f>
        <v>59</v>
      </c>
      <c r="AJ58" s="54">
        <f>AJ28</f>
        <v>104911.35</v>
      </c>
      <c r="AK58" s="55">
        <f t="shared" si="281"/>
        <v>0.10554561717352415</v>
      </c>
      <c r="AL58" s="55">
        <f t="shared" si="281"/>
        <v>3.7095514526516979E-2</v>
      </c>
      <c r="AM58" s="56">
        <f t="shared" si="282"/>
        <v>1778.1584745762714</v>
      </c>
      <c r="AN58" s="10"/>
      <c r="AO58" s="67">
        <f>AO28</f>
        <v>37</v>
      </c>
      <c r="AP58" s="54">
        <f>AP28</f>
        <v>51234.17</v>
      </c>
      <c r="AQ58" s="55">
        <f t="shared" si="283"/>
        <v>0.12627986348122866</v>
      </c>
      <c r="AR58" s="55">
        <f t="shared" si="283"/>
        <v>3.7696591257645462E-2</v>
      </c>
      <c r="AS58" s="56">
        <f t="shared" si="284"/>
        <v>1384.7072972972971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37</v>
      </c>
      <c r="BT58" s="54">
        <f>BT28</f>
        <v>51234.17</v>
      </c>
      <c r="BU58" s="55">
        <f t="shared" si="295"/>
        <v>0.12627986348122866</v>
      </c>
      <c r="BV58" s="55">
        <f t="shared" si="295"/>
        <v>3.7696591257645462E-2</v>
      </c>
      <c r="BW58" s="56">
        <f t="shared" si="296"/>
        <v>1384.7072972972971</v>
      </c>
      <c r="BY58" s="67">
        <f>BY28</f>
        <v>96</v>
      </c>
      <c r="BZ58" s="54">
        <f>BZ28</f>
        <v>156145.52000000002</v>
      </c>
      <c r="CA58" s="55">
        <f t="shared" si="297"/>
        <v>0.11267605633802817</v>
      </c>
      <c r="CB58" s="55">
        <f t="shared" si="297"/>
        <v>3.7290614654274107E-2</v>
      </c>
      <c r="CC58" s="56">
        <f t="shared" si="298"/>
        <v>1626.5158333333336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74</v>
      </c>
      <c r="F59" s="40">
        <f>SUM(F56:F58)</f>
        <v>249254.45</v>
      </c>
      <c r="G59" s="41">
        <f>IF(E59=0,"-",E59/E$88)</f>
        <v>7.7405857740585768E-2</v>
      </c>
      <c r="H59" s="41">
        <f>IF(F59=0,"-",F59/F$88)</f>
        <v>8.9245107463781503E-2</v>
      </c>
      <c r="I59" s="42">
        <f t="shared" si="270"/>
        <v>3368.3033783783785</v>
      </c>
      <c r="J59" s="68">
        <f>SUM(J56:J58)</f>
        <v>73</v>
      </c>
      <c r="K59" s="40">
        <f>SUM(K56:K58)</f>
        <v>419966.88</v>
      </c>
      <c r="L59" s="41">
        <f>IF(J59=0,"-",J59/J$88)</f>
        <v>0.10579710144927536</v>
      </c>
      <c r="M59" s="41">
        <f>IF(K59=0,"-",K59/K$88)</f>
        <v>0.16765244230029688</v>
      </c>
      <c r="N59" s="42">
        <f t="shared" si="272"/>
        <v>5752.9709589041095</v>
      </c>
      <c r="O59" s="68">
        <f>SUM(O56:O58)</f>
        <v>85</v>
      </c>
      <c r="P59" s="40">
        <f>SUM(P56:P58)</f>
        <v>540763.40999999992</v>
      </c>
      <c r="Q59" s="41">
        <f>IF(O59=0,"-",O59/O$88)</f>
        <v>0.23743016759776536</v>
      </c>
      <c r="R59" s="41">
        <f>IF(P59=0,"-",P59/P$88)</f>
        <v>0.27488904835588418</v>
      </c>
      <c r="S59" s="42">
        <f t="shared" si="274"/>
        <v>6361.9224705882343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327</v>
      </c>
      <c r="AE59" s="40">
        <f>SUM(AE56:AE58)</f>
        <v>1618156.3800000001</v>
      </c>
      <c r="AF59" s="41">
        <f>IF(AD59=0,"-",AD59/AD$88)</f>
        <v>0.17967032967032967</v>
      </c>
      <c r="AG59" s="41">
        <f>IF(AE59=0,"-",AE59/AE$88)</f>
        <v>0.23512778795065709</v>
      </c>
      <c r="AH59" s="42">
        <f t="shared" si="280"/>
        <v>4948.490458715597</v>
      </c>
      <c r="AI59" s="68">
        <f>SUM(AI56:AI58)</f>
        <v>559</v>
      </c>
      <c r="AJ59" s="40">
        <f>SUM(AJ56:AJ58)</f>
        <v>2828141.12</v>
      </c>
      <c r="AK59" s="41">
        <f>IF(AI59=0,"-",AI59/AI$88)</f>
        <v>0.14618200836820083</v>
      </c>
      <c r="AL59" s="41">
        <f>IF(AJ59=0,"-",AJ59/AJ$88)</f>
        <v>0.19990902430282795</v>
      </c>
      <c r="AM59" s="42">
        <f t="shared" si="282"/>
        <v>5059.2864400715562</v>
      </c>
      <c r="AN59" s="16"/>
      <c r="AO59" s="68">
        <f>SUM(AO56:AO58)</f>
        <v>293</v>
      </c>
      <c r="AP59" s="40">
        <f>SUM(AP56:AP58)</f>
        <v>1359119.44</v>
      </c>
      <c r="AQ59" s="41">
        <f>IF(AO59=0,"-",AO59/AO$88)</f>
        <v>0.15437302423603794</v>
      </c>
      <c r="AR59" s="41">
        <f>IF(AP59=0,"-",AP59/AP$88)</f>
        <v>0.20636180961270731</v>
      </c>
      <c r="AS59" s="42">
        <f t="shared" si="284"/>
        <v>4638.6329010238906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293</v>
      </c>
      <c r="BT59" s="40">
        <f>SUM(BT56:BT58)</f>
        <v>1359119.44</v>
      </c>
      <c r="BU59" s="41">
        <f>IF(BS59=0,"-",BS59/BS$88)</f>
        <v>0.20575842696629212</v>
      </c>
      <c r="BV59" s="41">
        <f>IF(BT59=0,"-",BT59/BT$88)</f>
        <v>0.2785161195543272</v>
      </c>
      <c r="BW59" s="42">
        <f t="shared" si="296"/>
        <v>4638.6329010238906</v>
      </c>
      <c r="BY59" s="68">
        <f>SUM(BY56:BY58)</f>
        <v>852</v>
      </c>
      <c r="BZ59" s="40">
        <f>SUM(BZ56:BZ58)</f>
        <v>4187260.56</v>
      </c>
      <c r="CA59" s="41">
        <f>IF(BY59=0,"-",BY59/BY$88)</f>
        <v>0.16234756097560976</v>
      </c>
      <c r="CB59" s="41">
        <f>IF(BZ59=0,"-",BZ59/BZ$88)</f>
        <v>0.22006940453040416</v>
      </c>
      <c r="CC59" s="42">
        <f t="shared" si="298"/>
        <v>4914.6250704225349</v>
      </c>
    </row>
    <row r="60" spans="3:81" s="3" customFormat="1" ht="4.55" customHeight="1" outlineLevel="1" thickTop="1" thickBot="1" x14ac:dyDescent="0.35">
      <c r="C60"/>
      <c r="D60"/>
      <c r="E60" s="50">
        <f>E9</f>
        <v>439</v>
      </c>
      <c r="F60" s="51">
        <f>F9</f>
        <v>1265342.5</v>
      </c>
      <c r="G60" s="52">
        <f>IF(E60=0,"-",E60/E$63)</f>
        <v>16.884615384615383</v>
      </c>
      <c r="H60" s="52">
        <f>IF(F60=0,"-",F60/F$63)</f>
        <v>36.944306569343063</v>
      </c>
      <c r="I60" s="51">
        <f t="shared" si="270"/>
        <v>2882.3291571753984</v>
      </c>
      <c r="J60" s="50">
        <f>J9</f>
        <v>185</v>
      </c>
      <c r="K60" s="51">
        <f>K9</f>
        <v>516502.85</v>
      </c>
      <c r="L60" s="52">
        <f>IF(J60=0,"-",J60/J$63)</f>
        <v>10.277777777777779</v>
      </c>
      <c r="M60" s="52">
        <f>IF(K60=0,"-",K60/K$63)</f>
        <v>40.976029353431173</v>
      </c>
      <c r="N60" s="51">
        <f t="shared" si="272"/>
        <v>2791.9072972972972</v>
      </c>
      <c r="O60" s="50">
        <f>O9</f>
        <v>1</v>
      </c>
      <c r="P60" s="51">
        <f>P9</f>
        <v>8460</v>
      </c>
      <c r="Q60" s="52">
        <f>IF(O60=0,"-",O60/O$63)</f>
        <v>0.25</v>
      </c>
      <c r="R60" s="52">
        <f>IF(P60=0,"-",P60/P$63)</f>
        <v>2.1860465116279069</v>
      </c>
      <c r="S60" s="51">
        <f t="shared" si="274"/>
        <v>8460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2</v>
      </c>
      <c r="AE60" s="51">
        <f>AE9</f>
        <v>11330</v>
      </c>
      <c r="AF60" s="52">
        <f>IF(AD60=0,"-",AD60/AD$63)</f>
        <v>1</v>
      </c>
      <c r="AG60" s="52">
        <f>IF(AE60=0,"-",AE60/AE$63)</f>
        <v>2.8820349761526232</v>
      </c>
      <c r="AH60" s="51">
        <f t="shared" si="280"/>
        <v>5665</v>
      </c>
      <c r="AI60" s="50">
        <f>AI9</f>
        <v>627</v>
      </c>
      <c r="AJ60" s="51">
        <f>AJ9</f>
        <v>1801635.35</v>
      </c>
      <c r="AK60" s="52">
        <f>IF(AI60=0,"-",AI60/AI$63)</f>
        <v>12.54</v>
      </c>
      <c r="AL60" s="52">
        <f>IF(AJ60=0,"-",AJ60/AJ$63)</f>
        <v>32.963025271583767</v>
      </c>
      <c r="AM60" s="51">
        <f t="shared" si="282"/>
        <v>2873.4216108452952</v>
      </c>
      <c r="AN60" s="10"/>
      <c r="AO60" s="50">
        <f>AO9</f>
        <v>4</v>
      </c>
      <c r="AP60" s="51">
        <f>AP9</f>
        <v>25600</v>
      </c>
      <c r="AQ60" s="52">
        <f>IF(AO60=0,"-",AO60/AO$63)</f>
        <v>2</v>
      </c>
      <c r="AR60" s="52">
        <f>IF(AP60=0,"-",AP60/AP$63)</f>
        <v>6.9789948611697996</v>
      </c>
      <c r="AS60" s="51">
        <f t="shared" si="284"/>
        <v>6400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627</v>
      </c>
      <c r="BZ60" s="51">
        <f>BZ9</f>
        <v>1801635.35</v>
      </c>
      <c r="CA60" s="52">
        <f>IF(BY60=0,"-",BY60/BY$63)</f>
        <v>12.057692307692308</v>
      </c>
      <c r="CB60" s="52">
        <f>IF(BZ60=0,"-",BZ60/BZ$63)</f>
        <v>30.889907997339023</v>
      </c>
      <c r="CC60" s="51">
        <f t="shared" si="298"/>
        <v>2873.4216108452952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439</v>
      </c>
      <c r="F61" s="36">
        <f>F9</f>
        <v>1265342.5</v>
      </c>
      <c r="G61" s="37">
        <f t="shared" ref="G61:H63" si="299">IF(E61=0,"-",E61/E$64)</f>
        <v>0.62714285714285711</v>
      </c>
      <c r="H61" s="37">
        <f t="shared" si="299"/>
        <v>0.6832355043831948</v>
      </c>
      <c r="I61" s="38">
        <f t="shared" si="270"/>
        <v>2882.3291571753984</v>
      </c>
      <c r="J61" s="65">
        <f>J9</f>
        <v>185</v>
      </c>
      <c r="K61" s="36">
        <f>K9</f>
        <v>516502.85</v>
      </c>
      <c r="L61" s="37">
        <f t="shared" ref="L61:M63" si="300">IF(J61=0,"-",J61/J$64)</f>
        <v>0.50546448087431695</v>
      </c>
      <c r="M61" s="37">
        <f t="shared" si="300"/>
        <v>0.58560356732531982</v>
      </c>
      <c r="N61" s="38">
        <f t="shared" si="272"/>
        <v>2791.9072972972972</v>
      </c>
      <c r="O61" s="65">
        <f>O9</f>
        <v>1</v>
      </c>
      <c r="P61" s="36">
        <f>P9</f>
        <v>8460</v>
      </c>
      <c r="Q61" s="37">
        <f t="shared" ref="Q61:R63" si="301">IF(O61=0,"-",O61/O$64)</f>
        <v>0.02</v>
      </c>
      <c r="R61" s="37">
        <f t="shared" si="301"/>
        <v>7.4840764331210188E-2</v>
      </c>
      <c r="S61" s="38">
        <f t="shared" si="274"/>
        <v>8460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2</v>
      </c>
      <c r="AE61" s="36">
        <f>AE9</f>
        <v>11330</v>
      </c>
      <c r="AF61" s="37">
        <f t="shared" ref="AF61:AG63" si="304">IF(AD61=0,"-",AD61/AD$64)</f>
        <v>0.5</v>
      </c>
      <c r="AG61" s="37">
        <f t="shared" si="304"/>
        <v>0.7424031452207388</v>
      </c>
      <c r="AH61" s="38">
        <f t="shared" si="280"/>
        <v>5665</v>
      </c>
      <c r="AI61" s="65">
        <f>AI9</f>
        <v>627</v>
      </c>
      <c r="AJ61" s="36">
        <f>AJ9</f>
        <v>1801635.35</v>
      </c>
      <c r="AK61" s="37">
        <f t="shared" ref="AK61:AL63" si="305">IF(AI61=0,"-",AI61/AI$64)</f>
        <v>0.55982142857142858</v>
      </c>
      <c r="AL61" s="37">
        <f t="shared" si="305"/>
        <v>0.62943888336490872</v>
      </c>
      <c r="AM61" s="38">
        <f t="shared" si="282"/>
        <v>2873.4216108452952</v>
      </c>
      <c r="AN61" s="10"/>
      <c r="AO61" s="65">
        <f>AO9</f>
        <v>4</v>
      </c>
      <c r="AP61" s="36">
        <f>AP9</f>
        <v>25600</v>
      </c>
      <c r="AQ61" s="37">
        <f t="shared" ref="AQ61:AR63" si="306">IF(AO61=0,"-",AO61/AO$64)</f>
        <v>0.66666666666666663</v>
      </c>
      <c r="AR61" s="37">
        <f t="shared" si="306"/>
        <v>0.87467093068745372</v>
      </c>
      <c r="AS61" s="38">
        <f t="shared" si="284"/>
        <v>6400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627</v>
      </c>
      <c r="BZ61" s="36">
        <f>BZ9</f>
        <v>1801635.35</v>
      </c>
      <c r="CA61" s="37">
        <f t="shared" ref="CA61:CB63" si="313">IF(BY61=0,"-",BY61/BY$64)</f>
        <v>0.55882352941176472</v>
      </c>
      <c r="CB61" s="37">
        <f t="shared" si="313"/>
        <v>0.62863326173802947</v>
      </c>
      <c r="CC61" s="38">
        <f t="shared" si="298"/>
        <v>2873.4216108452952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235</v>
      </c>
      <c r="F62" s="47">
        <f>F19</f>
        <v>552393.37</v>
      </c>
      <c r="G62" s="48">
        <f t="shared" si="299"/>
        <v>0.33571428571428569</v>
      </c>
      <c r="H62" s="48">
        <f t="shared" si="299"/>
        <v>0.29827083399939763</v>
      </c>
      <c r="I62" s="49">
        <f t="shared" si="270"/>
        <v>2350.6100851063829</v>
      </c>
      <c r="J62" s="66">
        <f>J19</f>
        <v>163</v>
      </c>
      <c r="K62" s="47">
        <f>K19</f>
        <v>352893.01</v>
      </c>
      <c r="L62" s="48">
        <f t="shared" si="300"/>
        <v>0.4453551912568306</v>
      </c>
      <c r="M62" s="48">
        <f t="shared" si="300"/>
        <v>0.40010506338962076</v>
      </c>
      <c r="N62" s="49">
        <f t="shared" si="272"/>
        <v>2164.987791411043</v>
      </c>
      <c r="O62" s="66">
        <f>O19</f>
        <v>45</v>
      </c>
      <c r="P62" s="47">
        <f>P19</f>
        <v>100710</v>
      </c>
      <c r="Q62" s="48">
        <f t="shared" si="301"/>
        <v>0.9</v>
      </c>
      <c r="R62" s="48">
        <f t="shared" si="301"/>
        <v>0.89092356687898089</v>
      </c>
      <c r="S62" s="49">
        <f t="shared" si="274"/>
        <v>2238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443</v>
      </c>
      <c r="AJ62" s="47">
        <f>AJ19</f>
        <v>1005996.38</v>
      </c>
      <c r="AK62" s="48">
        <f t="shared" si="305"/>
        <v>0.39553571428571427</v>
      </c>
      <c r="AL62" s="48">
        <f t="shared" si="305"/>
        <v>0.35146581581913361</v>
      </c>
      <c r="AM62" s="49">
        <f t="shared" si="282"/>
        <v>2270.8721896162529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443</v>
      </c>
      <c r="BZ62" s="47">
        <f>BZ19</f>
        <v>1005996.38</v>
      </c>
      <c r="CA62" s="48">
        <f t="shared" si="313"/>
        <v>0.39483065953654189</v>
      </c>
      <c r="CB62" s="48">
        <f t="shared" si="313"/>
        <v>0.35101597315797017</v>
      </c>
      <c r="CC62" s="49">
        <f t="shared" si="298"/>
        <v>2270.8721896162529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26</v>
      </c>
      <c r="F63" s="54">
        <f>F29</f>
        <v>34250</v>
      </c>
      <c r="G63" s="55">
        <f t="shared" si="299"/>
        <v>3.7142857142857144E-2</v>
      </c>
      <c r="H63" s="55">
        <f t="shared" si="299"/>
        <v>1.8493661617407481E-2</v>
      </c>
      <c r="I63" s="56">
        <f t="shared" si="270"/>
        <v>1317.3076923076924</v>
      </c>
      <c r="J63" s="67">
        <f>J29</f>
        <v>18</v>
      </c>
      <c r="K63" s="54">
        <f>K29</f>
        <v>12605</v>
      </c>
      <c r="L63" s="55">
        <f t="shared" si="300"/>
        <v>4.9180327868852458E-2</v>
      </c>
      <c r="M63" s="55">
        <f t="shared" si="300"/>
        <v>1.4291369285059427E-2</v>
      </c>
      <c r="N63" s="56">
        <f t="shared" si="272"/>
        <v>700.27777777777783</v>
      </c>
      <c r="O63" s="67">
        <f>O29</f>
        <v>4</v>
      </c>
      <c r="P63" s="54">
        <f>P29</f>
        <v>3870</v>
      </c>
      <c r="Q63" s="55">
        <f t="shared" si="301"/>
        <v>0.08</v>
      </c>
      <c r="R63" s="55">
        <f t="shared" si="301"/>
        <v>3.4235668789808917E-2</v>
      </c>
      <c r="S63" s="56">
        <f t="shared" si="274"/>
        <v>967.5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2</v>
      </c>
      <c r="AE63" s="54">
        <f>AE29</f>
        <v>3931.25</v>
      </c>
      <c r="AF63" s="55">
        <f t="shared" si="304"/>
        <v>0.5</v>
      </c>
      <c r="AG63" s="55">
        <f t="shared" si="304"/>
        <v>0.2575968547792612</v>
      </c>
      <c r="AH63" s="56">
        <f t="shared" si="280"/>
        <v>1965.625</v>
      </c>
      <c r="AI63" s="67">
        <f>AI29</f>
        <v>50</v>
      </c>
      <c r="AJ63" s="54">
        <f>AJ29</f>
        <v>54656.25</v>
      </c>
      <c r="AK63" s="55">
        <f t="shared" si="305"/>
        <v>4.4642857142857144E-2</v>
      </c>
      <c r="AL63" s="55">
        <f t="shared" si="305"/>
        <v>1.9095300815957728E-2</v>
      </c>
      <c r="AM63" s="56">
        <f t="shared" si="282"/>
        <v>1093.125</v>
      </c>
      <c r="AN63" s="10"/>
      <c r="AO63" s="67">
        <f>AO29</f>
        <v>2</v>
      </c>
      <c r="AP63" s="54">
        <f>AP29</f>
        <v>3668.15</v>
      </c>
      <c r="AQ63" s="55">
        <f t="shared" si="306"/>
        <v>0.33333333333333331</v>
      </c>
      <c r="AR63" s="55">
        <f t="shared" si="306"/>
        <v>0.12532906931254623</v>
      </c>
      <c r="AS63" s="56">
        <f t="shared" si="284"/>
        <v>1834.075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2</v>
      </c>
      <c r="BT63" s="54">
        <f>BT29</f>
        <v>3668.15</v>
      </c>
      <c r="BU63" s="55">
        <f t="shared" si="312"/>
        <v>1</v>
      </c>
      <c r="BV63" s="55">
        <f t="shared" si="312"/>
        <v>1</v>
      </c>
      <c r="BW63" s="56">
        <f t="shared" si="296"/>
        <v>1834.075</v>
      </c>
      <c r="BY63" s="67">
        <f>BY29</f>
        <v>52</v>
      </c>
      <c r="BZ63" s="54">
        <f>BZ29</f>
        <v>58324.4</v>
      </c>
      <c r="CA63" s="55">
        <f t="shared" si="313"/>
        <v>4.6345811051693407E-2</v>
      </c>
      <c r="CB63" s="55">
        <f t="shared" si="313"/>
        <v>2.0350765104000388E-2</v>
      </c>
      <c r="CC63" s="56">
        <f t="shared" si="298"/>
        <v>1121.623076923077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700</v>
      </c>
      <c r="F64" s="40">
        <f>SUM(F61:F63)</f>
        <v>1851985.87</v>
      </c>
      <c r="G64" s="41">
        <f>IF(E64=0,"-",E64/E$88)</f>
        <v>0.73221757322175729</v>
      </c>
      <c r="H64" s="41">
        <f>IF(F64=0,"-",F64/F$88)</f>
        <v>0.66310020940270031</v>
      </c>
      <c r="I64" s="42"/>
      <c r="J64" s="68">
        <f>SUM(J61:J63)</f>
        <v>366</v>
      </c>
      <c r="K64" s="40">
        <f>SUM(K61:K63)</f>
        <v>882000.86</v>
      </c>
      <c r="L64" s="41">
        <f>IF(J64=0,"-",J64/J$88)</f>
        <v>0.5304347826086957</v>
      </c>
      <c r="M64" s="41">
        <f>IF(K64=0,"-",K64/K$88)</f>
        <v>0.35209823757997827</v>
      </c>
      <c r="N64" s="42"/>
      <c r="O64" s="68">
        <f>SUM(O61:O63)</f>
        <v>50</v>
      </c>
      <c r="P64" s="40">
        <f>SUM(P61:P63)</f>
        <v>113040</v>
      </c>
      <c r="Q64" s="41">
        <f>IF(O64=0,"-",O64/O$88)</f>
        <v>0.13966480446927373</v>
      </c>
      <c r="R64" s="41">
        <f>IF(P64=0,"-",P64/P$88)</f>
        <v>5.7462205192746224E-2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4</v>
      </c>
      <c r="AE64" s="40">
        <f>SUM(AE61:AE63)</f>
        <v>15261.25</v>
      </c>
      <c r="AF64" s="41">
        <f>IF(AD64=0,"-",AD64/AD$88)</f>
        <v>2.1978021978021978E-3</v>
      </c>
      <c r="AG64" s="41">
        <f>IF(AE64=0,"-",AE64/AE$88)</f>
        <v>2.2175507869406077E-3</v>
      </c>
      <c r="AH64" s="42"/>
      <c r="AI64" s="68">
        <f>SUM(AI61:AI63)</f>
        <v>1120</v>
      </c>
      <c r="AJ64" s="40">
        <f>SUM(AJ61:AJ63)</f>
        <v>2862287.98</v>
      </c>
      <c r="AK64" s="41">
        <f>IF(AI64=0,"-",AI64/AI$88)</f>
        <v>0.29288702928870292</v>
      </c>
      <c r="AL64" s="41">
        <f>IF(AJ64=0,"-",AJ64/AJ$88)</f>
        <v>0.20232271767100232</v>
      </c>
      <c r="AM64" s="42"/>
      <c r="AN64" s="16"/>
      <c r="AO64" s="68">
        <f>SUM(AO61:AO63)</f>
        <v>6</v>
      </c>
      <c r="AP64" s="40">
        <f>SUM(AP61:AP63)</f>
        <v>29268.15</v>
      </c>
      <c r="AQ64" s="41">
        <f>IF(AO64=0,"-",AO64/AO$88)</f>
        <v>3.1612223393045311E-3</v>
      </c>
      <c r="AR64" s="41">
        <f>IF(AP64=0,"-",AP64/AP$88)</f>
        <v>4.4439276050794773E-3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2</v>
      </c>
      <c r="BT64" s="40">
        <f>SUM(BT61:BT63)</f>
        <v>3668.15</v>
      </c>
      <c r="BU64" s="41">
        <f>IF(BS64=0,"-",BS64/BS$88)</f>
        <v>1.4044943820224719E-3</v>
      </c>
      <c r="BV64" s="41">
        <f>IF(BT64=0,"-",BT64/BT$88)</f>
        <v>7.5169177474439296E-4</v>
      </c>
      <c r="BW64" s="42"/>
      <c r="BY64" s="68">
        <f>SUM(BY61:BY63)</f>
        <v>1122</v>
      </c>
      <c r="BZ64" s="40">
        <f>SUM(BZ61:BZ63)</f>
        <v>2865956.13</v>
      </c>
      <c r="CA64" s="41">
        <f>IF(BY64=0,"-",BY64/BY$88)</f>
        <v>0.21379573170731708</v>
      </c>
      <c r="CB64" s="41">
        <f>IF(BZ64=0,"-",BZ64/BZ$88)</f>
        <v>0.15062574919850738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1</v>
      </c>
      <c r="F65" s="51">
        <f>F11</f>
        <v>6000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6000</v>
      </c>
      <c r="J65" s="50">
        <f>J11</f>
        <v>52</v>
      </c>
      <c r="K65" s="51">
        <f>K11</f>
        <v>347790.16</v>
      </c>
      <c r="L65" s="52">
        <f>IF(J65=0,"-",J65/J$72)</f>
        <v>52</v>
      </c>
      <c r="M65" s="52">
        <f>IF(K65=0,"-",K65/K$72)</f>
        <v>88.048141772151894</v>
      </c>
      <c r="N65" s="51">
        <f>IF(J65&gt;0,K65/J65,"-")</f>
        <v>6688.2723076923075</v>
      </c>
      <c r="O65" s="50">
        <f>O11</f>
        <v>96</v>
      </c>
      <c r="P65" s="51">
        <f>P11</f>
        <v>632321.14</v>
      </c>
      <c r="Q65" s="52">
        <f>IF(O65=0,"-",O65/O$72)</f>
        <v>19.2</v>
      </c>
      <c r="R65" s="52">
        <f>IF(P65=0,"-",P65/P$72)</f>
        <v>37.08628387096774</v>
      </c>
      <c r="S65" s="51">
        <f>IF(O65&gt;0,P65/O65,"-")</f>
        <v>6586.6785416666671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634</v>
      </c>
      <c r="AE65" s="51">
        <f>AE11</f>
        <v>2152718.58</v>
      </c>
      <c r="AF65" s="52">
        <f>IF(AD65=0,"-",AD65/AD$72)</f>
        <v>19.8125</v>
      </c>
      <c r="AG65" s="52">
        <f>IF(AE65=0,"-",AE65/AE$72)</f>
        <v>72.837933866149484</v>
      </c>
      <c r="AH65" s="51">
        <f>IF(AD65&gt;0,AE65/AD65,"-")</f>
        <v>3395.4551735015775</v>
      </c>
      <c r="AI65" s="50">
        <f>AI11</f>
        <v>783</v>
      </c>
      <c r="AJ65" s="51">
        <f>AJ11</f>
        <v>3138829.8800000004</v>
      </c>
      <c r="AK65" s="52">
        <f>IF(AI65=0,"-",AI65/AI$72)</f>
        <v>20.605263157894736</v>
      </c>
      <c r="AL65" s="52">
        <f>IF(AJ65=0,"-",AJ65/AJ$72)</f>
        <v>62.087537689217527</v>
      </c>
      <c r="AM65" s="51">
        <f>IF(AI65&gt;0,AJ65/AI65,"-")</f>
        <v>4008.7227075351216</v>
      </c>
      <c r="AN65" s="10"/>
      <c r="AO65" s="50">
        <f>AO11</f>
        <v>470</v>
      </c>
      <c r="AP65" s="51">
        <f>AP11</f>
        <v>1680640.47</v>
      </c>
      <c r="AQ65" s="52">
        <f>IF(AO65=0,"-",AO65/AO$72)</f>
        <v>12.702702702702704</v>
      </c>
      <c r="AR65" s="52">
        <f>IF(AP65=0,"-",AP65/AP$72)</f>
        <v>44.550040318326573</v>
      </c>
      <c r="AS65" s="51">
        <f>IF(AO65&gt;0,AP65/AO65,"-")</f>
        <v>3575.8307872340424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783</v>
      </c>
      <c r="BZ65" s="51">
        <f>BZ11</f>
        <v>3138829.8800000004</v>
      </c>
      <c r="CA65" s="52">
        <f>IF(BY65=0,"-",BY65/BY$72)</f>
        <v>10.44</v>
      </c>
      <c r="CB65" s="52">
        <f>IF(BZ65=0,"-",BZ65/BZ$72)</f>
        <v>35.555515430559396</v>
      </c>
      <c r="CC65" s="51">
        <f>IF(BY65&gt;0,BZ65/BY65,"-")</f>
        <v>4008.7227075351216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123</v>
      </c>
      <c r="F66" s="36">
        <f>F10</f>
        <v>450425.99</v>
      </c>
      <c r="G66" s="37">
        <f t="shared" ref="G66:H68" si="314">IF(E66=0,"-",E66/E$64)</f>
        <v>0.17571428571428571</v>
      </c>
      <c r="H66" s="37">
        <f t="shared" si="314"/>
        <v>0.24321243336483986</v>
      </c>
      <c r="I66" s="38">
        <f>IF(E66&gt;0,F66/E66,"-")</f>
        <v>3661.9999186991868</v>
      </c>
      <c r="J66" s="65">
        <f>J10</f>
        <v>79</v>
      </c>
      <c r="K66" s="36">
        <f>K10</f>
        <v>299405</v>
      </c>
      <c r="L66" s="37">
        <f t="shared" ref="L66:M68" si="315">IF(J66=0,"-",J66/J$64)</f>
        <v>0.21584699453551912</v>
      </c>
      <c r="M66" s="37">
        <f t="shared" si="315"/>
        <v>0.33946112025332947</v>
      </c>
      <c r="N66" s="38">
        <f>IF(J66&gt;0,K66/J66,"-")</f>
        <v>3789.9367088607596</v>
      </c>
      <c r="O66" s="65">
        <f>O10</f>
        <v>0</v>
      </c>
      <c r="P66" s="36">
        <f>P10</f>
        <v>0</v>
      </c>
      <c r="Q66" s="37" t="str">
        <f t="shared" ref="Q66:R68" si="316">IF(O66=0,"-",O66/O$64)</f>
        <v>-</v>
      </c>
      <c r="R66" s="37" t="str">
        <f t="shared" si="316"/>
        <v>-</v>
      </c>
      <c r="S66" s="38" t="str">
        <f>IF(O66&gt;0,P66/O66,"-")</f>
        <v>-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202</v>
      </c>
      <c r="AJ66" s="36">
        <f>AJ10</f>
        <v>749830.99</v>
      </c>
      <c r="AK66" s="37">
        <f t="shared" ref="AK66:AL68" si="320">IF(AI66=0,"-",AI66/AI$64)</f>
        <v>0.18035714285714285</v>
      </c>
      <c r="AL66" s="37">
        <f t="shared" si="320"/>
        <v>0.26196909438860866</v>
      </c>
      <c r="AM66" s="38">
        <f>IF(AI66&gt;0,AJ66/AI66,"-")</f>
        <v>3712.034603960396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202</v>
      </c>
      <c r="BZ66" s="36">
        <f>BZ10</f>
        <v>749830.99</v>
      </c>
      <c r="CA66" s="37">
        <f t="shared" ref="CA66:CB68" si="328">IF(BY66=0,"-",BY66/BY$64)</f>
        <v>0.18003565062388591</v>
      </c>
      <c r="CB66" s="37">
        <f t="shared" si="328"/>
        <v>0.26163379897933053</v>
      </c>
      <c r="CC66" s="38">
        <f>IF(BY66&gt;0,BZ66/BY66,"-")</f>
        <v>3712.034603960396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22</v>
      </c>
      <c r="F67" s="47">
        <f>F20</f>
        <v>54468.54</v>
      </c>
      <c r="G67" s="48">
        <f t="shared" si="314"/>
        <v>3.1428571428571431E-2</v>
      </c>
      <c r="H67" s="48">
        <f t="shared" si="314"/>
        <v>2.9410883140269312E-2</v>
      </c>
      <c r="I67" s="49">
        <f>IF(E67&gt;0,F67/E67,"-")</f>
        <v>2475.8427272727272</v>
      </c>
      <c r="J67" s="66">
        <f>J20</f>
        <v>31</v>
      </c>
      <c r="K67" s="47">
        <f>K20</f>
        <v>59347.26</v>
      </c>
      <c r="L67" s="48">
        <f t="shared" si="315"/>
        <v>8.4699453551912565E-2</v>
      </c>
      <c r="M67" s="48">
        <f t="shared" si="315"/>
        <v>6.7287077248428084E-2</v>
      </c>
      <c r="N67" s="49">
        <f>IF(J67&gt;0,K67/J67,"-")</f>
        <v>1914.4277419354839</v>
      </c>
      <c r="O67" s="66">
        <f>O20</f>
        <v>9</v>
      </c>
      <c r="P67" s="47">
        <f>P20</f>
        <v>14170</v>
      </c>
      <c r="Q67" s="48">
        <f t="shared" si="316"/>
        <v>0.18</v>
      </c>
      <c r="R67" s="48">
        <f t="shared" si="316"/>
        <v>0.12535385704175514</v>
      </c>
      <c r="S67" s="49">
        <f>IF(O67&gt;0,P67/O67,"-")</f>
        <v>1574.4444444444443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62</v>
      </c>
      <c r="AJ67" s="47">
        <f>AJ20</f>
        <v>127985.80000000002</v>
      </c>
      <c r="AK67" s="48">
        <f t="shared" si="320"/>
        <v>5.5357142857142855E-2</v>
      </c>
      <c r="AL67" s="48">
        <f t="shared" si="320"/>
        <v>4.4714508426227616E-2</v>
      </c>
      <c r="AM67" s="49">
        <f>IF(AI67&gt;0,AJ67/AI67,"-")</f>
        <v>2064.2870967741937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62</v>
      </c>
      <c r="BZ67" s="47">
        <f>BZ20</f>
        <v>127985.80000000002</v>
      </c>
      <c r="CA67" s="48">
        <f t="shared" si="328"/>
        <v>5.5258467023172907E-2</v>
      </c>
      <c r="CB67" s="48">
        <f t="shared" si="328"/>
        <v>4.4657278127980288E-2</v>
      </c>
      <c r="CC67" s="49">
        <f>IF(BY67&gt;0,BZ67/BY67,"-")</f>
        <v>2064.2870967741937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4</v>
      </c>
      <c r="F68" s="54">
        <f>F30</f>
        <v>5935</v>
      </c>
      <c r="G68" s="55">
        <f t="shared" si="314"/>
        <v>5.7142857142857143E-3</v>
      </c>
      <c r="H68" s="55">
        <f t="shared" si="314"/>
        <v>3.2046680788120696E-3</v>
      </c>
      <c r="I68" s="56">
        <f>IF(E68&gt;0,F68/E68,"-")</f>
        <v>1483.75</v>
      </c>
      <c r="J68" s="67">
        <f>J30</f>
        <v>3</v>
      </c>
      <c r="K68" s="54">
        <f>K30</f>
        <v>4275</v>
      </c>
      <c r="L68" s="55">
        <f t="shared" si="315"/>
        <v>8.1967213114754103E-3</v>
      </c>
      <c r="M68" s="55">
        <f t="shared" si="315"/>
        <v>4.8469340494747366E-3</v>
      </c>
      <c r="N68" s="56">
        <f>IF(J68&gt;0,K68/J68,"-")</f>
        <v>1425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7</v>
      </c>
      <c r="AJ68" s="54">
        <f>AJ30</f>
        <v>10210</v>
      </c>
      <c r="AK68" s="55">
        <f t="shared" si="320"/>
        <v>6.2500000000000003E-3</v>
      </c>
      <c r="AL68" s="55">
        <f t="shared" si="320"/>
        <v>3.5670764337276781E-3</v>
      </c>
      <c r="AM68" s="56">
        <f>IF(AI68&gt;0,AJ68/AI68,"-")</f>
        <v>1458.5714285714287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7</v>
      </c>
      <c r="BZ68" s="54">
        <f>BZ30</f>
        <v>10210</v>
      </c>
      <c r="CA68" s="55">
        <f t="shared" si="328"/>
        <v>6.2388591800356507E-3</v>
      </c>
      <c r="CB68" s="55">
        <f t="shared" si="328"/>
        <v>3.562510916732002E-3</v>
      </c>
      <c r="CC68" s="56">
        <f>IF(BY68&gt;0,BZ68/BY68,"-")</f>
        <v>1458.5714285714287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149</v>
      </c>
      <c r="F69" s="40">
        <f>SUM(F66:F68)</f>
        <v>510829.52999999997</v>
      </c>
      <c r="G69" s="41">
        <f>IF(E69=0,"-",E69/E$88)</f>
        <v>0.15585774058577406</v>
      </c>
      <c r="H69" s="41">
        <f>IF(F69=0,"-",F69/F$88)</f>
        <v>0.18290159433672296</v>
      </c>
      <c r="I69" s="42"/>
      <c r="J69" s="68">
        <f>SUM(J66:J68)</f>
        <v>113</v>
      </c>
      <c r="K69" s="40">
        <f>SUM(K66:K68)</f>
        <v>363027.26</v>
      </c>
      <c r="L69" s="41">
        <f>IF(J69=0,"-",J69/J$88)</f>
        <v>0.16376811594202897</v>
      </c>
      <c r="M69" s="41">
        <f>IF(K69=0,"-",K69/K$88)</f>
        <v>0.14492192041568822</v>
      </c>
      <c r="N69" s="42"/>
      <c r="O69" s="68">
        <f>SUM(O66:O68)</f>
        <v>9</v>
      </c>
      <c r="P69" s="40">
        <f>SUM(P66:P68)</f>
        <v>14170</v>
      </c>
      <c r="Q69" s="41">
        <f>IF(O69=0,"-",O69/O$88)</f>
        <v>2.5139664804469275E-2</v>
      </c>
      <c r="R69" s="41">
        <f>IF(P69=0,"-",P69/P$88)</f>
        <v>7.2031090550355092E-3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271</v>
      </c>
      <c r="AJ69" s="40">
        <f>SUM(AJ66:AJ68)</f>
        <v>888026.79</v>
      </c>
      <c r="AK69" s="41">
        <f>IF(AI69=0,"-",AI69/AI$88)</f>
        <v>7.0868200836820078E-2</v>
      </c>
      <c r="AL69" s="41">
        <f>IF(AJ69=0,"-",AJ69/AJ$88)</f>
        <v>6.2770760584843904E-2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271</v>
      </c>
      <c r="BZ69" s="40">
        <f>SUM(BZ66:BZ68)</f>
        <v>888026.79</v>
      </c>
      <c r="CA69" s="41">
        <f>IF(BY69=0,"-",BY69/BY$88)</f>
        <v>5.1638719512195119E-2</v>
      </c>
      <c r="CB69" s="41">
        <f>IF(BZ69=0,"-",BZ69/BZ$88)</f>
        <v>4.66719288379671E-2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1</v>
      </c>
      <c r="F70" s="36">
        <f>F11</f>
        <v>6000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6000</v>
      </c>
      <c r="J70" s="65">
        <f>J11</f>
        <v>52</v>
      </c>
      <c r="K70" s="36">
        <f>K11</f>
        <v>347790.16</v>
      </c>
      <c r="L70" s="37">
        <f t="shared" ref="L70:M72" si="330">IF(J70=0,"-",J70/J$73)</f>
        <v>0.98113207547169812</v>
      </c>
      <c r="M70" s="37">
        <f t="shared" si="330"/>
        <v>0.98877011939722781</v>
      </c>
      <c r="N70" s="38">
        <f>IF(J70&gt;0,K70/J70,"-")</f>
        <v>6688.2723076923075</v>
      </c>
      <c r="O70" s="65">
        <f>O11</f>
        <v>96</v>
      </c>
      <c r="P70" s="36">
        <f>P11</f>
        <v>632321.14</v>
      </c>
      <c r="Q70" s="37">
        <f t="shared" ref="Q70:R72" si="331">IF(O70=0,"-",O70/O$73)</f>
        <v>0.83478260869565213</v>
      </c>
      <c r="R70" s="37">
        <f t="shared" si="331"/>
        <v>0.87758860204989964</v>
      </c>
      <c r="S70" s="38">
        <f>IF(O70&gt;0,P70/O70,"-")</f>
        <v>6586.6785416666671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634</v>
      </c>
      <c r="AE70" s="36">
        <f>AE11</f>
        <v>2152718.58</v>
      </c>
      <c r="AF70" s="37">
        <f t="shared" ref="AF70:AG72" si="334">IF(AD70=0,"-",AD70/AD$73)</f>
        <v>0.7075892857142857</v>
      </c>
      <c r="AG70" s="37">
        <f t="shared" si="334"/>
        <v>0.85783638308730259</v>
      </c>
      <c r="AH70" s="38">
        <f>IF(AD70&gt;0,AE70/AD70,"-")</f>
        <v>3395.4551735015775</v>
      </c>
      <c r="AI70" s="65">
        <f>AI11</f>
        <v>783</v>
      </c>
      <c r="AJ70" s="36">
        <f>AJ11</f>
        <v>3138829.8800000004</v>
      </c>
      <c r="AK70" s="37">
        <f t="shared" ref="AK70:AL72" si="335">IF(AI70=0,"-",AI70/AI$73)</f>
        <v>0.73521126760563382</v>
      </c>
      <c r="AL70" s="37">
        <f t="shared" si="335"/>
        <v>0.87487763940347607</v>
      </c>
      <c r="AM70" s="38">
        <f>IF(AI70&gt;0,AJ70/AI70,"-")</f>
        <v>4008.7227075351216</v>
      </c>
      <c r="AN70" s="10"/>
      <c r="AO70" s="65">
        <f>AO11</f>
        <v>470</v>
      </c>
      <c r="AP70" s="36">
        <f>AP11</f>
        <v>1680640.47</v>
      </c>
      <c r="AQ70" s="37">
        <f t="shared" ref="AQ70:AR72" si="336">IF(AO70=0,"-",AO70/AO$73)</f>
        <v>0.625</v>
      </c>
      <c r="AR70" s="37">
        <f t="shared" si="336"/>
        <v>0.7968538911969012</v>
      </c>
      <c r="AS70" s="38">
        <f>IF(AO70&gt;0,AP70/AO70,"-")</f>
        <v>3575.8307872340424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783</v>
      </c>
      <c r="BZ70" s="36">
        <f>BZ11</f>
        <v>3138829.8800000004</v>
      </c>
      <c r="CA70" s="37">
        <f t="shared" ref="CA70:CB72" si="343">IF(BY70=0,"-",BY70/BY$73)</f>
        <v>0.58129175946547884</v>
      </c>
      <c r="CB70" s="37">
        <f t="shared" si="343"/>
        <v>0.78154411548448843</v>
      </c>
      <c r="CC70" s="38">
        <f>IF(BY70&gt;0,BZ70/BY70,"-")</f>
        <v>4008.7227075351216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14</v>
      </c>
      <c r="P71" s="47">
        <f>P21</f>
        <v>71150</v>
      </c>
      <c r="Q71" s="48">
        <f t="shared" si="331"/>
        <v>0.12173913043478261</v>
      </c>
      <c r="R71" s="48">
        <f t="shared" si="331"/>
        <v>9.8747970115075315E-2</v>
      </c>
      <c r="S71" s="49">
        <f>IF(O71&gt;0,P71/O71,"-")</f>
        <v>5082.1428571428569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230</v>
      </c>
      <c r="AE71" s="47">
        <f>AE21</f>
        <v>327201.07</v>
      </c>
      <c r="AF71" s="48">
        <f t="shared" si="334"/>
        <v>0.25669642857142855</v>
      </c>
      <c r="AG71" s="48">
        <f t="shared" si="334"/>
        <v>0.13038628692055759</v>
      </c>
      <c r="AH71" s="49">
        <f>IF(AD71&gt;0,AE71/AD71,"-")</f>
        <v>1422.613347826087</v>
      </c>
      <c r="AI71" s="66">
        <f>AI21</f>
        <v>244</v>
      </c>
      <c r="AJ71" s="47">
        <f>AJ21</f>
        <v>398351.07</v>
      </c>
      <c r="AK71" s="48">
        <f t="shared" si="335"/>
        <v>0.22910798122065729</v>
      </c>
      <c r="AL71" s="48">
        <f t="shared" si="335"/>
        <v>0.11103132603524496</v>
      </c>
      <c r="AM71" s="49">
        <f>IF(AI71&gt;0,AJ71/AI71,"-")</f>
        <v>1632.5863524590163</v>
      </c>
      <c r="AN71" s="10"/>
      <c r="AO71" s="66">
        <f>AO21</f>
        <v>245</v>
      </c>
      <c r="AP71" s="47">
        <f>AP21</f>
        <v>390729.64</v>
      </c>
      <c r="AQ71" s="48">
        <f t="shared" si="336"/>
        <v>0.32579787234042551</v>
      </c>
      <c r="AR71" s="48">
        <f t="shared" si="336"/>
        <v>0.18525939342634323</v>
      </c>
      <c r="AS71" s="49">
        <f>IF(AO71&gt;0,AP71/AO71,"-")</f>
        <v>1594.8148571428571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245</v>
      </c>
      <c r="BT71" s="47">
        <f>BT21</f>
        <v>390729.64</v>
      </c>
      <c r="BU71" s="48">
        <f t="shared" si="342"/>
        <v>0.86879432624113473</v>
      </c>
      <c r="BV71" s="48">
        <f t="shared" si="342"/>
        <v>0.91195147432485346</v>
      </c>
      <c r="BW71" s="49">
        <f>IF(BS71&gt;0,BT71/BS71,"-")</f>
        <v>1594.8148571428571</v>
      </c>
      <c r="BY71" s="66">
        <f>BY21</f>
        <v>489</v>
      </c>
      <c r="BZ71" s="47">
        <f>BZ21</f>
        <v>789080.71</v>
      </c>
      <c r="CA71" s="48">
        <f t="shared" si="343"/>
        <v>0.36302895322939865</v>
      </c>
      <c r="CB71" s="48">
        <f t="shared" si="343"/>
        <v>0.1964749314616637</v>
      </c>
      <c r="CC71" s="49">
        <f>IF(BY71&gt;0,BZ71/BY71,"-")</f>
        <v>1613.6619836400816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1</v>
      </c>
      <c r="K72" s="54">
        <f>K31</f>
        <v>3950</v>
      </c>
      <c r="L72" s="55">
        <f t="shared" si="330"/>
        <v>1.8867924528301886E-2</v>
      </c>
      <c r="M72" s="55">
        <f t="shared" si="330"/>
        <v>1.1229880602772229E-2</v>
      </c>
      <c r="N72" s="49">
        <f>IF(J72&gt;0,K72/J72,"-")</f>
        <v>3950</v>
      </c>
      <c r="O72" s="67">
        <f>O31</f>
        <v>5</v>
      </c>
      <c r="P72" s="54">
        <f>P31</f>
        <v>17050</v>
      </c>
      <c r="Q72" s="55">
        <f t="shared" si="331"/>
        <v>4.3478260869565216E-2</v>
      </c>
      <c r="R72" s="55">
        <f t="shared" si="331"/>
        <v>2.3663427835025078E-2</v>
      </c>
      <c r="S72" s="49">
        <f>IF(O72&gt;0,P72/O72,"-")</f>
        <v>3410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32</v>
      </c>
      <c r="AE72" s="54">
        <f>AE31</f>
        <v>29554.91</v>
      </c>
      <c r="AF72" s="55">
        <f t="shared" si="334"/>
        <v>3.5714285714285712E-2</v>
      </c>
      <c r="AG72" s="55">
        <f t="shared" si="334"/>
        <v>1.1777329992139868E-2</v>
      </c>
      <c r="AH72" s="49">
        <f>IF(AD72&gt;0,AE72/AD72,"-")</f>
        <v>923.5909375</v>
      </c>
      <c r="AI72" s="67">
        <f>AI31</f>
        <v>38</v>
      </c>
      <c r="AJ72" s="54">
        <f>AJ31</f>
        <v>50554.91</v>
      </c>
      <c r="AK72" s="55">
        <f t="shared" si="335"/>
        <v>3.5680751173708919E-2</v>
      </c>
      <c r="AL72" s="55">
        <f t="shared" si="335"/>
        <v>1.4091034561278989E-2</v>
      </c>
      <c r="AM72" s="49">
        <f>IF(AI72&gt;0,AJ72/AI72,"-")</f>
        <v>1330.3923684210527</v>
      </c>
      <c r="AN72" s="10"/>
      <c r="AO72" s="67">
        <f>AO31</f>
        <v>37</v>
      </c>
      <c r="AP72" s="54">
        <f>AP31</f>
        <v>37724.78</v>
      </c>
      <c r="AQ72" s="55">
        <f t="shared" si="336"/>
        <v>4.920212765957447E-2</v>
      </c>
      <c r="AR72" s="55">
        <f t="shared" si="336"/>
        <v>1.7886715376755763E-2</v>
      </c>
      <c r="AS72" s="49">
        <f>IF(AO72&gt;0,AP72/AO72,"-")</f>
        <v>1019.5886486486486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37</v>
      </c>
      <c r="BT72" s="54">
        <f>BT31</f>
        <v>37724.78</v>
      </c>
      <c r="BU72" s="55">
        <f t="shared" si="342"/>
        <v>0.13120567375886524</v>
      </c>
      <c r="BV72" s="55">
        <f t="shared" si="342"/>
        <v>8.8048525675146483E-2</v>
      </c>
      <c r="BW72" s="49">
        <f>IF(BS72&gt;0,BT72/BS72,"-")</f>
        <v>1019.5886486486486</v>
      </c>
      <c r="BY72" s="67">
        <f>BY31</f>
        <v>75</v>
      </c>
      <c r="BZ72" s="54">
        <f>BZ31</f>
        <v>88279.69</v>
      </c>
      <c r="CA72" s="55">
        <f t="shared" si="343"/>
        <v>5.5679287305122498E-2</v>
      </c>
      <c r="CB72" s="55">
        <f t="shared" si="343"/>
        <v>2.1980953053847837E-2</v>
      </c>
      <c r="CC72" s="49">
        <f>IF(BY72&gt;0,BZ72/BY72,"-")</f>
        <v>1177.0625333333335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1</v>
      </c>
      <c r="F73" s="40">
        <f>SUM(F70:F72)</f>
        <v>6000</v>
      </c>
      <c r="G73" s="41">
        <f>IF(E73=0,"-",E73/E$88)</f>
        <v>1.0460251046025104E-3</v>
      </c>
      <c r="H73" s="41">
        <f>IF(F73=0,"-",F73/F$88)</f>
        <v>2.1482892072044813E-3</v>
      </c>
      <c r="I73" s="42"/>
      <c r="J73" s="68">
        <f>SUM(J70:J72)</f>
        <v>53</v>
      </c>
      <c r="K73" s="40">
        <f>SUM(K70:K72)</f>
        <v>351740.15999999997</v>
      </c>
      <c r="L73" s="41">
        <f>IF(J73=0,"-",J73/J$88)</f>
        <v>7.6811594202898556E-2</v>
      </c>
      <c r="M73" s="41">
        <f>IF(K73=0,"-",K73/K$88)</f>
        <v>0.14041606537900606</v>
      </c>
      <c r="N73" s="42"/>
      <c r="O73" s="68">
        <f>SUM(O70:O72)</f>
        <v>115</v>
      </c>
      <c r="P73" s="40">
        <f>SUM(P70:P72)</f>
        <v>720521.14</v>
      </c>
      <c r="Q73" s="41">
        <f>IF(O73=0,"-",O73/O$88)</f>
        <v>0.32122905027932963</v>
      </c>
      <c r="R73" s="41">
        <f>IF(P73=0,"-",P73/P$88)</f>
        <v>0.36626622073948539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896</v>
      </c>
      <c r="AE73" s="40">
        <f>SUM(AE70:AE72)</f>
        <v>2509474.56</v>
      </c>
      <c r="AF73" s="41">
        <f>IF(AD73=0,"-",AD73/AD$88)</f>
        <v>0.49230769230769234</v>
      </c>
      <c r="AG73" s="41">
        <f>IF(AE73=0,"-",AE73/AE$88)</f>
        <v>0.36464164372744273</v>
      </c>
      <c r="AH73" s="42"/>
      <c r="AI73" s="68">
        <f>SUM(AI70:AI72)</f>
        <v>1065</v>
      </c>
      <c r="AJ73" s="40">
        <f>SUM(AJ70:AJ72)</f>
        <v>3587735.8600000003</v>
      </c>
      <c r="AK73" s="41">
        <f>IF(AI73=0,"-",AI73/AI$88)</f>
        <v>0.27850418410041838</v>
      </c>
      <c r="AL73" s="41">
        <f>IF(AJ73=0,"-",AJ73/AJ$88)</f>
        <v>0.25360148054735948</v>
      </c>
      <c r="AM73" s="42"/>
      <c r="AN73" s="16"/>
      <c r="AO73" s="68">
        <f>SUM(AO70:AO72)</f>
        <v>752</v>
      </c>
      <c r="AP73" s="40">
        <f>SUM(AP70:AP72)</f>
        <v>2109094.8899999997</v>
      </c>
      <c r="AQ73" s="41">
        <f>IF(AO73=0,"-",AO73/AO$88)</f>
        <v>0.39620653319283455</v>
      </c>
      <c r="AR73" s="41">
        <f>IF(AP73=0,"-",AP73/AP$88)</f>
        <v>0.32023428209172977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282</v>
      </c>
      <c r="BT73" s="40">
        <f>SUM(BT70:BT72)</f>
        <v>428454.42000000004</v>
      </c>
      <c r="BU73" s="41">
        <f>IF(BS73=0,"-",BS73/BS$88)</f>
        <v>0.19803370786516855</v>
      </c>
      <c r="BV73" s="41">
        <f>IF(BT73=0,"-",BT73/BT$88)</f>
        <v>8.7800570687370891E-2</v>
      </c>
      <c r="BW73" s="42"/>
      <c r="BY73" s="68">
        <f>SUM(BY70:BY72)</f>
        <v>1347</v>
      </c>
      <c r="BZ73" s="40">
        <f>SUM(BZ70:BZ72)</f>
        <v>4016190.2800000003</v>
      </c>
      <c r="CA73" s="41">
        <f>IF(BY73=0,"-",BY73/BY$88)</f>
        <v>0.25666920731707316</v>
      </c>
      <c r="CB73" s="41">
        <f>IF(BZ73=0,"-",BZ73/BZ$88)</f>
        <v>0.21107848215693489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134</v>
      </c>
      <c r="AE75" s="36">
        <f>AE12</f>
        <v>717390.07</v>
      </c>
      <c r="AF75" s="37">
        <f t="shared" ref="AF75:AG77" si="349">IF(AD75=0,"-",AD75/AD$73)</f>
        <v>0.14955357142857142</v>
      </c>
      <c r="AG75" s="37">
        <f t="shared" si="349"/>
        <v>0.28587262107968925</v>
      </c>
      <c r="AH75" s="38">
        <f>IF(AD75&gt;0,AE75/AD75,"-")</f>
        <v>5353.6572388059694</v>
      </c>
      <c r="AI75" s="65">
        <f>AI12</f>
        <v>134</v>
      </c>
      <c r="AJ75" s="36">
        <f>AJ12</f>
        <v>717390.07</v>
      </c>
      <c r="AK75" s="37">
        <f t="shared" ref="AK75:AL77" si="350">IF(AI75=0,"-",AI75/AI$73)</f>
        <v>0.12582159624413145</v>
      </c>
      <c r="AL75" s="37">
        <f t="shared" si="350"/>
        <v>0.19995621138062261</v>
      </c>
      <c r="AM75" s="38">
        <f>IF(AI75&gt;0,AJ75/AI75,"-")</f>
        <v>5353.6572388059694</v>
      </c>
      <c r="AN75" s="10"/>
      <c r="AO75" s="65">
        <f>AO12</f>
        <v>289</v>
      </c>
      <c r="AP75" s="36">
        <f>AP12</f>
        <v>1157908.94</v>
      </c>
      <c r="AQ75" s="37">
        <f t="shared" ref="AQ75:AR77" si="351">IF(AO75=0,"-",AO75/AO$73)</f>
        <v>0.38430851063829785</v>
      </c>
      <c r="AR75" s="37">
        <f t="shared" si="351"/>
        <v>0.54900751288625049</v>
      </c>
      <c r="AS75" s="38">
        <f>IF(AO75&gt;0,AP75/AO75,"-")</f>
        <v>4006.6053287197228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289</v>
      </c>
      <c r="BT75" s="36">
        <f>BT12</f>
        <v>1157908.94</v>
      </c>
      <c r="BU75" s="37">
        <f t="shared" ref="BU75:BV77" si="357">IF(BS75=0,"-",BS75/BS$73)</f>
        <v>1.0248226950354611</v>
      </c>
      <c r="BV75" s="37">
        <f t="shared" si="357"/>
        <v>2.7025253701432228</v>
      </c>
      <c r="BW75" s="38">
        <f>IF(BS75&gt;0,BT75/BS75,"-")</f>
        <v>4006.6053287197228</v>
      </c>
      <c r="BY75" s="65">
        <f>BY12</f>
        <v>423</v>
      </c>
      <c r="BZ75" s="36">
        <f>BZ12</f>
        <v>1875299.0099999998</v>
      </c>
      <c r="CA75" s="37">
        <f t="shared" ref="CA75:CB77" si="358">IF(BY75=0,"-",BY75/BY$73)</f>
        <v>0.31403118040089084</v>
      </c>
      <c r="CB75" s="37">
        <f t="shared" si="358"/>
        <v>0.46693480120667979</v>
      </c>
      <c r="CC75" s="38">
        <f>IF(BY75&gt;0,BZ75/BY75,"-")</f>
        <v>4433.3309929078005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122</v>
      </c>
      <c r="AE76" s="47">
        <f>AE22</f>
        <v>181284.07</v>
      </c>
      <c r="AF76" s="48">
        <f t="shared" si="349"/>
        <v>0.13616071428571427</v>
      </c>
      <c r="AG76" s="48">
        <f t="shared" si="349"/>
        <v>7.2239851676360489E-2</v>
      </c>
      <c r="AH76" s="49">
        <f>IF(AD76&gt;0,AE76/AD76,"-")</f>
        <v>1485.9349999999999</v>
      </c>
      <c r="AI76" s="66">
        <f>AI22</f>
        <v>122</v>
      </c>
      <c r="AJ76" s="47">
        <f>AJ22</f>
        <v>181284.07</v>
      </c>
      <c r="AK76" s="48">
        <f t="shared" si="350"/>
        <v>0.11455399061032864</v>
      </c>
      <c r="AL76" s="48">
        <f t="shared" si="350"/>
        <v>5.0528822932912346E-2</v>
      </c>
      <c r="AM76" s="49">
        <f>IF(AI76&gt;0,AJ76/AI76,"-")</f>
        <v>1485.9349999999999</v>
      </c>
      <c r="AN76" s="10"/>
      <c r="AO76" s="66">
        <f>AO22</f>
        <v>233</v>
      </c>
      <c r="AP76" s="47">
        <f>AP22</f>
        <v>276989.3</v>
      </c>
      <c r="AQ76" s="48">
        <f t="shared" si="351"/>
        <v>0.30984042553191488</v>
      </c>
      <c r="AR76" s="48">
        <f t="shared" si="351"/>
        <v>0.13133088573364285</v>
      </c>
      <c r="AS76" s="49">
        <f>IF(AO76&gt;0,AP76/AO76,"-")</f>
        <v>1188.7952789699571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233</v>
      </c>
      <c r="BT76" s="47">
        <f>BT22</f>
        <v>276989.3</v>
      </c>
      <c r="BU76" s="48">
        <f t="shared" si="357"/>
        <v>0.82624113475177308</v>
      </c>
      <c r="BV76" s="48">
        <f t="shared" si="357"/>
        <v>0.64648486996586463</v>
      </c>
      <c r="BW76" s="49">
        <f>IF(BS76&gt;0,BT76/BS76,"-")</f>
        <v>1188.7952789699571</v>
      </c>
      <c r="BY76" s="66">
        <f>BY22</f>
        <v>355</v>
      </c>
      <c r="BZ76" s="47">
        <f>BZ22</f>
        <v>458273.37</v>
      </c>
      <c r="CA76" s="48">
        <f t="shared" si="358"/>
        <v>0.26354862657757983</v>
      </c>
      <c r="CB76" s="48">
        <f t="shared" si="358"/>
        <v>0.11410648850034066</v>
      </c>
      <c r="CC76" s="49">
        <f>IF(BY76&gt;0,BZ76/BY76,"-")</f>
        <v>1290.9109014084506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22</v>
      </c>
      <c r="AE77" s="54">
        <f>AE32</f>
        <v>34336.5</v>
      </c>
      <c r="AF77" s="55">
        <f t="shared" si="349"/>
        <v>2.4553571428571428E-2</v>
      </c>
      <c r="AG77" s="55">
        <f t="shared" si="349"/>
        <v>1.3682744805350805E-2</v>
      </c>
      <c r="AH77" s="49">
        <f>IF(AD77&gt;0,AE77/AD77,"-")</f>
        <v>1560.75</v>
      </c>
      <c r="AI77" s="67">
        <f>AI32</f>
        <v>22</v>
      </c>
      <c r="AJ77" s="54">
        <f>AJ32</f>
        <v>34336.5</v>
      </c>
      <c r="AK77" s="55">
        <f t="shared" si="350"/>
        <v>2.0657276995305163E-2</v>
      </c>
      <c r="AL77" s="55">
        <f t="shared" si="350"/>
        <v>9.5705206124065099E-3</v>
      </c>
      <c r="AM77" s="49">
        <f>IF(AI77&gt;0,AJ77/AI77,"-")</f>
        <v>1560.75</v>
      </c>
      <c r="AN77" s="10"/>
      <c r="AO77" s="67">
        <f>AO32</f>
        <v>41</v>
      </c>
      <c r="AP77" s="54">
        <f>AP32</f>
        <v>57374.53</v>
      </c>
      <c r="AQ77" s="55">
        <f t="shared" si="351"/>
        <v>5.4521276595744683E-2</v>
      </c>
      <c r="AR77" s="55">
        <f t="shared" si="351"/>
        <v>2.7203389601877993E-2</v>
      </c>
      <c r="AS77" s="49">
        <f>IF(AO77&gt;0,AP77/AO77,"-")</f>
        <v>1399.3787804878048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41</v>
      </c>
      <c r="BT77" s="54">
        <f>BT32</f>
        <v>57374.53</v>
      </c>
      <c r="BU77" s="55">
        <f t="shared" si="357"/>
        <v>0.1453900709219858</v>
      </c>
      <c r="BV77" s="55">
        <f t="shared" si="357"/>
        <v>0.13391046356809669</v>
      </c>
      <c r="BW77" s="49">
        <f>IF(BS77&gt;0,BT77/BS77,"-")</f>
        <v>1399.3787804878048</v>
      </c>
      <c r="BY77" s="67">
        <f>BY32</f>
        <v>63</v>
      </c>
      <c r="BZ77" s="54">
        <f>BZ32</f>
        <v>91711.03</v>
      </c>
      <c r="CA77" s="55">
        <f t="shared" si="358"/>
        <v>4.6770601336302897E-2</v>
      </c>
      <c r="CB77" s="55">
        <f t="shared" si="358"/>
        <v>2.283532990374151E-2</v>
      </c>
      <c r="CC77" s="49">
        <f>IF(BY77&gt;0,BZ77/BY77,"-")</f>
        <v>1455.7306349206349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278</v>
      </c>
      <c r="AE78" s="40">
        <f>SUM(AE75:AE77)</f>
        <v>933010.6399999999</v>
      </c>
      <c r="AF78" s="41">
        <f>IF(AD78=0,"-",AD78/AD$88)</f>
        <v>0.15274725274725276</v>
      </c>
      <c r="AG78" s="41">
        <f>IF(AE78=0,"-",AE78/AE$88)</f>
        <v>0.13557201926159129</v>
      </c>
      <c r="AH78" s="42"/>
      <c r="AI78" s="68">
        <f>SUM(AI75:AI77)</f>
        <v>278</v>
      </c>
      <c r="AJ78" s="40">
        <f>SUM(AJ75:AJ77)</f>
        <v>933010.6399999999</v>
      </c>
      <c r="AK78" s="41">
        <f>IF(AI78=0,"-",AI78/AI$88)</f>
        <v>7.2698744769874479E-2</v>
      </c>
      <c r="AL78" s="41">
        <f>IF(AJ78=0,"-",AJ78/AJ$88)</f>
        <v>6.595047375378392E-2</v>
      </c>
      <c r="AM78" s="42"/>
      <c r="AN78" s="16"/>
      <c r="AO78" s="68">
        <f>SUM(AO75:AO77)</f>
        <v>563</v>
      </c>
      <c r="AP78" s="40">
        <f>SUM(AP75:AP77)</f>
        <v>1492272.77</v>
      </c>
      <c r="AQ78" s="41">
        <f>IF(AO78=0,"-",AO78/AO$88)</f>
        <v>0.29662802950474182</v>
      </c>
      <c r="AR78" s="41">
        <f>IF(AP78=0,"-",AP78/AP$88)</f>
        <v>0.22657913660109769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563</v>
      </c>
      <c r="BT78" s="40">
        <f>SUM(BT75:BT77)</f>
        <v>1492272.77</v>
      </c>
      <c r="BU78" s="41">
        <f>IF(BS78=0,"-",BS78/BS$88)</f>
        <v>0.39536516853932585</v>
      </c>
      <c r="BV78" s="41">
        <f>IF(BT78=0,"-",BT78/BT$88)</f>
        <v>0.30580242544171621</v>
      </c>
      <c r="BW78" s="42"/>
      <c r="BY78" s="68">
        <f>SUM(BY75:BY77)</f>
        <v>841</v>
      </c>
      <c r="BZ78" s="40">
        <f>SUM(BZ75:BZ77)</f>
        <v>2425283.4099999997</v>
      </c>
      <c r="CA78" s="41">
        <f>IF(BY78=0,"-",BY78/BY$88)</f>
        <v>0.1602515243902439</v>
      </c>
      <c r="CB78" s="41">
        <f>IF(BZ78=0,"-",BZ78/BZ$88)</f>
        <v>0.12746536027750038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956</v>
      </c>
      <c r="F88" s="99">
        <f>F82+F73+F64+F54+F59+F69+F78+F87</f>
        <v>2792920.05</v>
      </c>
      <c r="G88" s="100"/>
      <c r="H88" s="100"/>
      <c r="I88" s="101">
        <f>IF(E88&gt;0,F88/E88,"-")</f>
        <v>2921.4644874476985</v>
      </c>
      <c r="J88" s="98">
        <f>J82+J73+J64+J54+J59+J69+J78+J87</f>
        <v>690</v>
      </c>
      <c r="K88" s="99">
        <f>K82+K73+K64+K54+K59+K69+K78+K87</f>
        <v>2504985.16</v>
      </c>
      <c r="L88" s="100"/>
      <c r="M88" s="100"/>
      <c r="N88" s="101">
        <f>IF(J88&gt;0,K88/J88,"-")</f>
        <v>3630.4132753623189</v>
      </c>
      <c r="O88" s="98">
        <f>O82+O73+O64+O54+O59+O69+O78+O87</f>
        <v>358</v>
      </c>
      <c r="P88" s="99">
        <f>P82+P73+P64+P54+P59+P69+P78+P87</f>
        <v>1967206.09</v>
      </c>
      <c r="Q88" s="100"/>
      <c r="R88" s="100"/>
      <c r="S88" s="101">
        <f>IF(O88&gt;0,P88/O88,"-")</f>
        <v>5494.9890782122911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1820</v>
      </c>
      <c r="AE88" s="99">
        <f>AE82+AE73+AE64+AE54+AE59+AE69+AE78+AE87</f>
        <v>6882029.5299999993</v>
      </c>
      <c r="AF88" s="100"/>
      <c r="AG88" s="100"/>
      <c r="AH88" s="101">
        <f>IF(AD88&gt;0,AE88/AD88,"-")</f>
        <v>3781.3349065934062</v>
      </c>
      <c r="AI88" s="98">
        <f>AI82+AI73+AI64+AI54+AI59+AI69+AI78+AI87</f>
        <v>3824</v>
      </c>
      <c r="AJ88" s="99">
        <f>AJ82+AJ73+AJ64+AJ54+AJ59+AJ69+AJ78+AJ87</f>
        <v>14147140.830000002</v>
      </c>
      <c r="AK88" s="100"/>
      <c r="AL88" s="100"/>
      <c r="AM88" s="101">
        <f>IF(AI88&gt;0,AJ88/AI88,"-")</f>
        <v>3699.5661166317996</v>
      </c>
      <c r="AN88" s="17"/>
      <c r="AO88" s="98">
        <f>AO82+AO73+AO64+AO54+AO59+AO69+AO78+AO87</f>
        <v>1898</v>
      </c>
      <c r="AP88" s="99">
        <f>AP82+AP73+AP64+AP54+AP59+AP69+AP78+AP87</f>
        <v>6586099.6399999987</v>
      </c>
      <c r="AQ88" s="100"/>
      <c r="AR88" s="100"/>
      <c r="AS88" s="101">
        <f>IF(AO88&gt;0,AP88/AO88,"-")</f>
        <v>3470.0208851422544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1424</v>
      </c>
      <c r="BT88" s="99">
        <f>BT82+BT73+BT64+BT54+BT59+BT69+BT78+BT87</f>
        <v>4879859.17</v>
      </c>
      <c r="BU88" s="100"/>
      <c r="BV88" s="100"/>
      <c r="BW88" s="101">
        <f>IF(BS88&gt;0,BT88/BS88,"-")</f>
        <v>3426.8673946629215</v>
      </c>
      <c r="BY88" s="98">
        <f>BY82+BY73+BY64+BY54+BY59+BY69+BY78+BY87</f>
        <v>5248</v>
      </c>
      <c r="BZ88" s="99">
        <f>BZ82+BZ73+BZ64+BZ54+BZ59+BZ69+BZ78+BZ87</f>
        <v>19027000</v>
      </c>
      <c r="CA88" s="100"/>
      <c r="CB88" s="100"/>
      <c r="CC88" s="61">
        <f>IF(BY88&gt;0,BZ88/BY88,"-")</f>
        <v>3625.5716463414633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5.8685415046106942E-2</v>
      </c>
      <c r="I90" s="57"/>
      <c r="J90" s="57"/>
      <c r="K90" s="44"/>
      <c r="L90" s="45"/>
      <c r="M90" s="45">
        <f t="shared" ref="M90" si="389">M5</f>
        <v>0.18839152018455879</v>
      </c>
      <c r="N90" s="57"/>
      <c r="O90" s="57"/>
      <c r="P90" s="44"/>
      <c r="Q90" s="45"/>
      <c r="R90" s="45">
        <f t="shared" ref="R90" si="390">R5</f>
        <v>0.28048499857087333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>
        <f t="shared" ref="AG90" si="393">AG5</f>
        <v>0.25701867626827907</v>
      </c>
      <c r="AH90" s="57"/>
      <c r="AI90" s="57"/>
      <c r="AJ90" s="44"/>
      <c r="AK90" s="45"/>
      <c r="AL90" s="45">
        <f t="shared" ref="AL90" si="394">AL5</f>
        <v>0.20788581509491039</v>
      </c>
      <c r="AM90" s="57"/>
      <c r="AN90" s="57"/>
      <c r="AO90" s="57"/>
      <c r="AP90" s="44"/>
      <c r="AQ90" s="45"/>
      <c r="AR90" s="45">
        <f t="shared" ref="AR90" si="395">AR5</f>
        <v>0.23653087788739025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0.32712919254184131</v>
      </c>
      <c r="BW90" s="57"/>
      <c r="BX90" s="57"/>
      <c r="BY90" s="57"/>
      <c r="BZ90" s="44"/>
      <c r="CA90" s="45"/>
      <c r="CB90" s="45">
        <f t="shared" ref="CB90" si="402">CB5</f>
        <v>0.23766306541645738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0.68943814906338818</v>
      </c>
      <c r="I92" s="57"/>
      <c r="J92" s="57"/>
      <c r="K92" s="44"/>
      <c r="L92" s="45"/>
      <c r="M92" s="45">
        <f t="shared" ref="M92" si="403">M16</f>
        <v>0.61433500845452527</v>
      </c>
      <c r="N92" s="57"/>
      <c r="O92" s="57"/>
      <c r="P92" s="44"/>
      <c r="Q92" s="45"/>
      <c r="R92" s="45">
        <f t="shared" ref="R92" si="404">R16</f>
        <v>0.58652259185517563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>
        <f t="shared" ref="AG92" si="407">AG16</f>
        <v>0.64023022402510121</v>
      </c>
      <c r="AH92" s="57"/>
      <c r="AI92" s="57"/>
      <c r="AJ92" s="44"/>
      <c r="AK92" s="45"/>
      <c r="AL92" s="45">
        <f t="shared" ref="AL92" si="408">AL16</f>
        <v>0.63809457873104503</v>
      </c>
      <c r="AM92" s="57"/>
      <c r="AN92" s="57"/>
      <c r="AO92" s="57"/>
      <c r="AP92" s="44"/>
      <c r="AQ92" s="45"/>
      <c r="AR92" s="45">
        <f t="shared" ref="AR92" si="409">AR16</f>
        <v>0.62772167692584957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0.48624952633622825</v>
      </c>
      <c r="BW92" s="57"/>
      <c r="BX92" s="57"/>
      <c r="BY92" s="57"/>
      <c r="BZ92" s="44"/>
      <c r="CA92" s="45"/>
      <c r="CB92" s="45">
        <f t="shared" ref="CB92" si="416">CB16</f>
        <v>0.60017609443399322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0.2295744933346702</v>
      </c>
      <c r="I93" s="57"/>
      <c r="J93" s="57"/>
      <c r="K93" s="44"/>
      <c r="L93" s="45"/>
      <c r="M93" s="45">
        <f t="shared" ref="M93" si="417">M26</f>
        <v>0.17520089191973279</v>
      </c>
      <c r="N93" s="57"/>
      <c r="O93" s="57"/>
      <c r="P93" s="44"/>
      <c r="Q93" s="45"/>
      <c r="R93" s="45">
        <f t="shared" ref="R93" si="418">R26</f>
        <v>0.11456519859131775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>
        <f t="shared" ref="AG93" si="421">AG26</f>
        <v>8.7064915835959752E-2</v>
      </c>
      <c r="AH93" s="57"/>
      <c r="AI93" s="57"/>
      <c r="AJ93" s="44"/>
      <c r="AK93" s="45"/>
      <c r="AL93" s="45">
        <f t="shared" ref="AL93" si="422">AL26</f>
        <v>0.13547437371549265</v>
      </c>
      <c r="AM93" s="57"/>
      <c r="AN93" s="57"/>
      <c r="AO93" s="57"/>
      <c r="AP93" s="44"/>
      <c r="AQ93" s="45"/>
      <c r="AR93" s="45">
        <f t="shared" ref="AR93" si="423">AR26</f>
        <v>0.11271079176282185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0.15588235510493226</v>
      </c>
      <c r="BW93" s="57"/>
      <c r="BX93" s="57"/>
      <c r="BY93" s="57"/>
      <c r="BZ93" s="44"/>
      <c r="CA93" s="45"/>
      <c r="CB93" s="45">
        <f t="shared" ref="CB93" si="430">CB26</f>
        <v>0.14057061959012218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2.2301942555834599E-2</v>
      </c>
      <c r="I94" s="57"/>
      <c r="J94" s="57"/>
      <c r="K94" s="44"/>
      <c r="L94" s="45"/>
      <c r="M94" s="45">
        <f t="shared" ref="M94" si="431">M36</f>
        <v>2.2072579441183175E-2</v>
      </c>
      <c r="N94" s="57"/>
      <c r="O94" s="57"/>
      <c r="P94" s="44"/>
      <c r="Q94" s="45"/>
      <c r="R94" s="45">
        <f t="shared" ref="R94" si="432">R36</f>
        <v>1.8427210982633255E-2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1.5686183870659922E-2</v>
      </c>
      <c r="AH94" s="57"/>
      <c r="AI94" s="57"/>
      <c r="AJ94" s="44"/>
      <c r="AK94" s="45"/>
      <c r="AL94" s="45">
        <f t="shared" ref="AL94" si="436">AL36</f>
        <v>1.8545232458551816E-2</v>
      </c>
      <c r="AM94" s="57"/>
      <c r="AN94" s="57"/>
      <c r="AO94" s="57"/>
      <c r="AP94" s="44"/>
      <c r="AQ94" s="45"/>
      <c r="AR94" s="45">
        <f t="shared" ref="AR94" si="437">AR36</f>
        <v>2.3036653423938326E-2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3.0738926016998153E-2</v>
      </c>
      <c r="BW94" s="57"/>
      <c r="BX94" s="57"/>
      <c r="BY94" s="57"/>
      <c r="BZ94" s="44"/>
      <c r="CA94" s="45"/>
      <c r="CB94" s="45">
        <f t="shared" ref="CB94" si="444">CB36</f>
        <v>2.1590220559427158E-2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06" xr:uid="{00000000-0009-0000-0000-00000A000000}"/>
  <mergeCells count="26">
    <mergeCell ref="C66:C68"/>
    <mergeCell ref="C70:C72"/>
    <mergeCell ref="C75:C77"/>
    <mergeCell ref="C79:C81"/>
    <mergeCell ref="C84:C86"/>
    <mergeCell ref="E3:I3"/>
    <mergeCell ref="J3:N3"/>
    <mergeCell ref="O3:S3"/>
    <mergeCell ref="T3:X3"/>
    <mergeCell ref="AT3:AX3"/>
    <mergeCell ref="Y3:AC3"/>
    <mergeCell ref="AO3:AS3"/>
    <mergeCell ref="BY3:CC3"/>
    <mergeCell ref="AY3:BC3"/>
    <mergeCell ref="BD3:BH3"/>
    <mergeCell ref="AD3:AH3"/>
    <mergeCell ref="AI3:AM3"/>
    <mergeCell ref="BI3:BM3"/>
    <mergeCell ref="BN3:BR3"/>
    <mergeCell ref="BS3:BW3"/>
    <mergeCell ref="C61:C63"/>
    <mergeCell ref="C8:C15"/>
    <mergeCell ref="C18:C25"/>
    <mergeCell ref="C28:C35"/>
    <mergeCell ref="C40:C47"/>
    <mergeCell ref="C56:C5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81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39</v>
      </c>
      <c r="F5" s="36">
        <f>IFERROR(VLOOKUP($C$2&amp;"-"&amp;$A5&amp;"-"&amp;$D5&amp;"-"&amp;F$1,data!$L:$N,3,0),)</f>
        <v>211565</v>
      </c>
      <c r="G5" s="37">
        <f>IF(E5=0,"-",E5/E38)</f>
        <v>5.3719008264462811E-2</v>
      </c>
      <c r="H5" s="37">
        <f>IF(F5=0,"-",F5/F38)</f>
        <v>9.7655660845455641E-2</v>
      </c>
      <c r="I5" s="38">
        <f>IF(E5&gt;0,F5/E5,"-")</f>
        <v>5424.7435897435898</v>
      </c>
      <c r="J5" s="35">
        <f>IFERROR(VLOOKUP($C$2&amp;"-"&amp;$A5&amp;"-"&amp;$D5&amp;"-"&amp;J$1,data!$L:$N,2,0),)</f>
        <v>77</v>
      </c>
      <c r="K5" s="36">
        <f>IFERROR(VLOOKUP($C$2&amp;"-"&amp;$A5&amp;"-"&amp;$D5&amp;"-"&amp;K$1,data!$L:$N,3,0),)</f>
        <v>437930</v>
      </c>
      <c r="L5" s="37">
        <f>IF(J5=0,"-",J5/J38)</f>
        <v>0.16382978723404254</v>
      </c>
      <c r="M5" s="37">
        <f>IF(K5=0,"-",K5/K38)</f>
        <v>0.22936402065025144</v>
      </c>
      <c r="N5" s="38">
        <f>IF(J5&gt;0,K5/J5,"-")</f>
        <v>5687.4025974025972</v>
      </c>
      <c r="O5" s="35">
        <f>IFERROR(VLOOKUP($C$2&amp;"-"&amp;$A5&amp;"-"&amp;$D5&amp;"-"&amp;O$1,data!$L:$N,2,0),)</f>
        <v>97</v>
      </c>
      <c r="P5" s="36">
        <f>IFERROR(VLOOKUP($C$2&amp;"-"&amp;$A5&amp;"-"&amp;$D5&amp;"-"&amp;P$1,data!$L:$N,3,0),)</f>
        <v>563910</v>
      </c>
      <c r="Q5" s="37">
        <f>IF(O5=0,"-",O5/O38)</f>
        <v>0.26005361930294907</v>
      </c>
      <c r="R5" s="37">
        <f>IF(P5=0,"-",P5/P38)</f>
        <v>0.28826233261668949</v>
      </c>
      <c r="S5" s="38">
        <f>IF(O5&gt;0,P5/O5,"-")</f>
        <v>5813.5051546391751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334</v>
      </c>
      <c r="AE5" s="36">
        <f>IFERROR(VLOOKUP($C$2&amp;"-"&amp;$A5&amp;"-"&amp;$D5&amp;"-"&amp;AE$1,data!$L:$N,3,0),)</f>
        <v>1902752.92</v>
      </c>
      <c r="AF5" s="37">
        <f>IF(AD5=0,"-",AD5/AD38)</f>
        <v>0.19681791396582204</v>
      </c>
      <c r="AG5" s="37">
        <f>IF(AE5=0,"-",AE5/AE38)</f>
        <v>0.29475021298119675</v>
      </c>
      <c r="AH5" s="38">
        <f>IF(AD5&gt;0,AE5/AD5,"-")</f>
        <v>5696.8650299401197</v>
      </c>
      <c r="AI5" s="35">
        <f>AD5+Y5+T5+O5+J5+E5</f>
        <v>547</v>
      </c>
      <c r="AJ5" s="36">
        <f>AE5+Z5+U5+P5+K5+F5</f>
        <v>3116157.92</v>
      </c>
      <c r="AK5" s="37">
        <f>IF(AI5=0,"-",AI5/AI38)</f>
        <v>0.16748315982853643</v>
      </c>
      <c r="AL5" s="37">
        <f>IF(AJ5=0,"-",AJ5/AJ38)</f>
        <v>0.24954264358704994</v>
      </c>
      <c r="AM5" s="38">
        <f>IF(AI5&gt;0,AJ5/AI5,"-")</f>
        <v>5696.8152102376598</v>
      </c>
      <c r="AN5" s="10"/>
      <c r="AO5" s="35">
        <f>IFERROR(VLOOKUP($C$2&amp;"-"&amp;$A5&amp;"-"&amp;$D5&amp;"-"&amp;AO$1,data!$L:$N,2,0),)</f>
        <v>288</v>
      </c>
      <c r="AP5" s="36">
        <f>IFERROR(VLOOKUP($C$2&amp;"-"&amp;$A5&amp;"-"&amp;$D5&amp;"-"&amp;AP$1,data!$L:$N,3,0),)</f>
        <v>1654085.07</v>
      </c>
      <c r="AQ5" s="37">
        <f>IF(AO5=0,"-",AO5/AO38)</f>
        <v>0.20899854862119013</v>
      </c>
      <c r="AR5" s="37">
        <f>IF(AP5=0,"-",AP5/AP38)</f>
        <v>0.31927772630745493</v>
      </c>
      <c r="AS5" s="38">
        <f>IF(AO5&gt;0,AP5/AO5,"-")</f>
        <v>5743.3509375000003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288</v>
      </c>
      <c r="BT5" s="36">
        <f>BO5+BJ5+BE5+AZ5+AU5+AP5</f>
        <v>1654085.07</v>
      </c>
      <c r="BU5" s="37">
        <f>IF(BS5=0,"-",BS5/BS38)</f>
        <v>0.24020016680567138</v>
      </c>
      <c r="BV5" s="37">
        <f>IF(BT5=0,"-",BT5/BT38)</f>
        <v>0.36937691592417354</v>
      </c>
      <c r="BW5" s="38">
        <f>IF(BS5&gt;0,BT5/BS5,"-")</f>
        <v>5743.3509375000003</v>
      </c>
      <c r="BY5" s="35">
        <f>AI5+BS5</f>
        <v>835</v>
      </c>
      <c r="BZ5" s="36">
        <f>AJ5+BT5</f>
        <v>4770242.99</v>
      </c>
      <c r="CA5" s="37">
        <f>IF(BY5=0,"-",BY5/BY38)</f>
        <v>0.18701007838745801</v>
      </c>
      <c r="CB5" s="37">
        <f>IF(BZ5=0,"-",BZ5/BZ38)</f>
        <v>0.28117284907987644</v>
      </c>
      <c r="CC5" s="38">
        <f>IF(BY5&gt;0,BZ5/BY5,"-")</f>
        <v>5712.8658562874252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39</v>
      </c>
      <c r="F6" s="40">
        <f>SUM(F5:F5)</f>
        <v>211565</v>
      </c>
      <c r="G6" s="41">
        <f>IF(E6=0,"-",E6/E38)</f>
        <v>5.3719008264462811E-2</v>
      </c>
      <c r="H6" s="41">
        <f>IF(F6=0,"-",F6/F38)</f>
        <v>9.7655660845455641E-2</v>
      </c>
      <c r="I6" s="42">
        <f>IF(F6=0,"-",F6/E6)</f>
        <v>5424.7435897435898</v>
      </c>
      <c r="J6" s="39">
        <f>SUM(J5:J5)</f>
        <v>77</v>
      </c>
      <c r="K6" s="40">
        <f>SUM(K5:K5)</f>
        <v>437930</v>
      </c>
      <c r="L6" s="41">
        <f>IF(J6=0,"-",J6/J38)</f>
        <v>0.16382978723404254</v>
      </c>
      <c r="M6" s="41">
        <f>IF(K6=0,"-",K6/K38)</f>
        <v>0.22936402065025144</v>
      </c>
      <c r="N6" s="42">
        <f>IF(K6=0,"-",K6/J6)</f>
        <v>5687.4025974025972</v>
      </c>
      <c r="O6" s="39">
        <f>SUM(O5:O5)</f>
        <v>97</v>
      </c>
      <c r="P6" s="40">
        <f>SUM(P5:P5)</f>
        <v>563910</v>
      </c>
      <c r="Q6" s="41">
        <f>IF(O6=0,"-",O6/O38)</f>
        <v>0.26005361930294907</v>
      </c>
      <c r="R6" s="41">
        <f>IF(P6=0,"-",P6/P38)</f>
        <v>0.28826233261668949</v>
      </c>
      <c r="S6" s="42">
        <f>IF(P6=0,"-",P6/O6)</f>
        <v>5813.5051546391751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334</v>
      </c>
      <c r="AE6" s="40">
        <f>SUM(AE5:AE5)</f>
        <v>1902752.92</v>
      </c>
      <c r="AF6" s="41">
        <f>IF(AD6=0,"-",AD6/AD38)</f>
        <v>0.19681791396582204</v>
      </c>
      <c r="AG6" s="41">
        <f>IF(AE6=0,"-",AE6/AE38)</f>
        <v>0.29475021298119675</v>
      </c>
      <c r="AH6" s="42">
        <f>IF(AE6=0,"-",AE6/AD6)</f>
        <v>5696.8650299401197</v>
      </c>
      <c r="AI6" s="39">
        <f>SUM(AI5:AI5)</f>
        <v>547</v>
      </c>
      <c r="AJ6" s="40">
        <f>SUM(AJ5:AJ5)</f>
        <v>3116157.92</v>
      </c>
      <c r="AK6" s="41">
        <f>IF(AI6=0,"-",AI6/AI38)</f>
        <v>0.16748315982853643</v>
      </c>
      <c r="AL6" s="41">
        <f>IF(AJ6=0,"-",AJ6/AJ38)</f>
        <v>0.24954264358704994</v>
      </c>
      <c r="AM6" s="42">
        <f>IF(AJ6=0,"-",AJ6/AI6)</f>
        <v>5696.8152102376598</v>
      </c>
      <c r="AN6" s="16"/>
      <c r="AO6" s="39">
        <f>SUM(AO5:AO5)</f>
        <v>288</v>
      </c>
      <c r="AP6" s="40">
        <f>SUM(AP5:AP5)</f>
        <v>1654085.07</v>
      </c>
      <c r="AQ6" s="41">
        <f>IF(AO6=0,"-",AO6/AO38)</f>
        <v>0.20899854862119013</v>
      </c>
      <c r="AR6" s="41">
        <f>IF(AP6=0,"-",AP6/AP38)</f>
        <v>0.31927772630745493</v>
      </c>
      <c r="AS6" s="42">
        <f>IF(AP6=0,"-",AP6/AO6)</f>
        <v>5743.3509375000003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288</v>
      </c>
      <c r="BT6" s="40">
        <f>SUM(BT5:BT5)</f>
        <v>1654085.07</v>
      </c>
      <c r="BU6" s="41">
        <f>IF(BS6=0,"-",BS6/BS38)</f>
        <v>0.24020016680567138</v>
      </c>
      <c r="BV6" s="41">
        <f>IF(BT6=0,"-",BT6/BT38)</f>
        <v>0.36937691592417354</v>
      </c>
      <c r="BW6" s="42">
        <f>IF(BT6=0,"-",BT6/BS6)</f>
        <v>5743.3509375000003</v>
      </c>
      <c r="BY6" s="39">
        <f>SUM(BY5:BY5)</f>
        <v>835</v>
      </c>
      <c r="BZ6" s="40">
        <f>SUM(BZ5:BZ5)</f>
        <v>4770242.99</v>
      </c>
      <c r="CA6" s="41">
        <f>IF(BY6=0,"-",BY6/BY38)</f>
        <v>0.18701007838745801</v>
      </c>
      <c r="CB6" s="41">
        <f>IF(BZ6=0,"-",BZ6/BZ38)</f>
        <v>0.28117284907987644</v>
      </c>
      <c r="CC6" s="42">
        <f>IF(BZ6=0,"-",BZ6/BY6)</f>
        <v>5712.8658562874252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36</v>
      </c>
      <c r="F8" s="36">
        <f>IFERROR(VLOOKUP($C$2&amp;"-"&amp;$A8&amp;"-"&amp;$D8&amp;"-"&amp;F$1,data!$L:$N,3,0),)</f>
        <v>256190</v>
      </c>
      <c r="G8" s="37">
        <f>IF(E8&gt;0,E8/E$16,"-")</f>
        <v>0.10285714285714286</v>
      </c>
      <c r="H8" s="37">
        <f>IF(F8&gt;0,F8/F$16,"-")</f>
        <v>0.18559483172545696</v>
      </c>
      <c r="I8" s="38">
        <f>IF(E8&gt;0,F8/E8,"-")</f>
        <v>7116.3888888888887</v>
      </c>
      <c r="J8" s="35">
        <f>IFERROR(VLOOKUP($C$2&amp;"-"&amp;$A8&amp;"-"&amp;$D8&amp;"-"&amp;J$1,data!$L:$N,2,0),)</f>
        <v>45</v>
      </c>
      <c r="K8" s="36">
        <f>IFERROR(VLOOKUP($C$2&amp;"-"&amp;$A8&amp;"-"&amp;$D8&amp;"-"&amp;K$1,data!$L:$N,3,0),)</f>
        <v>316950</v>
      </c>
      <c r="L8" s="37">
        <f>IF(J8&gt;0,J8/J$16,"-")</f>
        <v>0.20737327188940091</v>
      </c>
      <c r="M8" s="37">
        <f>IF(K8&gt;0,K8/K$16,"-")</f>
        <v>0.2841683402668197</v>
      </c>
      <c r="N8" s="38">
        <f>IF(J8&gt;0,K8/J8,"-")</f>
        <v>7043.333333333333</v>
      </c>
      <c r="O8" s="35">
        <f>IFERROR(VLOOKUP($C$2&amp;"-"&amp;$A8&amp;"-"&amp;$D8&amp;"-"&amp;O$1,data!$L:$N,2,0),)</f>
        <v>78</v>
      </c>
      <c r="P8" s="36">
        <f>IFERROR(VLOOKUP($C$2&amp;"-"&amp;$A8&amp;"-"&amp;$D8&amp;"-"&amp;P$1,data!$L:$N,3,0),)</f>
        <v>583030</v>
      </c>
      <c r="Q8" s="37">
        <f>IF(O8&gt;0,O8/O$16,"-")</f>
        <v>0.44318181818181818</v>
      </c>
      <c r="R8" s="37">
        <f>IF(P8&gt;0,P8/P$16,"-")</f>
        <v>0.4941525102647486</v>
      </c>
      <c r="S8" s="38">
        <f>IF(O8&gt;0,P8/O8,"-")</f>
        <v>7474.7435897435898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271</v>
      </c>
      <c r="AE8" s="36">
        <f>IFERROR(VLOOKUP($C$2&amp;"-"&amp;$A8&amp;"-"&amp;$D8&amp;"-"&amp;AE$1,data!$L:$N,3,0),)</f>
        <v>1561182.36</v>
      </c>
      <c r="AF8" s="37">
        <f>IF(AD8&gt;0,AD8/AD$16,"-")</f>
        <v>0.32689987937273823</v>
      </c>
      <c r="AG8" s="37">
        <f>IF(AE8&gt;0,AE8/AE$16,"-")</f>
        <v>0.41209864442694838</v>
      </c>
      <c r="AH8" s="38">
        <f>IF(AD8&gt;0,AE8/AD8,"-")</f>
        <v>5760.8205166051666</v>
      </c>
      <c r="AI8" s="35">
        <f t="shared" ref="AI8:AJ15" si="0">AD8+Y8+T8+O8+J8+E8</f>
        <v>430</v>
      </c>
      <c r="AJ8" s="36">
        <f t="shared" si="0"/>
        <v>2717352.3600000003</v>
      </c>
      <c r="AK8" s="37">
        <f>IF(AI8&gt;0,AI8/AI$16,"-")</f>
        <v>0.27353689567430023</v>
      </c>
      <c r="AL8" s="37">
        <f>IF(AJ8&gt;0,AJ8/AJ$16,"-")</f>
        <v>0.36406302227627801</v>
      </c>
      <c r="AM8" s="38">
        <f>IF(AI8&gt;0,AJ8/AI8,"-")</f>
        <v>6319.4240930232563</v>
      </c>
      <c r="AN8" s="10"/>
      <c r="AO8" s="35">
        <f>IFERROR(VLOOKUP($C$2&amp;"-"&amp;$A8&amp;"-"&amp;$D8&amp;"-"&amp;AO$1,data!$L:$N,2,0),)</f>
        <v>198</v>
      </c>
      <c r="AP8" s="36">
        <f>IFERROR(VLOOKUP($C$2&amp;"-"&amp;$A8&amp;"-"&amp;$D8&amp;"-"&amp;AP$1,data!$L:$N,3,0),)</f>
        <v>1179226.7</v>
      </c>
      <c r="AQ8" s="37">
        <f>IF(AO8&gt;0,AO8/AO$16,"-")</f>
        <v>0.30937500000000001</v>
      </c>
      <c r="AR8" s="37">
        <f>IF(AP8&gt;0,AP8/AP$16,"-")</f>
        <v>0.40392581933274402</v>
      </c>
      <c r="AS8" s="38">
        <f>IF(AO8&gt;0,AP8/AO8,"-")</f>
        <v>5955.6904040404042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198</v>
      </c>
      <c r="BT8" s="36">
        <f t="shared" si="1"/>
        <v>1179226.7</v>
      </c>
      <c r="BU8" s="37">
        <f>IF(BS8&gt;0,BS8/BS$16,"-")</f>
        <v>0.42672413793103448</v>
      </c>
      <c r="BV8" s="37">
        <f>IF(BT8&gt;0,BT8/BT$16,"-")</f>
        <v>0.53051860893378244</v>
      </c>
      <c r="BW8" s="38">
        <f>IF(BS8&gt;0,BT8/BS8,"-")</f>
        <v>5955.6904040404042</v>
      </c>
      <c r="BY8" s="65">
        <f>BS8+AI8</f>
        <v>628</v>
      </c>
      <c r="BZ8" s="36">
        <f>BT8+AJ8</f>
        <v>3896579.0600000005</v>
      </c>
      <c r="CA8" s="37">
        <f>IF(BY8&gt;0,BY8/BY$16,"-")</f>
        <v>0.30844793713163066</v>
      </c>
      <c r="CB8" s="37">
        <f>IF(BZ8&gt;0,BZ8/BZ$16,"-")</f>
        <v>0.40225897117299952</v>
      </c>
      <c r="CC8" s="38">
        <f>IF(BY8&gt;0,BZ8/BY8,"-")</f>
        <v>6204.7437261146506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244</v>
      </c>
      <c r="F9" s="47">
        <f>IFERROR(VLOOKUP($C$2&amp;"-"&amp;$A9&amp;"-"&amp;$D9&amp;"-"&amp;F$1,data!$L:$N,3,0),)+IFERROR(VLOOKUP($C$2&amp;"-"&amp;$A9&amp;"-Incubate 2019"&amp;"-"&amp;F$1,data!$L:$N,3,0),)</f>
        <v>813957.49</v>
      </c>
      <c r="G9" s="48">
        <f t="shared" ref="G9:H15" si="2">IF(E9&gt;0,E9/E$16,"-")</f>
        <v>0.69714285714285718</v>
      </c>
      <c r="H9" s="48">
        <f t="shared" si="2"/>
        <v>0.58966510553973728</v>
      </c>
      <c r="I9" s="49">
        <f t="shared" ref="I9:I15" si="3">IF(E9&gt;0,F9/E9,"-")</f>
        <v>3335.8913524590162</v>
      </c>
      <c r="J9" s="46">
        <f>IFERROR(VLOOKUP($C$2&amp;"-"&amp;$A9&amp;"-"&amp;$D9&amp;"-"&amp;J$1,data!$L:$N,2,0),)+IFERROR(VLOOKUP($C$2&amp;"-"&amp;$A9&amp;"-Incubate 2019"&amp;"-"&amp;J$1,data!$L:$N,2,0),)</f>
        <v>57</v>
      </c>
      <c r="K9" s="47">
        <f>IFERROR(VLOOKUP($C$2&amp;"-"&amp;$A9&amp;"-"&amp;$D9&amp;"-"&amp;K$1,data!$L:$N,3,0),)+IFERROR(VLOOKUP($C$2&amp;"-"&amp;$A9&amp;"-Incubate 2019"&amp;"-"&amp;K$1,data!$L:$N,3,0),)</f>
        <v>216335</v>
      </c>
      <c r="L9" s="48">
        <f t="shared" ref="L9:L11" si="4">IF(J9&gt;0,J9/J$16,"-")</f>
        <v>0.26267281105990781</v>
      </c>
      <c r="M9" s="48">
        <f t="shared" ref="M9:M11" si="5">IF(K9&gt;0,K9/K$16,"-")</f>
        <v>0.19395979773346722</v>
      </c>
      <c r="N9" s="49">
        <f t="shared" ref="N9:N11" si="6">IF(J9&gt;0,K9/J9,"-")</f>
        <v>3795.3508771929824</v>
      </c>
      <c r="O9" s="46">
        <f>IFERROR(VLOOKUP($C$2&amp;"-"&amp;$A9&amp;"-"&amp;$D9&amp;"-"&amp;O$1,data!$L:$N,2,0),)+IFERROR(VLOOKUP($C$2&amp;"-"&amp;$A9&amp;"-Incubate 2019"&amp;"-"&amp;O$1,data!$L:$N,2,0),)</f>
        <v>12</v>
      </c>
      <c r="P9" s="47">
        <f>IFERROR(VLOOKUP($C$2&amp;"-"&amp;$A9&amp;"-"&amp;$D9&amp;"-"&amp;P$1,data!$L:$N,3,0),)+IFERROR(VLOOKUP($C$2&amp;"-"&amp;$A9&amp;"-Incubate 2019"&amp;"-"&amp;P$1,data!$L:$N,3,0),)</f>
        <v>46850.71</v>
      </c>
      <c r="Q9" s="48">
        <f t="shared" ref="Q9:Q11" si="7">IF(O9&gt;0,O9/O$16,"-")</f>
        <v>6.8181818181818177E-2</v>
      </c>
      <c r="R9" s="48">
        <f t="shared" ref="R9:R11" si="8">IF(P9&gt;0,P9/P$16,"-")</f>
        <v>3.9708755903102341E-2</v>
      </c>
      <c r="S9" s="49">
        <f t="shared" ref="S9:S11" si="9">IF(O9&gt;0,P9/O9,"-")</f>
        <v>3904.2258333333334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0</v>
      </c>
      <c r="AE9" s="47">
        <f>IFERROR(VLOOKUP($C$2&amp;"-"&amp;$A9&amp;"-"&amp;$D9&amp;"-"&amp;AE$1,data!$L:$N,3,0),)+IFERROR(VLOOKUP($C$2&amp;"-"&amp;$A9&amp;"-Incubate 2019"&amp;"-"&amp;AE$1,data!$L:$N,3,0),)</f>
        <v>0</v>
      </c>
      <c r="AF9" s="48" t="str">
        <f t="shared" ref="AF9:AF11" si="16">IF(AD9&gt;0,AD9/AD$16,"-")</f>
        <v>-</v>
      </c>
      <c r="AG9" s="48" t="str">
        <f t="shared" ref="AG9:AG11" si="17">IF(AE9&gt;0,AE9/AE$16,"-")</f>
        <v>-</v>
      </c>
      <c r="AH9" s="49" t="str">
        <f t="shared" ref="AH9:AH11" si="18">IF(AD9&gt;0,AE9/AD9,"-")</f>
        <v>-</v>
      </c>
      <c r="AI9" s="46">
        <f t="shared" si="0"/>
        <v>313</v>
      </c>
      <c r="AJ9" s="47">
        <f t="shared" si="0"/>
        <v>1077143.2</v>
      </c>
      <c r="AK9" s="48">
        <f t="shared" ref="AK9:AL15" si="19">IF(AI9&gt;0,AI9/AI$16,"-")</f>
        <v>0.19910941475826971</v>
      </c>
      <c r="AL9" s="48">
        <f t="shared" si="19"/>
        <v>0.14431253546240183</v>
      </c>
      <c r="AM9" s="49">
        <f t="shared" ref="AM9:AM15" si="20">IF(AI9&gt;0,AJ9/AI9,"-")</f>
        <v>3441.3520766773163</v>
      </c>
      <c r="AN9" s="10"/>
      <c r="AO9" s="46">
        <f>IFERROR(VLOOKUP($C$2&amp;"-"&amp;$A9&amp;"-"&amp;$D9&amp;"-"&amp;AO$1,data!$L:$N,2,0),)+IFERROR(VLOOKUP($C$2&amp;"-"&amp;$A9&amp;"-Incubate 2019"&amp;"-"&amp;AO$1,data!$L:$N,2,0),)</f>
        <v>0</v>
      </c>
      <c r="AP9" s="47">
        <f>IFERROR(VLOOKUP($C$2&amp;"-"&amp;$A9&amp;"-"&amp;$D9&amp;"-"&amp;AP$1,data!$L:$N,3,0),)+IFERROR(VLOOKUP($C$2&amp;"-"&amp;$A9&amp;"-Incubate 2019"&amp;"-"&amp;AP$1,data!$L:$N,3,0),)</f>
        <v>0</v>
      </c>
      <c r="AQ9" s="48" t="str">
        <f t="shared" ref="AQ9:AQ11" si="21">IF(AO9&gt;0,AO9/AO$16,"-")</f>
        <v>-</v>
      </c>
      <c r="AR9" s="48" t="str">
        <f t="shared" ref="AR9:AR11" si="22">IF(AP9&gt;0,AP9/AP$16,"-")</f>
        <v>-</v>
      </c>
      <c r="AS9" s="49" t="str">
        <f t="shared" ref="AS9:AS11" si="23">IF(AO9&gt;0,AP9/AO9,"-")</f>
        <v>-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313</v>
      </c>
      <c r="BZ9" s="47">
        <f t="shared" si="42"/>
        <v>1077143.2</v>
      </c>
      <c r="CA9" s="48">
        <f t="shared" ref="CA9:CB15" si="43">IF(BY9&gt;0,BY9/BY$16,"-")</f>
        <v>0.15373280943025541</v>
      </c>
      <c r="CB9" s="48">
        <f t="shared" si="43"/>
        <v>0.11119767076867482</v>
      </c>
      <c r="CC9" s="49">
        <f t="shared" ref="CC9:CC15" si="44">IF(BY9&gt;0,BZ9/BY9,"-")</f>
        <v>3441.3520766773163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66</v>
      </c>
      <c r="F10" s="47">
        <f>IFERROR(VLOOKUP($C$2&amp;"-"&amp;$A10&amp;"-"&amp;$D10&amp;"-"&amp;F$1,data!$L:$N,3,0),)</f>
        <v>298944.75</v>
      </c>
      <c r="G10" s="48">
        <f t="shared" si="2"/>
        <v>0.18857142857142858</v>
      </c>
      <c r="H10" s="48">
        <f t="shared" si="2"/>
        <v>0.21656817429040476</v>
      </c>
      <c r="I10" s="49">
        <f t="shared" si="3"/>
        <v>4529.465909090909</v>
      </c>
      <c r="J10" s="46">
        <f>IFERROR(VLOOKUP($C$2&amp;"-"&amp;$A10&amp;"-"&amp;$D10&amp;"-"&amp;J$1,data!$L:$N,2,0),)</f>
        <v>66</v>
      </c>
      <c r="K10" s="47">
        <f>IFERROR(VLOOKUP($C$2&amp;"-"&amp;$A10&amp;"-"&amp;$D10&amp;"-"&amp;K$1,data!$L:$N,3,0),)</f>
        <v>263825</v>
      </c>
      <c r="L10" s="48">
        <f t="shared" si="4"/>
        <v>0.30414746543778803</v>
      </c>
      <c r="M10" s="48">
        <f t="shared" si="5"/>
        <v>0.23653797876918664</v>
      </c>
      <c r="N10" s="49">
        <f t="shared" si="6"/>
        <v>3997.348484848485</v>
      </c>
      <c r="O10" s="46">
        <f>IFERROR(VLOOKUP($C$2&amp;"-"&amp;$A10&amp;"-"&amp;$D10&amp;"-"&amp;O$1,data!$L:$N,2,0),)</f>
        <v>17</v>
      </c>
      <c r="P10" s="47">
        <f>IFERROR(VLOOKUP($C$2&amp;"-"&amp;$A10&amp;"-"&amp;$D10&amp;"-"&amp;P$1,data!$L:$N,3,0),)</f>
        <v>77435</v>
      </c>
      <c r="Q10" s="48">
        <f t="shared" si="7"/>
        <v>9.6590909090909088E-2</v>
      </c>
      <c r="R10" s="48">
        <f t="shared" si="8"/>
        <v>6.5630755934258628E-2</v>
      </c>
      <c r="S10" s="49">
        <f t="shared" si="9"/>
        <v>4555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149</v>
      </c>
      <c r="AJ10" s="47">
        <f t="shared" si="0"/>
        <v>640204.75</v>
      </c>
      <c r="AK10" s="48">
        <f t="shared" si="19"/>
        <v>9.4783715012722647E-2</v>
      </c>
      <c r="AL10" s="48">
        <f t="shared" si="19"/>
        <v>8.5772783681476256E-2</v>
      </c>
      <c r="AM10" s="49">
        <f t="shared" si="20"/>
        <v>4296.6761744966443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149</v>
      </c>
      <c r="BZ10" s="47">
        <f t="shared" si="42"/>
        <v>640204.75</v>
      </c>
      <c r="CA10" s="48">
        <f t="shared" si="43"/>
        <v>7.3182711198428285E-2</v>
      </c>
      <c r="CB10" s="48">
        <f t="shared" si="43"/>
        <v>6.6090819693279193E-2</v>
      </c>
      <c r="CC10" s="49">
        <f t="shared" si="44"/>
        <v>4296.6761744966443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4</v>
      </c>
      <c r="F11" s="47">
        <f>IFERROR(VLOOKUP($C$2&amp;"-"&amp;$A11&amp;"-"&amp;$D11&amp;"-"&amp;F$1,data!$L:$N,3,0),)+IFERROR(VLOOKUP($C$2&amp;"-"&amp;$A11&amp;"-Incubate 2020"&amp;"-"&amp;F$1,data!$L:$N,3,0),)</f>
        <v>9980.25</v>
      </c>
      <c r="G11" s="48">
        <f t="shared" si="2"/>
        <v>1.1428571428571429E-2</v>
      </c>
      <c r="H11" s="48">
        <f t="shared" si="2"/>
        <v>7.2301136630156977E-3</v>
      </c>
      <c r="I11" s="49">
        <f t="shared" si="3"/>
        <v>2495.0625</v>
      </c>
      <c r="J11" s="46">
        <f>IFERROR(VLOOKUP($C$2&amp;"-"&amp;$A11&amp;"-"&amp;$D11&amp;"-"&amp;J$1,data!$L:$N,2,0),)+IFERROR(VLOOKUP($C$2&amp;"-"&amp;$A11&amp;"-Incubate 2020"&amp;"-"&amp;J$1,data!$L:$N,2,0),)</f>
        <v>34</v>
      </c>
      <c r="K11" s="47">
        <f>IFERROR(VLOOKUP($C$2&amp;"-"&amp;$A11&amp;"-"&amp;$D11&amp;"-"&amp;K$1,data!$L:$N,3,0),)+IFERROR(VLOOKUP($C$2&amp;"-"&amp;$A11&amp;"-Incubate 2020"&amp;"-"&amp;K$1,data!$L:$N,3,0),)</f>
        <v>227650</v>
      </c>
      <c r="L11" s="48">
        <f t="shared" si="4"/>
        <v>0.15668202764976957</v>
      </c>
      <c r="M11" s="48">
        <f t="shared" si="5"/>
        <v>0.20410450437526897</v>
      </c>
      <c r="N11" s="49">
        <f t="shared" si="6"/>
        <v>6695.588235294118</v>
      </c>
      <c r="O11" s="46">
        <f>IFERROR(VLOOKUP($C$2&amp;"-"&amp;$A11&amp;"-"&amp;$D11&amp;"-"&amp;O$1,data!$L:$N,2,0),)+IFERROR(VLOOKUP($C$2&amp;"-"&amp;$A11&amp;"-Incubate 2020"&amp;"-"&amp;O$1,data!$L:$N,2,0),)</f>
        <v>52</v>
      </c>
      <c r="P11" s="47">
        <f>IFERROR(VLOOKUP($C$2&amp;"-"&amp;$A11&amp;"-"&amp;$D11&amp;"-"&amp;P$1,data!$L:$N,3,0),)+IFERROR(VLOOKUP($C$2&amp;"-"&amp;$A11&amp;"-Incubate 2020"&amp;"-"&amp;P$1,data!$L:$N,3,0),)</f>
        <v>360242.71</v>
      </c>
      <c r="Q11" s="48">
        <f t="shared" si="7"/>
        <v>0.29545454545454547</v>
      </c>
      <c r="R11" s="48">
        <f t="shared" si="8"/>
        <v>0.30532706627630801</v>
      </c>
      <c r="S11" s="49">
        <f t="shared" si="9"/>
        <v>6927.7444230769233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389</v>
      </c>
      <c r="AE11" s="47">
        <f>IFERROR(VLOOKUP($C$2&amp;"-"&amp;$A11&amp;"-"&amp;$D11&amp;"-"&amp;AE$1,data!$L:$N,3,0),)+IFERROR(VLOOKUP($C$2&amp;"-"&amp;$A11&amp;"-Incubate 2020"&amp;"-"&amp;AE$1,data!$L:$N,3,0),)</f>
        <v>1332619.9099999999</v>
      </c>
      <c r="AF11" s="48">
        <f t="shared" si="16"/>
        <v>0.46924004825090471</v>
      </c>
      <c r="AG11" s="48">
        <f t="shared" si="17"/>
        <v>0.35176599000731851</v>
      </c>
      <c r="AH11" s="49">
        <f t="shared" si="18"/>
        <v>3425.7581233933161</v>
      </c>
      <c r="AI11" s="46">
        <f t="shared" si="0"/>
        <v>479</v>
      </c>
      <c r="AJ11" s="47">
        <f t="shared" si="0"/>
        <v>1930492.8699999999</v>
      </c>
      <c r="AK11" s="48">
        <f t="shared" si="19"/>
        <v>0.30470737913486007</v>
      </c>
      <c r="AL11" s="48">
        <f t="shared" si="19"/>
        <v>0.2586418600254719</v>
      </c>
      <c r="AM11" s="49">
        <f t="shared" si="20"/>
        <v>4030.2565135699369</v>
      </c>
      <c r="AN11" s="10"/>
      <c r="AO11" s="46">
        <f>IFERROR(VLOOKUP($C$2&amp;"-"&amp;$A11&amp;"-"&amp;$D11&amp;"-"&amp;AO$1,data!$L:$N,2,0),)+IFERROR(VLOOKUP($C$2&amp;"-"&amp;$A11&amp;"-Incubate 2020"&amp;"-"&amp;AO$1,data!$L:$N,2,0),)</f>
        <v>149</v>
      </c>
      <c r="AP11" s="47">
        <f>IFERROR(VLOOKUP($C$2&amp;"-"&amp;$A11&amp;"-"&amp;$D11&amp;"-"&amp;AP$1,data!$L:$N,3,0),)+IFERROR(VLOOKUP($C$2&amp;"-"&amp;$A11&amp;"-Incubate 2020"&amp;"-"&amp;AP$1,data!$L:$N,3,0),)</f>
        <v>576129.84000000008</v>
      </c>
      <c r="AQ11" s="48">
        <f t="shared" si="21"/>
        <v>0.23281250000000001</v>
      </c>
      <c r="AR11" s="48">
        <f t="shared" si="22"/>
        <v>0.19734434241019369</v>
      </c>
      <c r="AS11" s="49">
        <f t="shared" si="23"/>
        <v>3866.6432214765105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479</v>
      </c>
      <c r="BZ11" s="47">
        <f t="shared" si="42"/>
        <v>1930492.8699999999</v>
      </c>
      <c r="CA11" s="48">
        <f t="shared" si="43"/>
        <v>0.23526522593320237</v>
      </c>
      <c r="CB11" s="48">
        <f t="shared" si="43"/>
        <v>0.19929226734155139</v>
      </c>
      <c r="CC11" s="49">
        <f t="shared" si="44"/>
        <v>4030.2565135699369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154</v>
      </c>
      <c r="AE12" s="47">
        <f>IFERROR(VLOOKUP($C$2&amp;"-"&amp;$A12&amp;"-"&amp;$D12&amp;"-"&amp;AE$1,data!$L:$N,3,0),)</f>
        <v>796205.26</v>
      </c>
      <c r="AF12" s="48">
        <f t="shared" ref="AF12:AG15" si="53">IF(AD12&gt;0,AD12/AD$16,"-")</f>
        <v>0.18576598311218334</v>
      </c>
      <c r="AG12" s="48">
        <f t="shared" si="53"/>
        <v>0.21017090427002133</v>
      </c>
      <c r="AH12" s="49">
        <f t="shared" ref="AH12:AH15" si="54">IF(AD12&gt;0,AE12/AD12,"-")</f>
        <v>5170.1640259740261</v>
      </c>
      <c r="AI12" s="46">
        <f t="shared" si="0"/>
        <v>154</v>
      </c>
      <c r="AJ12" s="47">
        <f t="shared" si="0"/>
        <v>796205.26</v>
      </c>
      <c r="AK12" s="48">
        <f t="shared" si="19"/>
        <v>9.796437659033079E-2</v>
      </c>
      <c r="AL12" s="48">
        <f t="shared" si="19"/>
        <v>0.10667328152756372</v>
      </c>
      <c r="AM12" s="49">
        <f t="shared" si="20"/>
        <v>5170.1640259740261</v>
      </c>
      <c r="AN12" s="10"/>
      <c r="AO12" s="46">
        <f>IFERROR(VLOOKUP($C$2&amp;"-"&amp;$A12&amp;"-"&amp;$D12&amp;"-"&amp;AO$1,data!$L:$N,2,0),)</f>
        <v>266</v>
      </c>
      <c r="AP12" s="47">
        <f>IFERROR(VLOOKUP($C$2&amp;"-"&amp;$A12&amp;"-"&amp;$D12&amp;"-"&amp;AP$1,data!$L:$N,3,0),)</f>
        <v>1043554.33</v>
      </c>
      <c r="AQ12" s="48">
        <f t="shared" ref="AQ12:AR15" si="55">IF(AO12&gt;0,AO12/AO$16,"-")</f>
        <v>0.41562500000000002</v>
      </c>
      <c r="AR12" s="48">
        <f t="shared" si="55"/>
        <v>0.35745335291634994</v>
      </c>
      <c r="AS12" s="49">
        <f t="shared" ref="AS12:AS15" si="56">IF(AO12&gt;0,AP12/AO12,"-")</f>
        <v>3923.1365789473684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266</v>
      </c>
      <c r="BT12" s="47">
        <f t="shared" si="1"/>
        <v>1043554.33</v>
      </c>
      <c r="BU12" s="48">
        <f t="shared" ref="BU12:BV15" si="67">IF(BS12&gt;0,BS12/BS$16,"-")</f>
        <v>0.57327586206896552</v>
      </c>
      <c r="BV12" s="48">
        <f t="shared" si="67"/>
        <v>0.46948139106621767</v>
      </c>
      <c r="BW12" s="49">
        <f t="shared" ref="BW12:BW15" si="68">IF(BS12&gt;0,BT12/BS12,"-")</f>
        <v>3923.1365789473684</v>
      </c>
      <c r="BY12" s="66">
        <f t="shared" si="42"/>
        <v>420</v>
      </c>
      <c r="BZ12" s="47">
        <f t="shared" si="42"/>
        <v>1839759.5899999999</v>
      </c>
      <c r="CA12" s="48">
        <f t="shared" si="43"/>
        <v>0.206286836935167</v>
      </c>
      <c r="CB12" s="48">
        <f t="shared" si="43"/>
        <v>0.18992551889324666</v>
      </c>
      <c r="CC12" s="49">
        <f t="shared" si="44"/>
        <v>4380.3799761904756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0</v>
      </c>
      <c r="F15" s="47">
        <f>SUMIFS(data!$N:$N,data!$I:$I,$C$2,data!$J:$J,$A15,data!$H:$H,E$1,data!$K:$K,$D15)</f>
        <v>1300</v>
      </c>
      <c r="G15" s="48" t="str">
        <f t="shared" si="2"/>
        <v>-</v>
      </c>
      <c r="H15" s="48">
        <f t="shared" si="2"/>
        <v>9.4177478138527662E-4</v>
      </c>
      <c r="I15" s="49" t="str">
        <f t="shared" si="3"/>
        <v>-</v>
      </c>
      <c r="J15" s="46">
        <f>SUMIFS(data!$M:$M,data!$I:$I,$C$2,data!$J:$J,$A15,data!$H:$H,J$1,data!$K:$K,$D15)</f>
        <v>15</v>
      </c>
      <c r="K15" s="47">
        <f>SUMIFS(data!$N:$N,data!$I:$I,$C$2,data!$J:$J,$A15,data!$H:$H,J$1,data!$K:$K,$D15)</f>
        <v>90600</v>
      </c>
      <c r="L15" s="48">
        <f t="shared" si="45"/>
        <v>6.9124423963133647E-2</v>
      </c>
      <c r="M15" s="48">
        <f t="shared" si="45"/>
        <v>8.1229378855257495E-2</v>
      </c>
      <c r="N15" s="49">
        <f t="shared" si="46"/>
        <v>6040</v>
      </c>
      <c r="O15" s="46">
        <f>SUMIFS(data!$M:$M,data!$I:$I,$C$2,data!$J:$J,$A15,data!$H:$H,O$1,data!$K:$K,$D15)</f>
        <v>17</v>
      </c>
      <c r="P15" s="47">
        <f>SUMIFS(data!$N:$N,data!$I:$I,$C$2,data!$J:$J,$A15,data!$H:$H,O$1,data!$K:$K,$D15)</f>
        <v>112300</v>
      </c>
      <c r="Q15" s="48">
        <f t="shared" si="47"/>
        <v>9.6590909090909088E-2</v>
      </c>
      <c r="R15" s="48">
        <f t="shared" si="47"/>
        <v>9.5180911621582528E-2</v>
      </c>
      <c r="S15" s="49">
        <f t="shared" si="48"/>
        <v>6605.8823529411766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15</v>
      </c>
      <c r="AE15" s="47">
        <f>SUMIFS(data!$N:$N,data!$I:$I,$C$2,data!$J:$J,$A15,data!$H:$H,AD$1,data!$K:$K,$D15)</f>
        <v>98363</v>
      </c>
      <c r="AF15" s="48">
        <f t="shared" si="53"/>
        <v>1.8094089264173704E-2</v>
      </c>
      <c r="AG15" s="48">
        <f t="shared" si="53"/>
        <v>2.5964461295711744E-2</v>
      </c>
      <c r="AH15" s="49">
        <f t="shared" si="54"/>
        <v>6557.5333333333338</v>
      </c>
      <c r="AI15" s="46">
        <f t="shared" si="0"/>
        <v>47</v>
      </c>
      <c r="AJ15" s="47">
        <f t="shared" si="0"/>
        <v>302563</v>
      </c>
      <c r="AK15" s="48">
        <f t="shared" si="19"/>
        <v>2.989821882951654E-2</v>
      </c>
      <c r="AL15" s="48">
        <f t="shared" si="19"/>
        <v>4.0536517026808216E-2</v>
      </c>
      <c r="AM15" s="49">
        <f t="shared" si="20"/>
        <v>6437.510638297872</v>
      </c>
      <c r="AN15" s="10"/>
      <c r="AO15" s="46">
        <f>SUMIFS(data!$M:$M,data!$I:$I,$C$2,data!$J:$J,$A15,data!$H:$H,AO$1,data!$K:$K,$D15)</f>
        <v>27</v>
      </c>
      <c r="AP15" s="47">
        <f>SUMIFS(data!$N:$N,data!$I:$I,$C$2,data!$J:$J,$A15,data!$H:$H,AO$1,data!$K:$K,$D15)</f>
        <v>120503.15</v>
      </c>
      <c r="AQ15" s="48">
        <f t="shared" si="55"/>
        <v>4.2187500000000003E-2</v>
      </c>
      <c r="AR15" s="48">
        <f t="shared" si="55"/>
        <v>4.1276485340712307E-2</v>
      </c>
      <c r="AS15" s="49">
        <f t="shared" si="56"/>
        <v>4463.0796296296294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47</v>
      </c>
      <c r="BZ15" s="47">
        <f t="shared" si="42"/>
        <v>302563</v>
      </c>
      <c r="CA15" s="48">
        <f t="shared" si="43"/>
        <v>2.3084479371316306E-2</v>
      </c>
      <c r="CB15" s="48">
        <f t="shared" si="43"/>
        <v>3.1234752130248383E-2</v>
      </c>
      <c r="CC15" s="49">
        <f t="shared" si="44"/>
        <v>6437.510638297872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350</v>
      </c>
      <c r="F16" s="40">
        <f>SUM(F8:F15)</f>
        <v>1380372.49</v>
      </c>
      <c r="G16" s="41">
        <f>IF(E16&gt;0,E16/E$38,"-")</f>
        <v>0.48209366391184572</v>
      </c>
      <c r="H16" s="41">
        <f>IF(F16&gt;0,F16/F$38,"-")</f>
        <v>0.63716204345632366</v>
      </c>
      <c r="I16" s="42">
        <f>IF(E16&gt;0,F16/E16,"-")</f>
        <v>3943.9214000000002</v>
      </c>
      <c r="J16" s="39">
        <f>SUM(J8:J15)</f>
        <v>217</v>
      </c>
      <c r="K16" s="40">
        <f>SUM(K8:K15)</f>
        <v>1115360</v>
      </c>
      <c r="L16" s="41">
        <f>IF(J16&gt;0,J16/J$38,"-")</f>
        <v>0.46170212765957447</v>
      </c>
      <c r="M16" s="41">
        <f>IF(K16&gt;0,K16/K$38,"-")</f>
        <v>0.58416517268162593</v>
      </c>
      <c r="N16" s="42">
        <f>IF(J16&gt;0,K16/J16,"-")</f>
        <v>5139.9078341013828</v>
      </c>
      <c r="O16" s="39">
        <f>SUM(O8:O15)</f>
        <v>176</v>
      </c>
      <c r="P16" s="40">
        <f>SUM(P8:P15)</f>
        <v>1179858.42</v>
      </c>
      <c r="Q16" s="41">
        <f>IF(O16&gt;0,O16/O$38,"-")</f>
        <v>0.47184986595174261</v>
      </c>
      <c r="R16" s="41">
        <f>IF(P16&gt;0,P16/P$38,"-")</f>
        <v>0.60312592489340799</v>
      </c>
      <c r="S16" s="42">
        <f>IF(O16&gt;0,P16/O16,"-")</f>
        <v>6703.7410227272721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829</v>
      </c>
      <c r="AE16" s="40">
        <f>SUM(AE8:AE15)</f>
        <v>3788370.5300000003</v>
      </c>
      <c r="AF16" s="41">
        <f>IF(AD16&gt;0,AD16/AD$38,"-")</f>
        <v>0.48850913376546845</v>
      </c>
      <c r="AG16" s="41">
        <f>IF(AE16&gt;0,AE16/AE$38,"-")</f>
        <v>0.58684604229601667</v>
      </c>
      <c r="AH16" s="42">
        <f>IF(AD16&gt;0,AE16/AD16,"-")</f>
        <v>4569.8076357056698</v>
      </c>
      <c r="AI16" s="39">
        <f>SUM(AI8:AI15)</f>
        <v>1572</v>
      </c>
      <c r="AJ16" s="40">
        <f>SUM(AJ8:AJ15)</f>
        <v>7463961.4400000004</v>
      </c>
      <c r="AK16" s="41">
        <f>IF(AI16&gt;0,AI16/AI$38,"-")</f>
        <v>0.48132271892222905</v>
      </c>
      <c r="AL16" s="41">
        <f>IF(AJ16&gt;0,AJ16/AJ$38,"-")</f>
        <v>0.59771575035240976</v>
      </c>
      <c r="AM16" s="42">
        <f>IF(AI16&gt;0,AJ16/AI16,"-")</f>
        <v>4748.0670737913488</v>
      </c>
      <c r="AN16" s="16"/>
      <c r="AO16" s="39">
        <f>SUM(AO8:AO15)</f>
        <v>640</v>
      </c>
      <c r="AP16" s="40">
        <f>SUM(AP8:AP15)</f>
        <v>2919414.02</v>
      </c>
      <c r="AQ16" s="41">
        <f>IF(AO16&gt;0,AO16/AO$38,"-")</f>
        <v>0.4644412191582003</v>
      </c>
      <c r="AR16" s="41">
        <f>IF(AP16&gt;0,AP16/AP$38,"-")</f>
        <v>0.56351628302630574</v>
      </c>
      <c r="AS16" s="42">
        <f>IF(AO16&gt;0,AP16/AO16,"-")</f>
        <v>4561.58440625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464</v>
      </c>
      <c r="BT16" s="40">
        <f>SUM(BT8:BT15)</f>
        <v>2222781.0299999998</v>
      </c>
      <c r="BU16" s="41">
        <f>IF(BS16&gt;0,BS16/BS$38,"-")</f>
        <v>0.38698915763135949</v>
      </c>
      <c r="BV16" s="41">
        <f>IF(BT16&gt;0,BT16/BT$38,"-")</f>
        <v>0.496373503713541</v>
      </c>
      <c r="BW16" s="42">
        <f>IF(BS16&gt;0,BT16/BS16,"-")</f>
        <v>4790.47635775862</v>
      </c>
      <c r="BY16" s="68">
        <f>SUM(BY8:BY15)</f>
        <v>2036</v>
      </c>
      <c r="BZ16" s="40">
        <f>SUM(BZ8:BZ15)</f>
        <v>9686742.4700000007</v>
      </c>
      <c r="CA16" s="41">
        <f>IF(BY16&gt;0,BY16/BY$38,"-")</f>
        <v>0.45599104143337066</v>
      </c>
      <c r="CB16" s="41">
        <f>IF(BZ16&gt;0,BZ16/BZ$38,"-")</f>
        <v>0.57096650722040887</v>
      </c>
      <c r="CC16" s="42">
        <f>IF(BY16&gt;0,BZ16/BY16,"-")</f>
        <v>4757.7320579567786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35</v>
      </c>
      <c r="F18" s="36">
        <f>IFERROR(VLOOKUP($C$2&amp;"-"&amp;$A18&amp;"-"&amp;$D18&amp;"-"&amp;F$1,data!$L:$N,3,0),)</f>
        <v>49596.21</v>
      </c>
      <c r="G18" s="37">
        <f>IF(E18&gt;0,E18/E$26,"-")</f>
        <v>0.12411347517730496</v>
      </c>
      <c r="H18" s="37">
        <f>IF(F18&gt;0,F18/F$26,"-")</f>
        <v>0.10024195932868893</v>
      </c>
      <c r="I18" s="38">
        <f>IF(E18&gt;0,F18/E18,"-")</f>
        <v>1417.0345714285713</v>
      </c>
      <c r="J18" s="35">
        <f>IFERROR(VLOOKUP($C$2&amp;"-"&amp;$A18&amp;"-"&amp;$D18&amp;"-"&amp;J$1,data!$L:$N,2,0),)</f>
        <v>17</v>
      </c>
      <c r="K18" s="36">
        <f>IFERROR(VLOOKUP($C$2&amp;"-"&amp;$A18&amp;"-"&amp;$D18&amp;"-"&amp;K$1,data!$L:$N,3,0),)</f>
        <v>55505</v>
      </c>
      <c r="L18" s="37">
        <f>IF(J18&gt;0,J18/J$26,"-")</f>
        <v>0.1111111111111111</v>
      </c>
      <c r="M18" s="37">
        <f>IF(K18&gt;0,K18/K$26,"-")</f>
        <v>0.1787353120179814</v>
      </c>
      <c r="N18" s="38">
        <f>IF(J18&gt;0,K18/J18,"-")</f>
        <v>3265</v>
      </c>
      <c r="O18" s="35">
        <f>IFERROR(VLOOKUP($C$2&amp;"-"&amp;$A18&amp;"-"&amp;$D18&amp;"-"&amp;O$1,data!$L:$N,2,0),)</f>
        <v>6</v>
      </c>
      <c r="P18" s="36">
        <f>IFERROR(VLOOKUP($C$2&amp;"-"&amp;$A18&amp;"-"&amp;$D18&amp;"-"&amp;P$1,data!$L:$N,3,0),)</f>
        <v>16700</v>
      </c>
      <c r="Q18" s="37">
        <f>IF(O18&gt;0,O18/O$26,"-")</f>
        <v>6.3829787234042548E-2</v>
      </c>
      <c r="R18" s="37">
        <f>IF(P18&gt;0,P18/P$26,"-")</f>
        <v>8.326248543405082E-2</v>
      </c>
      <c r="S18" s="38">
        <f>IF(O18&gt;0,P18/O18,"-")</f>
        <v>2783.3333333333335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38</v>
      </c>
      <c r="AE18" s="36">
        <f>IFERROR(VLOOKUP($C$2&amp;"-"&amp;$A18&amp;"-"&amp;$D18&amp;"-"&amp;AE$1,data!$L:$N,3,0),)</f>
        <v>72945.75</v>
      </c>
      <c r="AF18" s="37">
        <f>IF(AD18&gt;0,AD18/AD$26,"-")</f>
        <v>7.9831932773109238E-2</v>
      </c>
      <c r="AG18" s="37">
        <f>IF(AE18&gt;0,AE18/AE$26,"-")</f>
        <v>0.10762220113782843</v>
      </c>
      <c r="AH18" s="38">
        <f>IF(AD18&gt;0,AE18/AD18,"-")</f>
        <v>1919.625</v>
      </c>
      <c r="AI18" s="35">
        <f t="shared" ref="AI18:AJ25" si="69">AD18+Y18+T18+O18+J18+E18</f>
        <v>96</v>
      </c>
      <c r="AJ18" s="36">
        <f t="shared" si="69"/>
        <v>194746.96</v>
      </c>
      <c r="AK18" s="37">
        <f>IF(AI18&gt;0,AI18/AI$26,"-")</f>
        <v>9.5522388059701493E-2</v>
      </c>
      <c r="AL18" s="37">
        <f>IF(AJ18&gt;0,AJ18/AJ$26,"-")</f>
        <v>0.11566791539678437</v>
      </c>
      <c r="AM18" s="38">
        <f>IF(AI18&gt;0,AJ18/AI18,"-")</f>
        <v>2028.6141666666665</v>
      </c>
      <c r="AN18" s="10"/>
      <c r="AO18" s="35">
        <f>IFERROR(VLOOKUP($C$2&amp;"-"&amp;$A18&amp;"-"&amp;$D18&amp;"-"&amp;AO$1,data!$L:$N,2,0),)</f>
        <v>39</v>
      </c>
      <c r="AP18" s="36">
        <f>IFERROR(VLOOKUP($C$2&amp;"-"&amp;$A18&amp;"-"&amp;$D18&amp;"-"&amp;AP$1,data!$L:$N,3,0),)</f>
        <v>60822.92</v>
      </c>
      <c r="AQ18" s="37">
        <f>IF(AO18&gt;0,AO18/AO$26,"-")</f>
        <v>0.10263157894736842</v>
      </c>
      <c r="AR18" s="37">
        <f>IF(AP18&gt;0,AP18/AP$26,"-")</f>
        <v>0.1225324208806334</v>
      </c>
      <c r="AS18" s="38">
        <f>IF(AO18&gt;0,AP18/AO18,"-")</f>
        <v>1559.5620512820512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39</v>
      </c>
      <c r="BT18" s="36">
        <f t="shared" si="70"/>
        <v>60822.92</v>
      </c>
      <c r="BU18" s="37">
        <f>IF(BS18&gt;0,BS18/BS$26,"-")</f>
        <v>0.10263157894736842</v>
      </c>
      <c r="BV18" s="37">
        <f>IF(BT18&gt;0,BT18/BT$26,"-")</f>
        <v>0.1225324208806334</v>
      </c>
      <c r="BW18" s="38">
        <f>IF(BS18&gt;0,BT18/BS18,"-")</f>
        <v>1559.5620512820512</v>
      </c>
      <c r="BY18" s="65">
        <f>BS18+AI18</f>
        <v>135</v>
      </c>
      <c r="BZ18" s="36">
        <f>BT18+AJ18</f>
        <v>255569.88</v>
      </c>
      <c r="CA18" s="37">
        <f>IF(BY18&gt;0,BY18/BY$26,"-")</f>
        <v>9.7472924187725629E-2</v>
      </c>
      <c r="CB18" s="37">
        <f>IF(BZ18&gt;0,BZ18/BZ$26,"-")</f>
        <v>0.11723091181289166</v>
      </c>
      <c r="CC18" s="38">
        <f>IF(BY18&gt;0,BZ18/BY18,"-")</f>
        <v>1893.1102222222223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155</v>
      </c>
      <c r="F19" s="47">
        <f>IFERROR(VLOOKUP($C$2&amp;"-"&amp;$A19&amp;"-"&amp;$D19&amp;"-"&amp;F$1,data!$L:$N,3,0),)+IFERROR(VLOOKUP($C$2&amp;"-"&amp;$A19&amp;"-Incubate 2019"&amp;"-"&amp;F$1,data!$L:$N,3,0),)</f>
        <v>324980.94</v>
      </c>
      <c r="G19" s="48">
        <f t="shared" ref="G19:G21" si="71">IF(E19&gt;0,E19/E$16,"-")</f>
        <v>0.44285714285714284</v>
      </c>
      <c r="H19" s="48">
        <f t="shared" ref="H19:H21" si="72">IF(F19&gt;0,F19/F$16,"-")</f>
        <v>0.23542988747913979</v>
      </c>
      <c r="I19" s="49">
        <f t="shared" ref="I19:I21" si="73">IF(E19&gt;0,F19/E19,"-")</f>
        <v>2096.6512258064517</v>
      </c>
      <c r="J19" s="46">
        <f>IFERROR(VLOOKUP($C$2&amp;"-"&amp;$A19&amp;"-"&amp;$D19&amp;"-"&amp;J$1,data!$L:$N,2,0),)+IFERROR(VLOOKUP($C$2&amp;"-"&amp;$A19&amp;"-Incubate 2019"&amp;"-"&amp;J$1,data!$L:$N,2,0),)</f>
        <v>91</v>
      </c>
      <c r="K19" s="47">
        <f>IFERROR(VLOOKUP($C$2&amp;"-"&amp;$A19&amp;"-"&amp;$D19&amp;"-"&amp;K$1,data!$L:$N,3,0),)+IFERROR(VLOOKUP($C$2&amp;"-"&amp;$A19&amp;"-Incubate 2019"&amp;"-"&amp;K$1,data!$L:$N,3,0),)</f>
        <v>190170</v>
      </c>
      <c r="L19" s="48">
        <f t="shared" ref="L19:L21" si="74">IF(J19&gt;0,J19/J$16,"-")</f>
        <v>0.41935483870967744</v>
      </c>
      <c r="M19" s="48">
        <f t="shared" ref="M19:M21" si="75">IF(K19&gt;0,K19/K$16,"-")</f>
        <v>0.17050100416009181</v>
      </c>
      <c r="N19" s="49">
        <f t="shared" ref="N19:N21" si="76">IF(J19&gt;0,K19/J19,"-")</f>
        <v>2089.7802197802198</v>
      </c>
      <c r="O19" s="46">
        <f>IFERROR(VLOOKUP($C$2&amp;"-"&amp;$A19&amp;"-"&amp;$D19&amp;"-"&amp;O$1,data!$L:$N,2,0),)+IFERROR(VLOOKUP($C$2&amp;"-"&amp;$A19&amp;"-Incubate 2019"&amp;"-"&amp;O$1,data!$L:$N,2,0),)</f>
        <v>60</v>
      </c>
      <c r="P19" s="47">
        <f>IFERROR(VLOOKUP($C$2&amp;"-"&amp;$A19&amp;"-"&amp;$D19&amp;"-"&amp;P$1,data!$L:$N,3,0),)+IFERROR(VLOOKUP($C$2&amp;"-"&amp;$A19&amp;"-Incubate 2019"&amp;"-"&amp;P$1,data!$L:$N,3,0),)</f>
        <v>138814.6</v>
      </c>
      <c r="Q19" s="48">
        <f t="shared" ref="Q19:Q21" si="77">IF(O19&gt;0,O19/O$16,"-")</f>
        <v>0.34090909090909088</v>
      </c>
      <c r="R19" s="48">
        <f t="shared" ref="R19:R21" si="78">IF(P19&gt;0,P19/P$16,"-")</f>
        <v>0.11765360796425051</v>
      </c>
      <c r="S19" s="49">
        <f t="shared" ref="S19:S21" si="79">IF(O19&gt;0,P19/O19,"-")</f>
        <v>2313.5766666666668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306</v>
      </c>
      <c r="AJ19" s="47">
        <f t="shared" si="69"/>
        <v>653965.54</v>
      </c>
      <c r="AK19" s="48">
        <f t="shared" ref="AK19:AL25" si="89">IF(AI19&gt;0,AI19/AI$26,"-")</f>
        <v>0.30447761194029849</v>
      </c>
      <c r="AL19" s="48">
        <f t="shared" si="89"/>
        <v>0.38841597708704884</v>
      </c>
      <c r="AM19" s="49">
        <f t="shared" ref="AM19:AM25" si="90">IF(AI19&gt;0,AJ19/AI19,"-")</f>
        <v>2137.1422875816993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306</v>
      </c>
      <c r="BZ19" s="47">
        <f t="shared" si="111"/>
        <v>653965.54</v>
      </c>
      <c r="CA19" s="48">
        <f t="shared" ref="CA19:CB25" si="112">IF(BY19&gt;0,BY19/BY$26,"-")</f>
        <v>0.22093862815884477</v>
      </c>
      <c r="CB19" s="48">
        <f t="shared" si="112"/>
        <v>0.29997657215478629</v>
      </c>
      <c r="CC19" s="49">
        <f t="shared" ref="CC19:CC25" si="113">IF(BY19&gt;0,BZ19/BY19,"-")</f>
        <v>2137.1422875816993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67</v>
      </c>
      <c r="F20" s="47">
        <f>IFERROR(VLOOKUP($C$2&amp;"-"&amp;$A20&amp;"-"&amp;$D20&amp;"-"&amp;F$1,data!$L:$N,3,0),)</f>
        <v>100162.45</v>
      </c>
      <c r="G20" s="48">
        <f t="shared" si="71"/>
        <v>0.19142857142857142</v>
      </c>
      <c r="H20" s="48">
        <f t="shared" si="72"/>
        <v>7.256189957827977E-2</v>
      </c>
      <c r="I20" s="49">
        <f t="shared" si="73"/>
        <v>1494.9619402985074</v>
      </c>
      <c r="J20" s="46">
        <f>IFERROR(VLOOKUP($C$2&amp;"-"&amp;$A20&amp;"-"&amp;$D20&amp;"-"&amp;J$1,data!$L:$N,2,0),)</f>
        <v>38</v>
      </c>
      <c r="K20" s="47">
        <f>IFERROR(VLOOKUP($C$2&amp;"-"&amp;$A20&amp;"-"&amp;$D20&amp;"-"&amp;K$1,data!$L:$N,3,0),)</f>
        <v>60075</v>
      </c>
      <c r="L20" s="48">
        <f t="shared" si="74"/>
        <v>0.17511520737327188</v>
      </c>
      <c r="M20" s="48">
        <f t="shared" si="75"/>
        <v>5.3861533495911634E-2</v>
      </c>
      <c r="N20" s="49">
        <f t="shared" si="76"/>
        <v>1580.921052631579</v>
      </c>
      <c r="O20" s="46">
        <f>IFERROR(VLOOKUP($C$2&amp;"-"&amp;$A20&amp;"-"&amp;$D20&amp;"-"&amp;O$1,data!$L:$N,2,0),)</f>
        <v>18</v>
      </c>
      <c r="P20" s="47">
        <f>IFERROR(VLOOKUP($C$2&amp;"-"&amp;$A20&amp;"-"&amp;$D20&amp;"-"&amp;P$1,data!$L:$N,3,0),)</f>
        <v>20004</v>
      </c>
      <c r="Q20" s="48">
        <f t="shared" si="77"/>
        <v>0.10227272727272728</v>
      </c>
      <c r="R20" s="48">
        <f t="shared" si="78"/>
        <v>1.6954576634711817E-2</v>
      </c>
      <c r="S20" s="49">
        <f t="shared" si="79"/>
        <v>1111.3333333333333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123</v>
      </c>
      <c r="AJ20" s="47">
        <f t="shared" si="69"/>
        <v>180241.45</v>
      </c>
      <c r="AK20" s="48">
        <f t="shared" si="89"/>
        <v>0.12238805970149254</v>
      </c>
      <c r="AL20" s="48">
        <f t="shared" si="89"/>
        <v>0.10705251979077744</v>
      </c>
      <c r="AM20" s="49">
        <f t="shared" si="90"/>
        <v>1465.3776422764229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123</v>
      </c>
      <c r="BZ20" s="47">
        <f t="shared" si="111"/>
        <v>180241.45</v>
      </c>
      <c r="CA20" s="48">
        <f t="shared" si="112"/>
        <v>8.8808664259927797E-2</v>
      </c>
      <c r="CB20" s="48">
        <f t="shared" si="112"/>
        <v>8.2677463909196669E-2</v>
      </c>
      <c r="CC20" s="49">
        <f t="shared" si="113"/>
        <v>1465.3776422764229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7</v>
      </c>
      <c r="P21" s="47">
        <f>IFERROR(VLOOKUP($C$2&amp;"-"&amp;$A21&amp;"-"&amp;$D21&amp;"-"&amp;P$1,data!$L:$N,3,0),)+IFERROR(VLOOKUP($C$2&amp;"-"&amp;$A21&amp;"-Incubate 2020"&amp;"-"&amp;P$1,data!$L:$N,3,0),)</f>
        <v>22300</v>
      </c>
      <c r="Q21" s="48">
        <f t="shared" si="77"/>
        <v>3.9772727272727272E-2</v>
      </c>
      <c r="R21" s="48">
        <f t="shared" si="78"/>
        <v>1.890057283313705E-2</v>
      </c>
      <c r="S21" s="49">
        <f t="shared" si="79"/>
        <v>3185.7142857142858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224</v>
      </c>
      <c r="AE21" s="47">
        <f>IFERROR(VLOOKUP($C$2&amp;"-"&amp;$A21&amp;"-"&amp;$D21&amp;"-"&amp;AE$1,data!$L:$N,3,0),)+IFERROR(VLOOKUP($C$2&amp;"-"&amp;$A21&amp;"-Incubate 2020"&amp;"-"&amp;AE$1,data!$L:$N,3,0),)</f>
        <v>308074.03999999998</v>
      </c>
      <c r="AF21" s="48">
        <f t="shared" si="86"/>
        <v>0.27020506634499397</v>
      </c>
      <c r="AG21" s="48">
        <f t="shared" si="87"/>
        <v>8.1320989475651945E-2</v>
      </c>
      <c r="AH21" s="49">
        <f t="shared" si="88"/>
        <v>1375.3305357142856</v>
      </c>
      <c r="AI21" s="46">
        <f t="shared" si="69"/>
        <v>231</v>
      </c>
      <c r="AJ21" s="47">
        <f t="shared" si="69"/>
        <v>330374.03999999998</v>
      </c>
      <c r="AK21" s="48">
        <f t="shared" si="89"/>
        <v>0.2298507462686567</v>
      </c>
      <c r="AL21" s="48">
        <f t="shared" si="89"/>
        <v>0.19622219780998817</v>
      </c>
      <c r="AM21" s="49">
        <f t="shared" si="90"/>
        <v>1430.1906493506492</v>
      </c>
      <c r="AN21" s="10"/>
      <c r="AO21" s="46">
        <f>IFERROR(VLOOKUP($C$2&amp;"-"&amp;$A21&amp;"-"&amp;$D21&amp;"-"&amp;AO$1,data!$L:$N,2,0),)+IFERROR(VLOOKUP($C$2&amp;"-"&amp;$A21&amp;"-Incubate 2020"&amp;"-"&amp;AO$1,data!$L:$N,2,0),)</f>
        <v>152</v>
      </c>
      <c r="AP21" s="47">
        <f>IFERROR(VLOOKUP($C$2&amp;"-"&amp;$A21&amp;"-"&amp;$D21&amp;"-"&amp;AP$1,data!$L:$N,3,0),)+IFERROR(VLOOKUP($C$2&amp;"-"&amp;$A21&amp;"-Incubate 2020"&amp;"-"&amp;AP$1,data!$L:$N,3,0),)</f>
        <v>211286.15</v>
      </c>
      <c r="AQ21" s="48">
        <f t="shared" si="91"/>
        <v>0.23749999999999999</v>
      </c>
      <c r="AR21" s="48">
        <f t="shared" si="92"/>
        <v>7.2372794181484401E-2</v>
      </c>
      <c r="AS21" s="49">
        <f t="shared" si="93"/>
        <v>1390.0404605263157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152</v>
      </c>
      <c r="BT21" s="47">
        <f t="shared" si="70"/>
        <v>211286.15</v>
      </c>
      <c r="BU21" s="48">
        <f t="shared" si="109"/>
        <v>0.4</v>
      </c>
      <c r="BV21" s="48">
        <f t="shared" si="109"/>
        <v>0.42565209723651282</v>
      </c>
      <c r="BW21" s="49">
        <f t="shared" si="110"/>
        <v>1390.0404605263157</v>
      </c>
      <c r="BY21" s="66">
        <f t="shared" ref="BY21:BY25" si="114">BS21+AI21</f>
        <v>383</v>
      </c>
      <c r="BZ21" s="47">
        <f t="shared" si="111"/>
        <v>541660.18999999994</v>
      </c>
      <c r="CA21" s="48">
        <f t="shared" si="112"/>
        <v>0.27653429602888085</v>
      </c>
      <c r="CB21" s="48">
        <f t="shared" si="112"/>
        <v>0.2484616652261375</v>
      </c>
      <c r="CC21" s="49">
        <f t="shared" si="113"/>
        <v>1414.2563707571801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210</v>
      </c>
      <c r="AE22" s="47">
        <f>IFERROR(VLOOKUP($C$2&amp;"-"&amp;$A22&amp;"-"&amp;$D22&amp;"-"&amp;AE$1,data!$L:$N,3,0),)</f>
        <v>294858.03999999998</v>
      </c>
      <c r="AF22" s="48">
        <f t="shared" ref="AF22:AG25" si="125">IF(AD22&gt;0,AD22/AD$26,"-")</f>
        <v>0.44117647058823528</v>
      </c>
      <c r="AG22" s="48">
        <f t="shared" si="125"/>
        <v>0.43502563601012889</v>
      </c>
      <c r="AH22" s="49">
        <f t="shared" ref="AH22:AH25" si="126">IF(AD22&gt;0,AE22/AD22,"-")</f>
        <v>1404.0859047619047</v>
      </c>
      <c r="AI22" s="46">
        <f t="shared" si="69"/>
        <v>210</v>
      </c>
      <c r="AJ22" s="47">
        <f t="shared" si="69"/>
        <v>294858.03999999998</v>
      </c>
      <c r="AK22" s="48">
        <f t="shared" si="89"/>
        <v>0.20895522388059701</v>
      </c>
      <c r="AL22" s="48">
        <f t="shared" si="89"/>
        <v>0.17512784191743822</v>
      </c>
      <c r="AM22" s="49">
        <f t="shared" si="90"/>
        <v>1404.0859047619047</v>
      </c>
      <c r="AN22" s="10"/>
      <c r="AO22" s="46">
        <f>IFERROR(VLOOKUP($C$2&amp;"-"&amp;$A22&amp;"-"&amp;$D22&amp;"-"&amp;AO$1,data!$L:$N,2,0),)</f>
        <v>189</v>
      </c>
      <c r="AP22" s="47">
        <f>IFERROR(VLOOKUP($C$2&amp;"-"&amp;$A22&amp;"-"&amp;$D22&amp;"-"&amp;AP$1,data!$L:$N,3,0),)</f>
        <v>224273.19</v>
      </c>
      <c r="AQ22" s="48">
        <f t="shared" ref="AQ22:AR25" si="127">IF(AO22&gt;0,AO22/AO$26,"-")</f>
        <v>0.49736842105263157</v>
      </c>
      <c r="AR22" s="48">
        <f t="shared" si="127"/>
        <v>0.45181548188285375</v>
      </c>
      <c r="AS22" s="49">
        <f t="shared" ref="AS22:AS25" si="128">IF(AO22&gt;0,AP22/AO22,"-")</f>
        <v>1186.630634920635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189</v>
      </c>
      <c r="BT22" s="47">
        <f t="shared" si="70"/>
        <v>224273.19</v>
      </c>
      <c r="BU22" s="48">
        <f t="shared" si="109"/>
        <v>0.49736842105263157</v>
      </c>
      <c r="BV22" s="48">
        <f t="shared" si="109"/>
        <v>0.45181548188285375</v>
      </c>
      <c r="BW22" s="49">
        <f t="shared" si="110"/>
        <v>1186.630634920635</v>
      </c>
      <c r="BY22" s="66">
        <f t="shared" si="114"/>
        <v>399</v>
      </c>
      <c r="BZ22" s="47">
        <f t="shared" si="111"/>
        <v>519131.23</v>
      </c>
      <c r="CA22" s="48">
        <f t="shared" si="112"/>
        <v>0.28808664259927796</v>
      </c>
      <c r="CB22" s="48">
        <f t="shared" si="112"/>
        <v>0.23812754242967901</v>
      </c>
      <c r="CC22" s="49">
        <f t="shared" si="113"/>
        <v>1301.0807769423559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25</v>
      </c>
      <c r="F25" s="54">
        <f>SUMIFS(data!$N:$N,data!$I:$I,$C$2,data!$J:$J,$A25,data!$H:$H,E$1,data!$K:$K,$D25)</f>
        <v>20025.370000000003</v>
      </c>
      <c r="G25" s="55">
        <f t="shared" si="115"/>
        <v>8.8652482269503549E-2</v>
      </c>
      <c r="H25" s="55">
        <f t="shared" si="115"/>
        <v>4.0474510553970708E-2</v>
      </c>
      <c r="I25" s="56">
        <f t="shared" si="116"/>
        <v>801.01480000000015</v>
      </c>
      <c r="J25" s="53">
        <f>SUMIFS(data!$M:$M,data!$I:$I,$C$2,data!$J:$J,$A25,data!$H:$H,J$1,data!$K:$K,$D25)</f>
        <v>7</v>
      </c>
      <c r="K25" s="54">
        <f>SUMIFS(data!$N:$N,data!$I:$I,$C$2,data!$J:$J,$A25,data!$H:$H,J$1,data!$K:$K,$D25)</f>
        <v>4793</v>
      </c>
      <c r="L25" s="55">
        <f t="shared" si="117"/>
        <v>4.5751633986928102E-2</v>
      </c>
      <c r="M25" s="55">
        <f t="shared" si="117"/>
        <v>1.5434255481527518E-2</v>
      </c>
      <c r="N25" s="56">
        <f t="shared" si="118"/>
        <v>684.71428571428567</v>
      </c>
      <c r="O25" s="53">
        <f>SUMIFS(data!$M:$M,data!$I:$I,$C$2,data!$J:$J,$A25,data!$H:$H,O$1,data!$K:$K,$D25)</f>
        <v>3</v>
      </c>
      <c r="P25" s="54">
        <f>SUMIFS(data!$N:$N,data!$I:$I,$C$2,data!$J:$J,$A25,data!$H:$H,O$1,data!$K:$K,$D25)</f>
        <v>2751.92</v>
      </c>
      <c r="Q25" s="55">
        <f t="shared" si="119"/>
        <v>3.1914893617021274E-2</v>
      </c>
      <c r="R25" s="55">
        <f t="shared" si="119"/>
        <v>1.372046101291456E-2</v>
      </c>
      <c r="S25" s="56">
        <f t="shared" si="120"/>
        <v>917.30666666666673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4</v>
      </c>
      <c r="AE25" s="54">
        <f>SUMIFS(data!$N:$N,data!$I:$I,$C$2,data!$J:$J,$A25,data!$H:$H,AD$1,data!$K:$K,$D25)</f>
        <v>1916.8</v>
      </c>
      <c r="AF25" s="55">
        <f t="shared" si="125"/>
        <v>8.4033613445378148E-3</v>
      </c>
      <c r="AG25" s="55">
        <f t="shared" si="125"/>
        <v>2.8279952586818223E-3</v>
      </c>
      <c r="AH25" s="56">
        <f t="shared" si="126"/>
        <v>479.2</v>
      </c>
      <c r="AI25" s="53">
        <f t="shared" si="69"/>
        <v>39</v>
      </c>
      <c r="AJ25" s="54">
        <f t="shared" si="69"/>
        <v>29487.090000000004</v>
      </c>
      <c r="AK25" s="55">
        <f t="shared" si="89"/>
        <v>3.880597014925373E-2</v>
      </c>
      <c r="AL25" s="55">
        <f t="shared" si="89"/>
        <v>1.7513547997962932E-2</v>
      </c>
      <c r="AM25" s="56">
        <f t="shared" si="90"/>
        <v>756.07923076923089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39</v>
      </c>
      <c r="BZ25" s="47">
        <f t="shared" si="111"/>
        <v>29487.090000000004</v>
      </c>
      <c r="CA25" s="48">
        <f t="shared" si="112"/>
        <v>2.8158844765342961E-2</v>
      </c>
      <c r="CB25" s="48">
        <f t="shared" si="112"/>
        <v>1.3525844467308902E-2</v>
      </c>
      <c r="CC25" s="49">
        <f t="shared" si="113"/>
        <v>756.07923076923089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282</v>
      </c>
      <c r="F26" s="40">
        <f>SUM(F18:F25)</f>
        <v>494764.97000000003</v>
      </c>
      <c r="G26" s="41">
        <f>IF(E26&gt;0,E26/E$38,"-")</f>
        <v>0.38842975206611569</v>
      </c>
      <c r="H26" s="41">
        <f>IF(F26&gt;0,F26/F$38,"-")</f>
        <v>0.22837709502295767</v>
      </c>
      <c r="I26" s="42">
        <f>IF(E26&gt;0,F26/E26,"-")</f>
        <v>1754.4857092198583</v>
      </c>
      <c r="J26" s="39">
        <f>SUM(J18:J25)</f>
        <v>153</v>
      </c>
      <c r="K26" s="40">
        <f>SUM(K18:K25)</f>
        <v>310543</v>
      </c>
      <c r="L26" s="41">
        <f>IF(J26&gt;0,J26/J$38,"-")</f>
        <v>0.32553191489361705</v>
      </c>
      <c r="M26" s="41">
        <f>IF(K26&gt;0,K26/K$38,"-")</f>
        <v>0.16264560789347848</v>
      </c>
      <c r="N26" s="42">
        <f>IF(J26&gt;0,K26/J26,"-")</f>
        <v>2029.6928104575163</v>
      </c>
      <c r="O26" s="39">
        <f>SUM(O18:O25)</f>
        <v>94</v>
      </c>
      <c r="P26" s="40">
        <f>SUM(P18:P25)</f>
        <v>200570.52000000002</v>
      </c>
      <c r="Q26" s="41">
        <f>IF(O26&gt;0,O26/O$38,"-")</f>
        <v>0.25201072386058981</v>
      </c>
      <c r="R26" s="41">
        <f>IF(P26&gt;0,P26/P$38,"-")</f>
        <v>0.1025286410053774</v>
      </c>
      <c r="S26" s="42">
        <f>IF(O26&gt;0,P26/O26,"-")</f>
        <v>2133.7289361702128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476</v>
      </c>
      <c r="AE26" s="40">
        <f>SUM(AE18:AE25)</f>
        <v>677794.63</v>
      </c>
      <c r="AF26" s="41">
        <f>IF(AD26&gt;0,AD26/AD$38,"-")</f>
        <v>0.28049499116087212</v>
      </c>
      <c r="AG26" s="41">
        <f>IF(AE26&gt;0,AE26/AE$38,"-")</f>
        <v>0.10499529889041581</v>
      </c>
      <c r="AH26" s="42">
        <f>IF(AD26&gt;0,AE26/AD26,"-")</f>
        <v>1423.9382983193277</v>
      </c>
      <c r="AI26" s="39">
        <f>SUM(AI18:AI25)</f>
        <v>1005</v>
      </c>
      <c r="AJ26" s="40">
        <f>SUM(AJ18:AJ25)</f>
        <v>1683673.12</v>
      </c>
      <c r="AK26" s="41">
        <f>IF(AI26&gt;0,AI26/AI$38,"-")</f>
        <v>0.3077158603796693</v>
      </c>
      <c r="AL26" s="41">
        <f>IF(AJ26&gt;0,AJ26/AJ$38,"-")</f>
        <v>0.13482893103866073</v>
      </c>
      <c r="AM26" s="42">
        <f>IF(AI26&gt;0,AJ26/AI26,"-")</f>
        <v>1675.2966368159205</v>
      </c>
      <c r="AN26" s="16"/>
      <c r="AO26" s="39">
        <f>SUM(AO18:AO25)</f>
        <v>380</v>
      </c>
      <c r="AP26" s="40">
        <f>SUM(AP18:AP25)</f>
        <v>496382.26</v>
      </c>
      <c r="AQ26" s="41">
        <f>IF(AO26&gt;0,AO26/AO$38,"-")</f>
        <v>0.27576197387518142</v>
      </c>
      <c r="AR26" s="41">
        <f>IF(AP26&gt;0,AP26/AP$38,"-")</f>
        <v>9.5813572243993422E-2</v>
      </c>
      <c r="AS26" s="42">
        <f>IF(AO26&gt;0,AP26/AO26,"-")</f>
        <v>1306.2691052631578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380</v>
      </c>
      <c r="BT26" s="40">
        <f>SUM(BT18:BT25)</f>
        <v>496382.26</v>
      </c>
      <c r="BU26" s="41">
        <f>IF(BS26&gt;0,BS26/BS$38,"-")</f>
        <v>0.31693077564637195</v>
      </c>
      <c r="BV26" s="41">
        <f>IF(BT26&gt;0,BT26/BT$38,"-")</f>
        <v>0.1108480764645746</v>
      </c>
      <c r="BW26" s="42">
        <f>IF(BS26&gt;0,BT26/BS26,"-")</f>
        <v>1306.2691052631578</v>
      </c>
      <c r="BY26" s="68">
        <f>SUM(BY18:BY25)</f>
        <v>1385</v>
      </c>
      <c r="BZ26" s="40">
        <f>SUM(BZ18:BZ25)</f>
        <v>2180055.38</v>
      </c>
      <c r="CA26" s="41">
        <f>IF(BY26&gt;0,BY26/BY$38,"-")</f>
        <v>0.31019036954087348</v>
      </c>
      <c r="CB26" s="41">
        <f>IF(BZ26&gt;0,BZ26/BZ$38,"-")</f>
        <v>0.12849919461786424</v>
      </c>
      <c r="CC26" s="42">
        <f>IF(BY26&gt;0,BZ26/BY26,"-")</f>
        <v>1574.0472057761733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9</v>
      </c>
      <c r="F28" s="36">
        <f>IFERROR(VLOOKUP($C$2&amp;"-"&amp;$A28&amp;"-"&amp;$D28&amp;"-"&amp;F$1,data!$L:$N,3,0),)</f>
        <v>17555</v>
      </c>
      <c r="G28" s="37">
        <f>IF(E28&gt;0,E28/E$36,"-")</f>
        <v>0.16363636363636364</v>
      </c>
      <c r="H28" s="37">
        <f>IF(F28&gt;0,F28/F$36,"-")</f>
        <v>0.22016346149384328</v>
      </c>
      <c r="I28" s="38">
        <f>IF(E28&gt;0,F28/E28,"-")</f>
        <v>1950.5555555555557</v>
      </c>
      <c r="J28" s="35">
        <f>IFERROR(VLOOKUP($C$2&amp;"-"&amp;$A28&amp;"-"&amp;$D28&amp;"-"&amp;J$1,data!$L:$N,2,0),)</f>
        <v>6</v>
      </c>
      <c r="K28" s="36">
        <f>IFERROR(VLOOKUP($C$2&amp;"-"&amp;$A28&amp;"-"&amp;$D28&amp;"-"&amp;K$1,data!$L:$N,3,0),)</f>
        <v>17925</v>
      </c>
      <c r="L28" s="37">
        <f>IF(J28&gt;0,J28/J$36,"-")</f>
        <v>0.2608695652173913</v>
      </c>
      <c r="M28" s="37">
        <f>IF(K28&gt;0,K28/K$36,"-")</f>
        <v>0.39404264673554629</v>
      </c>
      <c r="N28" s="38">
        <f>IF(J28&gt;0,K28/J28,"-")</f>
        <v>2987.5</v>
      </c>
      <c r="O28" s="35">
        <f>IFERROR(VLOOKUP($C$2&amp;"-"&amp;$A28&amp;"-"&amp;$D28&amp;"-"&amp;O$1,data!$L:$N,2,0),)</f>
        <v>1</v>
      </c>
      <c r="P28" s="36">
        <f>IFERROR(VLOOKUP($C$2&amp;"-"&amp;$A28&amp;"-"&amp;$D28&amp;"-"&amp;P$1,data!$L:$N,3,0),)</f>
        <v>2950</v>
      </c>
      <c r="Q28" s="37">
        <f>IF(O28&gt;0,O28/O$36,"-")</f>
        <v>0.16666666666666666</v>
      </c>
      <c r="R28" s="37">
        <f>IF(P28&gt;0,P28/P$36,"-")</f>
        <v>0.24789915966386555</v>
      </c>
      <c r="S28" s="38">
        <f>IF(O28&gt;0,P28/O28,"-")</f>
        <v>2950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17</v>
      </c>
      <c r="AE28" s="36">
        <f>IFERROR(VLOOKUP($C$2&amp;"-"&amp;$A28&amp;"-"&amp;$D28&amp;"-"&amp;AE$1,data!$L:$N,3,0),)</f>
        <v>26726.42</v>
      </c>
      <c r="AF28" s="37">
        <f>IF(AD28&gt;0,AD28/AD$36,"-")</f>
        <v>0.29310344827586204</v>
      </c>
      <c r="AG28" s="37">
        <f>IF(AE28&gt;0,AE28/AE$36,"-")</f>
        <v>0.30876927467048071</v>
      </c>
      <c r="AH28" s="38">
        <f>IF(AD28&gt;0,AE28/AD28,"-")</f>
        <v>1572.1423529411763</v>
      </c>
      <c r="AI28" s="35">
        <f t="shared" ref="AI28:AJ35" si="139">AD28+Y28+T28+O28+J28+E28</f>
        <v>33</v>
      </c>
      <c r="AJ28" s="36">
        <f t="shared" si="139"/>
        <v>65156.42</v>
      </c>
      <c r="AK28" s="37">
        <f>IF(AI28&gt;0,AI28/AI$36,"-")</f>
        <v>0.23239436619718309</v>
      </c>
      <c r="AL28" s="37">
        <f>IF(AJ28&gt;0,AJ28/AJ$36,"-")</f>
        <v>0.29128765561398173</v>
      </c>
      <c r="AM28" s="38">
        <f>IF(AI28&gt;0,AJ28/AI28,"-")</f>
        <v>1974.4369696969698</v>
      </c>
      <c r="AN28" s="10"/>
      <c r="AO28" s="35">
        <f>IFERROR(VLOOKUP($C$2&amp;"-"&amp;$A28&amp;"-"&amp;$D28&amp;"-"&amp;AO$1,data!$L:$N,2,0),)</f>
        <v>27</v>
      </c>
      <c r="AP28" s="36">
        <f>IFERROR(VLOOKUP($C$2&amp;"-"&amp;$A28&amp;"-"&amp;$D28&amp;"-"&amp;AP$1,data!$L:$N,3,0),)</f>
        <v>50466.65</v>
      </c>
      <c r="AQ28" s="37">
        <f>IF(AO28&gt;0,AO28/AO$36,"-")</f>
        <v>0.38571428571428573</v>
      </c>
      <c r="AR28" s="37">
        <f>IF(AP28&gt;0,AP28/AP$36,"-")</f>
        <v>0.45536051842541458</v>
      </c>
      <c r="AS28" s="38">
        <f>IF(AO28&gt;0,AP28/AO28,"-")</f>
        <v>1869.1351851851853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27</v>
      </c>
      <c r="BT28" s="36">
        <f t="shared" si="140"/>
        <v>50466.65</v>
      </c>
      <c r="BU28" s="37">
        <f>IF(BS28&gt;0,BS28/BS$36,"-")</f>
        <v>0.40298507462686567</v>
      </c>
      <c r="BV28" s="37">
        <f>IF(BT28&gt;0,BT28/BT$36,"-")</f>
        <v>0.48158463025643916</v>
      </c>
      <c r="BW28" s="38">
        <f>IF(BS28&gt;0,BT28/BS28,"-")</f>
        <v>1869.1351851851853</v>
      </c>
      <c r="BY28" s="65">
        <f>BS28+AI28</f>
        <v>60</v>
      </c>
      <c r="BZ28" s="36">
        <f>BT28+AJ28</f>
        <v>115623.07</v>
      </c>
      <c r="CA28" s="37">
        <f>IF(BY28&gt;0,BY28/BY$36,"-")</f>
        <v>0.28708133971291866</v>
      </c>
      <c r="CB28" s="37">
        <f>IF(BZ28&gt;0,BZ28/BZ$36,"-")</f>
        <v>0.35199745029340107</v>
      </c>
      <c r="CC28" s="38">
        <f>IF(BY28&gt;0,BZ28/BY28,"-")</f>
        <v>1927.0511666666669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32</v>
      </c>
      <c r="F29" s="47">
        <f>IFERROR(VLOOKUP($C$2&amp;"-"&amp;$A29&amp;"-"&amp;$D29&amp;"-"&amp;F$1,data!$L:$N,3,0),)+IFERROR(VLOOKUP($C$2&amp;"-"&amp;$A29&amp;"-Incubate 2019"&amp;"-"&amp;F$1,data!$L:$N,3,0),)</f>
        <v>26805.26</v>
      </c>
      <c r="G29" s="48">
        <f t="shared" ref="G29:G31" si="141">IF(E29&gt;0,E29/E$16,"-")</f>
        <v>9.1428571428571428E-2</v>
      </c>
      <c r="H29" s="48">
        <f t="shared" ref="H29:H31" si="142">IF(F29&gt;0,F29/F$16,"-")</f>
        <v>1.9418859904981153E-2</v>
      </c>
      <c r="I29" s="49">
        <f t="shared" ref="I29:I31" si="143">IF(E29&gt;0,F29/E29,"-")</f>
        <v>837.66437499999995</v>
      </c>
      <c r="J29" s="46">
        <f>IFERROR(VLOOKUP($C$2&amp;"-"&amp;$A29&amp;"-"&amp;$D29&amp;"-"&amp;J$1,data!$L:$N,2,0),)+IFERROR(VLOOKUP($C$2&amp;"-"&amp;$A29&amp;"-Incubate 2019"&amp;"-"&amp;J$1,data!$L:$N,2,0),)</f>
        <v>11</v>
      </c>
      <c r="K29" s="47">
        <f>IFERROR(VLOOKUP($C$2&amp;"-"&amp;$A29&amp;"-"&amp;$D29&amp;"-"&amp;K$1,data!$L:$N,3,0),)+IFERROR(VLOOKUP($C$2&amp;"-"&amp;$A29&amp;"-Incubate 2019"&amp;"-"&amp;K$1,data!$L:$N,3,0),)</f>
        <v>10065</v>
      </c>
      <c r="L29" s="48">
        <f t="shared" ref="L29:L31" si="144">IF(J29&gt;0,J29/J$16,"-")</f>
        <v>5.0691244239631339E-2</v>
      </c>
      <c r="M29" s="48">
        <f t="shared" ref="M29:M31" si="145">IF(K29&gt;0,K29/K$16,"-")</f>
        <v>9.0239922536221491E-3</v>
      </c>
      <c r="N29" s="49">
        <f t="shared" ref="N29:N31" si="146">IF(J29&gt;0,K29/J29,"-")</f>
        <v>915</v>
      </c>
      <c r="O29" s="46">
        <f>IFERROR(VLOOKUP($C$2&amp;"-"&amp;$A29&amp;"-"&amp;$D29&amp;"-"&amp;O$1,data!$L:$N,2,0),)+IFERROR(VLOOKUP($C$2&amp;"-"&amp;$A29&amp;"-Incubate 2019"&amp;"-"&amp;O$1,data!$L:$N,2,0),)</f>
        <v>1</v>
      </c>
      <c r="P29" s="47">
        <f>IFERROR(VLOOKUP($C$2&amp;"-"&amp;$A29&amp;"-"&amp;$D29&amp;"-"&amp;P$1,data!$L:$N,3,0),)+IFERROR(VLOOKUP($C$2&amp;"-"&amp;$A29&amp;"-Incubate 2019"&amp;"-"&amp;P$1,data!$L:$N,3,0),)</f>
        <v>520</v>
      </c>
      <c r="Q29" s="48">
        <f t="shared" ref="Q29:Q31" si="147">IF(O29&gt;0,O29/O$16,"-")</f>
        <v>5.681818181818182E-3</v>
      </c>
      <c r="R29" s="48">
        <f t="shared" ref="R29:R31" si="148">IF(P29&gt;0,P29/P$16,"-")</f>
        <v>4.4073084633324059E-4</v>
      </c>
      <c r="S29" s="49">
        <f t="shared" ref="S29:S31" si="149">IF(O29&gt;0,P29/O29,"-")</f>
        <v>520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1</v>
      </c>
      <c r="AE29" s="47">
        <f>IFERROR(VLOOKUP($C$2&amp;"-"&amp;$A29&amp;"-"&amp;$D29&amp;"-"&amp;AE$1,data!$L:$N,3,0),)+IFERROR(VLOOKUP($C$2&amp;"-"&amp;$A29&amp;"-Incubate 2019"&amp;"-"&amp;AE$1,data!$L:$N,3,0),)</f>
        <v>1700</v>
      </c>
      <c r="AF29" s="48">
        <f t="shared" ref="AF29:AF31" si="156">IF(AD29&gt;0,AD29/AD$16,"-")</f>
        <v>1.2062726176115801E-3</v>
      </c>
      <c r="AG29" s="48">
        <f t="shared" ref="AG29:AG31" si="157">IF(AE29&gt;0,AE29/AE$16,"-")</f>
        <v>4.4874174438264353E-4</v>
      </c>
      <c r="AH29" s="49">
        <f t="shared" ref="AH29:AH31" si="158">IF(AD29&gt;0,AE29/AD29,"-")</f>
        <v>1700</v>
      </c>
      <c r="AI29" s="46">
        <f t="shared" si="139"/>
        <v>45</v>
      </c>
      <c r="AJ29" s="47">
        <f t="shared" si="139"/>
        <v>39090.259999999995</v>
      </c>
      <c r="AK29" s="48">
        <f t="shared" ref="AK29:AL35" si="159">IF(AI29&gt;0,AI29/AI$36,"-")</f>
        <v>0.31690140845070425</v>
      </c>
      <c r="AL29" s="48">
        <f t="shared" si="159"/>
        <v>0.17475653500823102</v>
      </c>
      <c r="AM29" s="49">
        <f t="shared" ref="AM29:AM35" si="160">IF(AI29&gt;0,AJ29/AI29,"-")</f>
        <v>868.6724444444443</v>
      </c>
      <c r="AN29" s="10"/>
      <c r="AO29" s="46">
        <f>IFERROR(VLOOKUP($C$2&amp;"-"&amp;$A29&amp;"-"&amp;$D29&amp;"-"&amp;AO$1,data!$L:$N,2,0),)+IFERROR(VLOOKUP($C$2&amp;"-"&amp;$A29&amp;"-Incubate 2019"&amp;"-"&amp;AO$1,data!$L:$N,2,0),)</f>
        <v>0</v>
      </c>
      <c r="AP29" s="47">
        <f>IFERROR(VLOOKUP($C$2&amp;"-"&amp;$A29&amp;"-"&amp;$D29&amp;"-"&amp;AP$1,data!$L:$N,3,0),)+IFERROR(VLOOKUP($C$2&amp;"-"&amp;$A29&amp;"-Incubate 2019"&amp;"-"&amp;AP$1,data!$L:$N,3,0),)</f>
        <v>0</v>
      </c>
      <c r="AQ29" s="48" t="str">
        <f t="shared" ref="AQ29:AQ31" si="161">IF(AO29&gt;0,AO29/AO$16,"-")</f>
        <v>-</v>
      </c>
      <c r="AR29" s="48" t="str">
        <f t="shared" ref="AR29:AR31" si="162">IF(AP29&gt;0,AP29/AP$16,"-")</f>
        <v>-</v>
      </c>
      <c r="AS29" s="49" t="str">
        <f t="shared" ref="AS29:AS31" si="163">IF(AO29&gt;0,AP29/AO29,"-")</f>
        <v>-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0</v>
      </c>
      <c r="BT29" s="47">
        <f t="shared" si="140"/>
        <v>0</v>
      </c>
      <c r="BU29" s="48" t="str">
        <f t="shared" ref="BU29:BV35" si="179">IF(BS29&gt;0,BS29/BS$36,"-")</f>
        <v>-</v>
      </c>
      <c r="BV29" s="48" t="str">
        <f t="shared" si="179"/>
        <v>-</v>
      </c>
      <c r="BW29" s="49" t="str">
        <f t="shared" ref="BW29:BW35" si="180">IF(BS29&gt;0,BT29/BS29,"-")</f>
        <v>-</v>
      </c>
      <c r="BY29" s="66">
        <f t="shared" ref="BY29:BZ35" si="181">BS29+AI29</f>
        <v>45</v>
      </c>
      <c r="BZ29" s="47">
        <f t="shared" si="181"/>
        <v>39090.259999999995</v>
      </c>
      <c r="CA29" s="48">
        <f t="shared" ref="CA29:CB35" si="182">IF(BY29&gt;0,BY29/BY$36,"-")</f>
        <v>0.21531100478468901</v>
      </c>
      <c r="CB29" s="48">
        <f t="shared" si="182"/>
        <v>0.11900455377379376</v>
      </c>
      <c r="CC29" s="49">
        <f t="shared" ref="CC29:CC35" si="183">IF(BY29&gt;0,BZ29/BY29,"-")</f>
        <v>868.6724444444443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11</v>
      </c>
      <c r="F30" s="47">
        <f>IFERROR(VLOOKUP($C$2&amp;"-"&amp;$A30&amp;"-"&amp;$D30&amp;"-"&amp;F$1,data!$L:$N,3,0),)</f>
        <v>23500.95</v>
      </c>
      <c r="G30" s="48">
        <f t="shared" si="141"/>
        <v>3.1428571428571431E-2</v>
      </c>
      <c r="H30" s="48">
        <f t="shared" si="142"/>
        <v>1.7025078498920244E-2</v>
      </c>
      <c r="I30" s="49">
        <f t="shared" si="143"/>
        <v>2136.4500000000003</v>
      </c>
      <c r="J30" s="46">
        <f>IFERROR(VLOOKUP($C$2&amp;"-"&amp;$A30&amp;"-"&amp;$D30&amp;"-"&amp;J$1,data!$L:$N,2,0),)</f>
        <v>3</v>
      </c>
      <c r="K30" s="47">
        <f>IFERROR(VLOOKUP($C$2&amp;"-"&amp;$A30&amp;"-"&amp;$D30&amp;"-"&amp;K$1,data!$L:$N,3,0),)</f>
        <v>2625</v>
      </c>
      <c r="L30" s="48">
        <f t="shared" si="144"/>
        <v>1.3824884792626729E-2</v>
      </c>
      <c r="M30" s="48">
        <f t="shared" si="145"/>
        <v>2.3535002151771627E-3</v>
      </c>
      <c r="N30" s="49">
        <f t="shared" si="146"/>
        <v>875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14</v>
      </c>
      <c r="AJ30" s="47">
        <f t="shared" si="139"/>
        <v>26125.95</v>
      </c>
      <c r="AK30" s="48">
        <f t="shared" si="159"/>
        <v>9.8591549295774641E-2</v>
      </c>
      <c r="AL30" s="48">
        <f t="shared" si="159"/>
        <v>0.11679841719646515</v>
      </c>
      <c r="AM30" s="49">
        <f t="shared" si="160"/>
        <v>1866.1392857142857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14</v>
      </c>
      <c r="BZ30" s="47">
        <f t="shared" si="181"/>
        <v>26125.95</v>
      </c>
      <c r="CA30" s="48">
        <f t="shared" si="182"/>
        <v>6.6985645933014357E-2</v>
      </c>
      <c r="CB30" s="48">
        <f t="shared" si="182"/>
        <v>7.9536616580868177E-2</v>
      </c>
      <c r="CC30" s="49">
        <f t="shared" si="183"/>
        <v>1866.1392857142857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0</v>
      </c>
      <c r="K31" s="47">
        <f>IFERROR(VLOOKUP($C$2&amp;"-"&amp;$A31&amp;"-"&amp;$D31&amp;"-"&amp;K$1,data!$L:$N,3,0),)+IFERROR(VLOOKUP($C$2&amp;"-"&amp;$A31&amp;"-Incubate 2020"&amp;"-"&amp;K$1,data!$L:$N,3,0),)</f>
        <v>0</v>
      </c>
      <c r="L31" s="48" t="str">
        <f t="shared" si="144"/>
        <v>-</v>
      </c>
      <c r="M31" s="48" t="str">
        <f t="shared" si="145"/>
        <v>-</v>
      </c>
      <c r="N31" s="49" t="str">
        <f t="shared" si="146"/>
        <v>-</v>
      </c>
      <c r="O31" s="46">
        <f>IFERROR(VLOOKUP($C$2&amp;"-"&amp;$A31&amp;"-"&amp;$D31&amp;"-"&amp;O$1,data!$L:$N,2,0),)+IFERROR(VLOOKUP($C$2&amp;"-"&amp;$A31&amp;"-Incubate 2020"&amp;"-"&amp;O$1,data!$L:$N,2,0),)</f>
        <v>4</v>
      </c>
      <c r="P31" s="47">
        <f>IFERROR(VLOOKUP($C$2&amp;"-"&amp;$A31&amp;"-"&amp;$D31&amp;"-"&amp;P$1,data!$L:$N,3,0),)+IFERROR(VLOOKUP($C$2&amp;"-"&amp;$A31&amp;"-Incubate 2020"&amp;"-"&amp;P$1,data!$L:$N,3,0),)</f>
        <v>8430</v>
      </c>
      <c r="Q31" s="48">
        <f t="shared" si="147"/>
        <v>2.2727272727272728E-2</v>
      </c>
      <c r="R31" s="48">
        <f t="shared" si="148"/>
        <v>7.144925066517727E-3</v>
      </c>
      <c r="S31" s="49">
        <f t="shared" si="149"/>
        <v>2107.5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17</v>
      </c>
      <c r="AE31" s="47">
        <f>IFERROR(VLOOKUP($C$2&amp;"-"&amp;$A31&amp;"-"&amp;$D31&amp;"-"&amp;AE$1,data!$L:$N,3,0),)+IFERROR(VLOOKUP($C$2&amp;"-"&amp;$A31&amp;"-Incubate 2020"&amp;"-"&amp;AE$1,data!$L:$N,3,0),)</f>
        <v>22073.48</v>
      </c>
      <c r="AF31" s="48">
        <f t="shared" si="156"/>
        <v>2.0506634499396863E-2</v>
      </c>
      <c r="AG31" s="48">
        <f t="shared" si="157"/>
        <v>5.8266423057619973E-3</v>
      </c>
      <c r="AH31" s="49">
        <f t="shared" si="158"/>
        <v>1298.44</v>
      </c>
      <c r="AI31" s="46">
        <f t="shared" si="139"/>
        <v>21</v>
      </c>
      <c r="AJ31" s="47">
        <f t="shared" si="139"/>
        <v>30503.48</v>
      </c>
      <c r="AK31" s="48">
        <f t="shared" si="159"/>
        <v>0.14788732394366197</v>
      </c>
      <c r="AL31" s="48">
        <f t="shared" si="159"/>
        <v>0.13636856010916468</v>
      </c>
      <c r="AM31" s="49">
        <f t="shared" si="160"/>
        <v>1452.5466666666666</v>
      </c>
      <c r="AN31" s="10"/>
      <c r="AO31" s="46">
        <f>IFERROR(VLOOKUP($C$2&amp;"-"&amp;$A31&amp;"-"&amp;$D31&amp;"-"&amp;AO$1,data!$L:$N,2,0),)+IFERROR(VLOOKUP($C$2&amp;"-"&amp;$A31&amp;"-Incubate 2020"&amp;"-"&amp;AO$1,data!$L:$N,2,0),)</f>
        <v>10</v>
      </c>
      <c r="AP31" s="47">
        <f>IFERROR(VLOOKUP($C$2&amp;"-"&amp;$A31&amp;"-"&amp;$D31&amp;"-"&amp;AP$1,data!$L:$N,3,0),)+IFERROR(VLOOKUP($C$2&amp;"-"&amp;$A31&amp;"-Incubate 2020"&amp;"-"&amp;AP$1,data!$L:$N,3,0),)</f>
        <v>9452.5</v>
      </c>
      <c r="AQ31" s="48">
        <f t="shared" si="161"/>
        <v>1.5625E-2</v>
      </c>
      <c r="AR31" s="48">
        <f t="shared" si="162"/>
        <v>3.2378072912042808E-3</v>
      </c>
      <c r="AS31" s="49">
        <f t="shared" si="163"/>
        <v>945.25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10</v>
      </c>
      <c r="BT31" s="47">
        <f t="shared" si="140"/>
        <v>9452.5</v>
      </c>
      <c r="BU31" s="48">
        <f t="shared" si="179"/>
        <v>0.14925373134328357</v>
      </c>
      <c r="BV31" s="48">
        <f t="shared" si="179"/>
        <v>9.020172168152614E-2</v>
      </c>
      <c r="BW31" s="49">
        <f t="shared" si="180"/>
        <v>945.25</v>
      </c>
      <c r="BY31" s="66">
        <f t="shared" ref="BY31:BY35" si="184">BS31+AI31</f>
        <v>31</v>
      </c>
      <c r="BZ31" s="47">
        <f t="shared" si="181"/>
        <v>39955.979999999996</v>
      </c>
      <c r="CA31" s="48">
        <f t="shared" si="182"/>
        <v>0.14832535885167464</v>
      </c>
      <c r="CB31" s="48">
        <f t="shared" si="182"/>
        <v>0.12164011112984739</v>
      </c>
      <c r="CC31" s="49">
        <f t="shared" si="183"/>
        <v>1288.9025806451612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21</v>
      </c>
      <c r="AE32" s="47">
        <f>IFERROR(VLOOKUP($C$2&amp;"-"&amp;$A32&amp;"-"&amp;$D32&amp;"-"&amp;AE$1,data!$L:$N,3,0),)</f>
        <v>32445.5</v>
      </c>
      <c r="AF32" s="48">
        <f t="shared" ref="AF32:AG35" si="195">IF(AD32&gt;0,AD32/AD$36,"-")</f>
        <v>0.36206896551724138</v>
      </c>
      <c r="AG32" s="48">
        <f t="shared" si="195"/>
        <v>0.3748415800290904</v>
      </c>
      <c r="AH32" s="49">
        <f t="shared" ref="AH32:AH35" si="196">IF(AD32&gt;0,AE32/AD32,"-")</f>
        <v>1545.0238095238096</v>
      </c>
      <c r="AI32" s="46">
        <f t="shared" si="139"/>
        <v>21</v>
      </c>
      <c r="AJ32" s="47">
        <f t="shared" si="139"/>
        <v>32445.5</v>
      </c>
      <c r="AK32" s="48">
        <f t="shared" si="159"/>
        <v>0.14788732394366197</v>
      </c>
      <c r="AL32" s="48">
        <f t="shared" si="159"/>
        <v>0.14505053577565255</v>
      </c>
      <c r="AM32" s="49">
        <f t="shared" si="160"/>
        <v>1545.0238095238096</v>
      </c>
      <c r="AN32" s="10"/>
      <c r="AO32" s="46">
        <f>IFERROR(VLOOKUP($C$2&amp;"-"&amp;$A32&amp;"-"&amp;$D32&amp;"-"&amp;AO$1,data!$L:$N,2,0),)</f>
        <v>30</v>
      </c>
      <c r="AP32" s="47">
        <f>IFERROR(VLOOKUP($C$2&amp;"-"&amp;$A32&amp;"-"&amp;$D32&amp;"-"&amp;AP$1,data!$L:$N,3,0),)</f>
        <v>44873.75</v>
      </c>
      <c r="AQ32" s="48">
        <f t="shared" ref="AQ32:AR35" si="197">IF(AO32&gt;0,AO32/AO$36,"-")</f>
        <v>0.42857142857142855</v>
      </c>
      <c r="AR32" s="48">
        <f t="shared" si="197"/>
        <v>0.40489578887626676</v>
      </c>
      <c r="AS32" s="49">
        <f t="shared" ref="AS32:AS35" si="198">IF(AO32&gt;0,AP32/AO32,"-")</f>
        <v>1495.7916666666667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30</v>
      </c>
      <c r="BT32" s="47">
        <f t="shared" si="140"/>
        <v>44873.75</v>
      </c>
      <c r="BU32" s="48">
        <f t="shared" si="179"/>
        <v>0.44776119402985076</v>
      </c>
      <c r="BV32" s="48">
        <f t="shared" si="179"/>
        <v>0.42821364806203477</v>
      </c>
      <c r="BW32" s="49">
        <f t="shared" si="180"/>
        <v>1495.7916666666667</v>
      </c>
      <c r="BY32" s="66">
        <f t="shared" si="184"/>
        <v>51</v>
      </c>
      <c r="BZ32" s="47">
        <f t="shared" si="181"/>
        <v>77319.25</v>
      </c>
      <c r="CA32" s="48">
        <f t="shared" si="182"/>
        <v>0.24401913875598086</v>
      </c>
      <c r="CB32" s="48">
        <f t="shared" si="182"/>
        <v>0.2353870975627792</v>
      </c>
      <c r="CC32" s="49">
        <f t="shared" si="183"/>
        <v>1516.063725490196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3</v>
      </c>
      <c r="F35" s="54">
        <f>SUMIFS(data!$N:$N,data!$I:$I,$C$2,data!$J:$J,$A35,data!$H:$H,E$1,data!$K:$K,$D35)</f>
        <v>11875</v>
      </c>
      <c r="G35" s="55">
        <f t="shared" si="185"/>
        <v>5.4545454545454543E-2</v>
      </c>
      <c r="H35" s="55">
        <f t="shared" si="185"/>
        <v>0.14892857335456502</v>
      </c>
      <c r="I35" s="56">
        <f t="shared" si="186"/>
        <v>3958.3333333333335</v>
      </c>
      <c r="J35" s="53">
        <f>SUMIFS(data!$M:$M,data!$I:$I,$C$2,data!$J:$J,$A35,data!$H:$H,J$1,data!$K:$K,$D35)</f>
        <v>3</v>
      </c>
      <c r="K35" s="54">
        <f>SUMIFS(data!$N:$N,data!$I:$I,$C$2,data!$J:$J,$A35,data!$H:$H,J$1,data!$K:$K,$D35)</f>
        <v>14875</v>
      </c>
      <c r="L35" s="55">
        <f t="shared" si="187"/>
        <v>0.13043478260869565</v>
      </c>
      <c r="M35" s="55">
        <f t="shared" si="187"/>
        <v>0.32699494394372391</v>
      </c>
      <c r="N35" s="56">
        <f t="shared" si="188"/>
        <v>4958.333333333333</v>
      </c>
      <c r="O35" s="53">
        <f>SUMIFS(data!$M:$M,data!$I:$I,$C$2,data!$J:$J,$A35,data!$H:$H,O$1,data!$K:$K,$D35)</f>
        <v>0</v>
      </c>
      <c r="P35" s="54">
        <f>SUMIFS(data!$N:$N,data!$I:$I,$C$2,data!$J:$J,$A35,data!$H:$H,O$1,data!$K:$K,$D35)</f>
        <v>0</v>
      </c>
      <c r="Q35" s="55" t="str">
        <f t="shared" si="189"/>
        <v>-</v>
      </c>
      <c r="R35" s="55" t="str">
        <f t="shared" si="189"/>
        <v>-</v>
      </c>
      <c r="S35" s="56" t="str">
        <f t="shared" si="190"/>
        <v>-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2</v>
      </c>
      <c r="AE35" s="54">
        <f>SUMIFS(data!$N:$N,data!$I:$I,$C$2,data!$J:$J,$A35,data!$H:$H,AD$1,data!$K:$K,$D35)</f>
        <v>3612.5</v>
      </c>
      <c r="AF35" s="55">
        <f t="shared" si="195"/>
        <v>3.4482758620689655E-2</v>
      </c>
      <c r="AG35" s="55">
        <f t="shared" si="195"/>
        <v>4.1735069820316807E-2</v>
      </c>
      <c r="AH35" s="56">
        <f t="shared" si="196"/>
        <v>1806.25</v>
      </c>
      <c r="AI35" s="53">
        <f t="shared" si="139"/>
        <v>8</v>
      </c>
      <c r="AJ35" s="54">
        <f t="shared" si="139"/>
        <v>30362.5</v>
      </c>
      <c r="AK35" s="55">
        <f t="shared" si="159"/>
        <v>5.6338028169014086E-2</v>
      </c>
      <c r="AL35" s="55">
        <f t="shared" si="159"/>
        <v>0.13573829629650494</v>
      </c>
      <c r="AM35" s="56">
        <f t="shared" si="160"/>
        <v>3795.3125</v>
      </c>
      <c r="AN35" s="10"/>
      <c r="AO35" s="53">
        <f>SUMIFS(data!$M:$M,data!$I:$I,$C$2,data!$J:$J,$A35,data!$H:$H,AO$1,data!$K:$K,$D35)</f>
        <v>3</v>
      </c>
      <c r="AP35" s="54">
        <f>SUMIFS(data!$N:$N,data!$I:$I,$C$2,data!$J:$J,$A35,data!$H:$H,AO$1,data!$K:$K,$D35)</f>
        <v>6035</v>
      </c>
      <c r="AQ35" s="55">
        <f t="shared" si="197"/>
        <v>4.2857142857142858E-2</v>
      </c>
      <c r="AR35" s="55">
        <f t="shared" si="197"/>
        <v>5.4453797283896925E-2</v>
      </c>
      <c r="AS35" s="56">
        <f t="shared" si="198"/>
        <v>2011.6666666666667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8</v>
      </c>
      <c r="BZ35" s="47">
        <f t="shared" si="181"/>
        <v>30362.5</v>
      </c>
      <c r="CA35" s="48">
        <f t="shared" si="182"/>
        <v>3.8277511961722487E-2</v>
      </c>
      <c r="CB35" s="48">
        <f t="shared" si="182"/>
        <v>9.2434170659310366E-2</v>
      </c>
      <c r="CC35" s="49">
        <f t="shared" si="183"/>
        <v>3795.3125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55</v>
      </c>
      <c r="F36" s="40">
        <f>SUM(F28:F35)</f>
        <v>79736.209999999992</v>
      </c>
      <c r="G36" s="41">
        <f>IF(E36&gt;0,E36/E$38,"-")</f>
        <v>7.575757575757576E-2</v>
      </c>
      <c r="H36" s="41">
        <f>IF(F36&gt;0,F36/F$38,"-")</f>
        <v>3.6805200675263057E-2</v>
      </c>
      <c r="I36" s="42">
        <f>IF(E36&gt;0,F36/E36,"-")</f>
        <v>1449.7492727272727</v>
      </c>
      <c r="J36" s="39">
        <f>SUM(J28:J35)</f>
        <v>23</v>
      </c>
      <c r="K36" s="40">
        <f>SUM(K28:K35)</f>
        <v>45490</v>
      </c>
      <c r="L36" s="41">
        <f>IF(J36&gt;0,J36/J$38,"-")</f>
        <v>4.8936170212765959E-2</v>
      </c>
      <c r="M36" s="41">
        <f>IF(K36&gt;0,K36/K$38,"-")</f>
        <v>2.3825198774644205E-2</v>
      </c>
      <c r="N36" s="42">
        <f>IF(J36&gt;0,K36/J36,"-")</f>
        <v>1977.8260869565217</v>
      </c>
      <c r="O36" s="39">
        <f>SUM(O28:O35)</f>
        <v>6</v>
      </c>
      <c r="P36" s="40">
        <f>SUM(P28:P35)</f>
        <v>11900</v>
      </c>
      <c r="Q36" s="41">
        <f>IF(O36&gt;0,O36/O$38,"-")</f>
        <v>1.6085790884718499E-2</v>
      </c>
      <c r="R36" s="41">
        <f>IF(P36&gt;0,P36/P$38,"-")</f>
        <v>6.0831014845251982E-3</v>
      </c>
      <c r="S36" s="42">
        <f>IF(O36&gt;0,P36/O36,"-")</f>
        <v>1983.3333333333333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58</v>
      </c>
      <c r="AE36" s="40">
        <f>SUM(AE28:AE35)</f>
        <v>86557.9</v>
      </c>
      <c r="AF36" s="41">
        <f>IF(AD36&gt;0,AD36/AD$38,"-")</f>
        <v>3.4177961107837357E-2</v>
      </c>
      <c r="AG36" s="41">
        <f>IF(AE36&gt;0,AE36/AE$38,"-")</f>
        <v>1.3408445832370674E-2</v>
      </c>
      <c r="AH36" s="42">
        <f>IF(AD36&gt;0,AE36/AD36,"-")</f>
        <v>1492.3775862068965</v>
      </c>
      <c r="AI36" s="39">
        <f>SUM(AI28:AI35)</f>
        <v>142</v>
      </c>
      <c r="AJ36" s="40">
        <f>SUM(AJ28:AJ35)</f>
        <v>223684.11</v>
      </c>
      <c r="AK36" s="41">
        <f>IF(AI36&gt;0,AI36/AI$38,"-")</f>
        <v>4.3478260869565216E-2</v>
      </c>
      <c r="AL36" s="41">
        <f>IF(AJ36&gt;0,AJ36/AJ$38,"-")</f>
        <v>1.7912675021879661E-2</v>
      </c>
      <c r="AM36" s="42">
        <f>IF(AI36&gt;0,AJ36/AI36,"-")</f>
        <v>1575.2402112676054</v>
      </c>
      <c r="AN36" s="16"/>
      <c r="AO36" s="39">
        <f>SUM(AO28:AO35)</f>
        <v>70</v>
      </c>
      <c r="AP36" s="40">
        <f>SUM(AP28:AP35)</f>
        <v>110827.9</v>
      </c>
      <c r="AQ36" s="41">
        <f>IF(AO36&gt;0,AO36/AO$38,"-")</f>
        <v>5.0798258345428157E-2</v>
      </c>
      <c r="AR36" s="41">
        <f>IF(AP36&gt;0,AP36/AP$38,"-")</f>
        <v>2.139241842224595E-2</v>
      </c>
      <c r="AS36" s="42">
        <f>IF(AO36&gt;0,AP36/AO36,"-")</f>
        <v>1583.2557142857142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67</v>
      </c>
      <c r="BT36" s="40">
        <f>SUM(BT28:BT35)</f>
        <v>104792.9</v>
      </c>
      <c r="BU36" s="41">
        <f>IF(BS36&gt;0,BS36/BS$38,"-")</f>
        <v>5.5879899916597163E-2</v>
      </c>
      <c r="BV36" s="41">
        <f>IF(BT36&gt;0,BT36/BT$38,"-")</f>
        <v>2.3401503897710847E-2</v>
      </c>
      <c r="BW36" s="42">
        <f>IF(BS36&gt;0,BT36/BS36,"-")</f>
        <v>1564.073134328358</v>
      </c>
      <c r="BY36" s="68">
        <f>SUM(BY28:BY35)</f>
        <v>209</v>
      </c>
      <c r="BZ36" s="40">
        <f>SUM(BZ28:BZ35)</f>
        <v>328477.01</v>
      </c>
      <c r="CA36" s="41">
        <f>IF(BY36&gt;0,BY36/BY$38,"-")</f>
        <v>4.6808510638297871E-2</v>
      </c>
      <c r="CB36" s="41">
        <f>IF(BZ36&gt;0,BZ36/BZ$38,"-")</f>
        <v>1.9361449081850453E-2</v>
      </c>
      <c r="CC36" s="42">
        <f>IF(BY36&gt;0,BZ36/BY36,"-")</f>
        <v>1571.6603349282298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726</v>
      </c>
      <c r="F38" s="59">
        <f>F36+F26+F16+F6</f>
        <v>2166438.67</v>
      </c>
      <c r="G38" s="60"/>
      <c r="H38" s="60"/>
      <c r="I38" s="61">
        <f>IF(E38&gt;0,F38/E38,"-")</f>
        <v>2984.0753030303031</v>
      </c>
      <c r="J38" s="58">
        <f>J36+J26+J16+J6</f>
        <v>470</v>
      </c>
      <c r="K38" s="59">
        <f>K36+K26+K16+K6</f>
        <v>1909323</v>
      </c>
      <c r="L38" s="60"/>
      <c r="M38" s="60"/>
      <c r="N38" s="61">
        <f>IF(J38&gt;0,K38/J38,"-")</f>
        <v>4062.3893617021276</v>
      </c>
      <c r="O38" s="58">
        <f>O36+O26+O16+O6</f>
        <v>373</v>
      </c>
      <c r="P38" s="59">
        <f>P36+P26+P16+P6</f>
        <v>1956238.94</v>
      </c>
      <c r="Q38" s="60"/>
      <c r="R38" s="60"/>
      <c r="S38" s="61">
        <f>IF(O38&gt;0,P38/O38,"-")</f>
        <v>5244.6084182305631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1697</v>
      </c>
      <c r="AE38" s="59">
        <f>AE36+AE26+AE16+AE6</f>
        <v>6455475.9800000004</v>
      </c>
      <c r="AF38" s="60"/>
      <c r="AG38" s="60"/>
      <c r="AH38" s="61">
        <f>IF(AD38&gt;0,AE38/AD38,"-")</f>
        <v>3804.0518444313498</v>
      </c>
      <c r="AI38" s="58">
        <f>AI36+AI26+AI16+AI6</f>
        <v>3266</v>
      </c>
      <c r="AJ38" s="59">
        <f>AJ36+AJ26+AJ16+AJ6</f>
        <v>12487476.59</v>
      </c>
      <c r="AK38" s="60"/>
      <c r="AL38" s="60"/>
      <c r="AM38" s="61">
        <f>IF(AI38&gt;0,AJ38/AI38,"-")</f>
        <v>3823.4772167789342</v>
      </c>
      <c r="AN38" s="17"/>
      <c r="AO38" s="58">
        <f>AO36+AO26+AO16+AO6</f>
        <v>1378</v>
      </c>
      <c r="AP38" s="59">
        <f>AP36+AP26+AP16+AP6</f>
        <v>5180709.25</v>
      </c>
      <c r="AQ38" s="60"/>
      <c r="AR38" s="60"/>
      <c r="AS38" s="61">
        <f>IF(AO38&gt;0,AP38/AO38,"-")</f>
        <v>3759.5858127721335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1199</v>
      </c>
      <c r="BT38" s="59">
        <f>BT36+BT26+BT16+BT6</f>
        <v>4478041.26</v>
      </c>
      <c r="BU38" s="60"/>
      <c r="BV38" s="60"/>
      <c r="BW38" s="61">
        <f>IF(BS38&gt;0,BT38/BS38,"-")</f>
        <v>3734.8133944954125</v>
      </c>
      <c r="BY38" s="70">
        <f>BY36+BY26+BY16+BY6</f>
        <v>4465</v>
      </c>
      <c r="BZ38" s="59">
        <f>BZ36+BZ26+BZ16+BZ6</f>
        <v>16965517.850000001</v>
      </c>
      <c r="CA38" s="60"/>
      <c r="CB38" s="60"/>
      <c r="CC38" s="61">
        <f>IF(BY38&gt;0,BZ38/BY38,"-")</f>
        <v>3799.6680515117587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80</v>
      </c>
      <c r="F40" s="36">
        <f>F8+F18+F28</f>
        <v>323341.21000000002</v>
      </c>
      <c r="G40" s="37">
        <f>IF(E40&gt;0,E40/E$48,"-")</f>
        <v>0.11644832605531295</v>
      </c>
      <c r="H40" s="37">
        <f>IF(F40&gt;0,F40/F$48,"-")</f>
        <v>0.16540261141273646</v>
      </c>
      <c r="I40" s="38">
        <f>IF(E40&gt;0,F40/E40,"-")</f>
        <v>4041.7651250000004</v>
      </c>
      <c r="J40" s="35">
        <f>J8+J18+J28</f>
        <v>68</v>
      </c>
      <c r="K40" s="36">
        <f>K8+K18+K28</f>
        <v>390380</v>
      </c>
      <c r="L40" s="37">
        <f>IF(J40&gt;0,J40/J$48,"-")</f>
        <v>0.17302798982188294</v>
      </c>
      <c r="M40" s="37">
        <f>IF(K40&gt;0,K40/K$48,"-")</f>
        <v>0.26531320999896019</v>
      </c>
      <c r="N40" s="38">
        <f>IF(J40&gt;0,K40/J40,"-")</f>
        <v>5740.8823529411766</v>
      </c>
      <c r="O40" s="35">
        <f>O8+O18+O28</f>
        <v>85</v>
      </c>
      <c r="P40" s="36">
        <f>P8+P18+P28</f>
        <v>602680</v>
      </c>
      <c r="Q40" s="37">
        <f>IF(O40&gt;0,O40/O$48,"-")</f>
        <v>0.3079710144927536</v>
      </c>
      <c r="R40" s="37">
        <f>IF(P40&gt;0,P40/P$48,"-")</f>
        <v>0.43285748265779783</v>
      </c>
      <c r="S40" s="38">
        <f>IF(O40&gt;0,P40/O40,"-")</f>
        <v>7090.3529411764703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326</v>
      </c>
      <c r="AE40" s="36">
        <f>AE8+AE18+AE28</f>
        <v>1660854.53</v>
      </c>
      <c r="AF40" s="37">
        <f>IF(AD40&gt;0,AD40/AD$48,"-")</f>
        <v>0.23917828319882611</v>
      </c>
      <c r="AG40" s="37">
        <f>IF(AE40&gt;0,AE40/AE$48,"-")</f>
        <v>0.36480464726532263</v>
      </c>
      <c r="AH40" s="38">
        <f>IF(AD40&gt;0,AE40/AD40,"-")</f>
        <v>5094.6457975460125</v>
      </c>
      <c r="AI40" s="35">
        <f>AI8+AI18+AI28</f>
        <v>559</v>
      </c>
      <c r="AJ40" s="36">
        <f>AJ8+AJ18+AJ28</f>
        <v>2977255.74</v>
      </c>
      <c r="AK40" s="37">
        <f>IF(AI40&gt;0,AI40/AI$48,"-")</f>
        <v>0.20559029054799557</v>
      </c>
      <c r="AL40" s="37">
        <f>IF(AJ40&gt;0,AJ40/AJ$48,"-")</f>
        <v>0.31769869799977685</v>
      </c>
      <c r="AM40" s="38">
        <f>IF(AI40&gt;0,AJ40/AI40,"-")</f>
        <v>5326.0388908765653</v>
      </c>
      <c r="AN40" s="10"/>
      <c r="AO40" s="35">
        <f>AO8+AO18+AO28</f>
        <v>264</v>
      </c>
      <c r="AP40" s="36">
        <f>AP8+AP18+AP28</f>
        <v>1290516.2699999998</v>
      </c>
      <c r="AQ40" s="37">
        <f>IF(AO40&gt;0,AO40/AO$48,"-")</f>
        <v>0.24220183486238533</v>
      </c>
      <c r="AR40" s="37">
        <f>IF(AP40&gt;0,AP40/AP$48,"-")</f>
        <v>0.36593529793129242</v>
      </c>
      <c r="AS40" s="38">
        <f>IF(AO40&gt;0,AP40/AO40,"-")</f>
        <v>4888.3192045454534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264</v>
      </c>
      <c r="BT40" s="36">
        <f>BT8+BT18+BT28</f>
        <v>1290516.2699999998</v>
      </c>
      <c r="BU40" s="37">
        <f>IF(BS40&gt;0,BS40/BS$48,"-")</f>
        <v>0.28979143798024148</v>
      </c>
      <c r="BV40" s="37">
        <f>IF(BT40&gt;0,BT40/BT$48,"-")</f>
        <v>0.45698877148657185</v>
      </c>
      <c r="BW40" s="38">
        <f>IF(BS40&gt;0,BT40/BS40,"-")</f>
        <v>4888.3192045454534</v>
      </c>
      <c r="BY40" s="65">
        <f>BY8+BY18+BY28</f>
        <v>823</v>
      </c>
      <c r="BZ40" s="36">
        <f>BZ8+BZ18+BZ28</f>
        <v>4267772.0100000007</v>
      </c>
      <c r="CA40" s="37">
        <f>IF(BY40&gt;0,BY40/BY$48,"-")</f>
        <v>0.22672176308539946</v>
      </c>
      <c r="CB40" s="37">
        <f>IF(BZ40&gt;0,BZ40/BZ$48,"-")</f>
        <v>0.34995291692835212</v>
      </c>
      <c r="CC40" s="38">
        <f>IF(BY40&gt;0,BZ40/BY40,"-")</f>
        <v>5185.6282017010944</v>
      </c>
    </row>
    <row r="41" spans="1:81" s="3" customFormat="1" ht="14.4" x14ac:dyDescent="0.3">
      <c r="C41" s="141"/>
      <c r="D41" s="9" t="s">
        <v>26</v>
      </c>
      <c r="E41" s="46">
        <f>E9+E19+E29</f>
        <v>431</v>
      </c>
      <c r="F41" s="47">
        <f t="shared" ref="F41" si="209">F9+F19+F29</f>
        <v>1165743.69</v>
      </c>
      <c r="G41" s="48">
        <f t="shared" ref="G41:H47" si="210">IF(E41&gt;0,E41/E$48,"-")</f>
        <v>0.62736535662299853</v>
      </c>
      <c r="H41" s="48">
        <f t="shared" si="210"/>
        <v>0.59632686648237476</v>
      </c>
      <c r="I41" s="49">
        <f t="shared" ref="I41:I47" si="211">IF(E41&gt;0,F41/E41,"-")</f>
        <v>2704.7417401392108</v>
      </c>
      <c r="J41" s="46">
        <f>J9+J19+J29</f>
        <v>159</v>
      </c>
      <c r="K41" s="47">
        <f t="shared" ref="K41" si="212">K9+K19+K29</f>
        <v>416570</v>
      </c>
      <c r="L41" s="48">
        <f t="shared" ref="L41:M47" si="213">IF(J41&gt;0,J41/J$48,"-")</f>
        <v>0.40458015267175573</v>
      </c>
      <c r="M41" s="48">
        <f t="shared" si="213"/>
        <v>0.28311266942278507</v>
      </c>
      <c r="N41" s="49">
        <f t="shared" ref="N41:N47" si="214">IF(J41&gt;0,K41/J41,"-")</f>
        <v>2619.9371069182389</v>
      </c>
      <c r="O41" s="46">
        <f>O9+O19+O29</f>
        <v>73</v>
      </c>
      <c r="P41" s="47">
        <f t="shared" ref="P41" si="215">P9+P19+P29</f>
        <v>186185.31</v>
      </c>
      <c r="Q41" s="48">
        <f t="shared" ref="Q41:R47" si="216">IF(O41&gt;0,O41/O$48,"-")</f>
        <v>0.26449275362318841</v>
      </c>
      <c r="R41" s="48">
        <f t="shared" si="216"/>
        <v>0.13372221509667107</v>
      </c>
      <c r="S41" s="49">
        <f t="shared" ref="S41:S47" si="217">IF(O41&gt;0,P41/O41,"-")</f>
        <v>2550.483698630137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1</v>
      </c>
      <c r="AE41" s="47">
        <f t="shared" ref="AE41" si="224">AE9+AE19+AE29</f>
        <v>1700</v>
      </c>
      <c r="AF41" s="48">
        <f t="shared" ref="AF41:AG47" si="225">IF(AD41&gt;0,AD41/AD$48,"-")</f>
        <v>7.3367571533382249E-4</v>
      </c>
      <c r="AG41" s="48">
        <f t="shared" si="225"/>
        <v>3.7340290142752502E-4</v>
      </c>
      <c r="AH41" s="49">
        <f t="shared" ref="AH41:AH47" si="226">IF(AD41&gt;0,AE41/AD41,"-")</f>
        <v>1700</v>
      </c>
      <c r="AI41" s="46">
        <f>AI9+AI19+AI29</f>
        <v>664</v>
      </c>
      <c r="AJ41" s="47">
        <f t="shared" ref="AJ41" si="227">AJ9+AJ19+AJ29</f>
        <v>1770199</v>
      </c>
      <c r="AK41" s="48">
        <f t="shared" ref="AK41:AL47" si="228">IF(AI41&gt;0,AI41/AI$48,"-")</f>
        <v>0.24420742920191246</v>
      </c>
      <c r="AL41" s="48">
        <f t="shared" si="228"/>
        <v>0.18889540120611437</v>
      </c>
      <c r="AM41" s="49">
        <f t="shared" ref="AM41:AM47" si="229">IF(AI41&gt;0,AJ41/AI41,"-")</f>
        <v>2665.9623493975905</v>
      </c>
      <c r="AN41" s="10"/>
      <c r="AO41" s="46">
        <f>AO9+AO19+AO29</f>
        <v>0</v>
      </c>
      <c r="AP41" s="47">
        <f t="shared" ref="AP41" si="230">AP9+AP19+AP29</f>
        <v>0</v>
      </c>
      <c r="AQ41" s="48" t="str">
        <f t="shared" ref="AQ41:AR47" si="231">IF(AO41&gt;0,AO41/AO$48,"-")</f>
        <v>-</v>
      </c>
      <c r="AR41" s="48" t="str">
        <f t="shared" si="231"/>
        <v>-</v>
      </c>
      <c r="AS41" s="49" t="str">
        <f t="shared" ref="AS41:AS47" si="232">IF(AO41&gt;0,AP41/AO41,"-")</f>
        <v>-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0</v>
      </c>
      <c r="BT41" s="47">
        <f t="shared" ref="BT41" si="248">BT9+BT19+BT29</f>
        <v>0</v>
      </c>
      <c r="BU41" s="48" t="str">
        <f t="shared" ref="BU41:BV47" si="249">IF(BS41&gt;0,BS41/BS$48,"-")</f>
        <v>-</v>
      </c>
      <c r="BV41" s="48" t="str">
        <f t="shared" si="249"/>
        <v>-</v>
      </c>
      <c r="BW41" s="49" t="str">
        <f t="shared" ref="BW41:BW47" si="250">IF(BS41&gt;0,BT41/BS41,"-")</f>
        <v>-</v>
      </c>
      <c r="BY41" s="66">
        <f>BY9+BY19+BY29</f>
        <v>664</v>
      </c>
      <c r="BZ41" s="47">
        <f t="shared" ref="BZ41" si="251">BZ9+BZ19+BZ29</f>
        <v>1770199</v>
      </c>
      <c r="CA41" s="48">
        <f t="shared" ref="CA41:CB47" si="252">IF(BY41&gt;0,BY41/BY$48,"-")</f>
        <v>0.18292011019283747</v>
      </c>
      <c r="CB41" s="48">
        <f t="shared" si="252"/>
        <v>0.14515449797742402</v>
      </c>
      <c r="CC41" s="49">
        <f t="shared" ref="CC41:CC47" si="253">IF(BY41&gt;0,BZ41/BY41,"-")</f>
        <v>2665.9623493975905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144</v>
      </c>
      <c r="F42" s="47">
        <f t="shared" si="254"/>
        <v>422608.15</v>
      </c>
      <c r="G42" s="48">
        <f t="shared" si="210"/>
        <v>0.20960698689956331</v>
      </c>
      <c r="H42" s="48">
        <f t="shared" si="210"/>
        <v>0.21618182109946779</v>
      </c>
      <c r="I42" s="49">
        <f t="shared" si="211"/>
        <v>2934.7788194444447</v>
      </c>
      <c r="J42" s="46">
        <f t="shared" ref="J42:K47" si="255">J10+J20+J30</f>
        <v>107</v>
      </c>
      <c r="K42" s="47">
        <f t="shared" si="255"/>
        <v>326525</v>
      </c>
      <c r="L42" s="48">
        <f t="shared" si="213"/>
        <v>0.27226463104325699</v>
      </c>
      <c r="M42" s="48">
        <f t="shared" si="213"/>
        <v>0.22191555892953141</v>
      </c>
      <c r="N42" s="49">
        <f t="shared" si="214"/>
        <v>3051.6355140186915</v>
      </c>
      <c r="O42" s="46">
        <f t="shared" ref="O42:P47" si="256">O10+O20+O30</f>
        <v>35</v>
      </c>
      <c r="P42" s="47">
        <f t="shared" si="256"/>
        <v>97439</v>
      </c>
      <c r="Q42" s="48">
        <f t="shared" si="216"/>
        <v>0.12681159420289856</v>
      </c>
      <c r="R42" s="48">
        <f t="shared" si="216"/>
        <v>6.9982744163889901E-2</v>
      </c>
      <c r="S42" s="49">
        <f t="shared" si="217"/>
        <v>2783.9714285714285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286</v>
      </c>
      <c r="AJ42" s="47">
        <f t="shared" si="260"/>
        <v>846572.14999999991</v>
      </c>
      <c r="AK42" s="48">
        <f t="shared" si="228"/>
        <v>0.10518573004781169</v>
      </c>
      <c r="AL42" s="48">
        <f t="shared" si="228"/>
        <v>9.0336502237416696E-2</v>
      </c>
      <c r="AM42" s="49">
        <f t="shared" si="229"/>
        <v>2960.0424825174823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286</v>
      </c>
      <c r="BZ42" s="47">
        <f t="shared" si="268"/>
        <v>846572.14999999991</v>
      </c>
      <c r="CA42" s="48">
        <f t="shared" si="252"/>
        <v>7.8787878787878782E-2</v>
      </c>
      <c r="CB42" s="48">
        <f t="shared" si="252"/>
        <v>6.9418045900443107E-2</v>
      </c>
      <c r="CC42" s="49">
        <f t="shared" si="253"/>
        <v>2960.0424825174823</v>
      </c>
    </row>
    <row r="43" spans="1:81" s="3" customFormat="1" ht="14.4" x14ac:dyDescent="0.3">
      <c r="C43" s="141"/>
      <c r="D43" s="9" t="s">
        <v>28</v>
      </c>
      <c r="E43" s="46">
        <f t="shared" si="254"/>
        <v>4</v>
      </c>
      <c r="F43" s="47">
        <f t="shared" si="254"/>
        <v>9980.25</v>
      </c>
      <c r="G43" s="48">
        <f t="shared" si="210"/>
        <v>5.822416302765648E-3</v>
      </c>
      <c r="H43" s="48">
        <f t="shared" si="210"/>
        <v>5.1053171123840446E-3</v>
      </c>
      <c r="I43" s="49">
        <f t="shared" si="211"/>
        <v>2495.0625</v>
      </c>
      <c r="J43" s="46">
        <f t="shared" si="255"/>
        <v>34</v>
      </c>
      <c r="K43" s="47">
        <f t="shared" si="255"/>
        <v>227650</v>
      </c>
      <c r="L43" s="48">
        <f t="shared" si="213"/>
        <v>8.6513994910941472E-2</v>
      </c>
      <c r="M43" s="48">
        <f t="shared" si="213"/>
        <v>0.15471733248696984</v>
      </c>
      <c r="N43" s="49">
        <f t="shared" si="214"/>
        <v>6695.588235294118</v>
      </c>
      <c r="O43" s="46">
        <f t="shared" si="256"/>
        <v>63</v>
      </c>
      <c r="P43" s="47">
        <f t="shared" si="256"/>
        <v>390972.71</v>
      </c>
      <c r="Q43" s="48">
        <f t="shared" si="216"/>
        <v>0.22826086956521738</v>
      </c>
      <c r="R43" s="48">
        <f t="shared" si="216"/>
        <v>0.28080484343017392</v>
      </c>
      <c r="S43" s="49">
        <f t="shared" si="217"/>
        <v>6205.9160317460319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630</v>
      </c>
      <c r="AE43" s="47">
        <f t="shared" si="259"/>
        <v>1662767.43</v>
      </c>
      <c r="AF43" s="48">
        <f t="shared" si="225"/>
        <v>0.46221570066030815</v>
      </c>
      <c r="AG43" s="48">
        <f t="shared" si="225"/>
        <v>0.36522481338893475</v>
      </c>
      <c r="AH43" s="49">
        <f t="shared" si="226"/>
        <v>2639.3133809523811</v>
      </c>
      <c r="AI43" s="46">
        <f t="shared" si="260"/>
        <v>731</v>
      </c>
      <c r="AJ43" s="47">
        <f t="shared" si="260"/>
        <v>2291370.3899999997</v>
      </c>
      <c r="AK43" s="48">
        <f t="shared" si="228"/>
        <v>0.26884884148584037</v>
      </c>
      <c r="AL43" s="48">
        <f t="shared" si="228"/>
        <v>0.24450885416321028</v>
      </c>
      <c r="AM43" s="49">
        <f t="shared" si="229"/>
        <v>3134.5696169630637</v>
      </c>
      <c r="AN43" s="10"/>
      <c r="AO43" s="46">
        <f t="shared" si="261"/>
        <v>311</v>
      </c>
      <c r="AP43" s="47">
        <f t="shared" si="261"/>
        <v>796868.49000000011</v>
      </c>
      <c r="AQ43" s="48">
        <f t="shared" si="231"/>
        <v>0.28532110091743118</v>
      </c>
      <c r="AR43" s="48">
        <f t="shared" si="231"/>
        <v>0.22595787056617986</v>
      </c>
      <c r="AS43" s="49">
        <f t="shared" si="232"/>
        <v>2562.2781028938912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162</v>
      </c>
      <c r="BT43" s="47">
        <f t="shared" si="267"/>
        <v>220738.65</v>
      </c>
      <c r="BU43" s="48">
        <f t="shared" si="249"/>
        <v>0.1778265642151482</v>
      </c>
      <c r="BV43" s="48">
        <f t="shared" si="249"/>
        <v>7.8166456966175538E-2</v>
      </c>
      <c r="BW43" s="49">
        <f t="shared" si="250"/>
        <v>1362.5842592592592</v>
      </c>
      <c r="BY43" s="66">
        <f t="shared" si="268"/>
        <v>893</v>
      </c>
      <c r="BZ43" s="47">
        <f t="shared" si="268"/>
        <v>2512109.0399999996</v>
      </c>
      <c r="CA43" s="48">
        <f t="shared" si="252"/>
        <v>0.24600550964187329</v>
      </c>
      <c r="CB43" s="48">
        <f t="shared" si="252"/>
        <v>0.20599035846577055</v>
      </c>
      <c r="CC43" s="49">
        <f t="shared" si="253"/>
        <v>2813.1120268756995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385</v>
      </c>
      <c r="AE44" s="47">
        <f t="shared" si="259"/>
        <v>1123508.8</v>
      </c>
      <c r="AF44" s="48">
        <f t="shared" si="225"/>
        <v>0.28246515040352166</v>
      </c>
      <c r="AG44" s="48">
        <f t="shared" si="225"/>
        <v>0.24677732099962174</v>
      </c>
      <c r="AH44" s="49">
        <f t="shared" si="226"/>
        <v>2918.2046753246755</v>
      </c>
      <c r="AI44" s="46">
        <f t="shared" si="260"/>
        <v>385</v>
      </c>
      <c r="AJ44" s="47">
        <f t="shared" si="260"/>
        <v>1123508.8</v>
      </c>
      <c r="AK44" s="48">
        <f t="shared" si="228"/>
        <v>0.1415961750643619</v>
      </c>
      <c r="AL44" s="48">
        <f t="shared" si="228"/>
        <v>0.11988801571721604</v>
      </c>
      <c r="AM44" s="49">
        <f t="shared" si="229"/>
        <v>2918.2046753246755</v>
      </c>
      <c r="AN44" s="10"/>
      <c r="AO44" s="46">
        <f t="shared" si="261"/>
        <v>485</v>
      </c>
      <c r="AP44" s="47">
        <f t="shared" si="261"/>
        <v>1312701.27</v>
      </c>
      <c r="AQ44" s="48">
        <f t="shared" si="231"/>
        <v>0.44495412844036697</v>
      </c>
      <c r="AR44" s="48">
        <f t="shared" si="231"/>
        <v>0.37222601643932474</v>
      </c>
      <c r="AS44" s="49">
        <f t="shared" si="232"/>
        <v>2706.6005567010311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485</v>
      </c>
      <c r="BT44" s="47">
        <f t="shared" si="267"/>
        <v>1312701.27</v>
      </c>
      <c r="BU44" s="48">
        <f t="shared" si="249"/>
        <v>0.53238199780461026</v>
      </c>
      <c r="BV44" s="48">
        <f t="shared" si="249"/>
        <v>0.46484477154725273</v>
      </c>
      <c r="BW44" s="49">
        <f t="shared" si="250"/>
        <v>2706.6005567010311</v>
      </c>
      <c r="BY44" s="66">
        <f t="shared" si="268"/>
        <v>870</v>
      </c>
      <c r="BZ44" s="47">
        <f t="shared" si="268"/>
        <v>2436210.0699999998</v>
      </c>
      <c r="CA44" s="48">
        <f t="shared" si="252"/>
        <v>0.23966942148760331</v>
      </c>
      <c r="CB44" s="48">
        <f t="shared" si="252"/>
        <v>0.19976672096097389</v>
      </c>
      <c r="CC44" s="49">
        <f t="shared" si="253"/>
        <v>2800.2414597701149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28</v>
      </c>
      <c r="F47" s="47">
        <f t="shared" si="254"/>
        <v>33200.370000000003</v>
      </c>
      <c r="G47" s="48">
        <f t="shared" si="210"/>
        <v>4.0756914119359534E-2</v>
      </c>
      <c r="H47" s="48">
        <f t="shared" si="210"/>
        <v>1.6983383893036937E-2</v>
      </c>
      <c r="I47" s="49">
        <f t="shared" si="211"/>
        <v>1185.7275000000002</v>
      </c>
      <c r="J47" s="46">
        <f t="shared" si="255"/>
        <v>25</v>
      </c>
      <c r="K47" s="47">
        <f t="shared" si="255"/>
        <v>110268</v>
      </c>
      <c r="L47" s="48">
        <f t="shared" si="213"/>
        <v>6.3613231552162849E-2</v>
      </c>
      <c r="M47" s="48">
        <f t="shared" si="213"/>
        <v>7.4941229161753525E-2</v>
      </c>
      <c r="N47" s="49">
        <f t="shared" si="214"/>
        <v>4410.72</v>
      </c>
      <c r="O47" s="46">
        <f t="shared" si="256"/>
        <v>20</v>
      </c>
      <c r="P47" s="47">
        <f t="shared" si="256"/>
        <v>115051.92</v>
      </c>
      <c r="Q47" s="48">
        <f t="shared" si="216"/>
        <v>7.2463768115942032E-2</v>
      </c>
      <c r="R47" s="48">
        <f t="shared" si="216"/>
        <v>8.2632714651467348E-2</v>
      </c>
      <c r="S47" s="49">
        <f t="shared" si="217"/>
        <v>5752.5959999999995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21</v>
      </c>
      <c r="AE47" s="47">
        <f t="shared" si="259"/>
        <v>103892.3</v>
      </c>
      <c r="AF47" s="48">
        <f t="shared" si="225"/>
        <v>1.5407190022010272E-2</v>
      </c>
      <c r="AG47" s="48">
        <f t="shared" si="225"/>
        <v>2.2819815444693449E-2</v>
      </c>
      <c r="AH47" s="49">
        <f t="shared" si="226"/>
        <v>4947.2523809523809</v>
      </c>
      <c r="AI47" s="46">
        <f t="shared" si="260"/>
        <v>94</v>
      </c>
      <c r="AJ47" s="47">
        <f t="shared" si="260"/>
        <v>362412.59</v>
      </c>
      <c r="AK47" s="48">
        <f t="shared" si="228"/>
        <v>3.457153365207797E-2</v>
      </c>
      <c r="AL47" s="48">
        <f t="shared" si="228"/>
        <v>3.8672528676265798E-2</v>
      </c>
      <c r="AM47" s="49">
        <f t="shared" si="229"/>
        <v>3855.4530851063832</v>
      </c>
      <c r="AN47" s="10"/>
      <c r="AO47" s="46">
        <f t="shared" si="261"/>
        <v>30</v>
      </c>
      <c r="AP47" s="47">
        <f t="shared" si="261"/>
        <v>126538.15</v>
      </c>
      <c r="AQ47" s="48">
        <f t="shared" si="231"/>
        <v>2.7522935779816515E-2</v>
      </c>
      <c r="AR47" s="48">
        <f t="shared" si="231"/>
        <v>3.5880815063203023E-2</v>
      </c>
      <c r="AS47" s="49">
        <f t="shared" si="232"/>
        <v>4217.9383333333335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94</v>
      </c>
      <c r="BZ47" s="47">
        <f t="shared" si="268"/>
        <v>362412.59</v>
      </c>
      <c r="CA47" s="48">
        <f t="shared" si="252"/>
        <v>2.5895316804407712E-2</v>
      </c>
      <c r="CB47" s="48">
        <f t="shared" si="252"/>
        <v>2.9717459767036367E-2</v>
      </c>
      <c r="CC47" s="49">
        <f t="shared" si="253"/>
        <v>3855.4530851063832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687</v>
      </c>
      <c r="F48" s="59">
        <f>SUM(F40:F47)</f>
        <v>1954873.67</v>
      </c>
      <c r="G48" s="60">
        <f>IF(E48&gt;0,E48/E$38,"-")</f>
        <v>0.94628099173553715</v>
      </c>
      <c r="H48" s="60">
        <f>IF(F48&gt;0,F48/F$38,"-")</f>
        <v>0.90234433915454437</v>
      </c>
      <c r="I48" s="61">
        <f>IF(E48&gt;0,F48/E48,"-")</f>
        <v>2845.5220815138282</v>
      </c>
      <c r="J48" s="58">
        <f>SUM(J40:J47)</f>
        <v>393</v>
      </c>
      <c r="K48" s="59">
        <f>SUM(K40:K47)</f>
        <v>1471393</v>
      </c>
      <c r="L48" s="60">
        <f>IF(J48&gt;0,J48/J$38,"-")</f>
        <v>0.83617021276595749</v>
      </c>
      <c r="M48" s="60">
        <f>IF(K48&gt;0,K48/K$38,"-")</f>
        <v>0.77063597934974859</v>
      </c>
      <c r="N48" s="61">
        <f>IF(J48&gt;0,K48/J48,"-")</f>
        <v>3744.0025445292622</v>
      </c>
      <c r="O48" s="58">
        <f>SUM(O40:O47)</f>
        <v>276</v>
      </c>
      <c r="P48" s="59">
        <f>SUM(P40:P47)</f>
        <v>1392328.94</v>
      </c>
      <c r="Q48" s="60">
        <f>IF(O48&gt;0,O48/O$38,"-")</f>
        <v>0.73994638069705099</v>
      </c>
      <c r="R48" s="60">
        <f>IF(P48&gt;0,P48/P$38,"-")</f>
        <v>0.71173766738331057</v>
      </c>
      <c r="S48" s="61">
        <f>IF(O48&gt;0,P48/O48,"-")</f>
        <v>5044.6700724637676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1363</v>
      </c>
      <c r="AE48" s="59">
        <f>SUM(AE40:AE47)</f>
        <v>4552723.0599999996</v>
      </c>
      <c r="AF48" s="60">
        <f>IF(AD48&gt;0,AD48/AD$38,"-")</f>
        <v>0.80318208603417796</v>
      </c>
      <c r="AG48" s="60">
        <f>IF(AE48&gt;0,AE48/AE$38,"-")</f>
        <v>0.70524978701880314</v>
      </c>
      <c r="AH48" s="61">
        <f>IF(AD48&gt;0,AE48/AD48,"-")</f>
        <v>3340.2223477622888</v>
      </c>
      <c r="AI48" s="58">
        <f>SUM(AI40:AI47)</f>
        <v>2719</v>
      </c>
      <c r="AJ48" s="59">
        <f>SUM(AJ40:AJ47)</f>
        <v>9371318.6699999999</v>
      </c>
      <c r="AK48" s="60">
        <f>IF(AI48&gt;0,AI48/AI$38,"-")</f>
        <v>0.83251684017146355</v>
      </c>
      <c r="AL48" s="60">
        <f>IF(AJ48&gt;0,AJ48/AJ$38,"-")</f>
        <v>0.75045735641295008</v>
      </c>
      <c r="AM48" s="61">
        <f>IF(AI48&gt;0,AJ48/AI48,"-")</f>
        <v>3446.6048804707611</v>
      </c>
      <c r="AN48" s="17"/>
      <c r="AO48" s="58">
        <f>SUM(AO40:AO47)</f>
        <v>1090</v>
      </c>
      <c r="AP48" s="59">
        <f>SUM(AP40:AP47)</f>
        <v>3526624.1799999997</v>
      </c>
      <c r="AQ48" s="60">
        <f>IF(AO48&gt;0,AO48/AO$38,"-")</f>
        <v>0.79100145137880984</v>
      </c>
      <c r="AR48" s="60">
        <f>IF(AP48&gt;0,AP48/AP$38,"-")</f>
        <v>0.68072227369254501</v>
      </c>
      <c r="AS48" s="61">
        <f>IF(AO48&gt;0,AP48/AO48,"-")</f>
        <v>3235.4350275229353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911</v>
      </c>
      <c r="BT48" s="59">
        <f>SUM(BT40:BT47)</f>
        <v>2823956.1899999995</v>
      </c>
      <c r="BU48" s="60">
        <f>IF(BS48&gt;0,BS48/BS$38,"-")</f>
        <v>0.75979983319432864</v>
      </c>
      <c r="BV48" s="60">
        <f>IF(BT48&gt;0,BT48/BT$38,"-")</f>
        <v>0.63062308407582646</v>
      </c>
      <c r="BW48" s="61">
        <f>IF(BS48&gt;0,BT48/BS48,"-")</f>
        <v>3099.8421405049389</v>
      </c>
      <c r="BY48" s="70">
        <f>SUM(BY40:BY47)</f>
        <v>3630</v>
      </c>
      <c r="BZ48" s="59">
        <f>SUM(BZ40:BZ47)</f>
        <v>12195274.859999999</v>
      </c>
      <c r="CA48" s="60">
        <f>IF(BY48&gt;0,BY48/BY$38,"-")</f>
        <v>0.81298992161254202</v>
      </c>
      <c r="CB48" s="60">
        <f>IF(BZ48&gt;0,BZ48/BZ$38,"-")</f>
        <v>0.7188271509201235</v>
      </c>
      <c r="CC48" s="61">
        <f>IF(BY48&gt;0,BZ48/BY48,"-")</f>
        <v>3359.5798512396691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39</v>
      </c>
      <c r="F53" s="36">
        <f>F5</f>
        <v>211565</v>
      </c>
      <c r="G53" s="37">
        <f>IF(E53=0,"-",E53/E54)</f>
        <v>1</v>
      </c>
      <c r="H53" s="37">
        <f>IF(F53=0,"-",F53/F54)</f>
        <v>1</v>
      </c>
      <c r="I53" s="38">
        <f>IF(E53&gt;0,F53/E53,"-")</f>
        <v>5424.7435897435898</v>
      </c>
      <c r="J53" s="35">
        <f>J5</f>
        <v>77</v>
      </c>
      <c r="K53" s="36">
        <f>K5</f>
        <v>437930</v>
      </c>
      <c r="L53" s="37">
        <f>IF(J53=0,"-",J53/J54)</f>
        <v>1</v>
      </c>
      <c r="M53" s="37">
        <f>IF(K53=0,"-",K53/K54)</f>
        <v>1</v>
      </c>
      <c r="N53" s="38">
        <f>IF(J53&gt;0,K53/J53,"-")</f>
        <v>5687.4025974025972</v>
      </c>
      <c r="O53" s="35">
        <f>O5</f>
        <v>97</v>
      </c>
      <c r="P53" s="36">
        <f>P5</f>
        <v>563910</v>
      </c>
      <c r="Q53" s="37">
        <f>IF(O53=0,"-",O53/O54)</f>
        <v>1</v>
      </c>
      <c r="R53" s="37">
        <f>IF(P53=0,"-",P53/P54)</f>
        <v>1</v>
      </c>
      <c r="S53" s="38">
        <f>IF(O53&gt;0,P53/O53,"-")</f>
        <v>5813.5051546391751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334</v>
      </c>
      <c r="AE53" s="36">
        <f>AE5</f>
        <v>1902752.92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5696.8650299401197</v>
      </c>
      <c r="AI53" s="35">
        <f>AI5</f>
        <v>547</v>
      </c>
      <c r="AJ53" s="36">
        <f>AJ5</f>
        <v>3116157.92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5696.8152102376598</v>
      </c>
      <c r="AN53" s="10"/>
      <c r="AO53" s="35">
        <f>AO5</f>
        <v>288</v>
      </c>
      <c r="AP53" s="36">
        <f>AP5</f>
        <v>1654085.07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5743.3509375000003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288</v>
      </c>
      <c r="BT53" s="36">
        <f>BT5</f>
        <v>1654085.07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5743.3509375000003</v>
      </c>
      <c r="BY53" s="35">
        <f>BY5</f>
        <v>835</v>
      </c>
      <c r="BZ53" s="36">
        <f>BZ5</f>
        <v>4770242.99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5712.8658562874252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39</v>
      </c>
      <c r="F54" s="40">
        <f>SUM(F53:F53)</f>
        <v>211565</v>
      </c>
      <c r="G54" s="41">
        <f>IF(E54=0,"-",E54/E88)</f>
        <v>5.5873925501432664E-2</v>
      </c>
      <c r="H54" s="41">
        <f>IF(F54=0,"-",F54/F88)</f>
        <v>9.9175511709123171E-2</v>
      </c>
      <c r="I54" s="42">
        <f>IF(F54=0,"-",F54/E54)</f>
        <v>5424.7435897435898</v>
      </c>
      <c r="J54" s="39">
        <f>SUM(J53:J53)</f>
        <v>77</v>
      </c>
      <c r="K54" s="40">
        <f>SUM(K53:K53)</f>
        <v>437930</v>
      </c>
      <c r="L54" s="41">
        <f>IF(J54=0,"-",J54/J88)</f>
        <v>0.17303370786516853</v>
      </c>
      <c r="M54" s="41">
        <f>IF(K54=0,"-",K54/K88)</f>
        <v>0.243422241121033</v>
      </c>
      <c r="N54" s="42">
        <f>IF(K54=0,"-",K54/J54)</f>
        <v>5687.4025974025972</v>
      </c>
      <c r="O54" s="39">
        <f>SUM(O53:O53)</f>
        <v>97</v>
      </c>
      <c r="P54" s="40">
        <f>SUM(P53:P53)</f>
        <v>563910</v>
      </c>
      <c r="Q54" s="41">
        <f>IF(O54=0,"-",O54/O88)</f>
        <v>0.27478753541076489</v>
      </c>
      <c r="R54" s="41">
        <f>IF(P54=0,"-",P54/P88)</f>
        <v>0.30627524193604189</v>
      </c>
      <c r="S54" s="42">
        <f>IF(P54=0,"-",P54/O54)</f>
        <v>5813.5051546391751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334</v>
      </c>
      <c r="AE54" s="40">
        <f>SUM(AE53:AE53)</f>
        <v>1902752.92</v>
      </c>
      <c r="AF54" s="41">
        <f>IF(AD54=0,"-",AD54/AD88)</f>
        <v>0.19928400954653938</v>
      </c>
      <c r="AG54" s="41">
        <f>IF(AE54=0,"-",AE54/AE88)</f>
        <v>0.2995714164943506</v>
      </c>
      <c r="AH54" s="42">
        <f>IF(AE54=0,"-",AE54/AD54)</f>
        <v>5696.8650299401197</v>
      </c>
      <c r="AI54" s="39">
        <f>SUM(AI53:AI53)</f>
        <v>547</v>
      </c>
      <c r="AJ54" s="40">
        <f>SUM(AJ53:AJ53)</f>
        <v>3116157.92</v>
      </c>
      <c r="AK54" s="41">
        <f>IF(AI54=0,"-",AI54/AI88)</f>
        <v>0.17244640605296344</v>
      </c>
      <c r="AL54" s="41">
        <f>IF(AJ54=0,"-",AJ54/AJ88)</f>
        <v>0.2570013585082932</v>
      </c>
      <c r="AM54" s="42">
        <f>IF(AJ54=0,"-",AJ54/AI54)</f>
        <v>5696.8152102376598</v>
      </c>
      <c r="AN54" s="16"/>
      <c r="AO54" s="39">
        <f>SUM(AO53:AO53)</f>
        <v>288</v>
      </c>
      <c r="AP54" s="40">
        <f>SUM(AP53:AP53)</f>
        <v>1654085.07</v>
      </c>
      <c r="AQ54" s="41">
        <f>IF(AO54=0,"-",AO54/AO88)</f>
        <v>0.21364985163204747</v>
      </c>
      <c r="AR54" s="41">
        <f>IF(AP54=0,"-",AP54/AP88)</f>
        <v>0.32727128489971385</v>
      </c>
      <c r="AS54" s="42">
        <f>IF(AP54=0,"-",AP54/AO54)</f>
        <v>5743.3509375000003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288</v>
      </c>
      <c r="BT54" s="40">
        <f>SUM(BT53:BT53)</f>
        <v>1654085.07</v>
      </c>
      <c r="BU54" s="41">
        <f>IF(BS54=0,"-",BS54/BS88)</f>
        <v>0.24020016680567138</v>
      </c>
      <c r="BV54" s="41">
        <f>IF(BT54=0,"-",BT54/BT88)</f>
        <v>0.36937691592417354</v>
      </c>
      <c r="BW54" s="42">
        <f>IF(BT54=0,"-",BT54/BS54)</f>
        <v>5743.3509375000003</v>
      </c>
      <c r="BY54" s="39">
        <f>SUM(BY53:BY53)</f>
        <v>835</v>
      </c>
      <c r="BZ54" s="40">
        <f>SUM(BZ53:BZ53)</f>
        <v>4770242.99</v>
      </c>
      <c r="CA54" s="41">
        <f>IF(BY54=0,"-",BY54/BY88)</f>
        <v>0.19103180050331731</v>
      </c>
      <c r="CB54" s="41">
        <f>IF(BZ54=0,"-",BZ54/BZ88)</f>
        <v>0.28731029017158688</v>
      </c>
      <c r="CC54" s="42">
        <f>IF(BZ54=0,"-",BZ54/BY54)</f>
        <v>5712.8658562874252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36</v>
      </c>
      <c r="F56" s="36">
        <f>F8</f>
        <v>256190</v>
      </c>
      <c r="G56" s="37">
        <f t="shared" ref="G56:H58" si="269">IF(E56=0,"-",E56/E$59)</f>
        <v>0.45</v>
      </c>
      <c r="H56" s="37">
        <f t="shared" si="269"/>
        <v>0.79232090459487048</v>
      </c>
      <c r="I56" s="38">
        <f t="shared" ref="I56:I63" si="270">IF(E56&gt;0,F56/E56,"-")</f>
        <v>7116.3888888888887</v>
      </c>
      <c r="J56" s="65">
        <f>J8</f>
        <v>45</v>
      </c>
      <c r="K56" s="36">
        <f>K8</f>
        <v>316950</v>
      </c>
      <c r="L56" s="37">
        <f t="shared" ref="L56:M58" si="271">IF(J56=0,"-",J56/J$59)</f>
        <v>0.66176470588235292</v>
      </c>
      <c r="M56" s="37">
        <f t="shared" si="271"/>
        <v>0.81190122444797375</v>
      </c>
      <c r="N56" s="38">
        <f t="shared" ref="N56:N63" si="272">IF(J56&gt;0,K56/J56,"-")</f>
        <v>7043.333333333333</v>
      </c>
      <c r="O56" s="65">
        <f>O8</f>
        <v>78</v>
      </c>
      <c r="P56" s="36">
        <f>P8</f>
        <v>583030</v>
      </c>
      <c r="Q56" s="37">
        <f t="shared" ref="Q56:R58" si="273">IF(O56=0,"-",O56/O$59)</f>
        <v>0.91764705882352937</v>
      </c>
      <c r="R56" s="37">
        <f t="shared" si="273"/>
        <v>0.96739563283998142</v>
      </c>
      <c r="S56" s="38">
        <f t="shared" ref="S56:S63" si="274">IF(O56&gt;0,P56/O56,"-")</f>
        <v>7474.7435897435898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271</v>
      </c>
      <c r="AE56" s="36">
        <f>AE8</f>
        <v>1561182.36</v>
      </c>
      <c r="AF56" s="37">
        <f t="shared" ref="AF56:AG58" si="279">IF(AD56=0,"-",AD56/AD$59)</f>
        <v>0.83128834355828218</v>
      </c>
      <c r="AG56" s="37">
        <f t="shared" si="279"/>
        <v>0.93998741720022894</v>
      </c>
      <c r="AH56" s="38">
        <f t="shared" ref="AH56:AH63" si="280">IF(AD56&gt;0,AE56/AD56,"-")</f>
        <v>5760.8205166051666</v>
      </c>
      <c r="AI56" s="65">
        <f>AI8</f>
        <v>430</v>
      </c>
      <c r="AJ56" s="36">
        <f>AJ8</f>
        <v>2717352.3600000003</v>
      </c>
      <c r="AK56" s="37">
        <f t="shared" ref="AK56:AL58" si="281">IF(AI56=0,"-",AI56/AI$59)</f>
        <v>0.76923076923076927</v>
      </c>
      <c r="AL56" s="37">
        <f t="shared" si="281"/>
        <v>0.91270371016229868</v>
      </c>
      <c r="AM56" s="38">
        <f t="shared" ref="AM56:AM63" si="282">IF(AI56&gt;0,AJ56/AI56,"-")</f>
        <v>6319.4240930232563</v>
      </c>
      <c r="AN56" s="10"/>
      <c r="AO56" s="65">
        <f>AO8</f>
        <v>198</v>
      </c>
      <c r="AP56" s="36">
        <f>AP8</f>
        <v>1179226.7</v>
      </c>
      <c r="AQ56" s="37">
        <f t="shared" ref="AQ56:AR58" si="283">IF(AO56=0,"-",AO56/AO$59)</f>
        <v>0.75</v>
      </c>
      <c r="AR56" s="37">
        <f t="shared" si="283"/>
        <v>0.91376352814211337</v>
      </c>
      <c r="AS56" s="38">
        <f t="shared" ref="AS56:AS63" si="284">IF(AO56&gt;0,AP56/AO56,"-")</f>
        <v>5955.6904040404042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198</v>
      </c>
      <c r="BT56" s="36">
        <f>BT8</f>
        <v>1179226.7</v>
      </c>
      <c r="BU56" s="37">
        <f t="shared" ref="BU56:BV58" si="295">IF(BS56=0,"-",BS56/BS$59)</f>
        <v>0.75</v>
      </c>
      <c r="BV56" s="37">
        <f t="shared" si="295"/>
        <v>0.91376352814211337</v>
      </c>
      <c r="BW56" s="38">
        <f t="shared" ref="BW56:BW63" si="296">IF(BS56&gt;0,BT56/BS56,"-")</f>
        <v>5955.6904040404042</v>
      </c>
      <c r="BY56" s="65">
        <f>BY8</f>
        <v>628</v>
      </c>
      <c r="BZ56" s="36">
        <f>BZ8</f>
        <v>3896579.0600000005</v>
      </c>
      <c r="CA56" s="37">
        <f t="shared" ref="CA56:CB58" si="297">IF(BY56=0,"-",BY56/BY$59)</f>
        <v>0.76306196840826246</v>
      </c>
      <c r="CB56" s="37">
        <f t="shared" si="297"/>
        <v>0.91302418471974556</v>
      </c>
      <c r="CC56" s="38">
        <f t="shared" ref="CC56:CC63" si="298">IF(BY56&gt;0,BZ56/BY56,"-")</f>
        <v>6204.7437261146506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35</v>
      </c>
      <c r="F57" s="47">
        <f>F18</f>
        <v>49596.21</v>
      </c>
      <c r="G57" s="48">
        <f t="shared" si="269"/>
        <v>0.4375</v>
      </c>
      <c r="H57" s="48">
        <f t="shared" si="269"/>
        <v>0.15338660358201789</v>
      </c>
      <c r="I57" s="49">
        <f t="shared" si="270"/>
        <v>1417.0345714285713</v>
      </c>
      <c r="J57" s="66">
        <f>J18</f>
        <v>17</v>
      </c>
      <c r="K57" s="47">
        <f>K18</f>
        <v>55505</v>
      </c>
      <c r="L57" s="48">
        <f t="shared" si="271"/>
        <v>0.25</v>
      </c>
      <c r="M57" s="48">
        <f t="shared" si="271"/>
        <v>0.14218197653568318</v>
      </c>
      <c r="N57" s="49">
        <f t="shared" si="272"/>
        <v>3265</v>
      </c>
      <c r="O57" s="66">
        <f>O18</f>
        <v>6</v>
      </c>
      <c r="P57" s="47">
        <f>P18</f>
        <v>16700</v>
      </c>
      <c r="Q57" s="48">
        <f t="shared" si="273"/>
        <v>7.0588235294117646E-2</v>
      </c>
      <c r="R57" s="48">
        <f t="shared" si="273"/>
        <v>2.7709563947700272E-2</v>
      </c>
      <c r="S57" s="49">
        <f t="shared" si="274"/>
        <v>2783.3333333333335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38</v>
      </c>
      <c r="AE57" s="47">
        <f>AE18</f>
        <v>72945.75</v>
      </c>
      <c r="AF57" s="48">
        <f t="shared" si="279"/>
        <v>0.1165644171779141</v>
      </c>
      <c r="AG57" s="48">
        <f t="shared" si="279"/>
        <v>4.3920613565114577E-2</v>
      </c>
      <c r="AH57" s="49">
        <f t="shared" si="280"/>
        <v>1919.625</v>
      </c>
      <c r="AI57" s="66">
        <f>AI18</f>
        <v>96</v>
      </c>
      <c r="AJ57" s="47">
        <f>AJ18</f>
        <v>194746.96</v>
      </c>
      <c r="AK57" s="48">
        <f t="shared" si="281"/>
        <v>0.17173524150268335</v>
      </c>
      <c r="AL57" s="48">
        <f t="shared" si="281"/>
        <v>6.5411565887181722E-2</v>
      </c>
      <c r="AM57" s="49">
        <f t="shared" si="282"/>
        <v>2028.6141666666665</v>
      </c>
      <c r="AN57" s="10"/>
      <c r="AO57" s="66">
        <f>AO18</f>
        <v>39</v>
      </c>
      <c r="AP57" s="47">
        <f>AP18</f>
        <v>60822.92</v>
      </c>
      <c r="AQ57" s="48">
        <f t="shared" si="283"/>
        <v>0.14772727272727273</v>
      </c>
      <c r="AR57" s="48">
        <f t="shared" si="283"/>
        <v>4.7130688247735156E-2</v>
      </c>
      <c r="AS57" s="49">
        <f t="shared" si="284"/>
        <v>1559.5620512820512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39</v>
      </c>
      <c r="BT57" s="47">
        <f>BT18</f>
        <v>60822.92</v>
      </c>
      <c r="BU57" s="48">
        <f t="shared" si="295"/>
        <v>0.14772727272727273</v>
      </c>
      <c r="BV57" s="48">
        <f t="shared" si="295"/>
        <v>4.7130688247735156E-2</v>
      </c>
      <c r="BW57" s="49">
        <f t="shared" si="296"/>
        <v>1559.5620512820512</v>
      </c>
      <c r="BY57" s="66">
        <f>BY18</f>
        <v>135</v>
      </c>
      <c r="BZ57" s="47">
        <f>BZ18</f>
        <v>255569.88</v>
      </c>
      <c r="CA57" s="48">
        <f t="shared" si="297"/>
        <v>0.16403402187120292</v>
      </c>
      <c r="CB57" s="48">
        <f t="shared" si="297"/>
        <v>5.988367686960859E-2</v>
      </c>
      <c r="CC57" s="49">
        <f t="shared" si="298"/>
        <v>1893.1102222222223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9</v>
      </c>
      <c r="F58" s="54">
        <f>F28</f>
        <v>17555</v>
      </c>
      <c r="G58" s="55">
        <f t="shared" si="269"/>
        <v>0.1125</v>
      </c>
      <c r="H58" s="55">
        <f t="shared" si="269"/>
        <v>5.4292491823111563E-2</v>
      </c>
      <c r="I58" s="56">
        <f t="shared" si="270"/>
        <v>1950.5555555555557</v>
      </c>
      <c r="J58" s="67">
        <f>J28</f>
        <v>6</v>
      </c>
      <c r="K58" s="54">
        <f>K28</f>
        <v>17925</v>
      </c>
      <c r="L58" s="55">
        <f t="shared" si="271"/>
        <v>8.8235294117647065E-2</v>
      </c>
      <c r="M58" s="55">
        <f t="shared" si="271"/>
        <v>4.5916799016343053E-2</v>
      </c>
      <c r="N58" s="56">
        <f t="shared" si="272"/>
        <v>2987.5</v>
      </c>
      <c r="O58" s="67">
        <f>O28</f>
        <v>1</v>
      </c>
      <c r="P58" s="54">
        <f>P28</f>
        <v>2950</v>
      </c>
      <c r="Q58" s="55">
        <f t="shared" si="273"/>
        <v>1.1764705882352941E-2</v>
      </c>
      <c r="R58" s="55">
        <f t="shared" si="273"/>
        <v>4.8948032123183119E-3</v>
      </c>
      <c r="S58" s="56">
        <f t="shared" si="274"/>
        <v>2950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17</v>
      </c>
      <c r="AE58" s="54">
        <f>AE28</f>
        <v>26726.42</v>
      </c>
      <c r="AF58" s="55">
        <f t="shared" si="279"/>
        <v>5.2147239263803678E-2</v>
      </c>
      <c r="AG58" s="55">
        <f t="shared" si="279"/>
        <v>1.609196923465657E-2</v>
      </c>
      <c r="AH58" s="56">
        <f t="shared" si="280"/>
        <v>1572.1423529411763</v>
      </c>
      <c r="AI58" s="67">
        <f>AI28</f>
        <v>33</v>
      </c>
      <c r="AJ58" s="54">
        <f>AJ28</f>
        <v>65156.42</v>
      </c>
      <c r="AK58" s="55">
        <f t="shared" si="281"/>
        <v>5.9033989266547404E-2</v>
      </c>
      <c r="AL58" s="55">
        <f t="shared" si="281"/>
        <v>2.1884723950519613E-2</v>
      </c>
      <c r="AM58" s="56">
        <f t="shared" si="282"/>
        <v>1974.4369696969698</v>
      </c>
      <c r="AN58" s="10"/>
      <c r="AO58" s="67">
        <f>AO28</f>
        <v>27</v>
      </c>
      <c r="AP58" s="54">
        <f>AP28</f>
        <v>50466.65</v>
      </c>
      <c r="AQ58" s="55">
        <f t="shared" si="283"/>
        <v>0.10227272727272728</v>
      </c>
      <c r="AR58" s="55">
        <f t="shared" si="283"/>
        <v>3.9105783610151629E-2</v>
      </c>
      <c r="AS58" s="56">
        <f t="shared" si="284"/>
        <v>1869.1351851851853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27</v>
      </c>
      <c r="BT58" s="54">
        <f>BT28</f>
        <v>50466.65</v>
      </c>
      <c r="BU58" s="55">
        <f t="shared" si="295"/>
        <v>0.10227272727272728</v>
      </c>
      <c r="BV58" s="55">
        <f t="shared" si="295"/>
        <v>3.9105783610151629E-2</v>
      </c>
      <c r="BW58" s="56">
        <f t="shared" si="296"/>
        <v>1869.1351851851853</v>
      </c>
      <c r="BY58" s="67">
        <f>BY28</f>
        <v>60</v>
      </c>
      <c r="BZ58" s="54">
        <f>BZ28</f>
        <v>115623.07</v>
      </c>
      <c r="CA58" s="55">
        <f t="shared" si="297"/>
        <v>7.2904009720534624E-2</v>
      </c>
      <c r="CB58" s="55">
        <f t="shared" si="297"/>
        <v>2.709213841064579E-2</v>
      </c>
      <c r="CC58" s="56">
        <f t="shared" si="298"/>
        <v>1927.0511666666669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80</v>
      </c>
      <c r="F59" s="40">
        <f>SUM(F56:F58)</f>
        <v>323341.21000000002</v>
      </c>
      <c r="G59" s="41">
        <f>IF(E59=0,"-",E59/E$88)</f>
        <v>0.11461318051575932</v>
      </c>
      <c r="H59" s="41">
        <f>IF(F59=0,"-",F59/F$88)</f>
        <v>0.15157294428850263</v>
      </c>
      <c r="I59" s="42">
        <f t="shared" si="270"/>
        <v>4041.7651250000004</v>
      </c>
      <c r="J59" s="68">
        <f>SUM(J56:J58)</f>
        <v>68</v>
      </c>
      <c r="K59" s="40">
        <f>SUM(K56:K58)</f>
        <v>390380</v>
      </c>
      <c r="L59" s="41">
        <f>IF(J59=0,"-",J59/J$88)</f>
        <v>0.15280898876404495</v>
      </c>
      <c r="M59" s="41">
        <f>IF(K59=0,"-",K59/K$88)</f>
        <v>0.21699169841944799</v>
      </c>
      <c r="N59" s="42">
        <f t="shared" si="272"/>
        <v>5740.8823529411766</v>
      </c>
      <c r="O59" s="68">
        <f>SUM(O56:O58)</f>
        <v>85</v>
      </c>
      <c r="P59" s="40">
        <f>SUM(P56:P58)</f>
        <v>602680</v>
      </c>
      <c r="Q59" s="41">
        <f>IF(O59=0,"-",O59/O$88)</f>
        <v>0.24079320113314448</v>
      </c>
      <c r="R59" s="41">
        <f>IF(P59=0,"-",P59/P$88)</f>
        <v>0.32733230978350042</v>
      </c>
      <c r="S59" s="42">
        <f t="shared" si="274"/>
        <v>7090.3529411764703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326</v>
      </c>
      <c r="AE59" s="40">
        <f>SUM(AE56:AE58)</f>
        <v>1660854.53</v>
      </c>
      <c r="AF59" s="41">
        <f>IF(AD59=0,"-",AD59/AD$88)</f>
        <v>0.19451073985680192</v>
      </c>
      <c r="AG59" s="41">
        <f>IF(AE59=0,"-",AE59/AE$88)</f>
        <v>0.26148668012195664</v>
      </c>
      <c r="AH59" s="42">
        <f t="shared" si="280"/>
        <v>5094.6457975460125</v>
      </c>
      <c r="AI59" s="68">
        <f>SUM(AI56:AI58)</f>
        <v>559</v>
      </c>
      <c r="AJ59" s="40">
        <f>SUM(AJ56:AJ58)</f>
        <v>2977255.74</v>
      </c>
      <c r="AK59" s="41">
        <f>IF(AI59=0,"-",AI59/AI$88)</f>
        <v>0.17622950819672131</v>
      </c>
      <c r="AL59" s="41">
        <f>IF(AJ59=0,"-",AJ59/AJ$88)</f>
        <v>0.24554556907905803</v>
      </c>
      <c r="AM59" s="42">
        <f t="shared" si="282"/>
        <v>5326.0388908765653</v>
      </c>
      <c r="AN59" s="16"/>
      <c r="AO59" s="68">
        <f>SUM(AO56:AO58)</f>
        <v>264</v>
      </c>
      <c r="AP59" s="40">
        <f>SUM(AP56:AP58)</f>
        <v>1290516.2699999998</v>
      </c>
      <c r="AQ59" s="41">
        <f>IF(AO59=0,"-",AO59/AO$88)</f>
        <v>0.19584569732937684</v>
      </c>
      <c r="AR59" s="41">
        <f>IF(AP59=0,"-",AP59/AP$88)</f>
        <v>0.25533687808867411</v>
      </c>
      <c r="AS59" s="42">
        <f t="shared" si="284"/>
        <v>4888.3192045454534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264</v>
      </c>
      <c r="BT59" s="40">
        <f>SUM(BT56:BT58)</f>
        <v>1290516.2699999998</v>
      </c>
      <c r="BU59" s="41">
        <f>IF(BS59=0,"-",BS59/BS$88)</f>
        <v>0.22018348623853212</v>
      </c>
      <c r="BV59" s="41">
        <f>IF(BT59=0,"-",BT59/BT$88)</f>
        <v>0.28818766846288502</v>
      </c>
      <c r="BW59" s="42">
        <f t="shared" si="296"/>
        <v>4888.3192045454534</v>
      </c>
      <c r="BY59" s="68">
        <f>SUM(BY56:BY58)</f>
        <v>823</v>
      </c>
      <c r="BZ59" s="40">
        <f>SUM(BZ56:BZ58)</f>
        <v>4267772.0100000007</v>
      </c>
      <c r="CA59" s="41">
        <f>IF(BY59=0,"-",BY59/BY$88)</f>
        <v>0.18828643331045528</v>
      </c>
      <c r="CB59" s="41">
        <f>IF(BZ59=0,"-",BZ59/BZ$88)</f>
        <v>0.25704661526671552</v>
      </c>
      <c r="CC59" s="42">
        <f t="shared" si="298"/>
        <v>5185.6282017010944</v>
      </c>
    </row>
    <row r="60" spans="3:81" s="3" customFormat="1" ht="4.55" customHeight="1" outlineLevel="1" thickTop="1" thickBot="1" x14ac:dyDescent="0.35">
      <c r="C60"/>
      <c r="D60"/>
      <c r="E60" s="50">
        <f>E9</f>
        <v>244</v>
      </c>
      <c r="F60" s="51">
        <f>F9</f>
        <v>813957.49</v>
      </c>
      <c r="G60" s="52">
        <f>IF(E60=0,"-",E60/E$63)</f>
        <v>7.625</v>
      </c>
      <c r="H60" s="52">
        <f>IF(F60=0,"-",F60/F$63)</f>
        <v>30.365588321098173</v>
      </c>
      <c r="I60" s="51">
        <f t="shared" si="270"/>
        <v>3335.8913524590162</v>
      </c>
      <c r="J60" s="50">
        <f>J9</f>
        <v>57</v>
      </c>
      <c r="K60" s="51">
        <f>K9</f>
        <v>216335</v>
      </c>
      <c r="L60" s="52">
        <f>IF(J60=0,"-",J60/J$63)</f>
        <v>5.1818181818181817</v>
      </c>
      <c r="M60" s="52">
        <f>IF(K60=0,"-",K60/K$63)</f>
        <v>21.493790362642823</v>
      </c>
      <c r="N60" s="51">
        <f t="shared" si="272"/>
        <v>3795.3508771929824</v>
      </c>
      <c r="O60" s="50">
        <f>O9</f>
        <v>12</v>
      </c>
      <c r="P60" s="51">
        <f>P9</f>
        <v>46850.71</v>
      </c>
      <c r="Q60" s="52">
        <f>IF(O60=0,"-",O60/O$63)</f>
        <v>12</v>
      </c>
      <c r="R60" s="52">
        <f>IF(P60=0,"-",P60/P$63)</f>
        <v>90.097519230769223</v>
      </c>
      <c r="S60" s="51">
        <f t="shared" si="274"/>
        <v>3904.2258333333334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0</v>
      </c>
      <c r="AE60" s="51">
        <f>AE9</f>
        <v>0</v>
      </c>
      <c r="AF60" s="52" t="str">
        <f>IF(AD60=0,"-",AD60/AD$63)</f>
        <v>-</v>
      </c>
      <c r="AG60" s="52" t="str">
        <f>IF(AE60=0,"-",AE60/AE$63)</f>
        <v>-</v>
      </c>
      <c r="AH60" s="51" t="str">
        <f t="shared" si="280"/>
        <v>-</v>
      </c>
      <c r="AI60" s="50">
        <f>AI9</f>
        <v>313</v>
      </c>
      <c r="AJ60" s="51">
        <f>AJ9</f>
        <v>1077143.2</v>
      </c>
      <c r="AK60" s="52">
        <f>IF(AI60=0,"-",AI60/AI$63)</f>
        <v>6.9555555555555557</v>
      </c>
      <c r="AL60" s="52">
        <f>IF(AJ60=0,"-",AJ60/AJ$63)</f>
        <v>27.555283592383375</v>
      </c>
      <c r="AM60" s="51">
        <f t="shared" si="282"/>
        <v>3441.3520766773163</v>
      </c>
      <c r="AN60" s="10"/>
      <c r="AO60" s="50">
        <f>AO9</f>
        <v>0</v>
      </c>
      <c r="AP60" s="51">
        <f>AP9</f>
        <v>0</v>
      </c>
      <c r="AQ60" s="52" t="str">
        <f>IF(AO60=0,"-",AO60/AO$63)</f>
        <v>-</v>
      </c>
      <c r="AR60" s="52" t="str">
        <f>IF(AP60=0,"-",AP60/AP$63)</f>
        <v>-</v>
      </c>
      <c r="AS60" s="51" t="str">
        <f t="shared" si="284"/>
        <v>-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313</v>
      </c>
      <c r="BZ60" s="51">
        <f>BZ9</f>
        <v>1077143.2</v>
      </c>
      <c r="CA60" s="52">
        <f>IF(BY60=0,"-",BY60/BY$63)</f>
        <v>6.9555555555555557</v>
      </c>
      <c r="CB60" s="52">
        <f>IF(BZ60=0,"-",BZ60/BZ$63)</f>
        <v>27.555283592383375</v>
      </c>
      <c r="CC60" s="51">
        <f t="shared" si="298"/>
        <v>3441.3520766773163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244</v>
      </c>
      <c r="F61" s="36">
        <f>F9</f>
        <v>813957.49</v>
      </c>
      <c r="G61" s="37">
        <f t="shared" ref="G61:H63" si="299">IF(E61=0,"-",E61/E$64)</f>
        <v>0.56612529002320189</v>
      </c>
      <c r="H61" s="37">
        <f t="shared" si="299"/>
        <v>0.69823023446946564</v>
      </c>
      <c r="I61" s="38">
        <f t="shared" si="270"/>
        <v>3335.8913524590162</v>
      </c>
      <c r="J61" s="65">
        <f>J9</f>
        <v>57</v>
      </c>
      <c r="K61" s="36">
        <f>K9</f>
        <v>216335</v>
      </c>
      <c r="L61" s="37">
        <f t="shared" ref="L61:M63" si="300">IF(J61=0,"-",J61/J$64)</f>
        <v>0.35849056603773582</v>
      </c>
      <c r="M61" s="37">
        <f t="shared" si="300"/>
        <v>0.51932448328012104</v>
      </c>
      <c r="N61" s="38">
        <f t="shared" si="272"/>
        <v>3795.3508771929824</v>
      </c>
      <c r="O61" s="65">
        <f>O9</f>
        <v>12</v>
      </c>
      <c r="P61" s="36">
        <f>P9</f>
        <v>46850.71</v>
      </c>
      <c r="Q61" s="37">
        <f t="shared" ref="Q61:R63" si="301">IF(O61=0,"-",O61/O$64)</f>
        <v>0.16438356164383561</v>
      </c>
      <c r="R61" s="37">
        <f t="shared" si="301"/>
        <v>0.25163483628219646</v>
      </c>
      <c r="S61" s="38">
        <f t="shared" si="274"/>
        <v>3904.2258333333334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0</v>
      </c>
      <c r="AE61" s="36">
        <f>AE9</f>
        <v>0</v>
      </c>
      <c r="AF61" s="37" t="str">
        <f t="shared" ref="AF61:AG63" si="304">IF(AD61=0,"-",AD61/AD$64)</f>
        <v>-</v>
      </c>
      <c r="AG61" s="37" t="str">
        <f t="shared" si="304"/>
        <v>-</v>
      </c>
      <c r="AH61" s="38" t="str">
        <f t="shared" si="280"/>
        <v>-</v>
      </c>
      <c r="AI61" s="65">
        <f>AI9</f>
        <v>313</v>
      </c>
      <c r="AJ61" s="36">
        <f>AJ9</f>
        <v>1077143.2</v>
      </c>
      <c r="AK61" s="37">
        <f t="shared" ref="AK61:AL63" si="305">IF(AI61=0,"-",AI61/AI$64)</f>
        <v>0.47138554216867468</v>
      </c>
      <c r="AL61" s="37">
        <f t="shared" si="305"/>
        <v>0.6084870684030439</v>
      </c>
      <c r="AM61" s="38">
        <f t="shared" si="282"/>
        <v>3441.3520766773163</v>
      </c>
      <c r="AN61" s="10"/>
      <c r="AO61" s="65">
        <f>AO9</f>
        <v>0</v>
      </c>
      <c r="AP61" s="36">
        <f>AP9</f>
        <v>0</v>
      </c>
      <c r="AQ61" s="37" t="str">
        <f t="shared" ref="AQ61:AR63" si="306">IF(AO61=0,"-",AO61/AO$64)</f>
        <v>-</v>
      </c>
      <c r="AR61" s="37" t="str">
        <f t="shared" si="306"/>
        <v>-</v>
      </c>
      <c r="AS61" s="38" t="str">
        <f t="shared" si="284"/>
        <v>-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313</v>
      </c>
      <c r="BZ61" s="36">
        <f>BZ9</f>
        <v>1077143.2</v>
      </c>
      <c r="CA61" s="37">
        <f t="shared" ref="CA61:CB63" si="313">IF(BY61=0,"-",BY61/BY$64)</f>
        <v>0.47138554216867468</v>
      </c>
      <c r="CB61" s="37">
        <f t="shared" si="313"/>
        <v>0.6084870684030439</v>
      </c>
      <c r="CC61" s="38">
        <f t="shared" si="298"/>
        <v>3441.3520766773163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155</v>
      </c>
      <c r="F62" s="47">
        <f>F19</f>
        <v>324980.94</v>
      </c>
      <c r="G62" s="48">
        <f t="shared" si="299"/>
        <v>0.35962877030162416</v>
      </c>
      <c r="H62" s="48">
        <f t="shared" si="299"/>
        <v>0.27877563720718063</v>
      </c>
      <c r="I62" s="49">
        <f t="shared" si="270"/>
        <v>2096.6512258064517</v>
      </c>
      <c r="J62" s="66">
        <f>J19</f>
        <v>91</v>
      </c>
      <c r="K62" s="47">
        <f>K19</f>
        <v>190170</v>
      </c>
      <c r="L62" s="48">
        <f t="shared" si="300"/>
        <v>0.57232704402515722</v>
      </c>
      <c r="M62" s="48">
        <f t="shared" si="300"/>
        <v>0.45651391122740476</v>
      </c>
      <c r="N62" s="49">
        <f t="shared" si="272"/>
        <v>2089.7802197802198</v>
      </c>
      <c r="O62" s="66">
        <f>O19</f>
        <v>60</v>
      </c>
      <c r="P62" s="47">
        <f>P19</f>
        <v>138814.6</v>
      </c>
      <c r="Q62" s="48">
        <f t="shared" si="301"/>
        <v>0.82191780821917804</v>
      </c>
      <c r="R62" s="48">
        <f t="shared" si="301"/>
        <v>0.74557224734862282</v>
      </c>
      <c r="S62" s="49">
        <f t="shared" si="274"/>
        <v>2313.5766666666668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306</v>
      </c>
      <c r="AJ62" s="47">
        <f>AJ19</f>
        <v>653965.54</v>
      </c>
      <c r="AK62" s="48">
        <f t="shared" si="305"/>
        <v>0.46084337349397592</v>
      </c>
      <c r="AL62" s="48">
        <f t="shared" si="305"/>
        <v>0.36943052165321527</v>
      </c>
      <c r="AM62" s="49">
        <f t="shared" si="282"/>
        <v>2137.1422875816993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306</v>
      </c>
      <c r="BZ62" s="47">
        <f>BZ19</f>
        <v>653965.54</v>
      </c>
      <c r="CA62" s="48">
        <f t="shared" si="313"/>
        <v>0.46084337349397592</v>
      </c>
      <c r="CB62" s="48">
        <f t="shared" si="313"/>
        <v>0.36943052165321527</v>
      </c>
      <c r="CC62" s="49">
        <f t="shared" si="298"/>
        <v>2137.1422875816993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32</v>
      </c>
      <c r="F63" s="54">
        <f>F29</f>
        <v>26805.26</v>
      </c>
      <c r="G63" s="55">
        <f t="shared" si="299"/>
        <v>7.4245939675174011E-2</v>
      </c>
      <c r="H63" s="55">
        <f t="shared" si="299"/>
        <v>2.2994128323353825E-2</v>
      </c>
      <c r="I63" s="56">
        <f t="shared" si="270"/>
        <v>837.66437499999995</v>
      </c>
      <c r="J63" s="67">
        <f>J29</f>
        <v>11</v>
      </c>
      <c r="K63" s="54">
        <f>K29</f>
        <v>10065</v>
      </c>
      <c r="L63" s="55">
        <f t="shared" si="300"/>
        <v>6.9182389937106917E-2</v>
      </c>
      <c r="M63" s="55">
        <f t="shared" si="300"/>
        <v>2.4161605492474255E-2</v>
      </c>
      <c r="N63" s="56">
        <f t="shared" si="272"/>
        <v>915</v>
      </c>
      <c r="O63" s="67">
        <f>O29</f>
        <v>1</v>
      </c>
      <c r="P63" s="54">
        <f>P29</f>
        <v>520</v>
      </c>
      <c r="Q63" s="55">
        <f t="shared" si="301"/>
        <v>1.3698630136986301E-2</v>
      </c>
      <c r="R63" s="55">
        <f t="shared" si="301"/>
        <v>2.7929163691807909E-3</v>
      </c>
      <c r="S63" s="56">
        <f t="shared" si="274"/>
        <v>520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1</v>
      </c>
      <c r="AE63" s="54">
        <f>AE29</f>
        <v>1700</v>
      </c>
      <c r="AF63" s="55">
        <f t="shared" si="304"/>
        <v>1</v>
      </c>
      <c r="AG63" s="55">
        <f t="shared" si="304"/>
        <v>1</v>
      </c>
      <c r="AH63" s="56">
        <f t="shared" si="280"/>
        <v>1700</v>
      </c>
      <c r="AI63" s="67">
        <f>AI29</f>
        <v>45</v>
      </c>
      <c r="AJ63" s="54">
        <f>AJ29</f>
        <v>39090.259999999995</v>
      </c>
      <c r="AK63" s="55">
        <f t="shared" si="305"/>
        <v>6.7771084337349394E-2</v>
      </c>
      <c r="AL63" s="55">
        <f t="shared" si="305"/>
        <v>2.2082409943740784E-2</v>
      </c>
      <c r="AM63" s="56">
        <f t="shared" si="282"/>
        <v>868.6724444444443</v>
      </c>
      <c r="AN63" s="10"/>
      <c r="AO63" s="67">
        <f>AO29</f>
        <v>0</v>
      </c>
      <c r="AP63" s="54">
        <f>AP29</f>
        <v>0</v>
      </c>
      <c r="AQ63" s="55" t="str">
        <f t="shared" si="306"/>
        <v>-</v>
      </c>
      <c r="AR63" s="55" t="str">
        <f t="shared" si="306"/>
        <v>-</v>
      </c>
      <c r="AS63" s="56" t="str">
        <f t="shared" si="284"/>
        <v>-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0</v>
      </c>
      <c r="BT63" s="54">
        <f>BT29</f>
        <v>0</v>
      </c>
      <c r="BU63" s="55" t="str">
        <f t="shared" si="312"/>
        <v>-</v>
      </c>
      <c r="BV63" s="55" t="str">
        <f t="shared" si="312"/>
        <v>-</v>
      </c>
      <c r="BW63" s="56" t="str">
        <f t="shared" si="296"/>
        <v>-</v>
      </c>
      <c r="BY63" s="67">
        <f>BY29</f>
        <v>45</v>
      </c>
      <c r="BZ63" s="54">
        <f>BZ29</f>
        <v>39090.259999999995</v>
      </c>
      <c r="CA63" s="55">
        <f t="shared" si="313"/>
        <v>6.7771084337349394E-2</v>
      </c>
      <c r="CB63" s="55">
        <f t="shared" si="313"/>
        <v>2.2082409943740784E-2</v>
      </c>
      <c r="CC63" s="56">
        <f t="shared" si="298"/>
        <v>868.6724444444443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431</v>
      </c>
      <c r="F64" s="40">
        <f>SUM(F61:F63)</f>
        <v>1165743.69</v>
      </c>
      <c r="G64" s="41">
        <f>IF(E64=0,"-",E64/E$88)</f>
        <v>0.61747851002865328</v>
      </c>
      <c r="H64" s="41">
        <f>IF(F64=0,"-",F64/F$88)</f>
        <v>0.54646669807119064</v>
      </c>
      <c r="I64" s="42"/>
      <c r="J64" s="68">
        <f>SUM(J61:J63)</f>
        <v>159</v>
      </c>
      <c r="K64" s="40">
        <f>SUM(K61:K63)</f>
        <v>416570</v>
      </c>
      <c r="L64" s="41">
        <f>IF(J64=0,"-",J64/J$88)</f>
        <v>0.35730337078651686</v>
      </c>
      <c r="M64" s="41">
        <f>IF(K64=0,"-",K64/K$88)</f>
        <v>0.23154934118189827</v>
      </c>
      <c r="N64" s="42"/>
      <c r="O64" s="68">
        <f>SUM(O61:O63)</f>
        <v>73</v>
      </c>
      <c r="P64" s="40">
        <f>SUM(P61:P63)</f>
        <v>186185.31</v>
      </c>
      <c r="Q64" s="41">
        <f>IF(O64=0,"-",O64/O$88)</f>
        <v>0.20679886685552407</v>
      </c>
      <c r="R64" s="41">
        <f>IF(P64=0,"-",P64/P$88)</f>
        <v>0.10112243241862524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1</v>
      </c>
      <c r="AE64" s="40">
        <f>SUM(AE61:AE63)</f>
        <v>1700</v>
      </c>
      <c r="AF64" s="41">
        <f>IF(AD64=0,"-",AD64/AD$88)</f>
        <v>5.966587112171838E-4</v>
      </c>
      <c r="AG64" s="41">
        <f>IF(AE64=0,"-",AE64/AE$88)</f>
        <v>2.6764978399843742E-4</v>
      </c>
      <c r="AH64" s="42"/>
      <c r="AI64" s="68">
        <f>SUM(AI61:AI63)</f>
        <v>664</v>
      </c>
      <c r="AJ64" s="40">
        <f>SUM(AJ61:AJ63)</f>
        <v>1770199</v>
      </c>
      <c r="AK64" s="41">
        <f>IF(AI64=0,"-",AI64/AI$88)</f>
        <v>0.20933165195460277</v>
      </c>
      <c r="AL64" s="41">
        <f>IF(AJ64=0,"-",AJ64/AJ$88)</f>
        <v>0.14599502320152699</v>
      </c>
      <c r="AM64" s="42"/>
      <c r="AN64" s="16"/>
      <c r="AO64" s="68">
        <f>SUM(AO61:AO63)</f>
        <v>0</v>
      </c>
      <c r="AP64" s="40">
        <f>SUM(AP61:AP63)</f>
        <v>0</v>
      </c>
      <c r="AQ64" s="41" t="str">
        <f>IF(AO64=0,"-",AO64/AO$88)</f>
        <v>-</v>
      </c>
      <c r="AR64" s="41" t="str">
        <f>IF(AP64=0,"-",AP64/AP$88)</f>
        <v>-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0</v>
      </c>
      <c r="BT64" s="40">
        <f>SUM(BT61:BT63)</f>
        <v>0</v>
      </c>
      <c r="BU64" s="41" t="str">
        <f>IF(BS64=0,"-",BS64/BS$88)</f>
        <v>-</v>
      </c>
      <c r="BV64" s="41" t="str">
        <f>IF(BT64=0,"-",BT64/BT$88)</f>
        <v>-</v>
      </c>
      <c r="BW64" s="42"/>
      <c r="BY64" s="68">
        <f>SUM(BY61:BY63)</f>
        <v>664</v>
      </c>
      <c r="BZ64" s="40">
        <f>SUM(BZ61:BZ63)</f>
        <v>1770199</v>
      </c>
      <c r="CA64" s="41">
        <f>IF(BY64=0,"-",BY64/BY$88)</f>
        <v>0.15191031800503318</v>
      </c>
      <c r="CB64" s="41">
        <f>IF(BZ64=0,"-",BZ64/BZ$88)</f>
        <v>0.10661854949897487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4</v>
      </c>
      <c r="F65" s="51">
        <f>F11</f>
        <v>9980.25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2495.0625</v>
      </c>
      <c r="J65" s="50">
        <f>J11</f>
        <v>34</v>
      </c>
      <c r="K65" s="51">
        <f>K11</f>
        <v>227650</v>
      </c>
      <c r="L65" s="52" t="e">
        <f>IF(J65=0,"-",J65/J$72)</f>
        <v>#DIV/0!</v>
      </c>
      <c r="M65" s="52" t="e">
        <f>IF(K65=0,"-",K65/K$72)</f>
        <v>#DIV/0!</v>
      </c>
      <c r="N65" s="51">
        <f>IF(J65&gt;0,K65/J65,"-")</f>
        <v>6695.588235294118</v>
      </c>
      <c r="O65" s="50">
        <f>O11</f>
        <v>52</v>
      </c>
      <c r="P65" s="51">
        <f>P11</f>
        <v>360242.71</v>
      </c>
      <c r="Q65" s="52">
        <f>IF(O65=0,"-",O65/O$72)</f>
        <v>13</v>
      </c>
      <c r="R65" s="52">
        <f>IF(P65=0,"-",P65/P$72)</f>
        <v>42.733417556346382</v>
      </c>
      <c r="S65" s="51">
        <f>IF(O65&gt;0,P65/O65,"-")</f>
        <v>6927.7444230769233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389</v>
      </c>
      <c r="AE65" s="51">
        <f>AE11</f>
        <v>1332619.9099999999</v>
      </c>
      <c r="AF65" s="52">
        <f>IF(AD65=0,"-",AD65/AD$72)</f>
        <v>22.882352941176471</v>
      </c>
      <c r="AG65" s="52">
        <f>IF(AE65=0,"-",AE65/AE$72)</f>
        <v>60.37198982670607</v>
      </c>
      <c r="AH65" s="51">
        <f>IF(AD65&gt;0,AE65/AD65,"-")</f>
        <v>3425.7581233933161</v>
      </c>
      <c r="AI65" s="50">
        <f>AI11</f>
        <v>479</v>
      </c>
      <c r="AJ65" s="51">
        <f>AJ11</f>
        <v>1930492.8699999999</v>
      </c>
      <c r="AK65" s="52">
        <f>IF(AI65=0,"-",AI65/AI$72)</f>
        <v>22.80952380952381</v>
      </c>
      <c r="AL65" s="52">
        <f>IF(AJ65=0,"-",AJ65/AJ$72)</f>
        <v>63.287627182210024</v>
      </c>
      <c r="AM65" s="51">
        <f>IF(AI65&gt;0,AJ65/AI65,"-")</f>
        <v>4030.2565135699369</v>
      </c>
      <c r="AN65" s="10"/>
      <c r="AO65" s="50">
        <f>AO11</f>
        <v>149</v>
      </c>
      <c r="AP65" s="51">
        <f>AP11</f>
        <v>576129.84000000008</v>
      </c>
      <c r="AQ65" s="52">
        <f>IF(AO65=0,"-",AO65/AO$72)</f>
        <v>14.9</v>
      </c>
      <c r="AR65" s="52">
        <f>IF(AP65=0,"-",AP65/AP$72)</f>
        <v>60.94999629727586</v>
      </c>
      <c r="AS65" s="51">
        <f>IF(AO65&gt;0,AP65/AO65,"-")</f>
        <v>3866.6432214765105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479</v>
      </c>
      <c r="BZ65" s="51">
        <f>BZ11</f>
        <v>1930492.8699999999</v>
      </c>
      <c r="CA65" s="52">
        <f>IF(BY65=0,"-",BY65/BY$72)</f>
        <v>15.451612903225806</v>
      </c>
      <c r="CB65" s="52">
        <f>IF(BZ65=0,"-",BZ65/BZ$72)</f>
        <v>48.315492949991466</v>
      </c>
      <c r="CC65" s="51">
        <f>IF(BY65&gt;0,BZ65/BY65,"-")</f>
        <v>4030.2565135699369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66</v>
      </c>
      <c r="F66" s="36">
        <f>F10</f>
        <v>298944.75</v>
      </c>
      <c r="G66" s="37">
        <f t="shared" ref="G66:H68" si="314">IF(E66=0,"-",E66/E$64)</f>
        <v>0.1531322505800464</v>
      </c>
      <c r="H66" s="37">
        <f t="shared" si="314"/>
        <v>0.25644123366432292</v>
      </c>
      <c r="I66" s="38">
        <f>IF(E66&gt;0,F66/E66,"-")</f>
        <v>4529.465909090909</v>
      </c>
      <c r="J66" s="65">
        <f>J10</f>
        <v>66</v>
      </c>
      <c r="K66" s="36">
        <f>K10</f>
        <v>263825</v>
      </c>
      <c r="L66" s="37">
        <f t="shared" ref="L66:M68" si="315">IF(J66=0,"-",J66/J$64)</f>
        <v>0.41509433962264153</v>
      </c>
      <c r="M66" s="37">
        <f t="shared" si="315"/>
        <v>0.63332693184818878</v>
      </c>
      <c r="N66" s="38">
        <f>IF(J66&gt;0,K66/J66,"-")</f>
        <v>3997.348484848485</v>
      </c>
      <c r="O66" s="65">
        <f>O10</f>
        <v>17</v>
      </c>
      <c r="P66" s="36">
        <f>P10</f>
        <v>77435</v>
      </c>
      <c r="Q66" s="37">
        <f t="shared" ref="Q66:R68" si="316">IF(O66=0,"-",O66/O$64)</f>
        <v>0.23287671232876711</v>
      </c>
      <c r="R66" s="37">
        <f t="shared" si="316"/>
        <v>0.41590284432214336</v>
      </c>
      <c r="S66" s="38">
        <f>IF(O66&gt;0,P66/O66,"-")</f>
        <v>4555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149</v>
      </c>
      <c r="AJ66" s="36">
        <f>AJ10</f>
        <v>640204.75</v>
      </c>
      <c r="AK66" s="37">
        <f t="shared" ref="AK66:AL68" si="320">IF(AI66=0,"-",AI66/AI$64)</f>
        <v>0.22439759036144577</v>
      </c>
      <c r="AL66" s="37">
        <f t="shared" si="320"/>
        <v>0.3616569380052751</v>
      </c>
      <c r="AM66" s="38">
        <f>IF(AI66&gt;0,AJ66/AI66,"-")</f>
        <v>4296.6761744966443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149</v>
      </c>
      <c r="BZ66" s="36">
        <f>BZ10</f>
        <v>640204.75</v>
      </c>
      <c r="CA66" s="37">
        <f t="shared" ref="CA66:CB68" si="328">IF(BY66=0,"-",BY66/BY$64)</f>
        <v>0.22439759036144577</v>
      </c>
      <c r="CB66" s="37">
        <f t="shared" si="328"/>
        <v>0.3616569380052751</v>
      </c>
      <c r="CC66" s="38">
        <f>IF(BY66&gt;0,BZ66/BY66,"-")</f>
        <v>4296.6761744966443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67</v>
      </c>
      <c r="F67" s="47">
        <f>F20</f>
        <v>100162.45</v>
      </c>
      <c r="G67" s="48">
        <f t="shared" si="314"/>
        <v>0.1554524361948956</v>
      </c>
      <c r="H67" s="48">
        <f t="shared" si="314"/>
        <v>8.592150303640074E-2</v>
      </c>
      <c r="I67" s="49">
        <f>IF(E67&gt;0,F67/E67,"-")</f>
        <v>1494.9619402985074</v>
      </c>
      <c r="J67" s="66">
        <f>J20</f>
        <v>38</v>
      </c>
      <c r="K67" s="47">
        <f>K20</f>
        <v>60075</v>
      </c>
      <c r="L67" s="48">
        <f t="shared" si="315"/>
        <v>0.2389937106918239</v>
      </c>
      <c r="M67" s="48">
        <f t="shared" si="315"/>
        <v>0.14421345752214515</v>
      </c>
      <c r="N67" s="49">
        <f>IF(J67&gt;0,K67/J67,"-")</f>
        <v>1580.921052631579</v>
      </c>
      <c r="O67" s="66">
        <f>O20</f>
        <v>18</v>
      </c>
      <c r="P67" s="47">
        <f>P20</f>
        <v>20004</v>
      </c>
      <c r="Q67" s="48">
        <f t="shared" si="316"/>
        <v>0.24657534246575341</v>
      </c>
      <c r="R67" s="48">
        <f t="shared" si="316"/>
        <v>0.10744134432517796</v>
      </c>
      <c r="S67" s="49">
        <f>IF(O67&gt;0,P67/O67,"-")</f>
        <v>1111.3333333333333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123</v>
      </c>
      <c r="AJ67" s="47">
        <f>AJ20</f>
        <v>180241.45</v>
      </c>
      <c r="AK67" s="48">
        <f t="shared" si="320"/>
        <v>0.18524096385542169</v>
      </c>
      <c r="AL67" s="48">
        <f t="shared" si="320"/>
        <v>0.10181988013776982</v>
      </c>
      <c r="AM67" s="49">
        <f>IF(AI67&gt;0,AJ67/AI67,"-")</f>
        <v>1465.3776422764229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123</v>
      </c>
      <c r="BZ67" s="47">
        <f>BZ20</f>
        <v>180241.45</v>
      </c>
      <c r="CA67" s="48">
        <f t="shared" si="328"/>
        <v>0.18524096385542169</v>
      </c>
      <c r="CB67" s="48">
        <f t="shared" si="328"/>
        <v>0.10181988013776982</v>
      </c>
      <c r="CC67" s="49">
        <f>IF(BY67&gt;0,BZ67/BY67,"-")</f>
        <v>1465.3776422764229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11</v>
      </c>
      <c r="F68" s="54">
        <f>F30</f>
        <v>23500.95</v>
      </c>
      <c r="G68" s="55">
        <f t="shared" si="314"/>
        <v>2.5522041763341066E-2</v>
      </c>
      <c r="H68" s="55">
        <f t="shared" si="314"/>
        <v>2.0159620164875183E-2</v>
      </c>
      <c r="I68" s="56">
        <f>IF(E68&gt;0,F68/E68,"-")</f>
        <v>2136.4500000000003</v>
      </c>
      <c r="J68" s="67">
        <f>J30</f>
        <v>3</v>
      </c>
      <c r="K68" s="54">
        <f>K30</f>
        <v>2625</v>
      </c>
      <c r="L68" s="55">
        <f t="shared" si="315"/>
        <v>1.8867924528301886E-2</v>
      </c>
      <c r="M68" s="55">
        <f t="shared" si="315"/>
        <v>6.3014619391698872E-3</v>
      </c>
      <c r="N68" s="56">
        <f>IF(J68&gt;0,K68/J68,"-")</f>
        <v>875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14</v>
      </c>
      <c r="AJ68" s="54">
        <f>AJ30</f>
        <v>26125.95</v>
      </c>
      <c r="AK68" s="55">
        <f t="shared" si="320"/>
        <v>2.1084337349397589E-2</v>
      </c>
      <c r="AL68" s="55">
        <f t="shared" si="320"/>
        <v>1.4758764410103046E-2</v>
      </c>
      <c r="AM68" s="56">
        <f>IF(AI68&gt;0,AJ68/AI68,"-")</f>
        <v>1866.1392857142857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14</v>
      </c>
      <c r="BZ68" s="54">
        <f>BZ30</f>
        <v>26125.95</v>
      </c>
      <c r="CA68" s="55">
        <f t="shared" si="328"/>
        <v>2.1084337349397589E-2</v>
      </c>
      <c r="CB68" s="55">
        <f t="shared" si="328"/>
        <v>1.4758764410103046E-2</v>
      </c>
      <c r="CC68" s="56">
        <f>IF(BY68&gt;0,BZ68/BY68,"-")</f>
        <v>1866.1392857142857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144</v>
      </c>
      <c r="F69" s="40">
        <f>SUM(F66:F68)</f>
        <v>422608.15</v>
      </c>
      <c r="G69" s="41">
        <f>IF(E69=0,"-",E69/E$88)</f>
        <v>0.20630372492836677</v>
      </c>
      <c r="H69" s="41">
        <f>IF(F69=0,"-",F69/F$88)</f>
        <v>0.19810639533332963</v>
      </c>
      <c r="I69" s="42"/>
      <c r="J69" s="68">
        <f>SUM(J66:J68)</f>
        <v>107</v>
      </c>
      <c r="K69" s="40">
        <f>SUM(K66:K68)</f>
        <v>326525</v>
      </c>
      <c r="L69" s="41">
        <f>IF(J69=0,"-",J69/J$88)</f>
        <v>0.24044943820224718</v>
      </c>
      <c r="M69" s="41">
        <f>IF(K69=0,"-",K69/K$88)</f>
        <v>0.18149806426151507</v>
      </c>
      <c r="N69" s="42"/>
      <c r="O69" s="68">
        <f>SUM(O66:O68)</f>
        <v>35</v>
      </c>
      <c r="P69" s="40">
        <f>SUM(P66:P68)</f>
        <v>97439</v>
      </c>
      <c r="Q69" s="41">
        <f>IF(O69=0,"-",O69/O$88)</f>
        <v>9.9150141643059492E-2</v>
      </c>
      <c r="R69" s="41">
        <f>IF(P69=0,"-",P69/P$88)</f>
        <v>5.2921837348169007E-2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286</v>
      </c>
      <c r="AJ69" s="40">
        <f>SUM(AJ66:AJ68)</f>
        <v>846572.14999999991</v>
      </c>
      <c r="AK69" s="41">
        <f>IF(AI69=0,"-",AI69/AI$88)</f>
        <v>9.0163934426229511E-2</v>
      </c>
      <c r="AL69" s="41">
        <f>IF(AJ69=0,"-",AJ69/AJ$88)</f>
        <v>6.9820014970642608E-2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286</v>
      </c>
      <c r="BZ69" s="40">
        <f>SUM(BZ66:BZ68)</f>
        <v>846572.14999999991</v>
      </c>
      <c r="CA69" s="41">
        <f>IF(BY69=0,"-",BY69/BY$88)</f>
        <v>6.543125142987874E-2</v>
      </c>
      <c r="CB69" s="41">
        <f>IF(BZ69=0,"-",BZ69/BZ$88)</f>
        <v>5.0988784130613883E-2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4</v>
      </c>
      <c r="F70" s="36">
        <f>F11</f>
        <v>9980.25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2495.0625</v>
      </c>
      <c r="J70" s="65">
        <f>J11</f>
        <v>34</v>
      </c>
      <c r="K70" s="36">
        <f>K11</f>
        <v>227650</v>
      </c>
      <c r="L70" s="37">
        <f t="shared" ref="L70:M72" si="330">IF(J70=0,"-",J70/J$73)</f>
        <v>1</v>
      </c>
      <c r="M70" s="37">
        <f t="shared" si="330"/>
        <v>1</v>
      </c>
      <c r="N70" s="38">
        <f>IF(J70&gt;0,K70/J70,"-")</f>
        <v>6695.588235294118</v>
      </c>
      <c r="O70" s="65">
        <f>O11</f>
        <v>52</v>
      </c>
      <c r="P70" s="36">
        <f>P11</f>
        <v>360242.71</v>
      </c>
      <c r="Q70" s="37">
        <f t="shared" ref="Q70:R72" si="331">IF(O70=0,"-",O70/O$73)</f>
        <v>0.82539682539682535</v>
      </c>
      <c r="R70" s="37">
        <f t="shared" si="331"/>
        <v>0.92140116377943615</v>
      </c>
      <c r="S70" s="38">
        <f>IF(O70&gt;0,P70/O70,"-")</f>
        <v>6927.7444230769233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389</v>
      </c>
      <c r="AE70" s="36">
        <f>AE11</f>
        <v>1332619.9099999999</v>
      </c>
      <c r="AF70" s="37">
        <f t="shared" ref="AF70:AG72" si="334">IF(AD70=0,"-",AD70/AD$73)</f>
        <v>0.61746031746031749</v>
      </c>
      <c r="AG70" s="37">
        <f t="shared" si="334"/>
        <v>0.80144696483500399</v>
      </c>
      <c r="AH70" s="38">
        <f>IF(AD70&gt;0,AE70/AD70,"-")</f>
        <v>3425.7581233933161</v>
      </c>
      <c r="AI70" s="65">
        <f>AI11</f>
        <v>479</v>
      </c>
      <c r="AJ70" s="36">
        <f>AJ11</f>
        <v>1930492.8699999999</v>
      </c>
      <c r="AK70" s="37">
        <f t="shared" ref="AK70:AL72" si="335">IF(AI70=0,"-",AI70/AI$73)</f>
        <v>0.65526675786593702</v>
      </c>
      <c r="AL70" s="37">
        <f t="shared" si="335"/>
        <v>0.84250581155497961</v>
      </c>
      <c r="AM70" s="38">
        <f>IF(AI70&gt;0,AJ70/AI70,"-")</f>
        <v>4030.2565135699369</v>
      </c>
      <c r="AN70" s="10"/>
      <c r="AO70" s="65">
        <f>AO11</f>
        <v>149</v>
      </c>
      <c r="AP70" s="36">
        <f>AP11</f>
        <v>576129.84000000008</v>
      </c>
      <c r="AQ70" s="37">
        <f t="shared" ref="AQ70:AR72" si="336">IF(AO70=0,"-",AO70/AO$73)</f>
        <v>0.47909967845659163</v>
      </c>
      <c r="AR70" s="37">
        <f t="shared" si="336"/>
        <v>0.722992372304745</v>
      </c>
      <c r="AS70" s="38">
        <f>IF(AO70&gt;0,AP70/AO70,"-")</f>
        <v>3866.6432214765105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479</v>
      </c>
      <c r="BZ70" s="36">
        <f>BZ11</f>
        <v>1930492.8699999999</v>
      </c>
      <c r="CA70" s="37">
        <f t="shared" ref="CA70:CB72" si="343">IF(BY70=0,"-",BY70/BY$73)</f>
        <v>0.53639417693169089</v>
      </c>
      <c r="CB70" s="37">
        <f t="shared" si="343"/>
        <v>0.76847495043447644</v>
      </c>
      <c r="CC70" s="38">
        <f>IF(BY70&gt;0,BZ70/BY70,"-")</f>
        <v>4030.2565135699369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7</v>
      </c>
      <c r="P71" s="47">
        <f>P21</f>
        <v>22300</v>
      </c>
      <c r="Q71" s="48">
        <f t="shared" si="331"/>
        <v>0.1111111111111111</v>
      </c>
      <c r="R71" s="48">
        <f t="shared" si="331"/>
        <v>5.7037229017851396E-2</v>
      </c>
      <c r="S71" s="49">
        <f>IF(O71&gt;0,P71/O71,"-")</f>
        <v>3185.7142857142858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224</v>
      </c>
      <c r="AE71" s="47">
        <f>AE21</f>
        <v>308074.03999999998</v>
      </c>
      <c r="AF71" s="48">
        <f t="shared" si="334"/>
        <v>0.35555555555555557</v>
      </c>
      <c r="AG71" s="48">
        <f t="shared" si="334"/>
        <v>0.18527788940393186</v>
      </c>
      <c r="AH71" s="49">
        <f>IF(AD71&gt;0,AE71/AD71,"-")</f>
        <v>1375.3305357142856</v>
      </c>
      <c r="AI71" s="66">
        <f>AI21</f>
        <v>231</v>
      </c>
      <c r="AJ71" s="47">
        <f>AJ21</f>
        <v>330374.03999999998</v>
      </c>
      <c r="AK71" s="48">
        <f t="shared" si="335"/>
        <v>0.31600547195622436</v>
      </c>
      <c r="AL71" s="48">
        <f t="shared" si="335"/>
        <v>0.14418185791429383</v>
      </c>
      <c r="AM71" s="49">
        <f>IF(AI71&gt;0,AJ71/AI71,"-")</f>
        <v>1430.1906493506492</v>
      </c>
      <c r="AN71" s="10"/>
      <c r="AO71" s="66">
        <f>AO21</f>
        <v>152</v>
      </c>
      <c r="AP71" s="47">
        <f>AP21</f>
        <v>211286.15</v>
      </c>
      <c r="AQ71" s="48">
        <f t="shared" si="336"/>
        <v>0.4887459807073955</v>
      </c>
      <c r="AR71" s="48">
        <f t="shared" si="336"/>
        <v>0.26514557000490752</v>
      </c>
      <c r="AS71" s="49">
        <f>IF(AO71&gt;0,AP71/AO71,"-")</f>
        <v>1390.0404605263157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152</v>
      </c>
      <c r="BT71" s="47">
        <f>BT21</f>
        <v>211286.15</v>
      </c>
      <c r="BU71" s="48">
        <f t="shared" si="342"/>
        <v>0.93827160493827155</v>
      </c>
      <c r="BV71" s="48">
        <f t="shared" si="342"/>
        <v>0.95717786622324641</v>
      </c>
      <c r="BW71" s="49">
        <f>IF(BS71&gt;0,BT71/BS71,"-")</f>
        <v>1390.0404605263157</v>
      </c>
      <c r="BY71" s="66">
        <f>BY21</f>
        <v>383</v>
      </c>
      <c r="BZ71" s="47">
        <f>BZ21</f>
        <v>541660.18999999994</v>
      </c>
      <c r="CA71" s="48">
        <f t="shared" si="343"/>
        <v>0.42889137737961924</v>
      </c>
      <c r="CB71" s="48">
        <f t="shared" si="343"/>
        <v>0.21561969698576461</v>
      </c>
      <c r="CC71" s="49">
        <f>IF(BY71&gt;0,BZ71/BY71,"-")</f>
        <v>1414.2563707571801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0</v>
      </c>
      <c r="K72" s="54">
        <f>K31</f>
        <v>0</v>
      </c>
      <c r="L72" s="55" t="str">
        <f t="shared" si="330"/>
        <v>-</v>
      </c>
      <c r="M72" s="55" t="str">
        <f t="shared" si="330"/>
        <v>-</v>
      </c>
      <c r="N72" s="49" t="str">
        <f>IF(J72&gt;0,K72/J72,"-")</f>
        <v>-</v>
      </c>
      <c r="O72" s="67">
        <f>O31</f>
        <v>4</v>
      </c>
      <c r="P72" s="54">
        <f>P31</f>
        <v>8430</v>
      </c>
      <c r="Q72" s="55">
        <f t="shared" si="331"/>
        <v>6.3492063492063489E-2</v>
      </c>
      <c r="R72" s="55">
        <f t="shared" si="331"/>
        <v>2.1561607202712434E-2</v>
      </c>
      <c r="S72" s="49">
        <f>IF(O72&gt;0,P72/O72,"-")</f>
        <v>2107.5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17</v>
      </c>
      <c r="AE72" s="54">
        <f>AE31</f>
        <v>22073.48</v>
      </c>
      <c r="AF72" s="55">
        <f t="shared" si="334"/>
        <v>2.6984126984126985E-2</v>
      </c>
      <c r="AG72" s="55">
        <f t="shared" si="334"/>
        <v>1.3275145761064132E-2</v>
      </c>
      <c r="AH72" s="49">
        <f>IF(AD72&gt;0,AE72/AD72,"-")</f>
        <v>1298.44</v>
      </c>
      <c r="AI72" s="67">
        <f>AI31</f>
        <v>21</v>
      </c>
      <c r="AJ72" s="54">
        <f>AJ31</f>
        <v>30503.48</v>
      </c>
      <c r="AK72" s="55">
        <f t="shared" si="335"/>
        <v>2.8727770177838577E-2</v>
      </c>
      <c r="AL72" s="55">
        <f t="shared" si="335"/>
        <v>1.3312330530726639E-2</v>
      </c>
      <c r="AM72" s="49">
        <f>IF(AI72&gt;0,AJ72/AI72,"-")</f>
        <v>1452.5466666666666</v>
      </c>
      <c r="AN72" s="10"/>
      <c r="AO72" s="67">
        <f>AO31</f>
        <v>10</v>
      </c>
      <c r="AP72" s="54">
        <f>AP31</f>
        <v>9452.5</v>
      </c>
      <c r="AQ72" s="55">
        <f t="shared" si="336"/>
        <v>3.215434083601286E-2</v>
      </c>
      <c r="AR72" s="55">
        <f t="shared" si="336"/>
        <v>1.1862057690347374E-2</v>
      </c>
      <c r="AS72" s="49">
        <f>IF(AO72&gt;0,AP72/AO72,"-")</f>
        <v>945.25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10</v>
      </c>
      <c r="BT72" s="54">
        <f>BT31</f>
        <v>9452.5</v>
      </c>
      <c r="BU72" s="55">
        <f t="shared" si="342"/>
        <v>6.1728395061728392E-2</v>
      </c>
      <c r="BV72" s="55">
        <f t="shared" si="342"/>
        <v>4.2822133776753639E-2</v>
      </c>
      <c r="BW72" s="49">
        <f>IF(BS72&gt;0,BT72/BS72,"-")</f>
        <v>945.25</v>
      </c>
      <c r="BY72" s="67">
        <f>BY31</f>
        <v>31</v>
      </c>
      <c r="BZ72" s="54">
        <f>BZ31</f>
        <v>39955.979999999996</v>
      </c>
      <c r="CA72" s="55">
        <f t="shared" si="343"/>
        <v>3.471444568868981E-2</v>
      </c>
      <c r="CB72" s="55">
        <f t="shared" si="343"/>
        <v>1.590535257975904E-2</v>
      </c>
      <c r="CC72" s="49">
        <f>IF(BY72&gt;0,BZ72/BY72,"-")</f>
        <v>1288.9025806451612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4</v>
      </c>
      <c r="F73" s="40">
        <f>SUM(F70:F72)</f>
        <v>9980.25</v>
      </c>
      <c r="G73" s="41">
        <f>IF(E73=0,"-",E73/E$88)</f>
        <v>5.7306590257879654E-3</v>
      </c>
      <c r="H73" s="41">
        <f>IF(F73=0,"-",F73/F$88)</f>
        <v>4.6784505978539771E-3</v>
      </c>
      <c r="I73" s="42"/>
      <c r="J73" s="68">
        <f>SUM(J70:J72)</f>
        <v>34</v>
      </c>
      <c r="K73" s="40">
        <f>SUM(K70:K72)</f>
        <v>227650</v>
      </c>
      <c r="L73" s="41">
        <f>IF(J73=0,"-",J73/J$88)</f>
        <v>7.6404494382022473E-2</v>
      </c>
      <c r="M73" s="41">
        <f>IF(K73=0,"-",K73/K$88)</f>
        <v>0.12653865501610567</v>
      </c>
      <c r="N73" s="42"/>
      <c r="O73" s="68">
        <f>SUM(O70:O72)</f>
        <v>63</v>
      </c>
      <c r="P73" s="40">
        <f>SUM(P70:P72)</f>
        <v>390972.71</v>
      </c>
      <c r="Q73" s="41">
        <f>IF(O73=0,"-",O73/O$88)</f>
        <v>0.17847025495750707</v>
      </c>
      <c r="R73" s="41">
        <f>IF(P73=0,"-",P73/P$88)</f>
        <v>0.21234817851366344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630</v>
      </c>
      <c r="AE73" s="40">
        <f>SUM(AE70:AE72)</f>
        <v>1662767.43</v>
      </c>
      <c r="AF73" s="41">
        <f>IF(AD73=0,"-",AD73/AD$88)</f>
        <v>0.37589498806682575</v>
      </c>
      <c r="AG73" s="41">
        <f>IF(AE73=0,"-",AE73/AE$88)</f>
        <v>0.26178784910537461</v>
      </c>
      <c r="AH73" s="42"/>
      <c r="AI73" s="68">
        <f>SUM(AI70:AI72)</f>
        <v>731</v>
      </c>
      <c r="AJ73" s="40">
        <f>SUM(AJ70:AJ72)</f>
        <v>2291370.3899999997</v>
      </c>
      <c r="AK73" s="41">
        <f>IF(AI73=0,"-",AI73/AI$88)</f>
        <v>0.23045397225725095</v>
      </c>
      <c r="AL73" s="41">
        <f>IF(AJ73=0,"-",AJ73/AJ$88)</f>
        <v>0.18897800374496987</v>
      </c>
      <c r="AM73" s="42"/>
      <c r="AN73" s="16"/>
      <c r="AO73" s="68">
        <f>SUM(AO70:AO72)</f>
        <v>311</v>
      </c>
      <c r="AP73" s="40">
        <f>SUM(AP70:AP72)</f>
        <v>796868.49000000011</v>
      </c>
      <c r="AQ73" s="41">
        <f>IF(AO73=0,"-",AO73/AO$88)</f>
        <v>0.23071216617210683</v>
      </c>
      <c r="AR73" s="41">
        <f>IF(AP73=0,"-",AP73/AP$88)</f>
        <v>0.15766551512274687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162</v>
      </c>
      <c r="BT73" s="40">
        <f>SUM(BT70:BT72)</f>
        <v>220738.65</v>
      </c>
      <c r="BU73" s="41">
        <f>IF(BS73=0,"-",BS73/BS$88)</f>
        <v>0.13511259382819016</v>
      </c>
      <c r="BV73" s="41">
        <f>IF(BT73=0,"-",BT73/BT$88)</f>
        <v>4.9293572163289986E-2</v>
      </c>
      <c r="BW73" s="42"/>
      <c r="BY73" s="68">
        <f>SUM(BY70:BY72)</f>
        <v>893</v>
      </c>
      <c r="BZ73" s="40">
        <f>SUM(BZ70:BZ72)</f>
        <v>2512109.0399999996</v>
      </c>
      <c r="CA73" s="41">
        <f>IF(BY73=0,"-",BY73/BY$88)</f>
        <v>0.20430107526881722</v>
      </c>
      <c r="CB73" s="41">
        <f>IF(BZ73=0,"-",BZ73/BZ$88)</f>
        <v>0.15130356645103868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154</v>
      </c>
      <c r="AE75" s="36">
        <f>AE12</f>
        <v>796205.26</v>
      </c>
      <c r="AF75" s="37">
        <f t="shared" ref="AF75:AG77" si="349">IF(AD75=0,"-",AD75/AD$73)</f>
        <v>0.24444444444444444</v>
      </c>
      <c r="AG75" s="37">
        <f t="shared" si="349"/>
        <v>0.47884343031664989</v>
      </c>
      <c r="AH75" s="38">
        <f>IF(AD75&gt;0,AE75/AD75,"-")</f>
        <v>5170.1640259740261</v>
      </c>
      <c r="AI75" s="65">
        <f>AI12</f>
        <v>154</v>
      </c>
      <c r="AJ75" s="36">
        <f>AJ12</f>
        <v>796205.26</v>
      </c>
      <c r="AK75" s="37">
        <f t="shared" ref="AK75:AL77" si="350">IF(AI75=0,"-",AI75/AI$73)</f>
        <v>0.2106703146374829</v>
      </c>
      <c r="AL75" s="37">
        <f t="shared" si="350"/>
        <v>0.34747994626918444</v>
      </c>
      <c r="AM75" s="38">
        <f>IF(AI75&gt;0,AJ75/AI75,"-")</f>
        <v>5170.1640259740261</v>
      </c>
      <c r="AN75" s="10"/>
      <c r="AO75" s="65">
        <f>AO12</f>
        <v>266</v>
      </c>
      <c r="AP75" s="36">
        <f>AP12</f>
        <v>1043554.33</v>
      </c>
      <c r="AQ75" s="37">
        <f t="shared" ref="AQ75:AR77" si="351">IF(AO75=0,"-",AO75/AO$73)</f>
        <v>0.85530546623794212</v>
      </c>
      <c r="AR75" s="37">
        <f t="shared" si="351"/>
        <v>1.3095690733109548</v>
      </c>
      <c r="AS75" s="38">
        <f>IF(AO75&gt;0,AP75/AO75,"-")</f>
        <v>3923.1365789473684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266</v>
      </c>
      <c r="BT75" s="36">
        <f>BT12</f>
        <v>1043554.33</v>
      </c>
      <c r="BU75" s="37">
        <f t="shared" ref="BU75:BV77" si="357">IF(BS75=0,"-",BS75/BS$73)</f>
        <v>1.6419753086419753</v>
      </c>
      <c r="BV75" s="37">
        <f t="shared" si="357"/>
        <v>4.727556003445704</v>
      </c>
      <c r="BW75" s="38">
        <f>IF(BS75&gt;0,BT75/BS75,"-")</f>
        <v>3923.1365789473684</v>
      </c>
      <c r="BY75" s="65">
        <f>BY12</f>
        <v>420</v>
      </c>
      <c r="BZ75" s="36">
        <f>BZ12</f>
        <v>1839759.5899999999</v>
      </c>
      <c r="CA75" s="37">
        <f t="shared" ref="CA75:CB77" si="358">IF(BY75=0,"-",BY75/BY$73)</f>
        <v>0.47032474804031354</v>
      </c>
      <c r="CB75" s="37">
        <f t="shared" si="358"/>
        <v>0.73235658194200048</v>
      </c>
      <c r="CC75" s="38">
        <f>IF(BY75&gt;0,BZ75/BY75,"-")</f>
        <v>4380.3799761904756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210</v>
      </c>
      <c r="AE76" s="47">
        <f>AE22</f>
        <v>294858.03999999998</v>
      </c>
      <c r="AF76" s="48">
        <f t="shared" si="349"/>
        <v>0.33333333333333331</v>
      </c>
      <c r="AG76" s="48">
        <f t="shared" si="349"/>
        <v>0.17732969426758616</v>
      </c>
      <c r="AH76" s="49">
        <f>IF(AD76&gt;0,AE76/AD76,"-")</f>
        <v>1404.0859047619047</v>
      </c>
      <c r="AI76" s="66">
        <f>AI22</f>
        <v>210</v>
      </c>
      <c r="AJ76" s="47">
        <f>AJ22</f>
        <v>294858.03999999998</v>
      </c>
      <c r="AK76" s="48">
        <f t="shared" si="350"/>
        <v>0.2872777017783858</v>
      </c>
      <c r="AL76" s="48">
        <f t="shared" si="350"/>
        <v>0.12868196311116686</v>
      </c>
      <c r="AM76" s="49">
        <f>IF(AI76&gt;0,AJ76/AI76,"-")</f>
        <v>1404.0859047619047</v>
      </c>
      <c r="AN76" s="10"/>
      <c r="AO76" s="66">
        <f>AO22</f>
        <v>189</v>
      </c>
      <c r="AP76" s="47">
        <f>AP22</f>
        <v>224273.19</v>
      </c>
      <c r="AQ76" s="48">
        <f t="shared" si="351"/>
        <v>0.60771704180064312</v>
      </c>
      <c r="AR76" s="48">
        <f t="shared" si="351"/>
        <v>0.28144316510745704</v>
      </c>
      <c r="AS76" s="49">
        <f>IF(AO76&gt;0,AP76/AO76,"-")</f>
        <v>1186.630634920635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189</v>
      </c>
      <c r="BT76" s="47">
        <f>BT22</f>
        <v>224273.19</v>
      </c>
      <c r="BU76" s="48">
        <f t="shared" si="357"/>
        <v>1.1666666666666667</v>
      </c>
      <c r="BV76" s="48">
        <f t="shared" si="357"/>
        <v>1.0160123295127519</v>
      </c>
      <c r="BW76" s="49">
        <f>IF(BS76&gt;0,BT76/BS76,"-")</f>
        <v>1186.630634920635</v>
      </c>
      <c r="BY76" s="66">
        <f>BY22</f>
        <v>399</v>
      </c>
      <c r="BZ76" s="47">
        <f>BZ22</f>
        <v>519131.23</v>
      </c>
      <c r="CA76" s="48">
        <f t="shared" si="358"/>
        <v>0.44680851063829785</v>
      </c>
      <c r="CB76" s="48">
        <f t="shared" si="358"/>
        <v>0.20665155123998918</v>
      </c>
      <c r="CC76" s="49">
        <f>IF(BY76&gt;0,BZ76/BY76,"-")</f>
        <v>1301.0807769423559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21</v>
      </c>
      <c r="AE77" s="54">
        <f>AE32</f>
        <v>32445.5</v>
      </c>
      <c r="AF77" s="55">
        <f t="shared" si="349"/>
        <v>3.3333333333333333E-2</v>
      </c>
      <c r="AG77" s="55">
        <f t="shared" si="349"/>
        <v>1.951295136927237E-2</v>
      </c>
      <c r="AH77" s="49">
        <f>IF(AD77&gt;0,AE77/AD77,"-")</f>
        <v>1545.0238095238096</v>
      </c>
      <c r="AI77" s="67">
        <f>AI32</f>
        <v>21</v>
      </c>
      <c r="AJ77" s="54">
        <f>AJ32</f>
        <v>32445.5</v>
      </c>
      <c r="AK77" s="55">
        <f t="shared" si="350"/>
        <v>2.8727770177838577E-2</v>
      </c>
      <c r="AL77" s="55">
        <f t="shared" si="350"/>
        <v>1.4159867013032321E-2</v>
      </c>
      <c r="AM77" s="49">
        <f>IF(AI77&gt;0,AJ77/AI77,"-")</f>
        <v>1545.0238095238096</v>
      </c>
      <c r="AN77" s="10"/>
      <c r="AO77" s="67">
        <f>AO32</f>
        <v>30</v>
      </c>
      <c r="AP77" s="54">
        <f>AP32</f>
        <v>44873.75</v>
      </c>
      <c r="AQ77" s="55">
        <f t="shared" si="351"/>
        <v>9.6463022508038579E-2</v>
      </c>
      <c r="AR77" s="55">
        <f t="shared" si="351"/>
        <v>5.6312616903700125E-2</v>
      </c>
      <c r="AS77" s="49">
        <f>IF(AO77&gt;0,AP77/AO77,"-")</f>
        <v>1495.7916666666667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30</v>
      </c>
      <c r="BT77" s="54">
        <f>BT32</f>
        <v>44873.75</v>
      </c>
      <c r="BU77" s="55">
        <f t="shared" si="357"/>
        <v>0.18518518518518517</v>
      </c>
      <c r="BV77" s="55">
        <f t="shared" si="357"/>
        <v>0.20328904793066371</v>
      </c>
      <c r="BW77" s="49">
        <f>IF(BS77&gt;0,BT77/BS77,"-")</f>
        <v>1495.7916666666667</v>
      </c>
      <c r="BY77" s="67">
        <f>BY32</f>
        <v>51</v>
      </c>
      <c r="BZ77" s="54">
        <f>BZ32</f>
        <v>77319.25</v>
      </c>
      <c r="CA77" s="55">
        <f t="shared" si="358"/>
        <v>5.7110862262038077E-2</v>
      </c>
      <c r="CB77" s="55">
        <f t="shared" si="358"/>
        <v>3.0778620182824554E-2</v>
      </c>
      <c r="CC77" s="49">
        <f>IF(BY77&gt;0,BZ77/BY77,"-")</f>
        <v>1516.063725490196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385</v>
      </c>
      <c r="AE78" s="40">
        <f>SUM(AE75:AE77)</f>
        <v>1123508.8</v>
      </c>
      <c r="AF78" s="41">
        <f>IF(AD78=0,"-",AD78/AD$88)</f>
        <v>0.22971360381861575</v>
      </c>
      <c r="AG78" s="41">
        <f>IF(AE78=0,"-",AE78/AE$88)</f>
        <v>0.17688640449431978</v>
      </c>
      <c r="AH78" s="42"/>
      <c r="AI78" s="68">
        <f>SUM(AI75:AI77)</f>
        <v>385</v>
      </c>
      <c r="AJ78" s="40">
        <f>SUM(AJ75:AJ77)</f>
        <v>1123508.8</v>
      </c>
      <c r="AK78" s="41">
        <f>IF(AI78=0,"-",AI78/AI$88)</f>
        <v>0.12137452711223203</v>
      </c>
      <c r="AL78" s="41">
        <f>IF(AJ78=0,"-",AJ78/AJ$88)</f>
        <v>9.2660030495509124E-2</v>
      </c>
      <c r="AM78" s="42"/>
      <c r="AN78" s="16"/>
      <c r="AO78" s="68">
        <f>SUM(AO75:AO77)</f>
        <v>485</v>
      </c>
      <c r="AP78" s="40">
        <f>SUM(AP75:AP77)</f>
        <v>1312701.27</v>
      </c>
      <c r="AQ78" s="41">
        <f>IF(AO78=0,"-",AO78/AO$88)</f>
        <v>0.35979228486646886</v>
      </c>
      <c r="AR78" s="41">
        <f>IF(AP78=0,"-",AP78/AP$88)</f>
        <v>0.25972632188886524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485</v>
      </c>
      <c r="BT78" s="40">
        <f>SUM(BT75:BT77)</f>
        <v>1312701.27</v>
      </c>
      <c r="BU78" s="41">
        <f>IF(BS78=0,"-",BS78/BS$88)</f>
        <v>0.40450375312760634</v>
      </c>
      <c r="BV78" s="41">
        <f>IF(BT78=0,"-",BT78/BT$88)</f>
        <v>0.2931418434496515</v>
      </c>
      <c r="BW78" s="42"/>
      <c r="BY78" s="68">
        <f>SUM(BY75:BY77)</f>
        <v>870</v>
      </c>
      <c r="BZ78" s="40">
        <f>SUM(BZ75:BZ77)</f>
        <v>2436210.0699999998</v>
      </c>
      <c r="CA78" s="41">
        <f>IF(BY78=0,"-",BY78/BY$88)</f>
        <v>0.19903912148249828</v>
      </c>
      <c r="CB78" s="41">
        <f>IF(BZ78=0,"-",BZ78/BZ$88)</f>
        <v>0.14673219448107022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698</v>
      </c>
      <c r="F88" s="99">
        <f>F82+F73+F64+F54+F59+F69+F78+F87</f>
        <v>2133238.2999999998</v>
      </c>
      <c r="G88" s="100"/>
      <c r="H88" s="100"/>
      <c r="I88" s="101">
        <f>IF(E88&gt;0,F88/E88,"-")</f>
        <v>3056.2153295128937</v>
      </c>
      <c r="J88" s="98">
        <f>J82+J73+J64+J54+J59+J69+J78+J87</f>
        <v>445</v>
      </c>
      <c r="K88" s="99">
        <f>K82+K73+K64+K54+K59+K69+K78+K87</f>
        <v>1799055</v>
      </c>
      <c r="L88" s="100"/>
      <c r="M88" s="100"/>
      <c r="N88" s="101">
        <f>IF(J88&gt;0,K88/J88,"-")</f>
        <v>4042.8202247191011</v>
      </c>
      <c r="O88" s="98">
        <f>O82+O73+O64+O54+O59+O69+O78+O87</f>
        <v>353</v>
      </c>
      <c r="P88" s="99">
        <f>P82+P73+P64+P54+P59+P69+P78+P87</f>
        <v>1841187.02</v>
      </c>
      <c r="Q88" s="100"/>
      <c r="R88" s="100"/>
      <c r="S88" s="101">
        <f>IF(O88&gt;0,P88/O88,"-")</f>
        <v>5215.8272521246463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1676</v>
      </c>
      <c r="AE88" s="99">
        <f>AE82+AE73+AE64+AE54+AE59+AE69+AE78+AE87</f>
        <v>6351583.6799999997</v>
      </c>
      <c r="AF88" s="100"/>
      <c r="AG88" s="100"/>
      <c r="AH88" s="101">
        <f>IF(AD88&gt;0,AE88/AD88,"-")</f>
        <v>3789.7277326968974</v>
      </c>
      <c r="AI88" s="98">
        <f>AI82+AI73+AI64+AI54+AI59+AI69+AI78+AI87</f>
        <v>3172</v>
      </c>
      <c r="AJ88" s="99">
        <f>AJ82+AJ73+AJ64+AJ54+AJ59+AJ69+AJ78+AJ87</f>
        <v>12125064.000000002</v>
      </c>
      <c r="AK88" s="100"/>
      <c r="AL88" s="100"/>
      <c r="AM88" s="101">
        <f>IF(AI88&gt;0,AJ88/AI88,"-")</f>
        <v>3822.5296343001269</v>
      </c>
      <c r="AN88" s="17"/>
      <c r="AO88" s="98">
        <f>AO82+AO73+AO64+AO54+AO59+AO69+AO78+AO87</f>
        <v>1348</v>
      </c>
      <c r="AP88" s="99">
        <f>AP82+AP73+AP64+AP54+AP59+AP69+AP78+AP87</f>
        <v>5054171.0999999996</v>
      </c>
      <c r="AQ88" s="100"/>
      <c r="AR88" s="100"/>
      <c r="AS88" s="101">
        <f>IF(AO88&gt;0,AP88/AO88,"-")</f>
        <v>3749.3850890207714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1199</v>
      </c>
      <c r="BT88" s="99">
        <f>BT82+BT73+BT64+BT54+BT59+BT69+BT78+BT87</f>
        <v>4478041.26</v>
      </c>
      <c r="BU88" s="100"/>
      <c r="BV88" s="100"/>
      <c r="BW88" s="101">
        <f>IF(BS88&gt;0,BT88/BS88,"-")</f>
        <v>3734.8133944954125</v>
      </c>
      <c r="BY88" s="98">
        <f>BY82+BY73+BY64+BY54+BY59+BY69+BY78+BY87</f>
        <v>4371</v>
      </c>
      <c r="BZ88" s="99">
        <f>BZ82+BZ73+BZ64+BZ54+BZ59+BZ69+BZ78+BZ87</f>
        <v>16603105.26</v>
      </c>
      <c r="CA88" s="100"/>
      <c r="CB88" s="100"/>
      <c r="CC88" s="61">
        <f>IF(BY88&gt;0,BZ88/BY88,"-")</f>
        <v>3798.468373369938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9.7655660845455641E-2</v>
      </c>
      <c r="I90" s="57"/>
      <c r="J90" s="57"/>
      <c r="K90" s="44"/>
      <c r="L90" s="45"/>
      <c r="M90" s="45">
        <f t="shared" ref="M90" si="389">M5</f>
        <v>0.22936402065025144</v>
      </c>
      <c r="N90" s="57"/>
      <c r="O90" s="57"/>
      <c r="P90" s="44"/>
      <c r="Q90" s="45"/>
      <c r="R90" s="45">
        <f t="shared" ref="R90" si="390">R5</f>
        <v>0.28826233261668949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>
        <f t="shared" ref="AG90" si="393">AG5</f>
        <v>0.29475021298119675</v>
      </c>
      <c r="AH90" s="57"/>
      <c r="AI90" s="57"/>
      <c r="AJ90" s="44"/>
      <c r="AK90" s="45"/>
      <c r="AL90" s="45">
        <f t="shared" ref="AL90" si="394">AL5</f>
        <v>0.24954264358704994</v>
      </c>
      <c r="AM90" s="57"/>
      <c r="AN90" s="57"/>
      <c r="AO90" s="57"/>
      <c r="AP90" s="44"/>
      <c r="AQ90" s="45"/>
      <c r="AR90" s="45">
        <f t="shared" ref="AR90" si="395">AR5</f>
        <v>0.31927772630745493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0.36937691592417354</v>
      </c>
      <c r="BW90" s="57"/>
      <c r="BX90" s="57"/>
      <c r="BY90" s="57"/>
      <c r="BZ90" s="44"/>
      <c r="CA90" s="45"/>
      <c r="CB90" s="45">
        <f t="shared" ref="CB90" si="402">CB5</f>
        <v>0.28117284907987644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0.63716204345632366</v>
      </c>
      <c r="I92" s="57"/>
      <c r="J92" s="57"/>
      <c r="K92" s="44"/>
      <c r="L92" s="45"/>
      <c r="M92" s="45">
        <f t="shared" ref="M92" si="403">M16</f>
        <v>0.58416517268162593</v>
      </c>
      <c r="N92" s="57"/>
      <c r="O92" s="57"/>
      <c r="P92" s="44"/>
      <c r="Q92" s="45"/>
      <c r="R92" s="45">
        <f t="shared" ref="R92" si="404">R16</f>
        <v>0.60312592489340799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>
        <f t="shared" ref="AG92" si="407">AG16</f>
        <v>0.58684604229601667</v>
      </c>
      <c r="AH92" s="57"/>
      <c r="AI92" s="57"/>
      <c r="AJ92" s="44"/>
      <c r="AK92" s="45"/>
      <c r="AL92" s="45">
        <f t="shared" ref="AL92" si="408">AL16</f>
        <v>0.59771575035240976</v>
      </c>
      <c r="AM92" s="57"/>
      <c r="AN92" s="57"/>
      <c r="AO92" s="57"/>
      <c r="AP92" s="44"/>
      <c r="AQ92" s="45"/>
      <c r="AR92" s="45">
        <f t="shared" ref="AR92" si="409">AR16</f>
        <v>0.56351628302630574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0.496373503713541</v>
      </c>
      <c r="BW92" s="57"/>
      <c r="BX92" s="57"/>
      <c r="BY92" s="57"/>
      <c r="BZ92" s="44"/>
      <c r="CA92" s="45"/>
      <c r="CB92" s="45">
        <f t="shared" ref="CB92" si="416">CB16</f>
        <v>0.57096650722040887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0.22837709502295767</v>
      </c>
      <c r="I93" s="57"/>
      <c r="J93" s="57"/>
      <c r="K93" s="44"/>
      <c r="L93" s="45"/>
      <c r="M93" s="45">
        <f t="shared" ref="M93" si="417">M26</f>
        <v>0.16264560789347848</v>
      </c>
      <c r="N93" s="57"/>
      <c r="O93" s="57"/>
      <c r="P93" s="44"/>
      <c r="Q93" s="45"/>
      <c r="R93" s="45">
        <f t="shared" ref="R93" si="418">R26</f>
        <v>0.1025286410053774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>
        <f t="shared" ref="AG93" si="421">AG26</f>
        <v>0.10499529889041581</v>
      </c>
      <c r="AH93" s="57"/>
      <c r="AI93" s="57"/>
      <c r="AJ93" s="44"/>
      <c r="AK93" s="45"/>
      <c r="AL93" s="45">
        <f t="shared" ref="AL93" si="422">AL26</f>
        <v>0.13482893103866073</v>
      </c>
      <c r="AM93" s="57"/>
      <c r="AN93" s="57"/>
      <c r="AO93" s="57"/>
      <c r="AP93" s="44"/>
      <c r="AQ93" s="45"/>
      <c r="AR93" s="45">
        <f t="shared" ref="AR93" si="423">AR26</f>
        <v>9.5813572243993422E-2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0.1108480764645746</v>
      </c>
      <c r="BW93" s="57"/>
      <c r="BX93" s="57"/>
      <c r="BY93" s="57"/>
      <c r="BZ93" s="44"/>
      <c r="CA93" s="45"/>
      <c r="CB93" s="45">
        <f t="shared" ref="CB93" si="430">CB26</f>
        <v>0.12849919461786424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3.6805200675263057E-2</v>
      </c>
      <c r="I94" s="57"/>
      <c r="J94" s="57"/>
      <c r="K94" s="44"/>
      <c r="L94" s="45"/>
      <c r="M94" s="45">
        <f t="shared" ref="M94" si="431">M36</f>
        <v>2.3825198774644205E-2</v>
      </c>
      <c r="N94" s="57"/>
      <c r="O94" s="57"/>
      <c r="P94" s="44"/>
      <c r="Q94" s="45"/>
      <c r="R94" s="45">
        <f t="shared" ref="R94" si="432">R36</f>
        <v>6.0831014845251982E-3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1.3408445832370674E-2</v>
      </c>
      <c r="AH94" s="57"/>
      <c r="AI94" s="57"/>
      <c r="AJ94" s="44"/>
      <c r="AK94" s="45"/>
      <c r="AL94" s="45">
        <f t="shared" ref="AL94" si="436">AL36</f>
        <v>1.7912675021879661E-2</v>
      </c>
      <c r="AM94" s="57"/>
      <c r="AN94" s="57"/>
      <c r="AO94" s="57"/>
      <c r="AP94" s="44"/>
      <c r="AQ94" s="45"/>
      <c r="AR94" s="45">
        <f t="shared" ref="AR94" si="437">AR36</f>
        <v>2.139241842224595E-2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2.3401503897710847E-2</v>
      </c>
      <c r="BW94" s="57"/>
      <c r="BX94" s="57"/>
      <c r="BY94" s="57"/>
      <c r="BZ94" s="44"/>
      <c r="CA94" s="45"/>
      <c r="CB94" s="45">
        <f t="shared" ref="CB94" si="444">CB36</f>
        <v>1.9361449081850453E-2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60" xr:uid="{00000000-0009-0000-0000-000003000000}"/>
  <mergeCells count="26">
    <mergeCell ref="C84:C86"/>
    <mergeCell ref="AY3:BC3"/>
    <mergeCell ref="C66:C68"/>
    <mergeCell ref="C70:C72"/>
    <mergeCell ref="C75:C77"/>
    <mergeCell ref="C79:C81"/>
    <mergeCell ref="C56:C58"/>
    <mergeCell ref="C61:C63"/>
    <mergeCell ref="AO3:AS3"/>
    <mergeCell ref="AT3:AX3"/>
    <mergeCell ref="E3:I3"/>
    <mergeCell ref="J3:N3"/>
    <mergeCell ref="O3:S3"/>
    <mergeCell ref="T3:X3"/>
    <mergeCell ref="Y3:AC3"/>
    <mergeCell ref="AD3:AH3"/>
    <mergeCell ref="BD3:BH3"/>
    <mergeCell ref="BI3:BM3"/>
    <mergeCell ref="BN3:BR3"/>
    <mergeCell ref="BS3:BW3"/>
    <mergeCell ref="BY3:CC3"/>
    <mergeCell ref="AI3:AM3"/>
    <mergeCell ref="C28:C35"/>
    <mergeCell ref="C40:C47"/>
    <mergeCell ref="C8:C15"/>
    <mergeCell ref="C18:C2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10.7773437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79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35</v>
      </c>
      <c r="F5" s="36">
        <f>IFERROR(VLOOKUP($C$2&amp;"-"&amp;$A5&amp;"-"&amp;$D5&amp;"-"&amp;F$1,data!$L:$N,3,0),)</f>
        <v>197350</v>
      </c>
      <c r="G5" s="37">
        <f>IF(E5=0,"-",E5/E38)</f>
        <v>4.1371158392434985E-2</v>
      </c>
      <c r="H5" s="37">
        <f>IF(F5=0,"-",F5/F38)</f>
        <v>8.4499709780854901E-2</v>
      </c>
      <c r="I5" s="38">
        <f>IF(E5&gt;0,F5/E5,"-")</f>
        <v>5638.5714285714284</v>
      </c>
      <c r="J5" s="35">
        <f>IFERROR(VLOOKUP($C$2&amp;"-"&amp;$A5&amp;"-"&amp;$D5&amp;"-"&amp;J$1,data!$L:$N,2,0),)</f>
        <v>72</v>
      </c>
      <c r="K5" s="36">
        <f>IFERROR(VLOOKUP($C$2&amp;"-"&amp;$A5&amp;"-"&amp;$D5&amp;"-"&amp;K$1,data!$L:$N,3,0),)</f>
        <v>408757.95</v>
      </c>
      <c r="L5" s="37">
        <f>IF(J5=0,"-",J5/J38)</f>
        <v>0.11980033277870217</v>
      </c>
      <c r="M5" s="37">
        <f>IF(K5=0,"-",K5/K38)</f>
        <v>0.1993428762459602</v>
      </c>
      <c r="N5" s="38">
        <f>IF(J5&gt;0,K5/J5,"-")</f>
        <v>5677.1937500000004</v>
      </c>
      <c r="O5" s="35">
        <f>IFERROR(VLOOKUP($C$2&amp;"-"&amp;$A5&amp;"-"&amp;$D5&amp;"-"&amp;O$1,data!$L:$N,2,0),)</f>
        <v>86</v>
      </c>
      <c r="P5" s="36">
        <f>IFERROR(VLOOKUP($C$2&amp;"-"&amp;$A5&amp;"-"&amp;$D5&amp;"-"&amp;P$1,data!$L:$N,3,0),)</f>
        <v>507770</v>
      </c>
      <c r="Q5" s="37">
        <f>IF(O5=0,"-",O5/O38)</f>
        <v>0.26299694189602446</v>
      </c>
      <c r="R5" s="37">
        <f>IF(P5=0,"-",P5/P38)</f>
        <v>0.31074229447601215</v>
      </c>
      <c r="S5" s="38">
        <f>IF(O5&gt;0,P5/O5,"-")</f>
        <v>5904.3023255813951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158</v>
      </c>
      <c r="AE5" s="36">
        <f>IFERROR(VLOOKUP($C$2&amp;"-"&amp;$A5&amp;"-"&amp;$D5&amp;"-"&amp;AE$1,data!$L:$N,3,0),)</f>
        <v>919799.36</v>
      </c>
      <c r="AF5" s="37">
        <f>IF(AD5=0,"-",AD5/AD38)</f>
        <v>0.17420066152149946</v>
      </c>
      <c r="AG5" s="37">
        <f>IF(AE5=0,"-",AE5/AE38)</f>
        <v>0.26600170705080323</v>
      </c>
      <c r="AH5" s="38">
        <f>IF(AD5&gt;0,AE5/AD5,"-")</f>
        <v>5821.5149367088607</v>
      </c>
      <c r="AI5" s="35">
        <f>AD5+Y5+T5+O5+J5+E5</f>
        <v>351</v>
      </c>
      <c r="AJ5" s="36">
        <f>AE5+Z5+U5+P5+K5+F5</f>
        <v>2033677.3099999998</v>
      </c>
      <c r="AK5" s="37">
        <f>IF(AI5=0,"-",AI5/AI38)</f>
        <v>0.13092129802312569</v>
      </c>
      <c r="AL5" s="37">
        <f>IF(AJ5=0,"-",AJ5/AJ38)</f>
        <v>0.21456902545955461</v>
      </c>
      <c r="AM5" s="38">
        <f>IF(AI5&gt;0,AJ5/AI5,"-")</f>
        <v>5793.9524501424494</v>
      </c>
      <c r="AN5" s="10"/>
      <c r="AO5" s="35">
        <f>IFERROR(VLOOKUP($C$2&amp;"-"&amp;$A5&amp;"-"&amp;$D5&amp;"-"&amp;AO$1,data!$L:$N,2,0),)</f>
        <v>215</v>
      </c>
      <c r="AP5" s="36">
        <f>IFERROR(VLOOKUP($C$2&amp;"-"&amp;$A5&amp;"-"&amp;$D5&amp;"-"&amp;AP$1,data!$L:$N,3,0),)</f>
        <v>1259615</v>
      </c>
      <c r="AQ5" s="37">
        <f>IF(AO5=0,"-",AO5/AO38)</f>
        <v>0.15557163531114326</v>
      </c>
      <c r="AR5" s="37">
        <f>IF(AP5=0,"-",AP5/AP38)</f>
        <v>0.26288815484639194</v>
      </c>
      <c r="AS5" s="38">
        <f>IF(AO5&gt;0,AP5/AO5,"-")</f>
        <v>5858.6744186046508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215</v>
      </c>
      <c r="BT5" s="36">
        <f>BO5+BJ5+BE5+AZ5+AU5+AP5</f>
        <v>1259615</v>
      </c>
      <c r="BU5" s="37">
        <f>IF(BS5=0,"-",BS5/BS38)</f>
        <v>0.20131086142322097</v>
      </c>
      <c r="BV5" s="37">
        <f>IF(BT5=0,"-",BT5/BT38)</f>
        <v>0.34139310410349488</v>
      </c>
      <c r="BW5" s="38">
        <f>IF(BS5&gt;0,BT5/BS5,"-")</f>
        <v>5858.6744186046508</v>
      </c>
      <c r="BY5" s="35">
        <f>AI5+BS5</f>
        <v>566</v>
      </c>
      <c r="BZ5" s="36">
        <f>AJ5+BT5</f>
        <v>3293292.3099999996</v>
      </c>
      <c r="CA5" s="37">
        <f>IF(BY5=0,"-",BY5/BY38)</f>
        <v>0.15097359295812215</v>
      </c>
      <c r="CB5" s="37">
        <f>IF(BZ5=0,"-",BZ5/BZ38)</f>
        <v>0.25010582589022223</v>
      </c>
      <c r="CC5" s="38">
        <f>IF(BY5&gt;0,BZ5/BY5,"-")</f>
        <v>5818.5376501766777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35</v>
      </c>
      <c r="F6" s="40">
        <f>SUM(F5:F5)</f>
        <v>197350</v>
      </c>
      <c r="G6" s="41">
        <f>IF(E6=0,"-",E6/E38)</f>
        <v>4.1371158392434985E-2</v>
      </c>
      <c r="H6" s="41">
        <f>IF(F6=0,"-",F6/F38)</f>
        <v>8.4499709780854901E-2</v>
      </c>
      <c r="I6" s="42">
        <f>IF(F6=0,"-",F6/E6)</f>
        <v>5638.5714285714284</v>
      </c>
      <c r="J6" s="39">
        <f>SUM(J5:J5)</f>
        <v>72</v>
      </c>
      <c r="K6" s="40">
        <f>SUM(K5:K5)</f>
        <v>408757.95</v>
      </c>
      <c r="L6" s="41">
        <f>IF(J6=0,"-",J6/J38)</f>
        <v>0.11980033277870217</v>
      </c>
      <c r="M6" s="41">
        <f>IF(K6=0,"-",K6/K38)</f>
        <v>0.1993428762459602</v>
      </c>
      <c r="N6" s="42">
        <f>IF(K6=0,"-",K6/J6)</f>
        <v>5677.1937500000004</v>
      </c>
      <c r="O6" s="39">
        <f>SUM(O5:O5)</f>
        <v>86</v>
      </c>
      <c r="P6" s="40">
        <f>SUM(P5:P5)</f>
        <v>507770</v>
      </c>
      <c r="Q6" s="41">
        <f>IF(O6=0,"-",O6/O38)</f>
        <v>0.26299694189602446</v>
      </c>
      <c r="R6" s="41">
        <f>IF(P6=0,"-",P6/P38)</f>
        <v>0.31074229447601215</v>
      </c>
      <c r="S6" s="42">
        <f>IF(P6=0,"-",P6/O6)</f>
        <v>5904.3023255813951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158</v>
      </c>
      <c r="AE6" s="40">
        <f>SUM(AE5:AE5)</f>
        <v>919799.36</v>
      </c>
      <c r="AF6" s="41">
        <f>IF(AD6=0,"-",AD6/AD38)</f>
        <v>0.17420066152149946</v>
      </c>
      <c r="AG6" s="41">
        <f>IF(AE6=0,"-",AE6/AE38)</f>
        <v>0.26600170705080323</v>
      </c>
      <c r="AH6" s="42">
        <f>IF(AE6=0,"-",AE6/AD6)</f>
        <v>5821.5149367088607</v>
      </c>
      <c r="AI6" s="39">
        <f>SUM(AI5:AI5)</f>
        <v>351</v>
      </c>
      <c r="AJ6" s="40">
        <f>SUM(AJ5:AJ5)</f>
        <v>2033677.3099999998</v>
      </c>
      <c r="AK6" s="41">
        <f>IF(AI6=0,"-",AI6/AI38)</f>
        <v>0.13092129802312569</v>
      </c>
      <c r="AL6" s="41">
        <f>IF(AJ6=0,"-",AJ6/AJ38)</f>
        <v>0.21456902545955461</v>
      </c>
      <c r="AM6" s="42">
        <f>IF(AJ6=0,"-",AJ6/AI6)</f>
        <v>5793.9524501424494</v>
      </c>
      <c r="AN6" s="16"/>
      <c r="AO6" s="39">
        <f>SUM(AO5:AO5)</f>
        <v>215</v>
      </c>
      <c r="AP6" s="40">
        <f>SUM(AP5:AP5)</f>
        <v>1259615</v>
      </c>
      <c r="AQ6" s="41">
        <f>IF(AO6=0,"-",AO6/AO38)</f>
        <v>0.15557163531114326</v>
      </c>
      <c r="AR6" s="41">
        <f>IF(AP6=0,"-",AP6/AP38)</f>
        <v>0.26288815484639194</v>
      </c>
      <c r="AS6" s="42">
        <f>IF(AP6=0,"-",AP6/AO6)</f>
        <v>5858.6744186046508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215</v>
      </c>
      <c r="BT6" s="40">
        <f>SUM(BT5:BT5)</f>
        <v>1259615</v>
      </c>
      <c r="BU6" s="41">
        <f>IF(BS6=0,"-",BS6/BS38)</f>
        <v>0.20131086142322097</v>
      </c>
      <c r="BV6" s="41">
        <f>IF(BT6=0,"-",BT6/BT38)</f>
        <v>0.34139310410349488</v>
      </c>
      <c r="BW6" s="42">
        <f>IF(BT6=0,"-",BT6/BS6)</f>
        <v>5858.6744186046508</v>
      </c>
      <c r="BY6" s="39">
        <f>SUM(BY5:BY5)</f>
        <v>566</v>
      </c>
      <c r="BZ6" s="40">
        <f>SUM(BZ5:BZ5)</f>
        <v>3293292.3099999996</v>
      </c>
      <c r="CA6" s="41">
        <f>IF(BY6=0,"-",BY6/BY38)</f>
        <v>0.15097359295812215</v>
      </c>
      <c r="CB6" s="41">
        <f>IF(BZ6=0,"-",BZ6/BZ38)</f>
        <v>0.25010582589022223</v>
      </c>
      <c r="CC6" s="42">
        <f>IF(BZ6=0,"-",BZ6/BY6)</f>
        <v>5818.5376501766777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24</v>
      </c>
      <c r="F8" s="36">
        <f>IFERROR(VLOOKUP($C$2&amp;"-"&amp;$A8&amp;"-"&amp;$D8&amp;"-"&amp;F$1,data!$L:$N,3,0),)</f>
        <v>171340</v>
      </c>
      <c r="G8" s="37">
        <f>IF(E8&gt;0,E8/E$16,"-")</f>
        <v>4.9382716049382713E-2</v>
      </c>
      <c r="H8" s="37">
        <f>IF(F8&gt;0,F8/F$16,"-")</f>
        <v>0.1036503256389068</v>
      </c>
      <c r="I8" s="38">
        <f>IF(E8&gt;0,F8/E8,"-")</f>
        <v>7139.166666666667</v>
      </c>
      <c r="J8" s="35">
        <f>IFERROR(VLOOKUP($C$2&amp;"-"&amp;$A8&amp;"-"&amp;$D8&amp;"-"&amp;J$1,data!$L:$N,2,0),)</f>
        <v>44</v>
      </c>
      <c r="K8" s="36">
        <f>IFERROR(VLOOKUP($C$2&amp;"-"&amp;$A8&amp;"-"&amp;$D8&amp;"-"&amp;K$1,data!$L:$N,3,0),)</f>
        <v>293970</v>
      </c>
      <c r="L8" s="37">
        <f>IF(J8&gt;0,J8/J$16,"-")</f>
        <v>0.14814814814814814</v>
      </c>
      <c r="M8" s="37">
        <f>IF(K8&gt;0,K8/K$16,"-")</f>
        <v>0.23341380976524392</v>
      </c>
      <c r="N8" s="38">
        <f>IF(J8&gt;0,K8/J8,"-")</f>
        <v>6681.136363636364</v>
      </c>
      <c r="O8" s="35">
        <f>IFERROR(VLOOKUP($C$2&amp;"-"&amp;$A8&amp;"-"&amp;$D8&amp;"-"&amp;O$1,data!$L:$N,2,0),)</f>
        <v>66</v>
      </c>
      <c r="P8" s="36">
        <f>IFERROR(VLOOKUP($C$2&amp;"-"&amp;$A8&amp;"-"&amp;$D8&amp;"-"&amp;P$1,data!$L:$N,3,0),)</f>
        <v>472440</v>
      </c>
      <c r="Q8" s="37">
        <f>IF(O8&gt;0,O8/O$16,"-")</f>
        <v>0.41509433962264153</v>
      </c>
      <c r="R8" s="37">
        <f>IF(P8&gt;0,P8/P$16,"-")</f>
        <v>0.48854488203632751</v>
      </c>
      <c r="S8" s="38">
        <f>IF(O8&gt;0,P8/O8,"-")</f>
        <v>7158.181818181818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149</v>
      </c>
      <c r="AE8" s="36">
        <f>IFERROR(VLOOKUP($C$2&amp;"-"&amp;$A8&amp;"-"&amp;$D8&amp;"-"&amp;AE$1,data!$L:$N,3,0),)</f>
        <v>862992.35</v>
      </c>
      <c r="AF8" s="37">
        <f>IF(AD8&gt;0,AD8/AD$16,"-")</f>
        <v>0.28544061302681994</v>
      </c>
      <c r="AG8" s="37">
        <f>IF(AE8&gt;0,AE8/AE$16,"-")</f>
        <v>0.39004942200490866</v>
      </c>
      <c r="AH8" s="38">
        <f>IF(AD8&gt;0,AE8/AD8,"-")</f>
        <v>5791.8949664429529</v>
      </c>
      <c r="AI8" s="35">
        <f t="shared" ref="AI8:AJ15" si="0">AD8+Y8+T8+O8+J8+E8</f>
        <v>283</v>
      </c>
      <c r="AJ8" s="36">
        <f t="shared" si="0"/>
        <v>1800742.35</v>
      </c>
      <c r="AK8" s="37">
        <f>IF(AI8&gt;0,AI8/AI$16,"-")</f>
        <v>0.19330601092896174</v>
      </c>
      <c r="AL8" s="37">
        <f>IF(AJ8&gt;0,AJ8/AJ$16,"-")</f>
        <v>0.29558887098995307</v>
      </c>
      <c r="AM8" s="38">
        <f>IF(AI8&gt;0,AJ8/AI8,"-")</f>
        <v>6363.047173144877</v>
      </c>
      <c r="AN8" s="10"/>
      <c r="AO8" s="35">
        <f>IFERROR(VLOOKUP($C$2&amp;"-"&amp;$A8&amp;"-"&amp;$D8&amp;"-"&amp;AO$1,data!$L:$N,2,0),)</f>
        <v>203</v>
      </c>
      <c r="AP8" s="36">
        <f>IFERROR(VLOOKUP($C$2&amp;"-"&amp;$A8&amp;"-"&amp;$D8&amp;"-"&amp;AP$1,data!$L:$N,3,0),)</f>
        <v>1077670.5</v>
      </c>
      <c r="AQ8" s="37">
        <f>IF(AO8&gt;0,AO8/AO$16,"-")</f>
        <v>0.28753541076487255</v>
      </c>
      <c r="AR8" s="37">
        <f>IF(AP8&gt;0,AP8/AP$16,"-")</f>
        <v>0.37149798409685875</v>
      </c>
      <c r="AS8" s="38">
        <f>IF(AO8&gt;0,AP8/AO8,"-")</f>
        <v>5308.7216748768469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203</v>
      </c>
      <c r="BT8" s="36">
        <f t="shared" si="1"/>
        <v>1077670.5</v>
      </c>
      <c r="BU8" s="37">
        <f>IF(BS8&gt;0,BS8/BS$16,"-")</f>
        <v>0.51522842639593913</v>
      </c>
      <c r="BV8" s="37">
        <f>IF(BT8&gt;0,BT8/BT$16,"-")</f>
        <v>0.5972893781643881</v>
      </c>
      <c r="BW8" s="38">
        <f>IF(BS8&gt;0,BT8/BS8,"-")</f>
        <v>5308.7216748768469</v>
      </c>
      <c r="BY8" s="65">
        <f>BS8+AI8</f>
        <v>486</v>
      </c>
      <c r="BZ8" s="36">
        <f>BT8+AJ8</f>
        <v>2878412.85</v>
      </c>
      <c r="CA8" s="37">
        <f>IF(BY8&gt;0,BY8/BY$16,"-")</f>
        <v>0.26157158234660927</v>
      </c>
      <c r="CB8" s="37">
        <f>IF(BZ8&gt;0,BZ8/BZ$16,"-")</f>
        <v>0.36452589742186237</v>
      </c>
      <c r="CC8" s="38">
        <f>IF(BY8&gt;0,BZ8/BY8,"-")</f>
        <v>5922.6601851851856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376</v>
      </c>
      <c r="F9" s="47">
        <f>IFERROR(VLOOKUP($C$2&amp;"-"&amp;$A9&amp;"-"&amp;$D9&amp;"-"&amp;F$1,data!$L:$N,3,0),)+IFERROR(VLOOKUP($C$2&amp;"-"&amp;$A9&amp;"-Incubate 2019"&amp;"-"&amp;F$1,data!$L:$N,3,0),)</f>
        <v>1138880.03</v>
      </c>
      <c r="G9" s="48">
        <f t="shared" ref="G9:H15" si="2">IF(E9&gt;0,E9/E$16,"-")</f>
        <v>0.77366255144032925</v>
      </c>
      <c r="H9" s="48">
        <f t="shared" si="2"/>
        <v>0.68895346079810871</v>
      </c>
      <c r="I9" s="49">
        <f t="shared" ref="I9:I15" si="3">IF(E9&gt;0,F9/E9,"-")</f>
        <v>3028.9362500000002</v>
      </c>
      <c r="J9" s="46">
        <f>IFERROR(VLOOKUP($C$2&amp;"-"&amp;$A9&amp;"-"&amp;$D9&amp;"-"&amp;J$1,data!$L:$N,2,0),)+IFERROR(VLOOKUP($C$2&amp;"-"&amp;$A9&amp;"-Incubate 2019"&amp;"-"&amp;J$1,data!$L:$N,2,0),)</f>
        <v>165</v>
      </c>
      <c r="K9" s="47">
        <f>IFERROR(VLOOKUP($C$2&amp;"-"&amp;$A9&amp;"-"&amp;$D9&amp;"-"&amp;K$1,data!$L:$N,3,0),)+IFERROR(VLOOKUP($C$2&amp;"-"&amp;$A9&amp;"-Incubate 2019"&amp;"-"&amp;K$1,data!$L:$N,3,0),)</f>
        <v>537692.05000000005</v>
      </c>
      <c r="L9" s="48">
        <f t="shared" ref="L9:L11" si="4">IF(J9&gt;0,J9/J$16,"-")</f>
        <v>0.55555555555555558</v>
      </c>
      <c r="M9" s="48">
        <f t="shared" ref="M9:M11" si="5">IF(K9&gt;0,K9/K$16,"-")</f>
        <v>0.42693046865661133</v>
      </c>
      <c r="N9" s="49">
        <f t="shared" ref="N9:N11" si="6">IF(J9&gt;0,K9/J9,"-")</f>
        <v>3258.7396969696974</v>
      </c>
      <c r="O9" s="46">
        <f>IFERROR(VLOOKUP($C$2&amp;"-"&amp;$A9&amp;"-"&amp;$D9&amp;"-"&amp;O$1,data!$L:$N,2,0),)+IFERROR(VLOOKUP($C$2&amp;"-"&amp;$A9&amp;"-Incubate 2019"&amp;"-"&amp;O$1,data!$L:$N,2,0),)</f>
        <v>37</v>
      </c>
      <c r="P9" s="47">
        <f>IFERROR(VLOOKUP($C$2&amp;"-"&amp;$A9&amp;"-"&amp;$D9&amp;"-"&amp;P$1,data!$L:$N,3,0),)+IFERROR(VLOOKUP($C$2&amp;"-"&amp;$A9&amp;"-Incubate 2019"&amp;"-"&amp;P$1,data!$L:$N,3,0),)</f>
        <v>126585</v>
      </c>
      <c r="Q9" s="48">
        <f t="shared" ref="Q9:Q11" si="7">IF(O9&gt;0,O9/O$16,"-")</f>
        <v>0.23270440251572327</v>
      </c>
      <c r="R9" s="48">
        <f t="shared" ref="R9:R11" si="8">IF(P9&gt;0,P9/P$16,"-")</f>
        <v>0.13090012253951511</v>
      </c>
      <c r="S9" s="49">
        <f t="shared" ref="S9:S11" si="9">IF(O9&gt;0,P9/O9,"-")</f>
        <v>3421.2162162162163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-1</v>
      </c>
      <c r="AE9" s="47">
        <f>IFERROR(VLOOKUP($C$2&amp;"-"&amp;$A9&amp;"-"&amp;$D9&amp;"-"&amp;AE$1,data!$L:$N,3,0),)+IFERROR(VLOOKUP($C$2&amp;"-"&amp;$A9&amp;"-Incubate 2019"&amp;"-"&amp;AE$1,data!$L:$N,3,0),)</f>
        <v>-4675</v>
      </c>
      <c r="AF9" s="48" t="str">
        <f t="shared" ref="AF9:AF11" si="16">IF(AD9&gt;0,AD9/AD$16,"-")</f>
        <v>-</v>
      </c>
      <c r="AG9" s="48" t="str">
        <f t="shared" ref="AG9:AG11" si="17">IF(AE9&gt;0,AE9/AE$16,"-")</f>
        <v>-</v>
      </c>
      <c r="AH9" s="49" t="str">
        <f t="shared" ref="AH9:AH11" si="18">IF(AD9&gt;0,AE9/AD9,"-")</f>
        <v>-</v>
      </c>
      <c r="AI9" s="46">
        <f t="shared" si="0"/>
        <v>577</v>
      </c>
      <c r="AJ9" s="47">
        <f t="shared" si="0"/>
        <v>1798482.08</v>
      </c>
      <c r="AK9" s="48">
        <f t="shared" ref="AK9:AL15" si="19">IF(AI9&gt;0,AI9/AI$16,"-")</f>
        <v>0.39412568306010931</v>
      </c>
      <c r="AL9" s="48">
        <f t="shared" si="19"/>
        <v>0.29521785141714607</v>
      </c>
      <c r="AM9" s="49">
        <f t="shared" ref="AM9:AM15" si="20">IF(AI9&gt;0,AJ9/AI9,"-")</f>
        <v>3116.9533448873485</v>
      </c>
      <c r="AN9" s="10"/>
      <c r="AO9" s="46">
        <f>IFERROR(VLOOKUP($C$2&amp;"-"&amp;$A9&amp;"-"&amp;$D9&amp;"-"&amp;AO$1,data!$L:$N,2,0),)+IFERROR(VLOOKUP($C$2&amp;"-"&amp;$A9&amp;"-Incubate 2019"&amp;"-"&amp;AO$1,data!$L:$N,2,0),)</f>
        <v>0</v>
      </c>
      <c r="AP9" s="47">
        <f>IFERROR(VLOOKUP($C$2&amp;"-"&amp;$A9&amp;"-"&amp;$D9&amp;"-"&amp;AP$1,data!$L:$N,3,0),)+IFERROR(VLOOKUP($C$2&amp;"-"&amp;$A9&amp;"-Incubate 2019"&amp;"-"&amp;AP$1,data!$L:$N,3,0),)</f>
        <v>0</v>
      </c>
      <c r="AQ9" s="48" t="str">
        <f t="shared" ref="AQ9:AQ11" si="21">IF(AO9&gt;0,AO9/AO$16,"-")</f>
        <v>-</v>
      </c>
      <c r="AR9" s="48" t="str">
        <f t="shared" ref="AR9:AR11" si="22">IF(AP9&gt;0,AP9/AP$16,"-")</f>
        <v>-</v>
      </c>
      <c r="AS9" s="49" t="str">
        <f t="shared" ref="AS9:AS11" si="23">IF(AO9&gt;0,AP9/AO9,"-")</f>
        <v>-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577</v>
      </c>
      <c r="BZ9" s="47">
        <f t="shared" si="42"/>
        <v>1798482.08</v>
      </c>
      <c r="CA9" s="48">
        <f t="shared" ref="CA9:CB15" si="43">IF(BY9&gt;0,BY9/BY$16,"-")</f>
        <v>0.31054897739504844</v>
      </c>
      <c r="CB9" s="48">
        <f t="shared" si="43"/>
        <v>0.22776207874736859</v>
      </c>
      <c r="CC9" s="49">
        <f t="shared" ref="CC9:CC15" si="44">IF(BY9&gt;0,BZ9/BY9,"-")</f>
        <v>3116.9533448873485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71</v>
      </c>
      <c r="F10" s="47">
        <f>IFERROR(VLOOKUP($C$2&amp;"-"&amp;$A10&amp;"-"&amp;$D10&amp;"-"&amp;F$1,data!$L:$N,3,0),)</f>
        <v>273290.46999999997</v>
      </c>
      <c r="G10" s="48">
        <f t="shared" si="2"/>
        <v>0.14609053497942387</v>
      </c>
      <c r="H10" s="48">
        <f t="shared" si="2"/>
        <v>0.16532418705211793</v>
      </c>
      <c r="I10" s="49">
        <f t="shared" si="3"/>
        <v>3849.1615492957744</v>
      </c>
      <c r="J10" s="46">
        <f>IFERROR(VLOOKUP($C$2&amp;"-"&amp;$A10&amp;"-"&amp;$D10&amp;"-"&amp;J$1,data!$L:$N,2,0),)</f>
        <v>51</v>
      </c>
      <c r="K10" s="47">
        <f>IFERROR(VLOOKUP($C$2&amp;"-"&amp;$A10&amp;"-"&amp;$D10&amp;"-"&amp;K$1,data!$L:$N,3,0),)</f>
        <v>186710</v>
      </c>
      <c r="L10" s="48">
        <f t="shared" si="4"/>
        <v>0.17171717171717171</v>
      </c>
      <c r="M10" s="48">
        <f t="shared" si="5"/>
        <v>0.14824877511742249</v>
      </c>
      <c r="N10" s="49">
        <f t="shared" si="6"/>
        <v>3660.9803921568628</v>
      </c>
      <c r="O10" s="46">
        <f>IFERROR(VLOOKUP($C$2&amp;"-"&amp;$A10&amp;"-"&amp;$D10&amp;"-"&amp;O$1,data!$L:$N,2,0),)</f>
        <v>3</v>
      </c>
      <c r="P10" s="47">
        <f>IFERROR(VLOOKUP($C$2&amp;"-"&amp;$A10&amp;"-"&amp;$D10&amp;"-"&amp;P$1,data!$L:$N,3,0),)</f>
        <v>12410</v>
      </c>
      <c r="Q10" s="48">
        <f t="shared" si="7"/>
        <v>1.8867924528301886E-2</v>
      </c>
      <c r="R10" s="48">
        <f t="shared" si="8"/>
        <v>1.2833041203265652E-2</v>
      </c>
      <c r="S10" s="49">
        <f t="shared" si="9"/>
        <v>4136.666666666667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125</v>
      </c>
      <c r="AJ10" s="47">
        <f t="shared" si="0"/>
        <v>472410.47</v>
      </c>
      <c r="AK10" s="48">
        <f t="shared" si="19"/>
        <v>8.5382513661202183E-2</v>
      </c>
      <c r="AL10" s="48">
        <f t="shared" si="19"/>
        <v>7.7545395359382249E-2</v>
      </c>
      <c r="AM10" s="49">
        <f t="shared" si="20"/>
        <v>3779.2837599999998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125</v>
      </c>
      <c r="BZ10" s="47">
        <f t="shared" si="42"/>
        <v>472410.47</v>
      </c>
      <c r="CA10" s="48">
        <f t="shared" si="43"/>
        <v>6.727664155005382E-2</v>
      </c>
      <c r="CB10" s="48">
        <f t="shared" si="43"/>
        <v>5.982666820301117E-2</v>
      </c>
      <c r="CC10" s="49">
        <f t="shared" si="44"/>
        <v>3779.2837599999998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2</v>
      </c>
      <c r="F11" s="47">
        <f>IFERROR(VLOOKUP($C$2&amp;"-"&amp;$A11&amp;"-"&amp;$D11&amp;"-"&amp;F$1,data!$L:$N,3,0),)+IFERROR(VLOOKUP($C$2&amp;"-"&amp;$A11&amp;"-Incubate 2020"&amp;"-"&amp;F$1,data!$L:$N,3,0),)</f>
        <v>12500</v>
      </c>
      <c r="G11" s="48">
        <f t="shared" si="2"/>
        <v>4.11522633744856E-3</v>
      </c>
      <c r="H11" s="48">
        <f t="shared" si="2"/>
        <v>7.5617431451286037E-3</v>
      </c>
      <c r="I11" s="49">
        <f t="shared" si="3"/>
        <v>6250</v>
      </c>
      <c r="J11" s="46">
        <f>IFERROR(VLOOKUP($C$2&amp;"-"&amp;$A11&amp;"-"&amp;$D11&amp;"-"&amp;J$1,data!$L:$N,2,0),)+IFERROR(VLOOKUP($C$2&amp;"-"&amp;$A11&amp;"-Incubate 2020"&amp;"-"&amp;J$1,data!$L:$N,2,0),)</f>
        <v>32</v>
      </c>
      <c r="K11" s="47">
        <f>IFERROR(VLOOKUP($C$2&amp;"-"&amp;$A11&amp;"-"&amp;$D11&amp;"-"&amp;K$1,data!$L:$N,3,0),)+IFERROR(VLOOKUP($C$2&amp;"-"&amp;$A11&amp;"-Incubate 2020"&amp;"-"&amp;K$1,data!$L:$N,3,0),)</f>
        <v>207375</v>
      </c>
      <c r="L11" s="48">
        <f t="shared" si="4"/>
        <v>0.10774410774410774</v>
      </c>
      <c r="M11" s="48">
        <f t="shared" si="5"/>
        <v>0.16465689968387065</v>
      </c>
      <c r="N11" s="49">
        <f t="shared" si="6"/>
        <v>6480.46875</v>
      </c>
      <c r="O11" s="46">
        <f>IFERROR(VLOOKUP($C$2&amp;"-"&amp;$A11&amp;"-"&amp;$D11&amp;"-"&amp;O$1,data!$L:$N,2,0),)+IFERROR(VLOOKUP($C$2&amp;"-"&amp;$A11&amp;"-Incubate 2020"&amp;"-"&amp;O$1,data!$L:$N,2,0),)</f>
        <v>42</v>
      </c>
      <c r="P11" s="47">
        <f>IFERROR(VLOOKUP($C$2&amp;"-"&amp;$A11&amp;"-"&amp;$D11&amp;"-"&amp;P$1,data!$L:$N,3,0),)+IFERROR(VLOOKUP($C$2&amp;"-"&amp;$A11&amp;"-Incubate 2020"&amp;"-"&amp;P$1,data!$L:$N,3,0),)</f>
        <v>281200</v>
      </c>
      <c r="Q11" s="48">
        <f t="shared" si="7"/>
        <v>0.26415094339622641</v>
      </c>
      <c r="R11" s="48">
        <f t="shared" si="8"/>
        <v>0.29078575232540704</v>
      </c>
      <c r="S11" s="49">
        <f t="shared" si="9"/>
        <v>6695.2380952380954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321</v>
      </c>
      <c r="AE11" s="47">
        <f>IFERROR(VLOOKUP($C$2&amp;"-"&amp;$A11&amp;"-"&amp;$D11&amp;"-"&amp;AE$1,data!$L:$N,3,0),)+IFERROR(VLOOKUP($C$2&amp;"-"&amp;$A11&amp;"-Incubate 2020"&amp;"-"&amp;AE$1,data!$L:$N,3,0),)</f>
        <v>1090912.17</v>
      </c>
      <c r="AF11" s="48">
        <f t="shared" si="16"/>
        <v>0.61494252873563215</v>
      </c>
      <c r="AG11" s="48">
        <f t="shared" si="17"/>
        <v>0.49306307450653608</v>
      </c>
      <c r="AH11" s="49">
        <f t="shared" si="18"/>
        <v>3398.4802803738316</v>
      </c>
      <c r="AI11" s="46">
        <f t="shared" si="0"/>
        <v>397</v>
      </c>
      <c r="AJ11" s="47">
        <f t="shared" si="0"/>
        <v>1591987.17</v>
      </c>
      <c r="AK11" s="48">
        <f t="shared" si="19"/>
        <v>0.27117486338797814</v>
      </c>
      <c r="AL11" s="48">
        <f t="shared" si="19"/>
        <v>0.26132205432431266</v>
      </c>
      <c r="AM11" s="49">
        <f t="shared" si="20"/>
        <v>4010.043249370277</v>
      </c>
      <c r="AN11" s="10"/>
      <c r="AO11" s="46">
        <f>IFERROR(VLOOKUP($C$2&amp;"-"&amp;$A11&amp;"-"&amp;$D11&amp;"-"&amp;AO$1,data!$L:$N,2,0),)+IFERROR(VLOOKUP($C$2&amp;"-"&amp;$A11&amp;"-Incubate 2020"&amp;"-"&amp;AO$1,data!$L:$N,2,0),)</f>
        <v>275</v>
      </c>
      <c r="AP11" s="47">
        <f>IFERROR(VLOOKUP($C$2&amp;"-"&amp;$A11&amp;"-"&amp;$D11&amp;"-"&amp;AP$1,data!$L:$N,3,0),)+IFERROR(VLOOKUP($C$2&amp;"-"&amp;$A11&amp;"-Incubate 2020"&amp;"-"&amp;AP$1,data!$L:$N,3,0),)</f>
        <v>932956.81</v>
      </c>
      <c r="AQ11" s="48">
        <f t="shared" si="21"/>
        <v>0.3895184135977337</v>
      </c>
      <c r="AR11" s="48">
        <f t="shared" si="22"/>
        <v>0.3216118230613495</v>
      </c>
      <c r="AS11" s="49">
        <f t="shared" si="23"/>
        <v>3392.5702181818183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397</v>
      </c>
      <c r="BZ11" s="47">
        <f t="shared" si="42"/>
        <v>1591987.17</v>
      </c>
      <c r="CA11" s="48">
        <f t="shared" si="43"/>
        <v>0.21367061356297093</v>
      </c>
      <c r="CB11" s="48">
        <f t="shared" si="43"/>
        <v>0.2016112983335038</v>
      </c>
      <c r="CC11" s="49">
        <f t="shared" si="44"/>
        <v>4010.043249370277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39</v>
      </c>
      <c r="AE12" s="47">
        <f>IFERROR(VLOOKUP($C$2&amp;"-"&amp;$A12&amp;"-"&amp;$D12&amp;"-"&amp;AE$1,data!$L:$N,3,0),)</f>
        <v>195311</v>
      </c>
      <c r="AF12" s="48">
        <f t="shared" ref="AF12:AG15" si="53">IF(AD12&gt;0,AD12/AD$16,"-")</f>
        <v>7.4712643678160925E-2</v>
      </c>
      <c r="AG12" s="48">
        <f t="shared" si="53"/>
        <v>8.8275339475721568E-2</v>
      </c>
      <c r="AH12" s="49">
        <f t="shared" ref="AH12:AH15" si="54">IF(AD12&gt;0,AE12/AD12,"-")</f>
        <v>5007.9743589743593</v>
      </c>
      <c r="AI12" s="46">
        <f t="shared" si="0"/>
        <v>39</v>
      </c>
      <c r="AJ12" s="47">
        <f t="shared" si="0"/>
        <v>195311</v>
      </c>
      <c r="AK12" s="48">
        <f t="shared" si="19"/>
        <v>2.663934426229508E-2</v>
      </c>
      <c r="AL12" s="48">
        <f t="shared" si="19"/>
        <v>3.205997681007431E-2</v>
      </c>
      <c r="AM12" s="49">
        <f t="shared" si="20"/>
        <v>5007.9743589743593</v>
      </c>
      <c r="AN12" s="10"/>
      <c r="AO12" s="46">
        <f>IFERROR(VLOOKUP($C$2&amp;"-"&amp;$A12&amp;"-"&amp;$D12&amp;"-"&amp;AO$1,data!$L:$N,2,0),)</f>
        <v>191</v>
      </c>
      <c r="AP12" s="47">
        <f>IFERROR(VLOOKUP($C$2&amp;"-"&amp;$A12&amp;"-"&amp;$D12&amp;"-"&amp;AP$1,data!$L:$N,3,0),)</f>
        <v>726598.15</v>
      </c>
      <c r="AQ12" s="48">
        <f t="shared" ref="AQ12:AR15" si="55">IF(AO12&gt;0,AO12/AO$16,"-")</f>
        <v>0.27053824362606232</v>
      </c>
      <c r="AR12" s="48">
        <f t="shared" si="55"/>
        <v>0.25047521294635694</v>
      </c>
      <c r="AS12" s="49">
        <f t="shared" ref="AS12:AS15" si="56">IF(AO12&gt;0,AP12/AO12,"-")</f>
        <v>3804.1787958115183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191</v>
      </c>
      <c r="BT12" s="47">
        <f t="shared" si="1"/>
        <v>726598.15</v>
      </c>
      <c r="BU12" s="48">
        <f t="shared" ref="BU12:BV15" si="67">IF(BS12&gt;0,BS12/BS$16,"-")</f>
        <v>0.48477157360406092</v>
      </c>
      <c r="BV12" s="48">
        <f t="shared" si="67"/>
        <v>0.4027106218356119</v>
      </c>
      <c r="BW12" s="49">
        <f t="shared" ref="BW12:BW15" si="68">IF(BS12&gt;0,BT12/BS12,"-")</f>
        <v>3804.1787958115183</v>
      </c>
      <c r="BY12" s="66">
        <f t="shared" si="42"/>
        <v>230</v>
      </c>
      <c r="BZ12" s="47">
        <f t="shared" si="42"/>
        <v>921909.15</v>
      </c>
      <c r="CA12" s="48">
        <f t="shared" si="43"/>
        <v>0.12378902045209902</v>
      </c>
      <c r="CB12" s="48">
        <f t="shared" si="43"/>
        <v>0.1167517579158863</v>
      </c>
      <c r="CC12" s="49">
        <f t="shared" si="44"/>
        <v>4008.300652173913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13</v>
      </c>
      <c r="F15" s="47">
        <f>SUMIFS(data!$N:$N,data!$I:$I,$C$2,data!$J:$J,$A15,data!$H:$H,E$1,data!$K:$K,$D15)</f>
        <v>57047.5</v>
      </c>
      <c r="G15" s="48">
        <f t="shared" si="2"/>
        <v>2.6748971193415638E-2</v>
      </c>
      <c r="H15" s="48">
        <f t="shared" si="2"/>
        <v>3.4510283365737922E-2</v>
      </c>
      <c r="I15" s="49">
        <f t="shared" si="3"/>
        <v>4388.2692307692305</v>
      </c>
      <c r="J15" s="46">
        <f>SUMIFS(data!$M:$M,data!$I:$I,$C$2,data!$J:$J,$A15,data!$H:$H,J$1,data!$K:$K,$D15)</f>
        <v>5</v>
      </c>
      <c r="K15" s="47">
        <f>SUMIFS(data!$N:$N,data!$I:$I,$C$2,data!$J:$J,$A15,data!$H:$H,J$1,data!$K:$K,$D15)</f>
        <v>33690</v>
      </c>
      <c r="L15" s="48">
        <f t="shared" si="45"/>
        <v>1.6835016835016835E-2</v>
      </c>
      <c r="M15" s="48">
        <f t="shared" si="45"/>
        <v>2.675004677685161E-2</v>
      </c>
      <c r="N15" s="49">
        <f t="shared" si="46"/>
        <v>6738</v>
      </c>
      <c r="O15" s="46">
        <f>SUMIFS(data!$M:$M,data!$I:$I,$C$2,data!$J:$J,$A15,data!$H:$H,O$1,data!$K:$K,$D15)</f>
        <v>11</v>
      </c>
      <c r="P15" s="47">
        <f>SUMIFS(data!$N:$N,data!$I:$I,$C$2,data!$J:$J,$A15,data!$H:$H,O$1,data!$K:$K,$D15)</f>
        <v>74400</v>
      </c>
      <c r="Q15" s="48">
        <f t="shared" si="47"/>
        <v>6.9182389937106917E-2</v>
      </c>
      <c r="R15" s="48">
        <f t="shared" si="47"/>
        <v>7.6936201895484654E-2</v>
      </c>
      <c r="S15" s="49">
        <f t="shared" si="48"/>
        <v>6763.636363636364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14</v>
      </c>
      <c r="AE15" s="47">
        <f>SUMIFS(data!$N:$N,data!$I:$I,$C$2,data!$J:$J,$A15,data!$H:$H,AD$1,data!$K:$K,$D15)</f>
        <v>67980</v>
      </c>
      <c r="AF15" s="48">
        <f t="shared" si="53"/>
        <v>2.681992337164751E-2</v>
      </c>
      <c r="AG15" s="48">
        <f t="shared" si="53"/>
        <v>3.0725138766170629E-2</v>
      </c>
      <c r="AH15" s="49">
        <f t="shared" si="54"/>
        <v>4855.7142857142853</v>
      </c>
      <c r="AI15" s="46">
        <f t="shared" si="0"/>
        <v>43</v>
      </c>
      <c r="AJ15" s="47">
        <f t="shared" si="0"/>
        <v>233117.5</v>
      </c>
      <c r="AK15" s="48">
        <f t="shared" si="19"/>
        <v>2.9371584699453553E-2</v>
      </c>
      <c r="AL15" s="48">
        <f t="shared" si="19"/>
        <v>3.826585109913163E-2</v>
      </c>
      <c r="AM15" s="49">
        <f t="shared" si="20"/>
        <v>5421.3372093023254</v>
      </c>
      <c r="AN15" s="10"/>
      <c r="AO15" s="46">
        <f>SUMIFS(data!$M:$M,data!$I:$I,$C$2,data!$J:$J,$A15,data!$H:$H,AO$1,data!$K:$K,$D15)</f>
        <v>37</v>
      </c>
      <c r="AP15" s="47">
        <f>SUMIFS(data!$N:$N,data!$I:$I,$C$2,data!$J:$J,$A15,data!$H:$H,AO$1,data!$K:$K,$D15)</f>
        <v>163653</v>
      </c>
      <c r="AQ15" s="48">
        <f t="shared" si="55"/>
        <v>5.2407932011331447E-2</v>
      </c>
      <c r="AR15" s="48">
        <f t="shared" si="55"/>
        <v>5.6414979895434848E-2</v>
      </c>
      <c r="AS15" s="49">
        <f t="shared" si="56"/>
        <v>4423.0540540540542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43</v>
      </c>
      <c r="BZ15" s="47">
        <f t="shared" si="42"/>
        <v>233117.5</v>
      </c>
      <c r="CA15" s="48">
        <f t="shared" si="43"/>
        <v>2.3143164693218515E-2</v>
      </c>
      <c r="CB15" s="48">
        <f t="shared" si="43"/>
        <v>2.9522299378367839E-2</v>
      </c>
      <c r="CC15" s="49">
        <f t="shared" si="44"/>
        <v>5421.3372093023254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486</v>
      </c>
      <c r="F16" s="40">
        <f>SUM(F8:F15)</f>
        <v>1653058</v>
      </c>
      <c r="G16" s="41">
        <f>IF(E16&gt;0,E16/E$38,"-")</f>
        <v>0.57446808510638303</v>
      </c>
      <c r="H16" s="41">
        <f>IF(F16&gt;0,F16/F$38,"-")</f>
        <v>0.70779286167175293</v>
      </c>
      <c r="I16" s="42">
        <f>IF(E16&gt;0,F16/E16,"-")</f>
        <v>3401.3539094650205</v>
      </c>
      <c r="J16" s="39">
        <f>SUM(J8:J15)</f>
        <v>297</v>
      </c>
      <c r="K16" s="40">
        <f>SUM(K8:K15)</f>
        <v>1259437.05</v>
      </c>
      <c r="L16" s="41">
        <f>IF(J16&gt;0,J16/J$38,"-")</f>
        <v>0.49417637271214643</v>
      </c>
      <c r="M16" s="41">
        <f>IF(K16&gt;0,K16/K$38,"-")</f>
        <v>0.61420164182183412</v>
      </c>
      <c r="N16" s="42">
        <f>IF(J16&gt;0,K16/J16,"-")</f>
        <v>4240.5287878787876</v>
      </c>
      <c r="O16" s="39">
        <f>SUM(O8:O15)</f>
        <v>159</v>
      </c>
      <c r="P16" s="40">
        <f>SUM(P8:P15)</f>
        <v>967035</v>
      </c>
      <c r="Q16" s="41">
        <f>IF(O16&gt;0,O16/O$38,"-")</f>
        <v>0.48623853211009177</v>
      </c>
      <c r="R16" s="41">
        <f>IF(P16&gt;0,P16/P$38,"-")</f>
        <v>0.59180076558010597</v>
      </c>
      <c r="S16" s="42">
        <f>IF(O16&gt;0,P16/O16,"-")</f>
        <v>6081.9811320754716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522</v>
      </c>
      <c r="AE16" s="40">
        <f>SUM(AE8:AE15)</f>
        <v>2212520.52</v>
      </c>
      <c r="AF16" s="41">
        <f>IF(AD16&gt;0,AD16/AD$38,"-")</f>
        <v>0.57552370452039692</v>
      </c>
      <c r="AG16" s="41">
        <f>IF(AE16&gt;0,AE16/AE$38,"-")</f>
        <v>0.63985066830763049</v>
      </c>
      <c r="AH16" s="42">
        <f>IF(AD16&gt;0,AE16/AD16,"-")</f>
        <v>4238.545057471264</v>
      </c>
      <c r="AI16" s="39">
        <f>SUM(AI8:AI15)</f>
        <v>1464</v>
      </c>
      <c r="AJ16" s="40">
        <f>SUM(AJ8:AJ15)</f>
        <v>6092050.5700000003</v>
      </c>
      <c r="AK16" s="41">
        <f>IF(AI16&gt;0,AI16/AI$38,"-")</f>
        <v>0.54606490115628492</v>
      </c>
      <c r="AL16" s="41">
        <f>IF(AJ16&gt;0,AJ16/AJ$38,"-")</f>
        <v>0.64275947193177085</v>
      </c>
      <c r="AM16" s="42">
        <f>IF(AI16&gt;0,AJ16/AI16,"-")</f>
        <v>4161.2367281420766</v>
      </c>
      <c r="AN16" s="16"/>
      <c r="AO16" s="39">
        <f>SUM(AO8:AO15)</f>
        <v>706</v>
      </c>
      <c r="AP16" s="40">
        <f>SUM(AP8:AP15)</f>
        <v>2900878.46</v>
      </c>
      <c r="AQ16" s="41">
        <f>IF(AO16&gt;0,AO16/AO$38,"-")</f>
        <v>0.51085383502170767</v>
      </c>
      <c r="AR16" s="41">
        <f>IF(AP16&gt;0,AP16/AP$38,"-")</f>
        <v>0.60542831403487818</v>
      </c>
      <c r="AS16" s="42">
        <f>IF(AO16&gt;0,AP16/AO16,"-")</f>
        <v>4108.8930028328614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394</v>
      </c>
      <c r="BT16" s="40">
        <f>SUM(BT8:BT15)</f>
        <v>1804268.65</v>
      </c>
      <c r="BU16" s="41">
        <f>IF(BS16&gt;0,BS16/BS$38,"-")</f>
        <v>0.36891385767790263</v>
      </c>
      <c r="BV16" s="41">
        <f>IF(BT16&gt;0,BT16/BT$38,"-")</f>
        <v>0.48901043180664105</v>
      </c>
      <c r="BW16" s="42">
        <f>IF(BS16&gt;0,BT16/BS16,"-")</f>
        <v>4579.3620558375633</v>
      </c>
      <c r="BY16" s="68">
        <f>SUM(BY8:BY15)</f>
        <v>1858</v>
      </c>
      <c r="BZ16" s="40">
        <f>SUM(BZ8:BZ15)</f>
        <v>7896319.2199999997</v>
      </c>
      <c r="CA16" s="41">
        <f>IF(BY16&gt;0,BY16/BY$38,"-")</f>
        <v>0.49559882635369434</v>
      </c>
      <c r="CB16" s="41">
        <f>IF(BZ16&gt;0,BZ16/BZ$38,"-")</f>
        <v>0.5996781500427868</v>
      </c>
      <c r="CC16" s="42">
        <f>IF(BY16&gt;0,BZ16/BY16,"-")</f>
        <v>4249.9027018299248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30</v>
      </c>
      <c r="F18" s="36">
        <f>IFERROR(VLOOKUP($C$2&amp;"-"&amp;$A18&amp;"-"&amp;$D18&amp;"-"&amp;F$1,data!$L:$N,3,0),)</f>
        <v>44030</v>
      </c>
      <c r="G18" s="37">
        <f>IF(E18&gt;0,E18/E$26,"-")</f>
        <v>0.11406844106463879</v>
      </c>
      <c r="H18" s="37">
        <f>IF(F18&gt;0,F18/F$26,"-")</f>
        <v>0.1068202484513308</v>
      </c>
      <c r="I18" s="38">
        <f>IF(E18&gt;0,F18/E18,"-")</f>
        <v>1467.6666666666667</v>
      </c>
      <c r="J18" s="35">
        <f>IFERROR(VLOOKUP($C$2&amp;"-"&amp;$A18&amp;"-"&amp;$D18&amp;"-"&amp;J$1,data!$L:$N,2,0),)</f>
        <v>18</v>
      </c>
      <c r="K18" s="36">
        <f>IFERROR(VLOOKUP($C$2&amp;"-"&amp;$A18&amp;"-"&amp;$D18&amp;"-"&amp;K$1,data!$L:$N,3,0),)</f>
        <v>31195</v>
      </c>
      <c r="L18" s="37">
        <f>IF(J18&gt;0,J18/J$26,"-")</f>
        <v>8.7378640776699032E-2</v>
      </c>
      <c r="M18" s="37">
        <f>IF(K18&gt;0,K18/K$26,"-")</f>
        <v>9.2115209713806503E-2</v>
      </c>
      <c r="N18" s="38">
        <f>IF(J18&gt;0,K18/J18,"-")</f>
        <v>1733.0555555555557</v>
      </c>
      <c r="O18" s="35">
        <f>IFERROR(VLOOKUP($C$2&amp;"-"&amp;$A18&amp;"-"&amp;$D18&amp;"-"&amp;O$1,data!$L:$N,2,0),)</f>
        <v>8</v>
      </c>
      <c r="P18" s="36">
        <f>IFERROR(VLOOKUP($C$2&amp;"-"&amp;$A18&amp;"-"&amp;$D18&amp;"-"&amp;P$1,data!$L:$N,3,0),)</f>
        <v>19200</v>
      </c>
      <c r="Q18" s="37">
        <f>IF(O18&gt;0,O18/O$26,"-")</f>
        <v>0.12698412698412698</v>
      </c>
      <c r="R18" s="37">
        <f>IF(P18&gt;0,P18/P$26,"-")</f>
        <v>0.14569737441189862</v>
      </c>
      <c r="S18" s="38">
        <f>IF(O18&gt;0,P18/O18,"-")</f>
        <v>2400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32</v>
      </c>
      <c r="AE18" s="36">
        <f>IFERROR(VLOOKUP($C$2&amp;"-"&amp;$A18&amp;"-"&amp;$D18&amp;"-"&amp;AE$1,data!$L:$N,3,0),)</f>
        <v>41741.25</v>
      </c>
      <c r="AF18" s="37">
        <f>IF(AD18&gt;0,AD18/AD$26,"-")</f>
        <v>0.18285714285714286</v>
      </c>
      <c r="AG18" s="37">
        <f>IF(AE18&gt;0,AE18/AE$26,"-")</f>
        <v>0.16550415441051397</v>
      </c>
      <c r="AH18" s="38">
        <f>IF(AD18&gt;0,AE18/AD18,"-")</f>
        <v>1304.4140625</v>
      </c>
      <c r="AI18" s="35">
        <f t="shared" ref="AI18:AJ25" si="69">AD18+Y18+T18+O18+J18+E18</f>
        <v>88</v>
      </c>
      <c r="AJ18" s="36">
        <f t="shared" si="69"/>
        <v>136166.25</v>
      </c>
      <c r="AK18" s="37">
        <f>IF(AI18&gt;0,AI18/AI$26,"-")</f>
        <v>0.12446958981612447</v>
      </c>
      <c r="AL18" s="37">
        <f>IF(AJ18&gt;0,AJ18/AJ$26,"-")</f>
        <v>0.11998861358912835</v>
      </c>
      <c r="AM18" s="38">
        <f>IF(AI18&gt;0,AJ18/AI18,"-")</f>
        <v>1547.34375</v>
      </c>
      <c r="AN18" s="10"/>
      <c r="AO18" s="35">
        <f>IFERROR(VLOOKUP($C$2&amp;"-"&amp;$A18&amp;"-"&amp;$D18&amp;"-"&amp;AO$1,data!$L:$N,2,0),)</f>
        <v>60</v>
      </c>
      <c r="AP18" s="36">
        <f>IFERROR(VLOOKUP($C$2&amp;"-"&amp;$A18&amp;"-"&amp;$D18&amp;"-"&amp;AP$1,data!$L:$N,3,0),)</f>
        <v>77127.25</v>
      </c>
      <c r="AQ18" s="37">
        <f>IF(AO18&gt;0,AO18/AO$26,"-")</f>
        <v>0.16759776536312848</v>
      </c>
      <c r="AR18" s="37">
        <f>IF(AP18&gt;0,AP18/AP$26,"-")</f>
        <v>0.15790184955865957</v>
      </c>
      <c r="AS18" s="38">
        <f>IF(AO18&gt;0,AP18/AO18,"-")</f>
        <v>1285.4541666666667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60</v>
      </c>
      <c r="BT18" s="36">
        <f t="shared" si="70"/>
        <v>77127.25</v>
      </c>
      <c r="BU18" s="37">
        <f>IF(BS18&gt;0,BS18/BS$26,"-")</f>
        <v>0.16759776536312848</v>
      </c>
      <c r="BV18" s="37">
        <f>IF(BT18&gt;0,BT18/BT$26,"-")</f>
        <v>0.15790184955865957</v>
      </c>
      <c r="BW18" s="38">
        <f>IF(BS18&gt;0,BT18/BS18,"-")</f>
        <v>1285.4541666666667</v>
      </c>
      <c r="BY18" s="65">
        <f>BS18+AI18</f>
        <v>148</v>
      </c>
      <c r="BZ18" s="36">
        <f>BT18+AJ18</f>
        <v>213293.5</v>
      </c>
      <c r="CA18" s="37">
        <f>IF(BY18&gt;0,BY18/BY$26,"-")</f>
        <v>0.13896713615023473</v>
      </c>
      <c r="CB18" s="37">
        <f>IF(BZ18&gt;0,BZ18/BZ$26,"-")</f>
        <v>0.13139685875302332</v>
      </c>
      <c r="CC18" s="38">
        <f>IF(BY18&gt;0,BZ18/BY18,"-")</f>
        <v>1441.1722972972973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174</v>
      </c>
      <c r="F19" s="47">
        <f>IFERROR(VLOOKUP($C$2&amp;"-"&amp;$A19&amp;"-"&amp;$D19&amp;"-"&amp;F$1,data!$L:$N,3,0),)+IFERROR(VLOOKUP($C$2&amp;"-"&amp;$A19&amp;"-Incubate 2019"&amp;"-"&amp;F$1,data!$L:$N,3,0),)</f>
        <v>294705.69</v>
      </c>
      <c r="G19" s="48">
        <f t="shared" ref="G19:G21" si="71">IF(E19&gt;0,E19/E$16,"-")</f>
        <v>0.35802469135802467</v>
      </c>
      <c r="H19" s="48">
        <f t="shared" ref="H19:H21" si="72">IF(F19&gt;0,F19/F$16,"-")</f>
        <v>0.17827909849503162</v>
      </c>
      <c r="I19" s="49">
        <f t="shared" ref="I19:I21" si="73">IF(E19&gt;0,F19/E19,"-")</f>
        <v>1693.7108620689655</v>
      </c>
      <c r="J19" s="46">
        <f>IFERROR(VLOOKUP($C$2&amp;"-"&amp;$A19&amp;"-"&amp;$D19&amp;"-"&amp;J$1,data!$L:$N,2,0),)+IFERROR(VLOOKUP($C$2&amp;"-"&amp;$A19&amp;"-Incubate 2019"&amp;"-"&amp;J$1,data!$L:$N,2,0),)</f>
        <v>111</v>
      </c>
      <c r="K19" s="47">
        <f>IFERROR(VLOOKUP($C$2&amp;"-"&amp;$A19&amp;"-"&amp;$D19&amp;"-"&amp;K$1,data!$L:$N,3,0),)+IFERROR(VLOOKUP($C$2&amp;"-"&amp;$A19&amp;"-Incubate 2019"&amp;"-"&amp;K$1,data!$L:$N,3,0),)</f>
        <v>212580</v>
      </c>
      <c r="L19" s="48">
        <f t="shared" ref="L19:L21" si="74">IF(J19&gt;0,J19/J$16,"-")</f>
        <v>0.37373737373737376</v>
      </c>
      <c r="M19" s="48">
        <f t="shared" ref="M19:M21" si="75">IF(K19&gt;0,K19/K$16,"-")</f>
        <v>0.16878969854031212</v>
      </c>
      <c r="N19" s="49">
        <f t="shared" ref="N19:N21" si="76">IF(J19&gt;0,K19/J19,"-")</f>
        <v>1915.1351351351352</v>
      </c>
      <c r="O19" s="46">
        <f>IFERROR(VLOOKUP($C$2&amp;"-"&amp;$A19&amp;"-"&amp;$D19&amp;"-"&amp;O$1,data!$L:$N,2,0),)+IFERROR(VLOOKUP($C$2&amp;"-"&amp;$A19&amp;"-Incubate 2019"&amp;"-"&amp;O$1,data!$L:$N,2,0),)</f>
        <v>41</v>
      </c>
      <c r="P19" s="47">
        <f>IFERROR(VLOOKUP($C$2&amp;"-"&amp;$A19&amp;"-"&amp;$D19&amp;"-"&amp;P$1,data!$L:$N,3,0),)+IFERROR(VLOOKUP($C$2&amp;"-"&amp;$A19&amp;"-Incubate 2019"&amp;"-"&amp;P$1,data!$L:$N,3,0),)</f>
        <v>92330</v>
      </c>
      <c r="Q19" s="48">
        <f t="shared" ref="Q19:Q21" si="77">IF(O19&gt;0,O19/O$16,"-")</f>
        <v>0.25786163522012578</v>
      </c>
      <c r="R19" s="48">
        <f t="shared" ref="R19:R21" si="78">IF(P19&gt;0,P19/P$16,"-")</f>
        <v>9.5477412916802396E-2</v>
      </c>
      <c r="S19" s="49">
        <f t="shared" ref="S19:S21" si="79">IF(O19&gt;0,P19/O19,"-")</f>
        <v>2251.9512195121952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326</v>
      </c>
      <c r="AJ19" s="47">
        <f t="shared" si="69"/>
        <v>599615.68999999994</v>
      </c>
      <c r="AK19" s="48">
        <f t="shared" ref="AK19:AL25" si="89">IF(AI19&gt;0,AI19/AI$26,"-")</f>
        <v>0.46110325318246109</v>
      </c>
      <c r="AL19" s="48">
        <f t="shared" si="89"/>
        <v>0.52837656415880263</v>
      </c>
      <c r="AM19" s="49">
        <f t="shared" ref="AM19:AM25" si="90">IF(AI19&gt;0,AJ19/AI19,"-")</f>
        <v>1839.3119325153373</v>
      </c>
      <c r="AN19" s="10"/>
      <c r="AO19" s="46">
        <f>IFERROR(VLOOKUP($C$2&amp;"-"&amp;$A19&amp;"-"&amp;$D19&amp;"-"&amp;AO$1,data!$L:$N,2,0),)+IFERROR(VLOOKUP($C$2&amp;"-"&amp;$A19&amp;"-Incubate 2019"&amp;"-"&amp;AO$1,data!$L:$N,2,0),)</f>
        <v>0</v>
      </c>
      <c r="AP19" s="47">
        <f>IFERROR(VLOOKUP($C$2&amp;"-"&amp;$A19&amp;"-"&amp;$D19&amp;"-"&amp;AP$1,data!$L:$N,3,0),)+IFERROR(VLOOKUP($C$2&amp;"-"&amp;$A19&amp;"-Incubate 2019"&amp;"-"&amp;AP$1,data!$L:$N,3,0),)</f>
        <v>0</v>
      </c>
      <c r="AQ19" s="48" t="str">
        <f t="shared" ref="AQ19:AQ21" si="91">IF(AO19&gt;0,AO19/AO$16,"-")</f>
        <v>-</v>
      </c>
      <c r="AR19" s="48" t="str">
        <f t="shared" ref="AR19:AR21" si="92">IF(AP19&gt;0,AP19/AP$16,"-")</f>
        <v>-</v>
      </c>
      <c r="AS19" s="49" t="str">
        <f t="shared" ref="AS19:AS21" si="93">IF(AO19&gt;0,AP19/AO19,"-")</f>
        <v>-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0</v>
      </c>
      <c r="BT19" s="47">
        <f t="shared" si="70"/>
        <v>0</v>
      </c>
      <c r="BU19" s="48" t="str">
        <f t="shared" ref="BU19:BV25" si="109">IF(BS19&gt;0,BS19/BS$26,"-")</f>
        <v>-</v>
      </c>
      <c r="BV19" s="48" t="str">
        <f t="shared" si="109"/>
        <v>-</v>
      </c>
      <c r="BW19" s="49" t="str">
        <f t="shared" ref="BW19:BW25" si="110">IF(BS19&gt;0,BT19/BS19,"-")</f>
        <v>-</v>
      </c>
      <c r="BY19" s="66">
        <f t="shared" ref="BY19:BZ25" si="111">BS19+AI19</f>
        <v>326</v>
      </c>
      <c r="BZ19" s="47">
        <f t="shared" si="111"/>
        <v>599615.68999999994</v>
      </c>
      <c r="CA19" s="48">
        <f t="shared" ref="CA19:CB25" si="112">IF(BY19&gt;0,BY19/BY$26,"-")</f>
        <v>0.30610328638497653</v>
      </c>
      <c r="CB19" s="48">
        <f t="shared" si="112"/>
        <v>0.36938593124041097</v>
      </c>
      <c r="CC19" s="49">
        <f t="shared" ref="CC19:CC25" si="113">IF(BY19&gt;0,BZ19/BY19,"-")</f>
        <v>1839.3119325153373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19</v>
      </c>
      <c r="F20" s="47">
        <f>IFERROR(VLOOKUP($C$2&amp;"-"&amp;$A20&amp;"-"&amp;$D20&amp;"-"&amp;F$1,data!$L:$N,3,0),)</f>
        <v>40265.360000000001</v>
      </c>
      <c r="G20" s="48">
        <f t="shared" si="71"/>
        <v>3.9094650205761319E-2</v>
      </c>
      <c r="H20" s="48">
        <f t="shared" si="72"/>
        <v>2.4358104797290839E-2</v>
      </c>
      <c r="I20" s="49">
        <f t="shared" si="73"/>
        <v>2119.2294736842105</v>
      </c>
      <c r="J20" s="46">
        <f>IFERROR(VLOOKUP($C$2&amp;"-"&amp;$A20&amp;"-"&amp;$D20&amp;"-"&amp;J$1,data!$L:$N,2,0),)</f>
        <v>20</v>
      </c>
      <c r="K20" s="47">
        <f>IFERROR(VLOOKUP($C$2&amp;"-"&amp;$A20&amp;"-"&amp;$D20&amp;"-"&amp;K$1,data!$L:$N,3,0),)</f>
        <v>43625</v>
      </c>
      <c r="L20" s="48">
        <f t="shared" si="74"/>
        <v>6.7340067340067339E-2</v>
      </c>
      <c r="M20" s="48">
        <f t="shared" si="75"/>
        <v>3.4638491856341685E-2</v>
      </c>
      <c r="N20" s="49">
        <f t="shared" si="76"/>
        <v>2181.25</v>
      </c>
      <c r="O20" s="46">
        <f>IFERROR(VLOOKUP($C$2&amp;"-"&amp;$A20&amp;"-"&amp;$D20&amp;"-"&amp;O$1,data!$L:$N,2,0),)</f>
        <v>1</v>
      </c>
      <c r="P20" s="47">
        <f>IFERROR(VLOOKUP($C$2&amp;"-"&amp;$A20&amp;"-"&amp;$D20&amp;"-"&amp;P$1,data!$L:$N,3,0),)</f>
        <v>1075</v>
      </c>
      <c r="Q20" s="48">
        <f t="shared" si="77"/>
        <v>6.2893081761006293E-3</v>
      </c>
      <c r="R20" s="48">
        <f t="shared" si="78"/>
        <v>1.1116453902909409E-3</v>
      </c>
      <c r="S20" s="49">
        <f t="shared" si="79"/>
        <v>1075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40</v>
      </c>
      <c r="AJ20" s="47">
        <f t="shared" si="69"/>
        <v>84965.36</v>
      </c>
      <c r="AK20" s="48">
        <f t="shared" si="89"/>
        <v>5.6577086280056574E-2</v>
      </c>
      <c r="AL20" s="48">
        <f t="shared" si="89"/>
        <v>7.4870797642596326E-2</v>
      </c>
      <c r="AM20" s="49">
        <f t="shared" si="90"/>
        <v>2124.134</v>
      </c>
      <c r="AN20" s="10"/>
      <c r="AO20" s="46">
        <f>IFERROR(VLOOKUP($C$2&amp;"-"&amp;$A20&amp;"-"&amp;$D20&amp;"-"&amp;AO$1,data!$L:$N,2,0),)</f>
        <v>0</v>
      </c>
      <c r="AP20" s="47">
        <f>IFERROR(VLOOKUP($C$2&amp;"-"&amp;$A20&amp;"-"&amp;$D20&amp;"-"&amp;AP$1,data!$L:$N,3,0),)</f>
        <v>0</v>
      </c>
      <c r="AQ20" s="48" t="str">
        <f t="shared" si="91"/>
        <v>-</v>
      </c>
      <c r="AR20" s="48" t="str">
        <f t="shared" si="92"/>
        <v>-</v>
      </c>
      <c r="AS20" s="49" t="str">
        <f t="shared" si="93"/>
        <v>-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0</v>
      </c>
      <c r="BT20" s="47">
        <f t="shared" si="70"/>
        <v>0</v>
      </c>
      <c r="BU20" s="48" t="str">
        <f t="shared" si="109"/>
        <v>-</v>
      </c>
      <c r="BV20" s="48" t="str">
        <f t="shared" si="109"/>
        <v>-</v>
      </c>
      <c r="BW20" s="49" t="str">
        <f t="shared" si="110"/>
        <v>-</v>
      </c>
      <c r="BY20" s="66">
        <f>BS20+AI20</f>
        <v>40</v>
      </c>
      <c r="BZ20" s="47">
        <f t="shared" si="111"/>
        <v>84965.36</v>
      </c>
      <c r="CA20" s="48">
        <f t="shared" si="112"/>
        <v>3.7558685446009391E-2</v>
      </c>
      <c r="CB20" s="48">
        <f t="shared" si="112"/>
        <v>5.2341873553670301E-2</v>
      </c>
      <c r="CC20" s="49">
        <f t="shared" si="113"/>
        <v>2124.134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4</v>
      </c>
      <c r="P21" s="47">
        <f>IFERROR(VLOOKUP($C$2&amp;"-"&amp;$A21&amp;"-"&amp;$D21&amp;"-"&amp;P$1,data!$L:$N,3,0),)+IFERROR(VLOOKUP($C$2&amp;"-"&amp;$A21&amp;"-Incubate 2020"&amp;"-"&amp;P$1,data!$L:$N,3,0),)</f>
        <v>10950</v>
      </c>
      <c r="Q21" s="48">
        <f t="shared" si="77"/>
        <v>2.5157232704402517E-2</v>
      </c>
      <c r="R21" s="48">
        <f t="shared" si="78"/>
        <v>1.1323271649940281E-2</v>
      </c>
      <c r="S21" s="49">
        <f t="shared" si="79"/>
        <v>2737.5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72</v>
      </c>
      <c r="AE21" s="47">
        <f>IFERROR(VLOOKUP($C$2&amp;"-"&amp;$A21&amp;"-"&amp;$D21&amp;"-"&amp;AE$1,data!$L:$N,3,0),)+IFERROR(VLOOKUP($C$2&amp;"-"&amp;$A21&amp;"-Incubate 2020"&amp;"-"&amp;AE$1,data!$L:$N,3,0),)</f>
        <v>116558.07</v>
      </c>
      <c r="AF21" s="48">
        <f t="shared" si="86"/>
        <v>0.13793103448275862</v>
      </c>
      <c r="AG21" s="48">
        <f t="shared" si="87"/>
        <v>5.2681124964210506E-2</v>
      </c>
      <c r="AH21" s="49">
        <f t="shared" si="88"/>
        <v>1618.8620833333334</v>
      </c>
      <c r="AI21" s="46">
        <f t="shared" si="69"/>
        <v>76</v>
      </c>
      <c r="AJ21" s="47">
        <f t="shared" si="69"/>
        <v>127508.07</v>
      </c>
      <c r="AK21" s="48">
        <f t="shared" si="89"/>
        <v>0.1074964639321075</v>
      </c>
      <c r="AL21" s="48">
        <f t="shared" si="89"/>
        <v>0.11235909442116185</v>
      </c>
      <c r="AM21" s="49">
        <f t="shared" si="90"/>
        <v>1677.7377631578947</v>
      </c>
      <c r="AN21" s="10"/>
      <c r="AO21" s="46">
        <f>IFERROR(VLOOKUP($C$2&amp;"-"&amp;$A21&amp;"-"&amp;$D21&amp;"-"&amp;AO$1,data!$L:$N,2,0),)+IFERROR(VLOOKUP($C$2&amp;"-"&amp;$A21&amp;"-Incubate 2020"&amp;"-"&amp;AO$1,data!$L:$N,2,0),)</f>
        <v>150</v>
      </c>
      <c r="AP21" s="47">
        <f>IFERROR(VLOOKUP($C$2&amp;"-"&amp;$A21&amp;"-"&amp;$D21&amp;"-"&amp;AP$1,data!$L:$N,3,0),)+IFERROR(VLOOKUP($C$2&amp;"-"&amp;$A21&amp;"-Incubate 2020"&amp;"-"&amp;AP$1,data!$L:$N,3,0),)</f>
        <v>233006.86</v>
      </c>
      <c r="AQ21" s="48">
        <f t="shared" si="91"/>
        <v>0.21246458923512748</v>
      </c>
      <c r="AR21" s="48">
        <f t="shared" si="92"/>
        <v>8.0322861923694658E-2</v>
      </c>
      <c r="AS21" s="49">
        <f t="shared" si="93"/>
        <v>1553.3790666666666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150</v>
      </c>
      <c r="BT21" s="47">
        <f t="shared" si="70"/>
        <v>233006.86</v>
      </c>
      <c r="BU21" s="48">
        <f t="shared" si="109"/>
        <v>0.41899441340782123</v>
      </c>
      <c r="BV21" s="48">
        <f t="shared" si="109"/>
        <v>0.47703262016804238</v>
      </c>
      <c r="BW21" s="49">
        <f t="shared" si="110"/>
        <v>1553.3790666666666</v>
      </c>
      <c r="BY21" s="66">
        <f t="shared" ref="BY21:BY25" si="114">BS21+AI21</f>
        <v>226</v>
      </c>
      <c r="BZ21" s="47">
        <f t="shared" si="111"/>
        <v>360514.93</v>
      </c>
      <c r="CA21" s="48">
        <f t="shared" si="112"/>
        <v>0.21220657276995306</v>
      </c>
      <c r="CB21" s="48">
        <f t="shared" si="112"/>
        <v>0.2220908247816557</v>
      </c>
      <c r="CC21" s="49">
        <f t="shared" si="113"/>
        <v>1595.1988053097346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65</v>
      </c>
      <c r="AE22" s="47">
        <f>IFERROR(VLOOKUP($C$2&amp;"-"&amp;$A22&amp;"-"&amp;$D22&amp;"-"&amp;AE$1,data!$L:$N,3,0),)</f>
        <v>89879.74</v>
      </c>
      <c r="AF22" s="48">
        <f t="shared" ref="AF22:AG25" si="125">IF(AD22&gt;0,AD22/AD$26,"-")</f>
        <v>0.37142857142857144</v>
      </c>
      <c r="AG22" s="48">
        <f t="shared" si="125"/>
        <v>0.35637338046505196</v>
      </c>
      <c r="AH22" s="49">
        <f t="shared" ref="AH22:AH25" si="126">IF(AD22&gt;0,AE22/AD22,"-")</f>
        <v>1382.7652307692308</v>
      </c>
      <c r="AI22" s="46">
        <f t="shared" si="69"/>
        <v>65</v>
      </c>
      <c r="AJ22" s="47">
        <f t="shared" si="69"/>
        <v>89879.74</v>
      </c>
      <c r="AK22" s="48">
        <f t="shared" si="89"/>
        <v>9.1937765205091934E-2</v>
      </c>
      <c r="AL22" s="48">
        <f t="shared" si="89"/>
        <v>7.9201310106956191E-2</v>
      </c>
      <c r="AM22" s="49">
        <f t="shared" si="90"/>
        <v>1382.7652307692308</v>
      </c>
      <c r="AN22" s="10"/>
      <c r="AO22" s="46">
        <f>IFERROR(VLOOKUP($C$2&amp;"-"&amp;$A22&amp;"-"&amp;$D22&amp;"-"&amp;AO$1,data!$L:$N,2,0),)</f>
        <v>148</v>
      </c>
      <c r="AP22" s="47">
        <f>IFERROR(VLOOKUP($C$2&amp;"-"&amp;$A22&amp;"-"&amp;$D22&amp;"-"&amp;AP$1,data!$L:$N,3,0),)</f>
        <v>178316.47</v>
      </c>
      <c r="AQ22" s="48">
        <f t="shared" ref="AQ22:AR25" si="127">IF(AO22&gt;0,AO22/AO$26,"-")</f>
        <v>0.41340782122905029</v>
      </c>
      <c r="AR22" s="48">
        <f t="shared" si="127"/>
        <v>0.36506553027329808</v>
      </c>
      <c r="AS22" s="49">
        <f t="shared" ref="AS22:AS25" si="128">IF(AO22&gt;0,AP22/AO22,"-")</f>
        <v>1204.8410135135134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148</v>
      </c>
      <c r="BT22" s="47">
        <f t="shared" si="70"/>
        <v>178316.47</v>
      </c>
      <c r="BU22" s="48">
        <f t="shared" si="109"/>
        <v>0.41340782122905029</v>
      </c>
      <c r="BV22" s="48">
        <f t="shared" si="109"/>
        <v>0.36506553027329808</v>
      </c>
      <c r="BW22" s="49">
        <f t="shared" si="110"/>
        <v>1204.8410135135134</v>
      </c>
      <c r="BY22" s="66">
        <f t="shared" si="114"/>
        <v>213</v>
      </c>
      <c r="BZ22" s="47">
        <f t="shared" si="111"/>
        <v>268196.21000000002</v>
      </c>
      <c r="CA22" s="48">
        <f t="shared" si="112"/>
        <v>0.2</v>
      </c>
      <c r="CB22" s="48">
        <f t="shared" si="112"/>
        <v>0.16521900350205787</v>
      </c>
      <c r="CC22" s="49">
        <f t="shared" si="113"/>
        <v>1259.1371361502349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40</v>
      </c>
      <c r="F25" s="54">
        <f>SUMIFS(data!$N:$N,data!$I:$I,$C$2,data!$J:$J,$A25,data!$H:$H,E$1,data!$K:$K,$D25)</f>
        <v>33186.720000000001</v>
      </c>
      <c r="G25" s="55">
        <f t="shared" si="115"/>
        <v>0.15209125475285171</v>
      </c>
      <c r="H25" s="55">
        <f t="shared" si="115"/>
        <v>8.0513596994884154E-2</v>
      </c>
      <c r="I25" s="56">
        <f t="shared" si="116"/>
        <v>829.66800000000001</v>
      </c>
      <c r="J25" s="53">
        <f>SUMIFS(data!$M:$M,data!$I:$I,$C$2,data!$J:$J,$A25,data!$H:$H,J$1,data!$K:$K,$D25)</f>
        <v>57</v>
      </c>
      <c r="K25" s="54">
        <f>SUMIFS(data!$N:$N,data!$I:$I,$C$2,data!$J:$J,$A25,data!$H:$H,J$1,data!$K:$K,$D25)</f>
        <v>51252</v>
      </c>
      <c r="L25" s="55">
        <f t="shared" si="117"/>
        <v>0.27669902912621358</v>
      </c>
      <c r="M25" s="55">
        <f t="shared" si="117"/>
        <v>0.15134119981574004</v>
      </c>
      <c r="N25" s="56">
        <f t="shared" si="118"/>
        <v>899.15789473684208</v>
      </c>
      <c r="O25" s="53">
        <f>SUMIFS(data!$M:$M,data!$I:$I,$C$2,data!$J:$J,$A25,data!$H:$H,O$1,data!$K:$K,$D25)</f>
        <v>9</v>
      </c>
      <c r="P25" s="54">
        <f>SUMIFS(data!$N:$N,data!$I:$I,$C$2,data!$J:$J,$A25,data!$H:$H,O$1,data!$K:$K,$D25)</f>
        <v>8225</v>
      </c>
      <c r="Q25" s="55">
        <f t="shared" si="119"/>
        <v>0.14285714285714285</v>
      </c>
      <c r="R25" s="55">
        <f t="shared" si="119"/>
        <v>6.2414630444680527E-2</v>
      </c>
      <c r="S25" s="56">
        <f t="shared" si="120"/>
        <v>913.88888888888891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6</v>
      </c>
      <c r="AE25" s="54">
        <f>SUMIFS(data!$N:$N,data!$I:$I,$C$2,data!$J:$J,$A25,data!$H:$H,AD$1,data!$K:$K,$D25)</f>
        <v>4027.6</v>
      </c>
      <c r="AF25" s="55">
        <f t="shared" si="125"/>
        <v>3.4285714285714287E-2</v>
      </c>
      <c r="AG25" s="55">
        <f t="shared" si="125"/>
        <v>1.5969443471476923E-2</v>
      </c>
      <c r="AH25" s="56">
        <f t="shared" si="126"/>
        <v>671.26666666666665</v>
      </c>
      <c r="AI25" s="53">
        <f t="shared" si="69"/>
        <v>112</v>
      </c>
      <c r="AJ25" s="54">
        <f t="shared" si="69"/>
        <v>96691.32</v>
      </c>
      <c r="AK25" s="55">
        <f t="shared" si="89"/>
        <v>0.15841584158415842</v>
      </c>
      <c r="AL25" s="55">
        <f t="shared" si="89"/>
        <v>8.5203620081354653E-2</v>
      </c>
      <c r="AM25" s="56">
        <f t="shared" si="90"/>
        <v>863.31535714285724</v>
      </c>
      <c r="AN25" s="10"/>
      <c r="AO25" s="53">
        <f>SUMIFS(data!$M:$M,data!$I:$I,$C$2,data!$J:$J,$A25,data!$H:$H,AO$1,data!$K:$K,$D25)</f>
        <v>0</v>
      </c>
      <c r="AP25" s="54">
        <f>SUMIFS(data!$N:$N,data!$I:$I,$C$2,data!$J:$J,$A25,data!$H:$H,AO$1,data!$K:$K,$D25)</f>
        <v>0</v>
      </c>
      <c r="AQ25" s="55" t="str">
        <f t="shared" si="127"/>
        <v>-</v>
      </c>
      <c r="AR25" s="55" t="str">
        <f t="shared" si="127"/>
        <v>-</v>
      </c>
      <c r="AS25" s="56" t="str">
        <f t="shared" si="128"/>
        <v>-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112</v>
      </c>
      <c r="BZ25" s="47">
        <f t="shared" si="111"/>
        <v>96691.32</v>
      </c>
      <c r="CA25" s="48">
        <f t="shared" si="112"/>
        <v>0.10516431924882629</v>
      </c>
      <c r="CB25" s="48">
        <f t="shared" si="112"/>
        <v>5.9565508169181797E-2</v>
      </c>
      <c r="CC25" s="49">
        <f t="shared" si="113"/>
        <v>863.31535714285724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263</v>
      </c>
      <c r="F26" s="40">
        <f>SUM(F18:F25)</f>
        <v>412187.77</v>
      </c>
      <c r="G26" s="41">
        <f>IF(E26&gt;0,E26/E$38,"-")</f>
        <v>0.31087470449172577</v>
      </c>
      <c r="H26" s="41">
        <f>IF(F26&gt;0,F26/F$38,"-")</f>
        <v>0.17648718996816706</v>
      </c>
      <c r="I26" s="42">
        <f>IF(E26&gt;0,F26/E26,"-")</f>
        <v>1567.2538783269963</v>
      </c>
      <c r="J26" s="39">
        <f>SUM(J18:J25)</f>
        <v>206</v>
      </c>
      <c r="K26" s="40">
        <f>SUM(K18:K25)</f>
        <v>338652</v>
      </c>
      <c r="L26" s="41">
        <f>IF(J26&gt;0,J26/J$38,"-")</f>
        <v>0.34276206322795338</v>
      </c>
      <c r="M26" s="41">
        <f>IF(K26&gt;0,K26/K$38,"-")</f>
        <v>0.16515364099082822</v>
      </c>
      <c r="N26" s="42">
        <f>IF(J26&gt;0,K26/J26,"-")</f>
        <v>1643.9417475728155</v>
      </c>
      <c r="O26" s="39">
        <f>SUM(O18:O25)</f>
        <v>63</v>
      </c>
      <c r="P26" s="40">
        <f>SUM(P18:P25)</f>
        <v>131780</v>
      </c>
      <c r="Q26" s="41">
        <f>IF(O26&gt;0,O26/O$38,"-")</f>
        <v>0.19266055045871561</v>
      </c>
      <c r="R26" s="41">
        <f>IF(P26&gt;0,P26/P$38,"-")</f>
        <v>8.0646000287628014E-2</v>
      </c>
      <c r="S26" s="42">
        <f>IF(O26&gt;0,P26/O26,"-")</f>
        <v>2091.7460317460318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175</v>
      </c>
      <c r="AE26" s="40">
        <f>SUM(AE18:AE25)</f>
        <v>252206.66</v>
      </c>
      <c r="AF26" s="41">
        <f>IF(AD26&gt;0,AD26/AD$38,"-")</f>
        <v>0.19294377067254687</v>
      </c>
      <c r="AG26" s="41">
        <f>IF(AE26&gt;0,AE26/AE$38,"-")</f>
        <v>7.2936995835245558E-2</v>
      </c>
      <c r="AH26" s="42">
        <f>IF(AD26&gt;0,AE26/AD26,"-")</f>
        <v>1441.1809142857144</v>
      </c>
      <c r="AI26" s="39">
        <f>SUM(AI18:AI25)</f>
        <v>707</v>
      </c>
      <c r="AJ26" s="40">
        <f>SUM(AJ18:AJ25)</f>
        <v>1134826.43</v>
      </c>
      <c r="AK26" s="41">
        <f>IF(AI26&gt;0,AI26/AI$38,"-")</f>
        <v>0.26370757180156656</v>
      </c>
      <c r="AL26" s="41">
        <f>IF(AJ26&gt;0,AJ26/AJ$38,"-")</f>
        <v>0.11973315528157487</v>
      </c>
      <c r="AM26" s="42">
        <f>IF(AI26&gt;0,AJ26/AI26,"-")</f>
        <v>1605.1293210749645</v>
      </c>
      <c r="AN26" s="16"/>
      <c r="AO26" s="39">
        <f>SUM(AO18:AO25)</f>
        <v>358</v>
      </c>
      <c r="AP26" s="40">
        <f>SUM(AP18:AP25)</f>
        <v>488450.57999999996</v>
      </c>
      <c r="AQ26" s="41">
        <f>IF(AO26&gt;0,AO26/AO$38,"-")</f>
        <v>0.25904486251808972</v>
      </c>
      <c r="AR26" s="41">
        <f>IF(AP26&gt;0,AP26/AP$38,"-")</f>
        <v>0.10194215828634143</v>
      </c>
      <c r="AS26" s="42">
        <f>IF(AO26&gt;0,AP26/AO26,"-")</f>
        <v>1364.387094972067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358</v>
      </c>
      <c r="BT26" s="40">
        <f>SUM(BT18:BT25)</f>
        <v>488450.57999999996</v>
      </c>
      <c r="BU26" s="41">
        <f>IF(BS26&gt;0,BS26/BS$38,"-")</f>
        <v>0.33520599250936328</v>
      </c>
      <c r="BV26" s="41">
        <f>IF(BT26&gt;0,BT26/BT$38,"-")</f>
        <v>0.13238462522862338</v>
      </c>
      <c r="BW26" s="42">
        <f>IF(BS26&gt;0,BT26/BS26,"-")</f>
        <v>1364.387094972067</v>
      </c>
      <c r="BY26" s="68">
        <f>SUM(BY18:BY25)</f>
        <v>1065</v>
      </c>
      <c r="BZ26" s="40">
        <f>SUM(BZ18:BZ25)</f>
        <v>1623277.01</v>
      </c>
      <c r="CA26" s="41">
        <f>IF(BY26&gt;0,BY26/BY$38,"-")</f>
        <v>0.28407575353427583</v>
      </c>
      <c r="CB26" s="41">
        <f>IF(BZ26&gt;0,BZ26/BZ$38,"-")</f>
        <v>0.12327816635100351</v>
      </c>
      <c r="CC26" s="42">
        <f>IF(BY26&gt;0,BZ26/BY26,"-")</f>
        <v>1524.203765258216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8</v>
      </c>
      <c r="F28" s="36">
        <f>IFERROR(VLOOKUP($C$2&amp;"-"&amp;$A28&amp;"-"&amp;$D28&amp;"-"&amp;F$1,data!$L:$N,3,0),)</f>
        <v>16300</v>
      </c>
      <c r="G28" s="37">
        <f>IF(E28&gt;0,E28/E$36,"-")</f>
        <v>0.12903225806451613</v>
      </c>
      <c r="H28" s="37">
        <f>IF(F28&gt;0,F28/F$36,"-")</f>
        <v>0.22354732297966368</v>
      </c>
      <c r="I28" s="38">
        <f>IF(E28&gt;0,F28/E28,"-")</f>
        <v>2037.5</v>
      </c>
      <c r="J28" s="35">
        <f>IFERROR(VLOOKUP($C$2&amp;"-"&amp;$A28&amp;"-"&amp;$D28&amp;"-"&amp;J$1,data!$L:$N,2,0),)</f>
        <v>8</v>
      </c>
      <c r="K28" s="36">
        <f>IFERROR(VLOOKUP($C$2&amp;"-"&amp;$A28&amp;"-"&amp;$D28&amp;"-"&amp;K$1,data!$L:$N,3,0),)</f>
        <v>13945</v>
      </c>
      <c r="L28" s="37">
        <f>IF(J28&gt;0,J28/J$36,"-")</f>
        <v>0.30769230769230771</v>
      </c>
      <c r="M28" s="37">
        <f>IF(K28&gt;0,K28/K$36,"-")</f>
        <v>0.31925366300366298</v>
      </c>
      <c r="N28" s="38">
        <f>IF(J28&gt;0,K28/J28,"-")</f>
        <v>1743.125</v>
      </c>
      <c r="O28" s="35">
        <f>IFERROR(VLOOKUP($C$2&amp;"-"&amp;$A28&amp;"-"&amp;$D28&amp;"-"&amp;O$1,data!$L:$N,2,0),)</f>
        <v>5</v>
      </c>
      <c r="P28" s="36">
        <f>IFERROR(VLOOKUP($C$2&amp;"-"&amp;$A28&amp;"-"&amp;$D28&amp;"-"&amp;P$1,data!$L:$N,3,0),)</f>
        <v>9740</v>
      </c>
      <c r="Q28" s="37">
        <f>IF(O28&gt;0,O28/O$36,"-")</f>
        <v>0.26315789473684209</v>
      </c>
      <c r="R28" s="37">
        <f>IF(P28&gt;0,P28/P$36,"-")</f>
        <v>0.35456862031306879</v>
      </c>
      <c r="S28" s="38">
        <f>IF(O28&gt;0,P28/O28,"-")</f>
        <v>1948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18</v>
      </c>
      <c r="AE28" s="36">
        <f>IFERROR(VLOOKUP($C$2&amp;"-"&amp;$A28&amp;"-"&amp;$D28&amp;"-"&amp;AE$1,data!$L:$N,3,0),)</f>
        <v>25049.1</v>
      </c>
      <c r="AF28" s="37">
        <f>IF(AD28&gt;0,AD28/AD$36,"-")</f>
        <v>0.34615384615384615</v>
      </c>
      <c r="AG28" s="37">
        <f>IF(AE28&gt;0,AE28/AE$36,"-")</f>
        <v>0.34153082204854951</v>
      </c>
      <c r="AH28" s="38">
        <f>IF(AD28&gt;0,AE28/AD28,"-")</f>
        <v>1391.6166666666666</v>
      </c>
      <c r="AI28" s="35">
        <f t="shared" ref="AI28:AJ35" si="139">AD28+Y28+T28+O28+J28+E28</f>
        <v>39</v>
      </c>
      <c r="AJ28" s="36">
        <f t="shared" si="139"/>
        <v>65034.1</v>
      </c>
      <c r="AK28" s="37">
        <f>IF(AI28&gt;0,AI28/AI$36,"-")</f>
        <v>0.24528301886792453</v>
      </c>
      <c r="AL28" s="37">
        <f>IF(AJ28&gt;0,AJ28/AJ$36,"-")</f>
        <v>0.29913277203439914</v>
      </c>
      <c r="AM28" s="38">
        <f>IF(AI28&gt;0,AJ28/AI28,"-")</f>
        <v>1667.5410256410255</v>
      </c>
      <c r="AN28" s="10"/>
      <c r="AO28" s="35">
        <f>IFERROR(VLOOKUP($C$2&amp;"-"&amp;$A28&amp;"-"&amp;$D28&amp;"-"&amp;AO$1,data!$L:$N,2,0),)</f>
        <v>28</v>
      </c>
      <c r="AP28" s="36">
        <f>IFERROR(VLOOKUP($C$2&amp;"-"&amp;$A28&amp;"-"&amp;$D28&amp;"-"&amp;AP$1,data!$L:$N,3,0),)</f>
        <v>46644.75</v>
      </c>
      <c r="AQ28" s="37">
        <f>IF(AO28&gt;0,AO28/AO$36,"-")</f>
        <v>0.27184466019417475</v>
      </c>
      <c r="AR28" s="37">
        <f>IF(AP28&gt;0,AP28/AP$36,"-")</f>
        <v>0.32732181671774702</v>
      </c>
      <c r="AS28" s="38">
        <f>IF(AO28&gt;0,AP28/AO28,"-")</f>
        <v>1665.8839285714287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28</v>
      </c>
      <c r="BT28" s="36">
        <f t="shared" si="140"/>
        <v>46644.75</v>
      </c>
      <c r="BU28" s="37">
        <f>IF(BS28&gt;0,BS28/BS$36,"-")</f>
        <v>0.27722772277227725</v>
      </c>
      <c r="BV28" s="37">
        <f>IF(BT28&gt;0,BT28/BT$36,"-")</f>
        <v>0.33973364506402132</v>
      </c>
      <c r="BW28" s="38">
        <f>IF(BS28&gt;0,BT28/BS28,"-")</f>
        <v>1665.8839285714287</v>
      </c>
      <c r="BY28" s="65">
        <f>BS28+AI28</f>
        <v>67</v>
      </c>
      <c r="BZ28" s="36">
        <f>BT28+AJ28</f>
        <v>111678.85</v>
      </c>
      <c r="CA28" s="37">
        <f>IF(BY28&gt;0,BY28/BY$36,"-")</f>
        <v>0.25769230769230766</v>
      </c>
      <c r="CB28" s="37">
        <f>IF(BZ28&gt;0,BZ28/BZ$36,"-")</f>
        <v>0.31484833911139176</v>
      </c>
      <c r="CC28" s="38">
        <f>IF(BY28&gt;0,BZ28/BY28,"-")</f>
        <v>1666.8485074626867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43</v>
      </c>
      <c r="F29" s="47">
        <f>IFERROR(VLOOKUP($C$2&amp;"-"&amp;$A29&amp;"-"&amp;$D29&amp;"-"&amp;F$1,data!$L:$N,3,0),)+IFERROR(VLOOKUP($C$2&amp;"-"&amp;$A29&amp;"-Incubate 2019"&amp;"-"&amp;F$1,data!$L:$N,3,0),)</f>
        <v>33880.21</v>
      </c>
      <c r="G29" s="48">
        <f t="shared" ref="G29:G31" si="141">IF(E29&gt;0,E29/E$16,"-")</f>
        <v>8.8477366255144033E-2</v>
      </c>
      <c r="H29" s="48">
        <f t="shared" ref="H29:H31" si="142">IF(F29&gt;0,F29/F$16,"-")</f>
        <v>2.0495475657841405E-2</v>
      </c>
      <c r="I29" s="49">
        <f t="shared" ref="I29:I31" si="143">IF(E29&gt;0,F29/E29,"-")</f>
        <v>787.91186046511621</v>
      </c>
      <c r="J29" s="46">
        <f>IFERROR(VLOOKUP($C$2&amp;"-"&amp;$A29&amp;"-"&amp;$D29&amp;"-"&amp;J$1,data!$L:$N,2,0),)+IFERROR(VLOOKUP($C$2&amp;"-"&amp;$A29&amp;"-Incubate 2019"&amp;"-"&amp;J$1,data!$L:$N,2,0),)</f>
        <v>10</v>
      </c>
      <c r="K29" s="47">
        <f>IFERROR(VLOOKUP($C$2&amp;"-"&amp;$A29&amp;"-"&amp;$D29&amp;"-"&amp;K$1,data!$L:$N,3,0),)+IFERROR(VLOOKUP($C$2&amp;"-"&amp;$A29&amp;"-Incubate 2019"&amp;"-"&amp;K$1,data!$L:$N,3,0),)</f>
        <v>10885</v>
      </c>
      <c r="L29" s="48">
        <f t="shared" ref="L29:L31" si="144">IF(J29&gt;0,J29/J$16,"-")</f>
        <v>3.3670033670033669E-2</v>
      </c>
      <c r="M29" s="48">
        <f t="shared" ref="M29:M31" si="145">IF(K29&gt;0,K29/K$16,"-")</f>
        <v>8.6427503462757418E-3</v>
      </c>
      <c r="N29" s="49">
        <f t="shared" ref="N29:N31" si="146">IF(J29&gt;0,K29/J29,"-")</f>
        <v>1088.5</v>
      </c>
      <c r="O29" s="46">
        <f>IFERROR(VLOOKUP($C$2&amp;"-"&amp;$A29&amp;"-"&amp;$D29&amp;"-"&amp;O$1,data!$L:$N,2,0),)+IFERROR(VLOOKUP($C$2&amp;"-"&amp;$A29&amp;"-Incubate 2019"&amp;"-"&amp;O$1,data!$L:$N,2,0),)</f>
        <v>8</v>
      </c>
      <c r="P29" s="47">
        <f>IFERROR(VLOOKUP($C$2&amp;"-"&amp;$A29&amp;"-"&amp;$D29&amp;"-"&amp;P$1,data!$L:$N,3,0),)+IFERROR(VLOOKUP($C$2&amp;"-"&amp;$A29&amp;"-Incubate 2019"&amp;"-"&amp;P$1,data!$L:$N,3,0),)</f>
        <v>5090</v>
      </c>
      <c r="Q29" s="48">
        <f t="shared" ref="Q29:Q31" si="147">IF(O29&gt;0,O29/O$16,"-")</f>
        <v>5.0314465408805034E-2</v>
      </c>
      <c r="R29" s="48">
        <f t="shared" ref="R29:R31" si="148">IF(P29&gt;0,P29/P$16,"-")</f>
        <v>5.2635116619357105E-3</v>
      </c>
      <c r="S29" s="49">
        <f t="shared" ref="S29:S31" si="149">IF(O29&gt;0,P29/O29,"-")</f>
        <v>636.25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61</v>
      </c>
      <c r="AJ29" s="47">
        <f t="shared" si="139"/>
        <v>49855.21</v>
      </c>
      <c r="AK29" s="48">
        <f t="shared" ref="AK29:AL35" si="159">IF(AI29&gt;0,AI29/AI$36,"-")</f>
        <v>0.38364779874213839</v>
      </c>
      <c r="AL29" s="48">
        <f t="shared" si="159"/>
        <v>0.22931550014003571</v>
      </c>
      <c r="AM29" s="49">
        <f t="shared" ref="AM29:AM35" si="160">IF(AI29&gt;0,AJ29/AI29,"-")</f>
        <v>817.29852459016388</v>
      </c>
      <c r="AN29" s="10"/>
      <c r="AO29" s="46">
        <f>IFERROR(VLOOKUP($C$2&amp;"-"&amp;$A29&amp;"-"&amp;$D29&amp;"-"&amp;AO$1,data!$L:$N,2,0),)+IFERROR(VLOOKUP($C$2&amp;"-"&amp;$A29&amp;"-Incubate 2019"&amp;"-"&amp;AO$1,data!$L:$N,2,0),)</f>
        <v>3</v>
      </c>
      <c r="AP29" s="47">
        <f>IFERROR(VLOOKUP($C$2&amp;"-"&amp;$A29&amp;"-"&amp;$D29&amp;"-"&amp;AP$1,data!$L:$N,3,0),)+IFERROR(VLOOKUP($C$2&amp;"-"&amp;$A29&amp;"-Incubate 2019"&amp;"-"&amp;AP$1,data!$L:$N,3,0),)</f>
        <v>7012.5</v>
      </c>
      <c r="AQ29" s="48">
        <f t="shared" ref="AQ29:AQ31" si="161">IF(AO29&gt;0,AO29/AO$16,"-")</f>
        <v>4.24929178470255E-3</v>
      </c>
      <c r="AR29" s="48">
        <f t="shared" ref="AR29:AR31" si="162">IF(AP29&gt;0,AP29/AP$16,"-")</f>
        <v>2.4173711848651529E-3</v>
      </c>
      <c r="AS29" s="49">
        <f t="shared" ref="AS29:AS31" si="163">IF(AO29&gt;0,AP29/AO29,"-")</f>
        <v>2337.5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3</v>
      </c>
      <c r="BT29" s="47">
        <f t="shared" si="140"/>
        <v>7012.5</v>
      </c>
      <c r="BU29" s="48">
        <f t="shared" ref="BU29:BV35" si="179">IF(BS29&gt;0,BS29/BS$36,"-")</f>
        <v>2.9702970297029702E-2</v>
      </c>
      <c r="BV29" s="48">
        <f t="shared" si="179"/>
        <v>5.1075033867936895E-2</v>
      </c>
      <c r="BW29" s="49">
        <f t="shared" ref="BW29:BW35" si="180">IF(BS29&gt;0,BT29/BS29,"-")</f>
        <v>2337.5</v>
      </c>
      <c r="BY29" s="66">
        <f t="shared" ref="BY29:BZ35" si="181">BS29+AI29</f>
        <v>64</v>
      </c>
      <c r="BZ29" s="47">
        <f t="shared" si="181"/>
        <v>56867.71</v>
      </c>
      <c r="CA29" s="48">
        <f t="shared" ref="CA29:CB35" si="182">IF(BY29&gt;0,BY29/BY$36,"-")</f>
        <v>0.24615384615384617</v>
      </c>
      <c r="CB29" s="48">
        <f t="shared" si="182"/>
        <v>0.16032314124445482</v>
      </c>
      <c r="CC29" s="49">
        <f t="shared" ref="CC29:CC35" si="183">IF(BY29&gt;0,BZ29/BY29,"-")</f>
        <v>888.55796874999999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8</v>
      </c>
      <c r="F30" s="47">
        <f>IFERROR(VLOOKUP($C$2&amp;"-"&amp;$A30&amp;"-"&amp;$D30&amp;"-"&amp;F$1,data!$L:$N,3,0),)</f>
        <v>13810</v>
      </c>
      <c r="G30" s="48">
        <f t="shared" si="141"/>
        <v>1.646090534979424E-2</v>
      </c>
      <c r="H30" s="48">
        <f t="shared" si="142"/>
        <v>8.3542138267380817E-3</v>
      </c>
      <c r="I30" s="49">
        <f t="shared" si="143"/>
        <v>1726.25</v>
      </c>
      <c r="J30" s="46">
        <f>IFERROR(VLOOKUP($C$2&amp;"-"&amp;$A30&amp;"-"&amp;$D30&amp;"-"&amp;J$1,data!$L:$N,2,0),)</f>
        <v>5</v>
      </c>
      <c r="K30" s="47">
        <f>IFERROR(VLOOKUP($C$2&amp;"-"&amp;$A30&amp;"-"&amp;$D30&amp;"-"&amp;K$1,data!$L:$N,3,0),)</f>
        <v>6950</v>
      </c>
      <c r="L30" s="48">
        <f t="shared" si="144"/>
        <v>1.6835016835016835E-2</v>
      </c>
      <c r="M30" s="48">
        <f t="shared" si="145"/>
        <v>5.5183385306951226E-3</v>
      </c>
      <c r="N30" s="49">
        <f t="shared" si="146"/>
        <v>1390</v>
      </c>
      <c r="O30" s="46">
        <f>IFERROR(VLOOKUP($C$2&amp;"-"&amp;$A30&amp;"-"&amp;$D30&amp;"-"&amp;O$1,data!$L:$N,2,0),)</f>
        <v>0</v>
      </c>
      <c r="P30" s="47">
        <f>IFERROR(VLOOKUP($C$2&amp;"-"&amp;$A30&amp;"-"&amp;$D30&amp;"-"&amp;P$1,data!$L:$N,3,0),)</f>
        <v>0</v>
      </c>
      <c r="Q30" s="48" t="str">
        <f t="shared" si="147"/>
        <v>-</v>
      </c>
      <c r="R30" s="48" t="str">
        <f t="shared" si="148"/>
        <v>-</v>
      </c>
      <c r="S30" s="49" t="str">
        <f t="shared" si="149"/>
        <v>-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13</v>
      </c>
      <c r="AJ30" s="47">
        <f t="shared" si="139"/>
        <v>20760</v>
      </c>
      <c r="AK30" s="48">
        <f t="shared" si="159"/>
        <v>8.1761006289308172E-2</v>
      </c>
      <c r="AL30" s="48">
        <f t="shared" si="159"/>
        <v>9.5488310708291904E-2</v>
      </c>
      <c r="AM30" s="49">
        <f t="shared" si="160"/>
        <v>1596.9230769230769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13</v>
      </c>
      <c r="BZ30" s="47">
        <f t="shared" si="181"/>
        <v>20760</v>
      </c>
      <c r="CA30" s="48">
        <f t="shared" si="182"/>
        <v>0.05</v>
      </c>
      <c r="CB30" s="48">
        <f t="shared" si="182"/>
        <v>5.8527210120380826E-2</v>
      </c>
      <c r="CC30" s="49">
        <f t="shared" si="183"/>
        <v>1596.9230769230769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0</v>
      </c>
      <c r="K31" s="47">
        <f>IFERROR(VLOOKUP($C$2&amp;"-"&amp;$A31&amp;"-"&amp;$D31&amp;"-"&amp;K$1,data!$L:$N,3,0),)+IFERROR(VLOOKUP($C$2&amp;"-"&amp;$A31&amp;"-Incubate 2020"&amp;"-"&amp;K$1,data!$L:$N,3,0),)</f>
        <v>0</v>
      </c>
      <c r="L31" s="48" t="str">
        <f t="shared" si="144"/>
        <v>-</v>
      </c>
      <c r="M31" s="48" t="str">
        <f t="shared" si="145"/>
        <v>-</v>
      </c>
      <c r="N31" s="49" t="str">
        <f t="shared" si="146"/>
        <v>-</v>
      </c>
      <c r="O31" s="46">
        <f>IFERROR(VLOOKUP($C$2&amp;"-"&amp;$A31&amp;"-"&amp;$D31&amp;"-"&amp;O$1,data!$L:$N,2,0),)+IFERROR(VLOOKUP($C$2&amp;"-"&amp;$A31&amp;"-Incubate 2020"&amp;"-"&amp;O$1,data!$L:$N,2,0),)</f>
        <v>6</v>
      </c>
      <c r="P31" s="47">
        <f>IFERROR(VLOOKUP($C$2&amp;"-"&amp;$A31&amp;"-"&amp;$D31&amp;"-"&amp;P$1,data!$L:$N,3,0),)+IFERROR(VLOOKUP($C$2&amp;"-"&amp;$A31&amp;"-Incubate 2020"&amp;"-"&amp;P$1,data!$L:$N,3,0),)</f>
        <v>12640</v>
      </c>
      <c r="Q31" s="48">
        <f t="shared" si="147"/>
        <v>3.7735849056603772E-2</v>
      </c>
      <c r="R31" s="48">
        <f t="shared" si="148"/>
        <v>1.3070881612351155E-2</v>
      </c>
      <c r="S31" s="49">
        <f t="shared" si="149"/>
        <v>2106.6666666666665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22</v>
      </c>
      <c r="AE31" s="47">
        <f>IFERROR(VLOOKUP($C$2&amp;"-"&amp;$A31&amp;"-"&amp;$D31&amp;"-"&amp;AE$1,data!$L:$N,3,0),)+IFERROR(VLOOKUP($C$2&amp;"-"&amp;$A31&amp;"-Incubate 2020"&amp;"-"&amp;AE$1,data!$L:$N,3,0),)</f>
        <v>21222.75</v>
      </c>
      <c r="AF31" s="48">
        <f t="shared" si="156"/>
        <v>4.2145593869731802E-2</v>
      </c>
      <c r="AG31" s="48">
        <f t="shared" si="157"/>
        <v>9.5921144270336538E-3</v>
      </c>
      <c r="AH31" s="49">
        <f t="shared" si="158"/>
        <v>964.6704545454545</v>
      </c>
      <c r="AI31" s="46">
        <f t="shared" si="139"/>
        <v>28</v>
      </c>
      <c r="AJ31" s="47">
        <f t="shared" si="139"/>
        <v>33862.75</v>
      </c>
      <c r="AK31" s="48">
        <f t="shared" si="159"/>
        <v>0.1761006289308176</v>
      </c>
      <c r="AL31" s="48">
        <f t="shared" si="159"/>
        <v>0.15575610758368072</v>
      </c>
      <c r="AM31" s="49">
        <f t="shared" si="160"/>
        <v>1209.3839285714287</v>
      </c>
      <c r="AN31" s="10"/>
      <c r="AO31" s="46">
        <f>IFERROR(VLOOKUP($C$2&amp;"-"&amp;$A31&amp;"-"&amp;$D31&amp;"-"&amp;AO$1,data!$L:$N,2,0),)+IFERROR(VLOOKUP($C$2&amp;"-"&amp;$A31&amp;"-Incubate 2020"&amp;"-"&amp;AO$1,data!$L:$N,2,0),)</f>
        <v>29</v>
      </c>
      <c r="AP31" s="47">
        <f>IFERROR(VLOOKUP($C$2&amp;"-"&amp;$A31&amp;"-"&amp;$D31&amp;"-"&amp;AP$1,data!$L:$N,3,0),)+IFERROR(VLOOKUP($C$2&amp;"-"&amp;$A31&amp;"-Incubate 2020"&amp;"-"&amp;AP$1,data!$L:$N,3,0),)</f>
        <v>27721</v>
      </c>
      <c r="AQ31" s="48">
        <f t="shared" si="161"/>
        <v>4.1076487252124649E-2</v>
      </c>
      <c r="AR31" s="48">
        <f t="shared" si="162"/>
        <v>9.5560708186305746E-3</v>
      </c>
      <c r="AS31" s="49">
        <f t="shared" si="163"/>
        <v>955.89655172413791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29</v>
      </c>
      <c r="BT31" s="47">
        <f t="shared" si="140"/>
        <v>27721</v>
      </c>
      <c r="BU31" s="48">
        <f t="shared" si="179"/>
        <v>0.28712871287128711</v>
      </c>
      <c r="BV31" s="48">
        <f t="shared" si="179"/>
        <v>0.20190388789348715</v>
      </c>
      <c r="BW31" s="49">
        <f t="shared" si="180"/>
        <v>955.89655172413791</v>
      </c>
      <c r="BY31" s="66">
        <f t="shared" ref="BY31:BY35" si="184">BS31+AI31</f>
        <v>57</v>
      </c>
      <c r="BZ31" s="47">
        <f t="shared" si="181"/>
        <v>61583.75</v>
      </c>
      <c r="CA31" s="48">
        <f t="shared" si="182"/>
        <v>0.21923076923076923</v>
      </c>
      <c r="CB31" s="48">
        <f t="shared" si="182"/>
        <v>0.1736187416305878</v>
      </c>
      <c r="CC31" s="49">
        <f t="shared" si="183"/>
        <v>1080.4166666666667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10</v>
      </c>
      <c r="AE32" s="47">
        <f>IFERROR(VLOOKUP($C$2&amp;"-"&amp;$A32&amp;"-"&amp;$D32&amp;"-"&amp;AE$1,data!$L:$N,3,0),)</f>
        <v>21568</v>
      </c>
      <c r="AF32" s="48">
        <f t="shared" ref="AF32:AG35" si="195">IF(AD32&gt;0,AD32/AD$36,"-")</f>
        <v>0.19230769230769232</v>
      </c>
      <c r="AG32" s="48">
        <f t="shared" si="195"/>
        <v>0.29406792140009486</v>
      </c>
      <c r="AH32" s="49">
        <f t="shared" ref="AH32:AH35" si="196">IF(AD32&gt;0,AE32/AD32,"-")</f>
        <v>2156.8000000000002</v>
      </c>
      <c r="AI32" s="46">
        <f t="shared" si="139"/>
        <v>10</v>
      </c>
      <c r="AJ32" s="47">
        <f t="shared" si="139"/>
        <v>21568</v>
      </c>
      <c r="AK32" s="48">
        <f t="shared" si="159"/>
        <v>6.2893081761006289E-2</v>
      </c>
      <c r="AL32" s="48">
        <f t="shared" si="159"/>
        <v>9.9204811433354523E-2</v>
      </c>
      <c r="AM32" s="49">
        <f t="shared" si="160"/>
        <v>2156.8000000000002</v>
      </c>
      <c r="AN32" s="10"/>
      <c r="AO32" s="46">
        <f>IFERROR(VLOOKUP($C$2&amp;"-"&amp;$A32&amp;"-"&amp;$D32&amp;"-"&amp;AO$1,data!$L:$N,2,0),)</f>
        <v>41</v>
      </c>
      <c r="AP32" s="47">
        <f>IFERROR(VLOOKUP($C$2&amp;"-"&amp;$A32&amp;"-"&amp;$D32&amp;"-"&amp;AP$1,data!$L:$N,3,0),)</f>
        <v>55919.75</v>
      </c>
      <c r="AQ32" s="48">
        <f t="shared" ref="AQ32:AR35" si="197">IF(AO32&gt;0,AO32/AO$36,"-")</f>
        <v>0.39805825242718446</v>
      </c>
      <c r="AR32" s="48">
        <f t="shared" si="197"/>
        <v>0.39240759486120591</v>
      </c>
      <c r="AS32" s="49">
        <f t="shared" ref="AS32:AS35" si="198">IF(AO32&gt;0,AP32/AO32,"-")</f>
        <v>1363.8963414634147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41</v>
      </c>
      <c r="BT32" s="47">
        <f t="shared" si="140"/>
        <v>55919.75</v>
      </c>
      <c r="BU32" s="48">
        <f t="shared" si="179"/>
        <v>0.40594059405940597</v>
      </c>
      <c r="BV32" s="48">
        <f t="shared" si="179"/>
        <v>0.40728743317455463</v>
      </c>
      <c r="BW32" s="49">
        <f t="shared" si="180"/>
        <v>1363.8963414634147</v>
      </c>
      <c r="BY32" s="66">
        <f t="shared" si="184"/>
        <v>51</v>
      </c>
      <c r="BZ32" s="47">
        <f t="shared" si="181"/>
        <v>77487.75</v>
      </c>
      <c r="CA32" s="48">
        <f t="shared" si="182"/>
        <v>0.19615384615384615</v>
      </c>
      <c r="CB32" s="48">
        <f t="shared" si="182"/>
        <v>0.21845577196558477</v>
      </c>
      <c r="CC32" s="49">
        <f t="shared" si="183"/>
        <v>1519.3676470588234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3</v>
      </c>
      <c r="F35" s="54">
        <f>SUMIFS(data!$N:$N,data!$I:$I,$C$2,data!$J:$J,$A35,data!$H:$H,E$1,data!$K:$K,$D35)</f>
        <v>8925</v>
      </c>
      <c r="G35" s="55">
        <f t="shared" si="185"/>
        <v>4.8387096774193547E-2</v>
      </c>
      <c r="H35" s="55">
        <f t="shared" si="185"/>
        <v>0.12240244525113486</v>
      </c>
      <c r="I35" s="56">
        <f t="shared" si="186"/>
        <v>2975</v>
      </c>
      <c r="J35" s="53">
        <f>SUMIFS(data!$M:$M,data!$I:$I,$C$2,data!$J:$J,$A35,data!$H:$H,J$1,data!$K:$K,$D35)</f>
        <v>3</v>
      </c>
      <c r="K35" s="54">
        <f>SUMIFS(data!$N:$N,data!$I:$I,$C$2,data!$J:$J,$A35,data!$H:$H,J$1,data!$K:$K,$D35)</f>
        <v>11900</v>
      </c>
      <c r="L35" s="55">
        <f t="shared" si="187"/>
        <v>0.11538461538461539</v>
      </c>
      <c r="M35" s="55">
        <f t="shared" si="187"/>
        <v>0.27243589743589741</v>
      </c>
      <c r="N35" s="56">
        <f t="shared" si="188"/>
        <v>3966.6666666666665</v>
      </c>
      <c r="O35" s="53">
        <f>SUMIFS(data!$M:$M,data!$I:$I,$C$2,data!$J:$J,$A35,data!$H:$H,O$1,data!$K:$K,$D35)</f>
        <v>0</v>
      </c>
      <c r="P35" s="54">
        <f>SUMIFS(data!$N:$N,data!$I:$I,$C$2,data!$J:$J,$A35,data!$H:$H,O$1,data!$K:$K,$D35)</f>
        <v>0</v>
      </c>
      <c r="Q35" s="55" t="str">
        <f t="shared" si="189"/>
        <v>-</v>
      </c>
      <c r="R35" s="55" t="str">
        <f t="shared" si="189"/>
        <v>-</v>
      </c>
      <c r="S35" s="56" t="str">
        <f t="shared" si="190"/>
        <v>-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2</v>
      </c>
      <c r="AE35" s="54">
        <f>SUMIFS(data!$N:$N,data!$I:$I,$C$2,data!$J:$J,$A35,data!$H:$H,AD$1,data!$K:$K,$D35)</f>
        <v>5503.75</v>
      </c>
      <c r="AF35" s="55">
        <f t="shared" si="195"/>
        <v>3.8461538461538464E-2</v>
      </c>
      <c r="AG35" s="55">
        <f t="shared" si="195"/>
        <v>7.5040630675341807E-2</v>
      </c>
      <c r="AH35" s="56">
        <f t="shared" si="196"/>
        <v>2751.875</v>
      </c>
      <c r="AI35" s="53">
        <f t="shared" si="139"/>
        <v>8</v>
      </c>
      <c r="AJ35" s="54">
        <f t="shared" si="139"/>
        <v>26328.75</v>
      </c>
      <c r="AK35" s="55">
        <f t="shared" si="159"/>
        <v>5.0314465408805034E-2</v>
      </c>
      <c r="AL35" s="55">
        <f t="shared" si="159"/>
        <v>0.12110249810023799</v>
      </c>
      <c r="AM35" s="56">
        <f t="shared" si="160"/>
        <v>3291.09375</v>
      </c>
      <c r="AN35" s="10"/>
      <c r="AO35" s="53">
        <f>SUMIFS(data!$M:$M,data!$I:$I,$C$2,data!$J:$J,$A35,data!$H:$H,AO$1,data!$K:$K,$D35)</f>
        <v>2</v>
      </c>
      <c r="AP35" s="54">
        <f>SUMIFS(data!$N:$N,data!$I:$I,$C$2,data!$J:$J,$A35,data!$H:$H,AO$1,data!$K:$K,$D35)</f>
        <v>5206.25</v>
      </c>
      <c r="AQ35" s="55">
        <f t="shared" si="197"/>
        <v>1.9417475728155338E-2</v>
      </c>
      <c r="AR35" s="55">
        <f t="shared" si="197"/>
        <v>3.6533998108828333E-2</v>
      </c>
      <c r="AS35" s="56">
        <f t="shared" si="198"/>
        <v>2603.125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8</v>
      </c>
      <c r="BZ35" s="47">
        <f t="shared" si="181"/>
        <v>26328.75</v>
      </c>
      <c r="CA35" s="48">
        <f t="shared" si="182"/>
        <v>3.0769230769230771E-2</v>
      </c>
      <c r="CB35" s="48">
        <f t="shared" si="182"/>
        <v>7.4226795927600037E-2</v>
      </c>
      <c r="CC35" s="49">
        <f t="shared" si="183"/>
        <v>3291.09375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62</v>
      </c>
      <c r="F36" s="40">
        <f>SUM(F28:F35)</f>
        <v>72915.209999999992</v>
      </c>
      <c r="G36" s="41">
        <f>IF(E36&gt;0,E36/E$38,"-")</f>
        <v>7.328605200945626E-2</v>
      </c>
      <c r="H36" s="41">
        <f>IF(F36&gt;0,F36/F$38,"-")</f>
        <v>3.1220238579225172E-2</v>
      </c>
      <c r="I36" s="42">
        <f>IF(E36&gt;0,F36/E36,"-")</f>
        <v>1176.0517741935482</v>
      </c>
      <c r="J36" s="39">
        <f>SUM(J28:J35)</f>
        <v>26</v>
      </c>
      <c r="K36" s="40">
        <f>SUM(K28:K35)</f>
        <v>43680</v>
      </c>
      <c r="L36" s="41">
        <f>IF(J36&gt;0,J36/J$38,"-")</f>
        <v>4.3261231281198007E-2</v>
      </c>
      <c r="M36" s="41">
        <f>IF(K36&gt;0,K36/K$38,"-")</f>
        <v>2.130184094137751E-2</v>
      </c>
      <c r="N36" s="42">
        <f>IF(J36&gt;0,K36/J36,"-")</f>
        <v>1680</v>
      </c>
      <c r="O36" s="39">
        <f>SUM(O28:O35)</f>
        <v>19</v>
      </c>
      <c r="P36" s="40">
        <f>SUM(P28:P35)</f>
        <v>27470</v>
      </c>
      <c r="Q36" s="41">
        <f>IF(O36&gt;0,O36/O$38,"-")</f>
        <v>5.8103975535168197E-2</v>
      </c>
      <c r="R36" s="41">
        <f>IF(P36&gt;0,P36/P$38,"-")</f>
        <v>1.681093965625392E-2</v>
      </c>
      <c r="S36" s="42">
        <f>IF(O36&gt;0,P36/O36,"-")</f>
        <v>1445.7894736842106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52</v>
      </c>
      <c r="AE36" s="40">
        <f>SUM(AE28:AE35)</f>
        <v>73343.600000000006</v>
      </c>
      <c r="AF36" s="41">
        <f>IF(AD36&gt;0,AD36/AD$38,"-")</f>
        <v>5.7331863285556783E-2</v>
      </c>
      <c r="AG36" s="41">
        <f>IF(AE36&gt;0,AE36/AE$38,"-")</f>
        <v>2.1210628806320644E-2</v>
      </c>
      <c r="AH36" s="42">
        <f>IF(AD36&gt;0,AE36/AD36,"-")</f>
        <v>1410.4538461538464</v>
      </c>
      <c r="AI36" s="39">
        <f>SUM(AI28:AI35)</f>
        <v>159</v>
      </c>
      <c r="AJ36" s="40">
        <f>SUM(AJ28:AJ35)</f>
        <v>217408.81</v>
      </c>
      <c r="AK36" s="41">
        <f>IF(AI36&gt;0,AI36/AI$38,"-")</f>
        <v>5.9306229019022751E-2</v>
      </c>
      <c r="AL36" s="41">
        <f>IF(AJ36&gt;0,AJ36/AJ$38,"-")</f>
        <v>2.2938347327099536E-2</v>
      </c>
      <c r="AM36" s="42">
        <f>IF(AI36&gt;0,AJ36/AI36,"-")</f>
        <v>1367.3510062893081</v>
      </c>
      <c r="AN36" s="16"/>
      <c r="AO36" s="39">
        <f>SUM(AO28:AO35)</f>
        <v>103</v>
      </c>
      <c r="AP36" s="40">
        <f>SUM(AP28:AP35)</f>
        <v>142504.25</v>
      </c>
      <c r="AQ36" s="41">
        <f>IF(AO36&gt;0,AO36/AO$38,"-")</f>
        <v>7.4529667149059328E-2</v>
      </c>
      <c r="AR36" s="41">
        <f>IF(AP36&gt;0,AP36/AP$38,"-")</f>
        <v>2.9741372832388431E-2</v>
      </c>
      <c r="AS36" s="42">
        <f>IF(AO36&gt;0,AP36/AO36,"-")</f>
        <v>1383.5364077669904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101</v>
      </c>
      <c r="BT36" s="40">
        <f>SUM(BT28:BT35)</f>
        <v>137298</v>
      </c>
      <c r="BU36" s="41">
        <f>IF(BS36&gt;0,BS36/BS$38,"-")</f>
        <v>9.4569288389513104E-2</v>
      </c>
      <c r="BV36" s="41">
        <f>IF(BT36&gt;0,BT36/BT$38,"-")</f>
        <v>3.7211838861240652E-2</v>
      </c>
      <c r="BW36" s="42">
        <f>IF(BS36&gt;0,BT36/BS36,"-")</f>
        <v>1359.3861386138615</v>
      </c>
      <c r="BY36" s="68">
        <f>SUM(BY28:BY35)</f>
        <v>260</v>
      </c>
      <c r="BZ36" s="40">
        <f>SUM(BZ28:BZ35)</f>
        <v>354706.81</v>
      </c>
      <c r="CA36" s="41">
        <f>IF(BY36&gt;0,BY36/BY$38,"-")</f>
        <v>6.9351827153907711E-2</v>
      </c>
      <c r="CB36" s="41">
        <f>IF(BZ36&gt;0,BZ36/BZ$38,"-")</f>
        <v>2.6937857715987609E-2</v>
      </c>
      <c r="CC36" s="42">
        <f>IF(BY36&gt;0,BZ36/BY36,"-")</f>
        <v>1364.2569615384616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846</v>
      </c>
      <c r="F38" s="59">
        <f>F36+F26+F16+F6</f>
        <v>2335510.98</v>
      </c>
      <c r="G38" s="60"/>
      <c r="H38" s="60"/>
      <c r="I38" s="61">
        <f>IF(E38&gt;0,F38/E38,"-")</f>
        <v>2760.6512765957445</v>
      </c>
      <c r="J38" s="58">
        <f>J36+J26+J16+J6</f>
        <v>601</v>
      </c>
      <c r="K38" s="59">
        <f>K36+K26+K16+K6</f>
        <v>2050527</v>
      </c>
      <c r="L38" s="60"/>
      <c r="M38" s="60"/>
      <c r="N38" s="61">
        <f>IF(J38&gt;0,K38/J38,"-")</f>
        <v>3411.8585690515806</v>
      </c>
      <c r="O38" s="58">
        <f>O36+O26+O16+O6</f>
        <v>327</v>
      </c>
      <c r="P38" s="59">
        <f>P36+P26+P16+P6</f>
        <v>1634055</v>
      </c>
      <c r="Q38" s="60"/>
      <c r="R38" s="60"/>
      <c r="S38" s="61">
        <f>IF(O38&gt;0,P38/O38,"-")</f>
        <v>4997.1100917431195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907</v>
      </c>
      <c r="AE38" s="59">
        <f>AE36+AE26+AE16+AE6</f>
        <v>3457870.14</v>
      </c>
      <c r="AF38" s="60"/>
      <c r="AG38" s="60"/>
      <c r="AH38" s="61">
        <f>IF(AD38&gt;0,AE38/AD38,"-")</f>
        <v>3812.4257331863287</v>
      </c>
      <c r="AI38" s="58">
        <f>AI36+AI26+AI16+AI6</f>
        <v>2681</v>
      </c>
      <c r="AJ38" s="59">
        <f>AJ36+AJ26+AJ16+AJ6</f>
        <v>9477963.120000001</v>
      </c>
      <c r="AK38" s="60"/>
      <c r="AL38" s="60"/>
      <c r="AM38" s="61">
        <f>IF(AI38&gt;0,AJ38/AI38,"-")</f>
        <v>3535.2342857142862</v>
      </c>
      <c r="AN38" s="17"/>
      <c r="AO38" s="58">
        <f>AO36+AO26+AO16+AO6</f>
        <v>1382</v>
      </c>
      <c r="AP38" s="59">
        <f>AP36+AP26+AP16+AP6</f>
        <v>4791448.29</v>
      </c>
      <c r="AQ38" s="60"/>
      <c r="AR38" s="60"/>
      <c r="AS38" s="61">
        <f>IF(AO38&gt;0,AP38/AO38,"-")</f>
        <v>3467.0392836468886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1068</v>
      </c>
      <c r="BT38" s="59">
        <f>BT36+BT26+BT16+BT6</f>
        <v>3689632.23</v>
      </c>
      <c r="BU38" s="60"/>
      <c r="BV38" s="60"/>
      <c r="BW38" s="61">
        <f>IF(BS38&gt;0,BT38/BS38,"-")</f>
        <v>3454.7118258426967</v>
      </c>
      <c r="BY38" s="70">
        <f>BY36+BY26+BY16+BY6</f>
        <v>3749</v>
      </c>
      <c r="BZ38" s="59">
        <f>BZ36+BZ26+BZ16+BZ6</f>
        <v>13167595.349999998</v>
      </c>
      <c r="CA38" s="60"/>
      <c r="CB38" s="60"/>
      <c r="CC38" s="61">
        <f>IF(BY38&gt;0,BZ38/BY38,"-")</f>
        <v>3512.2953720992259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62</v>
      </c>
      <c r="F40" s="36">
        <f>F8+F18+F28</f>
        <v>231670</v>
      </c>
      <c r="G40" s="37">
        <f>IF(E40&gt;0,E40/E$48,"-")</f>
        <v>7.6448828606658442E-2</v>
      </c>
      <c r="H40" s="37">
        <f>IF(F40&gt;0,F40/F$48,"-")</f>
        <v>0.10835012057885371</v>
      </c>
      <c r="I40" s="38">
        <f>IF(E40&gt;0,F40/E40,"-")</f>
        <v>3736.6129032258063</v>
      </c>
      <c r="J40" s="35">
        <f>J8+J18+J28</f>
        <v>70</v>
      </c>
      <c r="K40" s="36">
        <f>K8+K18+K28</f>
        <v>339110</v>
      </c>
      <c r="L40" s="37">
        <f>IF(J40&gt;0,J40/J$48,"-")</f>
        <v>0.1323251417769376</v>
      </c>
      <c r="M40" s="37">
        <f>IF(K40&gt;0,K40/K$48,"-")</f>
        <v>0.20655158531585183</v>
      </c>
      <c r="N40" s="38">
        <f>IF(J40&gt;0,K40/J40,"-")</f>
        <v>4844.4285714285716</v>
      </c>
      <c r="O40" s="35">
        <f>O8+O18+O28</f>
        <v>79</v>
      </c>
      <c r="P40" s="36">
        <f>P8+P18+P28</f>
        <v>501380</v>
      </c>
      <c r="Q40" s="37">
        <f>IF(O40&gt;0,O40/O$48,"-")</f>
        <v>0.32780082987551867</v>
      </c>
      <c r="R40" s="37">
        <f>IF(P40&gt;0,P40/P$48,"-")</f>
        <v>0.44516263645524889</v>
      </c>
      <c r="S40" s="38">
        <f>IF(O40&gt;0,P40/O40,"-")</f>
        <v>6346.5822784810125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199</v>
      </c>
      <c r="AE40" s="36">
        <f>AE8+AE18+AE28</f>
        <v>929782.7</v>
      </c>
      <c r="AF40" s="37">
        <f>IF(AD40&gt;0,AD40/AD$48,"-")</f>
        <v>0.26568758344459281</v>
      </c>
      <c r="AG40" s="37">
        <f>IF(AE40&gt;0,AE40/AE$48,"-")</f>
        <v>0.36633442507856301</v>
      </c>
      <c r="AH40" s="38">
        <f>IF(AD40&gt;0,AE40/AD40,"-")</f>
        <v>4672.2748743718594</v>
      </c>
      <c r="AI40" s="35">
        <f>AI8+AI18+AI28</f>
        <v>410</v>
      </c>
      <c r="AJ40" s="36">
        <f>AJ8+AJ18+AJ28</f>
        <v>2001942.7000000002</v>
      </c>
      <c r="AK40" s="37">
        <f>IF(AI40&gt;0,AI40/AI$48,"-")</f>
        <v>0.17596566523605151</v>
      </c>
      <c r="AL40" s="37">
        <f>IF(AJ40&gt;0,AJ40/AJ$48,"-")</f>
        <v>0.26892340663637149</v>
      </c>
      <c r="AM40" s="38">
        <f>IF(AI40&gt;0,AJ40/AI40,"-")</f>
        <v>4882.7870731707326</v>
      </c>
      <c r="AN40" s="10"/>
      <c r="AO40" s="35">
        <f>AO8+AO18+AO28</f>
        <v>291</v>
      </c>
      <c r="AP40" s="36">
        <f>AP8+AP18+AP28</f>
        <v>1201442.5</v>
      </c>
      <c r="AQ40" s="37">
        <f>IF(AO40&gt;0,AO40/AO$48,"-")</f>
        <v>0.24935732647814909</v>
      </c>
      <c r="AR40" s="37">
        <f>IF(AP40&gt;0,AP40/AP$48,"-")</f>
        <v>0.34017531444696247</v>
      </c>
      <c r="AS40" s="38">
        <f>IF(AO40&gt;0,AP40/AO40,"-")</f>
        <v>4128.6683848797247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291</v>
      </c>
      <c r="BT40" s="36">
        <f>BT8+BT18+BT28</f>
        <v>1201442.5</v>
      </c>
      <c r="BU40" s="37">
        <f>IF(BS40&gt;0,BS40/BS$48,"-")</f>
        <v>0.34114888628370454</v>
      </c>
      <c r="BV40" s="37">
        <f>IF(BT40&gt;0,BT40/BT$48,"-")</f>
        <v>0.49441727621001275</v>
      </c>
      <c r="BW40" s="38">
        <f>IF(BS40&gt;0,BT40/BS40,"-")</f>
        <v>4128.6683848797247</v>
      </c>
      <c r="BY40" s="65">
        <f>BY8+BY18+BY28</f>
        <v>701</v>
      </c>
      <c r="BZ40" s="36">
        <f>BZ8+BZ18+BZ28</f>
        <v>3203385.2</v>
      </c>
      <c r="CA40" s="37">
        <f>IF(BY40&gt;0,BY40/BY$48,"-")</f>
        <v>0.22023248507697141</v>
      </c>
      <c r="CB40" s="37">
        <f>IF(BZ40&gt;0,BZ40/BZ$48,"-")</f>
        <v>0.32441633470467202</v>
      </c>
      <c r="CC40" s="38">
        <f>IF(BY40&gt;0,BZ40/BY40,"-")</f>
        <v>4569.7363766048502</v>
      </c>
    </row>
    <row r="41" spans="1:81" s="3" customFormat="1" ht="14.4" x14ac:dyDescent="0.3">
      <c r="C41" s="141"/>
      <c r="D41" s="9" t="s">
        <v>26</v>
      </c>
      <c r="E41" s="46">
        <f>E9+E19+E29</f>
        <v>593</v>
      </c>
      <c r="F41" s="47">
        <f t="shared" ref="F41" si="209">F9+F19+F29</f>
        <v>1467465.93</v>
      </c>
      <c r="G41" s="48">
        <f t="shared" ref="G41:H47" si="210">IF(E41&gt;0,E41/E$48,"-")</f>
        <v>0.73119605425400735</v>
      </c>
      <c r="H41" s="48">
        <f t="shared" si="210"/>
        <v>0.68632153693123699</v>
      </c>
      <c r="I41" s="49">
        <f t="shared" ref="I41:I47" si="211">IF(E41&gt;0,F41/E41,"-")</f>
        <v>2474.6474367622259</v>
      </c>
      <c r="J41" s="46">
        <f>J9+J19+J29</f>
        <v>286</v>
      </c>
      <c r="K41" s="47">
        <f t="shared" ref="K41" si="212">K9+K19+K29</f>
        <v>761157.05</v>
      </c>
      <c r="L41" s="48">
        <f t="shared" ref="L41:M47" si="213">IF(J41&gt;0,J41/J$48,"-")</f>
        <v>0.54064272211720232</v>
      </c>
      <c r="M41" s="48">
        <f t="shared" si="213"/>
        <v>0.46362005057897759</v>
      </c>
      <c r="N41" s="49">
        <f t="shared" ref="N41:N47" si="214">IF(J41&gt;0,K41/J41,"-")</f>
        <v>2661.388286713287</v>
      </c>
      <c r="O41" s="46">
        <f>O9+O19+O29</f>
        <v>86</v>
      </c>
      <c r="P41" s="47">
        <f t="shared" ref="P41" si="215">P9+P19+P29</f>
        <v>224005</v>
      </c>
      <c r="Q41" s="48">
        <f t="shared" ref="Q41:R47" si="216">IF(O41&gt;0,O41/O$48,"-")</f>
        <v>0.35684647302904565</v>
      </c>
      <c r="R41" s="48">
        <f t="shared" si="216"/>
        <v>0.1988883808272329</v>
      </c>
      <c r="S41" s="49">
        <f t="shared" ref="S41:S47" si="217">IF(O41&gt;0,P41/O41,"-")</f>
        <v>2604.7093023255816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-1</v>
      </c>
      <c r="AE41" s="47">
        <f t="shared" ref="AE41" si="224">AE9+AE19+AE29</f>
        <v>-4675</v>
      </c>
      <c r="AF41" s="48" t="str">
        <f t="shared" ref="AF41:AG47" si="225">IF(AD41&gt;0,AD41/AD$48,"-")</f>
        <v>-</v>
      </c>
      <c r="AG41" s="48" t="str">
        <f t="shared" si="225"/>
        <v>-</v>
      </c>
      <c r="AH41" s="49" t="str">
        <f t="shared" ref="AH41:AH47" si="226">IF(AD41&gt;0,AE41/AD41,"-")</f>
        <v>-</v>
      </c>
      <c r="AI41" s="46">
        <f>AI9+AI19+AI29</f>
        <v>964</v>
      </c>
      <c r="AJ41" s="47">
        <f t="shared" ref="AJ41" si="227">AJ9+AJ19+AJ29</f>
        <v>2447952.98</v>
      </c>
      <c r="AK41" s="48">
        <f t="shared" ref="AK41:AL47" si="228">IF(AI41&gt;0,AI41/AI$48,"-")</f>
        <v>0.41373390557939915</v>
      </c>
      <c r="AL41" s="48">
        <f t="shared" si="228"/>
        <v>0.32883651198770936</v>
      </c>
      <c r="AM41" s="49">
        <f t="shared" ref="AM41:AM47" si="229">IF(AI41&gt;0,AJ41/AI41,"-")</f>
        <v>2539.3703112033195</v>
      </c>
      <c r="AN41" s="10"/>
      <c r="AO41" s="46">
        <f>AO9+AO19+AO29</f>
        <v>3</v>
      </c>
      <c r="AP41" s="47">
        <f t="shared" ref="AP41" si="230">AP9+AP19+AP29</f>
        <v>7012.5</v>
      </c>
      <c r="AQ41" s="48">
        <f t="shared" ref="AQ41:AR47" si="231">IF(AO41&gt;0,AO41/AO$48,"-")</f>
        <v>2.5706940874035988E-3</v>
      </c>
      <c r="AR41" s="48">
        <f t="shared" si="231"/>
        <v>1.9855127420241288E-3</v>
      </c>
      <c r="AS41" s="49">
        <f t="shared" ref="AS41:AS47" si="232">IF(AO41&gt;0,AP41/AO41,"-")</f>
        <v>2337.5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3</v>
      </c>
      <c r="BT41" s="47">
        <f t="shared" ref="BT41" si="248">BT9+BT19+BT29</f>
        <v>7012.5</v>
      </c>
      <c r="BU41" s="48">
        <f t="shared" ref="BU41:BV47" si="249">IF(BS41&gt;0,BS41/BS$48,"-")</f>
        <v>3.5169988276670576E-3</v>
      </c>
      <c r="BV41" s="48">
        <f t="shared" si="249"/>
        <v>2.8857820073975361E-3</v>
      </c>
      <c r="BW41" s="49">
        <f t="shared" ref="BW41:BW47" si="250">IF(BS41&gt;0,BT41/BS41,"-")</f>
        <v>2337.5</v>
      </c>
      <c r="BY41" s="66">
        <f>BY9+BY19+BY29</f>
        <v>967</v>
      </c>
      <c r="BZ41" s="47">
        <f t="shared" ref="BZ41" si="251">BZ9+BZ19+BZ29</f>
        <v>2454965.48</v>
      </c>
      <c r="CA41" s="48">
        <f t="shared" ref="CA41:CB47" si="252">IF(BY41&gt;0,BY41/BY$48,"-")</f>
        <v>0.30380144517750551</v>
      </c>
      <c r="CB41" s="48">
        <f t="shared" si="252"/>
        <v>0.24862164651572211</v>
      </c>
      <c r="CC41" s="49">
        <f t="shared" ref="CC41:CC47" si="253">IF(BY41&gt;0,BZ41/BY41,"-")</f>
        <v>2538.7440330920372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98</v>
      </c>
      <c r="F42" s="47">
        <f t="shared" si="254"/>
        <v>327365.82999999996</v>
      </c>
      <c r="G42" s="48">
        <f t="shared" si="210"/>
        <v>0.12083847102342787</v>
      </c>
      <c r="H42" s="48">
        <f t="shared" si="210"/>
        <v>0.15310625956704157</v>
      </c>
      <c r="I42" s="49">
        <f t="shared" si="211"/>
        <v>3340.4676530612242</v>
      </c>
      <c r="J42" s="46">
        <f t="shared" ref="J42:K47" si="255">J10+J20+J30</f>
        <v>76</v>
      </c>
      <c r="K42" s="47">
        <f t="shared" si="255"/>
        <v>237285</v>
      </c>
      <c r="L42" s="48">
        <f t="shared" si="213"/>
        <v>0.14366729678638943</v>
      </c>
      <c r="M42" s="48">
        <f t="shared" si="213"/>
        <v>0.14453007260674089</v>
      </c>
      <c r="N42" s="49">
        <f t="shared" si="214"/>
        <v>3122.1710526315787</v>
      </c>
      <c r="O42" s="46">
        <f t="shared" ref="O42:P47" si="256">O10+O20+O30</f>
        <v>4</v>
      </c>
      <c r="P42" s="47">
        <f t="shared" si="256"/>
        <v>13485</v>
      </c>
      <c r="Q42" s="48">
        <f t="shared" si="216"/>
        <v>1.6597510373443983E-2</v>
      </c>
      <c r="R42" s="48">
        <f t="shared" si="216"/>
        <v>1.1972990850450818E-2</v>
      </c>
      <c r="S42" s="49">
        <f t="shared" si="217"/>
        <v>3371.25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178</v>
      </c>
      <c r="AJ42" s="47">
        <f t="shared" si="260"/>
        <v>578135.82999999996</v>
      </c>
      <c r="AK42" s="48">
        <f t="shared" si="228"/>
        <v>7.6394849785407726E-2</v>
      </c>
      <c r="AL42" s="48">
        <f t="shared" si="228"/>
        <v>7.7661691766775398E-2</v>
      </c>
      <c r="AM42" s="49">
        <f t="shared" si="229"/>
        <v>3247.9541011235951</v>
      </c>
      <c r="AN42" s="10"/>
      <c r="AO42" s="46">
        <f t="shared" ref="AO42:AP47" si="261">AO10+AO20+AO30</f>
        <v>0</v>
      </c>
      <c r="AP42" s="47">
        <f t="shared" si="261"/>
        <v>0</v>
      </c>
      <c r="AQ42" s="48" t="str">
        <f t="shared" si="231"/>
        <v>-</v>
      </c>
      <c r="AR42" s="48" t="str">
        <f t="shared" si="231"/>
        <v>-</v>
      </c>
      <c r="AS42" s="49" t="str">
        <f t="shared" si="232"/>
        <v>-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0</v>
      </c>
      <c r="BT42" s="47">
        <f t="shared" si="267"/>
        <v>0</v>
      </c>
      <c r="BU42" s="48" t="str">
        <f t="shared" si="249"/>
        <v>-</v>
      </c>
      <c r="BV42" s="48" t="str">
        <f t="shared" si="249"/>
        <v>-</v>
      </c>
      <c r="BW42" s="49" t="str">
        <f t="shared" si="250"/>
        <v>-</v>
      </c>
      <c r="BY42" s="66">
        <f t="shared" ref="BY42:BZ47" si="268">BY10+BY20+BY30</f>
        <v>178</v>
      </c>
      <c r="BZ42" s="47">
        <f t="shared" si="268"/>
        <v>578135.82999999996</v>
      </c>
      <c r="CA42" s="48">
        <f t="shared" si="252"/>
        <v>5.5922086082312285E-2</v>
      </c>
      <c r="CB42" s="48">
        <f t="shared" si="252"/>
        <v>5.8549532828597491E-2</v>
      </c>
      <c r="CC42" s="49">
        <f t="shared" si="253"/>
        <v>3247.9541011235951</v>
      </c>
    </row>
    <row r="43" spans="1:81" s="3" customFormat="1" ht="14.4" x14ac:dyDescent="0.3">
      <c r="C43" s="141"/>
      <c r="D43" s="9" t="s">
        <v>28</v>
      </c>
      <c r="E43" s="46">
        <f t="shared" si="254"/>
        <v>2</v>
      </c>
      <c r="F43" s="47">
        <f t="shared" si="254"/>
        <v>12500</v>
      </c>
      <c r="G43" s="48">
        <f t="shared" si="210"/>
        <v>2.4660912453760789E-3</v>
      </c>
      <c r="H43" s="48">
        <f t="shared" si="210"/>
        <v>5.8461454104358412E-3</v>
      </c>
      <c r="I43" s="49">
        <f t="shared" si="211"/>
        <v>6250</v>
      </c>
      <c r="J43" s="46">
        <f t="shared" si="255"/>
        <v>32</v>
      </c>
      <c r="K43" s="47">
        <f t="shared" si="255"/>
        <v>207375</v>
      </c>
      <c r="L43" s="48">
        <f t="shared" si="213"/>
        <v>6.0491493383742913E-2</v>
      </c>
      <c r="M43" s="48">
        <f t="shared" si="213"/>
        <v>0.12631191945054634</v>
      </c>
      <c r="N43" s="49">
        <f t="shared" si="214"/>
        <v>6480.46875</v>
      </c>
      <c r="O43" s="46">
        <f t="shared" si="256"/>
        <v>52</v>
      </c>
      <c r="P43" s="47">
        <f t="shared" si="256"/>
        <v>304790</v>
      </c>
      <c r="Q43" s="48">
        <f t="shared" si="216"/>
        <v>0.21576763485477179</v>
      </c>
      <c r="R43" s="48">
        <f t="shared" si="216"/>
        <v>0.2706153415876088</v>
      </c>
      <c r="S43" s="49">
        <f t="shared" si="217"/>
        <v>5861.3461538461543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415</v>
      </c>
      <c r="AE43" s="47">
        <f t="shared" si="259"/>
        <v>1228692.99</v>
      </c>
      <c r="AF43" s="48">
        <f t="shared" si="225"/>
        <v>0.55407209612817088</v>
      </c>
      <c r="AG43" s="48">
        <f t="shared" si="225"/>
        <v>0.4841050926089619</v>
      </c>
      <c r="AH43" s="49">
        <f t="shared" si="226"/>
        <v>2960.7060000000001</v>
      </c>
      <c r="AI43" s="46">
        <f t="shared" si="260"/>
        <v>501</v>
      </c>
      <c r="AJ43" s="47">
        <f t="shared" si="260"/>
        <v>1753357.99</v>
      </c>
      <c r="AK43" s="48">
        <f t="shared" si="228"/>
        <v>0.21502145922746782</v>
      </c>
      <c r="AL43" s="48">
        <f t="shared" si="228"/>
        <v>0.23553071909795467</v>
      </c>
      <c r="AM43" s="49">
        <f t="shared" si="229"/>
        <v>3499.7165469061874</v>
      </c>
      <c r="AN43" s="10"/>
      <c r="AO43" s="46">
        <f t="shared" si="261"/>
        <v>454</v>
      </c>
      <c r="AP43" s="47">
        <f t="shared" si="261"/>
        <v>1193684.67</v>
      </c>
      <c r="AQ43" s="48">
        <f t="shared" si="231"/>
        <v>0.38903170522707797</v>
      </c>
      <c r="AR43" s="48">
        <f t="shared" si="231"/>
        <v>0.33797876966044449</v>
      </c>
      <c r="AS43" s="49">
        <f t="shared" si="232"/>
        <v>2629.2613876651981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179</v>
      </c>
      <c r="BT43" s="47">
        <f t="shared" si="267"/>
        <v>260727.86</v>
      </c>
      <c r="BU43" s="48">
        <f t="shared" si="249"/>
        <v>0.20984759671746775</v>
      </c>
      <c r="BV43" s="48">
        <f t="shared" si="249"/>
        <v>0.10729465486135668</v>
      </c>
      <c r="BW43" s="49">
        <f t="shared" si="250"/>
        <v>1456.5802234636872</v>
      </c>
      <c r="BY43" s="66">
        <f t="shared" si="268"/>
        <v>680</v>
      </c>
      <c r="BZ43" s="47">
        <f t="shared" si="268"/>
        <v>2014085.8499999999</v>
      </c>
      <c r="CA43" s="48">
        <f t="shared" si="252"/>
        <v>0.21363493559535029</v>
      </c>
      <c r="CB43" s="48">
        <f t="shared" si="252"/>
        <v>0.20397245677402262</v>
      </c>
      <c r="CC43" s="49">
        <f t="shared" si="253"/>
        <v>2961.890955882353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114</v>
      </c>
      <c r="AE44" s="47">
        <f t="shared" si="259"/>
        <v>306758.74</v>
      </c>
      <c r="AF44" s="48">
        <f t="shared" si="225"/>
        <v>0.15220293724966621</v>
      </c>
      <c r="AG44" s="48">
        <f t="shared" si="225"/>
        <v>0.12086295717883802</v>
      </c>
      <c r="AH44" s="49">
        <f t="shared" si="226"/>
        <v>2690.8661403508772</v>
      </c>
      <c r="AI44" s="46">
        <f t="shared" si="260"/>
        <v>114</v>
      </c>
      <c r="AJ44" s="47">
        <f t="shared" si="260"/>
        <v>306758.74</v>
      </c>
      <c r="AK44" s="48">
        <f t="shared" si="228"/>
        <v>4.8927038626609444E-2</v>
      </c>
      <c r="AL44" s="48">
        <f t="shared" si="228"/>
        <v>4.1207276000597294E-2</v>
      </c>
      <c r="AM44" s="49">
        <f t="shared" si="229"/>
        <v>2690.8661403508772</v>
      </c>
      <c r="AN44" s="10"/>
      <c r="AO44" s="46">
        <f t="shared" si="261"/>
        <v>380</v>
      </c>
      <c r="AP44" s="47">
        <f t="shared" si="261"/>
        <v>960834.37</v>
      </c>
      <c r="AQ44" s="48">
        <f t="shared" si="231"/>
        <v>0.32562125107112255</v>
      </c>
      <c r="AR44" s="48">
        <f t="shared" si="231"/>
        <v>0.27204975181600377</v>
      </c>
      <c r="AS44" s="49">
        <f t="shared" si="232"/>
        <v>2528.5115000000001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380</v>
      </c>
      <c r="BT44" s="47">
        <f t="shared" si="267"/>
        <v>960834.37</v>
      </c>
      <c r="BU44" s="48">
        <f t="shared" si="249"/>
        <v>0.44548651817116058</v>
      </c>
      <c r="BV44" s="48">
        <f t="shared" si="249"/>
        <v>0.39540228692123308</v>
      </c>
      <c r="BW44" s="49">
        <f t="shared" si="250"/>
        <v>2528.5115000000001</v>
      </c>
      <c r="BY44" s="66">
        <f t="shared" si="268"/>
        <v>494</v>
      </c>
      <c r="BZ44" s="47">
        <f t="shared" si="268"/>
        <v>1267593.1100000001</v>
      </c>
      <c r="CA44" s="48">
        <f t="shared" si="252"/>
        <v>0.15519949732956331</v>
      </c>
      <c r="CB44" s="48">
        <f t="shared" si="252"/>
        <v>0.12837291957367356</v>
      </c>
      <c r="CC44" s="49">
        <f t="shared" si="253"/>
        <v>2565.9779554655875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56</v>
      </c>
      <c r="F47" s="47">
        <f t="shared" si="254"/>
        <v>99159.22</v>
      </c>
      <c r="G47" s="48">
        <f t="shared" si="210"/>
        <v>6.9050554870530204E-2</v>
      </c>
      <c r="H47" s="48">
        <f t="shared" si="210"/>
        <v>4.6375937512431832E-2</v>
      </c>
      <c r="I47" s="49">
        <f t="shared" si="211"/>
        <v>1770.7003571428572</v>
      </c>
      <c r="J47" s="46">
        <f t="shared" si="255"/>
        <v>65</v>
      </c>
      <c r="K47" s="47">
        <f t="shared" si="255"/>
        <v>96842</v>
      </c>
      <c r="L47" s="48">
        <f t="shared" si="213"/>
        <v>0.12287334593572778</v>
      </c>
      <c r="M47" s="48">
        <f t="shared" si="213"/>
        <v>5.8986372047883345E-2</v>
      </c>
      <c r="N47" s="49">
        <f t="shared" si="214"/>
        <v>1489.876923076923</v>
      </c>
      <c r="O47" s="46">
        <f t="shared" si="256"/>
        <v>20</v>
      </c>
      <c r="P47" s="47">
        <f t="shared" si="256"/>
        <v>82625</v>
      </c>
      <c r="Q47" s="48">
        <f t="shared" si="216"/>
        <v>8.2987551867219914E-2</v>
      </c>
      <c r="R47" s="48">
        <f t="shared" si="216"/>
        <v>7.3360650279458581E-2</v>
      </c>
      <c r="S47" s="49">
        <f t="shared" si="217"/>
        <v>4131.25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22</v>
      </c>
      <c r="AE47" s="47">
        <f t="shared" si="259"/>
        <v>77511.350000000006</v>
      </c>
      <c r="AF47" s="48">
        <f t="shared" si="225"/>
        <v>2.9372496662216287E-2</v>
      </c>
      <c r="AG47" s="48">
        <f t="shared" si="225"/>
        <v>3.0539475341188085E-2</v>
      </c>
      <c r="AH47" s="49">
        <f t="shared" si="226"/>
        <v>3523.2431818181822</v>
      </c>
      <c r="AI47" s="46">
        <f t="shared" si="260"/>
        <v>163</v>
      </c>
      <c r="AJ47" s="47">
        <f t="shared" si="260"/>
        <v>356137.57</v>
      </c>
      <c r="AK47" s="48">
        <f t="shared" si="228"/>
        <v>6.9957081545064373E-2</v>
      </c>
      <c r="AL47" s="48">
        <f t="shared" si="228"/>
        <v>4.7840394510591737E-2</v>
      </c>
      <c r="AM47" s="49">
        <f t="shared" si="229"/>
        <v>2184.8930674846624</v>
      </c>
      <c r="AN47" s="10"/>
      <c r="AO47" s="46">
        <f t="shared" si="261"/>
        <v>39</v>
      </c>
      <c r="AP47" s="47">
        <f t="shared" si="261"/>
        <v>168859.25</v>
      </c>
      <c r="AQ47" s="48">
        <f t="shared" si="231"/>
        <v>3.3419023136246784E-2</v>
      </c>
      <c r="AR47" s="48">
        <f t="shared" si="231"/>
        <v>4.7810651334565114E-2</v>
      </c>
      <c r="AS47" s="49">
        <f t="shared" si="232"/>
        <v>4329.7243589743593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163</v>
      </c>
      <c r="BZ47" s="47">
        <f t="shared" si="268"/>
        <v>356137.57</v>
      </c>
      <c r="CA47" s="48">
        <f t="shared" si="252"/>
        <v>5.1209550738297201E-2</v>
      </c>
      <c r="CB47" s="48">
        <f t="shared" si="252"/>
        <v>3.6067109603312324E-2</v>
      </c>
      <c r="CC47" s="49">
        <f t="shared" si="253"/>
        <v>2184.8930674846624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811</v>
      </c>
      <c r="F48" s="59">
        <f>SUM(F40:F47)</f>
        <v>2138160.98</v>
      </c>
      <c r="G48" s="60">
        <f>IF(E48&gt;0,E48/E$38,"-")</f>
        <v>0.95862884160756501</v>
      </c>
      <c r="H48" s="60">
        <f>IF(F48&gt;0,F48/F$38,"-")</f>
        <v>0.91550029021914514</v>
      </c>
      <c r="I48" s="61">
        <f>IF(E48&gt;0,F48/E48,"-")</f>
        <v>2636.4500369913685</v>
      </c>
      <c r="J48" s="58">
        <f>SUM(J40:J47)</f>
        <v>529</v>
      </c>
      <c r="K48" s="59">
        <f>SUM(K40:K47)</f>
        <v>1641769.05</v>
      </c>
      <c r="L48" s="60">
        <f>IF(J48&gt;0,J48/J$38,"-")</f>
        <v>0.88019966722129783</v>
      </c>
      <c r="M48" s="60">
        <f>IF(K48&gt;0,K48/K$38,"-")</f>
        <v>0.80065712375403986</v>
      </c>
      <c r="N48" s="61">
        <f>IF(J48&gt;0,K48/J48,"-")</f>
        <v>3103.5331758034026</v>
      </c>
      <c r="O48" s="58">
        <f>SUM(O40:O47)</f>
        <v>241</v>
      </c>
      <c r="P48" s="59">
        <f>SUM(P40:P47)</f>
        <v>1126285</v>
      </c>
      <c r="Q48" s="60">
        <f>IF(O48&gt;0,O48/O$38,"-")</f>
        <v>0.73700305810397548</v>
      </c>
      <c r="R48" s="60">
        <f>IF(P48&gt;0,P48/P$38,"-")</f>
        <v>0.68925770552398791</v>
      </c>
      <c r="S48" s="61">
        <f>IF(O48&gt;0,P48/O48,"-")</f>
        <v>4673.3817427385893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749</v>
      </c>
      <c r="AE48" s="59">
        <f>SUM(AE40:AE47)</f>
        <v>2538070.7799999998</v>
      </c>
      <c r="AF48" s="60">
        <f>IF(AD48&gt;0,AD48/AD$38,"-")</f>
        <v>0.82579933847850051</v>
      </c>
      <c r="AG48" s="60">
        <f>IF(AE48&gt;0,AE48/AE$38,"-")</f>
        <v>0.73399829294919672</v>
      </c>
      <c r="AH48" s="61">
        <f>IF(AD48&gt;0,AE48/AD48,"-")</f>
        <v>3388.6125233644857</v>
      </c>
      <c r="AI48" s="58">
        <f>SUM(AI40:AI47)</f>
        <v>2330</v>
      </c>
      <c r="AJ48" s="59">
        <f>SUM(AJ40:AJ47)</f>
        <v>7444285.8100000005</v>
      </c>
      <c r="AK48" s="60">
        <f>IF(AI48&gt;0,AI48/AI$38,"-")</f>
        <v>0.86907870197687431</v>
      </c>
      <c r="AL48" s="60">
        <f>IF(AJ48&gt;0,AJ48/AJ$38,"-")</f>
        <v>0.7854309745404453</v>
      </c>
      <c r="AM48" s="61">
        <f>IF(AI48&gt;0,AJ48/AI48,"-")</f>
        <v>3194.9724506437769</v>
      </c>
      <c r="AN48" s="17"/>
      <c r="AO48" s="58">
        <f>SUM(AO40:AO47)</f>
        <v>1167</v>
      </c>
      <c r="AP48" s="59">
        <f>SUM(AP40:AP47)</f>
        <v>3531833.29</v>
      </c>
      <c r="AQ48" s="60">
        <f>IF(AO48&gt;0,AO48/AO$38,"-")</f>
        <v>0.84442836468885674</v>
      </c>
      <c r="AR48" s="60">
        <f>IF(AP48&gt;0,AP48/AP$38,"-")</f>
        <v>0.73711184515360806</v>
      </c>
      <c r="AS48" s="61">
        <f>IF(AO48&gt;0,AP48/AO48,"-")</f>
        <v>3026.4209854327337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853</v>
      </c>
      <c r="BT48" s="59">
        <f>SUM(BT40:BT47)</f>
        <v>2430017.23</v>
      </c>
      <c r="BU48" s="60">
        <f>IF(BS48&gt;0,BS48/BS$38,"-")</f>
        <v>0.79868913857677903</v>
      </c>
      <c r="BV48" s="60">
        <f>IF(BT48&gt;0,BT48/BT$38,"-")</f>
        <v>0.65860689589650512</v>
      </c>
      <c r="BW48" s="61">
        <f>IF(BS48&gt;0,BT48/BS48,"-")</f>
        <v>2848.789249706917</v>
      </c>
      <c r="BY48" s="70">
        <f>SUM(BY40:BY47)</f>
        <v>3183</v>
      </c>
      <c r="BZ48" s="59">
        <f>SUM(BZ40:BZ47)</f>
        <v>9874303.0399999991</v>
      </c>
      <c r="CA48" s="60">
        <f>IF(BY48&gt;0,BY48/BY$38,"-")</f>
        <v>0.84902640704187782</v>
      </c>
      <c r="CB48" s="60">
        <f>IF(BZ48&gt;0,BZ48/BZ$38,"-")</f>
        <v>0.74989417410977777</v>
      </c>
      <c r="CC48" s="61">
        <f>IF(BY48&gt;0,BZ48/BY48,"-")</f>
        <v>3102.2001382343697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35</v>
      </c>
      <c r="F53" s="36">
        <f>F5</f>
        <v>197350</v>
      </c>
      <c r="G53" s="37">
        <f>IF(E53=0,"-",E53/E54)</f>
        <v>1</v>
      </c>
      <c r="H53" s="37">
        <f>IF(F53=0,"-",F53/F54)</f>
        <v>1</v>
      </c>
      <c r="I53" s="38">
        <f>IF(E53&gt;0,F53/E53,"-")</f>
        <v>5638.5714285714284</v>
      </c>
      <c r="J53" s="35">
        <f>J5</f>
        <v>72</v>
      </c>
      <c r="K53" s="36">
        <f>K5</f>
        <v>408757.95</v>
      </c>
      <c r="L53" s="37">
        <f>IF(J53=0,"-",J53/J54)</f>
        <v>1</v>
      </c>
      <c r="M53" s="37">
        <f>IF(K53=0,"-",K53/K54)</f>
        <v>1</v>
      </c>
      <c r="N53" s="38">
        <f>IF(J53&gt;0,K53/J53,"-")</f>
        <v>5677.1937500000004</v>
      </c>
      <c r="O53" s="35">
        <f>O5</f>
        <v>86</v>
      </c>
      <c r="P53" s="36">
        <f>P5</f>
        <v>507770</v>
      </c>
      <c r="Q53" s="37">
        <f>IF(O53=0,"-",O53/O54)</f>
        <v>1</v>
      </c>
      <c r="R53" s="37">
        <f>IF(P53=0,"-",P53/P54)</f>
        <v>1</v>
      </c>
      <c r="S53" s="38">
        <f>IF(O53&gt;0,P53/O53,"-")</f>
        <v>5904.3023255813951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158</v>
      </c>
      <c r="AE53" s="36">
        <f>AE5</f>
        <v>919799.36</v>
      </c>
      <c r="AF53" s="37">
        <f>IF(AD53=0,"-",AD53/AD54)</f>
        <v>1</v>
      </c>
      <c r="AG53" s="37">
        <f>IF(AE53=0,"-",AE53/AE54)</f>
        <v>1</v>
      </c>
      <c r="AH53" s="38">
        <f>IF(AD53&gt;0,AE53/AD53,"-")</f>
        <v>5821.5149367088607</v>
      </c>
      <c r="AI53" s="35">
        <f>AI5</f>
        <v>351</v>
      </c>
      <c r="AJ53" s="36">
        <f>AJ5</f>
        <v>2033677.3099999998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5793.9524501424494</v>
      </c>
      <c r="AN53" s="10"/>
      <c r="AO53" s="35">
        <f>AO5</f>
        <v>215</v>
      </c>
      <c r="AP53" s="36">
        <f>AP5</f>
        <v>1259615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5858.6744186046508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215</v>
      </c>
      <c r="BT53" s="36">
        <f>BT5</f>
        <v>1259615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5858.6744186046508</v>
      </c>
      <c r="BY53" s="35">
        <f>BY5</f>
        <v>566</v>
      </c>
      <c r="BZ53" s="36">
        <f>BZ5</f>
        <v>3293292.3099999996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5818.5376501766777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35</v>
      </c>
      <c r="F54" s="40">
        <f>SUM(F53:F53)</f>
        <v>197350</v>
      </c>
      <c r="G54" s="41">
        <f>IF(E54=0,"-",E54/E88)</f>
        <v>4.4303797468354431E-2</v>
      </c>
      <c r="H54" s="41">
        <f>IF(F54=0,"-",F54/F88)</f>
        <v>8.8246403597974241E-2</v>
      </c>
      <c r="I54" s="42">
        <f>IF(F54=0,"-",F54/E54)</f>
        <v>5638.5714285714284</v>
      </c>
      <c r="J54" s="39">
        <f>SUM(J53:J53)</f>
        <v>72</v>
      </c>
      <c r="K54" s="40">
        <f>SUM(K53:K53)</f>
        <v>408757.95</v>
      </c>
      <c r="L54" s="41">
        <f>IF(J54=0,"-",J54/J88)</f>
        <v>0.13432835820895522</v>
      </c>
      <c r="M54" s="41">
        <f>IF(K54=0,"-",K54/K88)</f>
        <v>0.20922408167130321</v>
      </c>
      <c r="N54" s="42">
        <f>IF(K54=0,"-",K54/J54)</f>
        <v>5677.1937500000004</v>
      </c>
      <c r="O54" s="39">
        <f>SUM(O53:O53)</f>
        <v>86</v>
      </c>
      <c r="P54" s="40">
        <f>SUM(P53:P53)</f>
        <v>507770</v>
      </c>
      <c r="Q54" s="41">
        <f>IF(O54=0,"-",O54/O88)</f>
        <v>0.28013029315960913</v>
      </c>
      <c r="R54" s="41">
        <f>IF(P54=0,"-",P54/P88)</f>
        <v>0.32729159549576842</v>
      </c>
      <c r="S54" s="42">
        <f>IF(P54=0,"-",P54/O54)</f>
        <v>5904.3023255813951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158</v>
      </c>
      <c r="AE54" s="40">
        <f>SUM(AE53:AE53)</f>
        <v>919799.36</v>
      </c>
      <c r="AF54" s="41">
        <f>IF(AD54=0,"-",AD54/AD88)</f>
        <v>0.17853107344632768</v>
      </c>
      <c r="AG54" s="41">
        <f>IF(AE54=0,"-",AE54/AE88)</f>
        <v>0.27210110439193941</v>
      </c>
      <c r="AH54" s="42">
        <f>IF(AE54=0,"-",AE54/AD54)</f>
        <v>5821.5149367088607</v>
      </c>
      <c r="AI54" s="39">
        <f>SUM(AI53:AI53)</f>
        <v>351</v>
      </c>
      <c r="AJ54" s="40">
        <f>SUM(AJ53:AJ53)</f>
        <v>2033677.3099999998</v>
      </c>
      <c r="AK54" s="41">
        <f>IF(AI54=0,"-",AI54/AI88)</f>
        <v>0.13939634630659253</v>
      </c>
      <c r="AL54" s="41">
        <f>IF(AJ54=0,"-",AJ54/AJ88)</f>
        <v>0.22294630596174908</v>
      </c>
      <c r="AM54" s="42">
        <f>IF(AJ54=0,"-",AJ54/AI54)</f>
        <v>5793.9524501424494</v>
      </c>
      <c r="AN54" s="16"/>
      <c r="AO54" s="39">
        <f>SUM(AO53:AO53)</f>
        <v>215</v>
      </c>
      <c r="AP54" s="40">
        <f>SUM(AP53:AP53)</f>
        <v>1259615</v>
      </c>
      <c r="AQ54" s="41">
        <f>IF(AO54=0,"-",AO54/AO88)</f>
        <v>0.16008935219657483</v>
      </c>
      <c r="AR54" s="41">
        <f>IF(AP54=0,"-",AP54/AP88)</f>
        <v>0.27249123577725609</v>
      </c>
      <c r="AS54" s="42">
        <f>IF(AP54=0,"-",AP54/AO54)</f>
        <v>5858.6744186046508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215</v>
      </c>
      <c r="BT54" s="40">
        <f>SUM(BT53:BT53)</f>
        <v>1259615</v>
      </c>
      <c r="BU54" s="41">
        <f>IF(BS54=0,"-",BS54/BS88)</f>
        <v>0.20131086142322097</v>
      </c>
      <c r="BV54" s="41">
        <f>IF(BT54=0,"-",BT54/BT88)</f>
        <v>0.34139310410349488</v>
      </c>
      <c r="BW54" s="42">
        <f>IF(BT54=0,"-",BT54/BS54)</f>
        <v>5858.6744186046508</v>
      </c>
      <c r="BY54" s="39">
        <f>SUM(BY53:BY53)</f>
        <v>566</v>
      </c>
      <c r="BZ54" s="40">
        <f>SUM(BZ53:BZ53)</f>
        <v>3293292.3099999996</v>
      </c>
      <c r="CA54" s="41">
        <f>IF(BY54=0,"-",BY54/BY88)</f>
        <v>0.15783602900167318</v>
      </c>
      <c r="CB54" s="41">
        <f>IF(BZ54=0,"-",BZ54/BZ88)</f>
        <v>0.2570583587404992</v>
      </c>
      <c r="CC54" s="42">
        <f>IF(BZ54=0,"-",BZ54/BY54)</f>
        <v>5818.5376501766777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24</v>
      </c>
      <c r="F56" s="36">
        <f>F8</f>
        <v>171340</v>
      </c>
      <c r="G56" s="37">
        <f t="shared" ref="G56:H58" si="269">IF(E56=0,"-",E56/E$59)</f>
        <v>0.38709677419354838</v>
      </c>
      <c r="H56" s="37">
        <f t="shared" si="269"/>
        <v>0.73958648077006084</v>
      </c>
      <c r="I56" s="38">
        <f t="shared" ref="I56:I63" si="270">IF(E56&gt;0,F56/E56,"-")</f>
        <v>7139.166666666667</v>
      </c>
      <c r="J56" s="65">
        <f>J8</f>
        <v>44</v>
      </c>
      <c r="K56" s="36">
        <f>K8</f>
        <v>293970</v>
      </c>
      <c r="L56" s="37">
        <f t="shared" ref="L56:M58" si="271">IF(J56=0,"-",J56/J$59)</f>
        <v>0.62857142857142856</v>
      </c>
      <c r="M56" s="37">
        <f t="shared" si="271"/>
        <v>0.86688685087434758</v>
      </c>
      <c r="N56" s="38">
        <f t="shared" ref="N56:N63" si="272">IF(J56&gt;0,K56/J56,"-")</f>
        <v>6681.136363636364</v>
      </c>
      <c r="O56" s="65">
        <f>O8</f>
        <v>66</v>
      </c>
      <c r="P56" s="36">
        <f>P8</f>
        <v>472440</v>
      </c>
      <c r="Q56" s="37">
        <f t="shared" ref="Q56:R58" si="273">IF(O56=0,"-",O56/O$59)</f>
        <v>0.83544303797468356</v>
      </c>
      <c r="R56" s="37">
        <f t="shared" si="273"/>
        <v>0.94227930910686508</v>
      </c>
      <c r="S56" s="38">
        <f t="shared" ref="S56:S63" si="274">IF(O56&gt;0,P56/O56,"-")</f>
        <v>7158.181818181818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149</v>
      </c>
      <c r="AE56" s="36">
        <f>AE8</f>
        <v>862992.35</v>
      </c>
      <c r="AF56" s="37">
        <f t="shared" ref="AF56:AG58" si="279">IF(AD56=0,"-",AD56/AD$59)</f>
        <v>0.74874371859296485</v>
      </c>
      <c r="AG56" s="37">
        <f t="shared" si="279"/>
        <v>0.92816563483059</v>
      </c>
      <c r="AH56" s="38">
        <f t="shared" ref="AH56:AH63" si="280">IF(AD56&gt;0,AE56/AD56,"-")</f>
        <v>5791.8949664429529</v>
      </c>
      <c r="AI56" s="65">
        <f>AI8</f>
        <v>283</v>
      </c>
      <c r="AJ56" s="36">
        <f>AJ8</f>
        <v>1800742.35</v>
      </c>
      <c r="AK56" s="37">
        <f t="shared" ref="AK56:AL58" si="281">IF(AI56=0,"-",AI56/AI$59)</f>
        <v>0.69024390243902434</v>
      </c>
      <c r="AL56" s="37">
        <f t="shared" si="281"/>
        <v>0.89949744815373578</v>
      </c>
      <c r="AM56" s="38">
        <f t="shared" ref="AM56:AM63" si="282">IF(AI56&gt;0,AJ56/AI56,"-")</f>
        <v>6363.047173144877</v>
      </c>
      <c r="AN56" s="10"/>
      <c r="AO56" s="65">
        <f>AO8</f>
        <v>203</v>
      </c>
      <c r="AP56" s="36">
        <f>AP8</f>
        <v>1077670.5</v>
      </c>
      <c r="AQ56" s="37">
        <f t="shared" ref="AQ56:AR58" si="283">IF(AO56=0,"-",AO56/AO$59)</f>
        <v>0.69759450171821302</v>
      </c>
      <c r="AR56" s="37">
        <f t="shared" si="283"/>
        <v>0.89698050468499324</v>
      </c>
      <c r="AS56" s="38">
        <f t="shared" ref="AS56:AS63" si="284">IF(AO56&gt;0,AP56/AO56,"-")</f>
        <v>5308.7216748768469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203</v>
      </c>
      <c r="BT56" s="36">
        <f>BT8</f>
        <v>1077670.5</v>
      </c>
      <c r="BU56" s="37">
        <f t="shared" ref="BU56:BV58" si="295">IF(BS56=0,"-",BS56/BS$59)</f>
        <v>0.69759450171821302</v>
      </c>
      <c r="BV56" s="37">
        <f t="shared" si="295"/>
        <v>0.89698050468499324</v>
      </c>
      <c r="BW56" s="38">
        <f t="shared" ref="BW56:BW63" si="296">IF(BS56&gt;0,BT56/BS56,"-")</f>
        <v>5308.7216748768469</v>
      </c>
      <c r="BY56" s="65">
        <f>BY8</f>
        <v>486</v>
      </c>
      <c r="BZ56" s="36">
        <f>BZ8</f>
        <v>2878412.85</v>
      </c>
      <c r="CA56" s="37">
        <f t="shared" ref="CA56:CB58" si="297">IF(BY56=0,"-",BY56/BY$59)</f>
        <v>0.69329529243937238</v>
      </c>
      <c r="CB56" s="37">
        <f t="shared" si="297"/>
        <v>0.89855345838521072</v>
      </c>
      <c r="CC56" s="38">
        <f t="shared" ref="CC56:CC63" si="298">IF(BY56&gt;0,BZ56/BY56,"-")</f>
        <v>5922.6601851851856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30</v>
      </c>
      <c r="F57" s="47">
        <f>F18</f>
        <v>44030</v>
      </c>
      <c r="G57" s="48">
        <f t="shared" si="269"/>
        <v>0.4838709677419355</v>
      </c>
      <c r="H57" s="48">
        <f t="shared" si="269"/>
        <v>0.1900548193551172</v>
      </c>
      <c r="I57" s="49">
        <f t="shared" si="270"/>
        <v>1467.6666666666667</v>
      </c>
      <c r="J57" s="66">
        <f>J18</f>
        <v>18</v>
      </c>
      <c r="K57" s="47">
        <f>K18</f>
        <v>31195</v>
      </c>
      <c r="L57" s="48">
        <f t="shared" si="271"/>
        <v>0.25714285714285712</v>
      </c>
      <c r="M57" s="48">
        <f t="shared" si="271"/>
        <v>9.1990799445607618E-2</v>
      </c>
      <c r="N57" s="49">
        <f t="shared" si="272"/>
        <v>1733.0555555555557</v>
      </c>
      <c r="O57" s="66">
        <f>O18</f>
        <v>8</v>
      </c>
      <c r="P57" s="47">
        <f>P18</f>
        <v>19200</v>
      </c>
      <c r="Q57" s="48">
        <f t="shared" si="273"/>
        <v>0.10126582278481013</v>
      </c>
      <c r="R57" s="48">
        <f t="shared" si="273"/>
        <v>3.8294307710718414E-2</v>
      </c>
      <c r="S57" s="49">
        <f t="shared" si="274"/>
        <v>2400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32</v>
      </c>
      <c r="AE57" s="47">
        <f>AE18</f>
        <v>41741.25</v>
      </c>
      <c r="AF57" s="48">
        <f t="shared" si="279"/>
        <v>0.16080402010050251</v>
      </c>
      <c r="AG57" s="48">
        <f t="shared" si="279"/>
        <v>4.4893554160558166E-2</v>
      </c>
      <c r="AH57" s="49">
        <f t="shared" si="280"/>
        <v>1304.4140625</v>
      </c>
      <c r="AI57" s="66">
        <f>AI18</f>
        <v>88</v>
      </c>
      <c r="AJ57" s="47">
        <f>AJ18</f>
        <v>136166.25</v>
      </c>
      <c r="AK57" s="48">
        <f t="shared" si="281"/>
        <v>0.21463414634146341</v>
      </c>
      <c r="AL57" s="48">
        <f t="shared" si="281"/>
        <v>6.8017056632040468E-2</v>
      </c>
      <c r="AM57" s="49">
        <f t="shared" si="282"/>
        <v>1547.34375</v>
      </c>
      <c r="AN57" s="10"/>
      <c r="AO57" s="66">
        <f>AO18</f>
        <v>60</v>
      </c>
      <c r="AP57" s="47">
        <f>AP18</f>
        <v>77127.25</v>
      </c>
      <c r="AQ57" s="48">
        <f t="shared" si="283"/>
        <v>0.20618556701030927</v>
      </c>
      <c r="AR57" s="48">
        <f t="shared" si="283"/>
        <v>6.4195539944691488E-2</v>
      </c>
      <c r="AS57" s="49">
        <f t="shared" si="284"/>
        <v>1285.4541666666667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60</v>
      </c>
      <c r="BT57" s="47">
        <f>BT18</f>
        <v>77127.25</v>
      </c>
      <c r="BU57" s="48">
        <f t="shared" si="295"/>
        <v>0.20618556701030927</v>
      </c>
      <c r="BV57" s="48">
        <f t="shared" si="295"/>
        <v>6.4195539944691488E-2</v>
      </c>
      <c r="BW57" s="49">
        <f t="shared" si="296"/>
        <v>1285.4541666666667</v>
      </c>
      <c r="BY57" s="66">
        <f>BY18</f>
        <v>148</v>
      </c>
      <c r="BZ57" s="47">
        <f>BZ18</f>
        <v>213293.5</v>
      </c>
      <c r="CA57" s="48">
        <f t="shared" si="297"/>
        <v>0.21112696148359486</v>
      </c>
      <c r="CB57" s="48">
        <f t="shared" si="297"/>
        <v>6.6583781432217395E-2</v>
      </c>
      <c r="CC57" s="49">
        <f t="shared" si="298"/>
        <v>1441.1722972972973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8</v>
      </c>
      <c r="F58" s="54">
        <f>F28</f>
        <v>16300</v>
      </c>
      <c r="G58" s="55">
        <f t="shared" si="269"/>
        <v>0.12903225806451613</v>
      </c>
      <c r="H58" s="55">
        <f t="shared" si="269"/>
        <v>7.0358699874821948E-2</v>
      </c>
      <c r="I58" s="56">
        <f t="shared" si="270"/>
        <v>2037.5</v>
      </c>
      <c r="J58" s="67">
        <f>J28</f>
        <v>8</v>
      </c>
      <c r="K58" s="54">
        <f>K28</f>
        <v>13945</v>
      </c>
      <c r="L58" s="55">
        <f t="shared" si="271"/>
        <v>0.11428571428571428</v>
      </c>
      <c r="M58" s="55">
        <f t="shared" si="271"/>
        <v>4.1122349680044822E-2</v>
      </c>
      <c r="N58" s="56">
        <f t="shared" si="272"/>
        <v>1743.125</v>
      </c>
      <c r="O58" s="67">
        <f>O28</f>
        <v>5</v>
      </c>
      <c r="P58" s="54">
        <f>P28</f>
        <v>9740</v>
      </c>
      <c r="Q58" s="55">
        <f t="shared" si="273"/>
        <v>6.3291139240506333E-2</v>
      </c>
      <c r="R58" s="55">
        <f t="shared" si="273"/>
        <v>1.9426383182416532E-2</v>
      </c>
      <c r="S58" s="56">
        <f t="shared" si="274"/>
        <v>1948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18</v>
      </c>
      <c r="AE58" s="54">
        <f>AE28</f>
        <v>25049.1</v>
      </c>
      <c r="AF58" s="55">
        <f t="shared" si="279"/>
        <v>9.0452261306532666E-2</v>
      </c>
      <c r="AG58" s="55">
        <f t="shared" si="279"/>
        <v>2.6940811008851852E-2</v>
      </c>
      <c r="AH58" s="56">
        <f t="shared" si="280"/>
        <v>1391.6166666666666</v>
      </c>
      <c r="AI58" s="67">
        <f>AI28</f>
        <v>39</v>
      </c>
      <c r="AJ58" s="54">
        <f>AJ28</f>
        <v>65034.1</v>
      </c>
      <c r="AK58" s="55">
        <f t="shared" si="281"/>
        <v>9.5121951219512196E-2</v>
      </c>
      <c r="AL58" s="55">
        <f t="shared" si="281"/>
        <v>3.2485495214223663E-2</v>
      </c>
      <c r="AM58" s="56">
        <f t="shared" si="282"/>
        <v>1667.5410256410255</v>
      </c>
      <c r="AN58" s="10"/>
      <c r="AO58" s="67">
        <f>AO28</f>
        <v>28</v>
      </c>
      <c r="AP58" s="54">
        <f>AP28</f>
        <v>46644.75</v>
      </c>
      <c r="AQ58" s="55">
        <f t="shared" si="283"/>
        <v>9.6219931271477668E-2</v>
      </c>
      <c r="AR58" s="55">
        <f t="shared" si="283"/>
        <v>3.8823955370315265E-2</v>
      </c>
      <c r="AS58" s="56">
        <f t="shared" si="284"/>
        <v>1665.8839285714287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28</v>
      </c>
      <c r="BT58" s="54">
        <f>BT28</f>
        <v>46644.75</v>
      </c>
      <c r="BU58" s="55">
        <f t="shared" si="295"/>
        <v>9.6219931271477668E-2</v>
      </c>
      <c r="BV58" s="55">
        <f t="shared" si="295"/>
        <v>3.8823955370315265E-2</v>
      </c>
      <c r="BW58" s="56">
        <f t="shared" si="296"/>
        <v>1665.8839285714287</v>
      </c>
      <c r="BY58" s="67">
        <f>BY28</f>
        <v>67</v>
      </c>
      <c r="BZ58" s="54">
        <f>BZ28</f>
        <v>111678.85</v>
      </c>
      <c r="CA58" s="55">
        <f t="shared" si="297"/>
        <v>9.5577746077032816E-2</v>
      </c>
      <c r="CB58" s="55">
        <f t="shared" si="297"/>
        <v>3.486276018257186E-2</v>
      </c>
      <c r="CC58" s="56">
        <f t="shared" si="298"/>
        <v>1666.8485074626867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62</v>
      </c>
      <c r="F59" s="40">
        <f>SUM(F56:F58)</f>
        <v>231670</v>
      </c>
      <c r="G59" s="41">
        <f>IF(E59=0,"-",E59/E$88)</f>
        <v>7.848101265822785E-2</v>
      </c>
      <c r="H59" s="41">
        <f>IF(F59=0,"-",F59/F$88)</f>
        <v>0.10359282655962854</v>
      </c>
      <c r="I59" s="42">
        <f t="shared" si="270"/>
        <v>3736.6129032258063</v>
      </c>
      <c r="J59" s="68">
        <f>SUM(J56:J58)</f>
        <v>70</v>
      </c>
      <c r="K59" s="40">
        <f>SUM(K56:K58)</f>
        <v>339110</v>
      </c>
      <c r="L59" s="41">
        <f>IF(J59=0,"-",J59/J$88)</f>
        <v>0.13059701492537312</v>
      </c>
      <c r="M59" s="41">
        <f>IF(K59=0,"-",K59/K$88)</f>
        <v>0.17357455270424862</v>
      </c>
      <c r="N59" s="42">
        <f t="shared" si="272"/>
        <v>4844.4285714285716</v>
      </c>
      <c r="O59" s="68">
        <f>SUM(O56:O58)</f>
        <v>79</v>
      </c>
      <c r="P59" s="40">
        <f>SUM(P56:P58)</f>
        <v>501380</v>
      </c>
      <c r="Q59" s="41">
        <f>IF(O59=0,"-",O59/O$88)</f>
        <v>0.25732899022801303</v>
      </c>
      <c r="R59" s="41">
        <f>IF(P59=0,"-",P59/P$88)</f>
        <v>0.32317281475799747</v>
      </c>
      <c r="S59" s="42">
        <f t="shared" si="274"/>
        <v>6346.5822784810125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199</v>
      </c>
      <c r="AE59" s="40">
        <f>SUM(AE56:AE58)</f>
        <v>929782.7</v>
      </c>
      <c r="AF59" s="41">
        <f>IF(AD59=0,"-",AD59/AD$88)</f>
        <v>0.22485875706214689</v>
      </c>
      <c r="AG59" s="41">
        <f>IF(AE59=0,"-",AE59/AE$88)</f>
        <v>0.27505444178012828</v>
      </c>
      <c r="AH59" s="42">
        <f t="shared" si="280"/>
        <v>4672.2748743718594</v>
      </c>
      <c r="AI59" s="68">
        <f>SUM(AI56:AI58)</f>
        <v>410</v>
      </c>
      <c r="AJ59" s="40">
        <f>SUM(AJ56:AJ58)</f>
        <v>2001942.7000000002</v>
      </c>
      <c r="AK59" s="41">
        <f>IF(AI59=0,"-",AI59/AI$88)</f>
        <v>0.16282764098490865</v>
      </c>
      <c r="AL59" s="41">
        <f>IF(AJ59=0,"-",AJ59/AJ$88)</f>
        <v>0.21946733019905215</v>
      </c>
      <c r="AM59" s="42">
        <f t="shared" si="282"/>
        <v>4882.7870731707326</v>
      </c>
      <c r="AN59" s="16"/>
      <c r="AO59" s="68">
        <f>SUM(AO56:AO58)</f>
        <v>291</v>
      </c>
      <c r="AP59" s="40">
        <f>SUM(AP56:AP58)</f>
        <v>1201442.5</v>
      </c>
      <c r="AQ59" s="41">
        <f>IF(AO59=0,"-",AO59/AO$88)</f>
        <v>0.21667907669396871</v>
      </c>
      <c r="AR59" s="41">
        <f>IF(AP59=0,"-",AP59/AP$88)</f>
        <v>0.25990683783562124</v>
      </c>
      <c r="AS59" s="42">
        <f t="shared" si="284"/>
        <v>4128.6683848797247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291</v>
      </c>
      <c r="BT59" s="40">
        <f>SUM(BT56:BT58)</f>
        <v>1201442.5</v>
      </c>
      <c r="BU59" s="41">
        <f>IF(BS59=0,"-",BS59/BS$88)</f>
        <v>0.27247191011235955</v>
      </c>
      <c r="BV59" s="41">
        <f>IF(BT59=0,"-",BT59/BT$88)</f>
        <v>0.32562662756228145</v>
      </c>
      <c r="BW59" s="42">
        <f t="shared" si="296"/>
        <v>4128.6683848797247</v>
      </c>
      <c r="BY59" s="68">
        <f>SUM(BY56:BY58)</f>
        <v>701</v>
      </c>
      <c r="BZ59" s="40">
        <f>SUM(BZ56:BZ58)</f>
        <v>3203385.2</v>
      </c>
      <c r="CA59" s="41">
        <f>IF(BY59=0,"-",BY59/BY$88)</f>
        <v>0.19548243167875071</v>
      </c>
      <c r="CB59" s="41">
        <f>IF(BZ59=0,"-",BZ59/BZ$88)</f>
        <v>0.25004064759912126</v>
      </c>
      <c r="CC59" s="42">
        <f t="shared" si="298"/>
        <v>4569.7363766048502</v>
      </c>
    </row>
    <row r="60" spans="3:81" s="3" customFormat="1" ht="4.55" customHeight="1" outlineLevel="1" thickTop="1" thickBot="1" x14ac:dyDescent="0.35">
      <c r="C60"/>
      <c r="D60"/>
      <c r="E60" s="50">
        <f>E9</f>
        <v>376</v>
      </c>
      <c r="F60" s="51">
        <f>F9</f>
        <v>1138880.03</v>
      </c>
      <c r="G60" s="52">
        <f>IF(E60=0,"-",E60/E$63)</f>
        <v>8.7441860465116275</v>
      </c>
      <c r="H60" s="52">
        <f>IF(F60=0,"-",F60/F$63)</f>
        <v>33.614904689197616</v>
      </c>
      <c r="I60" s="51">
        <f t="shared" si="270"/>
        <v>3028.9362500000002</v>
      </c>
      <c r="J60" s="50">
        <f>J9</f>
        <v>165</v>
      </c>
      <c r="K60" s="51">
        <f>K9</f>
        <v>537692.05000000005</v>
      </c>
      <c r="L60" s="52">
        <f>IF(J60=0,"-",J60/J$63)</f>
        <v>16.5</v>
      </c>
      <c r="M60" s="52">
        <f>IF(K60=0,"-",K60/K$63)</f>
        <v>49.39752411575563</v>
      </c>
      <c r="N60" s="51">
        <f t="shared" si="272"/>
        <v>3258.7396969696974</v>
      </c>
      <c r="O60" s="50">
        <f>O9</f>
        <v>37</v>
      </c>
      <c r="P60" s="51">
        <f>P9</f>
        <v>126585</v>
      </c>
      <c r="Q60" s="52">
        <f>IF(O60=0,"-",O60/O$63)</f>
        <v>4.625</v>
      </c>
      <c r="R60" s="52">
        <f>IF(P60=0,"-",P60/P$63)</f>
        <v>24.869351669941061</v>
      </c>
      <c r="S60" s="51">
        <f t="shared" si="274"/>
        <v>3421.2162162162163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-1</v>
      </c>
      <c r="AE60" s="51">
        <f>AE9</f>
        <v>-4675</v>
      </c>
      <c r="AF60" s="52" t="e">
        <f>IF(AD60=0,"-",AD60/AD$63)</f>
        <v>#DIV/0!</v>
      </c>
      <c r="AG60" s="52" t="e">
        <f>IF(AE60=0,"-",AE60/AE$63)</f>
        <v>#DIV/0!</v>
      </c>
      <c r="AH60" s="51" t="str">
        <f t="shared" si="280"/>
        <v>-</v>
      </c>
      <c r="AI60" s="50">
        <f>AI9</f>
        <v>577</v>
      </c>
      <c r="AJ60" s="51">
        <f>AJ9</f>
        <v>1798482.08</v>
      </c>
      <c r="AK60" s="52">
        <f>IF(AI60=0,"-",AI60/AI$63)</f>
        <v>9.4590163934426226</v>
      </c>
      <c r="AL60" s="52">
        <f>IF(AJ60=0,"-",AJ60/AJ$63)</f>
        <v>36.074104993239423</v>
      </c>
      <c r="AM60" s="51">
        <f t="shared" si="282"/>
        <v>3116.9533448873485</v>
      </c>
      <c r="AN60" s="10"/>
      <c r="AO60" s="50">
        <f>AO9</f>
        <v>0</v>
      </c>
      <c r="AP60" s="51">
        <f>AP9</f>
        <v>0</v>
      </c>
      <c r="AQ60" s="52" t="str">
        <f>IF(AO60=0,"-",AO60/AO$63)</f>
        <v>-</v>
      </c>
      <c r="AR60" s="52" t="str">
        <f>IF(AP60=0,"-",AP60/AP$63)</f>
        <v>-</v>
      </c>
      <c r="AS60" s="51" t="str">
        <f t="shared" si="284"/>
        <v>-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577</v>
      </c>
      <c r="BZ60" s="51">
        <f>BZ9</f>
        <v>1798482.08</v>
      </c>
      <c r="CA60" s="52">
        <f>IF(BY60=0,"-",BY60/BY$63)</f>
        <v>9.015625</v>
      </c>
      <c r="CB60" s="52">
        <f>IF(BZ60=0,"-",BZ60/BZ$63)</f>
        <v>31.625716597344962</v>
      </c>
      <c r="CC60" s="51">
        <f t="shared" si="298"/>
        <v>3116.9533448873485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376</v>
      </c>
      <c r="F61" s="36">
        <f>F9</f>
        <v>1138880.03</v>
      </c>
      <c r="G61" s="37">
        <f t="shared" ref="G61:H63" si="299">IF(E61=0,"-",E61/E$64)</f>
        <v>0.63406408094435074</v>
      </c>
      <c r="H61" s="37">
        <f t="shared" si="299"/>
        <v>0.776086181435231</v>
      </c>
      <c r="I61" s="38">
        <f t="shared" si="270"/>
        <v>3028.9362500000002</v>
      </c>
      <c r="J61" s="65">
        <f>J9</f>
        <v>165</v>
      </c>
      <c r="K61" s="36">
        <f>K9</f>
        <v>537692.05000000005</v>
      </c>
      <c r="L61" s="37">
        <f t="shared" ref="L61:M63" si="300">IF(J61=0,"-",J61/J$64)</f>
        <v>0.57692307692307687</v>
      </c>
      <c r="M61" s="37">
        <f t="shared" si="300"/>
        <v>0.70641407052591842</v>
      </c>
      <c r="N61" s="38">
        <f t="shared" si="272"/>
        <v>3258.7396969696974</v>
      </c>
      <c r="O61" s="65">
        <f>O9</f>
        <v>37</v>
      </c>
      <c r="P61" s="36">
        <f>P9</f>
        <v>126585</v>
      </c>
      <c r="Q61" s="37">
        <f t="shared" ref="Q61:R63" si="301">IF(O61=0,"-",O61/O$64)</f>
        <v>0.43023255813953487</v>
      </c>
      <c r="R61" s="37">
        <f t="shared" si="301"/>
        <v>0.56509899332604185</v>
      </c>
      <c r="S61" s="38">
        <f t="shared" si="274"/>
        <v>3421.2162162162163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-1</v>
      </c>
      <c r="AE61" s="36">
        <f>AE9</f>
        <v>-4675</v>
      </c>
      <c r="AF61" s="37">
        <f t="shared" ref="AF61:AG63" si="304">IF(AD61=0,"-",AD61/AD$64)</f>
        <v>1</v>
      </c>
      <c r="AG61" s="37">
        <f t="shared" si="304"/>
        <v>1</v>
      </c>
      <c r="AH61" s="38" t="str">
        <f t="shared" si="280"/>
        <v>-</v>
      </c>
      <c r="AI61" s="65">
        <f>AI9</f>
        <v>577</v>
      </c>
      <c r="AJ61" s="36">
        <f>AJ9</f>
        <v>1798482.08</v>
      </c>
      <c r="AK61" s="37">
        <f t="shared" ref="AK61:AL63" si="305">IF(AI61=0,"-",AI61/AI$64)</f>
        <v>0.59854771784232363</v>
      </c>
      <c r="AL61" s="37">
        <f t="shared" si="305"/>
        <v>0.73468816382249302</v>
      </c>
      <c r="AM61" s="38">
        <f t="shared" si="282"/>
        <v>3116.9533448873485</v>
      </c>
      <c r="AN61" s="10"/>
      <c r="AO61" s="65">
        <f>AO9</f>
        <v>0</v>
      </c>
      <c r="AP61" s="36">
        <f>AP9</f>
        <v>0</v>
      </c>
      <c r="AQ61" s="37" t="str">
        <f t="shared" ref="AQ61:AR63" si="306">IF(AO61=0,"-",AO61/AO$64)</f>
        <v>-</v>
      </c>
      <c r="AR61" s="37" t="str">
        <f t="shared" si="306"/>
        <v>-</v>
      </c>
      <c r="AS61" s="38" t="str">
        <f t="shared" si="284"/>
        <v>-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577</v>
      </c>
      <c r="BZ61" s="36">
        <f>BZ9</f>
        <v>1798482.08</v>
      </c>
      <c r="CA61" s="37">
        <f t="shared" ref="CA61:CB63" si="313">IF(BY61=0,"-",BY61/BY$64)</f>
        <v>0.59669079627714583</v>
      </c>
      <c r="CB61" s="37">
        <f t="shared" si="313"/>
        <v>0.73258955967071282</v>
      </c>
      <c r="CC61" s="38">
        <f t="shared" si="298"/>
        <v>3116.9533448873485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174</v>
      </c>
      <c r="F62" s="47">
        <f>F19</f>
        <v>294705.69</v>
      </c>
      <c r="G62" s="48">
        <f t="shared" si="299"/>
        <v>0.29342327150084319</v>
      </c>
      <c r="H62" s="48">
        <f t="shared" si="299"/>
        <v>0.20082625700209614</v>
      </c>
      <c r="I62" s="49">
        <f t="shared" si="270"/>
        <v>1693.7108620689655</v>
      </c>
      <c r="J62" s="66">
        <f>J19</f>
        <v>111</v>
      </c>
      <c r="K62" s="47">
        <f>K19</f>
        <v>212580</v>
      </c>
      <c r="L62" s="48">
        <f t="shared" si="300"/>
        <v>0.38811188811188813</v>
      </c>
      <c r="M62" s="48">
        <f t="shared" si="300"/>
        <v>0.27928533277068113</v>
      </c>
      <c r="N62" s="49">
        <f t="shared" si="272"/>
        <v>1915.1351351351352</v>
      </c>
      <c r="O62" s="66">
        <f>O19</f>
        <v>41</v>
      </c>
      <c r="P62" s="47">
        <f>P19</f>
        <v>92330</v>
      </c>
      <c r="Q62" s="48">
        <f t="shared" si="301"/>
        <v>0.47674418604651164</v>
      </c>
      <c r="R62" s="48">
        <f t="shared" si="301"/>
        <v>0.41217829959152696</v>
      </c>
      <c r="S62" s="49">
        <f t="shared" si="274"/>
        <v>2251.9512195121952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326</v>
      </c>
      <c r="AJ62" s="47">
        <f>AJ19</f>
        <v>599615.68999999994</v>
      </c>
      <c r="AK62" s="48">
        <f t="shared" si="305"/>
        <v>0.33817427385892118</v>
      </c>
      <c r="AL62" s="48">
        <f t="shared" si="305"/>
        <v>0.24494575463618584</v>
      </c>
      <c r="AM62" s="49">
        <f t="shared" si="282"/>
        <v>1839.3119325153373</v>
      </c>
      <c r="AN62" s="10"/>
      <c r="AO62" s="66">
        <f>AO19</f>
        <v>0</v>
      </c>
      <c r="AP62" s="47">
        <f>AP19</f>
        <v>0</v>
      </c>
      <c r="AQ62" s="48" t="str">
        <f t="shared" si="306"/>
        <v>-</v>
      </c>
      <c r="AR62" s="48" t="str">
        <f t="shared" si="306"/>
        <v>-</v>
      </c>
      <c r="AS62" s="49" t="str">
        <f t="shared" si="284"/>
        <v>-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0</v>
      </c>
      <c r="BT62" s="47">
        <f>BT19</f>
        <v>0</v>
      </c>
      <c r="BU62" s="48" t="str">
        <f t="shared" si="312"/>
        <v>-</v>
      </c>
      <c r="BV62" s="48" t="str">
        <f t="shared" si="312"/>
        <v>-</v>
      </c>
      <c r="BW62" s="49" t="str">
        <f t="shared" si="296"/>
        <v>-</v>
      </c>
      <c r="BY62" s="66">
        <f>BY19</f>
        <v>326</v>
      </c>
      <c r="BZ62" s="47">
        <f>BZ19</f>
        <v>599615.68999999994</v>
      </c>
      <c r="CA62" s="48">
        <f t="shared" si="313"/>
        <v>0.33712512926577043</v>
      </c>
      <c r="CB62" s="48">
        <f t="shared" si="313"/>
        <v>0.24424607795299833</v>
      </c>
      <c r="CC62" s="49">
        <f t="shared" si="298"/>
        <v>1839.3119325153373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43</v>
      </c>
      <c r="F63" s="54">
        <f>F29</f>
        <v>33880.21</v>
      </c>
      <c r="G63" s="55">
        <f t="shared" si="299"/>
        <v>7.2512647554806076E-2</v>
      </c>
      <c r="H63" s="55">
        <f t="shared" si="299"/>
        <v>2.3087561562672873E-2</v>
      </c>
      <c r="I63" s="56">
        <f t="shared" si="270"/>
        <v>787.91186046511621</v>
      </c>
      <c r="J63" s="67">
        <f>J29</f>
        <v>10</v>
      </c>
      <c r="K63" s="54">
        <f>K29</f>
        <v>10885</v>
      </c>
      <c r="L63" s="55">
        <f t="shared" si="300"/>
        <v>3.4965034965034968E-2</v>
      </c>
      <c r="M63" s="55">
        <f t="shared" si="300"/>
        <v>1.4300596703400434E-2</v>
      </c>
      <c r="N63" s="56">
        <f t="shared" si="272"/>
        <v>1088.5</v>
      </c>
      <c r="O63" s="67">
        <f>O29</f>
        <v>8</v>
      </c>
      <c r="P63" s="54">
        <f>P29</f>
        <v>5090</v>
      </c>
      <c r="Q63" s="55">
        <f t="shared" si="301"/>
        <v>9.3023255813953487E-2</v>
      </c>
      <c r="R63" s="55">
        <f t="shared" si="301"/>
        <v>2.2722707082431196E-2</v>
      </c>
      <c r="S63" s="56">
        <f t="shared" si="274"/>
        <v>636.25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61</v>
      </c>
      <c r="AJ63" s="54">
        <f>AJ29</f>
        <v>49855.21</v>
      </c>
      <c r="AK63" s="55">
        <f t="shared" si="305"/>
        <v>6.3278008298755184E-2</v>
      </c>
      <c r="AL63" s="55">
        <f t="shared" si="305"/>
        <v>2.0366081541321107E-2</v>
      </c>
      <c r="AM63" s="56">
        <f t="shared" si="282"/>
        <v>817.29852459016388</v>
      </c>
      <c r="AN63" s="10"/>
      <c r="AO63" s="67">
        <f>AO29</f>
        <v>3</v>
      </c>
      <c r="AP63" s="54">
        <f>AP29</f>
        <v>7012.5</v>
      </c>
      <c r="AQ63" s="55">
        <f t="shared" si="306"/>
        <v>1</v>
      </c>
      <c r="AR63" s="55">
        <f t="shared" si="306"/>
        <v>1</v>
      </c>
      <c r="AS63" s="56">
        <f t="shared" si="284"/>
        <v>2337.5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3</v>
      </c>
      <c r="BT63" s="54">
        <f>BT29</f>
        <v>7012.5</v>
      </c>
      <c r="BU63" s="55">
        <f t="shared" si="312"/>
        <v>1</v>
      </c>
      <c r="BV63" s="55">
        <f t="shared" si="312"/>
        <v>1</v>
      </c>
      <c r="BW63" s="56">
        <f t="shared" si="296"/>
        <v>2337.5</v>
      </c>
      <c r="BY63" s="67">
        <f>BY29</f>
        <v>64</v>
      </c>
      <c r="BZ63" s="54">
        <f>BZ29</f>
        <v>56867.71</v>
      </c>
      <c r="CA63" s="55">
        <f t="shared" si="313"/>
        <v>6.6184074457083769E-2</v>
      </c>
      <c r="CB63" s="55">
        <f t="shared" si="313"/>
        <v>2.3164362376288893E-2</v>
      </c>
      <c r="CC63" s="56">
        <f t="shared" si="298"/>
        <v>888.55796874999999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593</v>
      </c>
      <c r="F64" s="40">
        <f>SUM(F61:F63)</f>
        <v>1467465.93</v>
      </c>
      <c r="G64" s="41">
        <f>IF(E64=0,"-",E64/E$88)</f>
        <v>0.75063291139240507</v>
      </c>
      <c r="H64" s="41">
        <f>IF(F64=0,"-",F64/F$88)</f>
        <v>0.65618743716775574</v>
      </c>
      <c r="I64" s="42"/>
      <c r="J64" s="68">
        <f>SUM(J61:J63)</f>
        <v>286</v>
      </c>
      <c r="K64" s="40">
        <f>SUM(K61:K63)</f>
        <v>761157.05</v>
      </c>
      <c r="L64" s="41">
        <f>IF(J64=0,"-",J64/J$88)</f>
        <v>0.53358208955223885</v>
      </c>
      <c r="M64" s="41">
        <f>IF(K64=0,"-",K64/K$88)</f>
        <v>0.38960070328635377</v>
      </c>
      <c r="N64" s="42"/>
      <c r="O64" s="68">
        <f>SUM(O61:O63)</f>
        <v>86</v>
      </c>
      <c r="P64" s="40">
        <f>SUM(P61:P63)</f>
        <v>224005</v>
      </c>
      <c r="Q64" s="41">
        <f>IF(O64=0,"-",O64/O$88)</f>
        <v>0.28013029315960913</v>
      </c>
      <c r="R64" s="41">
        <f>IF(P64=0,"-",P64/P$88)</f>
        <v>0.14438614697408197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-1</v>
      </c>
      <c r="AE64" s="40">
        <f>SUM(AE61:AE63)</f>
        <v>-4675</v>
      </c>
      <c r="AF64" s="41">
        <f>IF(AD64=0,"-",AD64/AD$88)</f>
        <v>-1.1299435028248588E-3</v>
      </c>
      <c r="AG64" s="41">
        <f>IF(AE64=0,"-",AE64/AE$88)</f>
        <v>-1.3829892891340093E-3</v>
      </c>
      <c r="AH64" s="42"/>
      <c r="AI64" s="68">
        <f>SUM(AI61:AI63)</f>
        <v>964</v>
      </c>
      <c r="AJ64" s="40">
        <f>SUM(AJ61:AJ63)</f>
        <v>2447952.98</v>
      </c>
      <c r="AK64" s="41">
        <f>IF(AI64=0,"-",AI64/AI$88)</f>
        <v>0.38284352660841936</v>
      </c>
      <c r="AL64" s="41">
        <f>IF(AJ64=0,"-",AJ64/AJ$88)</f>
        <v>0.26836217888424763</v>
      </c>
      <c r="AM64" s="42"/>
      <c r="AN64" s="16"/>
      <c r="AO64" s="68">
        <f>SUM(AO61:AO63)</f>
        <v>3</v>
      </c>
      <c r="AP64" s="40">
        <f>SUM(AP61:AP63)</f>
        <v>7012.5</v>
      </c>
      <c r="AQ64" s="41">
        <f>IF(AO64=0,"-",AO64/AO$88)</f>
        <v>2.2338049143708115E-3</v>
      </c>
      <c r="AR64" s="41">
        <f>IF(AP64=0,"-",AP64/AP$88)</f>
        <v>1.5170070147529273E-3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3</v>
      </c>
      <c r="BT64" s="40">
        <f>SUM(BT61:BT63)</f>
        <v>7012.5</v>
      </c>
      <c r="BU64" s="41">
        <f>IF(BS64=0,"-",BS64/BS$88)</f>
        <v>2.8089887640449437E-3</v>
      </c>
      <c r="BV64" s="41">
        <f>IF(BT64=0,"-",BT64/BT$88)</f>
        <v>1.9005959301260766E-3</v>
      </c>
      <c r="BW64" s="42"/>
      <c r="BY64" s="68">
        <f>SUM(BY61:BY63)</f>
        <v>967</v>
      </c>
      <c r="BZ64" s="40">
        <f>SUM(BZ61:BZ63)</f>
        <v>2454965.48</v>
      </c>
      <c r="CA64" s="41">
        <f>IF(BY64=0,"-",BY64/BY$88)</f>
        <v>0.26965978806469604</v>
      </c>
      <c r="CB64" s="41">
        <f>IF(BZ64=0,"-",BZ64/BZ$88)</f>
        <v>0.1916226492064356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2</v>
      </c>
      <c r="F65" s="51">
        <f>F11</f>
        <v>12500</v>
      </c>
      <c r="G65" s="52" t="e">
        <f>IF(E65=0,"-",E65/E$72)</f>
        <v>#DIV/0!</v>
      </c>
      <c r="H65" s="52" t="e">
        <f>IF(F65=0,"-",F65/F$72)</f>
        <v>#DIV/0!</v>
      </c>
      <c r="I65" s="51">
        <f>IF(E65&gt;0,F65/E65,"-")</f>
        <v>6250</v>
      </c>
      <c r="J65" s="50">
        <f>J11</f>
        <v>32</v>
      </c>
      <c r="K65" s="51">
        <f>K11</f>
        <v>207375</v>
      </c>
      <c r="L65" s="52" t="e">
        <f>IF(J65=0,"-",J65/J$72)</f>
        <v>#DIV/0!</v>
      </c>
      <c r="M65" s="52" t="e">
        <f>IF(K65=0,"-",K65/K$72)</f>
        <v>#DIV/0!</v>
      </c>
      <c r="N65" s="51">
        <f>IF(J65&gt;0,K65/J65,"-")</f>
        <v>6480.46875</v>
      </c>
      <c r="O65" s="50">
        <f>O11</f>
        <v>42</v>
      </c>
      <c r="P65" s="51">
        <f>P11</f>
        <v>281200</v>
      </c>
      <c r="Q65" s="52">
        <f>IF(O65=0,"-",O65/O$72)</f>
        <v>7</v>
      </c>
      <c r="R65" s="52">
        <f>IF(P65=0,"-",P65/P$72)</f>
        <v>22.246835443037973</v>
      </c>
      <c r="S65" s="51">
        <f>IF(O65&gt;0,P65/O65,"-")</f>
        <v>6695.2380952380954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321</v>
      </c>
      <c r="AE65" s="51">
        <f>AE11</f>
        <v>1090912.17</v>
      </c>
      <c r="AF65" s="52">
        <f>IF(AD65=0,"-",AD65/AD$72)</f>
        <v>14.590909090909092</v>
      </c>
      <c r="AG65" s="52">
        <f>IF(AE65=0,"-",AE65/AE$72)</f>
        <v>51.402960031098701</v>
      </c>
      <c r="AH65" s="51">
        <f>IF(AD65&gt;0,AE65/AD65,"-")</f>
        <v>3398.4802803738316</v>
      </c>
      <c r="AI65" s="50">
        <f>AI11</f>
        <v>397</v>
      </c>
      <c r="AJ65" s="51">
        <f>AJ11</f>
        <v>1591987.17</v>
      </c>
      <c r="AK65" s="52">
        <f>IF(AI65=0,"-",AI65/AI$72)</f>
        <v>14.178571428571429</v>
      </c>
      <c r="AL65" s="52">
        <f>IF(AJ65=0,"-",AJ65/AJ$72)</f>
        <v>47.012932204265745</v>
      </c>
      <c r="AM65" s="51">
        <f>IF(AI65&gt;0,AJ65/AI65,"-")</f>
        <v>4010.043249370277</v>
      </c>
      <c r="AN65" s="10"/>
      <c r="AO65" s="50">
        <f>AO11</f>
        <v>275</v>
      </c>
      <c r="AP65" s="51">
        <f>AP11</f>
        <v>932956.81</v>
      </c>
      <c r="AQ65" s="52">
        <f>IF(AO65=0,"-",AO65/AO$72)</f>
        <v>9.4827586206896548</v>
      </c>
      <c r="AR65" s="52">
        <f>IF(AP65=0,"-",AP65/AP$72)</f>
        <v>33.65523646333105</v>
      </c>
      <c r="AS65" s="51">
        <f>IF(AO65&gt;0,AP65/AO65,"-")</f>
        <v>3392.5702181818183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397</v>
      </c>
      <c r="BZ65" s="51">
        <f>BZ11</f>
        <v>1591987.17</v>
      </c>
      <c r="CA65" s="52">
        <f>IF(BY65=0,"-",BY65/BY$72)</f>
        <v>6.9649122807017543</v>
      </c>
      <c r="CB65" s="52">
        <f>IF(BZ65=0,"-",BZ65/BZ$72)</f>
        <v>25.850766963687661</v>
      </c>
      <c r="CC65" s="51">
        <f>IF(BY65&gt;0,BZ65/BY65,"-")</f>
        <v>4010.043249370277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71</v>
      </c>
      <c r="F66" s="36">
        <f>F10</f>
        <v>273290.46999999997</v>
      </c>
      <c r="G66" s="37">
        <f t="shared" ref="G66:H68" si="314">IF(E66=0,"-",E66/E$64)</f>
        <v>0.11973018549747048</v>
      </c>
      <c r="H66" s="37">
        <f t="shared" si="314"/>
        <v>0.18623292330882257</v>
      </c>
      <c r="I66" s="38">
        <f>IF(E66&gt;0,F66/E66,"-")</f>
        <v>3849.1615492957744</v>
      </c>
      <c r="J66" s="65">
        <f>J10</f>
        <v>51</v>
      </c>
      <c r="K66" s="36">
        <f>K10</f>
        <v>186710</v>
      </c>
      <c r="L66" s="37">
        <f t="shared" ref="L66:M68" si="315">IF(J66=0,"-",J66/J$64)</f>
        <v>0.17832167832167833</v>
      </c>
      <c r="M66" s="37">
        <f t="shared" si="315"/>
        <v>0.24529760316875471</v>
      </c>
      <c r="N66" s="38">
        <f>IF(J66&gt;0,K66/J66,"-")</f>
        <v>3660.9803921568628</v>
      </c>
      <c r="O66" s="65">
        <f>O10</f>
        <v>3</v>
      </c>
      <c r="P66" s="36">
        <f>P10</f>
        <v>12410</v>
      </c>
      <c r="Q66" s="37">
        <f t="shared" ref="Q66:R68" si="316">IF(O66=0,"-",O66/O$64)</f>
        <v>3.4883720930232558E-2</v>
      </c>
      <c r="R66" s="37">
        <f t="shared" si="316"/>
        <v>5.5400549094886273E-2</v>
      </c>
      <c r="S66" s="38">
        <f>IF(O66&gt;0,P66/O66,"-")</f>
        <v>4136.666666666667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125</v>
      </c>
      <c r="AJ66" s="36">
        <f>AJ10</f>
        <v>472410.47</v>
      </c>
      <c r="AK66" s="37">
        <f t="shared" ref="AK66:AL68" si="320">IF(AI66=0,"-",AI66/AI$64)</f>
        <v>0.12966804979253113</v>
      </c>
      <c r="AL66" s="37">
        <f t="shared" si="320"/>
        <v>0.19298183987177728</v>
      </c>
      <c r="AM66" s="38">
        <f>IF(AI66&gt;0,AJ66/AI66,"-")</f>
        <v>3779.2837599999998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125</v>
      </c>
      <c r="BZ66" s="36">
        <f>BZ10</f>
        <v>472410.47</v>
      </c>
      <c r="CA66" s="37">
        <f t="shared" ref="CA66:CB68" si="328">IF(BY66=0,"-",BY66/BY$64)</f>
        <v>0.12926577042399173</v>
      </c>
      <c r="CB66" s="37">
        <f t="shared" si="328"/>
        <v>0.19243059580617808</v>
      </c>
      <c r="CC66" s="38">
        <f>IF(BY66&gt;0,BZ66/BY66,"-")</f>
        <v>3779.2837599999998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19</v>
      </c>
      <c r="F67" s="47">
        <f>F20</f>
        <v>40265.360000000001</v>
      </c>
      <c r="G67" s="48">
        <f t="shared" si="314"/>
        <v>3.2040472175379427E-2</v>
      </c>
      <c r="H67" s="48">
        <f t="shared" si="314"/>
        <v>2.7438701762568348E-2</v>
      </c>
      <c r="I67" s="49">
        <f>IF(E67&gt;0,F67/E67,"-")</f>
        <v>2119.2294736842105</v>
      </c>
      <c r="J67" s="66">
        <f>J20</f>
        <v>20</v>
      </c>
      <c r="K67" s="47">
        <f>K20</f>
        <v>43625</v>
      </c>
      <c r="L67" s="48">
        <f t="shared" si="315"/>
        <v>6.9930069930069935E-2</v>
      </c>
      <c r="M67" s="48">
        <f t="shared" si="315"/>
        <v>5.7314058905451902E-2</v>
      </c>
      <c r="N67" s="49">
        <f>IF(J67&gt;0,K67/J67,"-")</f>
        <v>2181.25</v>
      </c>
      <c r="O67" s="66">
        <f>O20</f>
        <v>1</v>
      </c>
      <c r="P67" s="47">
        <f>P20</f>
        <v>1075</v>
      </c>
      <c r="Q67" s="48">
        <f t="shared" si="316"/>
        <v>1.1627906976744186E-2</v>
      </c>
      <c r="R67" s="48">
        <f t="shared" si="316"/>
        <v>4.7990000223209301E-3</v>
      </c>
      <c r="S67" s="49">
        <f>IF(O67&gt;0,P67/O67,"-")</f>
        <v>1075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40</v>
      </c>
      <c r="AJ67" s="47">
        <f>AJ20</f>
        <v>84965.36</v>
      </c>
      <c r="AK67" s="48">
        <f t="shared" si="320"/>
        <v>4.1493775933609957E-2</v>
      </c>
      <c r="AL67" s="48">
        <f t="shared" si="320"/>
        <v>3.4708738564087946E-2</v>
      </c>
      <c r="AM67" s="49">
        <f>IF(AI67&gt;0,AJ67/AI67,"-")</f>
        <v>2124.134</v>
      </c>
      <c r="AN67" s="10"/>
      <c r="AO67" s="66">
        <f>AO20</f>
        <v>0</v>
      </c>
      <c r="AP67" s="47">
        <f>AP20</f>
        <v>0</v>
      </c>
      <c r="AQ67" s="48" t="str">
        <f t="shared" si="321"/>
        <v>-</v>
      </c>
      <c r="AR67" s="48" t="str">
        <f t="shared" si="321"/>
        <v>-</v>
      </c>
      <c r="AS67" s="49" t="str">
        <f>IF(AO67&gt;0,AP67/AO67,"-")</f>
        <v>-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0</v>
      </c>
      <c r="BT67" s="47">
        <f>BT20</f>
        <v>0</v>
      </c>
      <c r="BU67" s="48" t="str">
        <f t="shared" si="327"/>
        <v>-</v>
      </c>
      <c r="BV67" s="48" t="str">
        <f t="shared" si="327"/>
        <v>-</v>
      </c>
      <c r="BW67" s="49" t="str">
        <f>IF(BS67&gt;0,BT67/BS67,"-")</f>
        <v>-</v>
      </c>
      <c r="BY67" s="66">
        <f>BY20</f>
        <v>40</v>
      </c>
      <c r="BZ67" s="47">
        <f>BZ20</f>
        <v>84965.36</v>
      </c>
      <c r="CA67" s="48">
        <f t="shared" si="328"/>
        <v>4.1365046535677352E-2</v>
      </c>
      <c r="CB67" s="48">
        <f t="shared" si="328"/>
        <v>3.4609594591936993E-2</v>
      </c>
      <c r="CC67" s="49">
        <f>IF(BY67&gt;0,BZ67/BY67,"-")</f>
        <v>2124.134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8</v>
      </c>
      <c r="F68" s="54">
        <f>F30</f>
        <v>13810</v>
      </c>
      <c r="G68" s="55">
        <f t="shared" si="314"/>
        <v>1.3490725126475547E-2</v>
      </c>
      <c r="H68" s="55">
        <f t="shared" si="314"/>
        <v>9.4107806645977801E-3</v>
      </c>
      <c r="I68" s="56">
        <f>IF(E68&gt;0,F68/E68,"-")</f>
        <v>1726.25</v>
      </c>
      <c r="J68" s="67">
        <f>J30</f>
        <v>5</v>
      </c>
      <c r="K68" s="54">
        <f>K30</f>
        <v>6950</v>
      </c>
      <c r="L68" s="55">
        <f t="shared" si="315"/>
        <v>1.7482517482517484E-2</v>
      </c>
      <c r="M68" s="55">
        <f t="shared" si="315"/>
        <v>9.130835745395775E-3</v>
      </c>
      <c r="N68" s="56">
        <f>IF(J68&gt;0,K68/J68,"-")</f>
        <v>1390</v>
      </c>
      <c r="O68" s="67">
        <f>O30</f>
        <v>0</v>
      </c>
      <c r="P68" s="54">
        <f>P30</f>
        <v>0</v>
      </c>
      <c r="Q68" s="55" t="str">
        <f t="shared" si="316"/>
        <v>-</v>
      </c>
      <c r="R68" s="55" t="str">
        <f t="shared" si="316"/>
        <v>-</v>
      </c>
      <c r="S68" s="56" t="str">
        <f>IF(O68&gt;0,P68/O68,"-")</f>
        <v>-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13</v>
      </c>
      <c r="AJ68" s="54">
        <f>AJ30</f>
        <v>20760</v>
      </c>
      <c r="AK68" s="55">
        <f t="shared" si="320"/>
        <v>1.3485477178423237E-2</v>
      </c>
      <c r="AL68" s="55">
        <f t="shared" si="320"/>
        <v>8.4805550472623874E-3</v>
      </c>
      <c r="AM68" s="56">
        <f>IF(AI68&gt;0,AJ68/AI68,"-")</f>
        <v>1596.9230769230769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13</v>
      </c>
      <c r="BZ68" s="54">
        <f>BZ30</f>
        <v>20760</v>
      </c>
      <c r="CA68" s="55">
        <f t="shared" si="328"/>
        <v>1.344364012409514E-2</v>
      </c>
      <c r="CB68" s="55">
        <f t="shared" si="328"/>
        <v>8.4563307179374263E-3</v>
      </c>
      <c r="CC68" s="56">
        <f>IF(BY68&gt;0,BZ68/BY68,"-")</f>
        <v>1596.9230769230769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98</v>
      </c>
      <c r="F69" s="40">
        <f>SUM(F66:F68)</f>
        <v>327365.82999999996</v>
      </c>
      <c r="G69" s="41">
        <f>IF(E69=0,"-",E69/E$88)</f>
        <v>0.1240506329113924</v>
      </c>
      <c r="H69" s="41">
        <f>IF(F69=0,"-",F69/F$88)</f>
        <v>0.14638387209711587</v>
      </c>
      <c r="I69" s="42"/>
      <c r="J69" s="68">
        <f>SUM(J66:J68)</f>
        <v>76</v>
      </c>
      <c r="K69" s="40">
        <f>SUM(K66:K68)</f>
        <v>237285</v>
      </c>
      <c r="L69" s="41">
        <f>IF(J69=0,"-",J69/J$88)</f>
        <v>0.1417910447761194</v>
      </c>
      <c r="M69" s="41">
        <f>IF(K69=0,"-",K69/K$88)</f>
        <v>0.12145509639476169</v>
      </c>
      <c r="N69" s="42"/>
      <c r="O69" s="68">
        <f>SUM(O66:O68)</f>
        <v>4</v>
      </c>
      <c r="P69" s="40">
        <f>SUM(P66:P68)</f>
        <v>13485</v>
      </c>
      <c r="Q69" s="41">
        <f>IF(O69=0,"-",O69/O$88)</f>
        <v>1.3029315960912053E-2</v>
      </c>
      <c r="R69" s="41">
        <f>IF(P69=0,"-",P69/P$88)</f>
        <v>8.6919809466105471E-3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178</v>
      </c>
      <c r="AJ69" s="40">
        <f>SUM(AJ66:AJ68)</f>
        <v>578135.82999999996</v>
      </c>
      <c r="AK69" s="41">
        <f>IF(AI69=0,"-",AI69/AI$88)</f>
        <v>7.0691024622716439E-2</v>
      </c>
      <c r="AL69" s="41">
        <f>IF(AJ69=0,"-",AJ69/AJ$88)</f>
        <v>6.337939997109461E-2</v>
      </c>
      <c r="AM69" s="42"/>
      <c r="AN69" s="16"/>
      <c r="AO69" s="68">
        <f>SUM(AO66:AO68)</f>
        <v>0</v>
      </c>
      <c r="AP69" s="40">
        <f>SUM(AP66:AP68)</f>
        <v>0</v>
      </c>
      <c r="AQ69" s="41" t="str">
        <f>IF(AO69=0,"-",AO69/AO$88)</f>
        <v>-</v>
      </c>
      <c r="AR69" s="41" t="str">
        <f>IF(AP69=0,"-",AP69/AP$88)</f>
        <v>-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0</v>
      </c>
      <c r="BT69" s="40">
        <f>SUM(BT66:BT68)</f>
        <v>0</v>
      </c>
      <c r="BU69" s="41" t="str">
        <f>IF(BS69=0,"-",BS69/BS$88)</f>
        <v>-</v>
      </c>
      <c r="BV69" s="41" t="str">
        <f>IF(BT69=0,"-",BT69/BT$88)</f>
        <v>-</v>
      </c>
      <c r="BW69" s="42"/>
      <c r="BY69" s="68">
        <f>SUM(BY66:BY68)</f>
        <v>178</v>
      </c>
      <c r="BZ69" s="40">
        <f>SUM(BZ66:BZ68)</f>
        <v>578135.82999999996</v>
      </c>
      <c r="CA69" s="41">
        <f>IF(BY69=0,"-",BY69/BY$88)</f>
        <v>4.9637479085331844E-2</v>
      </c>
      <c r="CB69" s="41">
        <f>IF(BZ69=0,"-",BZ69/BZ$88)</f>
        <v>4.5126467255157281E-2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2</v>
      </c>
      <c r="F70" s="36">
        <f>F11</f>
        <v>12500</v>
      </c>
      <c r="G70" s="37">
        <f t="shared" ref="G70:H72" si="329">IF(E70=0,"-",E70/E$73)</f>
        <v>1</v>
      </c>
      <c r="H70" s="37">
        <f t="shared" si="329"/>
        <v>1</v>
      </c>
      <c r="I70" s="38">
        <f>IF(E70&gt;0,F70/E70,"-")</f>
        <v>6250</v>
      </c>
      <c r="J70" s="65">
        <f>J11</f>
        <v>32</v>
      </c>
      <c r="K70" s="36">
        <f>K11</f>
        <v>207375</v>
      </c>
      <c r="L70" s="37">
        <f t="shared" ref="L70:M72" si="330">IF(J70=0,"-",J70/J$73)</f>
        <v>1</v>
      </c>
      <c r="M70" s="37">
        <f t="shared" si="330"/>
        <v>1</v>
      </c>
      <c r="N70" s="38">
        <f>IF(J70&gt;0,K70/J70,"-")</f>
        <v>6480.46875</v>
      </c>
      <c r="O70" s="65">
        <f>O11</f>
        <v>42</v>
      </c>
      <c r="P70" s="36">
        <f>P11</f>
        <v>281200</v>
      </c>
      <c r="Q70" s="37">
        <f t="shared" ref="Q70:R72" si="331">IF(O70=0,"-",O70/O$73)</f>
        <v>0.80769230769230771</v>
      </c>
      <c r="R70" s="37">
        <f t="shared" si="331"/>
        <v>0.92260244758686305</v>
      </c>
      <c r="S70" s="38">
        <f>IF(O70&gt;0,P70/O70,"-")</f>
        <v>6695.2380952380954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321</v>
      </c>
      <c r="AE70" s="36">
        <f>AE11</f>
        <v>1090912.17</v>
      </c>
      <c r="AF70" s="37">
        <f t="shared" ref="AF70:AG72" si="334">IF(AD70=0,"-",AD70/AD$73)</f>
        <v>0.77349397590361446</v>
      </c>
      <c r="AG70" s="37">
        <f t="shared" si="334"/>
        <v>0.88786391627415395</v>
      </c>
      <c r="AH70" s="38">
        <f>IF(AD70&gt;0,AE70/AD70,"-")</f>
        <v>3398.4802803738316</v>
      </c>
      <c r="AI70" s="65">
        <f>AI11</f>
        <v>397</v>
      </c>
      <c r="AJ70" s="36">
        <f>AJ11</f>
        <v>1591987.17</v>
      </c>
      <c r="AK70" s="37">
        <f t="shared" ref="AK70:AL72" si="335">IF(AI70=0,"-",AI70/AI$73)</f>
        <v>0.7924151696606786</v>
      </c>
      <c r="AL70" s="37">
        <f t="shared" si="335"/>
        <v>0.90796470491459647</v>
      </c>
      <c r="AM70" s="38">
        <f>IF(AI70&gt;0,AJ70/AI70,"-")</f>
        <v>4010.043249370277</v>
      </c>
      <c r="AN70" s="10"/>
      <c r="AO70" s="65">
        <f>AO11</f>
        <v>275</v>
      </c>
      <c r="AP70" s="36">
        <f>AP11</f>
        <v>932956.81</v>
      </c>
      <c r="AQ70" s="37">
        <f t="shared" ref="AQ70:AR72" si="336">IF(AO70=0,"-",AO70/AO$73)</f>
        <v>0.60572687224669608</v>
      </c>
      <c r="AR70" s="37">
        <f t="shared" si="336"/>
        <v>0.78157727366977081</v>
      </c>
      <c r="AS70" s="38">
        <f>IF(AO70&gt;0,AP70/AO70,"-")</f>
        <v>3392.5702181818183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397</v>
      </c>
      <c r="BZ70" s="36">
        <f>BZ11</f>
        <v>1591987.17</v>
      </c>
      <c r="CA70" s="37">
        <f t="shared" ref="CA70:CB72" si="343">IF(BY70=0,"-",BY70/BY$73)</f>
        <v>0.58382352941176474</v>
      </c>
      <c r="CB70" s="37">
        <f t="shared" si="343"/>
        <v>0.79042666925046912</v>
      </c>
      <c r="CC70" s="38">
        <f>IF(BY70&gt;0,BZ70/BY70,"-")</f>
        <v>4010.043249370277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4</v>
      </c>
      <c r="P71" s="47">
        <f>P21</f>
        <v>10950</v>
      </c>
      <c r="Q71" s="48">
        <f t="shared" si="331"/>
        <v>7.6923076923076927E-2</v>
      </c>
      <c r="R71" s="48">
        <f t="shared" si="331"/>
        <v>3.592637553725516E-2</v>
      </c>
      <c r="S71" s="49">
        <f>IF(O71&gt;0,P71/O71,"-")</f>
        <v>2737.5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72</v>
      </c>
      <c r="AE71" s="47">
        <f>AE21</f>
        <v>116558.07</v>
      </c>
      <c r="AF71" s="48">
        <f t="shared" si="334"/>
        <v>0.17349397590361446</v>
      </c>
      <c r="AG71" s="48">
        <f t="shared" si="334"/>
        <v>9.4863461376140837E-2</v>
      </c>
      <c r="AH71" s="49">
        <f>IF(AD71&gt;0,AE71/AD71,"-")</f>
        <v>1618.8620833333334</v>
      </c>
      <c r="AI71" s="66">
        <f>AI21</f>
        <v>76</v>
      </c>
      <c r="AJ71" s="47">
        <f>AJ21</f>
        <v>127508.07</v>
      </c>
      <c r="AK71" s="48">
        <f t="shared" si="335"/>
        <v>0.15169660678642716</v>
      </c>
      <c r="AL71" s="48">
        <f t="shared" si="335"/>
        <v>7.2722211166927758E-2</v>
      </c>
      <c r="AM71" s="49">
        <f>IF(AI71&gt;0,AJ71/AI71,"-")</f>
        <v>1677.7377631578947</v>
      </c>
      <c r="AN71" s="10"/>
      <c r="AO71" s="66">
        <f>AO21</f>
        <v>150</v>
      </c>
      <c r="AP71" s="47">
        <f>AP21</f>
        <v>233006.86</v>
      </c>
      <c r="AQ71" s="48">
        <f t="shared" si="336"/>
        <v>0.33039647577092512</v>
      </c>
      <c r="AR71" s="48">
        <f t="shared" si="336"/>
        <v>0.19519967530453416</v>
      </c>
      <c r="AS71" s="49">
        <f>IF(AO71&gt;0,AP71/AO71,"-")</f>
        <v>1553.3790666666666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150</v>
      </c>
      <c r="BT71" s="47">
        <f>BT21</f>
        <v>233006.86</v>
      </c>
      <c r="BU71" s="48">
        <f t="shared" si="342"/>
        <v>0.83798882681564246</v>
      </c>
      <c r="BV71" s="48">
        <f t="shared" si="342"/>
        <v>0.89367841242589108</v>
      </c>
      <c r="BW71" s="49">
        <f>IF(BS71&gt;0,BT71/BS71,"-")</f>
        <v>1553.3790666666666</v>
      </c>
      <c r="BY71" s="66">
        <f>BY21</f>
        <v>226</v>
      </c>
      <c r="BZ71" s="47">
        <f>BZ21</f>
        <v>360514.93</v>
      </c>
      <c r="CA71" s="48">
        <f t="shared" si="343"/>
        <v>0.33235294117647057</v>
      </c>
      <c r="CB71" s="48">
        <f t="shared" si="343"/>
        <v>0.17899680393464856</v>
      </c>
      <c r="CC71" s="49">
        <f>IF(BY71&gt;0,BZ71/BY71,"-")</f>
        <v>1595.1988053097346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0</v>
      </c>
      <c r="K72" s="54">
        <f>K31</f>
        <v>0</v>
      </c>
      <c r="L72" s="55" t="str">
        <f t="shared" si="330"/>
        <v>-</v>
      </c>
      <c r="M72" s="55" t="str">
        <f t="shared" si="330"/>
        <v>-</v>
      </c>
      <c r="N72" s="49" t="str">
        <f>IF(J72&gt;0,K72/J72,"-")</f>
        <v>-</v>
      </c>
      <c r="O72" s="67">
        <f>O31</f>
        <v>6</v>
      </c>
      <c r="P72" s="54">
        <f>P31</f>
        <v>12640</v>
      </c>
      <c r="Q72" s="55">
        <f t="shared" si="331"/>
        <v>0.11538461538461539</v>
      </c>
      <c r="R72" s="55">
        <f t="shared" si="331"/>
        <v>4.1471176875881754E-2</v>
      </c>
      <c r="S72" s="49">
        <f>IF(O72&gt;0,P72/O72,"-")</f>
        <v>2106.6666666666665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22</v>
      </c>
      <c r="AE72" s="54">
        <f>AE31</f>
        <v>21222.75</v>
      </c>
      <c r="AF72" s="55">
        <f t="shared" si="334"/>
        <v>5.3012048192771083E-2</v>
      </c>
      <c r="AG72" s="55">
        <f t="shared" si="334"/>
        <v>1.7272622349705113E-2</v>
      </c>
      <c r="AH72" s="49">
        <f>IF(AD72&gt;0,AE72/AD72,"-")</f>
        <v>964.6704545454545</v>
      </c>
      <c r="AI72" s="67">
        <f>AI31</f>
        <v>28</v>
      </c>
      <c r="AJ72" s="54">
        <f>AJ31</f>
        <v>33862.75</v>
      </c>
      <c r="AK72" s="55">
        <f t="shared" si="335"/>
        <v>5.588822355289421E-2</v>
      </c>
      <c r="AL72" s="55">
        <f t="shared" si="335"/>
        <v>1.9313083918475769E-2</v>
      </c>
      <c r="AM72" s="49">
        <f>IF(AI72&gt;0,AJ72/AI72,"-")</f>
        <v>1209.3839285714287</v>
      </c>
      <c r="AN72" s="10"/>
      <c r="AO72" s="67">
        <f>AO31</f>
        <v>29</v>
      </c>
      <c r="AP72" s="54">
        <f>AP31</f>
        <v>27721</v>
      </c>
      <c r="AQ72" s="55">
        <f t="shared" si="336"/>
        <v>6.3876651982378851E-2</v>
      </c>
      <c r="AR72" s="55">
        <f t="shared" si="336"/>
        <v>2.3223051025695086E-2</v>
      </c>
      <c r="AS72" s="49">
        <f>IF(AO72&gt;0,AP72/AO72,"-")</f>
        <v>955.89655172413791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29</v>
      </c>
      <c r="BT72" s="54">
        <f>BT31</f>
        <v>27721</v>
      </c>
      <c r="BU72" s="55">
        <f t="shared" si="342"/>
        <v>0.16201117318435754</v>
      </c>
      <c r="BV72" s="55">
        <f t="shared" si="342"/>
        <v>0.10632158757410888</v>
      </c>
      <c r="BW72" s="49">
        <f>IF(BS72&gt;0,BT72/BS72,"-")</f>
        <v>955.89655172413791</v>
      </c>
      <c r="BY72" s="67">
        <f>BY31</f>
        <v>57</v>
      </c>
      <c r="BZ72" s="54">
        <f>BZ31</f>
        <v>61583.75</v>
      </c>
      <c r="CA72" s="55">
        <f t="shared" si="343"/>
        <v>8.38235294117647E-2</v>
      </c>
      <c r="CB72" s="55">
        <f t="shared" si="343"/>
        <v>3.0576526814882297E-2</v>
      </c>
      <c r="CC72" s="49">
        <f>IF(BY72&gt;0,BZ72/BY72,"-")</f>
        <v>1080.4166666666667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2</v>
      </c>
      <c r="F73" s="40">
        <f>SUM(F70:F72)</f>
        <v>12500</v>
      </c>
      <c r="G73" s="41">
        <f>IF(E73=0,"-",E73/E$88)</f>
        <v>2.5316455696202532E-3</v>
      </c>
      <c r="H73" s="41">
        <f>IF(F73=0,"-",F73/F$88)</f>
        <v>5.5894605775256038E-3</v>
      </c>
      <c r="I73" s="42"/>
      <c r="J73" s="68">
        <f>SUM(J70:J72)</f>
        <v>32</v>
      </c>
      <c r="K73" s="40">
        <f>SUM(K70:K72)</f>
        <v>207375</v>
      </c>
      <c r="L73" s="41">
        <f>IF(J73=0,"-",J73/J$88)</f>
        <v>5.9701492537313432E-2</v>
      </c>
      <c r="M73" s="41">
        <f>IF(K73=0,"-",K73/K$88)</f>
        <v>0.10614556594333273</v>
      </c>
      <c r="N73" s="42"/>
      <c r="O73" s="68">
        <f>SUM(O70:O72)</f>
        <v>52</v>
      </c>
      <c r="P73" s="40">
        <f>SUM(P70:P72)</f>
        <v>304790</v>
      </c>
      <c r="Q73" s="41">
        <f>IF(O73=0,"-",O73/O$88)</f>
        <v>0.16938110749185667</v>
      </c>
      <c r="R73" s="41">
        <f>IF(P73=0,"-",P73/P$88)</f>
        <v>0.19645746182554161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415</v>
      </c>
      <c r="AE73" s="40">
        <f>SUM(AE70:AE72)</f>
        <v>1228692.99</v>
      </c>
      <c r="AF73" s="41">
        <f>IF(AD73=0,"-",AD73/AD$88)</f>
        <v>0.46892655367231639</v>
      </c>
      <c r="AG73" s="41">
        <f>IF(AE73=0,"-",AE73/AE$88)</f>
        <v>0.36348005236450065</v>
      </c>
      <c r="AH73" s="42"/>
      <c r="AI73" s="68">
        <f>SUM(AI70:AI72)</f>
        <v>501</v>
      </c>
      <c r="AJ73" s="40">
        <f>SUM(AJ70:AJ72)</f>
        <v>1753357.99</v>
      </c>
      <c r="AK73" s="41">
        <f>IF(AI73=0,"-",AI73/AI$88)</f>
        <v>0.19896743447180301</v>
      </c>
      <c r="AL73" s="41">
        <f>IF(AJ73=0,"-",AJ73/AJ$88)</f>
        <v>0.19221568976398593</v>
      </c>
      <c r="AM73" s="42"/>
      <c r="AN73" s="16"/>
      <c r="AO73" s="68">
        <f>SUM(AO70:AO72)</f>
        <v>454</v>
      </c>
      <c r="AP73" s="40">
        <f>SUM(AP70:AP72)</f>
        <v>1193684.67</v>
      </c>
      <c r="AQ73" s="41">
        <f>IF(AO73=0,"-",AO73/AO$88)</f>
        <v>0.33804914370811617</v>
      </c>
      <c r="AR73" s="41">
        <f>IF(AP73=0,"-",AP73/AP$88)</f>
        <v>0.25822859433768741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179</v>
      </c>
      <c r="BT73" s="40">
        <f>SUM(BT70:BT72)</f>
        <v>260727.86</v>
      </c>
      <c r="BU73" s="41">
        <f>IF(BS73=0,"-",BS73/BS$88)</f>
        <v>0.16760299625468164</v>
      </c>
      <c r="BV73" s="41">
        <f>IF(BT73=0,"-",BT73/BT$88)</f>
        <v>7.066499958452499E-2</v>
      </c>
      <c r="BW73" s="42"/>
      <c r="BY73" s="68">
        <f>SUM(BY70:BY72)</f>
        <v>680</v>
      </c>
      <c r="BZ73" s="40">
        <f>SUM(BZ70:BZ72)</f>
        <v>2014085.8499999999</v>
      </c>
      <c r="CA73" s="41">
        <f>IF(BY73=0,"-",BY73/BY$88)</f>
        <v>0.18962632459564974</v>
      </c>
      <c r="CB73" s="41">
        <f>IF(BZ73=0,"-",BZ73/BZ$88)</f>
        <v>0.15720973245872102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39</v>
      </c>
      <c r="AE75" s="36">
        <f>AE12</f>
        <v>195311</v>
      </c>
      <c r="AF75" s="37">
        <f t="shared" ref="AF75:AG77" si="349">IF(AD75=0,"-",AD75/AD$73)</f>
        <v>9.3975903614457831E-2</v>
      </c>
      <c r="AG75" s="37">
        <f t="shared" si="349"/>
        <v>0.15895834157888375</v>
      </c>
      <c r="AH75" s="38">
        <f>IF(AD75&gt;0,AE75/AD75,"-")</f>
        <v>5007.9743589743593</v>
      </c>
      <c r="AI75" s="65">
        <f>AI12</f>
        <v>39</v>
      </c>
      <c r="AJ75" s="36">
        <f>AJ12</f>
        <v>195311</v>
      </c>
      <c r="AK75" s="37">
        <f t="shared" ref="AK75:AL77" si="350">IF(AI75=0,"-",AI75/AI$73)</f>
        <v>7.7844311377245512E-2</v>
      </c>
      <c r="AL75" s="37">
        <f t="shared" si="350"/>
        <v>0.11139253997981326</v>
      </c>
      <c r="AM75" s="38">
        <f>IF(AI75&gt;0,AJ75/AI75,"-")</f>
        <v>5007.9743589743593</v>
      </c>
      <c r="AN75" s="10"/>
      <c r="AO75" s="65">
        <f>AO12</f>
        <v>191</v>
      </c>
      <c r="AP75" s="36">
        <f>AP12</f>
        <v>726598.15</v>
      </c>
      <c r="AQ75" s="37">
        <f t="shared" ref="AQ75:AR77" si="351">IF(AO75=0,"-",AO75/AO$73)</f>
        <v>0.42070484581497797</v>
      </c>
      <c r="AR75" s="37">
        <f t="shared" si="351"/>
        <v>0.60870191957814124</v>
      </c>
      <c r="AS75" s="38">
        <f>IF(AO75&gt;0,AP75/AO75,"-")</f>
        <v>3804.1787958115183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191</v>
      </c>
      <c r="BT75" s="36">
        <f>BT12</f>
        <v>726598.15</v>
      </c>
      <c r="BU75" s="37">
        <f t="shared" ref="BU75:BV77" si="357">IF(BS75=0,"-",BS75/BS$73)</f>
        <v>1.0670391061452513</v>
      </c>
      <c r="BV75" s="37">
        <f t="shared" si="357"/>
        <v>2.7868067110281198</v>
      </c>
      <c r="BW75" s="38">
        <f>IF(BS75&gt;0,BT75/BS75,"-")</f>
        <v>3804.1787958115183</v>
      </c>
      <c r="BY75" s="65">
        <f>BY12</f>
        <v>230</v>
      </c>
      <c r="BZ75" s="36">
        <f>BZ12</f>
        <v>921909.15</v>
      </c>
      <c r="CA75" s="37">
        <f t="shared" ref="CA75:CB77" si="358">IF(BY75=0,"-",BY75/BY$73)</f>
        <v>0.33823529411764708</v>
      </c>
      <c r="CB75" s="37">
        <f t="shared" si="358"/>
        <v>0.45773081122634374</v>
      </c>
      <c r="CC75" s="38">
        <f>IF(BY75&gt;0,BZ75/BY75,"-")</f>
        <v>4008.300652173913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65</v>
      </c>
      <c r="AE76" s="47">
        <f>AE22</f>
        <v>89879.74</v>
      </c>
      <c r="AF76" s="48">
        <f t="shared" si="349"/>
        <v>0.15662650602409639</v>
      </c>
      <c r="AG76" s="48">
        <f t="shared" si="349"/>
        <v>7.3150689986438353E-2</v>
      </c>
      <c r="AH76" s="49">
        <f>IF(AD76&gt;0,AE76/AD76,"-")</f>
        <v>1382.7652307692308</v>
      </c>
      <c r="AI76" s="66">
        <f>AI22</f>
        <v>65</v>
      </c>
      <c r="AJ76" s="47">
        <f>AJ22</f>
        <v>89879.74</v>
      </c>
      <c r="AK76" s="48">
        <f t="shared" si="350"/>
        <v>0.12974051896207583</v>
      </c>
      <c r="AL76" s="48">
        <f t="shared" si="350"/>
        <v>5.126148824861488E-2</v>
      </c>
      <c r="AM76" s="49">
        <f>IF(AI76&gt;0,AJ76/AI76,"-")</f>
        <v>1382.7652307692308</v>
      </c>
      <c r="AN76" s="10"/>
      <c r="AO76" s="66">
        <f>AO22</f>
        <v>148</v>
      </c>
      <c r="AP76" s="47">
        <f>AP22</f>
        <v>178316.47</v>
      </c>
      <c r="AQ76" s="48">
        <f t="shared" si="351"/>
        <v>0.32599118942731276</v>
      </c>
      <c r="AR76" s="48">
        <f t="shared" si="351"/>
        <v>0.14938322865451562</v>
      </c>
      <c r="AS76" s="49">
        <f>IF(AO76&gt;0,AP76/AO76,"-")</f>
        <v>1204.8410135135134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148</v>
      </c>
      <c r="BT76" s="47">
        <f>BT22</f>
        <v>178316.47</v>
      </c>
      <c r="BU76" s="48">
        <f t="shared" si="357"/>
        <v>0.82681564245810057</v>
      </c>
      <c r="BV76" s="48">
        <f t="shared" si="357"/>
        <v>0.68391797485700223</v>
      </c>
      <c r="BW76" s="49">
        <f>IF(BS76&gt;0,BT76/BS76,"-")</f>
        <v>1204.8410135135134</v>
      </c>
      <c r="BY76" s="66">
        <f>BY22</f>
        <v>213</v>
      </c>
      <c r="BZ76" s="47">
        <f>BZ22</f>
        <v>268196.21000000002</v>
      </c>
      <c r="CA76" s="48">
        <f t="shared" si="358"/>
        <v>0.31323529411764706</v>
      </c>
      <c r="CB76" s="48">
        <f t="shared" si="358"/>
        <v>0.13316026722495469</v>
      </c>
      <c r="CC76" s="49">
        <f>IF(BY76&gt;0,BZ76/BY76,"-")</f>
        <v>1259.1371361502349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10</v>
      </c>
      <c r="AE77" s="54">
        <f>AE32</f>
        <v>21568</v>
      </c>
      <c r="AF77" s="55">
        <f t="shared" si="349"/>
        <v>2.4096385542168676E-2</v>
      </c>
      <c r="AG77" s="55">
        <f t="shared" si="349"/>
        <v>1.7553611988947702E-2</v>
      </c>
      <c r="AH77" s="49">
        <f>IF(AD77&gt;0,AE77/AD77,"-")</f>
        <v>2156.8000000000002</v>
      </c>
      <c r="AI77" s="67">
        <f>AI32</f>
        <v>10</v>
      </c>
      <c r="AJ77" s="54">
        <f>AJ32</f>
        <v>21568</v>
      </c>
      <c r="AK77" s="55">
        <f t="shared" si="350"/>
        <v>1.9960079840319361E-2</v>
      </c>
      <c r="AL77" s="55">
        <f t="shared" si="350"/>
        <v>1.2300967699129143E-2</v>
      </c>
      <c r="AM77" s="49">
        <f>IF(AI77&gt;0,AJ77/AI77,"-")</f>
        <v>2156.8000000000002</v>
      </c>
      <c r="AN77" s="10"/>
      <c r="AO77" s="67">
        <f>AO32</f>
        <v>41</v>
      </c>
      <c r="AP77" s="54">
        <f>AP32</f>
        <v>55919.75</v>
      </c>
      <c r="AQ77" s="55">
        <f t="shared" si="351"/>
        <v>9.0308370044052858E-2</v>
      </c>
      <c r="AR77" s="55">
        <f t="shared" si="351"/>
        <v>4.6846333378814359E-2</v>
      </c>
      <c r="AS77" s="49">
        <f>IF(AO77&gt;0,AP77/AO77,"-")</f>
        <v>1363.8963414634147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41</v>
      </c>
      <c r="BT77" s="54">
        <f>BT32</f>
        <v>55919.75</v>
      </c>
      <c r="BU77" s="55">
        <f t="shared" si="357"/>
        <v>0.22905027932960895</v>
      </c>
      <c r="BV77" s="55">
        <f t="shared" si="357"/>
        <v>0.21447554549789963</v>
      </c>
      <c r="BW77" s="49">
        <f>IF(BS77&gt;0,BT77/BS77,"-")</f>
        <v>1363.8963414634147</v>
      </c>
      <c r="BY77" s="67">
        <f>BY32</f>
        <v>51</v>
      </c>
      <c r="BZ77" s="54">
        <f>BZ32</f>
        <v>77487.75</v>
      </c>
      <c r="CA77" s="55">
        <f t="shared" si="358"/>
        <v>7.4999999999999997E-2</v>
      </c>
      <c r="CB77" s="55">
        <f t="shared" si="358"/>
        <v>3.847291315809602E-2</v>
      </c>
      <c r="CC77" s="49">
        <f>IF(BY77&gt;0,BZ77/BY77,"-")</f>
        <v>1519.3676470588234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114</v>
      </c>
      <c r="AE78" s="40">
        <f>SUM(AE75:AE77)</f>
        <v>306758.74</v>
      </c>
      <c r="AF78" s="41">
        <f>IF(AD78=0,"-",AD78/AD$88)</f>
        <v>0.12881355932203389</v>
      </c>
      <c r="AG78" s="41">
        <f>IF(AE78=0,"-",AE78/AE$88)</f>
        <v>9.0747390752565646E-2</v>
      </c>
      <c r="AH78" s="42"/>
      <c r="AI78" s="68">
        <f>SUM(AI75:AI77)</f>
        <v>114</v>
      </c>
      <c r="AJ78" s="40">
        <f>SUM(AJ75:AJ77)</f>
        <v>306758.74</v>
      </c>
      <c r="AK78" s="41">
        <f>IF(AI78=0,"-",AI78/AI$88)</f>
        <v>4.5274027005559971E-2</v>
      </c>
      <c r="AL78" s="41">
        <f>IF(AJ78=0,"-",AJ78/AJ$88)</f>
        <v>3.3629095219870765E-2</v>
      </c>
      <c r="AM78" s="42"/>
      <c r="AN78" s="16"/>
      <c r="AO78" s="68">
        <f>SUM(AO75:AO77)</f>
        <v>380</v>
      </c>
      <c r="AP78" s="40">
        <f>SUM(AP75:AP77)</f>
        <v>960834.37</v>
      </c>
      <c r="AQ78" s="41">
        <f>IF(AO78=0,"-",AO78/AO$88)</f>
        <v>0.28294862248696945</v>
      </c>
      <c r="AR78" s="41">
        <f>IF(AP78=0,"-",AP78/AP$88)</f>
        <v>0.20785632503468229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380</v>
      </c>
      <c r="BT78" s="40">
        <f>SUM(BT75:BT77)</f>
        <v>960834.37</v>
      </c>
      <c r="BU78" s="41">
        <f>IF(BS78=0,"-",BS78/BS$88)</f>
        <v>0.35580524344569286</v>
      </c>
      <c r="BV78" s="41">
        <f>IF(BT78=0,"-",BT78/BT$88)</f>
        <v>0.26041467281957259</v>
      </c>
      <c r="BW78" s="42"/>
      <c r="BY78" s="68">
        <f>SUM(BY75:BY77)</f>
        <v>494</v>
      </c>
      <c r="BZ78" s="40">
        <f>SUM(BZ75:BZ77)</f>
        <v>1267593.1100000001</v>
      </c>
      <c r="CA78" s="41">
        <f>IF(BY78=0,"-",BY78/BY$88)</f>
        <v>0.1377579475738985</v>
      </c>
      <c r="CB78" s="41">
        <f>IF(BZ78=0,"-",BZ78/BZ$88)</f>
        <v>9.8942144740065657E-2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790</v>
      </c>
      <c r="F88" s="99">
        <f>F82+F73+F64+F54+F59+F69+F78+F87</f>
        <v>2236351.7599999998</v>
      </c>
      <c r="G88" s="100"/>
      <c r="H88" s="100"/>
      <c r="I88" s="101">
        <f>IF(E88&gt;0,F88/E88,"-")</f>
        <v>2830.8250126582275</v>
      </c>
      <c r="J88" s="98">
        <f>J82+J73+J64+J54+J59+J69+J78+J87</f>
        <v>536</v>
      </c>
      <c r="K88" s="99">
        <f>K82+K73+K64+K54+K59+K69+K78+K87</f>
        <v>1953685</v>
      </c>
      <c r="L88" s="100"/>
      <c r="M88" s="100"/>
      <c r="N88" s="101">
        <f>IF(J88&gt;0,K88/J88,"-")</f>
        <v>3644.9347014925374</v>
      </c>
      <c r="O88" s="98">
        <f>O82+O73+O64+O54+O59+O69+O78+O87</f>
        <v>307</v>
      </c>
      <c r="P88" s="99">
        <f>P82+P73+P64+P54+P59+P69+P78+P87</f>
        <v>1551430</v>
      </c>
      <c r="Q88" s="100"/>
      <c r="R88" s="100"/>
      <c r="S88" s="101">
        <f>IF(O88&gt;0,P88/O88,"-")</f>
        <v>5053.5179153094459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885</v>
      </c>
      <c r="AE88" s="99">
        <f>AE82+AE73+AE64+AE54+AE59+AE69+AE78+AE87</f>
        <v>3380358.79</v>
      </c>
      <c r="AF88" s="100"/>
      <c r="AG88" s="100"/>
      <c r="AH88" s="101">
        <f>IF(AD88&gt;0,AE88/AD88,"-")</f>
        <v>3819.6144519774011</v>
      </c>
      <c r="AI88" s="98">
        <f>AI82+AI73+AI64+AI54+AI59+AI69+AI78+AI87</f>
        <v>2518</v>
      </c>
      <c r="AJ88" s="99">
        <f>AJ82+AJ73+AJ64+AJ54+AJ59+AJ69+AJ78+AJ87</f>
        <v>9121825.5499999989</v>
      </c>
      <c r="AK88" s="100"/>
      <c r="AL88" s="100"/>
      <c r="AM88" s="101">
        <f>IF(AI88&gt;0,AJ88/AI88,"-")</f>
        <v>3622.647160444797</v>
      </c>
      <c r="AN88" s="17"/>
      <c r="AO88" s="98">
        <f>AO82+AO73+AO64+AO54+AO59+AO69+AO78+AO87</f>
        <v>1343</v>
      </c>
      <c r="AP88" s="99">
        <f>AP82+AP73+AP64+AP54+AP59+AP69+AP78+AP87</f>
        <v>4622589.04</v>
      </c>
      <c r="AQ88" s="100"/>
      <c r="AR88" s="100"/>
      <c r="AS88" s="101">
        <f>IF(AO88&gt;0,AP88/AO88,"-")</f>
        <v>3441.9873715562176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1068</v>
      </c>
      <c r="BT88" s="99">
        <f>BT82+BT73+BT64+BT54+BT59+BT69+BT78+BT87</f>
        <v>3689632.23</v>
      </c>
      <c r="BU88" s="100"/>
      <c r="BV88" s="100"/>
      <c r="BW88" s="101">
        <f>IF(BS88&gt;0,BT88/BS88,"-")</f>
        <v>3454.7118258426967</v>
      </c>
      <c r="BY88" s="98">
        <f>BY82+BY73+BY64+BY54+BY59+BY69+BY78+BY87</f>
        <v>3586</v>
      </c>
      <c r="BZ88" s="99">
        <f>BZ82+BZ73+BZ64+BZ54+BZ59+BZ69+BZ78+BZ87</f>
        <v>12811457.779999999</v>
      </c>
      <c r="CA88" s="100"/>
      <c r="CB88" s="100"/>
      <c r="CC88" s="61">
        <f>IF(BY88&gt;0,BZ88/BY88,"-")</f>
        <v>3572.6318404907975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8.4499709780854901E-2</v>
      </c>
      <c r="I90" s="57"/>
      <c r="J90" s="57"/>
      <c r="K90" s="44"/>
      <c r="L90" s="45"/>
      <c r="M90" s="45">
        <f t="shared" ref="M90" si="389">M5</f>
        <v>0.1993428762459602</v>
      </c>
      <c r="N90" s="57"/>
      <c r="O90" s="57"/>
      <c r="P90" s="44"/>
      <c r="Q90" s="45"/>
      <c r="R90" s="45">
        <f t="shared" ref="R90" si="390">R5</f>
        <v>0.31074229447601215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>
        <f t="shared" ref="AG90" si="393">AG5</f>
        <v>0.26600170705080323</v>
      </c>
      <c r="AH90" s="57"/>
      <c r="AI90" s="57"/>
      <c r="AJ90" s="44"/>
      <c r="AK90" s="45"/>
      <c r="AL90" s="45">
        <f t="shared" ref="AL90" si="394">AL5</f>
        <v>0.21456902545955461</v>
      </c>
      <c r="AM90" s="57"/>
      <c r="AN90" s="57"/>
      <c r="AO90" s="57"/>
      <c r="AP90" s="44"/>
      <c r="AQ90" s="45"/>
      <c r="AR90" s="45">
        <f t="shared" ref="AR90" si="395">AR5</f>
        <v>0.26288815484639194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0.34139310410349488</v>
      </c>
      <c r="BW90" s="57"/>
      <c r="BX90" s="57"/>
      <c r="BY90" s="57"/>
      <c r="BZ90" s="44"/>
      <c r="CA90" s="45"/>
      <c r="CB90" s="45">
        <f t="shared" ref="CB90" si="402">CB5</f>
        <v>0.25010582589022223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0.70779286167175293</v>
      </c>
      <c r="I92" s="57"/>
      <c r="J92" s="57"/>
      <c r="K92" s="44"/>
      <c r="L92" s="45"/>
      <c r="M92" s="45">
        <f t="shared" ref="M92" si="403">M16</f>
        <v>0.61420164182183412</v>
      </c>
      <c r="N92" s="57"/>
      <c r="O92" s="57"/>
      <c r="P92" s="44"/>
      <c r="Q92" s="45"/>
      <c r="R92" s="45">
        <f t="shared" ref="R92" si="404">R16</f>
        <v>0.59180076558010597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>
        <f t="shared" ref="AG92" si="407">AG16</f>
        <v>0.63985066830763049</v>
      </c>
      <c r="AH92" s="57"/>
      <c r="AI92" s="57"/>
      <c r="AJ92" s="44"/>
      <c r="AK92" s="45"/>
      <c r="AL92" s="45">
        <f t="shared" ref="AL92" si="408">AL16</f>
        <v>0.64275947193177085</v>
      </c>
      <c r="AM92" s="57"/>
      <c r="AN92" s="57"/>
      <c r="AO92" s="57"/>
      <c r="AP92" s="44"/>
      <c r="AQ92" s="45"/>
      <c r="AR92" s="45">
        <f t="shared" ref="AR92" si="409">AR16</f>
        <v>0.60542831403487818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0.48901043180664105</v>
      </c>
      <c r="BW92" s="57"/>
      <c r="BX92" s="57"/>
      <c r="BY92" s="57"/>
      <c r="BZ92" s="44"/>
      <c r="CA92" s="45"/>
      <c r="CB92" s="45">
        <f t="shared" ref="CB92" si="416">CB16</f>
        <v>0.5996781500427868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0.17648718996816706</v>
      </c>
      <c r="I93" s="57"/>
      <c r="J93" s="57"/>
      <c r="K93" s="44"/>
      <c r="L93" s="45"/>
      <c r="M93" s="45">
        <f t="shared" ref="M93" si="417">M26</f>
        <v>0.16515364099082822</v>
      </c>
      <c r="N93" s="57"/>
      <c r="O93" s="57"/>
      <c r="P93" s="44"/>
      <c r="Q93" s="45"/>
      <c r="R93" s="45">
        <f t="shared" ref="R93" si="418">R26</f>
        <v>8.0646000287628014E-2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>
        <f t="shared" ref="AG93" si="421">AG26</f>
        <v>7.2936995835245558E-2</v>
      </c>
      <c r="AH93" s="57"/>
      <c r="AI93" s="57"/>
      <c r="AJ93" s="44"/>
      <c r="AK93" s="45"/>
      <c r="AL93" s="45">
        <f t="shared" ref="AL93" si="422">AL26</f>
        <v>0.11973315528157487</v>
      </c>
      <c r="AM93" s="57"/>
      <c r="AN93" s="57"/>
      <c r="AO93" s="57"/>
      <c r="AP93" s="44"/>
      <c r="AQ93" s="45"/>
      <c r="AR93" s="45">
        <f t="shared" ref="AR93" si="423">AR26</f>
        <v>0.10194215828634143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0.13238462522862338</v>
      </c>
      <c r="BW93" s="57"/>
      <c r="BX93" s="57"/>
      <c r="BY93" s="57"/>
      <c r="BZ93" s="44"/>
      <c r="CA93" s="45"/>
      <c r="CB93" s="45">
        <f t="shared" ref="CB93" si="430">CB26</f>
        <v>0.12327816635100351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3.1220238579225172E-2</v>
      </c>
      <c r="I94" s="57"/>
      <c r="J94" s="57"/>
      <c r="K94" s="44"/>
      <c r="L94" s="45"/>
      <c r="M94" s="45">
        <f t="shared" ref="M94" si="431">M36</f>
        <v>2.130184094137751E-2</v>
      </c>
      <c r="N94" s="57"/>
      <c r="O94" s="57"/>
      <c r="P94" s="44"/>
      <c r="Q94" s="45"/>
      <c r="R94" s="45">
        <f t="shared" ref="R94" si="432">R36</f>
        <v>1.681093965625392E-2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>
        <f t="shared" ref="AG94" si="435">AG36</f>
        <v>2.1210628806320644E-2</v>
      </c>
      <c r="AH94" s="57"/>
      <c r="AI94" s="57"/>
      <c r="AJ94" s="44"/>
      <c r="AK94" s="45"/>
      <c r="AL94" s="45">
        <f t="shared" ref="AL94" si="436">AL36</f>
        <v>2.2938347327099536E-2</v>
      </c>
      <c r="AM94" s="57"/>
      <c r="AN94" s="57"/>
      <c r="AO94" s="57"/>
      <c r="AP94" s="44"/>
      <c r="AQ94" s="45"/>
      <c r="AR94" s="45">
        <f t="shared" ref="AR94" si="437">AR36</f>
        <v>2.9741372832388431E-2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3.7211838861240652E-2</v>
      </c>
      <c r="BW94" s="57"/>
      <c r="BX94" s="57"/>
      <c r="BY94" s="57"/>
      <c r="BZ94" s="44"/>
      <c r="CA94" s="45"/>
      <c r="CB94" s="45">
        <f t="shared" ref="CB94" si="444">CB36</f>
        <v>2.6937857715987609E-2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06" xr:uid="{00000000-0009-0000-0000-000001000000}"/>
  <mergeCells count="26">
    <mergeCell ref="C66:C68"/>
    <mergeCell ref="C70:C72"/>
    <mergeCell ref="C75:C77"/>
    <mergeCell ref="C79:C81"/>
    <mergeCell ref="C84:C86"/>
    <mergeCell ref="BS3:BW3"/>
    <mergeCell ref="BY3:CC3"/>
    <mergeCell ref="C8:C15"/>
    <mergeCell ref="C18:C25"/>
    <mergeCell ref="C28:C35"/>
    <mergeCell ref="AY3:BC3"/>
    <mergeCell ref="AO3:AS3"/>
    <mergeCell ref="AT3:AX3"/>
    <mergeCell ref="E3:I3"/>
    <mergeCell ref="J3:N3"/>
    <mergeCell ref="O3:S3"/>
    <mergeCell ref="T3:X3"/>
    <mergeCell ref="Y3:AC3"/>
    <mergeCell ref="AD3:AH3"/>
    <mergeCell ref="AI3:AM3"/>
    <mergeCell ref="C56:C58"/>
    <mergeCell ref="C61:C63"/>
    <mergeCell ref="BD3:BH3"/>
    <mergeCell ref="BI3:BM3"/>
    <mergeCell ref="BN3:BR3"/>
    <mergeCell ref="C40:C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X428"/>
  <sheetViews>
    <sheetView zoomScale="80" zoomScaleNormal="80" workbookViewId="0">
      <pane xSplit="4" topLeftCell="E1" activePane="topRight" state="frozen"/>
      <selection activeCell="AN3" sqref="AN3:AX3"/>
      <selection pane="topRight" activeCell="AN3" sqref="AN3:AX3"/>
    </sheetView>
  </sheetViews>
  <sheetFormatPr defaultRowHeight="15.05" outlineLevelRow="1" outlineLevelCol="1" x14ac:dyDescent="0.3"/>
  <cols>
    <col min="1" max="1" width="4.109375" hidden="1" customWidth="1"/>
    <col min="2" max="2" width="3" style="3" customWidth="1"/>
    <col min="3" max="3" width="19.6640625" customWidth="1"/>
    <col min="4" max="4" width="12.6640625" customWidth="1"/>
    <col min="5" max="5" width="9.44140625" style="69" customWidth="1" outlineLevel="1"/>
    <col min="6" max="6" width="15.109375" style="51" customWidth="1" outlineLevel="1"/>
    <col min="7" max="7" width="8.33203125" style="52" customWidth="1" outlineLevel="1"/>
    <col min="8" max="8" width="9.5546875" style="52" customWidth="1" outlineLevel="1"/>
    <col min="9" max="9" width="10" style="69" customWidth="1" outlineLevel="1"/>
    <col min="10" max="10" width="8" customWidth="1" outlineLevel="1"/>
    <col min="11" max="11" width="15.44140625" style="2" customWidth="1" outlineLevel="1"/>
    <col min="12" max="12" width="13.88671875" style="1" customWidth="1" outlineLevel="1"/>
    <col min="13" max="13" width="7.33203125" style="2" customWidth="1" outlineLevel="1"/>
    <col min="14" max="14" width="10.44140625" customWidth="1" outlineLevel="1"/>
    <col min="15" max="15" width="8" customWidth="1" outlineLevel="1"/>
    <col min="16" max="16" width="6" style="2" customWidth="1" outlineLevel="1"/>
    <col min="17" max="17" width="13.88671875" style="1" customWidth="1" outlineLevel="1"/>
    <col min="18" max="18" width="6" style="2" customWidth="1" outlineLevel="1"/>
    <col min="19" max="19" width="9.109375" customWidth="1" outlineLevel="1"/>
    <col min="20" max="20" width="9.44140625" bestFit="1" customWidth="1" outlineLevel="1"/>
    <col min="21" max="21" width="9.44140625" style="2" bestFit="1" customWidth="1" outlineLevel="1"/>
    <col min="22" max="22" width="9.44140625" style="1" bestFit="1" customWidth="1" outlineLevel="1"/>
    <col min="23" max="23" width="9.44140625" style="2" bestFit="1" customWidth="1" outlineLevel="1"/>
    <col min="24" max="24" width="9.44140625" bestFit="1" customWidth="1" outlineLevel="1"/>
    <col min="25" max="25" width="9" bestFit="1" customWidth="1" outlineLevel="1"/>
    <col min="26" max="26" width="9" style="2" bestFit="1" customWidth="1" outlineLevel="1"/>
    <col min="27" max="27" width="9" style="1" bestFit="1" customWidth="1" outlineLevel="1"/>
    <col min="28" max="28" width="9" style="2" bestFit="1" customWidth="1" outlineLevel="1"/>
    <col min="29" max="29" width="9" bestFit="1" customWidth="1" outlineLevel="1"/>
    <col min="30" max="30" width="9.33203125" bestFit="1" customWidth="1" outlineLevel="1"/>
    <col min="31" max="31" width="9.33203125" style="2" bestFit="1" customWidth="1" outlineLevel="1"/>
    <col min="32" max="32" width="9.33203125" style="1" bestFit="1" customWidth="1" outlineLevel="1"/>
    <col min="33" max="33" width="9.33203125" style="2" customWidth="1" outlineLevel="1"/>
    <col min="34" max="34" width="9.33203125" bestFit="1" customWidth="1" outlineLevel="1"/>
    <col min="35" max="35" width="15.109375" bestFit="1" customWidth="1"/>
    <col min="36" max="36" width="15.109375" style="2" bestFit="1" customWidth="1"/>
    <col min="37" max="37" width="15.109375" style="1" bestFit="1" customWidth="1"/>
    <col min="38" max="38" width="15.109375" style="2" bestFit="1" customWidth="1"/>
    <col min="39" max="39" width="15.109375" bestFit="1" customWidth="1"/>
    <col min="40" max="40" width="2" customWidth="1"/>
    <col min="41" max="41" width="8.5546875" style="2" bestFit="1" customWidth="1" outlineLevel="1"/>
    <col min="42" max="42" width="10.77734375" style="1" bestFit="1" customWidth="1" outlineLevel="1"/>
    <col min="43" max="43" width="8.5546875" style="2" bestFit="1" customWidth="1" outlineLevel="1"/>
    <col min="44" max="45" width="8.5546875" bestFit="1" customWidth="1" outlineLevel="1"/>
    <col min="46" max="46" width="8.5546875" style="2" customWidth="1" outlineLevel="1"/>
    <col min="47" max="47" width="7.44140625" style="1" customWidth="1" outlineLevel="1"/>
    <col min="48" max="48" width="13.109375" style="2" customWidth="1" outlineLevel="1"/>
    <col min="49" max="49" width="7" customWidth="1" outlineLevel="1"/>
    <col min="50" max="50" width="9.44140625" customWidth="1" outlineLevel="1"/>
    <col min="51" max="51" width="9.5546875" style="2" customWidth="1" outlineLevel="1"/>
    <col min="52" max="52" width="6" style="1" customWidth="1" outlineLevel="1"/>
    <col min="53" max="53" width="11.44140625" style="2" customWidth="1" outlineLevel="1"/>
    <col min="54" max="54" width="6.33203125" customWidth="1" outlineLevel="1"/>
    <col min="55" max="55" width="8.5546875" customWidth="1" outlineLevel="1"/>
    <col min="56" max="56" width="6" style="2" customWidth="1" outlineLevel="1"/>
    <col min="57" max="57" width="5.88671875" style="1" customWidth="1" outlineLevel="1"/>
    <col min="58" max="58" width="11.33203125" style="2" customWidth="1" outlineLevel="1"/>
    <col min="59" max="59" width="6.33203125" customWidth="1" outlineLevel="1"/>
    <col min="60" max="60" width="8" customWidth="1" outlineLevel="1"/>
    <col min="61" max="61" width="6" style="2" customWidth="1" outlineLevel="1"/>
    <col min="62" max="62" width="5.88671875" style="1" customWidth="1" outlineLevel="1"/>
    <col min="63" max="63" width="12.33203125" style="2" customWidth="1" outlineLevel="1"/>
    <col min="64" max="64" width="9.109375" customWidth="1" outlineLevel="1"/>
    <col min="65" max="65" width="9.33203125" style="3" customWidth="1" outlineLevel="1"/>
    <col min="66" max="66" width="8" customWidth="1" outlineLevel="1"/>
    <col min="67" max="67" width="6" style="2" customWidth="1" outlineLevel="1"/>
    <col min="68" max="68" width="13.88671875" style="1" customWidth="1" outlineLevel="1"/>
    <col min="69" max="69" width="6" style="2" customWidth="1" outlineLevel="1"/>
    <col min="70" max="70" width="9.109375" customWidth="1" outlineLevel="1"/>
    <col min="71" max="72" width="8.88671875" style="3"/>
    <col min="73" max="73" width="13.44140625" style="3" customWidth="1"/>
    <col min="74" max="75" width="8.88671875" style="3"/>
    <col min="76" max="76" width="1.88671875" style="3" customWidth="1"/>
    <col min="77" max="77" width="8.88671875" style="3"/>
    <col min="78" max="78" width="11.6640625" style="3" bestFit="1" customWidth="1"/>
    <col min="79" max="79" width="12.6640625" style="3" customWidth="1"/>
    <col min="80" max="102" width="8.88671875" style="3"/>
  </cols>
  <sheetData>
    <row r="1" spans="1:81" ht="14.4" hidden="1" x14ac:dyDescent="0.3">
      <c r="E1" s="69" t="s">
        <v>32</v>
      </c>
      <c r="F1" s="51" t="s">
        <v>32</v>
      </c>
      <c r="G1" s="52" t="s">
        <v>32</v>
      </c>
      <c r="H1" s="52" t="s">
        <v>32</v>
      </c>
      <c r="I1" s="69" t="s">
        <v>32</v>
      </c>
      <c r="J1" t="s">
        <v>33</v>
      </c>
      <c r="K1" s="2" t="s">
        <v>33</v>
      </c>
      <c r="L1" s="1" t="s">
        <v>33</v>
      </c>
      <c r="M1" s="2" t="s">
        <v>33</v>
      </c>
      <c r="N1" t="s">
        <v>33</v>
      </c>
      <c r="O1" t="s">
        <v>34</v>
      </c>
      <c r="P1" s="2" t="s">
        <v>34</v>
      </c>
      <c r="Q1" s="1" t="s">
        <v>34</v>
      </c>
      <c r="R1" s="2" t="s">
        <v>34</v>
      </c>
      <c r="S1" t="s">
        <v>34</v>
      </c>
      <c r="T1" t="s">
        <v>35</v>
      </c>
      <c r="U1" s="2" t="s">
        <v>35</v>
      </c>
      <c r="V1" s="1" t="s">
        <v>35</v>
      </c>
      <c r="W1" s="2" t="s">
        <v>35</v>
      </c>
      <c r="X1" t="s">
        <v>35</v>
      </c>
      <c r="Y1" t="s">
        <v>36</v>
      </c>
      <c r="Z1" s="2" t="s">
        <v>36</v>
      </c>
      <c r="AA1" s="1" t="s">
        <v>36</v>
      </c>
      <c r="AB1" s="2" t="s">
        <v>36</v>
      </c>
      <c r="AC1" t="s">
        <v>36</v>
      </c>
      <c r="AD1" t="s">
        <v>37</v>
      </c>
      <c r="AE1" s="2" t="s">
        <v>37</v>
      </c>
      <c r="AF1" s="1" t="s">
        <v>37</v>
      </c>
      <c r="AG1" s="2" t="s">
        <v>37</v>
      </c>
      <c r="AH1" t="s">
        <v>37</v>
      </c>
      <c r="AI1" t="s">
        <v>38</v>
      </c>
      <c r="AJ1" s="2" t="s">
        <v>38</v>
      </c>
      <c r="AK1" s="1" t="s">
        <v>38</v>
      </c>
      <c r="AL1" s="2" t="s">
        <v>38</v>
      </c>
      <c r="AM1" t="s">
        <v>38</v>
      </c>
      <c r="AN1" t="s">
        <v>38</v>
      </c>
      <c r="AO1" s="2" t="s">
        <v>39</v>
      </c>
      <c r="AP1" s="1" t="s">
        <v>39</v>
      </c>
      <c r="AQ1" s="2" t="s">
        <v>39</v>
      </c>
      <c r="AR1" t="s">
        <v>39</v>
      </c>
      <c r="AS1" t="s">
        <v>39</v>
      </c>
      <c r="AT1" s="2" t="s">
        <v>40</v>
      </c>
      <c r="AU1" s="1" t="s">
        <v>40</v>
      </c>
      <c r="AV1" s="2" t="s">
        <v>40</v>
      </c>
      <c r="AW1" t="s">
        <v>40</v>
      </c>
      <c r="AX1" t="s">
        <v>40</v>
      </c>
      <c r="AY1" s="2" t="s">
        <v>41</v>
      </c>
      <c r="AZ1" s="1" t="s">
        <v>41</v>
      </c>
      <c r="BA1" s="2" t="s">
        <v>41</v>
      </c>
      <c r="BB1" t="s">
        <v>41</v>
      </c>
      <c r="BC1" t="s">
        <v>41</v>
      </c>
      <c r="BD1" s="2" t="s">
        <v>42</v>
      </c>
      <c r="BE1" s="1" t="s">
        <v>42</v>
      </c>
      <c r="BF1" s="2" t="s">
        <v>42</v>
      </c>
      <c r="BG1" t="s">
        <v>42</v>
      </c>
      <c r="BH1" t="s">
        <v>42</v>
      </c>
      <c r="BI1" s="2" t="s">
        <v>43</v>
      </c>
      <c r="BJ1" s="1" t="s">
        <v>43</v>
      </c>
      <c r="BK1" s="2" t="s">
        <v>43</v>
      </c>
      <c r="BL1" t="s">
        <v>43</v>
      </c>
      <c r="BM1" s="3" t="s">
        <v>43</v>
      </c>
      <c r="BN1" t="s">
        <v>44</v>
      </c>
      <c r="BO1" s="2" t="s">
        <v>44</v>
      </c>
      <c r="BP1" s="1" t="s">
        <v>44</v>
      </c>
      <c r="BQ1" s="2" t="s">
        <v>44</v>
      </c>
      <c r="BR1" t="s">
        <v>44</v>
      </c>
      <c r="BS1" s="3" t="s">
        <v>45</v>
      </c>
      <c r="BT1" s="3" t="s">
        <v>45</v>
      </c>
      <c r="BU1" s="3" t="s">
        <v>45</v>
      </c>
      <c r="BV1" s="3" t="s">
        <v>45</v>
      </c>
      <c r="BW1" s="3" t="s">
        <v>45</v>
      </c>
      <c r="BX1" s="3" t="s">
        <v>45</v>
      </c>
      <c r="BY1" s="3" t="s">
        <v>46</v>
      </c>
      <c r="BZ1" s="3" t="s">
        <v>46</v>
      </c>
      <c r="CA1" s="3" t="s">
        <v>46</v>
      </c>
      <c r="CB1" s="3" t="s">
        <v>46</v>
      </c>
      <c r="CC1" s="3" t="s">
        <v>46</v>
      </c>
    </row>
    <row r="2" spans="1:81" s="20" customFormat="1" ht="15.65" thickBot="1" x14ac:dyDescent="0.35">
      <c r="C2" s="20" t="s">
        <v>76</v>
      </c>
      <c r="E2" s="32"/>
      <c r="F2" s="33"/>
      <c r="G2" s="34"/>
      <c r="H2" s="34"/>
      <c r="I2" s="32"/>
      <c r="K2" s="21"/>
      <c r="L2" s="22"/>
      <c r="M2" s="21"/>
      <c r="P2" s="21"/>
      <c r="Q2" s="22"/>
      <c r="R2" s="21"/>
      <c r="U2" s="21"/>
      <c r="V2" s="22"/>
      <c r="W2" s="21"/>
      <c r="Z2" s="21"/>
      <c r="AA2" s="22"/>
      <c r="AB2" s="21"/>
      <c r="AE2" s="21"/>
      <c r="AF2" s="22"/>
      <c r="AG2" s="21"/>
      <c r="AJ2" s="21"/>
      <c r="AK2" s="22"/>
      <c r="AL2" s="21"/>
      <c r="AN2" s="23"/>
      <c r="AP2" s="21"/>
      <c r="AQ2" s="22"/>
      <c r="AR2" s="21"/>
      <c r="AU2" s="21"/>
      <c r="AV2" s="22"/>
      <c r="AW2" s="21"/>
      <c r="AZ2" s="21"/>
      <c r="BA2" s="22"/>
      <c r="BB2" s="21"/>
      <c r="BE2" s="21"/>
      <c r="BF2" s="22"/>
      <c r="BG2" s="21"/>
      <c r="BJ2" s="21"/>
      <c r="BK2" s="22"/>
      <c r="BL2" s="21"/>
      <c r="BO2" s="21"/>
      <c r="BP2" s="22"/>
      <c r="BQ2" s="21"/>
      <c r="BT2" s="21"/>
      <c r="BU2" s="22"/>
      <c r="BV2" s="21"/>
      <c r="BZ2" s="21"/>
      <c r="CA2" s="22"/>
      <c r="CB2" s="21"/>
    </row>
    <row r="3" spans="1:81" s="3" customFormat="1" ht="15.65" thickTop="1" thickBot="1" x14ac:dyDescent="0.35">
      <c r="C3" s="30" t="s">
        <v>16</v>
      </c>
      <c r="D3" s="31"/>
      <c r="E3" s="134" t="s">
        <v>32</v>
      </c>
      <c r="F3" s="135"/>
      <c r="G3" s="135"/>
      <c r="H3" s="135"/>
      <c r="I3" s="136"/>
      <c r="J3" s="134" t="s">
        <v>33</v>
      </c>
      <c r="K3" s="135"/>
      <c r="L3" s="135"/>
      <c r="M3" s="135"/>
      <c r="N3" s="136"/>
      <c r="O3" s="134" t="s">
        <v>34</v>
      </c>
      <c r="P3" s="135"/>
      <c r="Q3" s="135"/>
      <c r="R3" s="135"/>
      <c r="S3" s="136"/>
      <c r="T3" s="134" t="s">
        <v>35</v>
      </c>
      <c r="U3" s="135"/>
      <c r="V3" s="135"/>
      <c r="W3" s="135"/>
      <c r="X3" s="136"/>
      <c r="Y3" s="134" t="s">
        <v>36</v>
      </c>
      <c r="Z3" s="135"/>
      <c r="AA3" s="135"/>
      <c r="AB3" s="135"/>
      <c r="AC3" s="136"/>
      <c r="AD3" s="134" t="s">
        <v>37</v>
      </c>
      <c r="AE3" s="135"/>
      <c r="AF3" s="135"/>
      <c r="AG3" s="135"/>
      <c r="AH3" s="136"/>
      <c r="AI3" s="134" t="s">
        <v>38</v>
      </c>
      <c r="AJ3" s="135"/>
      <c r="AK3" s="135"/>
      <c r="AL3" s="135"/>
      <c r="AM3" s="136"/>
      <c r="AN3" s="18"/>
      <c r="AO3" s="134" t="s">
        <v>39</v>
      </c>
      <c r="AP3" s="135"/>
      <c r="AQ3" s="135"/>
      <c r="AR3" s="135"/>
      <c r="AS3" s="136"/>
      <c r="AT3" s="134" t="s">
        <v>40</v>
      </c>
      <c r="AU3" s="135"/>
      <c r="AV3" s="135"/>
      <c r="AW3" s="135"/>
      <c r="AX3" s="136"/>
      <c r="AY3" s="134" t="s">
        <v>41</v>
      </c>
      <c r="AZ3" s="135"/>
      <c r="BA3" s="135"/>
      <c r="BB3" s="135"/>
      <c r="BC3" s="136"/>
      <c r="BD3" s="134" t="s">
        <v>42</v>
      </c>
      <c r="BE3" s="135"/>
      <c r="BF3" s="135"/>
      <c r="BG3" s="135"/>
      <c r="BH3" s="136"/>
      <c r="BI3" s="134" t="s">
        <v>43</v>
      </c>
      <c r="BJ3" s="135"/>
      <c r="BK3" s="135"/>
      <c r="BL3" s="135"/>
      <c r="BM3" s="136"/>
      <c r="BN3" s="134" t="s">
        <v>44</v>
      </c>
      <c r="BO3" s="135"/>
      <c r="BP3" s="135"/>
      <c r="BQ3" s="135"/>
      <c r="BR3" s="136"/>
      <c r="BS3" s="134" t="s">
        <v>45</v>
      </c>
      <c r="BT3" s="135"/>
      <c r="BU3" s="135"/>
      <c r="BV3" s="135"/>
      <c r="BW3" s="136"/>
      <c r="BY3" s="134" t="s">
        <v>46</v>
      </c>
      <c r="BZ3" s="135"/>
      <c r="CA3" s="135"/>
      <c r="CB3" s="135"/>
      <c r="CC3" s="136"/>
    </row>
    <row r="4" spans="1:81" s="3" customFormat="1" ht="15.65" thickTop="1" thickBot="1" x14ac:dyDescent="0.35">
      <c r="C4" s="26" t="s">
        <v>5</v>
      </c>
      <c r="D4" s="15" t="s">
        <v>6</v>
      </c>
      <c r="E4" s="26" t="s">
        <v>7</v>
      </c>
      <c r="F4" s="27" t="s">
        <v>8</v>
      </c>
      <c r="G4" s="29" t="s">
        <v>47</v>
      </c>
      <c r="H4" s="29" t="s">
        <v>48</v>
      </c>
      <c r="I4" s="14" t="s">
        <v>9</v>
      </c>
      <c r="J4" s="26" t="s">
        <v>7</v>
      </c>
      <c r="K4" s="27" t="s">
        <v>8</v>
      </c>
      <c r="L4" s="29" t="s">
        <v>47</v>
      </c>
      <c r="M4" s="29" t="s">
        <v>48</v>
      </c>
      <c r="N4" s="14" t="s">
        <v>9</v>
      </c>
      <c r="O4" s="26" t="s">
        <v>7</v>
      </c>
      <c r="P4" s="27" t="s">
        <v>8</v>
      </c>
      <c r="Q4" s="29" t="s">
        <v>47</v>
      </c>
      <c r="R4" s="29" t="s">
        <v>48</v>
      </c>
      <c r="S4" s="14" t="s">
        <v>9</v>
      </c>
      <c r="T4" s="26" t="s">
        <v>7</v>
      </c>
      <c r="U4" s="27" t="s">
        <v>8</v>
      </c>
      <c r="V4" s="29" t="s">
        <v>47</v>
      </c>
      <c r="W4" s="29" t="s">
        <v>48</v>
      </c>
      <c r="X4" s="14" t="s">
        <v>9</v>
      </c>
      <c r="Y4" s="26" t="s">
        <v>7</v>
      </c>
      <c r="Z4" s="27" t="s">
        <v>8</v>
      </c>
      <c r="AA4" s="29" t="s">
        <v>47</v>
      </c>
      <c r="AB4" s="29" t="s">
        <v>48</v>
      </c>
      <c r="AC4" s="14" t="s">
        <v>9</v>
      </c>
      <c r="AD4" s="26" t="s">
        <v>7</v>
      </c>
      <c r="AE4" s="27" t="s">
        <v>8</v>
      </c>
      <c r="AF4" s="29" t="s">
        <v>47</v>
      </c>
      <c r="AG4" s="29" t="s">
        <v>48</v>
      </c>
      <c r="AH4" s="14" t="s">
        <v>9</v>
      </c>
      <c r="AI4" s="26" t="s">
        <v>7</v>
      </c>
      <c r="AJ4" s="27" t="s">
        <v>8</v>
      </c>
      <c r="AK4" s="29" t="s">
        <v>47</v>
      </c>
      <c r="AL4" s="29" t="s">
        <v>48</v>
      </c>
      <c r="AM4" s="14" t="s">
        <v>9</v>
      </c>
      <c r="AN4" s="9"/>
      <c r="AO4" s="26" t="s">
        <v>7</v>
      </c>
      <c r="AP4" s="27" t="s">
        <v>8</v>
      </c>
      <c r="AQ4" s="29" t="s">
        <v>47</v>
      </c>
      <c r="AR4" s="29" t="s">
        <v>48</v>
      </c>
      <c r="AS4" s="14" t="s">
        <v>9</v>
      </c>
      <c r="AT4" s="26" t="s">
        <v>7</v>
      </c>
      <c r="AU4" s="27" t="s">
        <v>8</v>
      </c>
      <c r="AV4" s="29" t="s">
        <v>47</v>
      </c>
      <c r="AW4" s="29" t="s">
        <v>48</v>
      </c>
      <c r="AX4" s="14" t="s">
        <v>9</v>
      </c>
      <c r="AY4" s="26" t="s">
        <v>7</v>
      </c>
      <c r="AZ4" s="27" t="s">
        <v>8</v>
      </c>
      <c r="BA4" s="29" t="s">
        <v>47</v>
      </c>
      <c r="BB4" s="29" t="s">
        <v>48</v>
      </c>
      <c r="BC4" s="14" t="s">
        <v>9</v>
      </c>
      <c r="BD4" s="26" t="s">
        <v>7</v>
      </c>
      <c r="BE4" s="27" t="s">
        <v>8</v>
      </c>
      <c r="BF4" s="29" t="s">
        <v>47</v>
      </c>
      <c r="BG4" s="29" t="s">
        <v>48</v>
      </c>
      <c r="BH4" s="14" t="s">
        <v>9</v>
      </c>
      <c r="BI4" s="26" t="s">
        <v>7</v>
      </c>
      <c r="BJ4" s="27" t="s">
        <v>8</v>
      </c>
      <c r="BK4" s="29" t="s">
        <v>47</v>
      </c>
      <c r="BL4" s="29" t="s">
        <v>48</v>
      </c>
      <c r="BM4" s="14" t="s">
        <v>9</v>
      </c>
      <c r="BN4" s="26" t="s">
        <v>7</v>
      </c>
      <c r="BO4" s="27" t="s">
        <v>8</v>
      </c>
      <c r="BP4" s="29" t="s">
        <v>47</v>
      </c>
      <c r="BQ4" s="29" t="s">
        <v>48</v>
      </c>
      <c r="BR4" s="14" t="s">
        <v>9</v>
      </c>
      <c r="BS4" s="26" t="s">
        <v>7</v>
      </c>
      <c r="BT4" s="27" t="s">
        <v>8</v>
      </c>
      <c r="BU4" s="29" t="s">
        <v>47</v>
      </c>
      <c r="BV4" s="29" t="s">
        <v>48</v>
      </c>
      <c r="BW4" s="14" t="s">
        <v>9</v>
      </c>
      <c r="BY4" s="26" t="s">
        <v>7</v>
      </c>
      <c r="BZ4" s="27" t="s">
        <v>8</v>
      </c>
      <c r="CA4" s="29" t="s">
        <v>47</v>
      </c>
      <c r="CB4" s="29" t="s">
        <v>48</v>
      </c>
      <c r="CC4" s="14" t="s">
        <v>9</v>
      </c>
    </row>
    <row r="5" spans="1:81" s="3" customFormat="1" ht="15.65" thickTop="1" thickBot="1" x14ac:dyDescent="0.35">
      <c r="A5" s="3" t="s">
        <v>2</v>
      </c>
      <c r="C5" s="24" t="s">
        <v>19</v>
      </c>
      <c r="D5" s="8" t="s">
        <v>4</v>
      </c>
      <c r="E5" s="35">
        <f>IFERROR(VLOOKUP($C$2&amp;"-"&amp;$A5&amp;"-"&amp;$D5&amp;"-"&amp;E$1,data!$L:$N,2,0),)</f>
        <v>10</v>
      </c>
      <c r="F5" s="36">
        <f>IFERROR(VLOOKUP($C$2&amp;"-"&amp;$A5&amp;"-"&amp;$D5&amp;"-"&amp;F$1,data!$L:$N,3,0),)</f>
        <v>56500</v>
      </c>
      <c r="G5" s="37">
        <f>IF(E5=0,"-",E5/E38)</f>
        <v>2.6809651474530832E-2</v>
      </c>
      <c r="H5" s="37">
        <f>IF(F5=0,"-",F5/F38)</f>
        <v>5.8810058510179258E-2</v>
      </c>
      <c r="I5" s="38">
        <f>IF(E5&gt;0,F5/E5,"-")</f>
        <v>5650</v>
      </c>
      <c r="J5" s="35">
        <f>IFERROR(VLOOKUP($C$2&amp;"-"&amp;$A5&amp;"-"&amp;$D5&amp;"-"&amp;J$1,data!$L:$N,2,0),)</f>
        <v>18</v>
      </c>
      <c r="K5" s="36">
        <f>IFERROR(VLOOKUP($C$2&amp;"-"&amp;$A5&amp;"-"&amp;$D5&amp;"-"&amp;K$1,data!$L:$N,3,0),)</f>
        <v>103886.5</v>
      </c>
      <c r="L5" s="37">
        <f>IF(J5=0,"-",J5/J38)</f>
        <v>6.1643835616438353E-2</v>
      </c>
      <c r="M5" s="37">
        <f>IF(K5=0,"-",K5/K38)</f>
        <v>0.11499635539266286</v>
      </c>
      <c r="N5" s="38">
        <f>IF(J5&gt;0,K5/J5,"-")</f>
        <v>5771.4722222222226</v>
      </c>
      <c r="O5" s="35">
        <f>IFERROR(VLOOKUP($C$2&amp;"-"&amp;$A5&amp;"-"&amp;$D5&amp;"-"&amp;O$1,data!$L:$N,2,0),)</f>
        <v>33</v>
      </c>
      <c r="P5" s="36">
        <f>IFERROR(VLOOKUP($C$2&amp;"-"&amp;$A5&amp;"-"&amp;$D5&amp;"-"&amp;P$1,data!$L:$N,3,0),)</f>
        <v>195200</v>
      </c>
      <c r="Q5" s="37">
        <f>IF(O5=0,"-",O5/O38)</f>
        <v>0.16666666666666666</v>
      </c>
      <c r="R5" s="37">
        <f>IF(P5=0,"-",P5/P38)</f>
        <v>0.21487325835151921</v>
      </c>
      <c r="S5" s="38">
        <f>IF(O5&gt;0,P5/O5,"-")</f>
        <v>5915.151515151515</v>
      </c>
      <c r="T5" s="35">
        <f>IFERROR(VLOOKUP($C$2&amp;"-"&amp;$A5&amp;"-"&amp;$D5&amp;"-"&amp;T$1,data!$L:$N,2,0),)</f>
        <v>0</v>
      </c>
      <c r="U5" s="36">
        <f>IFERROR(VLOOKUP($C$2&amp;"-"&amp;$A5&amp;"-"&amp;$D5&amp;"-"&amp;U$1,data!$L:$N,3,0),)</f>
        <v>0</v>
      </c>
      <c r="V5" s="37" t="str">
        <f>IF(T5=0,"-",T5/T38)</f>
        <v>-</v>
      </c>
      <c r="W5" s="37" t="str">
        <f>IF(U5=0,"-",U5/U38)</f>
        <v>-</v>
      </c>
      <c r="X5" s="38" t="str">
        <f>IF(T5&gt;0,U5/T5,"-")</f>
        <v>-</v>
      </c>
      <c r="Y5" s="35">
        <f>IFERROR(VLOOKUP($C$2&amp;"-"&amp;$A5&amp;"-"&amp;$D5&amp;"-"&amp;Y$1,data!$L:$N,2,0),)</f>
        <v>0</v>
      </c>
      <c r="Z5" s="36">
        <f>IFERROR(VLOOKUP($C$2&amp;"-"&amp;$A5&amp;"-"&amp;$D5&amp;"-"&amp;Z$1,data!$L:$N,3,0),)</f>
        <v>0</v>
      </c>
      <c r="AA5" s="37" t="str">
        <f>IF(Y5=0,"-",Y5/Y38)</f>
        <v>-</v>
      </c>
      <c r="AB5" s="37" t="str">
        <f>IF(Z5=0,"-",Z5/Z38)</f>
        <v>-</v>
      </c>
      <c r="AC5" s="38" t="str">
        <f>IF(Y5&gt;0,Z5/Y5,"-")</f>
        <v>-</v>
      </c>
      <c r="AD5" s="35">
        <f>IFERROR(VLOOKUP($C$2&amp;"-"&amp;$A5&amp;"-"&amp;$D5&amp;"-"&amp;AD$1,data!$L:$N,2,0),)</f>
        <v>0</v>
      </c>
      <c r="AE5" s="36">
        <f>IFERROR(VLOOKUP($C$2&amp;"-"&amp;$A5&amp;"-"&amp;$D5&amp;"-"&amp;AE$1,data!$L:$N,3,0),)</f>
        <v>0</v>
      </c>
      <c r="AF5" s="37" t="str">
        <f>IF(AD5=0,"-",AD5/AD38)</f>
        <v>-</v>
      </c>
      <c r="AG5" s="37" t="str">
        <f>IF(AE5=0,"-",AE5/AE38)</f>
        <v>-</v>
      </c>
      <c r="AH5" s="38" t="str">
        <f>IF(AD5&gt;0,AE5/AD5,"-")</f>
        <v>-</v>
      </c>
      <c r="AI5" s="35">
        <f>AD5+Y5+T5+O5+J5+E5</f>
        <v>61</v>
      </c>
      <c r="AJ5" s="36">
        <f>AE5+Z5+U5+P5+K5+F5</f>
        <v>355586.5</v>
      </c>
      <c r="AK5" s="37">
        <f>IF(AI5=0,"-",AI5/AI38)</f>
        <v>7.0683661645422946E-2</v>
      </c>
      <c r="AL5" s="37">
        <f>IF(AJ5=0,"-",AJ5/AJ38)</f>
        <v>0.12825241824769232</v>
      </c>
      <c r="AM5" s="38">
        <f>IF(AI5&gt;0,AJ5/AI5,"-")</f>
        <v>5829.2868852459014</v>
      </c>
      <c r="AN5" s="10"/>
      <c r="AO5" s="35">
        <f>IFERROR(VLOOKUP($C$2&amp;"-"&amp;$A5&amp;"-"&amp;$D5&amp;"-"&amp;AO$1,data!$L:$N,2,0),)</f>
        <v>45</v>
      </c>
      <c r="AP5" s="36">
        <f>IFERROR(VLOOKUP($C$2&amp;"-"&amp;$A5&amp;"-"&amp;$D5&amp;"-"&amp;AP$1,data!$L:$N,3,0),)</f>
        <v>252529.68</v>
      </c>
      <c r="AQ5" s="37">
        <f>IF(AO5=0,"-",AO5/AO38)</f>
        <v>5.3892215568862277E-2</v>
      </c>
      <c r="AR5" s="37">
        <f>IF(AP5=0,"-",AP5/AP38)</f>
        <v>0.12240493501958588</v>
      </c>
      <c r="AS5" s="38">
        <f>IF(AO5&gt;0,AP5/AO5,"-")</f>
        <v>5611.7706666666663</v>
      </c>
      <c r="AT5" s="35">
        <f>IFERROR(VLOOKUP($C$2&amp;"-"&amp;$A5&amp;"-"&amp;$D5&amp;"-"&amp;AT$1,data!$L:$N,2,0),)</f>
        <v>0</v>
      </c>
      <c r="AU5" s="36">
        <f>IFERROR(VLOOKUP($C$2&amp;"-"&amp;$A5&amp;"-"&amp;$D5&amp;"-"&amp;AU$1,data!$L:$N,3,0),)</f>
        <v>0</v>
      </c>
      <c r="AV5" s="37" t="str">
        <f>IF(AT5=0,"-",AT5/AT38)</f>
        <v>-</v>
      </c>
      <c r="AW5" s="37" t="str">
        <f>IF(AU5=0,"-",AU5/AU38)</f>
        <v>-</v>
      </c>
      <c r="AX5" s="38" t="str">
        <f>IF(AT5&gt;0,AU5/AT5,"-")</f>
        <v>-</v>
      </c>
      <c r="AY5" s="35">
        <f>IFERROR(VLOOKUP($C$2&amp;"-"&amp;$A5&amp;"-"&amp;$D5&amp;"-"&amp;AY$1,data!$L:$N,2,0),)</f>
        <v>0</v>
      </c>
      <c r="AZ5" s="36">
        <f>IFERROR(VLOOKUP($C$2&amp;"-"&amp;$A5&amp;"-"&amp;$D5&amp;"-"&amp;AZ$1,data!$L:$N,3,0),)</f>
        <v>0</v>
      </c>
      <c r="BA5" s="37" t="str">
        <f>IF(AY5=0,"-",AY5/AY38)</f>
        <v>-</v>
      </c>
      <c r="BB5" s="37" t="str">
        <f>IF(AZ5=0,"-",AZ5/AZ38)</f>
        <v>-</v>
      </c>
      <c r="BC5" s="38" t="str">
        <f>IF(AY5&gt;0,AZ5/AY5,"-")</f>
        <v>-</v>
      </c>
      <c r="BD5" s="35">
        <f>IFERROR(VLOOKUP($C$2&amp;"-"&amp;$A5&amp;"-"&amp;$D5&amp;"-"&amp;BD$1,data!$L:$N,2,0),)</f>
        <v>0</v>
      </c>
      <c r="BE5" s="36">
        <f>IFERROR(VLOOKUP($C$2&amp;"-"&amp;$A5&amp;"-"&amp;$D5&amp;"-"&amp;BE$1,data!$L:$N,3,0),)</f>
        <v>0</v>
      </c>
      <c r="BF5" s="37" t="str">
        <f>IF(BD5=0,"-",BD5/BD38)</f>
        <v>-</v>
      </c>
      <c r="BG5" s="37" t="str">
        <f>IF(BE5=0,"-",BE5/BE38)</f>
        <v>-</v>
      </c>
      <c r="BH5" s="38" t="str">
        <f>IF(BD5&gt;0,BE5/BD5,"-")</f>
        <v>-</v>
      </c>
      <c r="BI5" s="35">
        <f>IFERROR(VLOOKUP($C$2&amp;"-"&amp;$A5&amp;"-"&amp;$D5&amp;"-"&amp;BI$1,data!$L:$N,2,0),)</f>
        <v>0</v>
      </c>
      <c r="BJ5" s="36">
        <f>IFERROR(VLOOKUP($C$2&amp;"-"&amp;$A5&amp;"-"&amp;$D5&amp;"-"&amp;BJ$1,data!$L:$N,3,0),)</f>
        <v>0</v>
      </c>
      <c r="BK5" s="37" t="str">
        <f>IF(BI5=0,"-",BI5/BI38)</f>
        <v>-</v>
      </c>
      <c r="BL5" s="37" t="str">
        <f>IF(BJ5=0,"-",BJ5/BJ38)</f>
        <v>-</v>
      </c>
      <c r="BM5" s="38" t="str">
        <f>IF(BI5&gt;0,BJ5/BI5,"-")</f>
        <v>-</v>
      </c>
      <c r="BN5" s="35">
        <f>IFERROR(VLOOKUP($C$2&amp;"-"&amp;$A5&amp;"-"&amp;$D5&amp;"-"&amp;BN$1,data!$L:$N,2,0),)</f>
        <v>0</v>
      </c>
      <c r="BO5" s="36">
        <f>IFERROR(VLOOKUP($C$2&amp;"-"&amp;$A5&amp;"-"&amp;$D5&amp;"-"&amp;BO$1,data!$L:$N,3,0),)</f>
        <v>0</v>
      </c>
      <c r="BP5" s="37" t="str">
        <f>IF(BN5=0,"-",BN5/BN38)</f>
        <v>-</v>
      </c>
      <c r="BQ5" s="37" t="str">
        <f>IF(BO5=0,"-",BO5/BO38)</f>
        <v>-</v>
      </c>
      <c r="BR5" s="38" t="str">
        <f>IF(BN5&gt;0,BO5/BN5,"-")</f>
        <v>-</v>
      </c>
      <c r="BS5" s="35">
        <f>BN5+BI5+BD5+AY5+AT5+AO5</f>
        <v>45</v>
      </c>
      <c r="BT5" s="36">
        <f>BO5+BJ5+BE5+AZ5+AU5+AP5</f>
        <v>252529.68</v>
      </c>
      <c r="BU5" s="37">
        <f>IF(BS5=0,"-",BS5/BS38)</f>
        <v>8.7040618955512572E-2</v>
      </c>
      <c r="BV5" s="37">
        <f>IF(BT5=0,"-",BT5/BT38)</f>
        <v>0.23128410484351733</v>
      </c>
      <c r="BW5" s="38">
        <f>IF(BS5&gt;0,BT5/BS5,"-")</f>
        <v>5611.7706666666663</v>
      </c>
      <c r="BY5" s="35">
        <f>AI5+BS5</f>
        <v>106</v>
      </c>
      <c r="BZ5" s="36">
        <f>AJ5+BT5</f>
        <v>608116.17999999993</v>
      </c>
      <c r="CA5" s="37">
        <f>IF(BY5=0,"-",BY5/BY38)</f>
        <v>7.6811594202898556E-2</v>
      </c>
      <c r="CB5" s="37">
        <f>IF(BZ5=0,"-",BZ5/BZ38)</f>
        <v>0.15736321664028291</v>
      </c>
      <c r="CC5" s="38">
        <f>IF(BY5&gt;0,BZ5/BY5,"-")</f>
        <v>5736.9450943396223</v>
      </c>
    </row>
    <row r="6" spans="1:81" s="3" customFormat="1" ht="15.65" thickTop="1" thickBot="1" x14ac:dyDescent="0.35">
      <c r="C6" s="6" t="s">
        <v>3</v>
      </c>
      <c r="D6" s="7" t="s">
        <v>4</v>
      </c>
      <c r="E6" s="39">
        <f>SUM(E5:E5)</f>
        <v>10</v>
      </c>
      <c r="F6" s="40">
        <f>SUM(F5:F5)</f>
        <v>56500</v>
      </c>
      <c r="G6" s="41">
        <f>IF(E6=0,"-",E6/E38)</f>
        <v>2.6809651474530832E-2</v>
      </c>
      <c r="H6" s="41">
        <f>IF(F6=0,"-",F6/F38)</f>
        <v>5.8810058510179258E-2</v>
      </c>
      <c r="I6" s="42">
        <f>IF(F6=0,"-",F6/E6)</f>
        <v>5650</v>
      </c>
      <c r="J6" s="39">
        <f>SUM(J5:J5)</f>
        <v>18</v>
      </c>
      <c r="K6" s="40">
        <f>SUM(K5:K5)</f>
        <v>103886.5</v>
      </c>
      <c r="L6" s="41">
        <f>IF(J6=0,"-",J6/J38)</f>
        <v>6.1643835616438353E-2</v>
      </c>
      <c r="M6" s="41">
        <f>IF(K6=0,"-",K6/K38)</f>
        <v>0.11499635539266286</v>
      </c>
      <c r="N6" s="42">
        <f>IF(K6=0,"-",K6/J6)</f>
        <v>5771.4722222222226</v>
      </c>
      <c r="O6" s="39">
        <f>SUM(O5:O5)</f>
        <v>33</v>
      </c>
      <c r="P6" s="40">
        <f>SUM(P5:P5)</f>
        <v>195200</v>
      </c>
      <c r="Q6" s="41">
        <f>IF(O6=0,"-",O6/O38)</f>
        <v>0.16666666666666666</v>
      </c>
      <c r="R6" s="41">
        <f>IF(P6=0,"-",P6/P38)</f>
        <v>0.21487325835151921</v>
      </c>
      <c r="S6" s="42">
        <f>IF(P6=0,"-",P6/O6)</f>
        <v>5915.151515151515</v>
      </c>
      <c r="T6" s="39">
        <f>SUM(T5:T5)</f>
        <v>0</v>
      </c>
      <c r="U6" s="40">
        <f>SUM(U5:U5)</f>
        <v>0</v>
      </c>
      <c r="V6" s="41" t="str">
        <f>IF(T6=0,"-",T6/T38)</f>
        <v>-</v>
      </c>
      <c r="W6" s="41" t="str">
        <f>IF(U6=0,"-",U6/U38)</f>
        <v>-</v>
      </c>
      <c r="X6" s="42" t="str">
        <f>IF(U6=0,"-",U6/T6)</f>
        <v>-</v>
      </c>
      <c r="Y6" s="39">
        <f>SUM(Y5:Y5)</f>
        <v>0</v>
      </c>
      <c r="Z6" s="40">
        <f>SUM(Z5:Z5)</f>
        <v>0</v>
      </c>
      <c r="AA6" s="41" t="str">
        <f>IF(Y6=0,"-",Y6/Y38)</f>
        <v>-</v>
      </c>
      <c r="AB6" s="41" t="str">
        <f>IF(Z6=0,"-",Z6/Z38)</f>
        <v>-</v>
      </c>
      <c r="AC6" s="42" t="str">
        <f>IF(Z6=0,"-",Z6/Y6)</f>
        <v>-</v>
      </c>
      <c r="AD6" s="39">
        <f>SUM(AD5:AD5)</f>
        <v>0</v>
      </c>
      <c r="AE6" s="40">
        <f>SUM(AE5:AE5)</f>
        <v>0</v>
      </c>
      <c r="AF6" s="41" t="str">
        <f>IF(AD6=0,"-",AD6/AD38)</f>
        <v>-</v>
      </c>
      <c r="AG6" s="41" t="str">
        <f>IF(AE6=0,"-",AE6/AE38)</f>
        <v>-</v>
      </c>
      <c r="AH6" s="42" t="str">
        <f>IF(AE6=0,"-",AE6/AD6)</f>
        <v>-</v>
      </c>
      <c r="AI6" s="39">
        <f>SUM(AI5:AI5)</f>
        <v>61</v>
      </c>
      <c r="AJ6" s="40">
        <f>SUM(AJ5:AJ5)</f>
        <v>355586.5</v>
      </c>
      <c r="AK6" s="41">
        <f>IF(AI6=0,"-",AI6/AI38)</f>
        <v>7.0683661645422946E-2</v>
      </c>
      <c r="AL6" s="41">
        <f>IF(AJ6=0,"-",AJ6/AJ38)</f>
        <v>0.12825241824769232</v>
      </c>
      <c r="AM6" s="42">
        <f>IF(AJ6=0,"-",AJ6/AI6)</f>
        <v>5829.2868852459014</v>
      </c>
      <c r="AN6" s="16"/>
      <c r="AO6" s="39">
        <f>SUM(AO5:AO5)</f>
        <v>45</v>
      </c>
      <c r="AP6" s="40">
        <f>SUM(AP5:AP5)</f>
        <v>252529.68</v>
      </c>
      <c r="AQ6" s="41">
        <f>IF(AO6=0,"-",AO6/AO38)</f>
        <v>5.3892215568862277E-2</v>
      </c>
      <c r="AR6" s="41">
        <f>IF(AP6=0,"-",AP6/AP38)</f>
        <v>0.12240493501958588</v>
      </c>
      <c r="AS6" s="42">
        <f>IF(AP6=0,"-",AP6/AO6)</f>
        <v>5611.7706666666663</v>
      </c>
      <c r="AT6" s="39">
        <f>SUM(AT5:AT5)</f>
        <v>0</v>
      </c>
      <c r="AU6" s="40">
        <f>SUM(AU5:AU5)</f>
        <v>0</v>
      </c>
      <c r="AV6" s="41" t="str">
        <f>IF(AT6=0,"-",AT6/AT38)</f>
        <v>-</v>
      </c>
      <c r="AW6" s="41" t="str">
        <f>IF(AU6=0,"-",AU6/AU38)</f>
        <v>-</v>
      </c>
      <c r="AX6" s="42" t="str">
        <f>IF(AU6=0,"-",AU6/AT6)</f>
        <v>-</v>
      </c>
      <c r="AY6" s="39">
        <f>SUM(AY5:AY5)</f>
        <v>0</v>
      </c>
      <c r="AZ6" s="40">
        <f>SUM(AZ5:AZ5)</f>
        <v>0</v>
      </c>
      <c r="BA6" s="41" t="str">
        <f>IF(AY6=0,"-",AY6/AY38)</f>
        <v>-</v>
      </c>
      <c r="BB6" s="41" t="str">
        <f>IF(AZ6=0,"-",AZ6/AZ38)</f>
        <v>-</v>
      </c>
      <c r="BC6" s="42" t="str">
        <f>IF(AZ6=0,"-",AZ6/AY6)</f>
        <v>-</v>
      </c>
      <c r="BD6" s="39">
        <f>SUM(BD5:BD5)</f>
        <v>0</v>
      </c>
      <c r="BE6" s="40">
        <f>SUM(BE5:BE5)</f>
        <v>0</v>
      </c>
      <c r="BF6" s="41" t="str">
        <f>IF(BD6=0,"-",BD6/BD38)</f>
        <v>-</v>
      </c>
      <c r="BG6" s="41" t="str">
        <f>IF(BE6=0,"-",BE6/BE38)</f>
        <v>-</v>
      </c>
      <c r="BH6" s="42" t="str">
        <f>IF(BE6=0,"-",BE6/BD6)</f>
        <v>-</v>
      </c>
      <c r="BI6" s="39">
        <f>SUM(BI5:BI5)</f>
        <v>0</v>
      </c>
      <c r="BJ6" s="40">
        <f>SUM(BJ5:BJ5)</f>
        <v>0</v>
      </c>
      <c r="BK6" s="41" t="str">
        <f>IF(BI6=0,"-",BI6/BI38)</f>
        <v>-</v>
      </c>
      <c r="BL6" s="41" t="str">
        <f>IF(BJ6=0,"-",BJ6/BJ38)</f>
        <v>-</v>
      </c>
      <c r="BM6" s="42" t="str">
        <f>IF(BJ6=0,"-",BJ6/BI6)</f>
        <v>-</v>
      </c>
      <c r="BN6" s="39">
        <f>SUM(BN5:BN5)</f>
        <v>0</v>
      </c>
      <c r="BO6" s="40">
        <f>SUM(BO5:BO5)</f>
        <v>0</v>
      </c>
      <c r="BP6" s="41" t="str">
        <f>IF(BN6=0,"-",BN6/BN38)</f>
        <v>-</v>
      </c>
      <c r="BQ6" s="41" t="str">
        <f>IF(BO6=0,"-",BO6/BO38)</f>
        <v>-</v>
      </c>
      <c r="BR6" s="42" t="str">
        <f>IF(BO6=0,"-",BO6/BN6)</f>
        <v>-</v>
      </c>
      <c r="BS6" s="39">
        <f>SUM(BS5:BS5)</f>
        <v>45</v>
      </c>
      <c r="BT6" s="40">
        <f>SUM(BT5:BT5)</f>
        <v>252529.68</v>
      </c>
      <c r="BU6" s="41">
        <f>IF(BS6=0,"-",BS6/BS38)</f>
        <v>8.7040618955512572E-2</v>
      </c>
      <c r="BV6" s="41">
        <f>IF(BT6=0,"-",BT6/BT38)</f>
        <v>0.23128410484351733</v>
      </c>
      <c r="BW6" s="42">
        <f>IF(BT6=0,"-",BT6/BS6)</f>
        <v>5611.7706666666663</v>
      </c>
      <c r="BY6" s="39">
        <f>SUM(BY5:BY5)</f>
        <v>106</v>
      </c>
      <c r="BZ6" s="40">
        <f>SUM(BZ5:BZ5)</f>
        <v>608116.17999999993</v>
      </c>
      <c r="CA6" s="41">
        <f>IF(BY6=0,"-",BY6/BY38)</f>
        <v>7.6811594202898556E-2</v>
      </c>
      <c r="CB6" s="41">
        <f>IF(BZ6=0,"-",BZ6/BZ38)</f>
        <v>0.15736321664028291</v>
      </c>
      <c r="CC6" s="42">
        <f>IF(BZ6=0,"-",BZ6/BY6)</f>
        <v>5736.9450943396223</v>
      </c>
    </row>
    <row r="7" spans="1:81" s="3" customFormat="1" ht="16" customHeight="1" thickTop="1" thickBot="1" x14ac:dyDescent="0.35">
      <c r="E7" s="43"/>
      <c r="F7" s="44"/>
      <c r="G7" s="45"/>
      <c r="H7" s="45"/>
      <c r="I7" s="44"/>
      <c r="J7" s="43"/>
      <c r="K7" s="44"/>
      <c r="L7" s="45"/>
      <c r="M7" s="45"/>
      <c r="N7" s="44"/>
      <c r="O7" s="43"/>
      <c r="P7" s="44"/>
      <c r="Q7" s="45"/>
      <c r="R7" s="45"/>
      <c r="S7" s="44"/>
      <c r="T7" s="43"/>
      <c r="U7" s="44"/>
      <c r="V7" s="45"/>
      <c r="W7" s="45"/>
      <c r="X7" s="44"/>
      <c r="Y7" s="43"/>
      <c r="Z7" s="44"/>
      <c r="AA7" s="45"/>
      <c r="AB7" s="45"/>
      <c r="AC7" s="44"/>
      <c r="AD7" s="43"/>
      <c r="AE7" s="44"/>
      <c r="AF7" s="45"/>
      <c r="AG7" s="45"/>
      <c r="AH7" s="44"/>
      <c r="AI7" s="43"/>
      <c r="AJ7" s="44"/>
      <c r="AK7" s="45"/>
      <c r="AL7" s="45"/>
      <c r="AM7" s="44"/>
      <c r="AN7" s="10"/>
      <c r="AO7" s="43"/>
      <c r="AP7" s="44"/>
      <c r="AQ7" s="45"/>
      <c r="AR7" s="45"/>
      <c r="AS7" s="44"/>
      <c r="AT7" s="43"/>
      <c r="AU7" s="44"/>
      <c r="AV7" s="45"/>
      <c r="AW7" s="45"/>
      <c r="AX7" s="44"/>
      <c r="AY7" s="43"/>
      <c r="AZ7" s="44"/>
      <c r="BA7" s="45"/>
      <c r="BB7" s="45"/>
      <c r="BC7" s="44"/>
      <c r="BD7" s="43"/>
      <c r="BE7" s="44"/>
      <c r="BF7" s="45"/>
      <c r="BG7" s="45"/>
      <c r="BH7" s="44"/>
      <c r="BI7" s="43"/>
      <c r="BJ7" s="44"/>
      <c r="BK7" s="45"/>
      <c r="BL7" s="45"/>
      <c r="BM7" s="44"/>
      <c r="BN7" s="43"/>
      <c r="BO7" s="44"/>
      <c r="BP7" s="45"/>
      <c r="BQ7" s="45"/>
      <c r="BR7" s="44"/>
      <c r="BS7" s="43"/>
      <c r="BT7" s="44"/>
      <c r="BU7" s="45"/>
      <c r="BV7" s="45"/>
      <c r="BW7" s="44"/>
      <c r="BY7" s="43"/>
      <c r="BZ7" s="44"/>
      <c r="CA7" s="45"/>
      <c r="CB7" s="45"/>
      <c r="CC7" s="44"/>
    </row>
    <row r="8" spans="1:81" s="3" customFormat="1" ht="15.65" thickTop="1" x14ac:dyDescent="0.3">
      <c r="A8" s="3" t="s">
        <v>2</v>
      </c>
      <c r="C8" s="137" t="s">
        <v>2</v>
      </c>
      <c r="D8" s="8" t="s">
        <v>20</v>
      </c>
      <c r="E8" s="35">
        <f>IFERROR(VLOOKUP($C$2&amp;"-"&amp;$A8&amp;"-"&amp;$D8&amp;"-"&amp;E$1,data!$L:$N,2,0),)</f>
        <v>4</v>
      </c>
      <c r="F8" s="36">
        <f>IFERROR(VLOOKUP($C$2&amp;"-"&amp;$A8&amp;"-"&amp;$D8&amp;"-"&amp;F$1,data!$L:$N,3,0),)</f>
        <v>28950</v>
      </c>
      <c r="G8" s="37">
        <f>IF(E8&gt;0,E8/E$16,"-")</f>
        <v>2.4691358024691357E-2</v>
      </c>
      <c r="H8" s="37">
        <f>IF(F8&gt;0,F8/F$16,"-")</f>
        <v>5.3616477723372129E-2</v>
      </c>
      <c r="I8" s="38">
        <f>IF(E8&gt;0,F8/E8,"-")</f>
        <v>7237.5</v>
      </c>
      <c r="J8" s="35">
        <f>IFERROR(VLOOKUP($C$2&amp;"-"&amp;$A8&amp;"-"&amp;$D8&amp;"-"&amp;J$1,data!$L:$N,2,0),)</f>
        <v>11</v>
      </c>
      <c r="K8" s="36">
        <f>IFERROR(VLOOKUP($C$2&amp;"-"&amp;$A8&amp;"-"&amp;$D8&amp;"-"&amp;K$1,data!$L:$N,3,0),)</f>
        <v>81700</v>
      </c>
      <c r="L8" s="37">
        <f>IF(J8&gt;0,J8/J$16,"-")</f>
        <v>8.7301587301587297E-2</v>
      </c>
      <c r="M8" s="37">
        <f>IF(K8&gt;0,K8/K$16,"-")</f>
        <v>0.15243674901112023</v>
      </c>
      <c r="N8" s="38">
        <f>IF(J8&gt;0,K8/J8,"-")</f>
        <v>7427.272727272727</v>
      </c>
      <c r="O8" s="35">
        <f>IFERROR(VLOOKUP($C$2&amp;"-"&amp;$A8&amp;"-"&amp;$D8&amp;"-"&amp;O$1,data!$L:$N,2,0),)</f>
        <v>18</v>
      </c>
      <c r="P8" s="36">
        <f>IFERROR(VLOOKUP($C$2&amp;"-"&amp;$A8&amp;"-"&amp;$D8&amp;"-"&amp;P$1,data!$L:$N,3,0),)</f>
        <v>136690</v>
      </c>
      <c r="Q8" s="37">
        <f>IF(O8&gt;0,O8/O$16,"-")</f>
        <v>0.22222222222222221</v>
      </c>
      <c r="R8" s="37">
        <f>IF(P8&gt;0,P8/P$16,"-")</f>
        <v>0.29135360381963316</v>
      </c>
      <c r="S8" s="38">
        <f>IF(O8&gt;0,P8/O8,"-")</f>
        <v>7593.8888888888887</v>
      </c>
      <c r="T8" s="35">
        <f>IFERROR(VLOOKUP($C$2&amp;"-"&amp;$A8&amp;"-"&amp;$D8&amp;"-"&amp;T$1,data!$L:$N,2,0),)</f>
        <v>0</v>
      </c>
      <c r="U8" s="36">
        <f>IFERROR(VLOOKUP($C$2&amp;"-"&amp;$A8&amp;"-"&amp;$D8&amp;"-"&amp;U$1,data!$L:$N,3,0),)</f>
        <v>0</v>
      </c>
      <c r="V8" s="37" t="str">
        <f>IF(T8&gt;0,T8/T$16,"-")</f>
        <v>-</v>
      </c>
      <c r="W8" s="37" t="str">
        <f>IF(U8&gt;0,U8/U$16,"-")</f>
        <v>-</v>
      </c>
      <c r="X8" s="38" t="str">
        <f>IF(T8&gt;0,U8/T8,"-")</f>
        <v>-</v>
      </c>
      <c r="Y8" s="35">
        <f>IFERROR(VLOOKUP($C$2&amp;"-"&amp;$A8&amp;"-"&amp;$D8&amp;"-"&amp;Y$1,data!$L:$N,2,0),)</f>
        <v>0</v>
      </c>
      <c r="Z8" s="36">
        <f>IFERROR(VLOOKUP($C$2&amp;"-"&amp;$A8&amp;"-"&amp;$D8&amp;"-"&amp;Z$1,data!$L:$N,3,0),)</f>
        <v>0</v>
      </c>
      <c r="AA8" s="37" t="str">
        <f>IF(Y8&gt;0,Y8/Y$16,"-")</f>
        <v>-</v>
      </c>
      <c r="AB8" s="37" t="str">
        <f>IF(Z8&gt;0,Z8/Z$16,"-")</f>
        <v>-</v>
      </c>
      <c r="AC8" s="38" t="str">
        <f>IF(Y8&gt;0,Z8/Y8,"-")</f>
        <v>-</v>
      </c>
      <c r="AD8" s="35">
        <f>IFERROR(VLOOKUP($C$2&amp;"-"&amp;$A8&amp;"-"&amp;$D8&amp;"-"&amp;AD$1,data!$L:$N,2,0),)</f>
        <v>0</v>
      </c>
      <c r="AE8" s="36">
        <f>IFERROR(VLOOKUP($C$2&amp;"-"&amp;$A8&amp;"-"&amp;$D8&amp;"-"&amp;AE$1,data!$L:$N,3,0),)</f>
        <v>0</v>
      </c>
      <c r="AF8" s="37" t="str">
        <f>IF(AD8&gt;0,AD8/AD$16,"-")</f>
        <v>-</v>
      </c>
      <c r="AG8" s="37" t="str">
        <f>IF(AE8&gt;0,AE8/AE$16,"-")</f>
        <v>-</v>
      </c>
      <c r="AH8" s="38" t="str">
        <f>IF(AD8&gt;0,AE8/AD8,"-")</f>
        <v>-</v>
      </c>
      <c r="AI8" s="35">
        <f t="shared" ref="AI8:AJ15" si="0">AD8+Y8+T8+O8+J8+E8</f>
        <v>33</v>
      </c>
      <c r="AJ8" s="36">
        <f t="shared" si="0"/>
        <v>247340</v>
      </c>
      <c r="AK8" s="37">
        <f>IF(AI8&gt;0,AI8/AI$16,"-")</f>
        <v>8.943089430894309E-2</v>
      </c>
      <c r="AL8" s="37">
        <f>IF(AJ8&gt;0,AJ8/AJ$16,"-")</f>
        <v>0.16008429958701631</v>
      </c>
      <c r="AM8" s="38">
        <f>IF(AI8&gt;0,AJ8/AI8,"-")</f>
        <v>7495.151515151515</v>
      </c>
      <c r="AN8" s="10"/>
      <c r="AO8" s="35">
        <f>IFERROR(VLOOKUP($C$2&amp;"-"&amp;$A8&amp;"-"&amp;$D8&amp;"-"&amp;AO$1,data!$L:$N,2,0),)</f>
        <v>59</v>
      </c>
      <c r="AP8" s="36">
        <f>IFERROR(VLOOKUP($C$2&amp;"-"&amp;$A8&amp;"-"&amp;$D8&amp;"-"&amp;AP$1,data!$L:$N,3,0),)</f>
        <v>287839.59000000003</v>
      </c>
      <c r="AQ8" s="37">
        <f>IF(AO8&gt;0,AO8/AO$16,"-")</f>
        <v>0.17151162790697674</v>
      </c>
      <c r="AR8" s="37">
        <f>IF(AP8&gt;0,AP8/AP$16,"-")</f>
        <v>0.23555023981002762</v>
      </c>
      <c r="AS8" s="38">
        <f>IF(AO8&gt;0,AP8/AO8,"-")</f>
        <v>4878.6371186440683</v>
      </c>
      <c r="AT8" s="35">
        <f>IFERROR(VLOOKUP($C$2&amp;"-"&amp;$A8&amp;"-"&amp;$D8&amp;"-"&amp;AT$1,data!$L:$N,2,0),)</f>
        <v>0</v>
      </c>
      <c r="AU8" s="36">
        <f>IFERROR(VLOOKUP($C$2&amp;"-"&amp;$A8&amp;"-"&amp;$D8&amp;"-"&amp;AU$1,data!$L:$N,3,0),)</f>
        <v>0</v>
      </c>
      <c r="AV8" s="37" t="str">
        <f>IF(AT8&gt;0,AT8/AT$16,"-")</f>
        <v>-</v>
      </c>
      <c r="AW8" s="37" t="str">
        <f>IF(AU8&gt;0,AU8/AU$16,"-")</f>
        <v>-</v>
      </c>
      <c r="AX8" s="38" t="str">
        <f>IF(AT8&gt;0,AU8/AT8,"-")</f>
        <v>-</v>
      </c>
      <c r="AY8" s="35">
        <f>IFERROR(VLOOKUP($C$2&amp;"-"&amp;$A8&amp;"-"&amp;$D8&amp;"-"&amp;AY$1,data!$L:$N,2,0),)</f>
        <v>0</v>
      </c>
      <c r="AZ8" s="36">
        <f>IFERROR(VLOOKUP($C$2&amp;"-"&amp;$A8&amp;"-"&amp;$D8&amp;"-"&amp;AZ$1,data!$L:$N,3,0),)</f>
        <v>0</v>
      </c>
      <c r="BA8" s="37" t="str">
        <f>IF(AY8&gt;0,AY8/AY$16,"-")</f>
        <v>-</v>
      </c>
      <c r="BB8" s="37" t="str">
        <f>IF(AZ8&gt;0,AZ8/AZ$16,"-")</f>
        <v>-</v>
      </c>
      <c r="BC8" s="38" t="str">
        <f>IF(AY8&gt;0,AZ8/AY8,"-")</f>
        <v>-</v>
      </c>
      <c r="BD8" s="35">
        <f>IFERROR(VLOOKUP($C$2&amp;"-"&amp;$A8&amp;"-"&amp;$D8&amp;"-"&amp;BD$1,data!$L:$N,2,0),)</f>
        <v>0</v>
      </c>
      <c r="BE8" s="36">
        <f>IFERROR(VLOOKUP($C$2&amp;"-"&amp;$A8&amp;"-"&amp;$D8&amp;"-"&amp;BE$1,data!$L:$N,3,0),)</f>
        <v>0</v>
      </c>
      <c r="BF8" s="37" t="str">
        <f>IF(BD8&gt;0,BD8/BD$16,"-")</f>
        <v>-</v>
      </c>
      <c r="BG8" s="37" t="str">
        <f>IF(BE8&gt;0,BE8/BE$16,"-")</f>
        <v>-</v>
      </c>
      <c r="BH8" s="38" t="str">
        <f>IF(BD8&gt;0,BE8/BD8,"-")</f>
        <v>-</v>
      </c>
      <c r="BI8" s="35">
        <f>IFERROR(VLOOKUP($C$2&amp;"-"&amp;$A8&amp;"-"&amp;$D8&amp;"-"&amp;BI$1,data!$L:$N,2,0),)</f>
        <v>0</v>
      </c>
      <c r="BJ8" s="36">
        <f>IFERROR(VLOOKUP($C$2&amp;"-"&amp;$A8&amp;"-"&amp;$D8&amp;"-"&amp;BJ$1,data!$L:$N,3,0),)</f>
        <v>0</v>
      </c>
      <c r="BK8" s="37" t="str">
        <f>IF(BI8&gt;0,BI8/BI$16,"-")</f>
        <v>-</v>
      </c>
      <c r="BL8" s="37" t="str">
        <f>IF(BJ8&gt;0,BJ8/BJ$16,"-")</f>
        <v>-</v>
      </c>
      <c r="BM8" s="38" t="str">
        <f>IF(BI8&gt;0,BJ8/BI8,"-")</f>
        <v>-</v>
      </c>
      <c r="BN8" s="35">
        <f>IFERROR(VLOOKUP($C$2&amp;"-"&amp;$A8&amp;"-"&amp;$D8&amp;"-"&amp;BN$1,data!$L:$N,2,0),)</f>
        <v>0</v>
      </c>
      <c r="BO8" s="36">
        <f>IFERROR(VLOOKUP($C$2&amp;"-"&amp;$A8&amp;"-"&amp;$D8&amp;"-"&amp;BO$1,data!$L:$N,3,0),)</f>
        <v>0</v>
      </c>
      <c r="BP8" s="37" t="str">
        <f>IF(BN8&gt;0,BN8/BN$16,"-")</f>
        <v>-</v>
      </c>
      <c r="BQ8" s="37" t="str">
        <f>IF(BO8&gt;0,BO8/BO$16,"-")</f>
        <v>-</v>
      </c>
      <c r="BR8" s="38" t="str">
        <f>IF(BN8&gt;0,BO8/BN8,"-")</f>
        <v>-</v>
      </c>
      <c r="BS8" s="35">
        <f t="shared" ref="BS8:BT14" si="1">BN8+BI8+BD8+AY8+AT8+AO8</f>
        <v>59</v>
      </c>
      <c r="BT8" s="36">
        <f t="shared" si="1"/>
        <v>287839.59000000003</v>
      </c>
      <c r="BU8" s="37">
        <f>IF(BS8&gt;0,BS8/BS$16,"-")</f>
        <v>0.96721311475409832</v>
      </c>
      <c r="BV8" s="37">
        <f>IF(BT8&gt;0,BT8/BT$16,"-")</f>
        <v>0.98015610125056918</v>
      </c>
      <c r="BW8" s="38">
        <f>IF(BS8&gt;0,BT8/BS8,"-")</f>
        <v>4878.6371186440683</v>
      </c>
      <c r="BY8" s="65">
        <f>BS8+AI8</f>
        <v>92</v>
      </c>
      <c r="BZ8" s="36">
        <f>BT8+AJ8</f>
        <v>535179.59000000008</v>
      </c>
      <c r="CA8" s="37">
        <f>IF(BY8&gt;0,BY8/BY$16,"-")</f>
        <v>0.21395348837209302</v>
      </c>
      <c r="CB8" s="37">
        <f>IF(BZ8&gt;0,BZ8/BZ$16,"-")</f>
        <v>0.29105967731911025</v>
      </c>
      <c r="CC8" s="38">
        <f>IF(BY8&gt;0,BZ8/BY8,"-")</f>
        <v>5817.1694565217404</v>
      </c>
    </row>
    <row r="9" spans="1:81" s="3" customFormat="1" x14ac:dyDescent="0.3">
      <c r="A9" s="3" t="s">
        <v>2</v>
      </c>
      <c r="C9" s="138"/>
      <c r="D9" s="9" t="s">
        <v>26</v>
      </c>
      <c r="E9" s="46">
        <f>IFERROR(VLOOKUP($C$2&amp;"-"&amp;$A9&amp;"-"&amp;$D9&amp;"-"&amp;E$1,data!$L:$N,2,0),)+IFERROR(VLOOKUP($C$2&amp;"-"&amp;$A9&amp;"-Incubate 2019"&amp;"-"&amp;E$1,data!$L:$N,2,0),)</f>
        <v>128</v>
      </c>
      <c r="F9" s="47">
        <f>IFERROR(VLOOKUP($C$2&amp;"-"&amp;$A9&amp;"-"&amp;$D9&amp;"-"&amp;F$1,data!$L:$N,3,0),)+IFERROR(VLOOKUP($C$2&amp;"-"&amp;$A9&amp;"-Incubate 2019"&amp;"-"&amp;F$1,data!$L:$N,3,0),)</f>
        <v>394110.24</v>
      </c>
      <c r="G9" s="48">
        <f t="shared" ref="G9:H15" si="2">IF(E9&gt;0,E9/E$16,"-")</f>
        <v>0.79012345679012341</v>
      </c>
      <c r="H9" s="48">
        <f t="shared" si="2"/>
        <v>0.72990683604534867</v>
      </c>
      <c r="I9" s="49">
        <f t="shared" ref="I9:I15" si="3">IF(E9&gt;0,F9/E9,"-")</f>
        <v>3078.9862499999999</v>
      </c>
      <c r="J9" s="46">
        <f>IFERROR(VLOOKUP($C$2&amp;"-"&amp;$A9&amp;"-"&amp;$D9&amp;"-"&amp;J$1,data!$L:$N,2,0),)+IFERROR(VLOOKUP($C$2&amp;"-"&amp;$A9&amp;"-Incubate 2019"&amp;"-"&amp;J$1,data!$L:$N,2,0),)</f>
        <v>69</v>
      </c>
      <c r="K9" s="47">
        <f>IFERROR(VLOOKUP($C$2&amp;"-"&amp;$A9&amp;"-"&amp;$D9&amp;"-"&amp;K$1,data!$L:$N,3,0),)+IFERROR(VLOOKUP($C$2&amp;"-"&amp;$A9&amp;"-Incubate 2019"&amp;"-"&amp;K$1,data!$L:$N,3,0),)</f>
        <v>239090</v>
      </c>
      <c r="L9" s="48">
        <f t="shared" ref="L9:L11" si="4">IF(J9&gt;0,J9/J$16,"-")</f>
        <v>0.54761904761904767</v>
      </c>
      <c r="M9" s="48">
        <f t="shared" ref="M9:M11" si="5">IF(K9&gt;0,K9/K$16,"-")</f>
        <v>0.44609672363609226</v>
      </c>
      <c r="N9" s="49">
        <f t="shared" ref="N9:N11" si="6">IF(J9&gt;0,K9/J9,"-")</f>
        <v>3465.072463768116</v>
      </c>
      <c r="O9" s="46">
        <f>IFERROR(VLOOKUP($C$2&amp;"-"&amp;$A9&amp;"-"&amp;$D9&amp;"-"&amp;O$1,data!$L:$N,2,0),)+IFERROR(VLOOKUP($C$2&amp;"-"&amp;$A9&amp;"-Incubate 2019"&amp;"-"&amp;O$1,data!$L:$N,2,0),)</f>
        <v>15</v>
      </c>
      <c r="P9" s="47">
        <f>IFERROR(VLOOKUP($C$2&amp;"-"&amp;$A9&amp;"-"&amp;$D9&amp;"-"&amp;P$1,data!$L:$N,3,0),)+IFERROR(VLOOKUP($C$2&amp;"-"&amp;$A9&amp;"-Incubate 2019"&amp;"-"&amp;P$1,data!$L:$N,3,0),)</f>
        <v>62415</v>
      </c>
      <c r="Q9" s="48">
        <f t="shared" ref="Q9:Q11" si="7">IF(O9&gt;0,O9/O$16,"-")</f>
        <v>0.18518518518518517</v>
      </c>
      <c r="R9" s="48">
        <f t="shared" ref="R9:R11" si="8">IF(P9&gt;0,P9/P$16,"-")</f>
        <v>0.13303705598363014</v>
      </c>
      <c r="S9" s="49">
        <f t="shared" ref="S9:S11" si="9">IF(O9&gt;0,P9/O9,"-")</f>
        <v>4161</v>
      </c>
      <c r="T9" s="46">
        <f>IFERROR(VLOOKUP($C$2&amp;"-"&amp;$A9&amp;"-"&amp;$D9&amp;"-"&amp;T$1,data!$L:$N,2,0),)+IFERROR(VLOOKUP($C$2&amp;"-"&amp;$A9&amp;"-Incubate 2019"&amp;"-"&amp;T$1,data!$L:$N,2,0),)</f>
        <v>0</v>
      </c>
      <c r="U9" s="47">
        <f>IFERROR(VLOOKUP($C$2&amp;"-"&amp;$A9&amp;"-"&amp;$D9&amp;"-"&amp;U$1,data!$L:$N,3,0),)+IFERROR(VLOOKUP($C$2&amp;"-"&amp;$A9&amp;"-Incubate 2019"&amp;"-"&amp;U$1,data!$L:$N,3,0),)</f>
        <v>0</v>
      </c>
      <c r="V9" s="48" t="str">
        <f t="shared" ref="V9:V11" si="10">IF(T9&gt;0,T9/T$16,"-")</f>
        <v>-</v>
      </c>
      <c r="W9" s="48" t="str">
        <f t="shared" ref="W9:W11" si="11">IF(U9&gt;0,U9/U$16,"-")</f>
        <v>-</v>
      </c>
      <c r="X9" s="49" t="str">
        <f t="shared" ref="X9:X11" si="12">IF(T9&gt;0,U9/T9,"-")</f>
        <v>-</v>
      </c>
      <c r="Y9" s="46">
        <f>IFERROR(VLOOKUP($C$2&amp;"-"&amp;$A9&amp;"-"&amp;$D9&amp;"-"&amp;Y$1,data!$L:$N,2,0),)+IFERROR(VLOOKUP($C$2&amp;"-"&amp;$A9&amp;"-Incubate 2019"&amp;"-"&amp;Y$1,data!$L:$N,2,0),)</f>
        <v>0</v>
      </c>
      <c r="Z9" s="47">
        <f>IFERROR(VLOOKUP($C$2&amp;"-"&amp;$A9&amp;"-"&amp;$D9&amp;"-"&amp;Z$1,data!$L:$N,3,0),)+IFERROR(VLOOKUP($C$2&amp;"-"&amp;$A9&amp;"-Incubate 2019"&amp;"-"&amp;Z$1,data!$L:$N,3,0),)</f>
        <v>0</v>
      </c>
      <c r="AA9" s="48" t="str">
        <f t="shared" ref="AA9:AA11" si="13">IF(Y9&gt;0,Y9/Y$16,"-")</f>
        <v>-</v>
      </c>
      <c r="AB9" s="48" t="str">
        <f t="shared" ref="AB9:AB11" si="14">IF(Z9&gt;0,Z9/Z$16,"-")</f>
        <v>-</v>
      </c>
      <c r="AC9" s="49" t="str">
        <f t="shared" ref="AC9:AC11" si="15">IF(Y9&gt;0,Z9/Y9,"-")</f>
        <v>-</v>
      </c>
      <c r="AD9" s="46">
        <f>IFERROR(VLOOKUP($C$2&amp;"-"&amp;$A9&amp;"-"&amp;$D9&amp;"-"&amp;AD$1,data!$L:$N,2,0),)+IFERROR(VLOOKUP($C$2&amp;"-"&amp;$A9&amp;"-Incubate 2019"&amp;"-"&amp;AD$1,data!$L:$N,2,0),)</f>
        <v>0</v>
      </c>
      <c r="AE9" s="47">
        <f>IFERROR(VLOOKUP($C$2&amp;"-"&amp;$A9&amp;"-"&amp;$D9&amp;"-"&amp;AE$1,data!$L:$N,3,0),)+IFERROR(VLOOKUP($C$2&amp;"-"&amp;$A9&amp;"-Incubate 2019"&amp;"-"&amp;AE$1,data!$L:$N,3,0),)</f>
        <v>0</v>
      </c>
      <c r="AF9" s="48" t="str">
        <f t="shared" ref="AF9:AF11" si="16">IF(AD9&gt;0,AD9/AD$16,"-")</f>
        <v>-</v>
      </c>
      <c r="AG9" s="48" t="str">
        <f t="shared" ref="AG9:AG11" si="17">IF(AE9&gt;0,AE9/AE$16,"-")</f>
        <v>-</v>
      </c>
      <c r="AH9" s="49" t="str">
        <f t="shared" ref="AH9:AH11" si="18">IF(AD9&gt;0,AE9/AD9,"-")</f>
        <v>-</v>
      </c>
      <c r="AI9" s="46">
        <f t="shared" si="0"/>
        <v>212</v>
      </c>
      <c r="AJ9" s="47">
        <f t="shared" si="0"/>
        <v>695615.24</v>
      </c>
      <c r="AK9" s="48">
        <f t="shared" ref="AK9:AL15" si="19">IF(AI9&gt;0,AI9/AI$16,"-")</f>
        <v>0.57452574525745259</v>
      </c>
      <c r="AL9" s="48">
        <f t="shared" si="19"/>
        <v>0.45021864024199176</v>
      </c>
      <c r="AM9" s="49">
        <f t="shared" ref="AM9:AM15" si="20">IF(AI9&gt;0,AJ9/AI9,"-")</f>
        <v>3281.203962264151</v>
      </c>
      <c r="AN9" s="10"/>
      <c r="AO9" s="46">
        <f>IFERROR(VLOOKUP($C$2&amp;"-"&amp;$A9&amp;"-"&amp;$D9&amp;"-"&amp;AO$1,data!$L:$N,2,0),)+IFERROR(VLOOKUP($C$2&amp;"-"&amp;$A9&amp;"-Incubate 2019"&amp;"-"&amp;AO$1,data!$L:$N,2,0),)</f>
        <v>0</v>
      </c>
      <c r="AP9" s="47">
        <f>IFERROR(VLOOKUP($C$2&amp;"-"&amp;$A9&amp;"-"&amp;$D9&amp;"-"&amp;AP$1,data!$L:$N,3,0),)+IFERROR(VLOOKUP($C$2&amp;"-"&amp;$A9&amp;"-Incubate 2019"&amp;"-"&amp;AP$1,data!$L:$N,3,0),)</f>
        <v>0</v>
      </c>
      <c r="AQ9" s="48" t="str">
        <f t="shared" ref="AQ9:AQ11" si="21">IF(AO9&gt;0,AO9/AO$16,"-")</f>
        <v>-</v>
      </c>
      <c r="AR9" s="48" t="str">
        <f t="shared" ref="AR9:AR11" si="22">IF(AP9&gt;0,AP9/AP$16,"-")</f>
        <v>-</v>
      </c>
      <c r="AS9" s="49" t="str">
        <f t="shared" ref="AS9:AS11" si="23">IF(AO9&gt;0,AP9/AO9,"-")</f>
        <v>-</v>
      </c>
      <c r="AT9" s="46">
        <f>IFERROR(VLOOKUP($C$2&amp;"-"&amp;$A9&amp;"-"&amp;$D9&amp;"-"&amp;AT$1,data!$L:$N,2,0),)+IFERROR(VLOOKUP($C$2&amp;"-"&amp;$A9&amp;"-Incubate 2019"&amp;"-"&amp;AT$1,data!$L:$N,2,0),)</f>
        <v>0</v>
      </c>
      <c r="AU9" s="47">
        <f>IFERROR(VLOOKUP($C$2&amp;"-"&amp;$A9&amp;"-"&amp;$D9&amp;"-"&amp;AU$1,data!$L:$N,3,0),)+IFERROR(VLOOKUP($C$2&amp;"-"&amp;$A9&amp;"-Incubate 2019"&amp;"-"&amp;AU$1,data!$L:$N,3,0),)</f>
        <v>0</v>
      </c>
      <c r="AV9" s="48" t="str">
        <f t="shared" ref="AV9:AV11" si="24">IF(AT9&gt;0,AT9/AT$16,"-")</f>
        <v>-</v>
      </c>
      <c r="AW9" s="48" t="str">
        <f t="shared" ref="AW9:AW11" si="25">IF(AU9&gt;0,AU9/AU$16,"-")</f>
        <v>-</v>
      </c>
      <c r="AX9" s="49" t="str">
        <f t="shared" ref="AX9:AX11" si="26">IF(AT9&gt;0,AU9/AT9,"-")</f>
        <v>-</v>
      </c>
      <c r="AY9" s="46">
        <f>IFERROR(VLOOKUP($C$2&amp;"-"&amp;$A9&amp;"-"&amp;$D9&amp;"-"&amp;AY$1,data!$L:$N,2,0),)+IFERROR(VLOOKUP($C$2&amp;"-"&amp;$A9&amp;"-Incubate 2019"&amp;"-"&amp;AY$1,data!$L:$N,2,0),)</f>
        <v>0</v>
      </c>
      <c r="AZ9" s="47">
        <f>IFERROR(VLOOKUP($C$2&amp;"-"&amp;$A9&amp;"-"&amp;$D9&amp;"-"&amp;AZ$1,data!$L:$N,3,0),)+IFERROR(VLOOKUP($C$2&amp;"-"&amp;$A9&amp;"-Incubate 2019"&amp;"-"&amp;AZ$1,data!$L:$N,3,0),)</f>
        <v>0</v>
      </c>
      <c r="BA9" s="48" t="str">
        <f t="shared" ref="BA9:BA11" si="27">IF(AY9&gt;0,AY9/AY$16,"-")</f>
        <v>-</v>
      </c>
      <c r="BB9" s="48" t="str">
        <f t="shared" ref="BB9:BB11" si="28">IF(AZ9&gt;0,AZ9/AZ$16,"-")</f>
        <v>-</v>
      </c>
      <c r="BC9" s="49" t="str">
        <f t="shared" ref="BC9:BC11" si="29">IF(AY9&gt;0,AZ9/AY9,"-")</f>
        <v>-</v>
      </c>
      <c r="BD9" s="46">
        <f>IFERROR(VLOOKUP($C$2&amp;"-"&amp;$A9&amp;"-"&amp;$D9&amp;"-"&amp;BD$1,data!$L:$N,2,0),)+IFERROR(VLOOKUP($C$2&amp;"-"&amp;$A9&amp;"-Incubate 2019"&amp;"-"&amp;BD$1,data!$L:$N,2,0),)</f>
        <v>0</v>
      </c>
      <c r="BE9" s="47">
        <f>IFERROR(VLOOKUP($C$2&amp;"-"&amp;$A9&amp;"-"&amp;$D9&amp;"-"&amp;BE$1,data!$L:$N,3,0),)+IFERROR(VLOOKUP($C$2&amp;"-"&amp;$A9&amp;"-Incubate 2019"&amp;"-"&amp;BE$1,data!$L:$N,3,0),)</f>
        <v>0</v>
      </c>
      <c r="BF9" s="48" t="str">
        <f t="shared" ref="BF9:BF11" si="30">IF(BD9&gt;0,BD9/BD$16,"-")</f>
        <v>-</v>
      </c>
      <c r="BG9" s="48" t="str">
        <f t="shared" ref="BG9:BG11" si="31">IF(BE9&gt;0,BE9/BE$16,"-")</f>
        <v>-</v>
      </c>
      <c r="BH9" s="49" t="str">
        <f t="shared" ref="BH9:BH11" si="32">IF(BD9&gt;0,BE9/BD9,"-")</f>
        <v>-</v>
      </c>
      <c r="BI9" s="46">
        <f>IFERROR(VLOOKUP($C$2&amp;"-"&amp;$A9&amp;"-"&amp;$D9&amp;"-"&amp;BI$1,data!$L:$N,2,0),)+IFERROR(VLOOKUP($C$2&amp;"-"&amp;$A9&amp;"-Incubate 2019"&amp;"-"&amp;BI$1,data!$L:$N,2,0),)</f>
        <v>0</v>
      </c>
      <c r="BJ9" s="47">
        <f>IFERROR(VLOOKUP($C$2&amp;"-"&amp;$A9&amp;"-"&amp;$D9&amp;"-"&amp;BJ$1,data!$L:$N,3,0),)+IFERROR(VLOOKUP($C$2&amp;"-"&amp;$A9&amp;"-Incubate 2019"&amp;"-"&amp;BJ$1,data!$L:$N,3,0),)</f>
        <v>0</v>
      </c>
      <c r="BK9" s="48" t="str">
        <f t="shared" ref="BK9:BK11" si="33">IF(BI9&gt;0,BI9/BI$16,"-")</f>
        <v>-</v>
      </c>
      <c r="BL9" s="48" t="str">
        <f t="shared" ref="BL9:BL11" si="34">IF(BJ9&gt;0,BJ9/BJ$16,"-")</f>
        <v>-</v>
      </c>
      <c r="BM9" s="49" t="str">
        <f t="shared" ref="BM9:BM11" si="35">IF(BI9&gt;0,BJ9/BI9,"-")</f>
        <v>-</v>
      </c>
      <c r="BN9" s="46">
        <f>IFERROR(VLOOKUP($C$2&amp;"-"&amp;$A9&amp;"-"&amp;$D9&amp;"-"&amp;BN$1,data!$L:$N,2,0),)+IFERROR(VLOOKUP($C$2&amp;"-"&amp;$A9&amp;"-Incubate 2019"&amp;"-"&amp;BN$1,data!$L:$N,2,0),)</f>
        <v>0</v>
      </c>
      <c r="BO9" s="47">
        <f>IFERROR(VLOOKUP($C$2&amp;"-"&amp;$A9&amp;"-"&amp;$D9&amp;"-"&amp;BO$1,data!$L:$N,3,0),)+IFERROR(VLOOKUP($C$2&amp;"-"&amp;$A9&amp;"-Incubate 2019"&amp;"-"&amp;BO$1,data!$L:$N,3,0),)</f>
        <v>0</v>
      </c>
      <c r="BP9" s="48" t="str">
        <f t="shared" ref="BP9:BP11" si="36">IF(BN9&gt;0,BN9/BN$16,"-")</f>
        <v>-</v>
      </c>
      <c r="BQ9" s="48" t="str">
        <f t="shared" ref="BQ9:BQ11" si="37">IF(BO9&gt;0,BO9/BO$16,"-")</f>
        <v>-</v>
      </c>
      <c r="BR9" s="49" t="str">
        <f t="shared" ref="BR9:BR11" si="38">IF(BN9&gt;0,BO9/BN9,"-")</f>
        <v>-</v>
      </c>
      <c r="BS9" s="46">
        <f>IFERROR(VLOOKUP($C$2&amp;"-"&amp;$A9&amp;"-"&amp;$D9&amp;"-"&amp;BS$1,data!$L:$N,2,0),)+IFERROR(VLOOKUP($C$2&amp;"-"&amp;$A9&amp;"-Incubate 2019"&amp;"-"&amp;BS$1,data!$L:$N,2,0),)</f>
        <v>0</v>
      </c>
      <c r="BT9" s="47">
        <f>IFERROR(VLOOKUP($C$2&amp;"-"&amp;$A9&amp;"-"&amp;$D9&amp;"-"&amp;BT$1,data!$L:$N,3,0),)+IFERROR(VLOOKUP($C$2&amp;"-"&amp;$A9&amp;"-Incubate 2019"&amp;"-"&amp;BT$1,data!$L:$N,3,0),)</f>
        <v>0</v>
      </c>
      <c r="BU9" s="48" t="str">
        <f t="shared" ref="BU9:BU11" si="39">IF(BS9&gt;0,BS9/BS$16,"-")</f>
        <v>-</v>
      </c>
      <c r="BV9" s="48" t="str">
        <f t="shared" ref="BV9:BV11" si="40">IF(BT9&gt;0,BT9/BT$16,"-")</f>
        <v>-</v>
      </c>
      <c r="BW9" s="49" t="str">
        <f t="shared" ref="BW9:BW11" si="41">IF(BS9&gt;0,BT9/BS9,"-")</f>
        <v>-</v>
      </c>
      <c r="BY9" s="66">
        <f t="shared" ref="BY9:BZ15" si="42">BS9+AI9</f>
        <v>212</v>
      </c>
      <c r="BZ9" s="47">
        <f t="shared" si="42"/>
        <v>695615.24</v>
      </c>
      <c r="CA9" s="48">
        <f t="shared" ref="CA9:CB15" si="43">IF(BY9&gt;0,BY9/BY$16,"-")</f>
        <v>0.49302325581395351</v>
      </c>
      <c r="CB9" s="48">
        <f t="shared" si="43"/>
        <v>0.37831328226223165</v>
      </c>
      <c r="CC9" s="49">
        <f t="shared" ref="CC9:CC15" si="44">IF(BY9&gt;0,BZ9/BY9,"-")</f>
        <v>3281.203962264151</v>
      </c>
    </row>
    <row r="10" spans="1:81" s="3" customFormat="1" x14ac:dyDescent="0.3">
      <c r="A10" s="3" t="s">
        <v>2</v>
      </c>
      <c r="C10" s="138"/>
      <c r="D10" s="9" t="s">
        <v>27</v>
      </c>
      <c r="E10" s="46">
        <f>IFERROR(VLOOKUP($C$2&amp;"-"&amp;$A10&amp;"-"&amp;$D10&amp;"-"&amp;E$1,data!$L:$N,2,0),)</f>
        <v>23</v>
      </c>
      <c r="F10" s="47">
        <f>IFERROR(VLOOKUP($C$2&amp;"-"&amp;$A10&amp;"-"&amp;$D10&amp;"-"&amp;F$1,data!$L:$N,3,0),)</f>
        <v>88070.71</v>
      </c>
      <c r="G10" s="48">
        <f t="shared" si="2"/>
        <v>0.1419753086419753</v>
      </c>
      <c r="H10" s="48">
        <f t="shared" si="2"/>
        <v>0.16311023353356019</v>
      </c>
      <c r="I10" s="49">
        <f t="shared" si="3"/>
        <v>3829.1613043478264</v>
      </c>
      <c r="J10" s="46">
        <f>IFERROR(VLOOKUP($C$2&amp;"-"&amp;$A10&amp;"-"&amp;$D10&amp;"-"&amp;J$1,data!$L:$N,2,0),)</f>
        <v>34</v>
      </c>
      <c r="K10" s="47">
        <f>IFERROR(VLOOKUP($C$2&amp;"-"&amp;$A10&amp;"-"&amp;$D10&amp;"-"&amp;K$1,data!$L:$N,3,0),)</f>
        <v>136525</v>
      </c>
      <c r="L10" s="48">
        <f t="shared" si="4"/>
        <v>0.26984126984126983</v>
      </c>
      <c r="M10" s="48">
        <f t="shared" si="5"/>
        <v>0.25472983058437199</v>
      </c>
      <c r="N10" s="49">
        <f t="shared" si="6"/>
        <v>4015.4411764705883</v>
      </c>
      <c r="O10" s="46">
        <f>IFERROR(VLOOKUP($C$2&amp;"-"&amp;$A10&amp;"-"&amp;$D10&amp;"-"&amp;O$1,data!$L:$N,2,0),)</f>
        <v>23</v>
      </c>
      <c r="P10" s="47">
        <f>IFERROR(VLOOKUP($C$2&amp;"-"&amp;$A10&amp;"-"&amp;$D10&amp;"-"&amp;P$1,data!$L:$N,3,0),)</f>
        <v>91810</v>
      </c>
      <c r="Q10" s="48">
        <f t="shared" si="7"/>
        <v>0.2839506172839506</v>
      </c>
      <c r="R10" s="48">
        <f t="shared" si="8"/>
        <v>0.19569225522481909</v>
      </c>
      <c r="S10" s="49">
        <f t="shared" si="9"/>
        <v>3991.7391304347825</v>
      </c>
      <c r="T10" s="46">
        <f>IFERROR(VLOOKUP($C$2&amp;"-"&amp;$A10&amp;"-"&amp;$D10&amp;"-"&amp;T$1,data!$L:$N,2,0),)</f>
        <v>0</v>
      </c>
      <c r="U10" s="47">
        <f>IFERROR(VLOOKUP($C$2&amp;"-"&amp;$A10&amp;"-"&amp;$D10&amp;"-"&amp;U$1,data!$L:$N,3,0),)</f>
        <v>0</v>
      </c>
      <c r="V10" s="48" t="str">
        <f t="shared" si="10"/>
        <v>-</v>
      </c>
      <c r="W10" s="48" t="str">
        <f t="shared" si="11"/>
        <v>-</v>
      </c>
      <c r="X10" s="49" t="str">
        <f t="shared" si="12"/>
        <v>-</v>
      </c>
      <c r="Y10" s="46">
        <f>IFERROR(VLOOKUP($C$2&amp;"-"&amp;$A10&amp;"-"&amp;$D10&amp;"-"&amp;Y$1,data!$L:$N,2,0),)</f>
        <v>0</v>
      </c>
      <c r="Z10" s="47">
        <f>IFERROR(VLOOKUP($C$2&amp;"-"&amp;$A10&amp;"-"&amp;$D10&amp;"-"&amp;Z$1,data!$L:$N,3,0),)</f>
        <v>0</v>
      </c>
      <c r="AA10" s="48" t="str">
        <f t="shared" si="13"/>
        <v>-</v>
      </c>
      <c r="AB10" s="48" t="str">
        <f t="shared" si="14"/>
        <v>-</v>
      </c>
      <c r="AC10" s="49" t="str">
        <f t="shared" si="15"/>
        <v>-</v>
      </c>
      <c r="AD10" s="46">
        <f>IFERROR(VLOOKUP($C$2&amp;"-"&amp;$A10&amp;"-"&amp;$D10&amp;"-"&amp;AD$1,data!$L:$N,2,0),)</f>
        <v>0</v>
      </c>
      <c r="AE10" s="47">
        <f>IFERROR(VLOOKUP($C$2&amp;"-"&amp;$A10&amp;"-"&amp;$D10&amp;"-"&amp;AE$1,data!$L:$N,3,0),)</f>
        <v>0</v>
      </c>
      <c r="AF10" s="48" t="str">
        <f t="shared" si="16"/>
        <v>-</v>
      </c>
      <c r="AG10" s="48" t="str">
        <f t="shared" si="17"/>
        <v>-</v>
      </c>
      <c r="AH10" s="49" t="str">
        <f t="shared" si="18"/>
        <v>-</v>
      </c>
      <c r="AI10" s="46">
        <f t="shared" si="0"/>
        <v>80</v>
      </c>
      <c r="AJ10" s="47">
        <f t="shared" si="0"/>
        <v>316405.71000000002</v>
      </c>
      <c r="AK10" s="48">
        <f t="shared" si="19"/>
        <v>0.21680216802168023</v>
      </c>
      <c r="AL10" s="48">
        <f t="shared" si="19"/>
        <v>0.2047852610604132</v>
      </c>
      <c r="AM10" s="49">
        <f t="shared" si="20"/>
        <v>3955.0713750000004</v>
      </c>
      <c r="AN10" s="10"/>
      <c r="AO10" s="46">
        <f>IFERROR(VLOOKUP($C$2&amp;"-"&amp;$A10&amp;"-"&amp;$D10&amp;"-"&amp;AO$1,data!$L:$N,2,0),)</f>
        <v>0</v>
      </c>
      <c r="AP10" s="47">
        <f>IFERROR(VLOOKUP($C$2&amp;"-"&amp;$A10&amp;"-"&amp;$D10&amp;"-"&amp;AP$1,data!$L:$N,3,0),)</f>
        <v>0</v>
      </c>
      <c r="AQ10" s="48" t="str">
        <f t="shared" si="21"/>
        <v>-</v>
      </c>
      <c r="AR10" s="48" t="str">
        <f t="shared" si="22"/>
        <v>-</v>
      </c>
      <c r="AS10" s="49" t="str">
        <f t="shared" si="23"/>
        <v>-</v>
      </c>
      <c r="AT10" s="46">
        <f>IFERROR(VLOOKUP($C$2&amp;"-"&amp;$A10&amp;"-"&amp;$D10&amp;"-"&amp;AT$1,data!$L:$N,2,0),)</f>
        <v>0</v>
      </c>
      <c r="AU10" s="47">
        <f>IFERROR(VLOOKUP($C$2&amp;"-"&amp;$A10&amp;"-"&amp;$D10&amp;"-"&amp;AU$1,data!$L:$N,3,0),)</f>
        <v>0</v>
      </c>
      <c r="AV10" s="48" t="str">
        <f t="shared" si="24"/>
        <v>-</v>
      </c>
      <c r="AW10" s="48" t="str">
        <f t="shared" si="25"/>
        <v>-</v>
      </c>
      <c r="AX10" s="49" t="str">
        <f t="shared" si="26"/>
        <v>-</v>
      </c>
      <c r="AY10" s="46">
        <f>IFERROR(VLOOKUP($C$2&amp;"-"&amp;$A10&amp;"-"&amp;$D10&amp;"-"&amp;AY$1,data!$L:$N,2,0),)</f>
        <v>0</v>
      </c>
      <c r="AZ10" s="47">
        <f>IFERROR(VLOOKUP($C$2&amp;"-"&amp;$A10&amp;"-"&amp;$D10&amp;"-"&amp;AZ$1,data!$L:$N,3,0),)</f>
        <v>0</v>
      </c>
      <c r="BA10" s="48" t="str">
        <f t="shared" si="27"/>
        <v>-</v>
      </c>
      <c r="BB10" s="48" t="str">
        <f t="shared" si="28"/>
        <v>-</v>
      </c>
      <c r="BC10" s="49" t="str">
        <f t="shared" si="29"/>
        <v>-</v>
      </c>
      <c r="BD10" s="46">
        <f>IFERROR(VLOOKUP($C$2&amp;"-"&amp;$A10&amp;"-"&amp;$D10&amp;"-"&amp;BD$1,data!$L:$N,2,0),)</f>
        <v>0</v>
      </c>
      <c r="BE10" s="47">
        <f>IFERROR(VLOOKUP($C$2&amp;"-"&amp;$A10&amp;"-"&amp;$D10&amp;"-"&amp;BE$1,data!$L:$N,3,0),)</f>
        <v>0</v>
      </c>
      <c r="BF10" s="48" t="str">
        <f t="shared" si="30"/>
        <v>-</v>
      </c>
      <c r="BG10" s="48" t="str">
        <f t="shared" si="31"/>
        <v>-</v>
      </c>
      <c r="BH10" s="49" t="str">
        <f t="shared" si="32"/>
        <v>-</v>
      </c>
      <c r="BI10" s="46">
        <f>IFERROR(VLOOKUP($C$2&amp;"-"&amp;$A10&amp;"-"&amp;$D10&amp;"-"&amp;BI$1,data!$L:$N,2,0),)</f>
        <v>0</v>
      </c>
      <c r="BJ10" s="47">
        <f>IFERROR(VLOOKUP($C$2&amp;"-"&amp;$A10&amp;"-"&amp;$D10&amp;"-"&amp;BJ$1,data!$L:$N,3,0),)</f>
        <v>0</v>
      </c>
      <c r="BK10" s="48" t="str">
        <f t="shared" si="33"/>
        <v>-</v>
      </c>
      <c r="BL10" s="48" t="str">
        <f t="shared" si="34"/>
        <v>-</v>
      </c>
      <c r="BM10" s="49" t="str">
        <f t="shared" si="35"/>
        <v>-</v>
      </c>
      <c r="BN10" s="46">
        <f>IFERROR(VLOOKUP($C$2&amp;"-"&amp;$A10&amp;"-"&amp;$D10&amp;"-"&amp;BN$1,data!$L:$N,2,0),)</f>
        <v>0</v>
      </c>
      <c r="BO10" s="47">
        <f>IFERROR(VLOOKUP($C$2&amp;"-"&amp;$A10&amp;"-"&amp;$D10&amp;"-"&amp;BO$1,data!$L:$N,3,0),)</f>
        <v>0</v>
      </c>
      <c r="BP10" s="48" t="str">
        <f t="shared" si="36"/>
        <v>-</v>
      </c>
      <c r="BQ10" s="48" t="str">
        <f t="shared" si="37"/>
        <v>-</v>
      </c>
      <c r="BR10" s="49" t="str">
        <f t="shared" si="38"/>
        <v>-</v>
      </c>
      <c r="BS10" s="46">
        <f>IFERROR(VLOOKUP($C$2&amp;"-"&amp;$A10&amp;"-"&amp;$D10&amp;"-"&amp;BS$1,data!$L:$N,2,0),)</f>
        <v>0</v>
      </c>
      <c r="BT10" s="47">
        <f>IFERROR(VLOOKUP($C$2&amp;"-"&amp;$A10&amp;"-"&amp;$D10&amp;"-"&amp;BT$1,data!$L:$N,3,0),)</f>
        <v>0</v>
      </c>
      <c r="BU10" s="48" t="str">
        <f t="shared" si="39"/>
        <v>-</v>
      </c>
      <c r="BV10" s="48" t="str">
        <f t="shared" si="40"/>
        <v>-</v>
      </c>
      <c r="BW10" s="49" t="str">
        <f t="shared" si="41"/>
        <v>-</v>
      </c>
      <c r="BY10" s="66">
        <f>BS10+AI10</f>
        <v>80</v>
      </c>
      <c r="BZ10" s="47">
        <f t="shared" si="42"/>
        <v>316405.71000000002</v>
      </c>
      <c r="CA10" s="48">
        <f t="shared" si="43"/>
        <v>0.18604651162790697</v>
      </c>
      <c r="CB10" s="48">
        <f t="shared" si="43"/>
        <v>0.17207857992963441</v>
      </c>
      <c r="CC10" s="49">
        <f t="shared" si="44"/>
        <v>3955.0713750000004</v>
      </c>
    </row>
    <row r="11" spans="1:81" s="3" customFormat="1" ht="18" customHeight="1" x14ac:dyDescent="0.3">
      <c r="A11" s="3" t="s">
        <v>2</v>
      </c>
      <c r="C11" s="138"/>
      <c r="D11" s="9" t="s">
        <v>28</v>
      </c>
      <c r="E11" s="46">
        <f>IFERROR(VLOOKUP($C$2&amp;"-"&amp;$A11&amp;"-"&amp;$D11&amp;"-"&amp;E$1,data!$L:$N,2,0),)+IFERROR(VLOOKUP($C$2&amp;"-"&amp;$A11&amp;"-Incubate 2020"&amp;"-"&amp;E$1,data!$L:$N,2,0),)</f>
        <v>0</v>
      </c>
      <c r="F11" s="47">
        <f>IFERROR(VLOOKUP($C$2&amp;"-"&amp;$A11&amp;"-"&amp;$D11&amp;"-"&amp;F$1,data!$L:$N,3,0),)+IFERROR(VLOOKUP($C$2&amp;"-"&amp;$A11&amp;"-Incubate 2020"&amp;"-"&amp;F$1,data!$L:$N,3,0),)</f>
        <v>0</v>
      </c>
      <c r="G11" s="48" t="str">
        <f t="shared" si="2"/>
        <v>-</v>
      </c>
      <c r="H11" s="48" t="str">
        <f t="shared" si="2"/>
        <v>-</v>
      </c>
      <c r="I11" s="49" t="str">
        <f t="shared" si="3"/>
        <v>-</v>
      </c>
      <c r="J11" s="46">
        <f>IFERROR(VLOOKUP($C$2&amp;"-"&amp;$A11&amp;"-"&amp;$D11&amp;"-"&amp;J$1,data!$L:$N,2,0),)+IFERROR(VLOOKUP($C$2&amp;"-"&amp;$A11&amp;"-Incubate 2020"&amp;"-"&amp;J$1,data!$L:$N,2,0),)</f>
        <v>9</v>
      </c>
      <c r="K11" s="47">
        <f>IFERROR(VLOOKUP($C$2&amp;"-"&amp;$A11&amp;"-"&amp;$D11&amp;"-"&amp;K$1,data!$L:$N,3,0),)+IFERROR(VLOOKUP($C$2&amp;"-"&amp;$A11&amp;"-Incubate 2020"&amp;"-"&amp;K$1,data!$L:$N,3,0),)</f>
        <v>57050</v>
      </c>
      <c r="L11" s="48">
        <f t="shared" si="4"/>
        <v>7.1428571428571425E-2</v>
      </c>
      <c r="M11" s="48">
        <f t="shared" si="5"/>
        <v>0.10644451078438689</v>
      </c>
      <c r="N11" s="49">
        <f t="shared" si="6"/>
        <v>6338.8888888888887</v>
      </c>
      <c r="O11" s="46">
        <f>IFERROR(VLOOKUP($C$2&amp;"-"&amp;$A11&amp;"-"&amp;$D11&amp;"-"&amp;O$1,data!$L:$N,2,0),)+IFERROR(VLOOKUP($C$2&amp;"-"&amp;$A11&amp;"-Incubate 2020"&amp;"-"&amp;O$1,data!$L:$N,2,0),)</f>
        <v>19</v>
      </c>
      <c r="P11" s="47">
        <f>IFERROR(VLOOKUP($C$2&amp;"-"&amp;$A11&amp;"-"&amp;$D11&amp;"-"&amp;P$1,data!$L:$N,3,0),)+IFERROR(VLOOKUP($C$2&amp;"-"&amp;$A11&amp;"-Incubate 2020"&amp;"-"&amp;P$1,data!$L:$N,3,0),)</f>
        <v>134000</v>
      </c>
      <c r="Q11" s="48">
        <f t="shared" si="7"/>
        <v>0.23456790123456789</v>
      </c>
      <c r="R11" s="48">
        <f t="shared" si="8"/>
        <v>0.2856198910807729</v>
      </c>
      <c r="S11" s="49">
        <f t="shared" si="9"/>
        <v>7052.6315789473683</v>
      </c>
      <c r="T11" s="46">
        <f>IFERROR(VLOOKUP($C$2&amp;"-"&amp;$A11&amp;"-"&amp;$D11&amp;"-"&amp;T$1,data!$L:$N,2,0),)+IFERROR(VLOOKUP($C$2&amp;"-"&amp;$A11&amp;"-Incubate 2020"&amp;"-"&amp;T$1,data!$L:$N,2,0),)</f>
        <v>0</v>
      </c>
      <c r="U11" s="47">
        <f>IFERROR(VLOOKUP($C$2&amp;"-"&amp;$A11&amp;"-"&amp;$D11&amp;"-"&amp;U$1,data!$L:$N,3,0),)+IFERROR(VLOOKUP($C$2&amp;"-"&amp;$A11&amp;"-Incubate 2020"&amp;"-"&amp;U$1,data!$L:$N,3,0),)</f>
        <v>0</v>
      </c>
      <c r="V11" s="48" t="str">
        <f t="shared" si="10"/>
        <v>-</v>
      </c>
      <c r="W11" s="48" t="str">
        <f t="shared" si="11"/>
        <v>-</v>
      </c>
      <c r="X11" s="49" t="str">
        <f t="shared" si="12"/>
        <v>-</v>
      </c>
      <c r="Y11" s="46">
        <f>IFERROR(VLOOKUP($C$2&amp;"-"&amp;$A11&amp;"-"&amp;$D11&amp;"-"&amp;Y$1,data!$L:$N,2,0),)+IFERROR(VLOOKUP($C$2&amp;"-"&amp;$A11&amp;"-Incubate 2020"&amp;"-"&amp;Y$1,data!$L:$N,2,0),)</f>
        <v>0</v>
      </c>
      <c r="Z11" s="47">
        <f>IFERROR(VLOOKUP($C$2&amp;"-"&amp;$A11&amp;"-"&amp;$D11&amp;"-"&amp;Z$1,data!$L:$N,3,0),)+IFERROR(VLOOKUP($C$2&amp;"-"&amp;$A11&amp;"-Incubate 2020"&amp;"-"&amp;Z$1,data!$L:$N,3,0),)</f>
        <v>0</v>
      </c>
      <c r="AA11" s="48" t="str">
        <f t="shared" si="13"/>
        <v>-</v>
      </c>
      <c r="AB11" s="48" t="str">
        <f t="shared" si="14"/>
        <v>-</v>
      </c>
      <c r="AC11" s="49" t="str">
        <f t="shared" si="15"/>
        <v>-</v>
      </c>
      <c r="AD11" s="46">
        <f>IFERROR(VLOOKUP($C$2&amp;"-"&amp;$A11&amp;"-"&amp;$D11&amp;"-"&amp;AD$1,data!$L:$N,2,0),)+IFERROR(VLOOKUP($C$2&amp;"-"&amp;$A11&amp;"-Incubate 2020"&amp;"-"&amp;AD$1,data!$L:$N,2,0),)</f>
        <v>0</v>
      </c>
      <c r="AE11" s="47">
        <f>IFERROR(VLOOKUP($C$2&amp;"-"&amp;$A11&amp;"-"&amp;$D11&amp;"-"&amp;AE$1,data!$L:$N,3,0),)+IFERROR(VLOOKUP($C$2&amp;"-"&amp;$A11&amp;"-Incubate 2020"&amp;"-"&amp;AE$1,data!$L:$N,3,0),)</f>
        <v>0</v>
      </c>
      <c r="AF11" s="48" t="str">
        <f t="shared" si="16"/>
        <v>-</v>
      </c>
      <c r="AG11" s="48" t="str">
        <f t="shared" si="17"/>
        <v>-</v>
      </c>
      <c r="AH11" s="49" t="str">
        <f t="shared" si="18"/>
        <v>-</v>
      </c>
      <c r="AI11" s="46">
        <f t="shared" si="0"/>
        <v>28</v>
      </c>
      <c r="AJ11" s="47">
        <f t="shared" si="0"/>
        <v>191050</v>
      </c>
      <c r="AK11" s="48">
        <f t="shared" si="19"/>
        <v>7.5880758807588072E-2</v>
      </c>
      <c r="AL11" s="48">
        <f t="shared" si="19"/>
        <v>0.12365207987425998</v>
      </c>
      <c r="AM11" s="49">
        <f t="shared" si="20"/>
        <v>6823.2142857142853</v>
      </c>
      <c r="AN11" s="10"/>
      <c r="AO11" s="46">
        <f>IFERROR(VLOOKUP($C$2&amp;"-"&amp;$A11&amp;"-"&amp;$D11&amp;"-"&amp;AO$1,data!$L:$N,2,0),)+IFERROR(VLOOKUP($C$2&amp;"-"&amp;$A11&amp;"-Incubate 2020"&amp;"-"&amp;AO$1,data!$L:$N,2,0),)</f>
        <v>249</v>
      </c>
      <c r="AP11" s="47">
        <f>IFERROR(VLOOKUP($C$2&amp;"-"&amp;$A11&amp;"-"&amp;$D11&amp;"-"&amp;AP$1,data!$L:$N,3,0),)+IFERROR(VLOOKUP($C$2&amp;"-"&amp;$A11&amp;"-Incubate 2020"&amp;"-"&amp;AP$1,data!$L:$N,3,0),)</f>
        <v>799498.9</v>
      </c>
      <c r="AQ11" s="48">
        <f t="shared" si="21"/>
        <v>0.72383720930232553</v>
      </c>
      <c r="AR11" s="48">
        <f t="shared" si="22"/>
        <v>0.65426079026465145</v>
      </c>
      <c r="AS11" s="49">
        <f t="shared" si="23"/>
        <v>3210.8389558232934</v>
      </c>
      <c r="AT11" s="46">
        <f>IFERROR(VLOOKUP($C$2&amp;"-"&amp;$A11&amp;"-"&amp;$D11&amp;"-"&amp;AT$1,data!$L:$N,2,0),)+IFERROR(VLOOKUP($C$2&amp;"-"&amp;$A11&amp;"-Incubate 2020"&amp;"-"&amp;AT$1,data!$L:$N,2,0),)</f>
        <v>0</v>
      </c>
      <c r="AU11" s="47">
        <f>IFERROR(VLOOKUP($C$2&amp;"-"&amp;$A11&amp;"-"&amp;$D11&amp;"-"&amp;AU$1,data!$L:$N,3,0),)+IFERROR(VLOOKUP($C$2&amp;"-"&amp;$A11&amp;"-Incubate 2020"&amp;"-"&amp;AU$1,data!$L:$N,3,0),)</f>
        <v>0</v>
      </c>
      <c r="AV11" s="48" t="str">
        <f t="shared" si="24"/>
        <v>-</v>
      </c>
      <c r="AW11" s="48" t="str">
        <f t="shared" si="25"/>
        <v>-</v>
      </c>
      <c r="AX11" s="49" t="str">
        <f t="shared" si="26"/>
        <v>-</v>
      </c>
      <c r="AY11" s="46">
        <f>IFERROR(VLOOKUP($C$2&amp;"-"&amp;$A11&amp;"-"&amp;$D11&amp;"-"&amp;AY$1,data!$L:$N,2,0),)+IFERROR(VLOOKUP($C$2&amp;"-"&amp;$A11&amp;"-Incubate 2020"&amp;"-"&amp;AY$1,data!$L:$N,2,0),)</f>
        <v>0</v>
      </c>
      <c r="AZ11" s="47">
        <f>IFERROR(VLOOKUP($C$2&amp;"-"&amp;$A11&amp;"-"&amp;$D11&amp;"-"&amp;AZ$1,data!$L:$N,3,0),)+IFERROR(VLOOKUP($C$2&amp;"-"&amp;$A11&amp;"-Incubate 2020"&amp;"-"&amp;AZ$1,data!$L:$N,3,0),)</f>
        <v>0</v>
      </c>
      <c r="BA11" s="48" t="str">
        <f t="shared" si="27"/>
        <v>-</v>
      </c>
      <c r="BB11" s="48" t="str">
        <f t="shared" si="28"/>
        <v>-</v>
      </c>
      <c r="BC11" s="49" t="str">
        <f t="shared" si="29"/>
        <v>-</v>
      </c>
      <c r="BD11" s="46">
        <f>IFERROR(VLOOKUP($C$2&amp;"-"&amp;$A11&amp;"-"&amp;$D11&amp;"-"&amp;BD$1,data!$L:$N,2,0),)+IFERROR(VLOOKUP($C$2&amp;"-"&amp;$A11&amp;"-Incubate 2020"&amp;"-"&amp;BD$1,data!$L:$N,2,0),)</f>
        <v>0</v>
      </c>
      <c r="BE11" s="47">
        <f>IFERROR(VLOOKUP($C$2&amp;"-"&amp;$A11&amp;"-"&amp;$D11&amp;"-"&amp;BE$1,data!$L:$N,3,0),)+IFERROR(VLOOKUP($C$2&amp;"-"&amp;$A11&amp;"-Incubate 2020"&amp;"-"&amp;BE$1,data!$L:$N,3,0),)</f>
        <v>0</v>
      </c>
      <c r="BF11" s="48" t="str">
        <f t="shared" si="30"/>
        <v>-</v>
      </c>
      <c r="BG11" s="48" t="str">
        <f t="shared" si="31"/>
        <v>-</v>
      </c>
      <c r="BH11" s="49" t="str">
        <f t="shared" si="32"/>
        <v>-</v>
      </c>
      <c r="BI11" s="46">
        <f>IFERROR(VLOOKUP($C$2&amp;"-"&amp;$A11&amp;"-"&amp;$D11&amp;"-"&amp;BI$1,data!$L:$N,2,0),)+IFERROR(VLOOKUP($C$2&amp;"-"&amp;$A11&amp;"-Incubate 2020"&amp;"-"&amp;BI$1,data!$L:$N,2,0),)</f>
        <v>0</v>
      </c>
      <c r="BJ11" s="47">
        <f>IFERROR(VLOOKUP($C$2&amp;"-"&amp;$A11&amp;"-"&amp;$D11&amp;"-"&amp;BJ$1,data!$L:$N,3,0),)+IFERROR(VLOOKUP($C$2&amp;"-"&amp;$A11&amp;"-Incubate 2020"&amp;"-"&amp;BJ$1,data!$L:$N,3,0),)</f>
        <v>0</v>
      </c>
      <c r="BK11" s="48" t="str">
        <f t="shared" si="33"/>
        <v>-</v>
      </c>
      <c r="BL11" s="48" t="str">
        <f t="shared" si="34"/>
        <v>-</v>
      </c>
      <c r="BM11" s="49" t="str">
        <f t="shared" si="35"/>
        <v>-</v>
      </c>
      <c r="BN11" s="46">
        <f>IFERROR(VLOOKUP($C$2&amp;"-"&amp;$A11&amp;"-"&amp;$D11&amp;"-"&amp;BN$1,data!$L:$N,2,0),)+IFERROR(VLOOKUP($C$2&amp;"-"&amp;$A11&amp;"-Incubate 2020"&amp;"-"&amp;BN$1,data!$L:$N,2,0),)</f>
        <v>0</v>
      </c>
      <c r="BO11" s="47">
        <f>IFERROR(VLOOKUP($C$2&amp;"-"&amp;$A11&amp;"-"&amp;$D11&amp;"-"&amp;BO$1,data!$L:$N,3,0),)+IFERROR(VLOOKUP($C$2&amp;"-"&amp;$A11&amp;"-Incubate 2020"&amp;"-"&amp;BO$1,data!$L:$N,3,0),)</f>
        <v>0</v>
      </c>
      <c r="BP11" s="48" t="str">
        <f t="shared" si="36"/>
        <v>-</v>
      </c>
      <c r="BQ11" s="48" t="str">
        <f t="shared" si="37"/>
        <v>-</v>
      </c>
      <c r="BR11" s="49" t="str">
        <f t="shared" si="38"/>
        <v>-</v>
      </c>
      <c r="BS11" s="46">
        <f>IFERROR(VLOOKUP($C$2&amp;"-"&amp;$A11&amp;"-"&amp;$D11&amp;"-"&amp;BS$1,data!$L:$N,2,0),)+IFERROR(VLOOKUP($C$2&amp;"-"&amp;$A11&amp;"-Incubate 2020"&amp;"-"&amp;BS$1,data!$L:$N,2,0),)</f>
        <v>0</v>
      </c>
      <c r="BT11" s="47">
        <f>IFERROR(VLOOKUP($C$2&amp;"-"&amp;$A11&amp;"-"&amp;$D11&amp;"-"&amp;BT$1,data!$L:$N,3,0),)+IFERROR(VLOOKUP($C$2&amp;"-"&amp;$A11&amp;"-Incubate 2020"&amp;"-"&amp;BT$1,data!$L:$N,3,0),)</f>
        <v>0</v>
      </c>
      <c r="BU11" s="48" t="str">
        <f t="shared" si="39"/>
        <v>-</v>
      </c>
      <c r="BV11" s="48" t="str">
        <f t="shared" si="40"/>
        <v>-</v>
      </c>
      <c r="BW11" s="49" t="str">
        <f t="shared" si="41"/>
        <v>-</v>
      </c>
      <c r="BY11" s="66">
        <f t="shared" si="42"/>
        <v>28</v>
      </c>
      <c r="BZ11" s="47">
        <f t="shared" si="42"/>
        <v>191050</v>
      </c>
      <c r="CA11" s="48">
        <f t="shared" si="43"/>
        <v>6.5116279069767441E-2</v>
      </c>
      <c r="CB11" s="48">
        <f t="shared" si="43"/>
        <v>0.10390334831680709</v>
      </c>
      <c r="CC11" s="49">
        <f t="shared" si="44"/>
        <v>6823.2142857142853</v>
      </c>
    </row>
    <row r="12" spans="1:81" s="3" customFormat="1" ht="18" customHeight="1" x14ac:dyDescent="0.3">
      <c r="A12" s="3" t="s">
        <v>2</v>
      </c>
      <c r="C12" s="138"/>
      <c r="D12" s="9" t="s">
        <v>29</v>
      </c>
      <c r="E12" s="46">
        <f>IFERROR(VLOOKUP($C$2&amp;"-"&amp;$A12&amp;"-"&amp;$D12&amp;"-"&amp;E$1,data!$L:$N,2,0),)</f>
        <v>0</v>
      </c>
      <c r="F12" s="47">
        <f>IFERROR(VLOOKUP($C$2&amp;"-"&amp;$A12&amp;"-"&amp;$D12&amp;"-"&amp;F$1,data!$L:$N,3,0),)</f>
        <v>0</v>
      </c>
      <c r="G12" s="48" t="str">
        <f t="shared" si="2"/>
        <v>-</v>
      </c>
      <c r="H12" s="48" t="str">
        <f t="shared" si="2"/>
        <v>-</v>
      </c>
      <c r="I12" s="49" t="str">
        <f t="shared" si="3"/>
        <v>-</v>
      </c>
      <c r="J12" s="46">
        <f>IFERROR(VLOOKUP($C$2&amp;"-"&amp;$A12&amp;"-"&amp;$D12&amp;"-"&amp;J$1,data!$L:$N,2,0),)</f>
        <v>0</v>
      </c>
      <c r="K12" s="47">
        <f>IFERROR(VLOOKUP($C$2&amp;"-"&amp;$A12&amp;"-"&amp;$D12&amp;"-"&amp;K$1,data!$L:$N,3,0),)</f>
        <v>0</v>
      </c>
      <c r="L12" s="48" t="str">
        <f t="shared" ref="L12:M15" si="45">IF(J12&gt;0,J12/J$16,"-")</f>
        <v>-</v>
      </c>
      <c r="M12" s="48" t="str">
        <f t="shared" si="45"/>
        <v>-</v>
      </c>
      <c r="N12" s="49" t="str">
        <f t="shared" ref="N12:N15" si="46">IF(J12&gt;0,K12/J12,"-")</f>
        <v>-</v>
      </c>
      <c r="O12" s="46">
        <f>IFERROR(VLOOKUP($C$2&amp;"-"&amp;$A12&amp;"-"&amp;$D12&amp;"-"&amp;O$1,data!$L:$N,2,0),)</f>
        <v>0</v>
      </c>
      <c r="P12" s="47">
        <f>IFERROR(VLOOKUP($C$2&amp;"-"&amp;$A12&amp;"-"&amp;$D12&amp;"-"&amp;P$1,data!$L:$N,3,0),)</f>
        <v>0</v>
      </c>
      <c r="Q12" s="48" t="str">
        <f t="shared" ref="Q12:R15" si="47">IF(O12&gt;0,O12/O$16,"-")</f>
        <v>-</v>
      </c>
      <c r="R12" s="48" t="str">
        <f t="shared" si="47"/>
        <v>-</v>
      </c>
      <c r="S12" s="49" t="str">
        <f t="shared" ref="S12:S15" si="48">IF(O12&gt;0,P12/O12,"-")</f>
        <v>-</v>
      </c>
      <c r="T12" s="46">
        <f>IFERROR(VLOOKUP($C$2&amp;"-"&amp;$A12&amp;"-"&amp;$D12&amp;"-"&amp;T$1,data!$L:$N,2,0),)</f>
        <v>0</v>
      </c>
      <c r="U12" s="47">
        <f>IFERROR(VLOOKUP($C$2&amp;"-"&amp;$A12&amp;"-"&amp;$D12&amp;"-"&amp;U$1,data!$L:$N,3,0),)</f>
        <v>0</v>
      </c>
      <c r="V12" s="48" t="str">
        <f t="shared" ref="V12:W15" si="49">IF(T12&gt;0,T12/T$16,"-")</f>
        <v>-</v>
      </c>
      <c r="W12" s="48" t="str">
        <f t="shared" si="49"/>
        <v>-</v>
      </c>
      <c r="X12" s="49" t="str">
        <f t="shared" ref="X12:X15" si="50">IF(T12&gt;0,U12/T12,"-")</f>
        <v>-</v>
      </c>
      <c r="Y12" s="46">
        <f>IFERROR(VLOOKUP($C$2&amp;"-"&amp;$A12&amp;"-"&amp;$D12&amp;"-"&amp;Y$1,data!$L:$N,2,0),)</f>
        <v>0</v>
      </c>
      <c r="Z12" s="47">
        <f>IFERROR(VLOOKUP($C$2&amp;"-"&amp;$A12&amp;"-"&amp;$D12&amp;"-"&amp;Z$1,data!$L:$N,3,0),)</f>
        <v>0</v>
      </c>
      <c r="AA12" s="48" t="str">
        <f t="shared" ref="AA12:AB15" si="51">IF(Y12&gt;0,Y12/Y$16,"-")</f>
        <v>-</v>
      </c>
      <c r="AB12" s="48" t="str">
        <f t="shared" si="51"/>
        <v>-</v>
      </c>
      <c r="AC12" s="49" t="str">
        <f t="shared" ref="AC12:AC15" si="52">IF(Y12&gt;0,Z12/Y12,"-")</f>
        <v>-</v>
      </c>
      <c r="AD12" s="46">
        <f>IFERROR(VLOOKUP($C$2&amp;"-"&amp;$A12&amp;"-"&amp;$D12&amp;"-"&amp;AD$1,data!$L:$N,2,0),)</f>
        <v>0</v>
      </c>
      <c r="AE12" s="47">
        <f>IFERROR(VLOOKUP($C$2&amp;"-"&amp;$A12&amp;"-"&amp;$D12&amp;"-"&amp;AE$1,data!$L:$N,3,0),)</f>
        <v>0</v>
      </c>
      <c r="AF12" s="48" t="str">
        <f t="shared" ref="AF12:AG15" si="53">IF(AD12&gt;0,AD12/AD$16,"-")</f>
        <v>-</v>
      </c>
      <c r="AG12" s="48" t="str">
        <f t="shared" si="53"/>
        <v>-</v>
      </c>
      <c r="AH12" s="49" t="str">
        <f t="shared" ref="AH12:AH15" si="54">IF(AD12&gt;0,AE12/AD12,"-")</f>
        <v>-</v>
      </c>
      <c r="AI12" s="46">
        <f t="shared" si="0"/>
        <v>0</v>
      </c>
      <c r="AJ12" s="47">
        <f t="shared" si="0"/>
        <v>0</v>
      </c>
      <c r="AK12" s="48" t="str">
        <f t="shared" si="19"/>
        <v>-</v>
      </c>
      <c r="AL12" s="48" t="str">
        <f t="shared" si="19"/>
        <v>-</v>
      </c>
      <c r="AM12" s="49" t="str">
        <f t="shared" si="20"/>
        <v>-</v>
      </c>
      <c r="AN12" s="10"/>
      <c r="AO12" s="46">
        <f>IFERROR(VLOOKUP($C$2&amp;"-"&amp;$A12&amp;"-"&amp;$D12&amp;"-"&amp;AO$1,data!$L:$N,2,0),)</f>
        <v>2</v>
      </c>
      <c r="AP12" s="47">
        <f>IFERROR(VLOOKUP($C$2&amp;"-"&amp;$A12&amp;"-"&amp;$D12&amp;"-"&amp;AP$1,data!$L:$N,3,0),)</f>
        <v>5827.5</v>
      </c>
      <c r="AQ12" s="48">
        <f t="shared" ref="AQ12:AR15" si="55">IF(AO12&gt;0,AO12/AO$16,"-")</f>
        <v>5.8139534883720929E-3</v>
      </c>
      <c r="AR12" s="48">
        <f t="shared" si="55"/>
        <v>4.768868043805009E-3</v>
      </c>
      <c r="AS12" s="49">
        <f t="shared" ref="AS12:AS15" si="56">IF(AO12&gt;0,AP12/AO12,"-")</f>
        <v>2913.75</v>
      </c>
      <c r="AT12" s="46">
        <f>IFERROR(VLOOKUP($C$2&amp;"-"&amp;$A12&amp;"-"&amp;$D12&amp;"-"&amp;AT$1,data!$L:$N,2,0),)</f>
        <v>0</v>
      </c>
      <c r="AU12" s="47">
        <f>IFERROR(VLOOKUP($C$2&amp;"-"&amp;$A12&amp;"-"&amp;$D12&amp;"-"&amp;AU$1,data!$L:$N,3,0),)</f>
        <v>0</v>
      </c>
      <c r="AV12" s="48" t="str">
        <f t="shared" ref="AV12:AW15" si="57">IF(AT12&gt;0,AT12/AT$16,"-")</f>
        <v>-</v>
      </c>
      <c r="AW12" s="48" t="str">
        <f t="shared" si="57"/>
        <v>-</v>
      </c>
      <c r="AX12" s="49" t="str">
        <f t="shared" ref="AX12:AX15" si="58">IF(AT12&gt;0,AU12/AT12,"-")</f>
        <v>-</v>
      </c>
      <c r="AY12" s="46">
        <f>IFERROR(VLOOKUP($C$2&amp;"-"&amp;$A12&amp;"-"&amp;$D12&amp;"-"&amp;AY$1,data!$L:$N,2,0),)</f>
        <v>0</v>
      </c>
      <c r="AZ12" s="47">
        <f>IFERROR(VLOOKUP($C$2&amp;"-"&amp;$A12&amp;"-"&amp;$D12&amp;"-"&amp;AZ$1,data!$L:$N,3,0),)</f>
        <v>0</v>
      </c>
      <c r="BA12" s="48" t="str">
        <f t="shared" ref="BA12:BB15" si="59">IF(AY12&gt;0,AY12/AY$16,"-")</f>
        <v>-</v>
      </c>
      <c r="BB12" s="48" t="str">
        <f t="shared" si="59"/>
        <v>-</v>
      </c>
      <c r="BC12" s="49" t="str">
        <f t="shared" ref="BC12:BC15" si="60">IF(AY12&gt;0,AZ12/AY12,"-")</f>
        <v>-</v>
      </c>
      <c r="BD12" s="46">
        <f>IFERROR(VLOOKUP($C$2&amp;"-"&amp;$A12&amp;"-"&amp;$D12&amp;"-"&amp;BD$1,data!$L:$N,2,0),)</f>
        <v>0</v>
      </c>
      <c r="BE12" s="47">
        <f>IFERROR(VLOOKUP($C$2&amp;"-"&amp;$A12&amp;"-"&amp;$D12&amp;"-"&amp;BE$1,data!$L:$N,3,0),)</f>
        <v>0</v>
      </c>
      <c r="BF12" s="48" t="str">
        <f t="shared" ref="BF12:BG15" si="61">IF(BD12&gt;0,BD12/BD$16,"-")</f>
        <v>-</v>
      </c>
      <c r="BG12" s="48" t="str">
        <f t="shared" si="61"/>
        <v>-</v>
      </c>
      <c r="BH12" s="49" t="str">
        <f t="shared" ref="BH12:BH15" si="62">IF(BD12&gt;0,BE12/BD12,"-")</f>
        <v>-</v>
      </c>
      <c r="BI12" s="46">
        <f>IFERROR(VLOOKUP($C$2&amp;"-"&amp;$A12&amp;"-"&amp;$D12&amp;"-"&amp;BI$1,data!$L:$N,2,0),)</f>
        <v>0</v>
      </c>
      <c r="BJ12" s="47">
        <f>IFERROR(VLOOKUP($C$2&amp;"-"&amp;$A12&amp;"-"&amp;$D12&amp;"-"&amp;BJ$1,data!$L:$N,3,0),)</f>
        <v>0</v>
      </c>
      <c r="BK12" s="48" t="str">
        <f t="shared" ref="BK12:BL15" si="63">IF(BI12&gt;0,BI12/BI$16,"-")</f>
        <v>-</v>
      </c>
      <c r="BL12" s="48" t="str">
        <f t="shared" si="63"/>
        <v>-</v>
      </c>
      <c r="BM12" s="49" t="str">
        <f t="shared" ref="BM12:BM15" si="64">IF(BI12&gt;0,BJ12/BI12,"-")</f>
        <v>-</v>
      </c>
      <c r="BN12" s="46">
        <f>IFERROR(VLOOKUP($C$2&amp;"-"&amp;$A12&amp;"-"&amp;$D12&amp;"-"&amp;BN$1,data!$L:$N,2,0),)</f>
        <v>0</v>
      </c>
      <c r="BO12" s="47">
        <f>IFERROR(VLOOKUP($C$2&amp;"-"&amp;$A12&amp;"-"&amp;$D12&amp;"-"&amp;BO$1,data!$L:$N,3,0),)</f>
        <v>0</v>
      </c>
      <c r="BP12" s="48" t="str">
        <f t="shared" ref="BP12:BQ15" si="65">IF(BN12&gt;0,BN12/BN$16,"-")</f>
        <v>-</v>
      </c>
      <c r="BQ12" s="48" t="str">
        <f t="shared" si="65"/>
        <v>-</v>
      </c>
      <c r="BR12" s="49" t="str">
        <f t="shared" ref="BR12:BR15" si="66">IF(BN12&gt;0,BO12/BN12,"-")</f>
        <v>-</v>
      </c>
      <c r="BS12" s="46">
        <f t="shared" si="1"/>
        <v>2</v>
      </c>
      <c r="BT12" s="47">
        <f t="shared" si="1"/>
        <v>5827.5</v>
      </c>
      <c r="BU12" s="48">
        <f t="shared" ref="BU12:BV15" si="67">IF(BS12&gt;0,BS12/BS$16,"-")</f>
        <v>3.2786885245901641E-2</v>
      </c>
      <c r="BV12" s="48">
        <f t="shared" si="67"/>
        <v>1.984389874943086E-2</v>
      </c>
      <c r="BW12" s="49">
        <f t="shared" ref="BW12:BW15" si="68">IF(BS12&gt;0,BT12/BS12,"-")</f>
        <v>2913.75</v>
      </c>
      <c r="BY12" s="66">
        <f t="shared" si="42"/>
        <v>2</v>
      </c>
      <c r="BZ12" s="47">
        <f t="shared" si="42"/>
        <v>5827.5</v>
      </c>
      <c r="CA12" s="48">
        <f t="shared" si="43"/>
        <v>4.6511627906976744E-3</v>
      </c>
      <c r="CB12" s="48">
        <f t="shared" si="43"/>
        <v>3.1693104544160862E-3</v>
      </c>
      <c r="CC12" s="49">
        <f t="shared" si="44"/>
        <v>2913.75</v>
      </c>
    </row>
    <row r="13" spans="1:81" s="3" customFormat="1" x14ac:dyDescent="0.3">
      <c r="A13" s="3" t="s">
        <v>2</v>
      </c>
      <c r="C13" s="138"/>
      <c r="D13" s="9" t="s">
        <v>30</v>
      </c>
      <c r="E13" s="46">
        <f>IFERROR(VLOOKUP($C$2&amp;"-"&amp;$A13&amp;"-"&amp;$D13&amp;"-"&amp;E$1,data!$L:$N,2,0),)</f>
        <v>0</v>
      </c>
      <c r="F13" s="47">
        <f>IFERROR(VLOOKUP($C$2&amp;"-"&amp;$A13&amp;"-"&amp;$D13&amp;"-"&amp;F$1,data!$L:$N,3,0),)</f>
        <v>0</v>
      </c>
      <c r="G13" s="48" t="str">
        <f t="shared" si="2"/>
        <v>-</v>
      </c>
      <c r="H13" s="48" t="str">
        <f t="shared" si="2"/>
        <v>-</v>
      </c>
      <c r="I13" s="49" t="str">
        <f t="shared" si="3"/>
        <v>-</v>
      </c>
      <c r="J13" s="46">
        <f>IFERROR(VLOOKUP($C$2&amp;"-"&amp;$A13&amp;"-"&amp;$D13&amp;"-"&amp;J$1,data!$L:$N,2,0),)</f>
        <v>0</v>
      </c>
      <c r="K13" s="47">
        <f>IFERROR(VLOOKUP($C$2&amp;"-"&amp;$A13&amp;"-"&amp;$D13&amp;"-"&amp;K$1,data!$L:$N,3,0),)</f>
        <v>0</v>
      </c>
      <c r="L13" s="48" t="str">
        <f t="shared" si="45"/>
        <v>-</v>
      </c>
      <c r="M13" s="48" t="str">
        <f t="shared" si="45"/>
        <v>-</v>
      </c>
      <c r="N13" s="49" t="str">
        <f t="shared" si="46"/>
        <v>-</v>
      </c>
      <c r="O13" s="46">
        <f>IFERROR(VLOOKUP($C$2&amp;"-"&amp;$A13&amp;"-"&amp;$D13&amp;"-"&amp;O$1,data!$L:$N,2,0),)</f>
        <v>0</v>
      </c>
      <c r="P13" s="47">
        <f>IFERROR(VLOOKUP($C$2&amp;"-"&amp;$A13&amp;"-"&amp;$D13&amp;"-"&amp;P$1,data!$L:$N,3,0),)</f>
        <v>0</v>
      </c>
      <c r="Q13" s="48" t="str">
        <f t="shared" si="47"/>
        <v>-</v>
      </c>
      <c r="R13" s="48" t="str">
        <f t="shared" si="47"/>
        <v>-</v>
      </c>
      <c r="S13" s="49" t="str">
        <f t="shared" si="48"/>
        <v>-</v>
      </c>
      <c r="T13" s="46">
        <f>IFERROR(VLOOKUP($C$2&amp;"-"&amp;$A13&amp;"-"&amp;$D13&amp;"-"&amp;T$1,data!$L:$N,2,0),)</f>
        <v>0</v>
      </c>
      <c r="U13" s="47">
        <f>IFERROR(VLOOKUP($C$2&amp;"-"&amp;$A13&amp;"-"&amp;$D13&amp;"-"&amp;U$1,data!$L:$N,3,0),)</f>
        <v>0</v>
      </c>
      <c r="V13" s="48" t="str">
        <f t="shared" si="49"/>
        <v>-</v>
      </c>
      <c r="W13" s="48" t="str">
        <f t="shared" si="49"/>
        <v>-</v>
      </c>
      <c r="X13" s="49" t="str">
        <f t="shared" si="50"/>
        <v>-</v>
      </c>
      <c r="Y13" s="46">
        <f>IFERROR(VLOOKUP($C$2&amp;"-"&amp;$A13&amp;"-"&amp;$D13&amp;"-"&amp;Y$1,data!$L:$N,2,0),)</f>
        <v>0</v>
      </c>
      <c r="Z13" s="47">
        <f>IFERROR(VLOOKUP($C$2&amp;"-"&amp;$A13&amp;"-"&amp;$D13&amp;"-"&amp;Z$1,data!$L:$N,3,0),)</f>
        <v>0</v>
      </c>
      <c r="AA13" s="48" t="str">
        <f t="shared" si="51"/>
        <v>-</v>
      </c>
      <c r="AB13" s="48" t="str">
        <f t="shared" si="51"/>
        <v>-</v>
      </c>
      <c r="AC13" s="49" t="str">
        <f t="shared" si="52"/>
        <v>-</v>
      </c>
      <c r="AD13" s="46">
        <f>IFERROR(VLOOKUP($C$2&amp;"-"&amp;$A13&amp;"-"&amp;$D13&amp;"-"&amp;AD$1,data!$L:$N,2,0),)</f>
        <v>0</v>
      </c>
      <c r="AE13" s="47">
        <f>IFERROR(VLOOKUP($C$2&amp;"-"&amp;$A13&amp;"-"&amp;$D13&amp;"-"&amp;AE$1,data!$L:$N,3,0),)</f>
        <v>0</v>
      </c>
      <c r="AF13" s="48" t="str">
        <f t="shared" si="53"/>
        <v>-</v>
      </c>
      <c r="AG13" s="48" t="str">
        <f t="shared" si="53"/>
        <v>-</v>
      </c>
      <c r="AH13" s="49" t="str">
        <f t="shared" si="54"/>
        <v>-</v>
      </c>
      <c r="AI13" s="46">
        <f t="shared" si="0"/>
        <v>0</v>
      </c>
      <c r="AJ13" s="47">
        <f t="shared" si="0"/>
        <v>0</v>
      </c>
      <c r="AK13" s="48" t="str">
        <f t="shared" si="19"/>
        <v>-</v>
      </c>
      <c r="AL13" s="48" t="str">
        <f t="shared" si="19"/>
        <v>-</v>
      </c>
      <c r="AM13" s="49" t="str">
        <f t="shared" si="20"/>
        <v>-</v>
      </c>
      <c r="AN13" s="10"/>
      <c r="AO13" s="46">
        <f>IFERROR(VLOOKUP($C$2&amp;"-"&amp;$A13&amp;"-"&amp;$D13&amp;"-"&amp;AO$1,data!$L:$N,2,0),)</f>
        <v>0</v>
      </c>
      <c r="AP13" s="47">
        <f>IFERROR(VLOOKUP($C$2&amp;"-"&amp;$A13&amp;"-"&amp;$D13&amp;"-"&amp;AP$1,data!$L:$N,3,0),)</f>
        <v>0</v>
      </c>
      <c r="AQ13" s="48" t="str">
        <f t="shared" si="55"/>
        <v>-</v>
      </c>
      <c r="AR13" s="48" t="str">
        <f t="shared" si="55"/>
        <v>-</v>
      </c>
      <c r="AS13" s="49" t="str">
        <f t="shared" si="56"/>
        <v>-</v>
      </c>
      <c r="AT13" s="46">
        <f>IFERROR(VLOOKUP($C$2&amp;"-"&amp;$A13&amp;"-"&amp;$D13&amp;"-"&amp;AT$1,data!$L:$N,2,0),)</f>
        <v>0</v>
      </c>
      <c r="AU13" s="47">
        <f>IFERROR(VLOOKUP($C$2&amp;"-"&amp;$A13&amp;"-"&amp;$D13&amp;"-"&amp;AU$1,data!$L:$N,3,0),)</f>
        <v>0</v>
      </c>
      <c r="AV13" s="48" t="str">
        <f t="shared" si="57"/>
        <v>-</v>
      </c>
      <c r="AW13" s="48" t="str">
        <f t="shared" si="57"/>
        <v>-</v>
      </c>
      <c r="AX13" s="49" t="str">
        <f t="shared" si="58"/>
        <v>-</v>
      </c>
      <c r="AY13" s="46">
        <f>IFERROR(VLOOKUP($C$2&amp;"-"&amp;$A13&amp;"-"&amp;$D13&amp;"-"&amp;AY$1,data!$L:$N,2,0),)</f>
        <v>0</v>
      </c>
      <c r="AZ13" s="47">
        <f>IFERROR(VLOOKUP($C$2&amp;"-"&amp;$A13&amp;"-"&amp;$D13&amp;"-"&amp;AZ$1,data!$L:$N,3,0),)</f>
        <v>0</v>
      </c>
      <c r="BA13" s="48" t="str">
        <f t="shared" si="59"/>
        <v>-</v>
      </c>
      <c r="BB13" s="48" t="str">
        <f t="shared" si="59"/>
        <v>-</v>
      </c>
      <c r="BC13" s="49" t="str">
        <f t="shared" si="60"/>
        <v>-</v>
      </c>
      <c r="BD13" s="46">
        <f>IFERROR(VLOOKUP($C$2&amp;"-"&amp;$A13&amp;"-"&amp;$D13&amp;"-"&amp;BD$1,data!$L:$N,2,0),)</f>
        <v>0</v>
      </c>
      <c r="BE13" s="47">
        <f>IFERROR(VLOOKUP($C$2&amp;"-"&amp;$A13&amp;"-"&amp;$D13&amp;"-"&amp;BE$1,data!$L:$N,3,0),)</f>
        <v>0</v>
      </c>
      <c r="BF13" s="48" t="str">
        <f t="shared" si="61"/>
        <v>-</v>
      </c>
      <c r="BG13" s="48" t="str">
        <f t="shared" si="61"/>
        <v>-</v>
      </c>
      <c r="BH13" s="49" t="str">
        <f t="shared" si="62"/>
        <v>-</v>
      </c>
      <c r="BI13" s="46">
        <f>IFERROR(VLOOKUP($C$2&amp;"-"&amp;$A13&amp;"-"&amp;$D13&amp;"-"&amp;BI$1,data!$L:$N,2,0),)</f>
        <v>0</v>
      </c>
      <c r="BJ13" s="47">
        <f>IFERROR(VLOOKUP($C$2&amp;"-"&amp;$A13&amp;"-"&amp;$D13&amp;"-"&amp;BJ$1,data!$L:$N,3,0),)</f>
        <v>0</v>
      </c>
      <c r="BK13" s="48" t="str">
        <f t="shared" si="63"/>
        <v>-</v>
      </c>
      <c r="BL13" s="48" t="str">
        <f t="shared" si="63"/>
        <v>-</v>
      </c>
      <c r="BM13" s="49" t="str">
        <f t="shared" si="64"/>
        <v>-</v>
      </c>
      <c r="BN13" s="46">
        <f>IFERROR(VLOOKUP($C$2&amp;"-"&amp;$A13&amp;"-"&amp;$D13&amp;"-"&amp;BN$1,data!$L:$N,2,0),)</f>
        <v>0</v>
      </c>
      <c r="BO13" s="47">
        <f>IFERROR(VLOOKUP($C$2&amp;"-"&amp;$A13&amp;"-"&amp;$D13&amp;"-"&amp;BO$1,data!$L:$N,3,0),)</f>
        <v>0</v>
      </c>
      <c r="BP13" s="48" t="str">
        <f t="shared" si="65"/>
        <v>-</v>
      </c>
      <c r="BQ13" s="48" t="str">
        <f t="shared" si="65"/>
        <v>-</v>
      </c>
      <c r="BR13" s="49" t="str">
        <f t="shared" si="66"/>
        <v>-</v>
      </c>
      <c r="BS13" s="46">
        <f t="shared" si="1"/>
        <v>0</v>
      </c>
      <c r="BT13" s="47">
        <f t="shared" si="1"/>
        <v>0</v>
      </c>
      <c r="BU13" s="48" t="str">
        <f t="shared" si="67"/>
        <v>-</v>
      </c>
      <c r="BV13" s="48" t="str">
        <f t="shared" si="67"/>
        <v>-</v>
      </c>
      <c r="BW13" s="49" t="str">
        <f t="shared" si="68"/>
        <v>-</v>
      </c>
      <c r="BY13" s="66">
        <f t="shared" si="42"/>
        <v>0</v>
      </c>
      <c r="BZ13" s="47">
        <f t="shared" si="42"/>
        <v>0</v>
      </c>
      <c r="CA13" s="48" t="str">
        <f t="shared" si="43"/>
        <v>-</v>
      </c>
      <c r="CB13" s="48" t="str">
        <f t="shared" si="43"/>
        <v>-</v>
      </c>
      <c r="CC13" s="49" t="str">
        <f t="shared" si="44"/>
        <v>-</v>
      </c>
    </row>
    <row r="14" spans="1:81" s="3" customFormat="1" x14ac:dyDescent="0.3">
      <c r="A14" s="3" t="s">
        <v>2</v>
      </c>
      <c r="C14" s="138"/>
      <c r="D14" s="9" t="s">
        <v>31</v>
      </c>
      <c r="E14" s="46">
        <f>IFERROR(VLOOKUP($C$2&amp;"-"&amp;$A14&amp;"-"&amp;$D14&amp;"-"&amp;E$1,data!$L:$N,2,0),)</f>
        <v>0</v>
      </c>
      <c r="F14" s="47">
        <f>IFERROR(VLOOKUP($C$2&amp;"-"&amp;$A14&amp;"-"&amp;$D14&amp;"-"&amp;F$1,data!$L:$N,3,0),)</f>
        <v>0</v>
      </c>
      <c r="G14" s="48" t="str">
        <f t="shared" si="2"/>
        <v>-</v>
      </c>
      <c r="H14" s="48" t="str">
        <f t="shared" si="2"/>
        <v>-</v>
      </c>
      <c r="I14" s="49" t="str">
        <f t="shared" si="3"/>
        <v>-</v>
      </c>
      <c r="J14" s="46">
        <f>IFERROR(VLOOKUP($C$2&amp;"-"&amp;$A14&amp;"-"&amp;$D14&amp;"-"&amp;J$1,data!$L:$N,2,0),)</f>
        <v>0</v>
      </c>
      <c r="K14" s="47">
        <f>IFERROR(VLOOKUP($C$2&amp;"-"&amp;$A14&amp;"-"&amp;$D14&amp;"-"&amp;K$1,data!$L:$N,3,0),)</f>
        <v>0</v>
      </c>
      <c r="L14" s="48" t="str">
        <f t="shared" si="45"/>
        <v>-</v>
      </c>
      <c r="M14" s="48" t="str">
        <f t="shared" si="45"/>
        <v>-</v>
      </c>
      <c r="N14" s="49" t="str">
        <f t="shared" si="46"/>
        <v>-</v>
      </c>
      <c r="O14" s="46">
        <f>IFERROR(VLOOKUP($C$2&amp;"-"&amp;$A14&amp;"-"&amp;$D14&amp;"-"&amp;O$1,data!$L:$N,2,0),)</f>
        <v>0</v>
      </c>
      <c r="P14" s="47">
        <f>IFERROR(VLOOKUP($C$2&amp;"-"&amp;$A14&amp;"-"&amp;$D14&amp;"-"&amp;P$1,data!$L:$N,3,0),)</f>
        <v>0</v>
      </c>
      <c r="Q14" s="48" t="str">
        <f t="shared" si="47"/>
        <v>-</v>
      </c>
      <c r="R14" s="48" t="str">
        <f t="shared" si="47"/>
        <v>-</v>
      </c>
      <c r="S14" s="49" t="str">
        <f t="shared" si="48"/>
        <v>-</v>
      </c>
      <c r="T14" s="46">
        <f>IFERROR(VLOOKUP($C$2&amp;"-"&amp;$A14&amp;"-"&amp;$D14&amp;"-"&amp;T$1,data!$L:$N,2,0),)</f>
        <v>0</v>
      </c>
      <c r="U14" s="47">
        <f>IFERROR(VLOOKUP($C$2&amp;"-"&amp;$A14&amp;"-"&amp;$D14&amp;"-"&amp;U$1,data!$L:$N,3,0),)</f>
        <v>0</v>
      </c>
      <c r="V14" s="48" t="str">
        <f t="shared" si="49"/>
        <v>-</v>
      </c>
      <c r="W14" s="48" t="str">
        <f t="shared" si="49"/>
        <v>-</v>
      </c>
      <c r="X14" s="49" t="str">
        <f t="shared" si="50"/>
        <v>-</v>
      </c>
      <c r="Y14" s="46">
        <f>IFERROR(VLOOKUP($C$2&amp;"-"&amp;$A14&amp;"-"&amp;$D14&amp;"-"&amp;Y$1,data!$L:$N,2,0),)</f>
        <v>0</v>
      </c>
      <c r="Z14" s="47">
        <f>IFERROR(VLOOKUP($C$2&amp;"-"&amp;$A14&amp;"-"&amp;$D14&amp;"-"&amp;Z$1,data!$L:$N,3,0),)</f>
        <v>0</v>
      </c>
      <c r="AA14" s="48" t="str">
        <f t="shared" si="51"/>
        <v>-</v>
      </c>
      <c r="AB14" s="48" t="str">
        <f t="shared" si="51"/>
        <v>-</v>
      </c>
      <c r="AC14" s="49" t="str">
        <f t="shared" si="52"/>
        <v>-</v>
      </c>
      <c r="AD14" s="46">
        <f>IFERROR(VLOOKUP($C$2&amp;"-"&amp;$A14&amp;"-"&amp;$D14&amp;"-"&amp;AD$1,data!$L:$N,2,0),)</f>
        <v>0</v>
      </c>
      <c r="AE14" s="47">
        <f>IFERROR(VLOOKUP($C$2&amp;"-"&amp;$A14&amp;"-"&amp;$D14&amp;"-"&amp;AE$1,data!$L:$N,3,0),)</f>
        <v>0</v>
      </c>
      <c r="AF14" s="48" t="str">
        <f t="shared" si="53"/>
        <v>-</v>
      </c>
      <c r="AG14" s="48" t="str">
        <f t="shared" si="53"/>
        <v>-</v>
      </c>
      <c r="AH14" s="49" t="str">
        <f t="shared" si="54"/>
        <v>-</v>
      </c>
      <c r="AI14" s="46">
        <f t="shared" si="0"/>
        <v>0</v>
      </c>
      <c r="AJ14" s="47">
        <f t="shared" si="0"/>
        <v>0</v>
      </c>
      <c r="AK14" s="48" t="str">
        <f t="shared" si="19"/>
        <v>-</v>
      </c>
      <c r="AL14" s="48" t="str">
        <f t="shared" si="19"/>
        <v>-</v>
      </c>
      <c r="AM14" s="49" t="str">
        <f t="shared" si="20"/>
        <v>-</v>
      </c>
      <c r="AN14" s="10"/>
      <c r="AO14" s="46">
        <f>IFERROR(VLOOKUP($C$2&amp;"-"&amp;$A14&amp;"-"&amp;$D14&amp;"-"&amp;AO$1,data!$L:$N,2,0),)</f>
        <v>0</v>
      </c>
      <c r="AP14" s="47">
        <f>IFERROR(VLOOKUP($C$2&amp;"-"&amp;$A14&amp;"-"&amp;$D14&amp;"-"&amp;AP$1,data!$L:$N,3,0),)</f>
        <v>0</v>
      </c>
      <c r="AQ14" s="48" t="str">
        <f t="shared" si="55"/>
        <v>-</v>
      </c>
      <c r="AR14" s="48" t="str">
        <f t="shared" si="55"/>
        <v>-</v>
      </c>
      <c r="AS14" s="49" t="str">
        <f t="shared" si="56"/>
        <v>-</v>
      </c>
      <c r="AT14" s="46">
        <f>IFERROR(VLOOKUP($C$2&amp;"-"&amp;$A14&amp;"-"&amp;$D14&amp;"-"&amp;AT$1,data!$L:$N,2,0),)</f>
        <v>0</v>
      </c>
      <c r="AU14" s="47">
        <f>IFERROR(VLOOKUP($C$2&amp;"-"&amp;$A14&amp;"-"&amp;$D14&amp;"-"&amp;AU$1,data!$L:$N,3,0),)</f>
        <v>0</v>
      </c>
      <c r="AV14" s="48" t="str">
        <f t="shared" si="57"/>
        <v>-</v>
      </c>
      <c r="AW14" s="48" t="str">
        <f t="shared" si="57"/>
        <v>-</v>
      </c>
      <c r="AX14" s="49" t="str">
        <f t="shared" si="58"/>
        <v>-</v>
      </c>
      <c r="AY14" s="46">
        <f>IFERROR(VLOOKUP($C$2&amp;"-"&amp;$A14&amp;"-"&amp;$D14&amp;"-"&amp;AY$1,data!$L:$N,2,0),)</f>
        <v>0</v>
      </c>
      <c r="AZ14" s="47">
        <f>IFERROR(VLOOKUP($C$2&amp;"-"&amp;$A14&amp;"-"&amp;$D14&amp;"-"&amp;AZ$1,data!$L:$N,3,0),)</f>
        <v>0</v>
      </c>
      <c r="BA14" s="48" t="str">
        <f t="shared" si="59"/>
        <v>-</v>
      </c>
      <c r="BB14" s="48" t="str">
        <f t="shared" si="59"/>
        <v>-</v>
      </c>
      <c r="BC14" s="49" t="str">
        <f t="shared" si="60"/>
        <v>-</v>
      </c>
      <c r="BD14" s="46">
        <f>IFERROR(VLOOKUP($C$2&amp;"-"&amp;$A14&amp;"-"&amp;$D14&amp;"-"&amp;BD$1,data!$L:$N,2,0),)</f>
        <v>0</v>
      </c>
      <c r="BE14" s="47">
        <f>IFERROR(VLOOKUP($C$2&amp;"-"&amp;$A14&amp;"-"&amp;$D14&amp;"-"&amp;BE$1,data!$L:$N,3,0),)</f>
        <v>0</v>
      </c>
      <c r="BF14" s="48" t="str">
        <f t="shared" si="61"/>
        <v>-</v>
      </c>
      <c r="BG14" s="48" t="str">
        <f t="shared" si="61"/>
        <v>-</v>
      </c>
      <c r="BH14" s="49" t="str">
        <f t="shared" si="62"/>
        <v>-</v>
      </c>
      <c r="BI14" s="46">
        <f>IFERROR(VLOOKUP($C$2&amp;"-"&amp;$A14&amp;"-"&amp;$D14&amp;"-"&amp;BI$1,data!$L:$N,2,0),)</f>
        <v>0</v>
      </c>
      <c r="BJ14" s="47">
        <f>IFERROR(VLOOKUP($C$2&amp;"-"&amp;$A14&amp;"-"&amp;$D14&amp;"-"&amp;BJ$1,data!$L:$N,3,0),)</f>
        <v>0</v>
      </c>
      <c r="BK14" s="48" t="str">
        <f t="shared" si="63"/>
        <v>-</v>
      </c>
      <c r="BL14" s="48" t="str">
        <f t="shared" si="63"/>
        <v>-</v>
      </c>
      <c r="BM14" s="49" t="str">
        <f t="shared" si="64"/>
        <v>-</v>
      </c>
      <c r="BN14" s="46">
        <f>IFERROR(VLOOKUP($C$2&amp;"-"&amp;$A14&amp;"-"&amp;$D14&amp;"-"&amp;BN$1,data!$L:$N,2,0),)</f>
        <v>0</v>
      </c>
      <c r="BO14" s="47">
        <f>IFERROR(VLOOKUP($C$2&amp;"-"&amp;$A14&amp;"-"&amp;$D14&amp;"-"&amp;BO$1,data!$L:$N,3,0),)</f>
        <v>0</v>
      </c>
      <c r="BP14" s="48" t="str">
        <f t="shared" si="65"/>
        <v>-</v>
      </c>
      <c r="BQ14" s="48" t="str">
        <f t="shared" si="65"/>
        <v>-</v>
      </c>
      <c r="BR14" s="49" t="str">
        <f t="shared" si="66"/>
        <v>-</v>
      </c>
      <c r="BS14" s="46">
        <f t="shared" si="1"/>
        <v>0</v>
      </c>
      <c r="BT14" s="47">
        <f t="shared" si="1"/>
        <v>0</v>
      </c>
      <c r="BU14" s="48" t="str">
        <f t="shared" si="67"/>
        <v>-</v>
      </c>
      <c r="BV14" s="48" t="str">
        <f t="shared" si="67"/>
        <v>-</v>
      </c>
      <c r="BW14" s="49" t="str">
        <f t="shared" si="68"/>
        <v>-</v>
      </c>
      <c r="BY14" s="66">
        <f t="shared" si="42"/>
        <v>0</v>
      </c>
      <c r="BZ14" s="47">
        <f t="shared" si="42"/>
        <v>0</v>
      </c>
      <c r="CA14" s="48" t="str">
        <f t="shared" si="43"/>
        <v>-</v>
      </c>
      <c r="CB14" s="48" t="str">
        <f t="shared" si="43"/>
        <v>-</v>
      </c>
      <c r="CC14" s="49" t="str">
        <f t="shared" si="44"/>
        <v>-</v>
      </c>
    </row>
    <row r="15" spans="1:81" s="3" customFormat="1" ht="15.65" thickBot="1" x14ac:dyDescent="0.35">
      <c r="A15" s="3" t="s">
        <v>2</v>
      </c>
      <c r="C15" s="139"/>
      <c r="D15" s="11" t="s">
        <v>25</v>
      </c>
      <c r="E15" s="46">
        <f>SUMIFS(data!$M:$M,data!$I:$I,$C$2,data!$J:$J,$A15,data!$H:$H,E$1,data!$K:$K,$D15)</f>
        <v>7</v>
      </c>
      <c r="F15" s="47">
        <f>SUMIFS(data!$N:$N,data!$I:$I,$C$2,data!$J:$J,$A15,data!$H:$H,E$1,data!$K:$K,$D15)</f>
        <v>28815</v>
      </c>
      <c r="G15" s="48">
        <f t="shared" si="2"/>
        <v>4.3209876543209874E-2</v>
      </c>
      <c r="H15" s="48">
        <f t="shared" si="2"/>
        <v>5.3366452697719099E-2</v>
      </c>
      <c r="I15" s="49">
        <f t="shared" si="3"/>
        <v>4116.4285714285716</v>
      </c>
      <c r="J15" s="46">
        <f>SUMIFS(data!$M:$M,data!$I:$I,$C$2,data!$J:$J,$A15,data!$H:$H,J$1,data!$K:$K,$D15)</f>
        <v>3</v>
      </c>
      <c r="K15" s="47">
        <f>SUMIFS(data!$N:$N,data!$I:$I,$C$2,data!$J:$J,$A15,data!$H:$H,J$1,data!$K:$K,$D15)</f>
        <v>21595</v>
      </c>
      <c r="L15" s="48">
        <f t="shared" si="45"/>
        <v>2.3809523809523808E-2</v>
      </c>
      <c r="M15" s="48">
        <f t="shared" si="45"/>
        <v>4.0292185984028658E-2</v>
      </c>
      <c r="N15" s="49">
        <f t="shared" si="46"/>
        <v>7198.333333333333</v>
      </c>
      <c r="O15" s="46">
        <f>SUMIFS(data!$M:$M,data!$I:$I,$C$2,data!$J:$J,$A15,data!$H:$H,O$1,data!$K:$K,$D15)</f>
        <v>6</v>
      </c>
      <c r="P15" s="47">
        <f>SUMIFS(data!$N:$N,data!$I:$I,$C$2,data!$J:$J,$A15,data!$H:$H,O$1,data!$K:$K,$D15)</f>
        <v>44240</v>
      </c>
      <c r="Q15" s="48">
        <f t="shared" si="47"/>
        <v>7.407407407407407E-2</v>
      </c>
      <c r="R15" s="48">
        <f t="shared" si="47"/>
        <v>9.4297193891144715E-2</v>
      </c>
      <c r="S15" s="49">
        <f t="shared" si="48"/>
        <v>7373.333333333333</v>
      </c>
      <c r="T15" s="46">
        <f>SUMIFS(data!$M:$M,data!$I:$I,$C$2,data!$J:$J,$A15,data!$H:$H,T$1,data!$K:$K,$D15)</f>
        <v>0</v>
      </c>
      <c r="U15" s="47">
        <f>SUMIFS(data!$N:$N,data!$I:$I,$C$2,data!$J:$J,$A15,data!$H:$H,T$1,data!$K:$K,$D15)</f>
        <v>0</v>
      </c>
      <c r="V15" s="48" t="str">
        <f t="shared" si="49"/>
        <v>-</v>
      </c>
      <c r="W15" s="48" t="str">
        <f t="shared" si="49"/>
        <v>-</v>
      </c>
      <c r="X15" s="49" t="str">
        <f t="shared" si="50"/>
        <v>-</v>
      </c>
      <c r="Y15" s="46">
        <f>SUMIFS(data!$M:$M,data!$I:$I,$C$2,data!$J:$J,$A15,data!$H:$H,Y$1,data!$K:$K,$D15)</f>
        <v>0</v>
      </c>
      <c r="Z15" s="47">
        <f>SUMIFS(data!$N:$N,data!$I:$I,$C$2,data!$J:$J,$A15,data!$H:$H,Y$1,data!$K:$K,$D15)</f>
        <v>0</v>
      </c>
      <c r="AA15" s="48" t="str">
        <f t="shared" si="51"/>
        <v>-</v>
      </c>
      <c r="AB15" s="48" t="str">
        <f t="shared" si="51"/>
        <v>-</v>
      </c>
      <c r="AC15" s="49" t="str">
        <f t="shared" si="52"/>
        <v>-</v>
      </c>
      <c r="AD15" s="46">
        <f>SUMIFS(data!$M:$M,data!$I:$I,$C$2,data!$J:$J,$A15,data!$H:$H,AD$1,data!$K:$K,$D15)</f>
        <v>0</v>
      </c>
      <c r="AE15" s="47">
        <f>SUMIFS(data!$N:$N,data!$I:$I,$C$2,data!$J:$J,$A15,data!$H:$H,AD$1,data!$K:$K,$D15)</f>
        <v>0</v>
      </c>
      <c r="AF15" s="48" t="str">
        <f t="shared" si="53"/>
        <v>-</v>
      </c>
      <c r="AG15" s="48" t="str">
        <f t="shared" si="53"/>
        <v>-</v>
      </c>
      <c r="AH15" s="49" t="str">
        <f t="shared" si="54"/>
        <v>-</v>
      </c>
      <c r="AI15" s="46">
        <f t="shared" si="0"/>
        <v>16</v>
      </c>
      <c r="AJ15" s="47">
        <f t="shared" si="0"/>
        <v>94650</v>
      </c>
      <c r="AK15" s="48">
        <f t="shared" si="19"/>
        <v>4.3360433604336043E-2</v>
      </c>
      <c r="AL15" s="48">
        <f t="shared" si="19"/>
        <v>6.1259719236318802E-2</v>
      </c>
      <c r="AM15" s="49">
        <f t="shared" si="20"/>
        <v>5915.625</v>
      </c>
      <c r="AN15" s="10"/>
      <c r="AO15" s="46">
        <f>SUMIFS(data!$M:$M,data!$I:$I,$C$2,data!$J:$J,$A15,data!$H:$H,AO$1,data!$K:$K,$D15)</f>
        <v>34</v>
      </c>
      <c r="AP15" s="47">
        <f>SUMIFS(data!$N:$N,data!$I:$I,$C$2,data!$J:$J,$A15,data!$H:$H,AO$1,data!$K:$K,$D15)</f>
        <v>128822.11</v>
      </c>
      <c r="AQ15" s="48">
        <f t="shared" si="55"/>
        <v>9.8837209302325577E-2</v>
      </c>
      <c r="AR15" s="48">
        <f t="shared" si="55"/>
        <v>0.10542010188151586</v>
      </c>
      <c r="AS15" s="49">
        <f t="shared" si="56"/>
        <v>3788.8855882352941</v>
      </c>
      <c r="AT15" s="46">
        <f>SUMIFS(data!$M:$M,data!$I:$I,$C$2,data!$J:$J,$A15,data!$H:$H,AT$1,data!$K:$K,$D15)</f>
        <v>0</v>
      </c>
      <c r="AU15" s="47">
        <f>SUMIFS(data!$N:$N,data!$I:$I,$C$2,data!$J:$J,$A15,data!$H:$H,AT$1,data!$K:$K,$D15)</f>
        <v>0</v>
      </c>
      <c r="AV15" s="48" t="str">
        <f t="shared" si="57"/>
        <v>-</v>
      </c>
      <c r="AW15" s="48" t="str">
        <f t="shared" si="57"/>
        <v>-</v>
      </c>
      <c r="AX15" s="49" t="str">
        <f t="shared" si="58"/>
        <v>-</v>
      </c>
      <c r="AY15" s="46">
        <f>SUMIFS(data!$M:$M,data!$I:$I,$C$2,data!$J:$J,$A15,data!$H:$H,AY$1,data!$K:$K,$D15)</f>
        <v>0</v>
      </c>
      <c r="AZ15" s="47">
        <f>SUMIFS(data!$N:$N,data!$I:$I,$C$2,data!$J:$J,$A15,data!$H:$H,AY$1,data!$K:$K,$D15)</f>
        <v>0</v>
      </c>
      <c r="BA15" s="48" t="str">
        <f t="shared" si="59"/>
        <v>-</v>
      </c>
      <c r="BB15" s="48" t="str">
        <f t="shared" si="59"/>
        <v>-</v>
      </c>
      <c r="BC15" s="49" t="str">
        <f t="shared" si="60"/>
        <v>-</v>
      </c>
      <c r="BD15" s="46">
        <f>SUMIFS(data!$M:$M,data!$I:$I,$C$2,data!$J:$J,$A15,data!$H:$H,BD$1,data!$K:$K,$D15)</f>
        <v>0</v>
      </c>
      <c r="BE15" s="47">
        <f>SUMIFS(data!$N:$N,data!$I:$I,$C$2,data!$J:$J,$A15,data!$H:$H,BD$1,data!$K:$K,$D15)</f>
        <v>0</v>
      </c>
      <c r="BF15" s="48" t="str">
        <f t="shared" si="61"/>
        <v>-</v>
      </c>
      <c r="BG15" s="48" t="str">
        <f t="shared" si="61"/>
        <v>-</v>
      </c>
      <c r="BH15" s="49" t="str">
        <f t="shared" si="62"/>
        <v>-</v>
      </c>
      <c r="BI15" s="46">
        <f>SUMIFS(data!$M:$M,data!$I:$I,$C$2,data!$J:$J,$A15,data!$H:$H,BI$1,data!$K:$K,$D15)</f>
        <v>0</v>
      </c>
      <c r="BJ15" s="47">
        <f>SUMIFS(data!$N:$N,data!$I:$I,$C$2,data!$J:$J,$A15,data!$H:$H,BI$1,data!$K:$K,$D15)</f>
        <v>0</v>
      </c>
      <c r="BK15" s="48" t="str">
        <f t="shared" si="63"/>
        <v>-</v>
      </c>
      <c r="BL15" s="48" t="str">
        <f t="shared" si="63"/>
        <v>-</v>
      </c>
      <c r="BM15" s="49" t="str">
        <f t="shared" si="64"/>
        <v>-</v>
      </c>
      <c r="BN15" s="46">
        <f>SUMIFS(data!$M:$M,data!$I:$I,$C$2,data!$J:$J,$A15,data!$H:$H,BN$1,data!$K:$K,$D15)</f>
        <v>0</v>
      </c>
      <c r="BO15" s="47">
        <f>SUMIFS(data!$N:$N,data!$I:$I,$C$2,data!$J:$J,$A15,data!$H:$H,BN$1,data!$K:$K,$D15)</f>
        <v>0</v>
      </c>
      <c r="BP15" s="48" t="str">
        <f t="shared" si="65"/>
        <v>-</v>
      </c>
      <c r="BQ15" s="48" t="str">
        <f t="shared" si="65"/>
        <v>-</v>
      </c>
      <c r="BR15" s="49" t="str">
        <f t="shared" si="66"/>
        <v>-</v>
      </c>
      <c r="BS15" s="46">
        <f>SUMIFS(data!$M:$M,data!$I:$I,$C$2,data!$J:$J,$A15,data!$H:$H,BS$1,data!$K:$K,$D15)</f>
        <v>0</v>
      </c>
      <c r="BT15" s="47">
        <f>SUMIFS(data!$N:$N,data!$I:$I,$C$2,data!$J:$J,$A15,data!$H:$H,BS$1,data!$K:$K,$D15)</f>
        <v>0</v>
      </c>
      <c r="BU15" s="48" t="str">
        <f t="shared" si="67"/>
        <v>-</v>
      </c>
      <c r="BV15" s="48" t="str">
        <f t="shared" si="67"/>
        <v>-</v>
      </c>
      <c r="BW15" s="49" t="str">
        <f t="shared" si="68"/>
        <v>-</v>
      </c>
      <c r="BY15" s="66">
        <f t="shared" si="42"/>
        <v>16</v>
      </c>
      <c r="BZ15" s="47">
        <f t="shared" si="42"/>
        <v>94650</v>
      </c>
      <c r="CA15" s="48">
        <f t="shared" si="43"/>
        <v>3.7209302325581395E-2</v>
      </c>
      <c r="CB15" s="48">
        <f t="shared" si="43"/>
        <v>5.1475801717800529E-2</v>
      </c>
      <c r="CC15" s="49">
        <f t="shared" si="44"/>
        <v>5915.625</v>
      </c>
    </row>
    <row r="16" spans="1:81" s="3" customFormat="1" ht="15.65" thickTop="1" thickBot="1" x14ac:dyDescent="0.35">
      <c r="C16" s="6" t="s">
        <v>10</v>
      </c>
      <c r="D16" s="7"/>
      <c r="E16" s="39">
        <f>SUM(E8:E15)</f>
        <v>162</v>
      </c>
      <c r="F16" s="40">
        <f>SUM(F8:F15)</f>
        <v>539945.94999999995</v>
      </c>
      <c r="G16" s="41">
        <f>IF(E16&gt;0,E16/E$38,"-")</f>
        <v>0.43431635388739948</v>
      </c>
      <c r="H16" s="41">
        <f>IF(F16&gt;0,F16/F$38,"-")</f>
        <v>0.56202217543069588</v>
      </c>
      <c r="I16" s="42">
        <f>IF(E16&gt;0,F16/E16,"-")</f>
        <v>3332.9996913580244</v>
      </c>
      <c r="J16" s="39">
        <f>SUM(J8:J15)</f>
        <v>126</v>
      </c>
      <c r="K16" s="40">
        <f>SUM(K8:K15)</f>
        <v>535960</v>
      </c>
      <c r="L16" s="41">
        <f>IF(J16&gt;0,J16/J$38,"-")</f>
        <v>0.4315068493150685</v>
      </c>
      <c r="M16" s="41">
        <f>IF(K16&gt;0,K16/K$38,"-")</f>
        <v>0.59327676489487646</v>
      </c>
      <c r="N16" s="42">
        <f>IF(J16&gt;0,K16/J16,"-")</f>
        <v>4253.6507936507933</v>
      </c>
      <c r="O16" s="39">
        <f>SUM(O8:O15)</f>
        <v>81</v>
      </c>
      <c r="P16" s="40">
        <f>SUM(P8:P15)</f>
        <v>469155</v>
      </c>
      <c r="Q16" s="41">
        <f>IF(O16&gt;0,O16/O$38,"-")</f>
        <v>0.40909090909090912</v>
      </c>
      <c r="R16" s="41">
        <f>IF(P16&gt;0,P16/P$38,"-")</f>
        <v>0.51643885000976952</v>
      </c>
      <c r="S16" s="42">
        <f>IF(O16&gt;0,P16/O16,"-")</f>
        <v>5792.0370370370374</v>
      </c>
      <c r="T16" s="39">
        <f>SUM(T8:T15)</f>
        <v>0</v>
      </c>
      <c r="U16" s="40">
        <f>SUM(U8:U15)</f>
        <v>0</v>
      </c>
      <c r="V16" s="41" t="str">
        <f>IF(T16&gt;0,T16/T$38,"-")</f>
        <v>-</v>
      </c>
      <c r="W16" s="41" t="str">
        <f>IF(U16&gt;0,U16/U$38,"-")</f>
        <v>-</v>
      </c>
      <c r="X16" s="42" t="str">
        <f>IF(T16&gt;0,U16/T16,"-")</f>
        <v>-</v>
      </c>
      <c r="Y16" s="39">
        <f>SUM(Y8:Y15)</f>
        <v>0</v>
      </c>
      <c r="Z16" s="40">
        <f>SUM(Z8:Z15)</f>
        <v>0</v>
      </c>
      <c r="AA16" s="41" t="str">
        <f>IF(Y16&gt;0,Y16/Y$38,"-")</f>
        <v>-</v>
      </c>
      <c r="AB16" s="41" t="str">
        <f>IF(Z16&gt;0,Z16/Z$38,"-")</f>
        <v>-</v>
      </c>
      <c r="AC16" s="42" t="str">
        <f>IF(Y16&gt;0,Z16/Y16,"-")</f>
        <v>-</v>
      </c>
      <c r="AD16" s="39">
        <f>SUM(AD8:AD15)</f>
        <v>0</v>
      </c>
      <c r="AE16" s="40">
        <f>SUM(AE8:AE15)</f>
        <v>0</v>
      </c>
      <c r="AF16" s="41" t="str">
        <f>IF(AD16&gt;0,AD16/AD$38,"-")</f>
        <v>-</v>
      </c>
      <c r="AG16" s="41" t="str">
        <f>IF(AE16&gt;0,AE16/AE$38,"-")</f>
        <v>-</v>
      </c>
      <c r="AH16" s="42" t="str">
        <f>IF(AD16&gt;0,AE16/AD16,"-")</f>
        <v>-</v>
      </c>
      <c r="AI16" s="39">
        <f>SUM(AI8:AI15)</f>
        <v>369</v>
      </c>
      <c r="AJ16" s="40">
        <f>SUM(AJ8:AJ15)</f>
        <v>1545060.95</v>
      </c>
      <c r="AK16" s="41">
        <f>IF(AI16&gt;0,AI16/AI$38,"-")</f>
        <v>0.42757821552723058</v>
      </c>
      <c r="AL16" s="41">
        <f>IF(AJ16&gt;0,AJ16/AJ$38,"-")</f>
        <v>0.55727032150426636</v>
      </c>
      <c r="AM16" s="42">
        <f>IF(AI16&gt;0,AJ16/AI16,"-")</f>
        <v>4187.1570460704606</v>
      </c>
      <c r="AN16" s="16"/>
      <c r="AO16" s="39">
        <f>SUM(AO8:AO15)</f>
        <v>344</v>
      </c>
      <c r="AP16" s="40">
        <f>SUM(AP8:AP15)</f>
        <v>1221988.1000000001</v>
      </c>
      <c r="AQ16" s="41">
        <f>IF(AO16&gt;0,AO16/AO$38,"-")</f>
        <v>0.41197604790419162</v>
      </c>
      <c r="AR16" s="41">
        <f>IF(AP16&gt;0,AP16/AP$38,"-")</f>
        <v>0.59231601598357553</v>
      </c>
      <c r="AS16" s="42">
        <f>IF(AO16&gt;0,AP16/AO16,"-")</f>
        <v>3552.2909883720931</v>
      </c>
      <c r="AT16" s="39">
        <f>SUM(AT8:AT15)</f>
        <v>0</v>
      </c>
      <c r="AU16" s="40">
        <f>SUM(AU8:AU15)</f>
        <v>0</v>
      </c>
      <c r="AV16" s="41" t="str">
        <f>IF(AT16&gt;0,AT16/AT$38,"-")</f>
        <v>-</v>
      </c>
      <c r="AW16" s="41" t="str">
        <f>IF(AU16&gt;0,AU16/AU$38,"-")</f>
        <v>-</v>
      </c>
      <c r="AX16" s="42" t="str">
        <f>IF(AT16&gt;0,AU16/AT16,"-")</f>
        <v>-</v>
      </c>
      <c r="AY16" s="39">
        <f>SUM(AY8:AY15)</f>
        <v>0</v>
      </c>
      <c r="AZ16" s="40">
        <f>SUM(AZ8:AZ15)</f>
        <v>0</v>
      </c>
      <c r="BA16" s="41" t="str">
        <f>IF(AY16&gt;0,AY16/AY$38,"-")</f>
        <v>-</v>
      </c>
      <c r="BB16" s="41" t="str">
        <f>IF(AZ16&gt;0,AZ16/AZ$38,"-")</f>
        <v>-</v>
      </c>
      <c r="BC16" s="42" t="str">
        <f>IF(AY16&gt;0,AZ16/AY16,"-")</f>
        <v>-</v>
      </c>
      <c r="BD16" s="39">
        <f>SUM(BD8:BD15)</f>
        <v>0</v>
      </c>
      <c r="BE16" s="40">
        <f>SUM(BE8:BE15)</f>
        <v>0</v>
      </c>
      <c r="BF16" s="41" t="str">
        <f>IF(BD16&gt;0,BD16/BD$38,"-")</f>
        <v>-</v>
      </c>
      <c r="BG16" s="41" t="str">
        <f>IF(BE16&gt;0,BE16/BE$38,"-")</f>
        <v>-</v>
      </c>
      <c r="BH16" s="42" t="str">
        <f>IF(BD16&gt;0,BE16/BD16,"-")</f>
        <v>-</v>
      </c>
      <c r="BI16" s="39">
        <f>SUM(BI8:BI15)</f>
        <v>0</v>
      </c>
      <c r="BJ16" s="40">
        <f>SUM(BJ8:BJ15)</f>
        <v>0</v>
      </c>
      <c r="BK16" s="41" t="str">
        <f>IF(BI16&gt;0,BI16/BI$38,"-")</f>
        <v>-</v>
      </c>
      <c r="BL16" s="41" t="str">
        <f>IF(BJ16&gt;0,BJ16/BJ$38,"-")</f>
        <v>-</v>
      </c>
      <c r="BM16" s="42" t="str">
        <f>IF(BI16&gt;0,BJ16/BI16,"-")</f>
        <v>-</v>
      </c>
      <c r="BN16" s="39">
        <f>SUM(BN8:BN15)</f>
        <v>0</v>
      </c>
      <c r="BO16" s="40">
        <f>SUM(BO8:BO15)</f>
        <v>0</v>
      </c>
      <c r="BP16" s="41" t="str">
        <f>IF(BN16&gt;0,BN16/BN$38,"-")</f>
        <v>-</v>
      </c>
      <c r="BQ16" s="41" t="str">
        <f>IF(BO16&gt;0,BO16/BO$38,"-")</f>
        <v>-</v>
      </c>
      <c r="BR16" s="42" t="str">
        <f>IF(BN16&gt;0,BO16/BN16,"-")</f>
        <v>-</v>
      </c>
      <c r="BS16" s="39">
        <f>SUM(BS8:BS15)</f>
        <v>61</v>
      </c>
      <c r="BT16" s="40">
        <f>SUM(BT8:BT15)</f>
        <v>293667.09000000003</v>
      </c>
      <c r="BU16" s="41">
        <f>IF(BS16&gt;0,BS16/BS$38,"-")</f>
        <v>0.11798839458413926</v>
      </c>
      <c r="BV16" s="41">
        <f>IF(BT16&gt;0,BT16/BT$38,"-")</f>
        <v>0.26896058329718175</v>
      </c>
      <c r="BW16" s="42">
        <f>IF(BS16&gt;0,BT16/BS16,"-")</f>
        <v>4814.2145901639351</v>
      </c>
      <c r="BY16" s="68">
        <f>SUM(BY8:BY15)</f>
        <v>430</v>
      </c>
      <c r="BZ16" s="40">
        <f>SUM(BZ8:BZ15)</f>
        <v>1838728.04</v>
      </c>
      <c r="CA16" s="41">
        <f>IF(BY16&gt;0,BY16/BY$38,"-")</f>
        <v>0.31159420289855072</v>
      </c>
      <c r="CB16" s="41">
        <f>IF(BZ16&gt;0,BZ16/BZ$38,"-")</f>
        <v>0.47581065661019384</v>
      </c>
      <c r="CC16" s="42">
        <f>IF(BY16&gt;0,BZ16/BY16,"-")</f>
        <v>4276.1117209302329</v>
      </c>
    </row>
    <row r="17" spans="1:81" s="3" customFormat="1" ht="4.55" customHeight="1" thickTop="1" thickBot="1" x14ac:dyDescent="0.35">
      <c r="C17"/>
      <c r="D17"/>
      <c r="E17" s="50"/>
      <c r="F17" s="51"/>
      <c r="G17" s="52"/>
      <c r="H17" s="52"/>
      <c r="I17" s="51"/>
      <c r="J17" s="50"/>
      <c r="K17" s="51"/>
      <c r="L17" s="52"/>
      <c r="M17" s="52"/>
      <c r="N17" s="51"/>
      <c r="O17" s="50"/>
      <c r="P17" s="51"/>
      <c r="Q17" s="52"/>
      <c r="R17" s="52"/>
      <c r="S17" s="51"/>
      <c r="T17" s="50"/>
      <c r="U17" s="51"/>
      <c r="V17" s="52"/>
      <c r="W17" s="52"/>
      <c r="X17" s="51"/>
      <c r="Y17" s="50"/>
      <c r="Z17" s="51"/>
      <c r="AA17" s="52"/>
      <c r="AB17" s="52"/>
      <c r="AC17" s="51"/>
      <c r="AD17" s="50"/>
      <c r="AE17" s="51"/>
      <c r="AF17" s="52"/>
      <c r="AG17" s="52"/>
      <c r="AH17" s="51"/>
      <c r="AI17" s="50"/>
      <c r="AJ17" s="51"/>
      <c r="AK17" s="52"/>
      <c r="AL17" s="52"/>
      <c r="AM17" s="51"/>
      <c r="AN17" s="10"/>
      <c r="AO17" s="50"/>
      <c r="AP17" s="51"/>
      <c r="AQ17" s="52"/>
      <c r="AR17" s="52"/>
      <c r="AS17" s="51"/>
      <c r="AT17" s="50"/>
      <c r="AU17" s="51"/>
      <c r="AV17" s="52"/>
      <c r="AW17" s="52"/>
      <c r="AX17" s="51"/>
      <c r="AY17" s="50"/>
      <c r="AZ17" s="51"/>
      <c r="BA17" s="52"/>
      <c r="BB17" s="52"/>
      <c r="BC17" s="51"/>
      <c r="BD17" s="50"/>
      <c r="BE17" s="51"/>
      <c r="BF17" s="52"/>
      <c r="BG17" s="52"/>
      <c r="BH17" s="51"/>
      <c r="BI17" s="50"/>
      <c r="BJ17" s="51"/>
      <c r="BK17" s="52"/>
      <c r="BL17" s="52"/>
      <c r="BM17" s="51"/>
      <c r="BN17" s="50"/>
      <c r="BO17" s="51"/>
      <c r="BP17" s="52"/>
      <c r="BQ17" s="52"/>
      <c r="BR17" s="51"/>
      <c r="BS17" s="50"/>
      <c r="BT17" s="51"/>
      <c r="BU17" s="52"/>
      <c r="BV17" s="52"/>
      <c r="BW17" s="51"/>
      <c r="BY17" s="50"/>
      <c r="BZ17" s="51"/>
      <c r="CA17" s="52"/>
      <c r="CB17" s="52"/>
      <c r="CC17" s="51"/>
    </row>
    <row r="18" spans="1:81" s="3" customFormat="1" ht="15.65" thickTop="1" x14ac:dyDescent="0.3">
      <c r="A18" s="3" t="s">
        <v>1</v>
      </c>
      <c r="C18" s="137" t="s">
        <v>1</v>
      </c>
      <c r="D18" s="8" t="s">
        <v>20</v>
      </c>
      <c r="E18" s="35">
        <f>IFERROR(VLOOKUP($C$2&amp;"-"&amp;$A18&amp;"-"&amp;$D18&amp;"-"&amp;E$1,data!$L:$N,2,0),)</f>
        <v>26</v>
      </c>
      <c r="F18" s="36">
        <f>IFERROR(VLOOKUP($C$2&amp;"-"&amp;$A18&amp;"-"&amp;$D18&amp;"-"&amp;F$1,data!$L:$N,3,0),)</f>
        <v>41768.31</v>
      </c>
      <c r="G18" s="37">
        <f>IF(E18&gt;0,E18/E$26,"-")</f>
        <v>0.16883116883116883</v>
      </c>
      <c r="H18" s="37">
        <f>IF(F18&gt;0,F18/F$26,"-")</f>
        <v>0.13848848998699639</v>
      </c>
      <c r="I18" s="38">
        <f>IF(E18&gt;0,F18/E18,"-")</f>
        <v>1606.4734615384614</v>
      </c>
      <c r="J18" s="35">
        <f>IFERROR(VLOOKUP($C$2&amp;"-"&amp;$A18&amp;"-"&amp;$D18&amp;"-"&amp;J$1,data!$L:$N,2,0),)</f>
        <v>12</v>
      </c>
      <c r="K18" s="36">
        <f>IFERROR(VLOOKUP($C$2&amp;"-"&amp;$A18&amp;"-"&amp;$D18&amp;"-"&amp;K$1,data!$L:$N,3,0),)</f>
        <v>20655</v>
      </c>
      <c r="L18" s="37">
        <f>IF(J18&gt;0,J18/J$26,"-")</f>
        <v>0.10434782608695652</v>
      </c>
      <c r="M18" s="37">
        <f>IF(K18&gt;0,K18/K$26,"-")</f>
        <v>9.299808817002185E-2</v>
      </c>
      <c r="N18" s="38">
        <f>IF(J18&gt;0,K18/J18,"-")</f>
        <v>1721.25</v>
      </c>
      <c r="O18" s="35">
        <f>IFERROR(VLOOKUP($C$2&amp;"-"&amp;$A18&amp;"-"&amp;$D18&amp;"-"&amp;O$1,data!$L:$N,2,0),)</f>
        <v>7</v>
      </c>
      <c r="P18" s="36">
        <f>IFERROR(VLOOKUP($C$2&amp;"-"&amp;$A18&amp;"-"&amp;$D18&amp;"-"&amp;P$1,data!$L:$N,3,0),)</f>
        <v>20650</v>
      </c>
      <c r="Q18" s="37">
        <f>IF(O18&gt;0,O18/O$26,"-")</f>
        <v>0.10144927536231885</v>
      </c>
      <c r="R18" s="37">
        <f>IF(P18&gt;0,P18/P$26,"-")</f>
        <v>9.1811441973167943E-2</v>
      </c>
      <c r="S18" s="38">
        <f>IF(O18&gt;0,P18/O18,"-")</f>
        <v>2950</v>
      </c>
      <c r="T18" s="35">
        <f>IFERROR(VLOOKUP($C$2&amp;"-"&amp;$A18&amp;"-"&amp;$D18&amp;"-"&amp;T$1,data!$L:$N,2,0),)</f>
        <v>0</v>
      </c>
      <c r="U18" s="36">
        <f>IFERROR(VLOOKUP($C$2&amp;"-"&amp;$A18&amp;"-"&amp;$D18&amp;"-"&amp;U$1,data!$L:$N,3,0),)</f>
        <v>0</v>
      </c>
      <c r="V18" s="37" t="str">
        <f>IF(T18&gt;0,T18/T$26,"-")</f>
        <v>-</v>
      </c>
      <c r="W18" s="37" t="str">
        <f>IF(U18&gt;0,U18/U$26,"-")</f>
        <v>-</v>
      </c>
      <c r="X18" s="38" t="str">
        <f>IF(T18&gt;0,U18/T18,"-")</f>
        <v>-</v>
      </c>
      <c r="Y18" s="35">
        <f>IFERROR(VLOOKUP($C$2&amp;"-"&amp;$A18&amp;"-"&amp;$D18&amp;"-"&amp;Y$1,data!$L:$N,2,0),)</f>
        <v>0</v>
      </c>
      <c r="Z18" s="36">
        <f>IFERROR(VLOOKUP($C$2&amp;"-"&amp;$A18&amp;"-"&amp;$D18&amp;"-"&amp;Z$1,data!$L:$N,3,0),)</f>
        <v>0</v>
      </c>
      <c r="AA18" s="37" t="str">
        <f>IF(Y18&gt;0,Y18/Y$26,"-")</f>
        <v>-</v>
      </c>
      <c r="AB18" s="37" t="str">
        <f>IF(Z18&gt;0,Z18/Z$26,"-")</f>
        <v>-</v>
      </c>
      <c r="AC18" s="38" t="str">
        <f>IF(Y18&gt;0,Z18/Y18,"-")</f>
        <v>-</v>
      </c>
      <c r="AD18" s="35">
        <f>IFERROR(VLOOKUP($C$2&amp;"-"&amp;$A18&amp;"-"&amp;$D18&amp;"-"&amp;AD$1,data!$L:$N,2,0),)</f>
        <v>0</v>
      </c>
      <c r="AE18" s="36">
        <f>IFERROR(VLOOKUP($C$2&amp;"-"&amp;$A18&amp;"-"&amp;$D18&amp;"-"&amp;AE$1,data!$L:$N,3,0),)</f>
        <v>0</v>
      </c>
      <c r="AF18" s="37" t="str">
        <f>IF(AD18&gt;0,AD18/AD$26,"-")</f>
        <v>-</v>
      </c>
      <c r="AG18" s="37" t="str">
        <f>IF(AE18&gt;0,AE18/AE$26,"-")</f>
        <v>-</v>
      </c>
      <c r="AH18" s="38" t="str">
        <f>IF(AD18&gt;0,AE18/AD18,"-")</f>
        <v>-</v>
      </c>
      <c r="AI18" s="35">
        <f t="shared" ref="AI18:AJ25" si="69">AD18+Y18+T18+O18+J18+E18</f>
        <v>45</v>
      </c>
      <c r="AJ18" s="36">
        <f t="shared" si="69"/>
        <v>83073.31</v>
      </c>
      <c r="AK18" s="37">
        <f>IF(AI18&gt;0,AI18/AI$26,"-")</f>
        <v>0.13313609467455623</v>
      </c>
      <c r="AL18" s="37">
        <f>IF(AJ18&gt;0,AJ18/AJ$26,"-")</f>
        <v>0.1109685733145174</v>
      </c>
      <c r="AM18" s="38">
        <f>IF(AI18&gt;0,AJ18/AI18,"-")</f>
        <v>1846.0735555555555</v>
      </c>
      <c r="AN18" s="10"/>
      <c r="AO18" s="35">
        <f>IFERROR(VLOOKUP($C$2&amp;"-"&amp;$A18&amp;"-"&amp;$D18&amp;"-"&amp;AO$1,data!$L:$N,2,0),)</f>
        <v>59</v>
      </c>
      <c r="AP18" s="36">
        <f>IFERROR(VLOOKUP($C$2&amp;"-"&amp;$A18&amp;"-"&amp;$D18&amp;"-"&amp;AP$1,data!$L:$N,3,0),)</f>
        <v>85880.61</v>
      </c>
      <c r="AQ18" s="37">
        <f>IF(AO18&gt;0,AO18/AO$26,"-")</f>
        <v>0.16120218579234974</v>
      </c>
      <c r="AR18" s="37">
        <f>IF(AP18&gt;0,AP18/AP$26,"-")</f>
        <v>0.17896240592949003</v>
      </c>
      <c r="AS18" s="38">
        <f>IF(AO18&gt;0,AP18/AO18,"-")</f>
        <v>1455.603559322034</v>
      </c>
      <c r="AT18" s="35">
        <f>IFERROR(VLOOKUP($C$2&amp;"-"&amp;$A18&amp;"-"&amp;$D18&amp;"-"&amp;AT$1,data!$L:$N,2,0),)</f>
        <v>0</v>
      </c>
      <c r="AU18" s="36">
        <f>IFERROR(VLOOKUP($C$2&amp;"-"&amp;$A18&amp;"-"&amp;$D18&amp;"-"&amp;AU$1,data!$L:$N,3,0),)</f>
        <v>0</v>
      </c>
      <c r="AV18" s="37" t="str">
        <f>IF(AT18&gt;0,AT18/AT$26,"-")</f>
        <v>-</v>
      </c>
      <c r="AW18" s="37" t="str">
        <f>IF(AU18&gt;0,AU18/AU$26,"-")</f>
        <v>-</v>
      </c>
      <c r="AX18" s="38" t="str">
        <f>IF(AT18&gt;0,AU18/AT18,"-")</f>
        <v>-</v>
      </c>
      <c r="AY18" s="35">
        <f>IFERROR(VLOOKUP($C$2&amp;"-"&amp;$A18&amp;"-"&amp;$D18&amp;"-"&amp;AY$1,data!$L:$N,2,0),)</f>
        <v>0</v>
      </c>
      <c r="AZ18" s="36">
        <f>IFERROR(VLOOKUP($C$2&amp;"-"&amp;$A18&amp;"-"&amp;$D18&amp;"-"&amp;AZ$1,data!$L:$N,3,0),)</f>
        <v>0</v>
      </c>
      <c r="BA18" s="37" t="str">
        <f>IF(AY18&gt;0,AY18/AY$26,"-")</f>
        <v>-</v>
      </c>
      <c r="BB18" s="37" t="str">
        <f>IF(AZ18&gt;0,AZ18/AZ$26,"-")</f>
        <v>-</v>
      </c>
      <c r="BC18" s="38" t="str">
        <f>IF(AY18&gt;0,AZ18/AY18,"-")</f>
        <v>-</v>
      </c>
      <c r="BD18" s="35">
        <f>IFERROR(VLOOKUP($C$2&amp;"-"&amp;$A18&amp;"-"&amp;$D18&amp;"-"&amp;BD$1,data!$L:$N,2,0),)</f>
        <v>0</v>
      </c>
      <c r="BE18" s="36">
        <f>IFERROR(VLOOKUP($C$2&amp;"-"&amp;$A18&amp;"-"&amp;$D18&amp;"-"&amp;BE$1,data!$L:$N,3,0),)</f>
        <v>0</v>
      </c>
      <c r="BF18" s="37" t="str">
        <f>IF(BD18&gt;0,BD18/BD$26,"-")</f>
        <v>-</v>
      </c>
      <c r="BG18" s="37" t="str">
        <f>IF(BE18&gt;0,BE18/BE$26,"-")</f>
        <v>-</v>
      </c>
      <c r="BH18" s="38" t="str">
        <f>IF(BD18&gt;0,BE18/BD18,"-")</f>
        <v>-</v>
      </c>
      <c r="BI18" s="35">
        <f>IFERROR(VLOOKUP($C$2&amp;"-"&amp;$A18&amp;"-"&amp;$D18&amp;"-"&amp;BI$1,data!$L:$N,2,0),)</f>
        <v>0</v>
      </c>
      <c r="BJ18" s="36">
        <f>IFERROR(VLOOKUP($C$2&amp;"-"&amp;$A18&amp;"-"&amp;$D18&amp;"-"&amp;BJ$1,data!$L:$N,3,0),)</f>
        <v>0</v>
      </c>
      <c r="BK18" s="37" t="str">
        <f>IF(BI18&gt;0,BI18/BI$26,"-")</f>
        <v>-</v>
      </c>
      <c r="BL18" s="37" t="str">
        <f>IF(BJ18&gt;0,BJ18/BJ$26,"-")</f>
        <v>-</v>
      </c>
      <c r="BM18" s="38" t="str">
        <f>IF(BI18&gt;0,BJ18/BI18,"-")</f>
        <v>-</v>
      </c>
      <c r="BN18" s="35">
        <f>IFERROR(VLOOKUP($C$2&amp;"-"&amp;$A18&amp;"-"&amp;$D18&amp;"-"&amp;BN$1,data!$L:$N,2,0),)</f>
        <v>0</v>
      </c>
      <c r="BO18" s="36">
        <f>IFERROR(VLOOKUP($C$2&amp;"-"&amp;$A18&amp;"-"&amp;$D18&amp;"-"&amp;BO$1,data!$L:$N,3,0),)</f>
        <v>0</v>
      </c>
      <c r="BP18" s="37" t="str">
        <f>IF(BN18&gt;0,BN18/BN$26,"-")</f>
        <v>-</v>
      </c>
      <c r="BQ18" s="37" t="str">
        <f>IF(BO18&gt;0,BO18/BO$26,"-")</f>
        <v>-</v>
      </c>
      <c r="BR18" s="38" t="str">
        <f>IF(BN18&gt;0,BO18/BN18,"-")</f>
        <v>-</v>
      </c>
      <c r="BS18" s="35">
        <f t="shared" ref="BS18:BT24" si="70">BN18+BI18+BD18+AY18+AT18+AO18</f>
        <v>59</v>
      </c>
      <c r="BT18" s="36">
        <f t="shared" si="70"/>
        <v>85880.61</v>
      </c>
      <c r="BU18" s="37">
        <f>IF(BS18&gt;0,BS18/BS$26,"-")</f>
        <v>0.17611940298507461</v>
      </c>
      <c r="BV18" s="37">
        <f>IF(BT18&gt;0,BT18/BT$26,"-")</f>
        <v>0.19255606154351154</v>
      </c>
      <c r="BW18" s="38">
        <f>IF(BS18&gt;0,BT18/BS18,"-")</f>
        <v>1455.603559322034</v>
      </c>
      <c r="BY18" s="65">
        <f>BS18+AI18</f>
        <v>104</v>
      </c>
      <c r="BZ18" s="36">
        <f>BT18+AJ18</f>
        <v>168953.91999999998</v>
      </c>
      <c r="CA18" s="37">
        <f>IF(BY18&gt;0,BY18/BY$26,"-")</f>
        <v>0.15453194650817237</v>
      </c>
      <c r="CB18" s="37">
        <f>IF(BZ18&gt;0,BZ18/BZ$26,"-")</f>
        <v>0.14142861603318804</v>
      </c>
      <c r="CC18" s="38">
        <f>IF(BY18&gt;0,BZ18/BY18,"-")</f>
        <v>1624.5569230769229</v>
      </c>
    </row>
    <row r="19" spans="1:81" s="3" customFormat="1" x14ac:dyDescent="0.3">
      <c r="A19" s="3" t="s">
        <v>1</v>
      </c>
      <c r="C19" s="138"/>
      <c r="D19" s="9" t="s">
        <v>26</v>
      </c>
      <c r="E19" s="46">
        <f>IFERROR(VLOOKUP($C$2&amp;"-"&amp;$A19&amp;"-"&amp;$D19&amp;"-"&amp;E$1,data!$L:$N,2,0),)+IFERROR(VLOOKUP($C$2&amp;"-"&amp;$A19&amp;"-Incubate 2019"&amp;"-"&amp;E$1,data!$L:$N,2,0),)</f>
        <v>89</v>
      </c>
      <c r="F19" s="47">
        <f>IFERROR(VLOOKUP($C$2&amp;"-"&amp;$A19&amp;"-"&amp;$D19&amp;"-"&amp;F$1,data!$L:$N,3,0),)+IFERROR(VLOOKUP($C$2&amp;"-"&amp;$A19&amp;"-Incubate 2019"&amp;"-"&amp;F$1,data!$L:$N,3,0),)</f>
        <v>187452.58</v>
      </c>
      <c r="G19" s="48">
        <f t="shared" ref="G19:G21" si="71">IF(E19&gt;0,E19/E$16,"-")</f>
        <v>0.54938271604938271</v>
      </c>
      <c r="H19" s="48">
        <f t="shared" ref="H19:H21" si="72">IF(F19&gt;0,F19/F$16,"-")</f>
        <v>0.34716915646834651</v>
      </c>
      <c r="I19" s="49">
        <f t="shared" ref="I19:I21" si="73">IF(E19&gt;0,F19/E19,"-")</f>
        <v>2106.2087640449436</v>
      </c>
      <c r="J19" s="46">
        <f>IFERROR(VLOOKUP($C$2&amp;"-"&amp;$A19&amp;"-"&amp;$D19&amp;"-"&amp;J$1,data!$L:$N,2,0),)+IFERROR(VLOOKUP($C$2&amp;"-"&amp;$A19&amp;"-Incubate 2019"&amp;"-"&amp;J$1,data!$L:$N,2,0),)</f>
        <v>64</v>
      </c>
      <c r="K19" s="47">
        <f>IFERROR(VLOOKUP($C$2&amp;"-"&amp;$A19&amp;"-"&amp;$D19&amp;"-"&amp;K$1,data!$L:$N,3,0),)+IFERROR(VLOOKUP($C$2&amp;"-"&amp;$A19&amp;"-Incubate 2019"&amp;"-"&amp;K$1,data!$L:$N,3,0),)</f>
        <v>119893.34</v>
      </c>
      <c r="L19" s="48">
        <f t="shared" ref="L19:L21" si="74">IF(J19&gt;0,J19/J$16,"-")</f>
        <v>0.50793650793650791</v>
      </c>
      <c r="M19" s="48">
        <f t="shared" ref="M19:M21" si="75">IF(K19&gt;0,K19/K$16,"-")</f>
        <v>0.22369829838047614</v>
      </c>
      <c r="N19" s="49">
        <f t="shared" ref="N19:N21" si="76">IF(J19&gt;0,K19/J19,"-")</f>
        <v>1873.3334374999999</v>
      </c>
      <c r="O19" s="46">
        <f>IFERROR(VLOOKUP($C$2&amp;"-"&amp;$A19&amp;"-"&amp;$D19&amp;"-"&amp;O$1,data!$L:$N,2,0),)+IFERROR(VLOOKUP($C$2&amp;"-"&amp;$A19&amp;"-Incubate 2019"&amp;"-"&amp;O$1,data!$L:$N,2,0),)</f>
        <v>27</v>
      </c>
      <c r="P19" s="47">
        <f>IFERROR(VLOOKUP($C$2&amp;"-"&amp;$A19&amp;"-"&amp;$D19&amp;"-"&amp;P$1,data!$L:$N,3,0),)+IFERROR(VLOOKUP($C$2&amp;"-"&amp;$A19&amp;"-Incubate 2019"&amp;"-"&amp;P$1,data!$L:$N,3,0),)</f>
        <v>84925</v>
      </c>
      <c r="Q19" s="48">
        <f t="shared" ref="Q19:Q21" si="77">IF(O19&gt;0,O19/O$16,"-")</f>
        <v>0.33333333333333331</v>
      </c>
      <c r="R19" s="48">
        <f t="shared" ref="R19:R21" si="78">IF(P19&gt;0,P19/P$16,"-")</f>
        <v>0.18101693470175101</v>
      </c>
      <c r="S19" s="49">
        <f t="shared" ref="S19:S21" si="79">IF(O19&gt;0,P19/O19,"-")</f>
        <v>3145.3703703703704</v>
      </c>
      <c r="T19" s="46">
        <f>IFERROR(VLOOKUP($C$2&amp;"-"&amp;$A19&amp;"-"&amp;$D19&amp;"-"&amp;T$1,data!$L:$N,2,0),)+IFERROR(VLOOKUP($C$2&amp;"-"&amp;$A19&amp;"-Incubate 2019"&amp;"-"&amp;T$1,data!$L:$N,2,0),)</f>
        <v>0</v>
      </c>
      <c r="U19" s="47">
        <f>IFERROR(VLOOKUP($C$2&amp;"-"&amp;$A19&amp;"-"&amp;$D19&amp;"-"&amp;U$1,data!$L:$N,3,0),)+IFERROR(VLOOKUP($C$2&amp;"-"&amp;$A19&amp;"-Incubate 2019"&amp;"-"&amp;U$1,data!$L:$N,3,0),)</f>
        <v>0</v>
      </c>
      <c r="V19" s="48" t="str">
        <f t="shared" ref="V19:V21" si="80">IF(T19&gt;0,T19/T$16,"-")</f>
        <v>-</v>
      </c>
      <c r="W19" s="48" t="str">
        <f t="shared" ref="W19:W21" si="81">IF(U19&gt;0,U19/U$16,"-")</f>
        <v>-</v>
      </c>
      <c r="X19" s="49" t="str">
        <f t="shared" ref="X19:X21" si="82">IF(T19&gt;0,U19/T19,"-")</f>
        <v>-</v>
      </c>
      <c r="Y19" s="46">
        <f>IFERROR(VLOOKUP($C$2&amp;"-"&amp;$A19&amp;"-"&amp;$D19&amp;"-"&amp;Y$1,data!$L:$N,2,0),)+IFERROR(VLOOKUP($C$2&amp;"-"&amp;$A19&amp;"-Incubate 2019"&amp;"-"&amp;Y$1,data!$L:$N,2,0),)</f>
        <v>0</v>
      </c>
      <c r="Z19" s="47">
        <f>IFERROR(VLOOKUP($C$2&amp;"-"&amp;$A19&amp;"-"&amp;$D19&amp;"-"&amp;Z$1,data!$L:$N,3,0),)+IFERROR(VLOOKUP($C$2&amp;"-"&amp;$A19&amp;"-Incubate 2019"&amp;"-"&amp;Z$1,data!$L:$N,3,0),)</f>
        <v>0</v>
      </c>
      <c r="AA19" s="48" t="str">
        <f t="shared" ref="AA19:AA21" si="83">IF(Y19&gt;0,Y19/Y$16,"-")</f>
        <v>-</v>
      </c>
      <c r="AB19" s="48" t="str">
        <f t="shared" ref="AB19:AB21" si="84">IF(Z19&gt;0,Z19/Z$16,"-")</f>
        <v>-</v>
      </c>
      <c r="AC19" s="49" t="str">
        <f t="shared" ref="AC19:AC21" si="85">IF(Y19&gt;0,Z19/Y19,"-")</f>
        <v>-</v>
      </c>
      <c r="AD19" s="46">
        <f>IFERROR(VLOOKUP($C$2&amp;"-"&amp;$A19&amp;"-"&amp;$D19&amp;"-"&amp;AD$1,data!$L:$N,2,0),)+IFERROR(VLOOKUP($C$2&amp;"-"&amp;$A19&amp;"-Incubate 2019"&amp;"-"&amp;AD$1,data!$L:$N,2,0),)</f>
        <v>0</v>
      </c>
      <c r="AE19" s="47">
        <f>IFERROR(VLOOKUP($C$2&amp;"-"&amp;$A19&amp;"-"&amp;$D19&amp;"-"&amp;AE$1,data!$L:$N,3,0),)+IFERROR(VLOOKUP($C$2&amp;"-"&amp;$A19&amp;"-Incubate 2019"&amp;"-"&amp;AE$1,data!$L:$N,3,0),)</f>
        <v>0</v>
      </c>
      <c r="AF19" s="48" t="str">
        <f t="shared" ref="AF19:AF21" si="86">IF(AD19&gt;0,AD19/AD$16,"-")</f>
        <v>-</v>
      </c>
      <c r="AG19" s="48" t="str">
        <f t="shared" ref="AG19:AG21" si="87">IF(AE19&gt;0,AE19/AE$16,"-")</f>
        <v>-</v>
      </c>
      <c r="AH19" s="49" t="str">
        <f t="shared" ref="AH19:AH21" si="88">IF(AD19&gt;0,AE19/AD19,"-")</f>
        <v>-</v>
      </c>
      <c r="AI19" s="46">
        <f t="shared" si="69"/>
        <v>180</v>
      </c>
      <c r="AJ19" s="47">
        <f t="shared" si="69"/>
        <v>392270.92</v>
      </c>
      <c r="AK19" s="48">
        <f t="shared" ref="AK19:AL25" si="89">IF(AI19&gt;0,AI19/AI$26,"-")</f>
        <v>0.53254437869822491</v>
      </c>
      <c r="AL19" s="48">
        <f t="shared" si="89"/>
        <v>0.52399193369294161</v>
      </c>
      <c r="AM19" s="49">
        <f t="shared" ref="AM19:AM25" si="90">IF(AI19&gt;0,AJ19/AI19,"-")</f>
        <v>2179.2828888888889</v>
      </c>
      <c r="AN19" s="10"/>
      <c r="AO19" s="46">
        <f>IFERROR(VLOOKUP($C$2&amp;"-"&amp;$A19&amp;"-"&amp;$D19&amp;"-"&amp;AO$1,data!$L:$N,2,0),)+IFERROR(VLOOKUP($C$2&amp;"-"&amp;$A19&amp;"-Incubate 2019"&amp;"-"&amp;AO$1,data!$L:$N,2,0),)</f>
        <v>14</v>
      </c>
      <c r="AP19" s="47">
        <f>IFERROR(VLOOKUP($C$2&amp;"-"&amp;$A19&amp;"-"&amp;$D19&amp;"-"&amp;AP$1,data!$L:$N,3,0),)+IFERROR(VLOOKUP($C$2&amp;"-"&amp;$A19&amp;"-Incubate 2019"&amp;"-"&amp;AP$1,data!$L:$N,3,0),)</f>
        <v>29664.37</v>
      </c>
      <c r="AQ19" s="48">
        <f t="shared" ref="AQ19:AQ21" si="91">IF(AO19&gt;0,AO19/AO$16,"-")</f>
        <v>4.0697674418604654E-2</v>
      </c>
      <c r="AR19" s="48">
        <f t="shared" ref="AR19:AR21" si="92">IF(AP19&gt;0,AP19/AP$16,"-")</f>
        <v>2.4275498263853796E-2</v>
      </c>
      <c r="AS19" s="49">
        <f t="shared" ref="AS19:AS21" si="93">IF(AO19&gt;0,AP19/AO19,"-")</f>
        <v>2118.8835714285715</v>
      </c>
      <c r="AT19" s="46">
        <f>IFERROR(VLOOKUP($C$2&amp;"-"&amp;$A19&amp;"-"&amp;$D19&amp;"-"&amp;AT$1,data!$L:$N,2,0),)+IFERROR(VLOOKUP($C$2&amp;"-"&amp;$A19&amp;"-Incubate 2019"&amp;"-"&amp;AT$1,data!$L:$N,2,0),)</f>
        <v>0</v>
      </c>
      <c r="AU19" s="47">
        <f>IFERROR(VLOOKUP($C$2&amp;"-"&amp;$A19&amp;"-"&amp;$D19&amp;"-"&amp;AU$1,data!$L:$N,3,0),)+IFERROR(VLOOKUP($C$2&amp;"-"&amp;$A19&amp;"-Incubate 2019"&amp;"-"&amp;AU$1,data!$L:$N,3,0),)</f>
        <v>0</v>
      </c>
      <c r="AV19" s="48" t="str">
        <f t="shared" ref="AV19:AV21" si="94">IF(AT19&gt;0,AT19/AT$16,"-")</f>
        <v>-</v>
      </c>
      <c r="AW19" s="48" t="str">
        <f t="shared" ref="AW19:AW21" si="95">IF(AU19&gt;0,AU19/AU$16,"-")</f>
        <v>-</v>
      </c>
      <c r="AX19" s="49" t="str">
        <f t="shared" ref="AX19:AX21" si="96">IF(AT19&gt;0,AU19/AT19,"-")</f>
        <v>-</v>
      </c>
      <c r="AY19" s="46">
        <f>IFERROR(VLOOKUP($C$2&amp;"-"&amp;$A19&amp;"-"&amp;$D19&amp;"-"&amp;AY$1,data!$L:$N,2,0),)+IFERROR(VLOOKUP($C$2&amp;"-"&amp;$A19&amp;"-Incubate 2019"&amp;"-"&amp;AY$1,data!$L:$N,2,0),)</f>
        <v>0</v>
      </c>
      <c r="AZ19" s="47">
        <f>IFERROR(VLOOKUP($C$2&amp;"-"&amp;$A19&amp;"-"&amp;$D19&amp;"-"&amp;AZ$1,data!$L:$N,3,0),)+IFERROR(VLOOKUP($C$2&amp;"-"&amp;$A19&amp;"-Incubate 2019"&amp;"-"&amp;AZ$1,data!$L:$N,3,0),)</f>
        <v>0</v>
      </c>
      <c r="BA19" s="48" t="str">
        <f t="shared" ref="BA19:BA21" si="97">IF(AY19&gt;0,AY19/AY$16,"-")</f>
        <v>-</v>
      </c>
      <c r="BB19" s="48" t="str">
        <f t="shared" ref="BB19:BB21" si="98">IF(AZ19&gt;0,AZ19/AZ$16,"-")</f>
        <v>-</v>
      </c>
      <c r="BC19" s="49" t="str">
        <f t="shared" ref="BC19:BC21" si="99">IF(AY19&gt;0,AZ19/AY19,"-")</f>
        <v>-</v>
      </c>
      <c r="BD19" s="46">
        <f>IFERROR(VLOOKUP($C$2&amp;"-"&amp;$A19&amp;"-"&amp;$D19&amp;"-"&amp;BD$1,data!$L:$N,2,0),)+IFERROR(VLOOKUP($C$2&amp;"-"&amp;$A19&amp;"-Incubate 2019"&amp;"-"&amp;BD$1,data!$L:$N,2,0),)</f>
        <v>0</v>
      </c>
      <c r="BE19" s="47">
        <f>IFERROR(VLOOKUP($C$2&amp;"-"&amp;$A19&amp;"-"&amp;$D19&amp;"-"&amp;BE$1,data!$L:$N,3,0),)+IFERROR(VLOOKUP($C$2&amp;"-"&amp;$A19&amp;"-Incubate 2019"&amp;"-"&amp;BE$1,data!$L:$N,3,0),)</f>
        <v>0</v>
      </c>
      <c r="BF19" s="48" t="str">
        <f t="shared" ref="BF19:BF21" si="100">IF(BD19&gt;0,BD19/BD$16,"-")</f>
        <v>-</v>
      </c>
      <c r="BG19" s="48" t="str">
        <f t="shared" ref="BG19:BG21" si="101">IF(BE19&gt;0,BE19/BE$16,"-")</f>
        <v>-</v>
      </c>
      <c r="BH19" s="49" t="str">
        <f t="shared" ref="BH19:BH21" si="102">IF(BD19&gt;0,BE19/BD19,"-")</f>
        <v>-</v>
      </c>
      <c r="BI19" s="46">
        <f>IFERROR(VLOOKUP($C$2&amp;"-"&amp;$A19&amp;"-"&amp;$D19&amp;"-"&amp;BI$1,data!$L:$N,2,0),)+IFERROR(VLOOKUP($C$2&amp;"-"&amp;$A19&amp;"-Incubate 2019"&amp;"-"&amp;BI$1,data!$L:$N,2,0),)</f>
        <v>0</v>
      </c>
      <c r="BJ19" s="47">
        <f>IFERROR(VLOOKUP($C$2&amp;"-"&amp;$A19&amp;"-"&amp;$D19&amp;"-"&amp;BJ$1,data!$L:$N,3,0),)+IFERROR(VLOOKUP($C$2&amp;"-"&amp;$A19&amp;"-Incubate 2019"&amp;"-"&amp;BJ$1,data!$L:$N,3,0),)</f>
        <v>0</v>
      </c>
      <c r="BK19" s="48" t="str">
        <f t="shared" ref="BK19:BK21" si="103">IF(BI19&gt;0,BI19/BI$16,"-")</f>
        <v>-</v>
      </c>
      <c r="BL19" s="48" t="str">
        <f t="shared" ref="BL19:BL21" si="104">IF(BJ19&gt;0,BJ19/BJ$16,"-")</f>
        <v>-</v>
      </c>
      <c r="BM19" s="49" t="str">
        <f t="shared" ref="BM19:BM21" si="105">IF(BI19&gt;0,BJ19/BI19,"-")</f>
        <v>-</v>
      </c>
      <c r="BN19" s="46">
        <f>IFERROR(VLOOKUP($C$2&amp;"-"&amp;$A19&amp;"-"&amp;$D19&amp;"-"&amp;BN$1,data!$L:$N,2,0),)+IFERROR(VLOOKUP($C$2&amp;"-"&amp;$A19&amp;"-Incubate 2019"&amp;"-"&amp;BN$1,data!$L:$N,2,0),)</f>
        <v>0</v>
      </c>
      <c r="BO19" s="47">
        <f>IFERROR(VLOOKUP($C$2&amp;"-"&amp;$A19&amp;"-"&amp;$D19&amp;"-"&amp;BO$1,data!$L:$N,3,0),)+IFERROR(VLOOKUP($C$2&amp;"-"&amp;$A19&amp;"-Incubate 2019"&amp;"-"&amp;BO$1,data!$L:$N,3,0),)</f>
        <v>0</v>
      </c>
      <c r="BP19" s="48" t="str">
        <f t="shared" ref="BP19:BP21" si="106">IF(BN19&gt;0,BN19/BN$16,"-")</f>
        <v>-</v>
      </c>
      <c r="BQ19" s="48" t="str">
        <f t="shared" ref="BQ19:BQ21" si="107">IF(BO19&gt;0,BO19/BO$16,"-")</f>
        <v>-</v>
      </c>
      <c r="BR19" s="49" t="str">
        <f t="shared" ref="BR19:BR21" si="108">IF(BN19&gt;0,BO19/BN19,"-")</f>
        <v>-</v>
      </c>
      <c r="BS19" s="46">
        <f t="shared" si="70"/>
        <v>14</v>
      </c>
      <c r="BT19" s="47">
        <f t="shared" si="70"/>
        <v>29664.37</v>
      </c>
      <c r="BU19" s="48">
        <f t="shared" ref="BU19:BV25" si="109">IF(BS19&gt;0,BS19/BS$26,"-")</f>
        <v>4.1791044776119404E-2</v>
      </c>
      <c r="BV19" s="48">
        <f t="shared" si="109"/>
        <v>6.6511570602135889E-2</v>
      </c>
      <c r="BW19" s="49">
        <f t="shared" ref="BW19:BW25" si="110">IF(BS19&gt;0,BT19/BS19,"-")</f>
        <v>2118.8835714285715</v>
      </c>
      <c r="BY19" s="66">
        <f t="shared" ref="BY19:BZ25" si="111">BS19+AI19</f>
        <v>194</v>
      </c>
      <c r="BZ19" s="47">
        <f t="shared" si="111"/>
        <v>421935.29</v>
      </c>
      <c r="CA19" s="48">
        <f t="shared" ref="CA19:CB25" si="112">IF(BY19&gt;0,BY19/BY$26,"-")</f>
        <v>0.28826151560178304</v>
      </c>
      <c r="CB19" s="48">
        <f t="shared" si="112"/>
        <v>0.35319526247311606</v>
      </c>
      <c r="CC19" s="49">
        <f t="shared" ref="CC19:CC25" si="113">IF(BY19&gt;0,BZ19/BY19,"-")</f>
        <v>2174.9241752577318</v>
      </c>
    </row>
    <row r="20" spans="1:81" s="3" customFormat="1" x14ac:dyDescent="0.3">
      <c r="A20" s="3" t="s">
        <v>1</v>
      </c>
      <c r="C20" s="138"/>
      <c r="D20" s="9" t="s">
        <v>27</v>
      </c>
      <c r="E20" s="46">
        <f>IFERROR(VLOOKUP($C$2&amp;"-"&amp;$A20&amp;"-"&amp;$D20&amp;"-"&amp;E$1,data!$L:$N,2,0),)</f>
        <v>8</v>
      </c>
      <c r="F20" s="47">
        <f>IFERROR(VLOOKUP($C$2&amp;"-"&amp;$A20&amp;"-"&amp;$D20&amp;"-"&amp;F$1,data!$L:$N,3,0),)</f>
        <v>16380</v>
      </c>
      <c r="G20" s="48">
        <f t="shared" si="71"/>
        <v>4.9382716049382713E-2</v>
      </c>
      <c r="H20" s="48">
        <f t="shared" si="72"/>
        <v>3.0336369779234387E-2</v>
      </c>
      <c r="I20" s="49">
        <f t="shared" si="73"/>
        <v>2047.5</v>
      </c>
      <c r="J20" s="46">
        <f>IFERROR(VLOOKUP($C$2&amp;"-"&amp;$A20&amp;"-"&amp;$D20&amp;"-"&amp;J$1,data!$L:$N,2,0),)</f>
        <v>7</v>
      </c>
      <c r="K20" s="47">
        <f>IFERROR(VLOOKUP($C$2&amp;"-"&amp;$A20&amp;"-"&amp;$D20&amp;"-"&amp;K$1,data!$L:$N,3,0),)</f>
        <v>10465</v>
      </c>
      <c r="L20" s="48">
        <f t="shared" si="74"/>
        <v>5.5555555555555552E-2</v>
      </c>
      <c r="M20" s="48">
        <f t="shared" si="75"/>
        <v>1.9525710873945817E-2</v>
      </c>
      <c r="N20" s="49">
        <f t="shared" si="76"/>
        <v>1495</v>
      </c>
      <c r="O20" s="46">
        <f>IFERROR(VLOOKUP($C$2&amp;"-"&amp;$A20&amp;"-"&amp;$D20&amp;"-"&amp;O$1,data!$L:$N,2,0),)</f>
        <v>3</v>
      </c>
      <c r="P20" s="47">
        <f>IFERROR(VLOOKUP($C$2&amp;"-"&amp;$A20&amp;"-"&amp;$D20&amp;"-"&amp;P$1,data!$L:$N,3,0),)</f>
        <v>5015</v>
      </c>
      <c r="Q20" s="48">
        <f t="shared" si="77"/>
        <v>3.7037037037037035E-2</v>
      </c>
      <c r="R20" s="48">
        <f t="shared" si="78"/>
        <v>1.068943099828415E-2</v>
      </c>
      <c r="S20" s="49">
        <f t="shared" si="79"/>
        <v>1671.6666666666667</v>
      </c>
      <c r="T20" s="46">
        <f>IFERROR(VLOOKUP($C$2&amp;"-"&amp;$A20&amp;"-"&amp;$D20&amp;"-"&amp;T$1,data!$L:$N,2,0),)</f>
        <v>0</v>
      </c>
      <c r="U20" s="47">
        <f>IFERROR(VLOOKUP($C$2&amp;"-"&amp;$A20&amp;"-"&amp;$D20&amp;"-"&amp;U$1,data!$L:$N,3,0),)</f>
        <v>0</v>
      </c>
      <c r="V20" s="48" t="str">
        <f t="shared" si="80"/>
        <v>-</v>
      </c>
      <c r="W20" s="48" t="str">
        <f t="shared" si="81"/>
        <v>-</v>
      </c>
      <c r="X20" s="49" t="str">
        <f t="shared" si="82"/>
        <v>-</v>
      </c>
      <c r="Y20" s="46">
        <f>IFERROR(VLOOKUP($C$2&amp;"-"&amp;$A20&amp;"-"&amp;$D20&amp;"-"&amp;Y$1,data!$L:$N,2,0),)</f>
        <v>0</v>
      </c>
      <c r="Z20" s="47">
        <f>IFERROR(VLOOKUP($C$2&amp;"-"&amp;$A20&amp;"-"&amp;$D20&amp;"-"&amp;Z$1,data!$L:$N,3,0),)</f>
        <v>0</v>
      </c>
      <c r="AA20" s="48" t="str">
        <f t="shared" si="83"/>
        <v>-</v>
      </c>
      <c r="AB20" s="48" t="str">
        <f t="shared" si="84"/>
        <v>-</v>
      </c>
      <c r="AC20" s="49" t="str">
        <f t="shared" si="85"/>
        <v>-</v>
      </c>
      <c r="AD20" s="46">
        <f>IFERROR(VLOOKUP($C$2&amp;"-"&amp;$A20&amp;"-"&amp;$D20&amp;"-"&amp;AD$1,data!$L:$N,2,0),)</f>
        <v>0</v>
      </c>
      <c r="AE20" s="47">
        <f>IFERROR(VLOOKUP($C$2&amp;"-"&amp;$A20&amp;"-"&amp;$D20&amp;"-"&amp;AE$1,data!$L:$N,3,0),)</f>
        <v>0</v>
      </c>
      <c r="AF20" s="48" t="str">
        <f t="shared" si="86"/>
        <v>-</v>
      </c>
      <c r="AG20" s="48" t="str">
        <f t="shared" si="87"/>
        <v>-</v>
      </c>
      <c r="AH20" s="49" t="str">
        <f t="shared" si="88"/>
        <v>-</v>
      </c>
      <c r="AI20" s="46">
        <f t="shared" si="69"/>
        <v>18</v>
      </c>
      <c r="AJ20" s="47">
        <f t="shared" si="69"/>
        <v>31860</v>
      </c>
      <c r="AK20" s="48">
        <f t="shared" si="89"/>
        <v>5.3254437869822487E-2</v>
      </c>
      <c r="AL20" s="48">
        <f t="shared" si="89"/>
        <v>4.2558298758055078E-2</v>
      </c>
      <c r="AM20" s="49">
        <f t="shared" si="90"/>
        <v>1770</v>
      </c>
      <c r="AN20" s="10"/>
      <c r="AO20" s="46">
        <f>IFERROR(VLOOKUP($C$2&amp;"-"&amp;$A20&amp;"-"&amp;$D20&amp;"-"&amp;AO$1,data!$L:$N,2,0),)</f>
        <v>1</v>
      </c>
      <c r="AP20" s="47">
        <f>IFERROR(VLOOKUP($C$2&amp;"-"&amp;$A20&amp;"-"&amp;$D20&amp;"-"&amp;AP$1,data!$L:$N,3,0),)</f>
        <v>2231.25</v>
      </c>
      <c r="AQ20" s="48">
        <f t="shared" si="91"/>
        <v>2.9069767441860465E-3</v>
      </c>
      <c r="AR20" s="48">
        <f t="shared" si="92"/>
        <v>1.8259179447001159E-3</v>
      </c>
      <c r="AS20" s="49">
        <f t="shared" si="93"/>
        <v>2231.25</v>
      </c>
      <c r="AT20" s="46">
        <f>IFERROR(VLOOKUP($C$2&amp;"-"&amp;$A20&amp;"-"&amp;$D20&amp;"-"&amp;AT$1,data!$L:$N,2,0),)</f>
        <v>0</v>
      </c>
      <c r="AU20" s="47">
        <f>IFERROR(VLOOKUP($C$2&amp;"-"&amp;$A20&amp;"-"&amp;$D20&amp;"-"&amp;AU$1,data!$L:$N,3,0),)</f>
        <v>0</v>
      </c>
      <c r="AV20" s="48" t="str">
        <f t="shared" si="94"/>
        <v>-</v>
      </c>
      <c r="AW20" s="48" t="str">
        <f t="shared" si="95"/>
        <v>-</v>
      </c>
      <c r="AX20" s="49" t="str">
        <f t="shared" si="96"/>
        <v>-</v>
      </c>
      <c r="AY20" s="46">
        <f>IFERROR(VLOOKUP($C$2&amp;"-"&amp;$A20&amp;"-"&amp;$D20&amp;"-"&amp;AY$1,data!$L:$N,2,0),)</f>
        <v>0</v>
      </c>
      <c r="AZ20" s="47">
        <f>IFERROR(VLOOKUP($C$2&amp;"-"&amp;$A20&amp;"-"&amp;$D20&amp;"-"&amp;AZ$1,data!$L:$N,3,0),)</f>
        <v>0</v>
      </c>
      <c r="BA20" s="48" t="str">
        <f t="shared" si="97"/>
        <v>-</v>
      </c>
      <c r="BB20" s="48" t="str">
        <f t="shared" si="98"/>
        <v>-</v>
      </c>
      <c r="BC20" s="49" t="str">
        <f t="shared" si="99"/>
        <v>-</v>
      </c>
      <c r="BD20" s="46">
        <f>IFERROR(VLOOKUP($C$2&amp;"-"&amp;$A20&amp;"-"&amp;$D20&amp;"-"&amp;BD$1,data!$L:$N,2,0),)</f>
        <v>0</v>
      </c>
      <c r="BE20" s="47">
        <f>IFERROR(VLOOKUP($C$2&amp;"-"&amp;$A20&amp;"-"&amp;$D20&amp;"-"&amp;BE$1,data!$L:$N,3,0),)</f>
        <v>0</v>
      </c>
      <c r="BF20" s="48" t="str">
        <f t="shared" si="100"/>
        <v>-</v>
      </c>
      <c r="BG20" s="48" t="str">
        <f t="shared" si="101"/>
        <v>-</v>
      </c>
      <c r="BH20" s="49" t="str">
        <f t="shared" si="102"/>
        <v>-</v>
      </c>
      <c r="BI20" s="46">
        <f>IFERROR(VLOOKUP($C$2&amp;"-"&amp;$A20&amp;"-"&amp;$D20&amp;"-"&amp;BI$1,data!$L:$N,2,0),)</f>
        <v>0</v>
      </c>
      <c r="BJ20" s="47">
        <f>IFERROR(VLOOKUP($C$2&amp;"-"&amp;$A20&amp;"-"&amp;$D20&amp;"-"&amp;BJ$1,data!$L:$N,3,0),)</f>
        <v>0</v>
      </c>
      <c r="BK20" s="48" t="str">
        <f t="shared" si="103"/>
        <v>-</v>
      </c>
      <c r="BL20" s="48" t="str">
        <f t="shared" si="104"/>
        <v>-</v>
      </c>
      <c r="BM20" s="49" t="str">
        <f t="shared" si="105"/>
        <v>-</v>
      </c>
      <c r="BN20" s="46">
        <f>IFERROR(VLOOKUP($C$2&amp;"-"&amp;$A20&amp;"-"&amp;$D20&amp;"-"&amp;BN$1,data!$L:$N,2,0),)</f>
        <v>0</v>
      </c>
      <c r="BO20" s="47">
        <f>IFERROR(VLOOKUP($C$2&amp;"-"&amp;$A20&amp;"-"&amp;$D20&amp;"-"&amp;BO$1,data!$L:$N,3,0),)</f>
        <v>0</v>
      </c>
      <c r="BP20" s="48" t="str">
        <f t="shared" si="106"/>
        <v>-</v>
      </c>
      <c r="BQ20" s="48" t="str">
        <f t="shared" si="107"/>
        <v>-</v>
      </c>
      <c r="BR20" s="49" t="str">
        <f t="shared" si="108"/>
        <v>-</v>
      </c>
      <c r="BS20" s="46">
        <f t="shared" si="70"/>
        <v>1</v>
      </c>
      <c r="BT20" s="47">
        <f t="shared" si="70"/>
        <v>2231.25</v>
      </c>
      <c r="BU20" s="48">
        <f t="shared" si="109"/>
        <v>2.9850746268656717E-3</v>
      </c>
      <c r="BV20" s="48">
        <f t="shared" si="109"/>
        <v>5.0027673571363795E-3</v>
      </c>
      <c r="BW20" s="49">
        <f t="shared" si="110"/>
        <v>2231.25</v>
      </c>
      <c r="BY20" s="66">
        <f>BS20+AI20</f>
        <v>19</v>
      </c>
      <c r="BZ20" s="47">
        <f t="shared" si="111"/>
        <v>34091.25</v>
      </c>
      <c r="CA20" s="48">
        <f t="shared" si="112"/>
        <v>2.8231797919762259E-2</v>
      </c>
      <c r="CB20" s="48">
        <f t="shared" si="112"/>
        <v>2.8537238475090855E-2</v>
      </c>
      <c r="CC20" s="49">
        <f t="shared" si="113"/>
        <v>1794.2763157894738</v>
      </c>
    </row>
    <row r="21" spans="1:81" s="3" customFormat="1" x14ac:dyDescent="0.3">
      <c r="A21" s="3" t="s">
        <v>1</v>
      </c>
      <c r="C21" s="138"/>
      <c r="D21" s="9" t="s">
        <v>28</v>
      </c>
      <c r="E21" s="46">
        <f>IFERROR(VLOOKUP($C$2&amp;"-"&amp;$A21&amp;"-"&amp;$D21&amp;"-"&amp;E$1,data!$L:$N,2,0),)+IFERROR(VLOOKUP($C$2&amp;"-"&amp;$A21&amp;"-Incubate 2020"&amp;"-"&amp;E$1,data!$L:$N,2,0),)</f>
        <v>0</v>
      </c>
      <c r="F21" s="47">
        <f>IFERROR(VLOOKUP($C$2&amp;"-"&amp;$A21&amp;"-"&amp;$D21&amp;"-"&amp;F$1,data!$L:$N,3,0),)+IFERROR(VLOOKUP($C$2&amp;"-"&amp;$A21&amp;"-Incubate 2020"&amp;"-"&amp;F$1,data!$L:$N,3,0),)</f>
        <v>0</v>
      </c>
      <c r="G21" s="48" t="str">
        <f t="shared" si="71"/>
        <v>-</v>
      </c>
      <c r="H21" s="48" t="str">
        <f t="shared" si="72"/>
        <v>-</v>
      </c>
      <c r="I21" s="49" t="str">
        <f t="shared" si="73"/>
        <v>-</v>
      </c>
      <c r="J21" s="46">
        <f>IFERROR(VLOOKUP($C$2&amp;"-"&amp;$A21&amp;"-"&amp;$D21&amp;"-"&amp;J$1,data!$L:$N,2,0),)+IFERROR(VLOOKUP($C$2&amp;"-"&amp;$A21&amp;"-Incubate 2020"&amp;"-"&amp;J$1,data!$L:$N,2,0),)</f>
        <v>0</v>
      </c>
      <c r="K21" s="47">
        <f>IFERROR(VLOOKUP($C$2&amp;"-"&amp;$A21&amp;"-"&amp;$D21&amp;"-"&amp;K$1,data!$L:$N,3,0),)+IFERROR(VLOOKUP($C$2&amp;"-"&amp;$A21&amp;"-Incubate 2020"&amp;"-"&amp;K$1,data!$L:$N,3,0),)</f>
        <v>0</v>
      </c>
      <c r="L21" s="48" t="str">
        <f t="shared" si="74"/>
        <v>-</v>
      </c>
      <c r="M21" s="48" t="str">
        <f t="shared" si="75"/>
        <v>-</v>
      </c>
      <c r="N21" s="49" t="str">
        <f t="shared" si="76"/>
        <v>-</v>
      </c>
      <c r="O21" s="46">
        <f>IFERROR(VLOOKUP($C$2&amp;"-"&amp;$A21&amp;"-"&amp;$D21&amp;"-"&amp;O$1,data!$L:$N,2,0),)+IFERROR(VLOOKUP($C$2&amp;"-"&amp;$A21&amp;"-Incubate 2020"&amp;"-"&amp;O$1,data!$L:$N,2,0),)</f>
        <v>1</v>
      </c>
      <c r="P21" s="47">
        <f>IFERROR(VLOOKUP($C$2&amp;"-"&amp;$A21&amp;"-"&amp;$D21&amp;"-"&amp;P$1,data!$L:$N,3,0),)+IFERROR(VLOOKUP($C$2&amp;"-"&amp;$A21&amp;"-Incubate 2020"&amp;"-"&amp;P$1,data!$L:$N,3,0),)</f>
        <v>950</v>
      </c>
      <c r="Q21" s="48">
        <f t="shared" si="77"/>
        <v>1.2345679012345678E-2</v>
      </c>
      <c r="R21" s="48">
        <f t="shared" si="78"/>
        <v>2.0249171382592107E-3</v>
      </c>
      <c r="S21" s="49">
        <f t="shared" si="79"/>
        <v>950</v>
      </c>
      <c r="T21" s="46">
        <f>IFERROR(VLOOKUP($C$2&amp;"-"&amp;$A21&amp;"-"&amp;$D21&amp;"-"&amp;T$1,data!$L:$N,2,0),)+IFERROR(VLOOKUP($C$2&amp;"-"&amp;$A21&amp;"-Incubate 2020"&amp;"-"&amp;T$1,data!$L:$N,2,0),)</f>
        <v>0</v>
      </c>
      <c r="U21" s="47">
        <f>IFERROR(VLOOKUP($C$2&amp;"-"&amp;$A21&amp;"-"&amp;$D21&amp;"-"&amp;U$1,data!$L:$N,3,0),)+IFERROR(VLOOKUP($C$2&amp;"-"&amp;$A21&amp;"-Incubate 2020"&amp;"-"&amp;U$1,data!$L:$N,3,0),)</f>
        <v>0</v>
      </c>
      <c r="V21" s="48" t="str">
        <f t="shared" si="80"/>
        <v>-</v>
      </c>
      <c r="W21" s="48" t="str">
        <f t="shared" si="81"/>
        <v>-</v>
      </c>
      <c r="X21" s="49" t="str">
        <f t="shared" si="82"/>
        <v>-</v>
      </c>
      <c r="Y21" s="46">
        <f>IFERROR(VLOOKUP($C$2&amp;"-"&amp;$A21&amp;"-"&amp;$D21&amp;"-"&amp;Y$1,data!$L:$N,2,0),)+IFERROR(VLOOKUP($C$2&amp;"-"&amp;$A21&amp;"-Incubate 2020"&amp;"-"&amp;Y$1,data!$L:$N,2,0),)</f>
        <v>0</v>
      </c>
      <c r="Z21" s="47">
        <f>IFERROR(VLOOKUP($C$2&amp;"-"&amp;$A21&amp;"-"&amp;$D21&amp;"-"&amp;Z$1,data!$L:$N,3,0),)+IFERROR(VLOOKUP($C$2&amp;"-"&amp;$A21&amp;"-Incubate 2020"&amp;"-"&amp;Z$1,data!$L:$N,3,0),)</f>
        <v>0</v>
      </c>
      <c r="AA21" s="48" t="str">
        <f t="shared" si="83"/>
        <v>-</v>
      </c>
      <c r="AB21" s="48" t="str">
        <f t="shared" si="84"/>
        <v>-</v>
      </c>
      <c r="AC21" s="49" t="str">
        <f t="shared" si="85"/>
        <v>-</v>
      </c>
      <c r="AD21" s="46">
        <f>IFERROR(VLOOKUP($C$2&amp;"-"&amp;$A21&amp;"-"&amp;$D21&amp;"-"&amp;AD$1,data!$L:$N,2,0),)+IFERROR(VLOOKUP($C$2&amp;"-"&amp;$A21&amp;"-Incubate 2020"&amp;"-"&amp;AD$1,data!$L:$N,2,0),)</f>
        <v>0</v>
      </c>
      <c r="AE21" s="47">
        <f>IFERROR(VLOOKUP($C$2&amp;"-"&amp;$A21&amp;"-"&amp;$D21&amp;"-"&amp;AE$1,data!$L:$N,3,0),)+IFERROR(VLOOKUP($C$2&amp;"-"&amp;$A21&amp;"-Incubate 2020"&amp;"-"&amp;AE$1,data!$L:$N,3,0),)</f>
        <v>0</v>
      </c>
      <c r="AF21" s="48" t="str">
        <f t="shared" si="86"/>
        <v>-</v>
      </c>
      <c r="AG21" s="48" t="str">
        <f t="shared" si="87"/>
        <v>-</v>
      </c>
      <c r="AH21" s="49" t="str">
        <f t="shared" si="88"/>
        <v>-</v>
      </c>
      <c r="AI21" s="46">
        <f t="shared" si="69"/>
        <v>1</v>
      </c>
      <c r="AJ21" s="47">
        <f t="shared" si="69"/>
        <v>950</v>
      </c>
      <c r="AK21" s="48">
        <f t="shared" si="89"/>
        <v>2.9585798816568047E-3</v>
      </c>
      <c r="AL21" s="48">
        <f t="shared" si="89"/>
        <v>1.2690013753971225E-3</v>
      </c>
      <c r="AM21" s="49">
        <f t="shared" si="90"/>
        <v>950</v>
      </c>
      <c r="AN21" s="10"/>
      <c r="AO21" s="46">
        <f>IFERROR(VLOOKUP($C$2&amp;"-"&amp;$A21&amp;"-"&amp;$D21&amp;"-"&amp;AO$1,data!$L:$N,2,0),)+IFERROR(VLOOKUP($C$2&amp;"-"&amp;$A21&amp;"-Incubate 2020"&amp;"-"&amp;AO$1,data!$L:$N,2,0),)</f>
        <v>186</v>
      </c>
      <c r="AP21" s="47">
        <f>IFERROR(VLOOKUP($C$2&amp;"-"&amp;$A21&amp;"-"&amp;$D21&amp;"-"&amp;AP$1,data!$L:$N,3,0),)+IFERROR(VLOOKUP($C$2&amp;"-"&amp;$A21&amp;"-Incubate 2020"&amp;"-"&amp;AP$1,data!$L:$N,3,0),)</f>
        <v>255779.19</v>
      </c>
      <c r="AQ21" s="48">
        <f t="shared" si="91"/>
        <v>0.54069767441860461</v>
      </c>
      <c r="AR21" s="48">
        <f t="shared" si="92"/>
        <v>0.20931397777114194</v>
      </c>
      <c r="AS21" s="49">
        <f t="shared" si="93"/>
        <v>1375.1569354838709</v>
      </c>
      <c r="AT21" s="46">
        <f>IFERROR(VLOOKUP($C$2&amp;"-"&amp;$A21&amp;"-"&amp;$D21&amp;"-"&amp;AT$1,data!$L:$N,2,0),)+IFERROR(VLOOKUP($C$2&amp;"-"&amp;$A21&amp;"-Incubate 2020"&amp;"-"&amp;AT$1,data!$L:$N,2,0),)</f>
        <v>0</v>
      </c>
      <c r="AU21" s="47">
        <f>IFERROR(VLOOKUP($C$2&amp;"-"&amp;$A21&amp;"-"&amp;$D21&amp;"-"&amp;AU$1,data!$L:$N,3,0),)+IFERROR(VLOOKUP($C$2&amp;"-"&amp;$A21&amp;"-Incubate 2020"&amp;"-"&amp;AU$1,data!$L:$N,3,0),)</f>
        <v>0</v>
      </c>
      <c r="AV21" s="48" t="str">
        <f t="shared" si="94"/>
        <v>-</v>
      </c>
      <c r="AW21" s="48" t="str">
        <f t="shared" si="95"/>
        <v>-</v>
      </c>
      <c r="AX21" s="49" t="str">
        <f t="shared" si="96"/>
        <v>-</v>
      </c>
      <c r="AY21" s="46">
        <f>IFERROR(VLOOKUP($C$2&amp;"-"&amp;$A21&amp;"-"&amp;$D21&amp;"-"&amp;AY$1,data!$L:$N,2,0),)+IFERROR(VLOOKUP($C$2&amp;"-"&amp;$A21&amp;"-Incubate 2020"&amp;"-"&amp;AY$1,data!$L:$N,2,0),)</f>
        <v>0</v>
      </c>
      <c r="AZ21" s="47">
        <f>IFERROR(VLOOKUP($C$2&amp;"-"&amp;$A21&amp;"-"&amp;$D21&amp;"-"&amp;AZ$1,data!$L:$N,3,0),)+IFERROR(VLOOKUP($C$2&amp;"-"&amp;$A21&amp;"-Incubate 2020"&amp;"-"&amp;AZ$1,data!$L:$N,3,0),)</f>
        <v>0</v>
      </c>
      <c r="BA21" s="48" t="str">
        <f t="shared" si="97"/>
        <v>-</v>
      </c>
      <c r="BB21" s="48" t="str">
        <f t="shared" si="98"/>
        <v>-</v>
      </c>
      <c r="BC21" s="49" t="str">
        <f t="shared" si="99"/>
        <v>-</v>
      </c>
      <c r="BD21" s="46">
        <f>IFERROR(VLOOKUP($C$2&amp;"-"&amp;$A21&amp;"-"&amp;$D21&amp;"-"&amp;BD$1,data!$L:$N,2,0),)+IFERROR(VLOOKUP($C$2&amp;"-"&amp;$A21&amp;"-Incubate 2020"&amp;"-"&amp;BD$1,data!$L:$N,2,0),)</f>
        <v>0</v>
      </c>
      <c r="BE21" s="47">
        <f>IFERROR(VLOOKUP($C$2&amp;"-"&amp;$A21&amp;"-"&amp;$D21&amp;"-"&amp;BE$1,data!$L:$N,3,0),)+IFERROR(VLOOKUP($C$2&amp;"-"&amp;$A21&amp;"-Incubate 2020"&amp;"-"&amp;BE$1,data!$L:$N,3,0),)</f>
        <v>0</v>
      </c>
      <c r="BF21" s="48" t="str">
        <f t="shared" si="100"/>
        <v>-</v>
      </c>
      <c r="BG21" s="48" t="str">
        <f t="shared" si="101"/>
        <v>-</v>
      </c>
      <c r="BH21" s="49" t="str">
        <f t="shared" si="102"/>
        <v>-</v>
      </c>
      <c r="BI21" s="46">
        <f>IFERROR(VLOOKUP($C$2&amp;"-"&amp;$A21&amp;"-"&amp;$D21&amp;"-"&amp;BI$1,data!$L:$N,2,0),)+IFERROR(VLOOKUP($C$2&amp;"-"&amp;$A21&amp;"-Incubate 2020"&amp;"-"&amp;BI$1,data!$L:$N,2,0),)</f>
        <v>0</v>
      </c>
      <c r="BJ21" s="47">
        <f>IFERROR(VLOOKUP($C$2&amp;"-"&amp;$A21&amp;"-"&amp;$D21&amp;"-"&amp;BJ$1,data!$L:$N,3,0),)+IFERROR(VLOOKUP($C$2&amp;"-"&amp;$A21&amp;"-Incubate 2020"&amp;"-"&amp;BJ$1,data!$L:$N,3,0),)</f>
        <v>0</v>
      </c>
      <c r="BK21" s="48" t="str">
        <f t="shared" si="103"/>
        <v>-</v>
      </c>
      <c r="BL21" s="48" t="str">
        <f t="shared" si="104"/>
        <v>-</v>
      </c>
      <c r="BM21" s="49" t="str">
        <f t="shared" si="105"/>
        <v>-</v>
      </c>
      <c r="BN21" s="46">
        <f>IFERROR(VLOOKUP($C$2&amp;"-"&amp;$A21&amp;"-"&amp;$D21&amp;"-"&amp;BN$1,data!$L:$N,2,0),)+IFERROR(VLOOKUP($C$2&amp;"-"&amp;$A21&amp;"-Incubate 2020"&amp;"-"&amp;BN$1,data!$L:$N,2,0),)</f>
        <v>0</v>
      </c>
      <c r="BO21" s="47">
        <f>IFERROR(VLOOKUP($C$2&amp;"-"&amp;$A21&amp;"-"&amp;$D21&amp;"-"&amp;BO$1,data!$L:$N,3,0),)+IFERROR(VLOOKUP($C$2&amp;"-"&amp;$A21&amp;"-Incubate 2020"&amp;"-"&amp;BO$1,data!$L:$N,3,0),)</f>
        <v>0</v>
      </c>
      <c r="BP21" s="48" t="str">
        <f t="shared" si="106"/>
        <v>-</v>
      </c>
      <c r="BQ21" s="48" t="str">
        <f t="shared" si="107"/>
        <v>-</v>
      </c>
      <c r="BR21" s="49" t="str">
        <f t="shared" si="108"/>
        <v>-</v>
      </c>
      <c r="BS21" s="46">
        <f t="shared" si="70"/>
        <v>186</v>
      </c>
      <c r="BT21" s="47">
        <f t="shared" si="70"/>
        <v>255779.19</v>
      </c>
      <c r="BU21" s="48">
        <f t="shared" si="109"/>
        <v>0.55522388059701488</v>
      </c>
      <c r="BV21" s="48">
        <f t="shared" si="109"/>
        <v>0.57349189125682187</v>
      </c>
      <c r="BW21" s="49">
        <f t="shared" si="110"/>
        <v>1375.1569354838709</v>
      </c>
      <c r="BY21" s="66">
        <f t="shared" ref="BY21:BY25" si="114">BS21+AI21</f>
        <v>187</v>
      </c>
      <c r="BZ21" s="47">
        <f t="shared" si="111"/>
        <v>256729.19</v>
      </c>
      <c r="CA21" s="48">
        <f t="shared" si="112"/>
        <v>0.27786032689450224</v>
      </c>
      <c r="CB21" s="48">
        <f t="shared" si="112"/>
        <v>0.21490388643851166</v>
      </c>
      <c r="CC21" s="49">
        <f t="shared" si="113"/>
        <v>1372.8833689839573</v>
      </c>
    </row>
    <row r="22" spans="1:81" s="3" customFormat="1" x14ac:dyDescent="0.3">
      <c r="A22" s="3" t="s">
        <v>1</v>
      </c>
      <c r="C22" s="138"/>
      <c r="D22" s="9" t="s">
        <v>29</v>
      </c>
      <c r="E22" s="46">
        <f>IFERROR(VLOOKUP($C$2&amp;"-"&amp;$A22&amp;"-"&amp;$D22&amp;"-"&amp;E$1,data!$L:$N,2,0),)</f>
        <v>0</v>
      </c>
      <c r="F22" s="47">
        <f>IFERROR(VLOOKUP($C$2&amp;"-"&amp;$A22&amp;"-"&amp;$D22&amp;"-"&amp;F$1,data!$L:$N,3,0),)</f>
        <v>0</v>
      </c>
      <c r="G22" s="48" t="str">
        <f t="shared" ref="G22:H25" si="115">IF(E22&gt;0,E22/E$26,"-")</f>
        <v>-</v>
      </c>
      <c r="H22" s="48" t="str">
        <f t="shared" si="115"/>
        <v>-</v>
      </c>
      <c r="I22" s="49" t="str">
        <f t="shared" ref="I22:I25" si="116">IF(E22&gt;0,F22/E22,"-")</f>
        <v>-</v>
      </c>
      <c r="J22" s="46">
        <f>IFERROR(VLOOKUP($C$2&amp;"-"&amp;$A22&amp;"-"&amp;$D22&amp;"-"&amp;J$1,data!$L:$N,2,0),)</f>
        <v>0</v>
      </c>
      <c r="K22" s="47">
        <f>IFERROR(VLOOKUP($C$2&amp;"-"&amp;$A22&amp;"-"&amp;$D22&amp;"-"&amp;K$1,data!$L:$N,3,0),)</f>
        <v>0</v>
      </c>
      <c r="L22" s="48" t="str">
        <f t="shared" ref="L22:M25" si="117">IF(J22&gt;0,J22/J$26,"-")</f>
        <v>-</v>
      </c>
      <c r="M22" s="48" t="str">
        <f t="shared" si="117"/>
        <v>-</v>
      </c>
      <c r="N22" s="49" t="str">
        <f t="shared" ref="N22:N25" si="118">IF(J22&gt;0,K22/J22,"-")</f>
        <v>-</v>
      </c>
      <c r="O22" s="46">
        <f>IFERROR(VLOOKUP($C$2&amp;"-"&amp;$A22&amp;"-"&amp;$D22&amp;"-"&amp;O$1,data!$L:$N,2,0),)</f>
        <v>0</v>
      </c>
      <c r="P22" s="47">
        <f>IFERROR(VLOOKUP($C$2&amp;"-"&amp;$A22&amp;"-"&amp;$D22&amp;"-"&amp;P$1,data!$L:$N,3,0),)</f>
        <v>0</v>
      </c>
      <c r="Q22" s="48" t="str">
        <f t="shared" ref="Q22:R25" si="119">IF(O22&gt;0,O22/O$26,"-")</f>
        <v>-</v>
      </c>
      <c r="R22" s="48" t="str">
        <f t="shared" si="119"/>
        <v>-</v>
      </c>
      <c r="S22" s="49" t="str">
        <f t="shared" ref="S22:S25" si="120">IF(O22&gt;0,P22/O22,"-")</f>
        <v>-</v>
      </c>
      <c r="T22" s="46">
        <f>IFERROR(VLOOKUP($C$2&amp;"-"&amp;$A22&amp;"-"&amp;$D22&amp;"-"&amp;T$1,data!$L:$N,2,0),)</f>
        <v>0</v>
      </c>
      <c r="U22" s="47">
        <f>IFERROR(VLOOKUP($C$2&amp;"-"&amp;$A22&amp;"-"&amp;$D22&amp;"-"&amp;U$1,data!$L:$N,3,0),)</f>
        <v>0</v>
      </c>
      <c r="V22" s="48" t="str">
        <f t="shared" ref="V22:W25" si="121">IF(T22&gt;0,T22/T$26,"-")</f>
        <v>-</v>
      </c>
      <c r="W22" s="48" t="str">
        <f t="shared" si="121"/>
        <v>-</v>
      </c>
      <c r="X22" s="49" t="str">
        <f t="shared" ref="X22:X25" si="122">IF(T22&gt;0,U22/T22,"-")</f>
        <v>-</v>
      </c>
      <c r="Y22" s="46">
        <f>IFERROR(VLOOKUP($C$2&amp;"-"&amp;$A22&amp;"-"&amp;$D22&amp;"-"&amp;Y$1,data!$L:$N,2,0),)</f>
        <v>0</v>
      </c>
      <c r="Z22" s="47">
        <f>IFERROR(VLOOKUP($C$2&amp;"-"&amp;$A22&amp;"-"&amp;$D22&amp;"-"&amp;Z$1,data!$L:$N,3,0),)</f>
        <v>0</v>
      </c>
      <c r="AA22" s="48" t="str">
        <f t="shared" ref="AA22:AB25" si="123">IF(Y22&gt;0,Y22/Y$26,"-")</f>
        <v>-</v>
      </c>
      <c r="AB22" s="48" t="str">
        <f t="shared" si="123"/>
        <v>-</v>
      </c>
      <c r="AC22" s="49" t="str">
        <f t="shared" ref="AC22:AC25" si="124">IF(Y22&gt;0,Z22/Y22,"-")</f>
        <v>-</v>
      </c>
      <c r="AD22" s="46">
        <f>IFERROR(VLOOKUP($C$2&amp;"-"&amp;$A22&amp;"-"&amp;$D22&amp;"-"&amp;AD$1,data!$L:$N,2,0),)</f>
        <v>0</v>
      </c>
      <c r="AE22" s="47">
        <f>IFERROR(VLOOKUP($C$2&amp;"-"&amp;$A22&amp;"-"&amp;$D22&amp;"-"&amp;AE$1,data!$L:$N,3,0),)</f>
        <v>0</v>
      </c>
      <c r="AF22" s="48" t="str">
        <f t="shared" ref="AF22:AG25" si="125">IF(AD22&gt;0,AD22/AD$26,"-")</f>
        <v>-</v>
      </c>
      <c r="AG22" s="48" t="str">
        <f t="shared" si="125"/>
        <v>-</v>
      </c>
      <c r="AH22" s="49" t="str">
        <f t="shared" ref="AH22:AH25" si="126">IF(AD22&gt;0,AE22/AD22,"-")</f>
        <v>-</v>
      </c>
      <c r="AI22" s="46">
        <f t="shared" si="69"/>
        <v>0</v>
      </c>
      <c r="AJ22" s="47">
        <f t="shared" si="69"/>
        <v>0</v>
      </c>
      <c r="AK22" s="48" t="str">
        <f t="shared" si="89"/>
        <v>-</v>
      </c>
      <c r="AL22" s="48" t="str">
        <f t="shared" si="89"/>
        <v>-</v>
      </c>
      <c r="AM22" s="49" t="str">
        <f t="shared" si="90"/>
        <v>-</v>
      </c>
      <c r="AN22" s="10"/>
      <c r="AO22" s="46">
        <f>IFERROR(VLOOKUP($C$2&amp;"-"&amp;$A22&amp;"-"&amp;$D22&amp;"-"&amp;AO$1,data!$L:$N,2,0),)</f>
        <v>75</v>
      </c>
      <c r="AP22" s="47">
        <f>IFERROR(VLOOKUP($C$2&amp;"-"&amp;$A22&amp;"-"&amp;$D22&amp;"-"&amp;AP$1,data!$L:$N,3,0),)</f>
        <v>72447.73</v>
      </c>
      <c r="AQ22" s="48">
        <f t="shared" ref="AQ22:AR25" si="127">IF(AO22&gt;0,AO22/AO$26,"-")</f>
        <v>0.20491803278688525</v>
      </c>
      <c r="AR22" s="48">
        <f t="shared" si="127"/>
        <v>0.1509702838036443</v>
      </c>
      <c r="AS22" s="49">
        <f t="shared" ref="AS22:AS25" si="128">IF(AO22&gt;0,AP22/AO22,"-")</f>
        <v>965.96973333333324</v>
      </c>
      <c r="AT22" s="46">
        <f>IFERROR(VLOOKUP($C$2&amp;"-"&amp;$A22&amp;"-"&amp;$D22&amp;"-"&amp;AT$1,data!$L:$N,2,0),)</f>
        <v>0</v>
      </c>
      <c r="AU22" s="47">
        <f>IFERROR(VLOOKUP($C$2&amp;"-"&amp;$A22&amp;"-"&amp;$D22&amp;"-"&amp;AU$1,data!$L:$N,3,0),)</f>
        <v>0</v>
      </c>
      <c r="AV22" s="48" t="str">
        <f t="shared" ref="AV22:AW25" si="129">IF(AT22&gt;0,AT22/AT$26,"-")</f>
        <v>-</v>
      </c>
      <c r="AW22" s="48" t="str">
        <f t="shared" si="129"/>
        <v>-</v>
      </c>
      <c r="AX22" s="49" t="str">
        <f t="shared" ref="AX22:AX25" si="130">IF(AT22&gt;0,AU22/AT22,"-")</f>
        <v>-</v>
      </c>
      <c r="AY22" s="46">
        <f>IFERROR(VLOOKUP($C$2&amp;"-"&amp;$A22&amp;"-"&amp;$D22&amp;"-"&amp;AY$1,data!$L:$N,2,0),)</f>
        <v>0</v>
      </c>
      <c r="AZ22" s="47">
        <f>IFERROR(VLOOKUP($C$2&amp;"-"&amp;$A22&amp;"-"&amp;$D22&amp;"-"&amp;AZ$1,data!$L:$N,3,0),)</f>
        <v>0</v>
      </c>
      <c r="BA22" s="48" t="str">
        <f t="shared" ref="BA22:BB25" si="131">IF(AY22&gt;0,AY22/AY$26,"-")</f>
        <v>-</v>
      </c>
      <c r="BB22" s="48" t="str">
        <f t="shared" si="131"/>
        <v>-</v>
      </c>
      <c r="BC22" s="49" t="str">
        <f t="shared" ref="BC22:BC25" si="132">IF(AY22&gt;0,AZ22/AY22,"-")</f>
        <v>-</v>
      </c>
      <c r="BD22" s="46">
        <f>IFERROR(VLOOKUP($C$2&amp;"-"&amp;$A22&amp;"-"&amp;$D22&amp;"-"&amp;BD$1,data!$L:$N,2,0),)</f>
        <v>0</v>
      </c>
      <c r="BE22" s="47">
        <f>IFERROR(VLOOKUP($C$2&amp;"-"&amp;$A22&amp;"-"&amp;$D22&amp;"-"&amp;BE$1,data!$L:$N,3,0),)</f>
        <v>0</v>
      </c>
      <c r="BF22" s="48" t="str">
        <f t="shared" ref="BF22:BG25" si="133">IF(BD22&gt;0,BD22/BD$26,"-")</f>
        <v>-</v>
      </c>
      <c r="BG22" s="48" t="str">
        <f t="shared" si="133"/>
        <v>-</v>
      </c>
      <c r="BH22" s="49" t="str">
        <f t="shared" ref="BH22:BH25" si="134">IF(BD22&gt;0,BE22/BD22,"-")</f>
        <v>-</v>
      </c>
      <c r="BI22" s="46">
        <f>IFERROR(VLOOKUP($C$2&amp;"-"&amp;$A22&amp;"-"&amp;$D22&amp;"-"&amp;BI$1,data!$L:$N,2,0),)</f>
        <v>0</v>
      </c>
      <c r="BJ22" s="47">
        <f>IFERROR(VLOOKUP($C$2&amp;"-"&amp;$A22&amp;"-"&amp;$D22&amp;"-"&amp;BJ$1,data!$L:$N,3,0),)</f>
        <v>0</v>
      </c>
      <c r="BK22" s="48" t="str">
        <f t="shared" ref="BK22:BL25" si="135">IF(BI22&gt;0,BI22/BI$26,"-")</f>
        <v>-</v>
      </c>
      <c r="BL22" s="48" t="str">
        <f t="shared" si="135"/>
        <v>-</v>
      </c>
      <c r="BM22" s="49" t="str">
        <f t="shared" ref="BM22:BM25" si="136">IF(BI22&gt;0,BJ22/BI22,"-")</f>
        <v>-</v>
      </c>
      <c r="BN22" s="46">
        <f>IFERROR(VLOOKUP($C$2&amp;"-"&amp;$A22&amp;"-"&amp;$D22&amp;"-"&amp;BN$1,data!$L:$N,2,0),)</f>
        <v>0</v>
      </c>
      <c r="BO22" s="47">
        <f>IFERROR(VLOOKUP($C$2&amp;"-"&amp;$A22&amp;"-"&amp;$D22&amp;"-"&amp;BO$1,data!$L:$N,3,0),)</f>
        <v>0</v>
      </c>
      <c r="BP22" s="48" t="str">
        <f t="shared" ref="BP22:BQ25" si="137">IF(BN22&gt;0,BN22/BN$26,"-")</f>
        <v>-</v>
      </c>
      <c r="BQ22" s="48" t="str">
        <f t="shared" si="137"/>
        <v>-</v>
      </c>
      <c r="BR22" s="49" t="str">
        <f t="shared" ref="BR22:BR25" si="138">IF(BN22&gt;0,BO22/BN22,"-")</f>
        <v>-</v>
      </c>
      <c r="BS22" s="46">
        <f t="shared" si="70"/>
        <v>75</v>
      </c>
      <c r="BT22" s="47">
        <f t="shared" si="70"/>
        <v>72447.73</v>
      </c>
      <c r="BU22" s="48">
        <f t="shared" si="109"/>
        <v>0.22388059701492538</v>
      </c>
      <c r="BV22" s="48">
        <f t="shared" si="109"/>
        <v>0.16243770924039438</v>
      </c>
      <c r="BW22" s="49">
        <f t="shared" si="110"/>
        <v>965.96973333333324</v>
      </c>
      <c r="BY22" s="66">
        <f t="shared" si="114"/>
        <v>75</v>
      </c>
      <c r="BZ22" s="47">
        <f t="shared" si="111"/>
        <v>72447.73</v>
      </c>
      <c r="CA22" s="48">
        <f t="shared" si="112"/>
        <v>0.11144130757800892</v>
      </c>
      <c r="CB22" s="48">
        <f t="shared" si="112"/>
        <v>6.0644832559351561E-2</v>
      </c>
      <c r="CC22" s="49">
        <f t="shared" si="113"/>
        <v>965.96973333333324</v>
      </c>
    </row>
    <row r="23" spans="1:81" s="3" customFormat="1" x14ac:dyDescent="0.3">
      <c r="A23" s="3" t="s">
        <v>1</v>
      </c>
      <c r="C23" s="138"/>
      <c r="D23" s="9" t="s">
        <v>30</v>
      </c>
      <c r="E23" s="46">
        <f>IFERROR(VLOOKUP($C$2&amp;"-"&amp;$A23&amp;"-"&amp;$D23&amp;"-"&amp;E$1,data!$L:$N,2,0),)</f>
        <v>0</v>
      </c>
      <c r="F23" s="47">
        <f>IFERROR(VLOOKUP($C$2&amp;"-"&amp;$A23&amp;"-"&amp;$D23&amp;"-"&amp;F$1,data!$L:$N,3,0),)</f>
        <v>0</v>
      </c>
      <c r="G23" s="48" t="str">
        <f t="shared" si="115"/>
        <v>-</v>
      </c>
      <c r="H23" s="48" t="str">
        <f t="shared" si="115"/>
        <v>-</v>
      </c>
      <c r="I23" s="49" t="str">
        <f t="shared" si="116"/>
        <v>-</v>
      </c>
      <c r="J23" s="46">
        <f>IFERROR(VLOOKUP($C$2&amp;"-"&amp;$A23&amp;"-"&amp;$D23&amp;"-"&amp;J$1,data!$L:$N,2,0),)</f>
        <v>0</v>
      </c>
      <c r="K23" s="47">
        <f>IFERROR(VLOOKUP($C$2&amp;"-"&amp;$A23&amp;"-"&amp;$D23&amp;"-"&amp;K$1,data!$L:$N,3,0),)</f>
        <v>0</v>
      </c>
      <c r="L23" s="48" t="str">
        <f t="shared" si="117"/>
        <v>-</v>
      </c>
      <c r="M23" s="48" t="str">
        <f t="shared" si="117"/>
        <v>-</v>
      </c>
      <c r="N23" s="49" t="str">
        <f t="shared" si="118"/>
        <v>-</v>
      </c>
      <c r="O23" s="46">
        <f>IFERROR(VLOOKUP($C$2&amp;"-"&amp;$A23&amp;"-"&amp;$D23&amp;"-"&amp;O$1,data!$L:$N,2,0),)</f>
        <v>0</v>
      </c>
      <c r="P23" s="47">
        <f>IFERROR(VLOOKUP($C$2&amp;"-"&amp;$A23&amp;"-"&amp;$D23&amp;"-"&amp;P$1,data!$L:$N,3,0),)</f>
        <v>0</v>
      </c>
      <c r="Q23" s="48" t="str">
        <f t="shared" si="119"/>
        <v>-</v>
      </c>
      <c r="R23" s="48" t="str">
        <f t="shared" si="119"/>
        <v>-</v>
      </c>
      <c r="S23" s="49" t="str">
        <f t="shared" si="120"/>
        <v>-</v>
      </c>
      <c r="T23" s="46">
        <f>IFERROR(VLOOKUP($C$2&amp;"-"&amp;$A23&amp;"-"&amp;$D23&amp;"-"&amp;T$1,data!$L:$N,2,0),)</f>
        <v>0</v>
      </c>
      <c r="U23" s="47">
        <f>IFERROR(VLOOKUP($C$2&amp;"-"&amp;$A23&amp;"-"&amp;$D23&amp;"-"&amp;U$1,data!$L:$N,3,0),)</f>
        <v>0</v>
      </c>
      <c r="V23" s="48" t="str">
        <f t="shared" si="121"/>
        <v>-</v>
      </c>
      <c r="W23" s="48" t="str">
        <f t="shared" si="121"/>
        <v>-</v>
      </c>
      <c r="X23" s="49" t="str">
        <f t="shared" si="122"/>
        <v>-</v>
      </c>
      <c r="Y23" s="46">
        <f>IFERROR(VLOOKUP($C$2&amp;"-"&amp;$A23&amp;"-"&amp;$D23&amp;"-"&amp;Y$1,data!$L:$N,2,0),)</f>
        <v>0</v>
      </c>
      <c r="Z23" s="47">
        <f>IFERROR(VLOOKUP($C$2&amp;"-"&amp;$A23&amp;"-"&amp;$D23&amp;"-"&amp;Z$1,data!$L:$N,3,0),)</f>
        <v>0</v>
      </c>
      <c r="AA23" s="48" t="str">
        <f t="shared" si="123"/>
        <v>-</v>
      </c>
      <c r="AB23" s="48" t="str">
        <f t="shared" si="123"/>
        <v>-</v>
      </c>
      <c r="AC23" s="49" t="str">
        <f t="shared" si="124"/>
        <v>-</v>
      </c>
      <c r="AD23" s="46">
        <f>IFERROR(VLOOKUP($C$2&amp;"-"&amp;$A23&amp;"-"&amp;$D23&amp;"-"&amp;AD$1,data!$L:$N,2,0),)</f>
        <v>0</v>
      </c>
      <c r="AE23" s="47">
        <f>IFERROR(VLOOKUP($C$2&amp;"-"&amp;$A23&amp;"-"&amp;$D23&amp;"-"&amp;AE$1,data!$L:$N,3,0),)</f>
        <v>0</v>
      </c>
      <c r="AF23" s="48" t="str">
        <f t="shared" si="125"/>
        <v>-</v>
      </c>
      <c r="AG23" s="48" t="str">
        <f t="shared" si="125"/>
        <v>-</v>
      </c>
      <c r="AH23" s="49" t="str">
        <f t="shared" si="126"/>
        <v>-</v>
      </c>
      <c r="AI23" s="46">
        <f t="shared" si="69"/>
        <v>0</v>
      </c>
      <c r="AJ23" s="47">
        <f t="shared" si="69"/>
        <v>0</v>
      </c>
      <c r="AK23" s="48" t="str">
        <f t="shared" si="89"/>
        <v>-</v>
      </c>
      <c r="AL23" s="48" t="str">
        <f t="shared" si="89"/>
        <v>-</v>
      </c>
      <c r="AM23" s="49" t="str">
        <f t="shared" si="90"/>
        <v>-</v>
      </c>
      <c r="AN23" s="10"/>
      <c r="AO23" s="46">
        <f>IFERROR(VLOOKUP($C$2&amp;"-"&amp;$A23&amp;"-"&amp;$D23&amp;"-"&amp;AO$1,data!$L:$N,2,0),)</f>
        <v>0</v>
      </c>
      <c r="AP23" s="47">
        <f>IFERROR(VLOOKUP($C$2&amp;"-"&amp;$A23&amp;"-"&amp;$D23&amp;"-"&amp;AP$1,data!$L:$N,3,0),)</f>
        <v>0</v>
      </c>
      <c r="AQ23" s="48" t="str">
        <f t="shared" si="127"/>
        <v>-</v>
      </c>
      <c r="AR23" s="48" t="str">
        <f t="shared" si="127"/>
        <v>-</v>
      </c>
      <c r="AS23" s="49" t="str">
        <f t="shared" si="128"/>
        <v>-</v>
      </c>
      <c r="AT23" s="46">
        <f>IFERROR(VLOOKUP($C$2&amp;"-"&amp;$A23&amp;"-"&amp;$D23&amp;"-"&amp;AT$1,data!$L:$N,2,0),)</f>
        <v>0</v>
      </c>
      <c r="AU23" s="47">
        <f>IFERROR(VLOOKUP($C$2&amp;"-"&amp;$A23&amp;"-"&amp;$D23&amp;"-"&amp;AU$1,data!$L:$N,3,0),)</f>
        <v>0</v>
      </c>
      <c r="AV23" s="48" t="str">
        <f t="shared" si="129"/>
        <v>-</v>
      </c>
      <c r="AW23" s="48" t="str">
        <f t="shared" si="129"/>
        <v>-</v>
      </c>
      <c r="AX23" s="49" t="str">
        <f t="shared" si="130"/>
        <v>-</v>
      </c>
      <c r="AY23" s="46">
        <f>IFERROR(VLOOKUP($C$2&amp;"-"&amp;$A23&amp;"-"&amp;$D23&amp;"-"&amp;AY$1,data!$L:$N,2,0),)</f>
        <v>0</v>
      </c>
      <c r="AZ23" s="47">
        <f>IFERROR(VLOOKUP($C$2&amp;"-"&amp;$A23&amp;"-"&amp;$D23&amp;"-"&amp;AZ$1,data!$L:$N,3,0),)</f>
        <v>0</v>
      </c>
      <c r="BA23" s="48" t="str">
        <f t="shared" si="131"/>
        <v>-</v>
      </c>
      <c r="BB23" s="48" t="str">
        <f t="shared" si="131"/>
        <v>-</v>
      </c>
      <c r="BC23" s="49" t="str">
        <f t="shared" si="132"/>
        <v>-</v>
      </c>
      <c r="BD23" s="46">
        <f>IFERROR(VLOOKUP($C$2&amp;"-"&amp;$A23&amp;"-"&amp;$D23&amp;"-"&amp;BD$1,data!$L:$N,2,0),)</f>
        <v>0</v>
      </c>
      <c r="BE23" s="47">
        <f>IFERROR(VLOOKUP($C$2&amp;"-"&amp;$A23&amp;"-"&amp;$D23&amp;"-"&amp;BE$1,data!$L:$N,3,0),)</f>
        <v>0</v>
      </c>
      <c r="BF23" s="48" t="str">
        <f t="shared" si="133"/>
        <v>-</v>
      </c>
      <c r="BG23" s="48" t="str">
        <f t="shared" si="133"/>
        <v>-</v>
      </c>
      <c r="BH23" s="49" t="str">
        <f t="shared" si="134"/>
        <v>-</v>
      </c>
      <c r="BI23" s="46">
        <f>IFERROR(VLOOKUP($C$2&amp;"-"&amp;$A23&amp;"-"&amp;$D23&amp;"-"&amp;BI$1,data!$L:$N,2,0),)</f>
        <v>0</v>
      </c>
      <c r="BJ23" s="47">
        <f>IFERROR(VLOOKUP($C$2&amp;"-"&amp;$A23&amp;"-"&amp;$D23&amp;"-"&amp;BJ$1,data!$L:$N,3,0),)</f>
        <v>0</v>
      </c>
      <c r="BK23" s="48" t="str">
        <f t="shared" si="135"/>
        <v>-</v>
      </c>
      <c r="BL23" s="48" t="str">
        <f t="shared" si="135"/>
        <v>-</v>
      </c>
      <c r="BM23" s="49" t="str">
        <f t="shared" si="136"/>
        <v>-</v>
      </c>
      <c r="BN23" s="46">
        <f>IFERROR(VLOOKUP($C$2&amp;"-"&amp;$A23&amp;"-"&amp;$D23&amp;"-"&amp;BN$1,data!$L:$N,2,0),)</f>
        <v>0</v>
      </c>
      <c r="BO23" s="47">
        <f>IFERROR(VLOOKUP($C$2&amp;"-"&amp;$A23&amp;"-"&amp;$D23&amp;"-"&amp;BO$1,data!$L:$N,3,0),)</f>
        <v>0</v>
      </c>
      <c r="BP23" s="48" t="str">
        <f t="shared" si="137"/>
        <v>-</v>
      </c>
      <c r="BQ23" s="48" t="str">
        <f t="shared" si="137"/>
        <v>-</v>
      </c>
      <c r="BR23" s="49" t="str">
        <f t="shared" si="138"/>
        <v>-</v>
      </c>
      <c r="BS23" s="46">
        <f t="shared" si="70"/>
        <v>0</v>
      </c>
      <c r="BT23" s="47">
        <f t="shared" si="70"/>
        <v>0</v>
      </c>
      <c r="BU23" s="48" t="str">
        <f t="shared" si="109"/>
        <v>-</v>
      </c>
      <c r="BV23" s="48" t="str">
        <f t="shared" si="109"/>
        <v>-</v>
      </c>
      <c r="BW23" s="49" t="str">
        <f t="shared" si="110"/>
        <v>-</v>
      </c>
      <c r="BY23" s="66">
        <f t="shared" si="114"/>
        <v>0</v>
      </c>
      <c r="BZ23" s="47">
        <f t="shared" si="111"/>
        <v>0</v>
      </c>
      <c r="CA23" s="48" t="str">
        <f t="shared" si="112"/>
        <v>-</v>
      </c>
      <c r="CB23" s="48" t="str">
        <f t="shared" si="112"/>
        <v>-</v>
      </c>
      <c r="CC23" s="49" t="str">
        <f t="shared" si="113"/>
        <v>-</v>
      </c>
    </row>
    <row r="24" spans="1:81" s="3" customFormat="1" x14ac:dyDescent="0.3">
      <c r="A24" s="3" t="s">
        <v>1</v>
      </c>
      <c r="C24" s="138"/>
      <c r="D24" s="9" t="s">
        <v>31</v>
      </c>
      <c r="E24" s="46">
        <f>IFERROR(VLOOKUP($C$2&amp;"-"&amp;$A24&amp;"-"&amp;$D24&amp;"-"&amp;E$1,data!$L:$N,2,0),)</f>
        <v>0</v>
      </c>
      <c r="F24" s="47">
        <f>IFERROR(VLOOKUP($C$2&amp;"-"&amp;$A24&amp;"-"&amp;$D24&amp;"-"&amp;F$1,data!$L:$N,3,0),)</f>
        <v>0</v>
      </c>
      <c r="G24" s="48" t="str">
        <f t="shared" si="115"/>
        <v>-</v>
      </c>
      <c r="H24" s="48" t="str">
        <f t="shared" si="115"/>
        <v>-</v>
      </c>
      <c r="I24" s="49" t="str">
        <f t="shared" si="116"/>
        <v>-</v>
      </c>
      <c r="J24" s="46">
        <f>IFERROR(VLOOKUP($C$2&amp;"-"&amp;$A24&amp;"-"&amp;$D24&amp;"-"&amp;J$1,data!$L:$N,2,0),)</f>
        <v>0</v>
      </c>
      <c r="K24" s="47">
        <f>IFERROR(VLOOKUP($C$2&amp;"-"&amp;$A24&amp;"-"&amp;$D24&amp;"-"&amp;K$1,data!$L:$N,3,0),)</f>
        <v>0</v>
      </c>
      <c r="L24" s="48" t="str">
        <f t="shared" si="117"/>
        <v>-</v>
      </c>
      <c r="M24" s="48" t="str">
        <f t="shared" si="117"/>
        <v>-</v>
      </c>
      <c r="N24" s="49" t="str">
        <f t="shared" si="118"/>
        <v>-</v>
      </c>
      <c r="O24" s="46">
        <f>IFERROR(VLOOKUP($C$2&amp;"-"&amp;$A24&amp;"-"&amp;$D24&amp;"-"&amp;O$1,data!$L:$N,2,0),)</f>
        <v>0</v>
      </c>
      <c r="P24" s="47">
        <f>IFERROR(VLOOKUP($C$2&amp;"-"&amp;$A24&amp;"-"&amp;$D24&amp;"-"&amp;P$1,data!$L:$N,3,0),)</f>
        <v>0</v>
      </c>
      <c r="Q24" s="48" t="str">
        <f t="shared" si="119"/>
        <v>-</v>
      </c>
      <c r="R24" s="48" t="str">
        <f t="shared" si="119"/>
        <v>-</v>
      </c>
      <c r="S24" s="49" t="str">
        <f t="shared" si="120"/>
        <v>-</v>
      </c>
      <c r="T24" s="46">
        <f>IFERROR(VLOOKUP($C$2&amp;"-"&amp;$A24&amp;"-"&amp;$D24&amp;"-"&amp;T$1,data!$L:$N,2,0),)</f>
        <v>0</v>
      </c>
      <c r="U24" s="47">
        <f>IFERROR(VLOOKUP($C$2&amp;"-"&amp;$A24&amp;"-"&amp;$D24&amp;"-"&amp;U$1,data!$L:$N,3,0),)</f>
        <v>0</v>
      </c>
      <c r="V24" s="48" t="str">
        <f t="shared" si="121"/>
        <v>-</v>
      </c>
      <c r="W24" s="48" t="str">
        <f t="shared" si="121"/>
        <v>-</v>
      </c>
      <c r="X24" s="49" t="str">
        <f t="shared" si="122"/>
        <v>-</v>
      </c>
      <c r="Y24" s="46">
        <f>IFERROR(VLOOKUP($C$2&amp;"-"&amp;$A24&amp;"-"&amp;$D24&amp;"-"&amp;Y$1,data!$L:$N,2,0),)</f>
        <v>0</v>
      </c>
      <c r="Z24" s="47">
        <f>IFERROR(VLOOKUP($C$2&amp;"-"&amp;$A24&amp;"-"&amp;$D24&amp;"-"&amp;Z$1,data!$L:$N,3,0),)</f>
        <v>0</v>
      </c>
      <c r="AA24" s="48" t="str">
        <f t="shared" si="123"/>
        <v>-</v>
      </c>
      <c r="AB24" s="48" t="str">
        <f t="shared" si="123"/>
        <v>-</v>
      </c>
      <c r="AC24" s="49" t="str">
        <f t="shared" si="124"/>
        <v>-</v>
      </c>
      <c r="AD24" s="46">
        <f>IFERROR(VLOOKUP($C$2&amp;"-"&amp;$A24&amp;"-"&amp;$D24&amp;"-"&amp;AD$1,data!$L:$N,2,0),)</f>
        <v>0</v>
      </c>
      <c r="AE24" s="47">
        <f>IFERROR(VLOOKUP($C$2&amp;"-"&amp;$A24&amp;"-"&amp;$D24&amp;"-"&amp;AE$1,data!$L:$N,3,0),)</f>
        <v>0</v>
      </c>
      <c r="AF24" s="48" t="str">
        <f t="shared" si="125"/>
        <v>-</v>
      </c>
      <c r="AG24" s="48" t="str">
        <f t="shared" si="125"/>
        <v>-</v>
      </c>
      <c r="AH24" s="49" t="str">
        <f t="shared" si="126"/>
        <v>-</v>
      </c>
      <c r="AI24" s="46">
        <f t="shared" si="69"/>
        <v>0</v>
      </c>
      <c r="AJ24" s="47">
        <f t="shared" si="69"/>
        <v>0</v>
      </c>
      <c r="AK24" s="48" t="str">
        <f t="shared" si="89"/>
        <v>-</v>
      </c>
      <c r="AL24" s="48" t="str">
        <f t="shared" si="89"/>
        <v>-</v>
      </c>
      <c r="AM24" s="49" t="str">
        <f t="shared" si="90"/>
        <v>-</v>
      </c>
      <c r="AN24" s="10"/>
      <c r="AO24" s="46">
        <f>IFERROR(VLOOKUP($C$2&amp;"-"&amp;$A24&amp;"-"&amp;$D24&amp;"-"&amp;AO$1,data!$L:$N,2,0),)</f>
        <v>0</v>
      </c>
      <c r="AP24" s="47">
        <f>IFERROR(VLOOKUP($C$2&amp;"-"&amp;$A24&amp;"-"&amp;$D24&amp;"-"&amp;AP$1,data!$L:$N,3,0),)</f>
        <v>0</v>
      </c>
      <c r="AQ24" s="48" t="str">
        <f t="shared" si="127"/>
        <v>-</v>
      </c>
      <c r="AR24" s="48" t="str">
        <f t="shared" si="127"/>
        <v>-</v>
      </c>
      <c r="AS24" s="49" t="str">
        <f t="shared" si="128"/>
        <v>-</v>
      </c>
      <c r="AT24" s="46">
        <f>IFERROR(VLOOKUP($C$2&amp;"-"&amp;$A24&amp;"-"&amp;$D24&amp;"-"&amp;AT$1,data!$L:$N,2,0),)</f>
        <v>0</v>
      </c>
      <c r="AU24" s="47">
        <f>IFERROR(VLOOKUP($C$2&amp;"-"&amp;$A24&amp;"-"&amp;$D24&amp;"-"&amp;AU$1,data!$L:$N,3,0),)</f>
        <v>0</v>
      </c>
      <c r="AV24" s="48" t="str">
        <f t="shared" si="129"/>
        <v>-</v>
      </c>
      <c r="AW24" s="48" t="str">
        <f t="shared" si="129"/>
        <v>-</v>
      </c>
      <c r="AX24" s="49" t="str">
        <f t="shared" si="130"/>
        <v>-</v>
      </c>
      <c r="AY24" s="46">
        <f>IFERROR(VLOOKUP($C$2&amp;"-"&amp;$A24&amp;"-"&amp;$D24&amp;"-"&amp;AY$1,data!$L:$N,2,0),)</f>
        <v>0</v>
      </c>
      <c r="AZ24" s="47">
        <f>IFERROR(VLOOKUP($C$2&amp;"-"&amp;$A24&amp;"-"&amp;$D24&amp;"-"&amp;AZ$1,data!$L:$N,3,0),)</f>
        <v>0</v>
      </c>
      <c r="BA24" s="48" t="str">
        <f t="shared" si="131"/>
        <v>-</v>
      </c>
      <c r="BB24" s="48" t="str">
        <f t="shared" si="131"/>
        <v>-</v>
      </c>
      <c r="BC24" s="49" t="str">
        <f t="shared" si="132"/>
        <v>-</v>
      </c>
      <c r="BD24" s="46">
        <f>IFERROR(VLOOKUP($C$2&amp;"-"&amp;$A24&amp;"-"&amp;$D24&amp;"-"&amp;BD$1,data!$L:$N,2,0),)</f>
        <v>0</v>
      </c>
      <c r="BE24" s="47">
        <f>IFERROR(VLOOKUP($C$2&amp;"-"&amp;$A24&amp;"-"&amp;$D24&amp;"-"&amp;BE$1,data!$L:$N,3,0),)</f>
        <v>0</v>
      </c>
      <c r="BF24" s="48" t="str">
        <f t="shared" si="133"/>
        <v>-</v>
      </c>
      <c r="BG24" s="48" t="str">
        <f t="shared" si="133"/>
        <v>-</v>
      </c>
      <c r="BH24" s="49" t="str">
        <f t="shared" si="134"/>
        <v>-</v>
      </c>
      <c r="BI24" s="46">
        <f>IFERROR(VLOOKUP($C$2&amp;"-"&amp;$A24&amp;"-"&amp;$D24&amp;"-"&amp;BI$1,data!$L:$N,2,0),)</f>
        <v>0</v>
      </c>
      <c r="BJ24" s="47">
        <f>IFERROR(VLOOKUP($C$2&amp;"-"&amp;$A24&amp;"-"&amp;$D24&amp;"-"&amp;BJ$1,data!$L:$N,3,0),)</f>
        <v>0</v>
      </c>
      <c r="BK24" s="48" t="str">
        <f t="shared" si="135"/>
        <v>-</v>
      </c>
      <c r="BL24" s="48" t="str">
        <f t="shared" si="135"/>
        <v>-</v>
      </c>
      <c r="BM24" s="49" t="str">
        <f t="shared" si="136"/>
        <v>-</v>
      </c>
      <c r="BN24" s="46">
        <f>IFERROR(VLOOKUP($C$2&amp;"-"&amp;$A24&amp;"-"&amp;$D24&amp;"-"&amp;BN$1,data!$L:$N,2,0),)</f>
        <v>0</v>
      </c>
      <c r="BO24" s="47">
        <f>IFERROR(VLOOKUP($C$2&amp;"-"&amp;$A24&amp;"-"&amp;$D24&amp;"-"&amp;BO$1,data!$L:$N,3,0),)</f>
        <v>0</v>
      </c>
      <c r="BP24" s="48" t="str">
        <f t="shared" si="137"/>
        <v>-</v>
      </c>
      <c r="BQ24" s="48" t="str">
        <f t="shared" si="137"/>
        <v>-</v>
      </c>
      <c r="BR24" s="49" t="str">
        <f t="shared" si="138"/>
        <v>-</v>
      </c>
      <c r="BS24" s="46">
        <f t="shared" si="70"/>
        <v>0</v>
      </c>
      <c r="BT24" s="47">
        <f t="shared" si="70"/>
        <v>0</v>
      </c>
      <c r="BU24" s="48" t="str">
        <f t="shared" si="109"/>
        <v>-</v>
      </c>
      <c r="BV24" s="48" t="str">
        <f t="shared" si="109"/>
        <v>-</v>
      </c>
      <c r="BW24" s="49" t="str">
        <f t="shared" si="110"/>
        <v>-</v>
      </c>
      <c r="BY24" s="66">
        <f t="shared" si="114"/>
        <v>0</v>
      </c>
      <c r="BZ24" s="47">
        <f t="shared" si="111"/>
        <v>0</v>
      </c>
      <c r="CA24" s="48" t="str">
        <f t="shared" si="112"/>
        <v>-</v>
      </c>
      <c r="CB24" s="48" t="str">
        <f t="shared" si="112"/>
        <v>-</v>
      </c>
      <c r="CC24" s="49" t="str">
        <f t="shared" si="113"/>
        <v>-</v>
      </c>
    </row>
    <row r="25" spans="1:81" s="3" customFormat="1" ht="15.65" thickBot="1" x14ac:dyDescent="0.35">
      <c r="A25" s="3" t="s">
        <v>1</v>
      </c>
      <c r="C25" s="139"/>
      <c r="D25" s="11" t="s">
        <v>25</v>
      </c>
      <c r="E25" s="53">
        <f>SUMIFS(data!$M:$M,data!$I:$I,$C$2,data!$J:$J,$A25,data!$H:$H,E$1,data!$K:$K,$D25)</f>
        <v>31</v>
      </c>
      <c r="F25" s="54">
        <f>SUMIFS(data!$N:$N,data!$I:$I,$C$2,data!$J:$J,$A25,data!$H:$H,E$1,data!$K:$K,$D25)</f>
        <v>56000.42</v>
      </c>
      <c r="G25" s="55">
        <f t="shared" si="115"/>
        <v>0.20129870129870131</v>
      </c>
      <c r="H25" s="55">
        <f t="shared" si="115"/>
        <v>0.18567697865768554</v>
      </c>
      <c r="I25" s="56">
        <f t="shared" si="116"/>
        <v>1806.4651612903226</v>
      </c>
      <c r="J25" s="53">
        <f>SUMIFS(data!$M:$M,data!$I:$I,$C$2,data!$J:$J,$A25,data!$H:$H,J$1,data!$K:$K,$D25)</f>
        <v>32</v>
      </c>
      <c r="K25" s="54">
        <f>SUMIFS(data!$N:$N,data!$I:$I,$C$2,data!$J:$J,$A25,data!$H:$H,J$1,data!$K:$K,$D25)</f>
        <v>71088</v>
      </c>
      <c r="L25" s="55">
        <f t="shared" si="117"/>
        <v>0.27826086956521739</v>
      </c>
      <c r="M25" s="55">
        <f t="shared" si="117"/>
        <v>0.32007010853694084</v>
      </c>
      <c r="N25" s="56">
        <f t="shared" si="118"/>
        <v>2221.5</v>
      </c>
      <c r="O25" s="53">
        <f>SUMIFS(data!$M:$M,data!$I:$I,$C$2,data!$J:$J,$A25,data!$H:$H,O$1,data!$K:$K,$D25)</f>
        <v>31</v>
      </c>
      <c r="P25" s="54">
        <f>SUMIFS(data!$N:$N,data!$I:$I,$C$2,data!$J:$J,$A25,data!$H:$H,O$1,data!$K:$K,$D25)</f>
        <v>113377.5</v>
      </c>
      <c r="Q25" s="55">
        <f t="shared" si="119"/>
        <v>0.44927536231884058</v>
      </c>
      <c r="R25" s="55">
        <f t="shared" si="119"/>
        <v>0.50408483110473845</v>
      </c>
      <c r="S25" s="56">
        <f t="shared" si="120"/>
        <v>3657.3387096774195</v>
      </c>
      <c r="T25" s="53">
        <f>SUMIFS(data!$M:$M,data!$I:$I,$C$2,data!$J:$J,$A25,data!$H:$H,T$1,data!$K:$K,$D25)</f>
        <v>0</v>
      </c>
      <c r="U25" s="54">
        <f>SUMIFS(data!$N:$N,data!$I:$I,$C$2,data!$J:$J,$A25,data!$H:$H,T$1,data!$K:$K,$D25)</f>
        <v>0</v>
      </c>
      <c r="V25" s="55" t="str">
        <f t="shared" si="121"/>
        <v>-</v>
      </c>
      <c r="W25" s="55" t="str">
        <f t="shared" si="121"/>
        <v>-</v>
      </c>
      <c r="X25" s="56" t="str">
        <f t="shared" si="122"/>
        <v>-</v>
      </c>
      <c r="Y25" s="53">
        <f>SUMIFS(data!$M:$M,data!$I:$I,$C$2,data!$J:$J,$A25,data!$H:$H,Y$1,data!$K:$K,$D25)</f>
        <v>0</v>
      </c>
      <c r="Z25" s="54">
        <f>SUMIFS(data!$N:$N,data!$I:$I,$C$2,data!$J:$J,$A25,data!$H:$H,Y$1,data!$K:$K,$D25)</f>
        <v>0</v>
      </c>
      <c r="AA25" s="55" t="str">
        <f t="shared" si="123"/>
        <v>-</v>
      </c>
      <c r="AB25" s="55" t="str">
        <f t="shared" si="123"/>
        <v>-</v>
      </c>
      <c r="AC25" s="56" t="str">
        <f t="shared" si="124"/>
        <v>-</v>
      </c>
      <c r="AD25" s="53">
        <f>SUMIFS(data!$M:$M,data!$I:$I,$C$2,data!$J:$J,$A25,data!$H:$H,AD$1,data!$K:$K,$D25)</f>
        <v>0</v>
      </c>
      <c r="AE25" s="54">
        <f>SUMIFS(data!$N:$N,data!$I:$I,$C$2,data!$J:$J,$A25,data!$H:$H,AD$1,data!$K:$K,$D25)</f>
        <v>0</v>
      </c>
      <c r="AF25" s="55" t="str">
        <f t="shared" si="125"/>
        <v>-</v>
      </c>
      <c r="AG25" s="55" t="str">
        <f t="shared" si="125"/>
        <v>-</v>
      </c>
      <c r="AH25" s="56" t="str">
        <f t="shared" si="126"/>
        <v>-</v>
      </c>
      <c r="AI25" s="53">
        <f t="shared" si="69"/>
        <v>94</v>
      </c>
      <c r="AJ25" s="54">
        <f t="shared" si="69"/>
        <v>240465.91999999998</v>
      </c>
      <c r="AK25" s="55">
        <f t="shared" si="89"/>
        <v>0.27810650887573962</v>
      </c>
      <c r="AL25" s="55">
        <f t="shared" si="89"/>
        <v>0.32121219285908886</v>
      </c>
      <c r="AM25" s="56">
        <f t="shared" si="90"/>
        <v>2558.148085106383</v>
      </c>
      <c r="AN25" s="10"/>
      <c r="AO25" s="53">
        <f>SUMIFS(data!$M:$M,data!$I:$I,$C$2,data!$J:$J,$A25,data!$H:$H,AO$1,data!$K:$K,$D25)</f>
        <v>31</v>
      </c>
      <c r="AP25" s="54">
        <f>SUMIFS(data!$N:$N,data!$I:$I,$C$2,data!$J:$J,$A25,data!$H:$H,AO$1,data!$K:$K,$D25)</f>
        <v>33877.58</v>
      </c>
      <c r="AQ25" s="55">
        <f t="shared" si="127"/>
        <v>8.4699453551912565E-2</v>
      </c>
      <c r="AR25" s="55">
        <f t="shared" si="127"/>
        <v>7.059583326048538E-2</v>
      </c>
      <c r="AS25" s="56">
        <f t="shared" si="128"/>
        <v>1092.8251612903227</v>
      </c>
      <c r="AT25" s="53">
        <f>SUMIFS(data!$M:$M,data!$I:$I,$C$2,data!$J:$J,$A25,data!$H:$H,AT$1,data!$K:$K,$D25)</f>
        <v>0</v>
      </c>
      <c r="AU25" s="54">
        <f>SUMIFS(data!$N:$N,data!$I:$I,$C$2,data!$J:$J,$A25,data!$H:$H,AT$1,data!$K:$K,$D25)</f>
        <v>0</v>
      </c>
      <c r="AV25" s="55" t="str">
        <f t="shared" si="129"/>
        <v>-</v>
      </c>
      <c r="AW25" s="55" t="str">
        <f t="shared" si="129"/>
        <v>-</v>
      </c>
      <c r="AX25" s="56" t="str">
        <f t="shared" si="130"/>
        <v>-</v>
      </c>
      <c r="AY25" s="53">
        <f>SUMIFS(data!$M:$M,data!$I:$I,$C$2,data!$J:$J,$A25,data!$H:$H,AY$1,data!$K:$K,$D25)</f>
        <v>0</v>
      </c>
      <c r="AZ25" s="54">
        <f>SUMIFS(data!$N:$N,data!$I:$I,$C$2,data!$J:$J,$A25,data!$H:$H,AY$1,data!$K:$K,$D25)</f>
        <v>0</v>
      </c>
      <c r="BA25" s="55" t="str">
        <f t="shared" si="131"/>
        <v>-</v>
      </c>
      <c r="BB25" s="55" t="str">
        <f t="shared" si="131"/>
        <v>-</v>
      </c>
      <c r="BC25" s="56" t="str">
        <f t="shared" si="132"/>
        <v>-</v>
      </c>
      <c r="BD25" s="53">
        <f>SUMIFS(data!$M:$M,data!$I:$I,$C$2,data!$J:$J,$A25,data!$H:$H,BD$1,data!$K:$K,$D25)</f>
        <v>0</v>
      </c>
      <c r="BE25" s="54">
        <f>SUMIFS(data!$N:$N,data!$I:$I,$C$2,data!$J:$J,$A25,data!$H:$H,BD$1,data!$K:$K,$D25)</f>
        <v>0</v>
      </c>
      <c r="BF25" s="55" t="str">
        <f t="shared" si="133"/>
        <v>-</v>
      </c>
      <c r="BG25" s="55" t="str">
        <f t="shared" si="133"/>
        <v>-</v>
      </c>
      <c r="BH25" s="56" t="str">
        <f t="shared" si="134"/>
        <v>-</v>
      </c>
      <c r="BI25" s="53">
        <f>SUMIFS(data!$M:$M,data!$I:$I,$C$2,data!$J:$J,$A25,data!$H:$H,BI$1,data!$K:$K,$D25)</f>
        <v>0</v>
      </c>
      <c r="BJ25" s="54">
        <f>SUMIFS(data!$N:$N,data!$I:$I,$C$2,data!$J:$J,$A25,data!$H:$H,BI$1,data!$K:$K,$D25)</f>
        <v>0</v>
      </c>
      <c r="BK25" s="55" t="str">
        <f t="shared" si="135"/>
        <v>-</v>
      </c>
      <c r="BL25" s="55" t="str">
        <f t="shared" si="135"/>
        <v>-</v>
      </c>
      <c r="BM25" s="56" t="str">
        <f t="shared" si="136"/>
        <v>-</v>
      </c>
      <c r="BN25" s="53">
        <f>SUMIFS(data!$M:$M,data!$I:$I,$C$2,data!$J:$J,$A25,data!$H:$H,BN$1,data!$K:$K,$D25)</f>
        <v>0</v>
      </c>
      <c r="BO25" s="54">
        <f>SUMIFS(data!$N:$N,data!$I:$I,$C$2,data!$J:$J,$A25,data!$H:$H,BN$1,data!$K:$K,$D25)</f>
        <v>0</v>
      </c>
      <c r="BP25" s="55" t="str">
        <f t="shared" si="137"/>
        <v>-</v>
      </c>
      <c r="BQ25" s="55" t="str">
        <f t="shared" si="137"/>
        <v>-</v>
      </c>
      <c r="BR25" s="56" t="str">
        <f t="shared" si="138"/>
        <v>-</v>
      </c>
      <c r="BS25" s="53">
        <f>SUMIFS(data!$M:$M,data!$I:$I,$C$2,data!$J:$J,$A25,data!$H:$H,BS$1,data!$K:$K,$D25)</f>
        <v>0</v>
      </c>
      <c r="BT25" s="54">
        <f>SUMIFS(data!$N:$N,data!$I:$I,$C$2,data!$J:$J,$A25,data!$H:$H,BS$1,data!$K:$K,$D25)</f>
        <v>0</v>
      </c>
      <c r="BU25" s="55" t="str">
        <f t="shared" si="109"/>
        <v>-</v>
      </c>
      <c r="BV25" s="55" t="str">
        <f t="shared" si="109"/>
        <v>-</v>
      </c>
      <c r="BW25" s="56" t="str">
        <f t="shared" si="110"/>
        <v>-</v>
      </c>
      <c r="BY25" s="66">
        <f t="shared" si="114"/>
        <v>94</v>
      </c>
      <c r="BZ25" s="47">
        <f t="shared" si="111"/>
        <v>240465.91999999998</v>
      </c>
      <c r="CA25" s="48">
        <f t="shared" si="112"/>
        <v>0.13967310549777118</v>
      </c>
      <c r="CB25" s="48">
        <f t="shared" si="112"/>
        <v>0.20129016402074196</v>
      </c>
      <c r="CC25" s="49">
        <f t="shared" si="113"/>
        <v>2558.148085106383</v>
      </c>
    </row>
    <row r="26" spans="1:81" s="3" customFormat="1" ht="15.65" thickTop="1" thickBot="1" x14ac:dyDescent="0.35">
      <c r="C26" s="6" t="s">
        <v>11</v>
      </c>
      <c r="D26" s="7"/>
      <c r="E26" s="39">
        <f>SUM(E18:E25)</f>
        <v>154</v>
      </c>
      <c r="F26" s="40">
        <f>SUM(F18:F25)</f>
        <v>301601.31</v>
      </c>
      <c r="G26" s="41">
        <f>IF(E26&gt;0,E26/E$38,"-")</f>
        <v>0.4128686327077748</v>
      </c>
      <c r="H26" s="41">
        <f>IF(F26&gt;0,F26/F$38,"-")</f>
        <v>0.31393257854595952</v>
      </c>
      <c r="I26" s="42">
        <f>IF(E26&gt;0,F26/E26,"-")</f>
        <v>1958.450064935065</v>
      </c>
      <c r="J26" s="39">
        <f>SUM(J18:J25)</f>
        <v>115</v>
      </c>
      <c r="K26" s="40">
        <f>SUM(K18:K25)</f>
        <v>222101.34</v>
      </c>
      <c r="L26" s="41">
        <f>IF(J26&gt;0,J26/J$38,"-")</f>
        <v>0.39383561643835618</v>
      </c>
      <c r="M26" s="41">
        <f>IF(K26&gt;0,K26/K$38,"-")</f>
        <v>0.24585335561239088</v>
      </c>
      <c r="N26" s="42">
        <f>IF(J26&gt;0,K26/J26,"-")</f>
        <v>1931.316</v>
      </c>
      <c r="O26" s="39">
        <f>SUM(O18:O25)</f>
        <v>69</v>
      </c>
      <c r="P26" s="40">
        <f>SUM(P18:P25)</f>
        <v>224917.5</v>
      </c>
      <c r="Q26" s="41">
        <f>IF(O26&gt;0,O26/O$38,"-")</f>
        <v>0.34848484848484851</v>
      </c>
      <c r="R26" s="41">
        <f>IF(P26&gt;0,P26/P$38,"-")</f>
        <v>0.24758584060080852</v>
      </c>
      <c r="S26" s="42">
        <f>IF(O26&gt;0,P26/O26,"-")</f>
        <v>3259.6739130434785</v>
      </c>
      <c r="T26" s="39">
        <f>SUM(T18:T25)</f>
        <v>0</v>
      </c>
      <c r="U26" s="40">
        <f>SUM(U18:U25)</f>
        <v>0</v>
      </c>
      <c r="V26" s="41" t="str">
        <f>IF(T26&gt;0,T26/T$38,"-")</f>
        <v>-</v>
      </c>
      <c r="W26" s="41" t="str">
        <f>IF(U26&gt;0,U26/U$38,"-")</f>
        <v>-</v>
      </c>
      <c r="X26" s="42" t="str">
        <f>IF(T26&gt;0,U26/T26,"-")</f>
        <v>-</v>
      </c>
      <c r="Y26" s="39">
        <f>SUM(Y18:Y25)</f>
        <v>0</v>
      </c>
      <c r="Z26" s="40">
        <f>SUM(Z18:Z25)</f>
        <v>0</v>
      </c>
      <c r="AA26" s="41" t="str">
        <f>IF(Y26&gt;0,Y26/Y$38,"-")</f>
        <v>-</v>
      </c>
      <c r="AB26" s="41" t="str">
        <f>IF(Z26&gt;0,Z26/Z$38,"-")</f>
        <v>-</v>
      </c>
      <c r="AC26" s="42" t="str">
        <f>IF(Y26&gt;0,Z26/Y26,"-")</f>
        <v>-</v>
      </c>
      <c r="AD26" s="39">
        <f>SUM(AD18:AD25)</f>
        <v>0</v>
      </c>
      <c r="AE26" s="40">
        <f>SUM(AE18:AE25)</f>
        <v>0</v>
      </c>
      <c r="AF26" s="41" t="str">
        <f>IF(AD26&gt;0,AD26/AD$38,"-")</f>
        <v>-</v>
      </c>
      <c r="AG26" s="41" t="str">
        <f>IF(AE26&gt;0,AE26/AE$38,"-")</f>
        <v>-</v>
      </c>
      <c r="AH26" s="42" t="str">
        <f>IF(AD26&gt;0,AE26/AD26,"-")</f>
        <v>-</v>
      </c>
      <c r="AI26" s="39">
        <f>SUM(AI18:AI25)</f>
        <v>338</v>
      </c>
      <c r="AJ26" s="40">
        <f>SUM(AJ18:AJ25)</f>
        <v>748620.14999999991</v>
      </c>
      <c r="AK26" s="41">
        <f>IF(AI26&gt;0,AI26/AI$38,"-")</f>
        <v>0.39165701042873696</v>
      </c>
      <c r="AL26" s="41">
        <f>IF(AJ26&gt;0,AJ26/AJ$38,"-")</f>
        <v>0.27001121973542347</v>
      </c>
      <c r="AM26" s="42">
        <f>IF(AI26&gt;0,AJ26/AI26,"-")</f>
        <v>2214.852514792899</v>
      </c>
      <c r="AN26" s="16"/>
      <c r="AO26" s="39">
        <f>SUM(AO18:AO25)</f>
        <v>366</v>
      </c>
      <c r="AP26" s="40">
        <f>SUM(AP18:AP25)</f>
        <v>479880.73</v>
      </c>
      <c r="AQ26" s="41">
        <f>IF(AO26&gt;0,AO26/AO$38,"-")</f>
        <v>0.43832335329341315</v>
      </c>
      <c r="AR26" s="41">
        <f>IF(AP26&gt;0,AP26/AP$38,"-")</f>
        <v>0.23260540928417378</v>
      </c>
      <c r="AS26" s="42">
        <f>IF(AO26&gt;0,AP26/AO26,"-")</f>
        <v>1311.1495355191257</v>
      </c>
      <c r="AT26" s="39">
        <f>SUM(AT18:AT25)</f>
        <v>0</v>
      </c>
      <c r="AU26" s="40">
        <f>SUM(AU18:AU25)</f>
        <v>0</v>
      </c>
      <c r="AV26" s="41" t="str">
        <f>IF(AT26&gt;0,AT26/AT$38,"-")</f>
        <v>-</v>
      </c>
      <c r="AW26" s="41" t="str">
        <f>IF(AU26&gt;0,AU26/AU$38,"-")</f>
        <v>-</v>
      </c>
      <c r="AX26" s="42" t="str">
        <f>IF(AT26&gt;0,AU26/AT26,"-")</f>
        <v>-</v>
      </c>
      <c r="AY26" s="39">
        <f>SUM(AY18:AY25)</f>
        <v>0</v>
      </c>
      <c r="AZ26" s="40">
        <f>SUM(AZ18:AZ25)</f>
        <v>0</v>
      </c>
      <c r="BA26" s="41" t="str">
        <f>IF(AY26&gt;0,AY26/AY$38,"-")</f>
        <v>-</v>
      </c>
      <c r="BB26" s="41" t="str">
        <f>IF(AZ26&gt;0,AZ26/AZ$38,"-")</f>
        <v>-</v>
      </c>
      <c r="BC26" s="42" t="str">
        <f>IF(AY26&gt;0,AZ26/AY26,"-")</f>
        <v>-</v>
      </c>
      <c r="BD26" s="39">
        <f>SUM(BD18:BD25)</f>
        <v>0</v>
      </c>
      <c r="BE26" s="40">
        <f>SUM(BE18:BE25)</f>
        <v>0</v>
      </c>
      <c r="BF26" s="41" t="str">
        <f>IF(BD26&gt;0,BD26/BD$38,"-")</f>
        <v>-</v>
      </c>
      <c r="BG26" s="41" t="str">
        <f>IF(BE26&gt;0,BE26/BE$38,"-")</f>
        <v>-</v>
      </c>
      <c r="BH26" s="42" t="str">
        <f>IF(BD26&gt;0,BE26/BD26,"-")</f>
        <v>-</v>
      </c>
      <c r="BI26" s="39">
        <f>SUM(BI18:BI25)</f>
        <v>0</v>
      </c>
      <c r="BJ26" s="40">
        <f>SUM(BJ18:BJ25)</f>
        <v>0</v>
      </c>
      <c r="BK26" s="41" t="str">
        <f>IF(BI26&gt;0,BI26/BI$38,"-")</f>
        <v>-</v>
      </c>
      <c r="BL26" s="41" t="str">
        <f>IF(BJ26&gt;0,BJ26/BJ$38,"-")</f>
        <v>-</v>
      </c>
      <c r="BM26" s="42" t="str">
        <f>IF(BI26&gt;0,BJ26/BI26,"-")</f>
        <v>-</v>
      </c>
      <c r="BN26" s="39">
        <f>SUM(BN18:BN25)</f>
        <v>0</v>
      </c>
      <c r="BO26" s="40">
        <f>SUM(BO18:BO25)</f>
        <v>0</v>
      </c>
      <c r="BP26" s="41" t="str">
        <f>IF(BN26&gt;0,BN26/BN$38,"-")</f>
        <v>-</v>
      </c>
      <c r="BQ26" s="41" t="str">
        <f>IF(BO26&gt;0,BO26/BO$38,"-")</f>
        <v>-</v>
      </c>
      <c r="BR26" s="42" t="str">
        <f>IF(BN26&gt;0,BO26/BN26,"-")</f>
        <v>-</v>
      </c>
      <c r="BS26" s="39">
        <f>SUM(BS18:BS25)</f>
        <v>335</v>
      </c>
      <c r="BT26" s="40">
        <f>SUM(BT18:BT25)</f>
        <v>446003.14999999997</v>
      </c>
      <c r="BU26" s="41">
        <f>IF(BS26&gt;0,BS26/BS$38,"-")</f>
        <v>0.6479690522243714</v>
      </c>
      <c r="BV26" s="41">
        <f>IF(BT26&gt;0,BT26/BT$38,"-")</f>
        <v>0.40848045784217912</v>
      </c>
      <c r="BW26" s="42">
        <f>IF(BS26&gt;0,BT26/BS26,"-")</f>
        <v>1331.352686567164</v>
      </c>
      <c r="BY26" s="68">
        <f>SUM(BY18:BY25)</f>
        <v>673</v>
      </c>
      <c r="BZ26" s="40">
        <f>SUM(BZ18:BZ25)</f>
        <v>1194623.2999999998</v>
      </c>
      <c r="CA26" s="41">
        <f>IF(BY26&gt;0,BY26/BY$38,"-")</f>
        <v>0.48768115942028983</v>
      </c>
      <c r="CB26" s="41">
        <f>IF(BZ26&gt;0,BZ26/BZ$38,"-")</f>
        <v>0.30913462154785892</v>
      </c>
      <c r="CC26" s="42">
        <f>IF(BY26&gt;0,BZ26/BY26,"-")</f>
        <v>1775.07176820208</v>
      </c>
    </row>
    <row r="27" spans="1:81" s="3" customFormat="1" ht="3.8" customHeight="1" thickTop="1" thickBot="1" x14ac:dyDescent="0.35">
      <c r="C27"/>
      <c r="D27"/>
      <c r="E27" s="50"/>
      <c r="F27" s="51"/>
      <c r="G27" s="52"/>
      <c r="H27" s="52"/>
      <c r="I27" s="51"/>
      <c r="J27" s="50"/>
      <c r="K27" s="51"/>
      <c r="L27" s="52"/>
      <c r="M27" s="52"/>
      <c r="N27" s="51"/>
      <c r="O27" s="50"/>
      <c r="P27" s="51"/>
      <c r="Q27" s="52"/>
      <c r="R27" s="52"/>
      <c r="S27" s="51"/>
      <c r="T27" s="50"/>
      <c r="U27" s="51"/>
      <c r="V27" s="52"/>
      <c r="W27" s="52"/>
      <c r="X27" s="51"/>
      <c r="Y27" s="50"/>
      <c r="Z27" s="51"/>
      <c r="AA27" s="52"/>
      <c r="AB27" s="52"/>
      <c r="AC27" s="51"/>
      <c r="AD27" s="50"/>
      <c r="AE27" s="51"/>
      <c r="AF27" s="52"/>
      <c r="AG27" s="52"/>
      <c r="AH27" s="51"/>
      <c r="AI27" s="50"/>
      <c r="AJ27" s="51"/>
      <c r="AK27" s="52"/>
      <c r="AL27" s="52"/>
      <c r="AM27" s="51"/>
      <c r="AN27" s="10"/>
      <c r="AO27" s="50"/>
      <c r="AP27" s="51"/>
      <c r="AQ27" s="52"/>
      <c r="AR27" s="52"/>
      <c r="AS27" s="51"/>
      <c r="AT27" s="50"/>
      <c r="AU27" s="51"/>
      <c r="AV27" s="52"/>
      <c r="AW27" s="52"/>
      <c r="AX27" s="51"/>
      <c r="AY27" s="50"/>
      <c r="AZ27" s="51"/>
      <c r="BA27" s="52"/>
      <c r="BB27" s="52"/>
      <c r="BC27" s="51"/>
      <c r="BD27" s="50"/>
      <c r="BE27" s="51"/>
      <c r="BF27" s="52"/>
      <c r="BG27" s="52"/>
      <c r="BH27" s="51"/>
      <c r="BI27" s="50"/>
      <c r="BJ27" s="51"/>
      <c r="BK27" s="52"/>
      <c r="BL27" s="52"/>
      <c r="BM27" s="51"/>
      <c r="BN27" s="50"/>
      <c r="BO27" s="51"/>
      <c r="BP27" s="52"/>
      <c r="BQ27" s="52"/>
      <c r="BR27" s="51"/>
      <c r="BS27" s="50"/>
      <c r="BT27" s="51"/>
      <c r="BU27" s="52"/>
      <c r="BV27" s="52"/>
      <c r="BW27" s="51"/>
      <c r="BY27" s="50"/>
      <c r="BZ27" s="51"/>
      <c r="CA27" s="52"/>
      <c r="CB27" s="52"/>
      <c r="CC27" s="51"/>
    </row>
    <row r="28" spans="1:81" s="3" customFormat="1" ht="15.65" thickTop="1" x14ac:dyDescent="0.3">
      <c r="A28" s="3" t="s">
        <v>0</v>
      </c>
      <c r="C28" s="137" t="s">
        <v>0</v>
      </c>
      <c r="D28" s="8" t="s">
        <v>20</v>
      </c>
      <c r="E28" s="35">
        <f>IFERROR(VLOOKUP($C$2&amp;"-"&amp;$A28&amp;"-"&amp;$D28&amp;"-"&amp;E$1,data!$L:$N,2,0),)</f>
        <v>3</v>
      </c>
      <c r="F28" s="36">
        <f>IFERROR(VLOOKUP($C$2&amp;"-"&amp;$A28&amp;"-"&amp;$D28&amp;"-"&amp;F$1,data!$L:$N,3,0),)</f>
        <v>5950</v>
      </c>
      <c r="G28" s="37">
        <f>IF(E28&gt;0,E28/E$36,"-")</f>
        <v>6.3829787234042548E-2</v>
      </c>
      <c r="H28" s="37">
        <f>IF(F28&gt;0,F28/F$36,"-")</f>
        <v>9.4937592494345635E-2</v>
      </c>
      <c r="I28" s="38">
        <f>IF(E28&gt;0,F28/E28,"-")</f>
        <v>1983.3333333333333</v>
      </c>
      <c r="J28" s="35">
        <f>IFERROR(VLOOKUP($C$2&amp;"-"&amp;$A28&amp;"-"&amp;$D28&amp;"-"&amp;J$1,data!$L:$N,2,0),)</f>
        <v>3</v>
      </c>
      <c r="K28" s="36">
        <f>IFERROR(VLOOKUP($C$2&amp;"-"&amp;$A28&amp;"-"&amp;$D28&amp;"-"&amp;K$1,data!$L:$N,3,0),)</f>
        <v>5730</v>
      </c>
      <c r="L28" s="37">
        <f>IF(J28&gt;0,J28/J$36,"-")</f>
        <v>9.0909090909090912E-2</v>
      </c>
      <c r="M28" s="37">
        <f>IF(K28&gt;0,K28/K$36,"-")</f>
        <v>0.13826666209799512</v>
      </c>
      <c r="N28" s="38">
        <f>IF(J28&gt;0,K28/J28,"-")</f>
        <v>1910</v>
      </c>
      <c r="O28" s="35">
        <f>IFERROR(VLOOKUP($C$2&amp;"-"&amp;$A28&amp;"-"&amp;$D28&amp;"-"&amp;O$1,data!$L:$N,2,0),)</f>
        <v>0</v>
      </c>
      <c r="P28" s="36">
        <f>IFERROR(VLOOKUP($C$2&amp;"-"&amp;$A28&amp;"-"&amp;$D28&amp;"-"&amp;P$1,data!$L:$N,3,0),)</f>
        <v>0</v>
      </c>
      <c r="Q28" s="37" t="str">
        <f>IF(O28&gt;0,O28/O$36,"-")</f>
        <v>-</v>
      </c>
      <c r="R28" s="37" t="str">
        <f>IF(P28&gt;0,P28/P$36,"-")</f>
        <v>-</v>
      </c>
      <c r="S28" s="38" t="str">
        <f>IF(O28&gt;0,P28/O28,"-")</f>
        <v>-</v>
      </c>
      <c r="T28" s="35">
        <f>IFERROR(VLOOKUP($C$2&amp;"-"&amp;$A28&amp;"-"&amp;$D28&amp;"-"&amp;T$1,data!$L:$N,2,0),)</f>
        <v>0</v>
      </c>
      <c r="U28" s="36">
        <f>IFERROR(VLOOKUP($C$2&amp;"-"&amp;$A28&amp;"-"&amp;$D28&amp;"-"&amp;U$1,data!$L:$N,3,0),)</f>
        <v>0</v>
      </c>
      <c r="V28" s="37" t="str">
        <f>IF(T28&gt;0,T28/T$36,"-")</f>
        <v>-</v>
      </c>
      <c r="W28" s="37" t="str">
        <f>IF(U28&gt;0,U28/U$36,"-")</f>
        <v>-</v>
      </c>
      <c r="X28" s="38" t="str">
        <f>IF(T28&gt;0,U28/T28,"-")</f>
        <v>-</v>
      </c>
      <c r="Y28" s="35">
        <f>IFERROR(VLOOKUP($C$2&amp;"-"&amp;$A28&amp;"-"&amp;$D28&amp;"-"&amp;Y$1,data!$L:$N,2,0),)</f>
        <v>0</v>
      </c>
      <c r="Z28" s="36">
        <f>IFERROR(VLOOKUP($C$2&amp;"-"&amp;$A28&amp;"-"&amp;$D28&amp;"-"&amp;Z$1,data!$L:$N,3,0),)</f>
        <v>0</v>
      </c>
      <c r="AA28" s="37" t="str">
        <f>IF(Y28&gt;0,Y28/Y$36,"-")</f>
        <v>-</v>
      </c>
      <c r="AB28" s="37" t="str">
        <f>IF(Z28&gt;0,Z28/Z$36,"-")</f>
        <v>-</v>
      </c>
      <c r="AC28" s="38" t="str">
        <f>IF(Y28&gt;0,Z28/Y28,"-")</f>
        <v>-</v>
      </c>
      <c r="AD28" s="35">
        <f>IFERROR(VLOOKUP($C$2&amp;"-"&amp;$A28&amp;"-"&amp;$D28&amp;"-"&amp;AD$1,data!$L:$N,2,0),)</f>
        <v>0</v>
      </c>
      <c r="AE28" s="36">
        <f>IFERROR(VLOOKUP($C$2&amp;"-"&amp;$A28&amp;"-"&amp;$D28&amp;"-"&amp;AE$1,data!$L:$N,3,0),)</f>
        <v>0</v>
      </c>
      <c r="AF28" s="37" t="str">
        <f>IF(AD28&gt;0,AD28/AD$36,"-")</f>
        <v>-</v>
      </c>
      <c r="AG28" s="37" t="str">
        <f>IF(AE28&gt;0,AE28/AE$36,"-")</f>
        <v>-</v>
      </c>
      <c r="AH28" s="38" t="str">
        <f>IF(AD28&gt;0,AE28/AD28,"-")</f>
        <v>-</v>
      </c>
      <c r="AI28" s="35">
        <f t="shared" ref="AI28:AJ35" si="139">AD28+Y28+T28+O28+J28+E28</f>
        <v>6</v>
      </c>
      <c r="AJ28" s="36">
        <f t="shared" si="139"/>
        <v>11680</v>
      </c>
      <c r="AK28" s="37">
        <f>IF(AI28&gt;0,AI28/AI$36,"-")</f>
        <v>6.3157894736842107E-2</v>
      </c>
      <c r="AL28" s="37">
        <f>IF(AJ28&gt;0,AJ28/AJ$36,"-")</f>
        <v>9.4740283868820066E-2</v>
      </c>
      <c r="AM28" s="38">
        <f>IF(AI28&gt;0,AJ28/AI28,"-")</f>
        <v>1946.6666666666667</v>
      </c>
      <c r="AN28" s="10"/>
      <c r="AO28" s="35">
        <f>IFERROR(VLOOKUP($C$2&amp;"-"&amp;$A28&amp;"-"&amp;$D28&amp;"-"&amp;AO$1,data!$L:$N,2,0),)</f>
        <v>25</v>
      </c>
      <c r="AP28" s="36">
        <f>IFERROR(VLOOKUP($C$2&amp;"-"&amp;$A28&amp;"-"&amp;$D28&amp;"-"&amp;AP$1,data!$L:$N,3,0),)</f>
        <v>39230.99</v>
      </c>
      <c r="AQ28" s="37">
        <f>IF(AO28&gt;0,AO28/AO$36,"-")</f>
        <v>0.3125</v>
      </c>
      <c r="AR28" s="37">
        <f>IF(AP28&gt;0,AP28/AP$36,"-")</f>
        <v>0.36101266512369773</v>
      </c>
      <c r="AS28" s="38">
        <f>IF(AO28&gt;0,AP28/AO28,"-")</f>
        <v>1569.2395999999999</v>
      </c>
      <c r="AT28" s="35">
        <f>IFERROR(VLOOKUP($C$2&amp;"-"&amp;$A28&amp;"-"&amp;$D28&amp;"-"&amp;AT$1,data!$L:$N,2,0),)</f>
        <v>0</v>
      </c>
      <c r="AU28" s="36">
        <f>IFERROR(VLOOKUP($C$2&amp;"-"&amp;$A28&amp;"-"&amp;$D28&amp;"-"&amp;AU$1,data!$L:$N,3,0),)</f>
        <v>0</v>
      </c>
      <c r="AV28" s="37" t="str">
        <f>IF(AT28&gt;0,AT28/AT$36,"-")</f>
        <v>-</v>
      </c>
      <c r="AW28" s="37" t="str">
        <f>IF(AU28&gt;0,AU28/AU$36,"-")</f>
        <v>-</v>
      </c>
      <c r="AX28" s="38" t="str">
        <f>IF(AT28&gt;0,AU28/AT28,"-")</f>
        <v>-</v>
      </c>
      <c r="AY28" s="35">
        <f>IFERROR(VLOOKUP($C$2&amp;"-"&amp;$A28&amp;"-"&amp;$D28&amp;"-"&amp;AY$1,data!$L:$N,2,0),)</f>
        <v>0</v>
      </c>
      <c r="AZ28" s="36">
        <f>IFERROR(VLOOKUP($C$2&amp;"-"&amp;$A28&amp;"-"&amp;$D28&amp;"-"&amp;AZ$1,data!$L:$N,3,0),)</f>
        <v>0</v>
      </c>
      <c r="BA28" s="37" t="str">
        <f>IF(AY28&gt;0,AY28/AY$36,"-")</f>
        <v>-</v>
      </c>
      <c r="BB28" s="37" t="str">
        <f>IF(AZ28&gt;0,AZ28/AZ$36,"-")</f>
        <v>-</v>
      </c>
      <c r="BC28" s="38" t="str">
        <f>IF(AY28&gt;0,AZ28/AY28,"-")</f>
        <v>-</v>
      </c>
      <c r="BD28" s="35">
        <f>IFERROR(VLOOKUP($C$2&amp;"-"&amp;$A28&amp;"-"&amp;$D28&amp;"-"&amp;BD$1,data!$L:$N,2,0),)</f>
        <v>0</v>
      </c>
      <c r="BE28" s="36">
        <f>IFERROR(VLOOKUP($C$2&amp;"-"&amp;$A28&amp;"-"&amp;$D28&amp;"-"&amp;BE$1,data!$L:$N,3,0),)</f>
        <v>0</v>
      </c>
      <c r="BF28" s="37" t="str">
        <f>IF(BD28&gt;0,BD28/BD$36,"-")</f>
        <v>-</v>
      </c>
      <c r="BG28" s="37" t="str">
        <f>IF(BE28&gt;0,BE28/BE$36,"-")</f>
        <v>-</v>
      </c>
      <c r="BH28" s="38" t="str">
        <f>IF(BD28&gt;0,BE28/BD28,"-")</f>
        <v>-</v>
      </c>
      <c r="BI28" s="35">
        <f>IFERROR(VLOOKUP($C$2&amp;"-"&amp;$A28&amp;"-"&amp;$D28&amp;"-"&amp;BI$1,data!$L:$N,2,0),)</f>
        <v>0</v>
      </c>
      <c r="BJ28" s="36">
        <f>IFERROR(VLOOKUP($C$2&amp;"-"&amp;$A28&amp;"-"&amp;$D28&amp;"-"&amp;BJ$1,data!$L:$N,3,0),)</f>
        <v>0</v>
      </c>
      <c r="BK28" s="37" t="str">
        <f>IF(BI28&gt;0,BI28/BI$36,"-")</f>
        <v>-</v>
      </c>
      <c r="BL28" s="37" t="str">
        <f>IF(BJ28&gt;0,BJ28/BJ$36,"-")</f>
        <v>-</v>
      </c>
      <c r="BM28" s="38" t="str">
        <f>IF(BI28&gt;0,BJ28/BI28,"-")</f>
        <v>-</v>
      </c>
      <c r="BN28" s="35">
        <f>IFERROR(VLOOKUP($C$2&amp;"-"&amp;$A28&amp;"-"&amp;$D28&amp;"-"&amp;BN$1,data!$L:$N,2,0),)</f>
        <v>0</v>
      </c>
      <c r="BO28" s="36">
        <f>IFERROR(VLOOKUP($C$2&amp;"-"&amp;$A28&amp;"-"&amp;$D28&amp;"-"&amp;BO$1,data!$L:$N,3,0),)</f>
        <v>0</v>
      </c>
      <c r="BP28" s="37" t="str">
        <f>IF(BN28&gt;0,BN28/BN$36,"-")</f>
        <v>-</v>
      </c>
      <c r="BQ28" s="37" t="str">
        <f>IF(BO28&gt;0,BO28/BO$36,"-")</f>
        <v>-</v>
      </c>
      <c r="BR28" s="38" t="str">
        <f>IF(BN28&gt;0,BO28/BN28,"-")</f>
        <v>-</v>
      </c>
      <c r="BS28" s="35">
        <f t="shared" ref="BS28:BT34" si="140">BN28+BI28+BD28+AY28+AT28+AO28</f>
        <v>25</v>
      </c>
      <c r="BT28" s="36">
        <f t="shared" si="140"/>
        <v>39230.99</v>
      </c>
      <c r="BU28" s="37">
        <f>IF(BS28&gt;0,BS28/BS$36,"-")</f>
        <v>0.32894736842105265</v>
      </c>
      <c r="BV28" s="37">
        <f>IF(BT28&gt;0,BT28/BT$36,"-")</f>
        <v>0.39365110869242592</v>
      </c>
      <c r="BW28" s="38">
        <f>IF(BS28&gt;0,BT28/BS28,"-")</f>
        <v>1569.2395999999999</v>
      </c>
      <c r="BY28" s="65">
        <f>BS28+AI28</f>
        <v>31</v>
      </c>
      <c r="BZ28" s="36">
        <f>BT28+AJ28</f>
        <v>50910.99</v>
      </c>
      <c r="CA28" s="37">
        <f>IF(BY28&gt;0,BY28/BY$36,"-")</f>
        <v>0.18128654970760233</v>
      </c>
      <c r="CB28" s="37">
        <f>IF(BZ28&gt;0,BZ28/BZ$36,"-")</f>
        <v>0.22835805631646017</v>
      </c>
      <c r="CC28" s="38">
        <f>IF(BY28&gt;0,BZ28/BY28,"-")</f>
        <v>1642.29</v>
      </c>
    </row>
    <row r="29" spans="1:81" s="3" customFormat="1" x14ac:dyDescent="0.3">
      <c r="A29" s="3" t="s">
        <v>0</v>
      </c>
      <c r="C29" s="138"/>
      <c r="D29" s="9" t="s">
        <v>26</v>
      </c>
      <c r="E29" s="46">
        <f>IFERROR(VLOOKUP($C$2&amp;"-"&amp;$A29&amp;"-"&amp;$D29&amp;"-"&amp;E$1,data!$L:$N,2,0),)+IFERROR(VLOOKUP($C$2&amp;"-"&amp;$A29&amp;"-Incubate 2019"&amp;"-"&amp;E$1,data!$L:$N,2,0),)</f>
        <v>27</v>
      </c>
      <c r="F29" s="47">
        <f>IFERROR(VLOOKUP($C$2&amp;"-"&amp;$A29&amp;"-"&amp;$D29&amp;"-"&amp;F$1,data!$L:$N,3,0),)+IFERROR(VLOOKUP($C$2&amp;"-"&amp;$A29&amp;"-Incubate 2019"&amp;"-"&amp;F$1,data!$L:$N,3,0),)</f>
        <v>23377.75</v>
      </c>
      <c r="G29" s="48">
        <f t="shared" ref="G29:G31" si="141">IF(E29&gt;0,E29/E$16,"-")</f>
        <v>0.16666666666666666</v>
      </c>
      <c r="H29" s="48">
        <f t="shared" ref="H29:H31" si="142">IF(F29&gt;0,F29/F$16,"-")</f>
        <v>4.3296463284889911E-2</v>
      </c>
      <c r="I29" s="49">
        <f t="shared" ref="I29:I31" si="143">IF(E29&gt;0,F29/E29,"-")</f>
        <v>865.84259259259261</v>
      </c>
      <c r="J29" s="46">
        <f>IFERROR(VLOOKUP($C$2&amp;"-"&amp;$A29&amp;"-"&amp;$D29&amp;"-"&amp;J$1,data!$L:$N,2,0),)+IFERROR(VLOOKUP($C$2&amp;"-"&amp;$A29&amp;"-Incubate 2019"&amp;"-"&amp;J$1,data!$L:$N,2,0),)</f>
        <v>20</v>
      </c>
      <c r="K29" s="47">
        <f>IFERROR(VLOOKUP($C$2&amp;"-"&amp;$A29&amp;"-"&amp;$D29&amp;"-"&amp;K$1,data!$L:$N,3,0),)+IFERROR(VLOOKUP($C$2&amp;"-"&amp;$A29&amp;"-Incubate 2019"&amp;"-"&amp;K$1,data!$L:$N,3,0),)</f>
        <v>14527.05</v>
      </c>
      <c r="L29" s="48">
        <f t="shared" ref="L29:L31" si="144">IF(J29&gt;0,J29/J$16,"-")</f>
        <v>0.15873015873015872</v>
      </c>
      <c r="M29" s="48">
        <f t="shared" ref="M29:M31" si="145">IF(K29&gt;0,K29/K$16,"-")</f>
        <v>2.7104727964773489E-2</v>
      </c>
      <c r="N29" s="49">
        <f t="shared" ref="N29:N31" si="146">IF(J29&gt;0,K29/J29,"-")</f>
        <v>726.35249999999996</v>
      </c>
      <c r="O29" s="46">
        <f>IFERROR(VLOOKUP($C$2&amp;"-"&amp;$A29&amp;"-"&amp;$D29&amp;"-"&amp;O$1,data!$L:$N,2,0),)+IFERROR(VLOOKUP($C$2&amp;"-"&amp;$A29&amp;"-Incubate 2019"&amp;"-"&amp;O$1,data!$L:$N,2,0),)</f>
        <v>10</v>
      </c>
      <c r="P29" s="47">
        <f>IFERROR(VLOOKUP($C$2&amp;"-"&amp;$A29&amp;"-"&amp;$D29&amp;"-"&amp;P$1,data!$L:$N,3,0),)+IFERROR(VLOOKUP($C$2&amp;"-"&amp;$A29&amp;"-Incubate 2019"&amp;"-"&amp;P$1,data!$L:$N,3,0),)</f>
        <v>8020</v>
      </c>
      <c r="Q29" s="48">
        <f t="shared" ref="Q29:Q31" si="147">IF(O29&gt;0,O29/O$16,"-")</f>
        <v>0.12345679012345678</v>
      </c>
      <c r="R29" s="48">
        <f t="shared" ref="R29:R31" si="148">IF(P29&gt;0,P29/P$16,"-")</f>
        <v>1.7094563630356704E-2</v>
      </c>
      <c r="S29" s="49">
        <f t="shared" ref="S29:S31" si="149">IF(O29&gt;0,P29/O29,"-")</f>
        <v>802</v>
      </c>
      <c r="T29" s="46">
        <f>IFERROR(VLOOKUP($C$2&amp;"-"&amp;$A29&amp;"-"&amp;$D29&amp;"-"&amp;T$1,data!$L:$N,2,0),)+IFERROR(VLOOKUP($C$2&amp;"-"&amp;$A29&amp;"-Incubate 2019"&amp;"-"&amp;T$1,data!$L:$N,2,0),)</f>
        <v>0</v>
      </c>
      <c r="U29" s="47">
        <f>IFERROR(VLOOKUP($C$2&amp;"-"&amp;$A29&amp;"-"&amp;$D29&amp;"-"&amp;U$1,data!$L:$N,3,0),)+IFERROR(VLOOKUP($C$2&amp;"-"&amp;$A29&amp;"-Incubate 2019"&amp;"-"&amp;U$1,data!$L:$N,3,0),)</f>
        <v>0</v>
      </c>
      <c r="V29" s="48" t="str">
        <f t="shared" ref="V29:V31" si="150">IF(T29&gt;0,T29/T$16,"-")</f>
        <v>-</v>
      </c>
      <c r="W29" s="48" t="str">
        <f t="shared" ref="W29:W31" si="151">IF(U29&gt;0,U29/U$16,"-")</f>
        <v>-</v>
      </c>
      <c r="X29" s="49" t="str">
        <f t="shared" ref="X29:X31" si="152">IF(T29&gt;0,U29/T29,"-")</f>
        <v>-</v>
      </c>
      <c r="Y29" s="46">
        <f>IFERROR(VLOOKUP($C$2&amp;"-"&amp;$A29&amp;"-"&amp;$D29&amp;"-"&amp;Y$1,data!$L:$N,2,0),)+IFERROR(VLOOKUP($C$2&amp;"-"&amp;$A29&amp;"-Incubate 2019"&amp;"-"&amp;Y$1,data!$L:$N,2,0),)</f>
        <v>0</v>
      </c>
      <c r="Z29" s="47">
        <f>IFERROR(VLOOKUP($C$2&amp;"-"&amp;$A29&amp;"-"&amp;$D29&amp;"-"&amp;Z$1,data!$L:$N,3,0),)+IFERROR(VLOOKUP($C$2&amp;"-"&amp;$A29&amp;"-Incubate 2019"&amp;"-"&amp;Z$1,data!$L:$N,3,0),)</f>
        <v>0</v>
      </c>
      <c r="AA29" s="48" t="str">
        <f t="shared" ref="AA29:AA31" si="153">IF(Y29&gt;0,Y29/Y$16,"-")</f>
        <v>-</v>
      </c>
      <c r="AB29" s="48" t="str">
        <f t="shared" ref="AB29:AB31" si="154">IF(Z29&gt;0,Z29/Z$16,"-")</f>
        <v>-</v>
      </c>
      <c r="AC29" s="49" t="str">
        <f t="shared" ref="AC29:AC31" si="155">IF(Y29&gt;0,Z29/Y29,"-")</f>
        <v>-</v>
      </c>
      <c r="AD29" s="46">
        <f>IFERROR(VLOOKUP($C$2&amp;"-"&amp;$A29&amp;"-"&amp;$D29&amp;"-"&amp;AD$1,data!$L:$N,2,0),)+IFERROR(VLOOKUP($C$2&amp;"-"&amp;$A29&amp;"-Incubate 2019"&amp;"-"&amp;AD$1,data!$L:$N,2,0),)</f>
        <v>0</v>
      </c>
      <c r="AE29" s="47">
        <f>IFERROR(VLOOKUP($C$2&amp;"-"&amp;$A29&amp;"-"&amp;$D29&amp;"-"&amp;AE$1,data!$L:$N,3,0),)+IFERROR(VLOOKUP($C$2&amp;"-"&amp;$A29&amp;"-Incubate 2019"&amp;"-"&amp;AE$1,data!$L:$N,3,0),)</f>
        <v>0</v>
      </c>
      <c r="AF29" s="48" t="str">
        <f t="shared" ref="AF29:AF31" si="156">IF(AD29&gt;0,AD29/AD$16,"-")</f>
        <v>-</v>
      </c>
      <c r="AG29" s="48" t="str">
        <f t="shared" ref="AG29:AG31" si="157">IF(AE29&gt;0,AE29/AE$16,"-")</f>
        <v>-</v>
      </c>
      <c r="AH29" s="49" t="str">
        <f t="shared" ref="AH29:AH31" si="158">IF(AD29&gt;0,AE29/AD29,"-")</f>
        <v>-</v>
      </c>
      <c r="AI29" s="46">
        <f t="shared" si="139"/>
        <v>57</v>
      </c>
      <c r="AJ29" s="47">
        <f t="shared" si="139"/>
        <v>45924.800000000003</v>
      </c>
      <c r="AK29" s="48">
        <f t="shared" ref="AK29:AL35" si="159">IF(AI29&gt;0,AI29/AI$36,"-")</f>
        <v>0.6</v>
      </c>
      <c r="AL29" s="48">
        <f t="shared" si="159"/>
        <v>0.37251100929955377</v>
      </c>
      <c r="AM29" s="49">
        <f t="shared" ref="AM29:AM35" si="160">IF(AI29&gt;0,AJ29/AI29,"-")</f>
        <v>805.69824561403516</v>
      </c>
      <c r="AN29" s="10"/>
      <c r="AO29" s="46">
        <f>IFERROR(VLOOKUP($C$2&amp;"-"&amp;$A29&amp;"-"&amp;$D29&amp;"-"&amp;AO$1,data!$L:$N,2,0),)+IFERROR(VLOOKUP($C$2&amp;"-"&amp;$A29&amp;"-Incubate 2019"&amp;"-"&amp;AO$1,data!$L:$N,2,0),)</f>
        <v>5</v>
      </c>
      <c r="AP29" s="47">
        <f>IFERROR(VLOOKUP($C$2&amp;"-"&amp;$A29&amp;"-"&amp;$D29&amp;"-"&amp;AP$1,data!$L:$N,3,0),)+IFERROR(VLOOKUP($C$2&amp;"-"&amp;$A29&amp;"-Incubate 2019"&amp;"-"&amp;AP$1,data!$L:$N,3,0),)</f>
        <v>6144.88</v>
      </c>
      <c r="AQ29" s="48">
        <f t="shared" ref="AQ29:AQ31" si="161">IF(AO29&gt;0,AO29/AO$16,"-")</f>
        <v>1.4534883720930232E-2</v>
      </c>
      <c r="AR29" s="48">
        <f t="shared" ref="AR29:AR31" si="162">IF(AP29&gt;0,AP29/AP$16,"-")</f>
        <v>5.028592340629176E-3</v>
      </c>
      <c r="AS29" s="49">
        <f t="shared" ref="AS29:AS31" si="163">IF(AO29&gt;0,AP29/AO29,"-")</f>
        <v>1228.9760000000001</v>
      </c>
      <c r="AT29" s="46">
        <f>IFERROR(VLOOKUP($C$2&amp;"-"&amp;$A29&amp;"-"&amp;$D29&amp;"-"&amp;AT$1,data!$L:$N,2,0),)+IFERROR(VLOOKUP($C$2&amp;"-"&amp;$A29&amp;"-Incubate 2019"&amp;"-"&amp;AT$1,data!$L:$N,2,0),)</f>
        <v>0</v>
      </c>
      <c r="AU29" s="47">
        <f>IFERROR(VLOOKUP($C$2&amp;"-"&amp;$A29&amp;"-"&amp;$D29&amp;"-"&amp;AU$1,data!$L:$N,3,0),)+IFERROR(VLOOKUP($C$2&amp;"-"&amp;$A29&amp;"-Incubate 2019"&amp;"-"&amp;AU$1,data!$L:$N,3,0),)</f>
        <v>0</v>
      </c>
      <c r="AV29" s="48" t="str">
        <f t="shared" ref="AV29:AV31" si="164">IF(AT29&gt;0,AT29/AT$16,"-")</f>
        <v>-</v>
      </c>
      <c r="AW29" s="48" t="str">
        <f t="shared" ref="AW29:AW31" si="165">IF(AU29&gt;0,AU29/AU$16,"-")</f>
        <v>-</v>
      </c>
      <c r="AX29" s="49" t="str">
        <f t="shared" ref="AX29:AX31" si="166">IF(AT29&gt;0,AU29/AT29,"-")</f>
        <v>-</v>
      </c>
      <c r="AY29" s="46">
        <f>IFERROR(VLOOKUP($C$2&amp;"-"&amp;$A29&amp;"-"&amp;$D29&amp;"-"&amp;AY$1,data!$L:$N,2,0),)+IFERROR(VLOOKUP($C$2&amp;"-"&amp;$A29&amp;"-Incubate 2019"&amp;"-"&amp;AY$1,data!$L:$N,2,0),)</f>
        <v>0</v>
      </c>
      <c r="AZ29" s="47">
        <f>IFERROR(VLOOKUP($C$2&amp;"-"&amp;$A29&amp;"-"&amp;$D29&amp;"-"&amp;AZ$1,data!$L:$N,3,0),)+IFERROR(VLOOKUP($C$2&amp;"-"&amp;$A29&amp;"-Incubate 2019"&amp;"-"&amp;AZ$1,data!$L:$N,3,0),)</f>
        <v>0</v>
      </c>
      <c r="BA29" s="48" t="str">
        <f t="shared" ref="BA29:BA31" si="167">IF(AY29&gt;0,AY29/AY$16,"-")</f>
        <v>-</v>
      </c>
      <c r="BB29" s="48" t="str">
        <f t="shared" ref="BB29:BB31" si="168">IF(AZ29&gt;0,AZ29/AZ$16,"-")</f>
        <v>-</v>
      </c>
      <c r="BC29" s="49" t="str">
        <f t="shared" ref="BC29:BC31" si="169">IF(AY29&gt;0,AZ29/AY29,"-")</f>
        <v>-</v>
      </c>
      <c r="BD29" s="46">
        <f>IFERROR(VLOOKUP($C$2&amp;"-"&amp;$A29&amp;"-"&amp;$D29&amp;"-"&amp;BD$1,data!$L:$N,2,0),)+IFERROR(VLOOKUP($C$2&amp;"-"&amp;$A29&amp;"-Incubate 2019"&amp;"-"&amp;BD$1,data!$L:$N,2,0),)</f>
        <v>0</v>
      </c>
      <c r="BE29" s="47">
        <f>IFERROR(VLOOKUP($C$2&amp;"-"&amp;$A29&amp;"-"&amp;$D29&amp;"-"&amp;BE$1,data!$L:$N,3,0),)+IFERROR(VLOOKUP($C$2&amp;"-"&amp;$A29&amp;"-Incubate 2019"&amp;"-"&amp;BE$1,data!$L:$N,3,0),)</f>
        <v>0</v>
      </c>
      <c r="BF29" s="48" t="str">
        <f t="shared" ref="BF29:BF31" si="170">IF(BD29&gt;0,BD29/BD$16,"-")</f>
        <v>-</v>
      </c>
      <c r="BG29" s="48" t="str">
        <f t="shared" ref="BG29:BG31" si="171">IF(BE29&gt;0,BE29/BE$16,"-")</f>
        <v>-</v>
      </c>
      <c r="BH29" s="49" t="str">
        <f t="shared" ref="BH29:BH31" si="172">IF(BD29&gt;0,BE29/BD29,"-")</f>
        <v>-</v>
      </c>
      <c r="BI29" s="46">
        <f>IFERROR(VLOOKUP($C$2&amp;"-"&amp;$A29&amp;"-"&amp;$D29&amp;"-"&amp;BI$1,data!$L:$N,2,0),)+IFERROR(VLOOKUP($C$2&amp;"-"&amp;$A29&amp;"-Incubate 2019"&amp;"-"&amp;BI$1,data!$L:$N,2,0),)</f>
        <v>0</v>
      </c>
      <c r="BJ29" s="47">
        <f>IFERROR(VLOOKUP($C$2&amp;"-"&amp;$A29&amp;"-"&amp;$D29&amp;"-"&amp;BJ$1,data!$L:$N,3,0),)+IFERROR(VLOOKUP($C$2&amp;"-"&amp;$A29&amp;"-Incubate 2019"&amp;"-"&amp;BJ$1,data!$L:$N,3,0),)</f>
        <v>0</v>
      </c>
      <c r="BK29" s="48" t="str">
        <f t="shared" ref="BK29:BK31" si="173">IF(BI29&gt;0,BI29/BI$16,"-")</f>
        <v>-</v>
      </c>
      <c r="BL29" s="48" t="str">
        <f t="shared" ref="BL29:BL31" si="174">IF(BJ29&gt;0,BJ29/BJ$16,"-")</f>
        <v>-</v>
      </c>
      <c r="BM29" s="49" t="str">
        <f t="shared" ref="BM29:BM31" si="175">IF(BI29&gt;0,BJ29/BI29,"-")</f>
        <v>-</v>
      </c>
      <c r="BN29" s="46">
        <f>IFERROR(VLOOKUP($C$2&amp;"-"&amp;$A29&amp;"-"&amp;$D29&amp;"-"&amp;BN$1,data!$L:$N,2,0),)+IFERROR(VLOOKUP($C$2&amp;"-"&amp;$A29&amp;"-Incubate 2019"&amp;"-"&amp;BN$1,data!$L:$N,2,0),)</f>
        <v>0</v>
      </c>
      <c r="BO29" s="47">
        <f>IFERROR(VLOOKUP($C$2&amp;"-"&amp;$A29&amp;"-"&amp;$D29&amp;"-"&amp;BO$1,data!$L:$N,3,0),)+IFERROR(VLOOKUP($C$2&amp;"-"&amp;$A29&amp;"-Incubate 2019"&amp;"-"&amp;BO$1,data!$L:$N,3,0),)</f>
        <v>0</v>
      </c>
      <c r="BP29" s="48" t="str">
        <f t="shared" ref="BP29:BP31" si="176">IF(BN29&gt;0,BN29/BN$16,"-")</f>
        <v>-</v>
      </c>
      <c r="BQ29" s="48" t="str">
        <f t="shared" ref="BQ29:BQ31" si="177">IF(BO29&gt;0,BO29/BO$16,"-")</f>
        <v>-</v>
      </c>
      <c r="BR29" s="49" t="str">
        <f t="shared" ref="BR29:BR31" si="178">IF(BN29&gt;0,BO29/BN29,"-")</f>
        <v>-</v>
      </c>
      <c r="BS29" s="46">
        <f t="shared" si="140"/>
        <v>5</v>
      </c>
      <c r="BT29" s="47">
        <f t="shared" si="140"/>
        <v>6144.88</v>
      </c>
      <c r="BU29" s="48">
        <f t="shared" ref="BU29:BV35" si="179">IF(BS29&gt;0,BS29/BS$36,"-")</f>
        <v>6.5789473684210523E-2</v>
      </c>
      <c r="BV29" s="48">
        <f t="shared" si="179"/>
        <v>6.1658877963108101E-2</v>
      </c>
      <c r="BW29" s="49">
        <f t="shared" ref="BW29:BW35" si="180">IF(BS29&gt;0,BT29/BS29,"-")</f>
        <v>1228.9760000000001</v>
      </c>
      <c r="BY29" s="66">
        <f t="shared" ref="BY29:BZ35" si="181">BS29+AI29</f>
        <v>62</v>
      </c>
      <c r="BZ29" s="47">
        <f t="shared" si="181"/>
        <v>52069.68</v>
      </c>
      <c r="CA29" s="48">
        <f t="shared" ref="CA29:CB35" si="182">IF(BY29&gt;0,BY29/BY$36,"-")</f>
        <v>0.36257309941520466</v>
      </c>
      <c r="CB29" s="48">
        <f t="shared" si="182"/>
        <v>0.23355528772510731</v>
      </c>
      <c r="CC29" s="49">
        <f t="shared" ref="CC29:CC35" si="183">IF(BY29&gt;0,BZ29/BY29,"-")</f>
        <v>839.83354838709681</v>
      </c>
    </row>
    <row r="30" spans="1:81" s="3" customFormat="1" x14ac:dyDescent="0.3">
      <c r="A30" s="3" t="s">
        <v>0</v>
      </c>
      <c r="C30" s="138"/>
      <c r="D30" s="9" t="s">
        <v>27</v>
      </c>
      <c r="E30" s="46">
        <f>IFERROR(VLOOKUP($C$2&amp;"-"&amp;$A30&amp;"-"&amp;$D30&amp;"-"&amp;E$1,data!$L:$N,2,0),)</f>
        <v>14</v>
      </c>
      <c r="F30" s="47">
        <f>IFERROR(VLOOKUP($C$2&amp;"-"&amp;$A30&amp;"-"&amp;$D30&amp;"-"&amp;F$1,data!$L:$N,3,0),)</f>
        <v>25950</v>
      </c>
      <c r="G30" s="48">
        <f t="shared" si="141"/>
        <v>8.6419753086419748E-2</v>
      </c>
      <c r="H30" s="48">
        <f t="shared" si="142"/>
        <v>4.8060366042193672E-2</v>
      </c>
      <c r="I30" s="49">
        <f t="shared" si="143"/>
        <v>1853.5714285714287</v>
      </c>
      <c r="J30" s="46">
        <f>IFERROR(VLOOKUP($C$2&amp;"-"&amp;$A30&amp;"-"&amp;$D30&amp;"-"&amp;J$1,data!$L:$N,2,0),)</f>
        <v>4</v>
      </c>
      <c r="K30" s="47">
        <f>IFERROR(VLOOKUP($C$2&amp;"-"&amp;$A30&amp;"-"&amp;$D30&amp;"-"&amp;K$1,data!$L:$N,3,0),)</f>
        <v>6400</v>
      </c>
      <c r="L30" s="48">
        <f t="shared" si="144"/>
        <v>3.1746031746031744E-2</v>
      </c>
      <c r="M30" s="48">
        <f t="shared" si="145"/>
        <v>1.1941189641017987E-2</v>
      </c>
      <c r="N30" s="49">
        <f t="shared" si="146"/>
        <v>1600</v>
      </c>
      <c r="O30" s="46">
        <f>IFERROR(VLOOKUP($C$2&amp;"-"&amp;$A30&amp;"-"&amp;$D30&amp;"-"&amp;O$1,data!$L:$N,2,0),)</f>
        <v>2</v>
      </c>
      <c r="P30" s="47">
        <f>IFERROR(VLOOKUP($C$2&amp;"-"&amp;$A30&amp;"-"&amp;$D30&amp;"-"&amp;P$1,data!$L:$N,3,0),)</f>
        <v>1700</v>
      </c>
      <c r="Q30" s="48">
        <f t="shared" si="147"/>
        <v>2.4691358024691357E-2</v>
      </c>
      <c r="R30" s="48">
        <f t="shared" si="148"/>
        <v>3.6235359316217457E-3</v>
      </c>
      <c r="S30" s="49">
        <f t="shared" si="149"/>
        <v>850</v>
      </c>
      <c r="T30" s="46">
        <f>IFERROR(VLOOKUP($C$2&amp;"-"&amp;$A30&amp;"-"&amp;$D30&amp;"-"&amp;T$1,data!$L:$N,2,0),)</f>
        <v>0</v>
      </c>
      <c r="U30" s="47">
        <f>IFERROR(VLOOKUP($C$2&amp;"-"&amp;$A30&amp;"-"&amp;$D30&amp;"-"&amp;U$1,data!$L:$N,3,0),)</f>
        <v>0</v>
      </c>
      <c r="V30" s="48" t="str">
        <f t="shared" si="150"/>
        <v>-</v>
      </c>
      <c r="W30" s="48" t="str">
        <f t="shared" si="151"/>
        <v>-</v>
      </c>
      <c r="X30" s="49" t="str">
        <f t="shared" si="152"/>
        <v>-</v>
      </c>
      <c r="Y30" s="46">
        <f>IFERROR(VLOOKUP($C$2&amp;"-"&amp;$A30&amp;"-"&amp;$D30&amp;"-"&amp;Y$1,data!$L:$N,2,0),)</f>
        <v>0</v>
      </c>
      <c r="Z30" s="47">
        <f>IFERROR(VLOOKUP($C$2&amp;"-"&amp;$A30&amp;"-"&amp;$D30&amp;"-"&amp;Z$1,data!$L:$N,3,0),)</f>
        <v>0</v>
      </c>
      <c r="AA30" s="48" t="str">
        <f t="shared" si="153"/>
        <v>-</v>
      </c>
      <c r="AB30" s="48" t="str">
        <f t="shared" si="154"/>
        <v>-</v>
      </c>
      <c r="AC30" s="49" t="str">
        <f t="shared" si="155"/>
        <v>-</v>
      </c>
      <c r="AD30" s="46">
        <f>IFERROR(VLOOKUP($C$2&amp;"-"&amp;$A30&amp;"-"&amp;$D30&amp;"-"&amp;AD$1,data!$L:$N,2,0),)</f>
        <v>0</v>
      </c>
      <c r="AE30" s="47">
        <f>IFERROR(VLOOKUP($C$2&amp;"-"&amp;$A30&amp;"-"&amp;$D30&amp;"-"&amp;AE$1,data!$L:$N,3,0),)</f>
        <v>0</v>
      </c>
      <c r="AF30" s="48" t="str">
        <f t="shared" si="156"/>
        <v>-</v>
      </c>
      <c r="AG30" s="48" t="str">
        <f t="shared" si="157"/>
        <v>-</v>
      </c>
      <c r="AH30" s="49" t="str">
        <f t="shared" si="158"/>
        <v>-</v>
      </c>
      <c r="AI30" s="46">
        <f t="shared" si="139"/>
        <v>20</v>
      </c>
      <c r="AJ30" s="47">
        <f t="shared" si="139"/>
        <v>34050</v>
      </c>
      <c r="AK30" s="48">
        <f t="shared" si="159"/>
        <v>0.21052631578947367</v>
      </c>
      <c r="AL30" s="48">
        <f t="shared" si="159"/>
        <v>0.27619063918949688</v>
      </c>
      <c r="AM30" s="49">
        <f t="shared" si="160"/>
        <v>1702.5</v>
      </c>
      <c r="AN30" s="10"/>
      <c r="AO30" s="46">
        <f>IFERROR(VLOOKUP($C$2&amp;"-"&amp;$A30&amp;"-"&amp;$D30&amp;"-"&amp;AO$1,data!$L:$N,2,0),)</f>
        <v>0</v>
      </c>
      <c r="AP30" s="47">
        <f>IFERROR(VLOOKUP($C$2&amp;"-"&amp;$A30&amp;"-"&amp;$D30&amp;"-"&amp;AP$1,data!$L:$N,3,0),)</f>
        <v>0</v>
      </c>
      <c r="AQ30" s="48" t="str">
        <f t="shared" si="161"/>
        <v>-</v>
      </c>
      <c r="AR30" s="48" t="str">
        <f t="shared" si="162"/>
        <v>-</v>
      </c>
      <c r="AS30" s="49" t="str">
        <f t="shared" si="163"/>
        <v>-</v>
      </c>
      <c r="AT30" s="46">
        <f>IFERROR(VLOOKUP($C$2&amp;"-"&amp;$A30&amp;"-"&amp;$D30&amp;"-"&amp;AT$1,data!$L:$N,2,0),)</f>
        <v>0</v>
      </c>
      <c r="AU30" s="47">
        <f>IFERROR(VLOOKUP($C$2&amp;"-"&amp;$A30&amp;"-"&amp;$D30&amp;"-"&amp;AU$1,data!$L:$N,3,0),)</f>
        <v>0</v>
      </c>
      <c r="AV30" s="48" t="str">
        <f t="shared" si="164"/>
        <v>-</v>
      </c>
      <c r="AW30" s="48" t="str">
        <f t="shared" si="165"/>
        <v>-</v>
      </c>
      <c r="AX30" s="49" t="str">
        <f t="shared" si="166"/>
        <v>-</v>
      </c>
      <c r="AY30" s="46">
        <f>IFERROR(VLOOKUP($C$2&amp;"-"&amp;$A30&amp;"-"&amp;$D30&amp;"-"&amp;AY$1,data!$L:$N,2,0),)</f>
        <v>0</v>
      </c>
      <c r="AZ30" s="47">
        <f>IFERROR(VLOOKUP($C$2&amp;"-"&amp;$A30&amp;"-"&amp;$D30&amp;"-"&amp;AZ$1,data!$L:$N,3,0),)</f>
        <v>0</v>
      </c>
      <c r="BA30" s="48" t="str">
        <f t="shared" si="167"/>
        <v>-</v>
      </c>
      <c r="BB30" s="48" t="str">
        <f t="shared" si="168"/>
        <v>-</v>
      </c>
      <c r="BC30" s="49" t="str">
        <f t="shared" si="169"/>
        <v>-</v>
      </c>
      <c r="BD30" s="46">
        <f>IFERROR(VLOOKUP($C$2&amp;"-"&amp;$A30&amp;"-"&amp;$D30&amp;"-"&amp;BD$1,data!$L:$N,2,0),)</f>
        <v>0</v>
      </c>
      <c r="BE30" s="47">
        <f>IFERROR(VLOOKUP($C$2&amp;"-"&amp;$A30&amp;"-"&amp;$D30&amp;"-"&amp;BE$1,data!$L:$N,3,0),)</f>
        <v>0</v>
      </c>
      <c r="BF30" s="48" t="str">
        <f t="shared" si="170"/>
        <v>-</v>
      </c>
      <c r="BG30" s="48" t="str">
        <f t="shared" si="171"/>
        <v>-</v>
      </c>
      <c r="BH30" s="49" t="str">
        <f t="shared" si="172"/>
        <v>-</v>
      </c>
      <c r="BI30" s="46">
        <f>IFERROR(VLOOKUP($C$2&amp;"-"&amp;$A30&amp;"-"&amp;$D30&amp;"-"&amp;BI$1,data!$L:$N,2,0),)</f>
        <v>0</v>
      </c>
      <c r="BJ30" s="47">
        <f>IFERROR(VLOOKUP($C$2&amp;"-"&amp;$A30&amp;"-"&amp;$D30&amp;"-"&amp;BJ$1,data!$L:$N,3,0),)</f>
        <v>0</v>
      </c>
      <c r="BK30" s="48" t="str">
        <f t="shared" si="173"/>
        <v>-</v>
      </c>
      <c r="BL30" s="48" t="str">
        <f t="shared" si="174"/>
        <v>-</v>
      </c>
      <c r="BM30" s="49" t="str">
        <f t="shared" si="175"/>
        <v>-</v>
      </c>
      <c r="BN30" s="46">
        <f>IFERROR(VLOOKUP($C$2&amp;"-"&amp;$A30&amp;"-"&amp;$D30&amp;"-"&amp;BN$1,data!$L:$N,2,0),)</f>
        <v>0</v>
      </c>
      <c r="BO30" s="47">
        <f>IFERROR(VLOOKUP($C$2&amp;"-"&amp;$A30&amp;"-"&amp;$D30&amp;"-"&amp;BO$1,data!$L:$N,3,0),)</f>
        <v>0</v>
      </c>
      <c r="BP30" s="48" t="str">
        <f t="shared" si="176"/>
        <v>-</v>
      </c>
      <c r="BQ30" s="48" t="str">
        <f t="shared" si="177"/>
        <v>-</v>
      </c>
      <c r="BR30" s="49" t="str">
        <f t="shared" si="178"/>
        <v>-</v>
      </c>
      <c r="BS30" s="46">
        <f t="shared" si="140"/>
        <v>0</v>
      </c>
      <c r="BT30" s="47">
        <f t="shared" si="140"/>
        <v>0</v>
      </c>
      <c r="BU30" s="48" t="str">
        <f t="shared" si="179"/>
        <v>-</v>
      </c>
      <c r="BV30" s="48" t="str">
        <f t="shared" si="179"/>
        <v>-</v>
      </c>
      <c r="BW30" s="49" t="str">
        <f t="shared" si="180"/>
        <v>-</v>
      </c>
      <c r="BY30" s="66">
        <f>BS30+AI30</f>
        <v>20</v>
      </c>
      <c r="BZ30" s="47">
        <f t="shared" si="181"/>
        <v>34050</v>
      </c>
      <c r="CA30" s="48">
        <f t="shared" si="182"/>
        <v>0.11695906432748537</v>
      </c>
      <c r="CB30" s="48">
        <f t="shared" si="182"/>
        <v>0.15272914193134859</v>
      </c>
      <c r="CC30" s="49">
        <f t="shared" si="183"/>
        <v>1702.5</v>
      </c>
    </row>
    <row r="31" spans="1:81" s="3" customFormat="1" x14ac:dyDescent="0.3">
      <c r="A31" s="3" t="s">
        <v>0</v>
      </c>
      <c r="C31" s="138"/>
      <c r="D31" s="9" t="s">
        <v>28</v>
      </c>
      <c r="E31" s="46">
        <f>IFERROR(VLOOKUP($C$2&amp;"-"&amp;$A31&amp;"-"&amp;$D31&amp;"-"&amp;E$1,data!$L:$N,2,0),)+IFERROR(VLOOKUP($C$2&amp;"-"&amp;$A31&amp;"-Incubate 2020"&amp;"-"&amp;E$1,data!$L:$N,2,0),)</f>
        <v>0</v>
      </c>
      <c r="F31" s="47">
        <f>IFERROR(VLOOKUP($C$2&amp;"-"&amp;$A31&amp;"-"&amp;$D31&amp;"-"&amp;F$1,data!$L:$N,3,0),)+IFERROR(VLOOKUP($C$2&amp;"-"&amp;$A31&amp;"-Incubate 2020"&amp;"-"&amp;F$1,data!$L:$N,3,0),)</f>
        <v>0</v>
      </c>
      <c r="G31" s="48" t="str">
        <f t="shared" si="141"/>
        <v>-</v>
      </c>
      <c r="H31" s="48" t="str">
        <f t="shared" si="142"/>
        <v>-</v>
      </c>
      <c r="I31" s="49" t="str">
        <f t="shared" si="143"/>
        <v>-</v>
      </c>
      <c r="J31" s="46">
        <f>IFERROR(VLOOKUP($C$2&amp;"-"&amp;$A31&amp;"-"&amp;$D31&amp;"-"&amp;J$1,data!$L:$N,2,0),)+IFERROR(VLOOKUP($C$2&amp;"-"&amp;$A31&amp;"-Incubate 2020"&amp;"-"&amp;J$1,data!$L:$N,2,0),)</f>
        <v>3</v>
      </c>
      <c r="K31" s="47">
        <f>IFERROR(VLOOKUP($C$2&amp;"-"&amp;$A31&amp;"-"&amp;$D31&amp;"-"&amp;K$1,data!$L:$N,3,0),)+IFERROR(VLOOKUP($C$2&amp;"-"&amp;$A31&amp;"-Incubate 2020"&amp;"-"&amp;K$1,data!$L:$N,3,0),)</f>
        <v>6939.61</v>
      </c>
      <c r="L31" s="48">
        <f t="shared" si="144"/>
        <v>2.3809523809523808E-2</v>
      </c>
      <c r="M31" s="48">
        <f t="shared" si="145"/>
        <v>1.2947999850735128E-2</v>
      </c>
      <c r="N31" s="49">
        <f t="shared" si="146"/>
        <v>2313.2033333333334</v>
      </c>
      <c r="O31" s="46">
        <f>IFERROR(VLOOKUP($C$2&amp;"-"&amp;$A31&amp;"-"&amp;$D31&amp;"-"&amp;O$1,data!$L:$N,2,0),)+IFERROR(VLOOKUP($C$2&amp;"-"&amp;$A31&amp;"-Incubate 2020"&amp;"-"&amp;O$1,data!$L:$N,2,0),)</f>
        <v>2</v>
      </c>
      <c r="P31" s="47">
        <f>IFERROR(VLOOKUP($C$2&amp;"-"&amp;$A31&amp;"-"&amp;$D31&amp;"-"&amp;P$1,data!$L:$N,3,0),)+IFERROR(VLOOKUP($C$2&amp;"-"&amp;$A31&amp;"-Incubate 2020"&amp;"-"&amp;P$1,data!$L:$N,3,0),)</f>
        <v>3500</v>
      </c>
      <c r="Q31" s="48">
        <f t="shared" si="147"/>
        <v>2.4691358024691357E-2</v>
      </c>
      <c r="R31" s="48">
        <f t="shared" si="148"/>
        <v>7.4602210356918292E-3</v>
      </c>
      <c r="S31" s="49">
        <f t="shared" si="149"/>
        <v>1750</v>
      </c>
      <c r="T31" s="46">
        <f>IFERROR(VLOOKUP($C$2&amp;"-"&amp;$A31&amp;"-"&amp;$D31&amp;"-"&amp;T$1,data!$L:$N,2,0),)+IFERROR(VLOOKUP($C$2&amp;"-"&amp;$A31&amp;"-Incubate 2020"&amp;"-"&amp;T$1,data!$L:$N,2,0),)</f>
        <v>0</v>
      </c>
      <c r="U31" s="47">
        <f>IFERROR(VLOOKUP($C$2&amp;"-"&amp;$A31&amp;"-"&amp;$D31&amp;"-"&amp;U$1,data!$L:$N,3,0),)+IFERROR(VLOOKUP($C$2&amp;"-"&amp;$A31&amp;"-Incubate 2020"&amp;"-"&amp;U$1,data!$L:$N,3,0),)</f>
        <v>0</v>
      </c>
      <c r="V31" s="48" t="str">
        <f t="shared" si="150"/>
        <v>-</v>
      </c>
      <c r="W31" s="48" t="str">
        <f t="shared" si="151"/>
        <v>-</v>
      </c>
      <c r="X31" s="49" t="str">
        <f t="shared" si="152"/>
        <v>-</v>
      </c>
      <c r="Y31" s="46">
        <f>IFERROR(VLOOKUP($C$2&amp;"-"&amp;$A31&amp;"-"&amp;$D31&amp;"-"&amp;Y$1,data!$L:$N,2,0),)+IFERROR(VLOOKUP($C$2&amp;"-"&amp;$A31&amp;"-Incubate 2020"&amp;"-"&amp;Y$1,data!$L:$N,2,0),)</f>
        <v>0</v>
      </c>
      <c r="Z31" s="47">
        <f>IFERROR(VLOOKUP($C$2&amp;"-"&amp;$A31&amp;"-"&amp;$D31&amp;"-"&amp;Z$1,data!$L:$N,3,0),)+IFERROR(VLOOKUP($C$2&amp;"-"&amp;$A31&amp;"-Incubate 2020"&amp;"-"&amp;Z$1,data!$L:$N,3,0),)</f>
        <v>0</v>
      </c>
      <c r="AA31" s="48" t="str">
        <f t="shared" si="153"/>
        <v>-</v>
      </c>
      <c r="AB31" s="48" t="str">
        <f t="shared" si="154"/>
        <v>-</v>
      </c>
      <c r="AC31" s="49" t="str">
        <f t="shared" si="155"/>
        <v>-</v>
      </c>
      <c r="AD31" s="46">
        <f>IFERROR(VLOOKUP($C$2&amp;"-"&amp;$A31&amp;"-"&amp;$D31&amp;"-"&amp;AD$1,data!$L:$N,2,0),)+IFERROR(VLOOKUP($C$2&amp;"-"&amp;$A31&amp;"-Incubate 2020"&amp;"-"&amp;AD$1,data!$L:$N,2,0),)</f>
        <v>0</v>
      </c>
      <c r="AE31" s="47">
        <f>IFERROR(VLOOKUP($C$2&amp;"-"&amp;$A31&amp;"-"&amp;$D31&amp;"-"&amp;AE$1,data!$L:$N,3,0),)+IFERROR(VLOOKUP($C$2&amp;"-"&amp;$A31&amp;"-Incubate 2020"&amp;"-"&amp;AE$1,data!$L:$N,3,0),)</f>
        <v>0</v>
      </c>
      <c r="AF31" s="48" t="str">
        <f t="shared" si="156"/>
        <v>-</v>
      </c>
      <c r="AG31" s="48" t="str">
        <f t="shared" si="157"/>
        <v>-</v>
      </c>
      <c r="AH31" s="49" t="str">
        <f t="shared" si="158"/>
        <v>-</v>
      </c>
      <c r="AI31" s="46">
        <f t="shared" si="139"/>
        <v>5</v>
      </c>
      <c r="AJ31" s="47">
        <f t="shared" si="139"/>
        <v>10439.61</v>
      </c>
      <c r="AK31" s="48">
        <f t="shared" si="159"/>
        <v>5.2631578947368418E-2</v>
      </c>
      <c r="AL31" s="48">
        <f t="shared" si="159"/>
        <v>8.4679076616418894E-2</v>
      </c>
      <c r="AM31" s="49">
        <f t="shared" si="160"/>
        <v>2087.922</v>
      </c>
      <c r="AN31" s="10"/>
      <c r="AO31" s="46">
        <f>IFERROR(VLOOKUP($C$2&amp;"-"&amp;$A31&amp;"-"&amp;$D31&amp;"-"&amp;AO$1,data!$L:$N,2,0),)+IFERROR(VLOOKUP($C$2&amp;"-"&amp;$A31&amp;"-Incubate 2020"&amp;"-"&amp;AO$1,data!$L:$N,2,0),)</f>
        <v>29</v>
      </c>
      <c r="AP31" s="47">
        <f>IFERROR(VLOOKUP($C$2&amp;"-"&amp;$A31&amp;"-"&amp;$D31&amp;"-"&amp;AP$1,data!$L:$N,3,0),)+IFERROR(VLOOKUP($C$2&amp;"-"&amp;$A31&amp;"-Incubate 2020"&amp;"-"&amp;AP$1,data!$L:$N,3,0),)</f>
        <v>32371.52</v>
      </c>
      <c r="AQ31" s="48">
        <f t="shared" si="161"/>
        <v>8.4302325581395346E-2</v>
      </c>
      <c r="AR31" s="48">
        <f t="shared" si="162"/>
        <v>2.6490863536232472E-2</v>
      </c>
      <c r="AS31" s="49">
        <f t="shared" si="163"/>
        <v>1116.2593103448276</v>
      </c>
      <c r="AT31" s="46">
        <f>IFERROR(VLOOKUP($C$2&amp;"-"&amp;$A31&amp;"-"&amp;$D31&amp;"-"&amp;AT$1,data!$L:$N,2,0),)+IFERROR(VLOOKUP($C$2&amp;"-"&amp;$A31&amp;"-Incubate 2020"&amp;"-"&amp;AT$1,data!$L:$N,2,0),)</f>
        <v>0</v>
      </c>
      <c r="AU31" s="47">
        <f>IFERROR(VLOOKUP($C$2&amp;"-"&amp;$A31&amp;"-"&amp;$D31&amp;"-"&amp;AU$1,data!$L:$N,3,0),)+IFERROR(VLOOKUP($C$2&amp;"-"&amp;$A31&amp;"-Incubate 2020"&amp;"-"&amp;AU$1,data!$L:$N,3,0),)</f>
        <v>0</v>
      </c>
      <c r="AV31" s="48" t="str">
        <f t="shared" si="164"/>
        <v>-</v>
      </c>
      <c r="AW31" s="48" t="str">
        <f t="shared" si="165"/>
        <v>-</v>
      </c>
      <c r="AX31" s="49" t="str">
        <f t="shared" si="166"/>
        <v>-</v>
      </c>
      <c r="AY31" s="46">
        <f>IFERROR(VLOOKUP($C$2&amp;"-"&amp;$A31&amp;"-"&amp;$D31&amp;"-"&amp;AY$1,data!$L:$N,2,0),)+IFERROR(VLOOKUP($C$2&amp;"-"&amp;$A31&amp;"-Incubate 2020"&amp;"-"&amp;AY$1,data!$L:$N,2,0),)</f>
        <v>0</v>
      </c>
      <c r="AZ31" s="47">
        <f>IFERROR(VLOOKUP($C$2&amp;"-"&amp;$A31&amp;"-"&amp;$D31&amp;"-"&amp;AZ$1,data!$L:$N,3,0),)+IFERROR(VLOOKUP($C$2&amp;"-"&amp;$A31&amp;"-Incubate 2020"&amp;"-"&amp;AZ$1,data!$L:$N,3,0),)</f>
        <v>0</v>
      </c>
      <c r="BA31" s="48" t="str">
        <f t="shared" si="167"/>
        <v>-</v>
      </c>
      <c r="BB31" s="48" t="str">
        <f t="shared" si="168"/>
        <v>-</v>
      </c>
      <c r="BC31" s="49" t="str">
        <f t="shared" si="169"/>
        <v>-</v>
      </c>
      <c r="BD31" s="46">
        <f>IFERROR(VLOOKUP($C$2&amp;"-"&amp;$A31&amp;"-"&amp;$D31&amp;"-"&amp;BD$1,data!$L:$N,2,0),)+IFERROR(VLOOKUP($C$2&amp;"-"&amp;$A31&amp;"-Incubate 2020"&amp;"-"&amp;BD$1,data!$L:$N,2,0),)</f>
        <v>0</v>
      </c>
      <c r="BE31" s="47">
        <f>IFERROR(VLOOKUP($C$2&amp;"-"&amp;$A31&amp;"-"&amp;$D31&amp;"-"&amp;BE$1,data!$L:$N,3,0),)+IFERROR(VLOOKUP($C$2&amp;"-"&amp;$A31&amp;"-Incubate 2020"&amp;"-"&amp;BE$1,data!$L:$N,3,0),)</f>
        <v>0</v>
      </c>
      <c r="BF31" s="48" t="str">
        <f t="shared" si="170"/>
        <v>-</v>
      </c>
      <c r="BG31" s="48" t="str">
        <f t="shared" si="171"/>
        <v>-</v>
      </c>
      <c r="BH31" s="49" t="str">
        <f t="shared" si="172"/>
        <v>-</v>
      </c>
      <c r="BI31" s="46">
        <f>IFERROR(VLOOKUP($C$2&amp;"-"&amp;$A31&amp;"-"&amp;$D31&amp;"-"&amp;BI$1,data!$L:$N,2,0),)+IFERROR(VLOOKUP($C$2&amp;"-"&amp;$A31&amp;"-Incubate 2020"&amp;"-"&amp;BI$1,data!$L:$N,2,0),)</f>
        <v>0</v>
      </c>
      <c r="BJ31" s="47">
        <f>IFERROR(VLOOKUP($C$2&amp;"-"&amp;$A31&amp;"-"&amp;$D31&amp;"-"&amp;BJ$1,data!$L:$N,3,0),)+IFERROR(VLOOKUP($C$2&amp;"-"&amp;$A31&amp;"-Incubate 2020"&amp;"-"&amp;BJ$1,data!$L:$N,3,0),)</f>
        <v>0</v>
      </c>
      <c r="BK31" s="48" t="str">
        <f t="shared" si="173"/>
        <v>-</v>
      </c>
      <c r="BL31" s="48" t="str">
        <f t="shared" si="174"/>
        <v>-</v>
      </c>
      <c r="BM31" s="49" t="str">
        <f t="shared" si="175"/>
        <v>-</v>
      </c>
      <c r="BN31" s="46">
        <f>IFERROR(VLOOKUP($C$2&amp;"-"&amp;$A31&amp;"-"&amp;$D31&amp;"-"&amp;BN$1,data!$L:$N,2,0),)+IFERROR(VLOOKUP($C$2&amp;"-"&amp;$A31&amp;"-Incubate 2020"&amp;"-"&amp;BN$1,data!$L:$N,2,0),)</f>
        <v>0</v>
      </c>
      <c r="BO31" s="47">
        <f>IFERROR(VLOOKUP($C$2&amp;"-"&amp;$A31&amp;"-"&amp;$D31&amp;"-"&amp;BO$1,data!$L:$N,3,0),)+IFERROR(VLOOKUP($C$2&amp;"-"&amp;$A31&amp;"-Incubate 2020"&amp;"-"&amp;BO$1,data!$L:$N,3,0),)</f>
        <v>0</v>
      </c>
      <c r="BP31" s="48" t="str">
        <f t="shared" si="176"/>
        <v>-</v>
      </c>
      <c r="BQ31" s="48" t="str">
        <f t="shared" si="177"/>
        <v>-</v>
      </c>
      <c r="BR31" s="49" t="str">
        <f t="shared" si="178"/>
        <v>-</v>
      </c>
      <c r="BS31" s="46">
        <f t="shared" si="140"/>
        <v>29</v>
      </c>
      <c r="BT31" s="47">
        <f t="shared" si="140"/>
        <v>32371.52</v>
      </c>
      <c r="BU31" s="48">
        <f t="shared" si="179"/>
        <v>0.38157894736842107</v>
      </c>
      <c r="BV31" s="48">
        <f t="shared" si="179"/>
        <v>0.3248219006978677</v>
      </c>
      <c r="BW31" s="49">
        <f t="shared" si="180"/>
        <v>1116.2593103448276</v>
      </c>
      <c r="BY31" s="66">
        <f t="shared" ref="BY31:BY35" si="184">BS31+AI31</f>
        <v>34</v>
      </c>
      <c r="BZ31" s="47">
        <f t="shared" si="181"/>
        <v>42811.130000000005</v>
      </c>
      <c r="CA31" s="48">
        <f t="shared" si="182"/>
        <v>0.19883040935672514</v>
      </c>
      <c r="CB31" s="48">
        <f t="shared" si="182"/>
        <v>0.19202664170371267</v>
      </c>
      <c r="CC31" s="49">
        <f t="shared" si="183"/>
        <v>1259.1508823529414</v>
      </c>
    </row>
    <row r="32" spans="1:81" s="3" customFormat="1" x14ac:dyDescent="0.3">
      <c r="A32" s="3" t="s">
        <v>0</v>
      </c>
      <c r="C32" s="138"/>
      <c r="D32" s="9" t="s">
        <v>29</v>
      </c>
      <c r="E32" s="46">
        <f>IFERROR(VLOOKUP($C$2&amp;"-"&amp;$A32&amp;"-"&amp;$D32&amp;"-"&amp;E$1,data!$L:$N,2,0),)</f>
        <v>0</v>
      </c>
      <c r="F32" s="47">
        <f>IFERROR(VLOOKUP($C$2&amp;"-"&amp;$A32&amp;"-"&amp;$D32&amp;"-"&amp;F$1,data!$L:$N,3,0),)</f>
        <v>0</v>
      </c>
      <c r="G32" s="48" t="str">
        <f t="shared" ref="G32:H35" si="185">IF(E32&gt;0,E32/E$36,"-")</f>
        <v>-</v>
      </c>
      <c r="H32" s="48" t="str">
        <f t="shared" si="185"/>
        <v>-</v>
      </c>
      <c r="I32" s="49" t="str">
        <f t="shared" ref="I32:I35" si="186">IF(E32&gt;0,F32/E32,"-")</f>
        <v>-</v>
      </c>
      <c r="J32" s="46">
        <f>IFERROR(VLOOKUP($C$2&amp;"-"&amp;$A32&amp;"-"&amp;$D32&amp;"-"&amp;J$1,data!$L:$N,2,0),)</f>
        <v>0</v>
      </c>
      <c r="K32" s="47">
        <f>IFERROR(VLOOKUP($C$2&amp;"-"&amp;$A32&amp;"-"&amp;$D32&amp;"-"&amp;K$1,data!$L:$N,3,0),)</f>
        <v>0</v>
      </c>
      <c r="L32" s="48" t="str">
        <f t="shared" ref="L32:M35" si="187">IF(J32&gt;0,J32/J$36,"-")</f>
        <v>-</v>
      </c>
      <c r="M32" s="48" t="str">
        <f t="shared" si="187"/>
        <v>-</v>
      </c>
      <c r="N32" s="49" t="str">
        <f t="shared" ref="N32:N35" si="188">IF(J32&gt;0,K32/J32,"-")</f>
        <v>-</v>
      </c>
      <c r="O32" s="46">
        <f>IFERROR(VLOOKUP($C$2&amp;"-"&amp;$A32&amp;"-"&amp;$D32&amp;"-"&amp;O$1,data!$L:$N,2,0),)</f>
        <v>0</v>
      </c>
      <c r="P32" s="47">
        <f>IFERROR(VLOOKUP($C$2&amp;"-"&amp;$A32&amp;"-"&amp;$D32&amp;"-"&amp;P$1,data!$L:$N,3,0),)</f>
        <v>0</v>
      </c>
      <c r="Q32" s="48" t="str">
        <f t="shared" ref="Q32:R35" si="189">IF(O32&gt;0,O32/O$36,"-")</f>
        <v>-</v>
      </c>
      <c r="R32" s="48" t="str">
        <f t="shared" si="189"/>
        <v>-</v>
      </c>
      <c r="S32" s="49" t="str">
        <f t="shared" ref="S32:S35" si="190">IF(O32&gt;0,P32/O32,"-")</f>
        <v>-</v>
      </c>
      <c r="T32" s="46">
        <f>IFERROR(VLOOKUP($C$2&amp;"-"&amp;$A32&amp;"-"&amp;$D32&amp;"-"&amp;T$1,data!$L:$N,2,0),)</f>
        <v>0</v>
      </c>
      <c r="U32" s="47">
        <f>IFERROR(VLOOKUP($C$2&amp;"-"&amp;$A32&amp;"-"&amp;$D32&amp;"-"&amp;U$1,data!$L:$N,3,0),)</f>
        <v>0</v>
      </c>
      <c r="V32" s="48" t="str">
        <f t="shared" ref="V32:W35" si="191">IF(T32&gt;0,T32/T$36,"-")</f>
        <v>-</v>
      </c>
      <c r="W32" s="48" t="str">
        <f t="shared" si="191"/>
        <v>-</v>
      </c>
      <c r="X32" s="49" t="str">
        <f t="shared" ref="X32:X35" si="192">IF(T32&gt;0,U32/T32,"-")</f>
        <v>-</v>
      </c>
      <c r="Y32" s="46">
        <f>IFERROR(VLOOKUP($C$2&amp;"-"&amp;$A32&amp;"-"&amp;$D32&amp;"-"&amp;Y$1,data!$L:$N,2,0),)</f>
        <v>0</v>
      </c>
      <c r="Z32" s="47">
        <f>IFERROR(VLOOKUP($C$2&amp;"-"&amp;$A32&amp;"-"&amp;$D32&amp;"-"&amp;Z$1,data!$L:$N,3,0),)</f>
        <v>0</v>
      </c>
      <c r="AA32" s="48" t="str">
        <f t="shared" ref="AA32:AB35" si="193">IF(Y32&gt;0,Y32/Y$36,"-")</f>
        <v>-</v>
      </c>
      <c r="AB32" s="48" t="str">
        <f t="shared" si="193"/>
        <v>-</v>
      </c>
      <c r="AC32" s="49" t="str">
        <f t="shared" ref="AC32:AC35" si="194">IF(Y32&gt;0,Z32/Y32,"-")</f>
        <v>-</v>
      </c>
      <c r="AD32" s="46">
        <f>IFERROR(VLOOKUP($C$2&amp;"-"&amp;$A32&amp;"-"&amp;$D32&amp;"-"&amp;AD$1,data!$L:$N,2,0),)</f>
        <v>0</v>
      </c>
      <c r="AE32" s="47">
        <f>IFERROR(VLOOKUP($C$2&amp;"-"&amp;$A32&amp;"-"&amp;$D32&amp;"-"&amp;AE$1,data!$L:$N,3,0),)</f>
        <v>0</v>
      </c>
      <c r="AF32" s="48" t="str">
        <f t="shared" ref="AF32:AG35" si="195">IF(AD32&gt;0,AD32/AD$36,"-")</f>
        <v>-</v>
      </c>
      <c r="AG32" s="48" t="str">
        <f t="shared" si="195"/>
        <v>-</v>
      </c>
      <c r="AH32" s="49" t="str">
        <f t="shared" ref="AH32:AH35" si="196">IF(AD32&gt;0,AE32/AD32,"-")</f>
        <v>-</v>
      </c>
      <c r="AI32" s="46">
        <f t="shared" si="139"/>
        <v>0</v>
      </c>
      <c r="AJ32" s="47">
        <f t="shared" si="139"/>
        <v>0</v>
      </c>
      <c r="AK32" s="48" t="str">
        <f t="shared" si="159"/>
        <v>-</v>
      </c>
      <c r="AL32" s="48" t="str">
        <f t="shared" si="159"/>
        <v>-</v>
      </c>
      <c r="AM32" s="49" t="str">
        <f t="shared" si="160"/>
        <v>-</v>
      </c>
      <c r="AN32" s="10"/>
      <c r="AO32" s="46">
        <f>IFERROR(VLOOKUP($C$2&amp;"-"&amp;$A32&amp;"-"&amp;$D32&amp;"-"&amp;AO$1,data!$L:$N,2,0),)</f>
        <v>17</v>
      </c>
      <c r="AP32" s="47">
        <f>IFERROR(VLOOKUP($C$2&amp;"-"&amp;$A32&amp;"-"&amp;$D32&amp;"-"&amp;AP$1,data!$L:$N,3,0),)</f>
        <v>21911.9</v>
      </c>
      <c r="AQ32" s="48">
        <f t="shared" ref="AQ32:AR35" si="197">IF(AO32&gt;0,AO32/AO$36,"-")</f>
        <v>0.21249999999999999</v>
      </c>
      <c r="AR32" s="48">
        <f t="shared" si="197"/>
        <v>0.2016383837604902</v>
      </c>
      <c r="AS32" s="49">
        <f t="shared" ref="AS32:AS35" si="198">IF(AO32&gt;0,AP32/AO32,"-")</f>
        <v>1288.9352941176471</v>
      </c>
      <c r="AT32" s="46">
        <f>IFERROR(VLOOKUP($C$2&amp;"-"&amp;$A32&amp;"-"&amp;$D32&amp;"-"&amp;AT$1,data!$L:$N,2,0),)</f>
        <v>0</v>
      </c>
      <c r="AU32" s="47">
        <f>IFERROR(VLOOKUP($C$2&amp;"-"&amp;$A32&amp;"-"&amp;$D32&amp;"-"&amp;AU$1,data!$L:$N,3,0),)</f>
        <v>0</v>
      </c>
      <c r="AV32" s="48" t="str">
        <f t="shared" ref="AV32:AW35" si="199">IF(AT32&gt;0,AT32/AT$36,"-")</f>
        <v>-</v>
      </c>
      <c r="AW32" s="48" t="str">
        <f t="shared" si="199"/>
        <v>-</v>
      </c>
      <c r="AX32" s="49" t="str">
        <f t="shared" ref="AX32:AX35" si="200">IF(AT32&gt;0,AU32/AT32,"-")</f>
        <v>-</v>
      </c>
      <c r="AY32" s="46">
        <f>IFERROR(VLOOKUP($C$2&amp;"-"&amp;$A32&amp;"-"&amp;$D32&amp;"-"&amp;AY$1,data!$L:$N,2,0),)</f>
        <v>0</v>
      </c>
      <c r="AZ32" s="47">
        <f>IFERROR(VLOOKUP($C$2&amp;"-"&amp;$A32&amp;"-"&amp;$D32&amp;"-"&amp;AZ$1,data!$L:$N,3,0),)</f>
        <v>0</v>
      </c>
      <c r="BA32" s="48" t="str">
        <f t="shared" ref="BA32:BB35" si="201">IF(AY32&gt;0,AY32/AY$36,"-")</f>
        <v>-</v>
      </c>
      <c r="BB32" s="48" t="str">
        <f t="shared" si="201"/>
        <v>-</v>
      </c>
      <c r="BC32" s="49" t="str">
        <f t="shared" ref="BC32:BC35" si="202">IF(AY32&gt;0,AZ32/AY32,"-")</f>
        <v>-</v>
      </c>
      <c r="BD32" s="46">
        <f>IFERROR(VLOOKUP($C$2&amp;"-"&amp;$A32&amp;"-"&amp;$D32&amp;"-"&amp;BD$1,data!$L:$N,2,0),)</f>
        <v>0</v>
      </c>
      <c r="BE32" s="47">
        <f>IFERROR(VLOOKUP($C$2&amp;"-"&amp;$A32&amp;"-"&amp;$D32&amp;"-"&amp;BE$1,data!$L:$N,3,0),)</f>
        <v>0</v>
      </c>
      <c r="BF32" s="48" t="str">
        <f t="shared" ref="BF32:BG35" si="203">IF(BD32&gt;0,BD32/BD$36,"-")</f>
        <v>-</v>
      </c>
      <c r="BG32" s="48" t="str">
        <f t="shared" si="203"/>
        <v>-</v>
      </c>
      <c r="BH32" s="49" t="str">
        <f t="shared" ref="BH32:BH35" si="204">IF(BD32&gt;0,BE32/BD32,"-")</f>
        <v>-</v>
      </c>
      <c r="BI32" s="46">
        <f>IFERROR(VLOOKUP($C$2&amp;"-"&amp;$A32&amp;"-"&amp;$D32&amp;"-"&amp;BI$1,data!$L:$N,2,0),)</f>
        <v>0</v>
      </c>
      <c r="BJ32" s="47">
        <f>IFERROR(VLOOKUP($C$2&amp;"-"&amp;$A32&amp;"-"&amp;$D32&amp;"-"&amp;BJ$1,data!$L:$N,3,0),)</f>
        <v>0</v>
      </c>
      <c r="BK32" s="48" t="str">
        <f t="shared" ref="BK32:BL35" si="205">IF(BI32&gt;0,BI32/BI$36,"-")</f>
        <v>-</v>
      </c>
      <c r="BL32" s="48" t="str">
        <f t="shared" si="205"/>
        <v>-</v>
      </c>
      <c r="BM32" s="49" t="str">
        <f t="shared" ref="BM32:BM35" si="206">IF(BI32&gt;0,BJ32/BI32,"-")</f>
        <v>-</v>
      </c>
      <c r="BN32" s="46">
        <f>IFERROR(VLOOKUP($C$2&amp;"-"&amp;$A32&amp;"-"&amp;$D32&amp;"-"&amp;BN$1,data!$L:$N,2,0),)</f>
        <v>0</v>
      </c>
      <c r="BO32" s="47">
        <f>IFERROR(VLOOKUP($C$2&amp;"-"&amp;$A32&amp;"-"&amp;$D32&amp;"-"&amp;BO$1,data!$L:$N,3,0),)</f>
        <v>0</v>
      </c>
      <c r="BP32" s="48" t="str">
        <f t="shared" ref="BP32:BQ35" si="207">IF(BN32&gt;0,BN32/BN$36,"-")</f>
        <v>-</v>
      </c>
      <c r="BQ32" s="48" t="str">
        <f t="shared" si="207"/>
        <v>-</v>
      </c>
      <c r="BR32" s="49" t="str">
        <f t="shared" ref="BR32:BR35" si="208">IF(BN32&gt;0,BO32/BN32,"-")</f>
        <v>-</v>
      </c>
      <c r="BS32" s="46">
        <f t="shared" si="140"/>
        <v>17</v>
      </c>
      <c r="BT32" s="47">
        <f t="shared" si="140"/>
        <v>21911.9</v>
      </c>
      <c r="BU32" s="48">
        <f t="shared" si="179"/>
        <v>0.22368421052631579</v>
      </c>
      <c r="BV32" s="48">
        <f t="shared" si="179"/>
        <v>0.21986811264659822</v>
      </c>
      <c r="BW32" s="49">
        <f t="shared" si="180"/>
        <v>1288.9352941176471</v>
      </c>
      <c r="BY32" s="66">
        <f t="shared" si="184"/>
        <v>17</v>
      </c>
      <c r="BZ32" s="47">
        <f t="shared" si="181"/>
        <v>21911.9</v>
      </c>
      <c r="CA32" s="48">
        <f t="shared" si="182"/>
        <v>9.9415204678362568E-2</v>
      </c>
      <c r="CB32" s="48">
        <f t="shared" si="182"/>
        <v>9.8284454774905064E-2</v>
      </c>
      <c r="CC32" s="49">
        <f t="shared" si="183"/>
        <v>1288.9352941176471</v>
      </c>
    </row>
    <row r="33" spans="1:81" s="3" customFormat="1" x14ac:dyDescent="0.3">
      <c r="A33" s="3" t="s">
        <v>0</v>
      </c>
      <c r="C33" s="138"/>
      <c r="D33" s="9" t="s">
        <v>30</v>
      </c>
      <c r="E33" s="46">
        <f>IFERROR(VLOOKUP($C$2&amp;"-"&amp;$A33&amp;"-"&amp;$D33&amp;"-"&amp;E$1,data!$L:$N,2,0),)</f>
        <v>0</v>
      </c>
      <c r="F33" s="47">
        <f>IFERROR(VLOOKUP($C$2&amp;"-"&amp;$A33&amp;"-"&amp;$D33&amp;"-"&amp;F$1,data!$L:$N,3,0),)</f>
        <v>0</v>
      </c>
      <c r="G33" s="48" t="str">
        <f t="shared" si="185"/>
        <v>-</v>
      </c>
      <c r="H33" s="48" t="str">
        <f t="shared" si="185"/>
        <v>-</v>
      </c>
      <c r="I33" s="49" t="str">
        <f t="shared" si="186"/>
        <v>-</v>
      </c>
      <c r="J33" s="46">
        <f>IFERROR(VLOOKUP($C$2&amp;"-"&amp;$A33&amp;"-"&amp;$D33&amp;"-"&amp;J$1,data!$L:$N,2,0),)</f>
        <v>0</v>
      </c>
      <c r="K33" s="47">
        <f>IFERROR(VLOOKUP($C$2&amp;"-"&amp;$A33&amp;"-"&amp;$D33&amp;"-"&amp;K$1,data!$L:$N,3,0),)</f>
        <v>0</v>
      </c>
      <c r="L33" s="48" t="str">
        <f t="shared" si="187"/>
        <v>-</v>
      </c>
      <c r="M33" s="48" t="str">
        <f t="shared" si="187"/>
        <v>-</v>
      </c>
      <c r="N33" s="49" t="str">
        <f t="shared" si="188"/>
        <v>-</v>
      </c>
      <c r="O33" s="46">
        <f>IFERROR(VLOOKUP($C$2&amp;"-"&amp;$A33&amp;"-"&amp;$D33&amp;"-"&amp;O$1,data!$L:$N,2,0),)</f>
        <v>0</v>
      </c>
      <c r="P33" s="47">
        <f>IFERROR(VLOOKUP($C$2&amp;"-"&amp;$A33&amp;"-"&amp;$D33&amp;"-"&amp;P$1,data!$L:$N,3,0),)</f>
        <v>0</v>
      </c>
      <c r="Q33" s="48" t="str">
        <f t="shared" si="189"/>
        <v>-</v>
      </c>
      <c r="R33" s="48" t="str">
        <f t="shared" si="189"/>
        <v>-</v>
      </c>
      <c r="S33" s="49" t="str">
        <f t="shared" si="190"/>
        <v>-</v>
      </c>
      <c r="T33" s="46">
        <f>IFERROR(VLOOKUP($C$2&amp;"-"&amp;$A33&amp;"-"&amp;$D33&amp;"-"&amp;T$1,data!$L:$N,2,0),)</f>
        <v>0</v>
      </c>
      <c r="U33" s="47">
        <f>IFERROR(VLOOKUP($C$2&amp;"-"&amp;$A33&amp;"-"&amp;$D33&amp;"-"&amp;U$1,data!$L:$N,3,0),)</f>
        <v>0</v>
      </c>
      <c r="V33" s="48" t="str">
        <f t="shared" si="191"/>
        <v>-</v>
      </c>
      <c r="W33" s="48" t="str">
        <f t="shared" si="191"/>
        <v>-</v>
      </c>
      <c r="X33" s="49" t="str">
        <f t="shared" si="192"/>
        <v>-</v>
      </c>
      <c r="Y33" s="46">
        <f>IFERROR(VLOOKUP($C$2&amp;"-"&amp;$A33&amp;"-"&amp;$D33&amp;"-"&amp;Y$1,data!$L:$N,2,0),)</f>
        <v>0</v>
      </c>
      <c r="Z33" s="47">
        <f>IFERROR(VLOOKUP($C$2&amp;"-"&amp;$A33&amp;"-"&amp;$D33&amp;"-"&amp;Z$1,data!$L:$N,3,0),)</f>
        <v>0</v>
      </c>
      <c r="AA33" s="48" t="str">
        <f t="shared" si="193"/>
        <v>-</v>
      </c>
      <c r="AB33" s="48" t="str">
        <f t="shared" si="193"/>
        <v>-</v>
      </c>
      <c r="AC33" s="49" t="str">
        <f t="shared" si="194"/>
        <v>-</v>
      </c>
      <c r="AD33" s="46">
        <f>IFERROR(VLOOKUP($C$2&amp;"-"&amp;$A33&amp;"-"&amp;$D33&amp;"-"&amp;AD$1,data!$L:$N,2,0),)</f>
        <v>0</v>
      </c>
      <c r="AE33" s="47">
        <f>IFERROR(VLOOKUP($C$2&amp;"-"&amp;$A33&amp;"-"&amp;$D33&amp;"-"&amp;AE$1,data!$L:$N,3,0),)</f>
        <v>0</v>
      </c>
      <c r="AF33" s="48" t="str">
        <f t="shared" si="195"/>
        <v>-</v>
      </c>
      <c r="AG33" s="48" t="str">
        <f t="shared" si="195"/>
        <v>-</v>
      </c>
      <c r="AH33" s="49" t="str">
        <f t="shared" si="196"/>
        <v>-</v>
      </c>
      <c r="AI33" s="46">
        <f t="shared" si="139"/>
        <v>0</v>
      </c>
      <c r="AJ33" s="47">
        <f t="shared" si="139"/>
        <v>0</v>
      </c>
      <c r="AK33" s="48" t="str">
        <f t="shared" si="159"/>
        <v>-</v>
      </c>
      <c r="AL33" s="48" t="str">
        <f t="shared" si="159"/>
        <v>-</v>
      </c>
      <c r="AM33" s="49" t="str">
        <f t="shared" si="160"/>
        <v>-</v>
      </c>
      <c r="AN33" s="10"/>
      <c r="AO33" s="46">
        <f>IFERROR(VLOOKUP($C$2&amp;"-"&amp;$A33&amp;"-"&amp;$D33&amp;"-"&amp;AO$1,data!$L:$N,2,0),)</f>
        <v>0</v>
      </c>
      <c r="AP33" s="47">
        <f>IFERROR(VLOOKUP($C$2&amp;"-"&amp;$A33&amp;"-"&amp;$D33&amp;"-"&amp;AP$1,data!$L:$N,3,0),)</f>
        <v>0</v>
      </c>
      <c r="AQ33" s="48" t="str">
        <f t="shared" si="197"/>
        <v>-</v>
      </c>
      <c r="AR33" s="48" t="str">
        <f t="shared" si="197"/>
        <v>-</v>
      </c>
      <c r="AS33" s="49" t="str">
        <f t="shared" si="198"/>
        <v>-</v>
      </c>
      <c r="AT33" s="46">
        <f>IFERROR(VLOOKUP($C$2&amp;"-"&amp;$A33&amp;"-"&amp;$D33&amp;"-"&amp;AT$1,data!$L:$N,2,0),)</f>
        <v>0</v>
      </c>
      <c r="AU33" s="47">
        <f>IFERROR(VLOOKUP($C$2&amp;"-"&amp;$A33&amp;"-"&amp;$D33&amp;"-"&amp;AU$1,data!$L:$N,3,0),)</f>
        <v>0</v>
      </c>
      <c r="AV33" s="48" t="str">
        <f t="shared" si="199"/>
        <v>-</v>
      </c>
      <c r="AW33" s="48" t="str">
        <f t="shared" si="199"/>
        <v>-</v>
      </c>
      <c r="AX33" s="49" t="str">
        <f t="shared" si="200"/>
        <v>-</v>
      </c>
      <c r="AY33" s="46">
        <f>IFERROR(VLOOKUP($C$2&amp;"-"&amp;$A33&amp;"-"&amp;$D33&amp;"-"&amp;AY$1,data!$L:$N,2,0),)</f>
        <v>0</v>
      </c>
      <c r="AZ33" s="47">
        <f>IFERROR(VLOOKUP($C$2&amp;"-"&amp;$A33&amp;"-"&amp;$D33&amp;"-"&amp;AZ$1,data!$L:$N,3,0),)</f>
        <v>0</v>
      </c>
      <c r="BA33" s="48" t="str">
        <f t="shared" si="201"/>
        <v>-</v>
      </c>
      <c r="BB33" s="48" t="str">
        <f t="shared" si="201"/>
        <v>-</v>
      </c>
      <c r="BC33" s="49" t="str">
        <f t="shared" si="202"/>
        <v>-</v>
      </c>
      <c r="BD33" s="46">
        <f>IFERROR(VLOOKUP($C$2&amp;"-"&amp;$A33&amp;"-"&amp;$D33&amp;"-"&amp;BD$1,data!$L:$N,2,0),)</f>
        <v>0</v>
      </c>
      <c r="BE33" s="47">
        <f>IFERROR(VLOOKUP($C$2&amp;"-"&amp;$A33&amp;"-"&amp;$D33&amp;"-"&amp;BE$1,data!$L:$N,3,0),)</f>
        <v>0</v>
      </c>
      <c r="BF33" s="48" t="str">
        <f t="shared" si="203"/>
        <v>-</v>
      </c>
      <c r="BG33" s="48" t="str">
        <f t="shared" si="203"/>
        <v>-</v>
      </c>
      <c r="BH33" s="49" t="str">
        <f t="shared" si="204"/>
        <v>-</v>
      </c>
      <c r="BI33" s="46">
        <f>IFERROR(VLOOKUP($C$2&amp;"-"&amp;$A33&amp;"-"&amp;$D33&amp;"-"&amp;BI$1,data!$L:$N,2,0),)</f>
        <v>0</v>
      </c>
      <c r="BJ33" s="47">
        <f>IFERROR(VLOOKUP($C$2&amp;"-"&amp;$A33&amp;"-"&amp;$D33&amp;"-"&amp;BJ$1,data!$L:$N,3,0),)</f>
        <v>0</v>
      </c>
      <c r="BK33" s="48" t="str">
        <f t="shared" si="205"/>
        <v>-</v>
      </c>
      <c r="BL33" s="48" t="str">
        <f t="shared" si="205"/>
        <v>-</v>
      </c>
      <c r="BM33" s="49" t="str">
        <f t="shared" si="206"/>
        <v>-</v>
      </c>
      <c r="BN33" s="46">
        <f>IFERROR(VLOOKUP($C$2&amp;"-"&amp;$A33&amp;"-"&amp;$D33&amp;"-"&amp;BN$1,data!$L:$N,2,0),)</f>
        <v>0</v>
      </c>
      <c r="BO33" s="47">
        <f>IFERROR(VLOOKUP($C$2&amp;"-"&amp;$A33&amp;"-"&amp;$D33&amp;"-"&amp;BO$1,data!$L:$N,3,0),)</f>
        <v>0</v>
      </c>
      <c r="BP33" s="48" t="str">
        <f t="shared" si="207"/>
        <v>-</v>
      </c>
      <c r="BQ33" s="48" t="str">
        <f t="shared" si="207"/>
        <v>-</v>
      </c>
      <c r="BR33" s="49" t="str">
        <f t="shared" si="208"/>
        <v>-</v>
      </c>
      <c r="BS33" s="46">
        <f t="shared" si="140"/>
        <v>0</v>
      </c>
      <c r="BT33" s="47">
        <f t="shared" si="140"/>
        <v>0</v>
      </c>
      <c r="BU33" s="48" t="str">
        <f t="shared" si="179"/>
        <v>-</v>
      </c>
      <c r="BV33" s="48" t="str">
        <f t="shared" si="179"/>
        <v>-</v>
      </c>
      <c r="BW33" s="49" t="str">
        <f t="shared" si="180"/>
        <v>-</v>
      </c>
      <c r="BY33" s="66">
        <f t="shared" si="184"/>
        <v>0</v>
      </c>
      <c r="BZ33" s="47">
        <f t="shared" si="181"/>
        <v>0</v>
      </c>
      <c r="CA33" s="48" t="str">
        <f t="shared" si="182"/>
        <v>-</v>
      </c>
      <c r="CB33" s="48" t="str">
        <f t="shared" si="182"/>
        <v>-</v>
      </c>
      <c r="CC33" s="49" t="str">
        <f t="shared" si="183"/>
        <v>-</v>
      </c>
    </row>
    <row r="34" spans="1:81" s="3" customFormat="1" x14ac:dyDescent="0.3">
      <c r="A34" s="3" t="s">
        <v>0</v>
      </c>
      <c r="C34" s="138"/>
      <c r="D34" s="9" t="s">
        <v>31</v>
      </c>
      <c r="E34" s="46">
        <f>IFERROR(VLOOKUP($C$2&amp;"-"&amp;$A34&amp;"-"&amp;$D34&amp;"-"&amp;E$1,data!$L:$N,2,0),)</f>
        <v>0</v>
      </c>
      <c r="F34" s="47">
        <f>IFERROR(VLOOKUP($C$2&amp;"-"&amp;$A34&amp;"-"&amp;$D34&amp;"-"&amp;F$1,data!$L:$N,3,0),)</f>
        <v>0</v>
      </c>
      <c r="G34" s="48" t="str">
        <f t="shared" si="185"/>
        <v>-</v>
      </c>
      <c r="H34" s="48" t="str">
        <f t="shared" si="185"/>
        <v>-</v>
      </c>
      <c r="I34" s="49" t="str">
        <f t="shared" si="186"/>
        <v>-</v>
      </c>
      <c r="J34" s="46">
        <f>IFERROR(VLOOKUP($C$2&amp;"-"&amp;$A34&amp;"-"&amp;$D34&amp;"-"&amp;J$1,data!$L:$N,2,0),)</f>
        <v>0</v>
      </c>
      <c r="K34" s="47">
        <f>IFERROR(VLOOKUP($C$2&amp;"-"&amp;$A34&amp;"-"&amp;$D34&amp;"-"&amp;K$1,data!$L:$N,3,0),)</f>
        <v>0</v>
      </c>
      <c r="L34" s="48" t="str">
        <f t="shared" si="187"/>
        <v>-</v>
      </c>
      <c r="M34" s="48" t="str">
        <f t="shared" si="187"/>
        <v>-</v>
      </c>
      <c r="N34" s="49" t="str">
        <f t="shared" si="188"/>
        <v>-</v>
      </c>
      <c r="O34" s="46">
        <f>IFERROR(VLOOKUP($C$2&amp;"-"&amp;$A34&amp;"-"&amp;$D34&amp;"-"&amp;O$1,data!$L:$N,2,0),)</f>
        <v>0</v>
      </c>
      <c r="P34" s="47">
        <f>IFERROR(VLOOKUP($C$2&amp;"-"&amp;$A34&amp;"-"&amp;$D34&amp;"-"&amp;P$1,data!$L:$N,3,0),)</f>
        <v>0</v>
      </c>
      <c r="Q34" s="48" t="str">
        <f t="shared" si="189"/>
        <v>-</v>
      </c>
      <c r="R34" s="48" t="str">
        <f t="shared" si="189"/>
        <v>-</v>
      </c>
      <c r="S34" s="49" t="str">
        <f t="shared" si="190"/>
        <v>-</v>
      </c>
      <c r="T34" s="46">
        <f>IFERROR(VLOOKUP($C$2&amp;"-"&amp;$A34&amp;"-"&amp;$D34&amp;"-"&amp;T$1,data!$L:$N,2,0),)</f>
        <v>0</v>
      </c>
      <c r="U34" s="47">
        <f>IFERROR(VLOOKUP($C$2&amp;"-"&amp;$A34&amp;"-"&amp;$D34&amp;"-"&amp;U$1,data!$L:$N,3,0),)</f>
        <v>0</v>
      </c>
      <c r="V34" s="48" t="str">
        <f t="shared" si="191"/>
        <v>-</v>
      </c>
      <c r="W34" s="48" t="str">
        <f t="shared" si="191"/>
        <v>-</v>
      </c>
      <c r="X34" s="49" t="str">
        <f t="shared" si="192"/>
        <v>-</v>
      </c>
      <c r="Y34" s="46">
        <f>IFERROR(VLOOKUP($C$2&amp;"-"&amp;$A34&amp;"-"&amp;$D34&amp;"-"&amp;Y$1,data!$L:$N,2,0),)</f>
        <v>0</v>
      </c>
      <c r="Z34" s="47">
        <f>IFERROR(VLOOKUP($C$2&amp;"-"&amp;$A34&amp;"-"&amp;$D34&amp;"-"&amp;Z$1,data!$L:$N,3,0),)</f>
        <v>0</v>
      </c>
      <c r="AA34" s="48" t="str">
        <f t="shared" si="193"/>
        <v>-</v>
      </c>
      <c r="AB34" s="48" t="str">
        <f t="shared" si="193"/>
        <v>-</v>
      </c>
      <c r="AC34" s="49" t="str">
        <f t="shared" si="194"/>
        <v>-</v>
      </c>
      <c r="AD34" s="46">
        <f>IFERROR(VLOOKUP($C$2&amp;"-"&amp;$A34&amp;"-"&amp;$D34&amp;"-"&amp;AD$1,data!$L:$N,2,0),)</f>
        <v>0</v>
      </c>
      <c r="AE34" s="47">
        <f>IFERROR(VLOOKUP($C$2&amp;"-"&amp;$A34&amp;"-"&amp;$D34&amp;"-"&amp;AE$1,data!$L:$N,3,0),)</f>
        <v>0</v>
      </c>
      <c r="AF34" s="48" t="str">
        <f t="shared" si="195"/>
        <v>-</v>
      </c>
      <c r="AG34" s="48" t="str">
        <f t="shared" si="195"/>
        <v>-</v>
      </c>
      <c r="AH34" s="49" t="str">
        <f t="shared" si="196"/>
        <v>-</v>
      </c>
      <c r="AI34" s="46">
        <f t="shared" si="139"/>
        <v>0</v>
      </c>
      <c r="AJ34" s="47">
        <f t="shared" si="139"/>
        <v>0</v>
      </c>
      <c r="AK34" s="48" t="str">
        <f t="shared" si="159"/>
        <v>-</v>
      </c>
      <c r="AL34" s="48" t="str">
        <f t="shared" si="159"/>
        <v>-</v>
      </c>
      <c r="AM34" s="49" t="str">
        <f t="shared" si="160"/>
        <v>-</v>
      </c>
      <c r="AN34" s="10"/>
      <c r="AO34" s="46">
        <f>IFERROR(VLOOKUP($C$2&amp;"-"&amp;$A34&amp;"-"&amp;$D34&amp;"-"&amp;AO$1,data!$L:$N,2,0),)</f>
        <v>0</v>
      </c>
      <c r="AP34" s="47">
        <f>IFERROR(VLOOKUP($C$2&amp;"-"&amp;$A34&amp;"-"&amp;$D34&amp;"-"&amp;AP$1,data!$L:$N,3,0),)</f>
        <v>0</v>
      </c>
      <c r="AQ34" s="48" t="str">
        <f t="shared" si="197"/>
        <v>-</v>
      </c>
      <c r="AR34" s="48" t="str">
        <f t="shared" si="197"/>
        <v>-</v>
      </c>
      <c r="AS34" s="49" t="str">
        <f t="shared" si="198"/>
        <v>-</v>
      </c>
      <c r="AT34" s="46">
        <f>IFERROR(VLOOKUP($C$2&amp;"-"&amp;$A34&amp;"-"&amp;$D34&amp;"-"&amp;AT$1,data!$L:$N,2,0),)</f>
        <v>0</v>
      </c>
      <c r="AU34" s="47">
        <f>IFERROR(VLOOKUP($C$2&amp;"-"&amp;$A34&amp;"-"&amp;$D34&amp;"-"&amp;AU$1,data!$L:$N,3,0),)</f>
        <v>0</v>
      </c>
      <c r="AV34" s="48" t="str">
        <f t="shared" si="199"/>
        <v>-</v>
      </c>
      <c r="AW34" s="48" t="str">
        <f t="shared" si="199"/>
        <v>-</v>
      </c>
      <c r="AX34" s="49" t="str">
        <f t="shared" si="200"/>
        <v>-</v>
      </c>
      <c r="AY34" s="46">
        <f>IFERROR(VLOOKUP($C$2&amp;"-"&amp;$A34&amp;"-"&amp;$D34&amp;"-"&amp;AY$1,data!$L:$N,2,0),)</f>
        <v>0</v>
      </c>
      <c r="AZ34" s="47">
        <f>IFERROR(VLOOKUP($C$2&amp;"-"&amp;$A34&amp;"-"&amp;$D34&amp;"-"&amp;AZ$1,data!$L:$N,3,0),)</f>
        <v>0</v>
      </c>
      <c r="BA34" s="48" t="str">
        <f t="shared" si="201"/>
        <v>-</v>
      </c>
      <c r="BB34" s="48" t="str">
        <f t="shared" si="201"/>
        <v>-</v>
      </c>
      <c r="BC34" s="49" t="str">
        <f t="shared" si="202"/>
        <v>-</v>
      </c>
      <c r="BD34" s="46">
        <f>IFERROR(VLOOKUP($C$2&amp;"-"&amp;$A34&amp;"-"&amp;$D34&amp;"-"&amp;BD$1,data!$L:$N,2,0),)</f>
        <v>0</v>
      </c>
      <c r="BE34" s="47">
        <f>IFERROR(VLOOKUP($C$2&amp;"-"&amp;$A34&amp;"-"&amp;$D34&amp;"-"&amp;BE$1,data!$L:$N,3,0),)</f>
        <v>0</v>
      </c>
      <c r="BF34" s="48" t="str">
        <f t="shared" si="203"/>
        <v>-</v>
      </c>
      <c r="BG34" s="48" t="str">
        <f t="shared" si="203"/>
        <v>-</v>
      </c>
      <c r="BH34" s="49" t="str">
        <f t="shared" si="204"/>
        <v>-</v>
      </c>
      <c r="BI34" s="46">
        <f>IFERROR(VLOOKUP($C$2&amp;"-"&amp;$A34&amp;"-"&amp;$D34&amp;"-"&amp;BI$1,data!$L:$N,2,0),)</f>
        <v>0</v>
      </c>
      <c r="BJ34" s="47">
        <f>IFERROR(VLOOKUP($C$2&amp;"-"&amp;$A34&amp;"-"&amp;$D34&amp;"-"&amp;BJ$1,data!$L:$N,3,0),)</f>
        <v>0</v>
      </c>
      <c r="BK34" s="48" t="str">
        <f t="shared" si="205"/>
        <v>-</v>
      </c>
      <c r="BL34" s="48" t="str">
        <f t="shared" si="205"/>
        <v>-</v>
      </c>
      <c r="BM34" s="49" t="str">
        <f t="shared" si="206"/>
        <v>-</v>
      </c>
      <c r="BN34" s="46">
        <f>IFERROR(VLOOKUP($C$2&amp;"-"&amp;$A34&amp;"-"&amp;$D34&amp;"-"&amp;BN$1,data!$L:$N,2,0),)</f>
        <v>0</v>
      </c>
      <c r="BO34" s="47">
        <f>IFERROR(VLOOKUP($C$2&amp;"-"&amp;$A34&amp;"-"&amp;$D34&amp;"-"&amp;BO$1,data!$L:$N,3,0),)</f>
        <v>0</v>
      </c>
      <c r="BP34" s="48" t="str">
        <f t="shared" si="207"/>
        <v>-</v>
      </c>
      <c r="BQ34" s="48" t="str">
        <f t="shared" si="207"/>
        <v>-</v>
      </c>
      <c r="BR34" s="49" t="str">
        <f t="shared" si="208"/>
        <v>-</v>
      </c>
      <c r="BS34" s="46">
        <f t="shared" si="140"/>
        <v>0</v>
      </c>
      <c r="BT34" s="47">
        <f t="shared" si="140"/>
        <v>0</v>
      </c>
      <c r="BU34" s="48" t="str">
        <f t="shared" si="179"/>
        <v>-</v>
      </c>
      <c r="BV34" s="48" t="str">
        <f t="shared" si="179"/>
        <v>-</v>
      </c>
      <c r="BW34" s="49" t="str">
        <f t="shared" si="180"/>
        <v>-</v>
      </c>
      <c r="BY34" s="66">
        <f t="shared" si="184"/>
        <v>0</v>
      </c>
      <c r="BZ34" s="47">
        <f t="shared" si="181"/>
        <v>0</v>
      </c>
      <c r="CA34" s="48" t="str">
        <f t="shared" si="182"/>
        <v>-</v>
      </c>
      <c r="CB34" s="48" t="str">
        <f t="shared" si="182"/>
        <v>-</v>
      </c>
      <c r="CC34" s="49" t="str">
        <f t="shared" si="183"/>
        <v>-</v>
      </c>
    </row>
    <row r="35" spans="1:81" s="3" customFormat="1" ht="15.65" thickBot="1" x14ac:dyDescent="0.35">
      <c r="A35" s="3" t="s">
        <v>0</v>
      </c>
      <c r="C35" s="139"/>
      <c r="D35" s="11" t="s">
        <v>25</v>
      </c>
      <c r="E35" s="53">
        <f>SUMIFS(data!$M:$M,data!$I:$I,$C$2,data!$J:$J,$A35,data!$H:$H,E$1,data!$K:$K,$D35)</f>
        <v>3</v>
      </c>
      <c r="F35" s="54">
        <f>SUMIFS(data!$N:$N,data!$I:$I,$C$2,data!$J:$J,$A35,data!$H:$H,E$1,data!$K:$K,$D35)</f>
        <v>7395</v>
      </c>
      <c r="G35" s="55">
        <f t="shared" si="185"/>
        <v>6.3829787234042548E-2</v>
      </c>
      <c r="H35" s="55">
        <f t="shared" si="185"/>
        <v>0.11799386495725814</v>
      </c>
      <c r="I35" s="56">
        <f t="shared" si="186"/>
        <v>2465</v>
      </c>
      <c r="J35" s="53">
        <f>SUMIFS(data!$M:$M,data!$I:$I,$C$2,data!$J:$J,$A35,data!$H:$H,J$1,data!$K:$K,$D35)</f>
        <v>3</v>
      </c>
      <c r="K35" s="54">
        <f>SUMIFS(data!$N:$N,data!$I:$I,$C$2,data!$J:$J,$A35,data!$H:$H,J$1,data!$K:$K,$D35)</f>
        <v>7845</v>
      </c>
      <c r="L35" s="55">
        <f t="shared" si="187"/>
        <v>9.0909090909090912E-2</v>
      </c>
      <c r="M35" s="55">
        <f t="shared" si="187"/>
        <v>0.18930226250589385</v>
      </c>
      <c r="N35" s="56">
        <f t="shared" si="188"/>
        <v>2615</v>
      </c>
      <c r="O35" s="53">
        <f>SUMIFS(data!$M:$M,data!$I:$I,$C$2,data!$J:$J,$A35,data!$H:$H,O$1,data!$K:$K,$D35)</f>
        <v>1</v>
      </c>
      <c r="P35" s="54">
        <f>SUMIFS(data!$N:$N,data!$I:$I,$C$2,data!$J:$J,$A35,data!$H:$H,O$1,data!$K:$K,$D35)</f>
        <v>5950</v>
      </c>
      <c r="Q35" s="55">
        <f t="shared" si="189"/>
        <v>6.6666666666666666E-2</v>
      </c>
      <c r="R35" s="55">
        <f t="shared" si="189"/>
        <v>0.31038080333854984</v>
      </c>
      <c r="S35" s="56">
        <f t="shared" si="190"/>
        <v>5950</v>
      </c>
      <c r="T35" s="53">
        <f>SUMIFS(data!$M:$M,data!$I:$I,$C$2,data!$J:$J,$A35,data!$H:$H,T$1,data!$K:$K,$D35)</f>
        <v>0</v>
      </c>
      <c r="U35" s="54">
        <f>SUMIFS(data!$N:$N,data!$I:$I,$C$2,data!$J:$J,$A35,data!$H:$H,T$1,data!$K:$K,$D35)</f>
        <v>0</v>
      </c>
      <c r="V35" s="55" t="str">
        <f t="shared" si="191"/>
        <v>-</v>
      </c>
      <c r="W35" s="55" t="str">
        <f t="shared" si="191"/>
        <v>-</v>
      </c>
      <c r="X35" s="56" t="str">
        <f t="shared" si="192"/>
        <v>-</v>
      </c>
      <c r="Y35" s="53">
        <f>SUMIFS(data!$M:$M,data!$I:$I,$C$2,data!$J:$J,$A35,data!$H:$H,Y$1,data!$K:$K,$D35)</f>
        <v>0</v>
      </c>
      <c r="Z35" s="54">
        <f>SUMIFS(data!$N:$N,data!$I:$I,$C$2,data!$J:$J,$A35,data!$H:$H,Y$1,data!$K:$K,$D35)</f>
        <v>0</v>
      </c>
      <c r="AA35" s="55" t="str">
        <f t="shared" si="193"/>
        <v>-</v>
      </c>
      <c r="AB35" s="55" t="str">
        <f t="shared" si="193"/>
        <v>-</v>
      </c>
      <c r="AC35" s="56" t="str">
        <f t="shared" si="194"/>
        <v>-</v>
      </c>
      <c r="AD35" s="53">
        <f>SUMIFS(data!$M:$M,data!$I:$I,$C$2,data!$J:$J,$A35,data!$H:$H,AD$1,data!$K:$K,$D35)</f>
        <v>0</v>
      </c>
      <c r="AE35" s="54">
        <f>SUMIFS(data!$N:$N,data!$I:$I,$C$2,data!$J:$J,$A35,data!$H:$H,AD$1,data!$K:$K,$D35)</f>
        <v>0</v>
      </c>
      <c r="AF35" s="55" t="str">
        <f t="shared" si="195"/>
        <v>-</v>
      </c>
      <c r="AG35" s="55" t="str">
        <f t="shared" si="195"/>
        <v>-</v>
      </c>
      <c r="AH35" s="56" t="str">
        <f t="shared" si="196"/>
        <v>-</v>
      </c>
      <c r="AI35" s="53">
        <f t="shared" si="139"/>
        <v>7</v>
      </c>
      <c r="AJ35" s="54">
        <f t="shared" si="139"/>
        <v>21190</v>
      </c>
      <c r="AK35" s="55">
        <f t="shared" si="159"/>
        <v>7.3684210526315783E-2</v>
      </c>
      <c r="AL35" s="55">
        <f t="shared" si="159"/>
        <v>0.17187899102571039</v>
      </c>
      <c r="AM35" s="56">
        <f t="shared" si="160"/>
        <v>3027.1428571428573</v>
      </c>
      <c r="AN35" s="10"/>
      <c r="AO35" s="53">
        <f>SUMIFS(data!$M:$M,data!$I:$I,$C$2,data!$J:$J,$A35,data!$H:$H,AO$1,data!$K:$K,$D35)</f>
        <v>4</v>
      </c>
      <c r="AP35" s="54">
        <f>SUMIFS(data!$N:$N,data!$I:$I,$C$2,data!$J:$J,$A35,data!$H:$H,AO$1,data!$K:$K,$D35)</f>
        <v>9010</v>
      </c>
      <c r="AQ35" s="55">
        <f t="shared" si="197"/>
        <v>0.05</v>
      </c>
      <c r="AR35" s="55">
        <f t="shared" si="197"/>
        <v>8.291210883958107E-2</v>
      </c>
      <c r="AS35" s="56">
        <f t="shared" si="198"/>
        <v>2252.5</v>
      </c>
      <c r="AT35" s="53">
        <f>SUMIFS(data!$M:$M,data!$I:$I,$C$2,data!$J:$J,$A35,data!$H:$H,AT$1,data!$K:$K,$D35)</f>
        <v>0</v>
      </c>
      <c r="AU35" s="54">
        <f>SUMIFS(data!$N:$N,data!$I:$I,$C$2,data!$J:$J,$A35,data!$H:$H,AT$1,data!$K:$K,$D35)</f>
        <v>0</v>
      </c>
      <c r="AV35" s="55" t="str">
        <f t="shared" si="199"/>
        <v>-</v>
      </c>
      <c r="AW35" s="55" t="str">
        <f t="shared" si="199"/>
        <v>-</v>
      </c>
      <c r="AX35" s="56" t="str">
        <f t="shared" si="200"/>
        <v>-</v>
      </c>
      <c r="AY35" s="53">
        <f>SUMIFS(data!$M:$M,data!$I:$I,$C$2,data!$J:$J,$A35,data!$H:$H,AY$1,data!$K:$K,$D35)</f>
        <v>0</v>
      </c>
      <c r="AZ35" s="54">
        <f>SUMIFS(data!$N:$N,data!$I:$I,$C$2,data!$J:$J,$A35,data!$H:$H,AY$1,data!$K:$K,$D35)</f>
        <v>0</v>
      </c>
      <c r="BA35" s="55" t="str">
        <f t="shared" si="201"/>
        <v>-</v>
      </c>
      <c r="BB35" s="55" t="str">
        <f t="shared" si="201"/>
        <v>-</v>
      </c>
      <c r="BC35" s="56" t="str">
        <f t="shared" si="202"/>
        <v>-</v>
      </c>
      <c r="BD35" s="53">
        <f>SUMIFS(data!$M:$M,data!$I:$I,$C$2,data!$J:$J,$A35,data!$H:$H,BD$1,data!$K:$K,$D35)</f>
        <v>0</v>
      </c>
      <c r="BE35" s="54">
        <f>SUMIFS(data!$N:$N,data!$I:$I,$C$2,data!$J:$J,$A35,data!$H:$H,BD$1,data!$K:$K,$D35)</f>
        <v>0</v>
      </c>
      <c r="BF35" s="55" t="str">
        <f t="shared" si="203"/>
        <v>-</v>
      </c>
      <c r="BG35" s="55" t="str">
        <f t="shared" si="203"/>
        <v>-</v>
      </c>
      <c r="BH35" s="56" t="str">
        <f t="shared" si="204"/>
        <v>-</v>
      </c>
      <c r="BI35" s="53">
        <f>SUMIFS(data!$M:$M,data!$I:$I,$C$2,data!$J:$J,$A35,data!$H:$H,BI$1,data!$K:$K,$D35)</f>
        <v>0</v>
      </c>
      <c r="BJ35" s="54">
        <f>SUMIFS(data!$N:$N,data!$I:$I,$C$2,data!$J:$J,$A35,data!$H:$H,BI$1,data!$K:$K,$D35)</f>
        <v>0</v>
      </c>
      <c r="BK35" s="55" t="str">
        <f t="shared" si="205"/>
        <v>-</v>
      </c>
      <c r="BL35" s="55" t="str">
        <f t="shared" si="205"/>
        <v>-</v>
      </c>
      <c r="BM35" s="56" t="str">
        <f t="shared" si="206"/>
        <v>-</v>
      </c>
      <c r="BN35" s="53">
        <f>SUMIFS(data!$M:$M,data!$I:$I,$C$2,data!$J:$J,$A35,data!$H:$H,BN$1,data!$K:$K,$D35)</f>
        <v>0</v>
      </c>
      <c r="BO35" s="54">
        <f>SUMIFS(data!$N:$N,data!$I:$I,$C$2,data!$J:$J,$A35,data!$H:$H,BN$1,data!$K:$K,$D35)</f>
        <v>0</v>
      </c>
      <c r="BP35" s="55" t="str">
        <f t="shared" si="207"/>
        <v>-</v>
      </c>
      <c r="BQ35" s="55" t="str">
        <f t="shared" si="207"/>
        <v>-</v>
      </c>
      <c r="BR35" s="56" t="str">
        <f t="shared" si="208"/>
        <v>-</v>
      </c>
      <c r="BS35" s="53">
        <f>SUMIFS(data!$M:$M,data!$I:$I,$C$2,data!$J:$J,$A35,data!$H:$H,BS$1,data!$K:$K,$D35)</f>
        <v>0</v>
      </c>
      <c r="BT35" s="54">
        <f>SUMIFS(data!$N:$N,data!$I:$I,$C$2,data!$J:$J,$A35,data!$H:$H,BS$1,data!$K:$K,$D35)</f>
        <v>0</v>
      </c>
      <c r="BU35" s="55" t="str">
        <f t="shared" si="179"/>
        <v>-</v>
      </c>
      <c r="BV35" s="55" t="str">
        <f t="shared" si="179"/>
        <v>-</v>
      </c>
      <c r="BW35" s="56" t="str">
        <f t="shared" si="180"/>
        <v>-</v>
      </c>
      <c r="BY35" s="66">
        <f t="shared" si="184"/>
        <v>7</v>
      </c>
      <c r="BZ35" s="47">
        <f t="shared" si="181"/>
        <v>21190</v>
      </c>
      <c r="CA35" s="48">
        <f t="shared" si="182"/>
        <v>4.0935672514619881E-2</v>
      </c>
      <c r="CB35" s="48">
        <f t="shared" si="182"/>
        <v>9.504641754846628E-2</v>
      </c>
      <c r="CC35" s="49">
        <f t="shared" si="183"/>
        <v>3027.1428571428573</v>
      </c>
    </row>
    <row r="36" spans="1:81" s="3" customFormat="1" ht="15.65" thickTop="1" thickBot="1" x14ac:dyDescent="0.35">
      <c r="A36" s="3" t="s">
        <v>0</v>
      </c>
      <c r="C36" s="6" t="s">
        <v>12</v>
      </c>
      <c r="D36" s="7"/>
      <c r="E36" s="39">
        <f>SUM(E28:E35)</f>
        <v>47</v>
      </c>
      <c r="F36" s="40">
        <f>SUM(F28:F35)</f>
        <v>62672.75</v>
      </c>
      <c r="G36" s="41">
        <f>IF(E36&gt;0,E36/E$38,"-")</f>
        <v>0.12600536193029491</v>
      </c>
      <c r="H36" s="41">
        <f>IF(F36&gt;0,F36/F$38,"-")</f>
        <v>6.523518751316526E-2</v>
      </c>
      <c r="I36" s="42">
        <f>IF(E36&gt;0,F36/E36,"-")</f>
        <v>1333.4627659574469</v>
      </c>
      <c r="J36" s="39">
        <f>SUM(J28:J35)</f>
        <v>33</v>
      </c>
      <c r="K36" s="40">
        <f>SUM(K28:K35)</f>
        <v>41441.659999999996</v>
      </c>
      <c r="L36" s="41">
        <f>IF(J36&gt;0,J36/J$38,"-")</f>
        <v>0.11301369863013698</v>
      </c>
      <c r="M36" s="41">
        <f>IF(K36&gt;0,K36/K$38,"-")</f>
        <v>4.5873524100069792E-2</v>
      </c>
      <c r="N36" s="42">
        <f>IF(J36&gt;0,K36/J36,"-")</f>
        <v>1255.8078787878787</v>
      </c>
      <c r="O36" s="39">
        <f>SUM(O28:O35)</f>
        <v>15</v>
      </c>
      <c r="P36" s="40">
        <f>SUM(P28:P35)</f>
        <v>19170</v>
      </c>
      <c r="Q36" s="41">
        <f>IF(O36&gt;0,O36/O$38,"-")</f>
        <v>7.575757575757576E-2</v>
      </c>
      <c r="R36" s="41">
        <f>IF(P36&gt;0,P36/P$38,"-")</f>
        <v>2.1102051037902785E-2</v>
      </c>
      <c r="S36" s="42">
        <f>IF(O36&gt;0,P36/O36,"-")</f>
        <v>1278</v>
      </c>
      <c r="T36" s="39">
        <f>SUM(T28:T35)</f>
        <v>0</v>
      </c>
      <c r="U36" s="40">
        <f>SUM(U28:U35)</f>
        <v>0</v>
      </c>
      <c r="V36" s="41" t="str">
        <f>IF(T36&gt;0,T36/T$38,"-")</f>
        <v>-</v>
      </c>
      <c r="W36" s="41" t="str">
        <f>IF(U36&gt;0,U36/U$38,"-")</f>
        <v>-</v>
      </c>
      <c r="X36" s="42" t="str">
        <f>IF(T36&gt;0,U36/T36,"-")</f>
        <v>-</v>
      </c>
      <c r="Y36" s="39">
        <f>SUM(Y28:Y35)</f>
        <v>0</v>
      </c>
      <c r="Z36" s="40">
        <f>SUM(Z28:Z35)</f>
        <v>0</v>
      </c>
      <c r="AA36" s="41" t="str">
        <f>IF(Y36&gt;0,Y36/Y$38,"-")</f>
        <v>-</v>
      </c>
      <c r="AB36" s="41" t="str">
        <f>IF(Z36&gt;0,Z36/Z$38,"-")</f>
        <v>-</v>
      </c>
      <c r="AC36" s="42" t="str">
        <f>IF(Y36&gt;0,Z36/Y36,"-")</f>
        <v>-</v>
      </c>
      <c r="AD36" s="39">
        <f>SUM(AD28:AD35)</f>
        <v>0</v>
      </c>
      <c r="AE36" s="40">
        <f>SUM(AE28:AE35)</f>
        <v>0</v>
      </c>
      <c r="AF36" s="41" t="str">
        <f>IF(AD36&gt;0,AD36/AD$38,"-")</f>
        <v>-</v>
      </c>
      <c r="AG36" s="41" t="str">
        <f>IF(AE36&gt;0,AE36/AE$38,"-")</f>
        <v>-</v>
      </c>
      <c r="AH36" s="42" t="str">
        <f>IF(AD36&gt;0,AE36/AD36,"-")</f>
        <v>-</v>
      </c>
      <c r="AI36" s="39">
        <f>SUM(AI28:AI35)</f>
        <v>95</v>
      </c>
      <c r="AJ36" s="40">
        <f>SUM(AJ28:AJ35)</f>
        <v>123284.41</v>
      </c>
      <c r="AK36" s="41">
        <f>IF(AI36&gt;0,AI36/AI$38,"-")</f>
        <v>0.1100811123986095</v>
      </c>
      <c r="AL36" s="41">
        <f>IF(AJ36&gt;0,AJ36/AJ$38,"-")</f>
        <v>4.4466040512617835E-2</v>
      </c>
      <c r="AM36" s="42">
        <f>IF(AI36&gt;0,AJ36/AI36,"-")</f>
        <v>1297.7306315789474</v>
      </c>
      <c r="AN36" s="16"/>
      <c r="AO36" s="39">
        <f>SUM(AO28:AO35)</f>
        <v>80</v>
      </c>
      <c r="AP36" s="40">
        <f>SUM(AP28:AP35)</f>
        <v>108669.29000000001</v>
      </c>
      <c r="AQ36" s="41">
        <f>IF(AO36&gt;0,AO36/AO$38,"-")</f>
        <v>9.580838323353294E-2</v>
      </c>
      <c r="AR36" s="41">
        <f>IF(AP36&gt;0,AP36/AP$38,"-")</f>
        <v>5.2673639712664803E-2</v>
      </c>
      <c r="AS36" s="42">
        <f>IF(AO36&gt;0,AP36/AO36,"-")</f>
        <v>1358.366125</v>
      </c>
      <c r="AT36" s="39">
        <f>SUM(AT28:AT35)</f>
        <v>0</v>
      </c>
      <c r="AU36" s="40">
        <f>SUM(AU28:AU35)</f>
        <v>0</v>
      </c>
      <c r="AV36" s="41" t="str">
        <f>IF(AT36&gt;0,AT36/AT$38,"-")</f>
        <v>-</v>
      </c>
      <c r="AW36" s="41" t="str">
        <f>IF(AU36&gt;0,AU36/AU$38,"-")</f>
        <v>-</v>
      </c>
      <c r="AX36" s="42" t="str">
        <f>IF(AT36&gt;0,AU36/AT36,"-")</f>
        <v>-</v>
      </c>
      <c r="AY36" s="39">
        <f>SUM(AY28:AY35)</f>
        <v>0</v>
      </c>
      <c r="AZ36" s="40">
        <f>SUM(AZ28:AZ35)</f>
        <v>0</v>
      </c>
      <c r="BA36" s="41" t="str">
        <f>IF(AY36&gt;0,AY36/AY$38,"-")</f>
        <v>-</v>
      </c>
      <c r="BB36" s="41" t="str">
        <f>IF(AZ36&gt;0,AZ36/AZ$38,"-")</f>
        <v>-</v>
      </c>
      <c r="BC36" s="42" t="str">
        <f>IF(AY36&gt;0,AZ36/AY36,"-")</f>
        <v>-</v>
      </c>
      <c r="BD36" s="39">
        <f>SUM(BD28:BD35)</f>
        <v>0</v>
      </c>
      <c r="BE36" s="40">
        <f>SUM(BE28:BE35)</f>
        <v>0</v>
      </c>
      <c r="BF36" s="41" t="str">
        <f>IF(BD36&gt;0,BD36/BD$38,"-")</f>
        <v>-</v>
      </c>
      <c r="BG36" s="41" t="str">
        <f>IF(BE36&gt;0,BE36/BE$38,"-")</f>
        <v>-</v>
      </c>
      <c r="BH36" s="42" t="str">
        <f>IF(BD36&gt;0,BE36/BD36,"-")</f>
        <v>-</v>
      </c>
      <c r="BI36" s="39">
        <f>SUM(BI28:BI35)</f>
        <v>0</v>
      </c>
      <c r="BJ36" s="40">
        <f>SUM(BJ28:BJ35)</f>
        <v>0</v>
      </c>
      <c r="BK36" s="41" t="str">
        <f>IF(BI36&gt;0,BI36/BI$38,"-")</f>
        <v>-</v>
      </c>
      <c r="BL36" s="41" t="str">
        <f>IF(BJ36&gt;0,BJ36/BJ$38,"-")</f>
        <v>-</v>
      </c>
      <c r="BM36" s="42" t="str">
        <f>IF(BI36&gt;0,BJ36/BI36,"-")</f>
        <v>-</v>
      </c>
      <c r="BN36" s="39">
        <f>SUM(BN28:BN35)</f>
        <v>0</v>
      </c>
      <c r="BO36" s="40">
        <f>SUM(BO28:BO35)</f>
        <v>0</v>
      </c>
      <c r="BP36" s="41" t="str">
        <f>IF(BN36&gt;0,BN36/BN$38,"-")</f>
        <v>-</v>
      </c>
      <c r="BQ36" s="41" t="str">
        <f>IF(BO36&gt;0,BO36/BO$38,"-")</f>
        <v>-</v>
      </c>
      <c r="BR36" s="42" t="str">
        <f>IF(BN36&gt;0,BO36/BN36,"-")</f>
        <v>-</v>
      </c>
      <c r="BS36" s="39">
        <f>SUM(BS28:BS35)</f>
        <v>76</v>
      </c>
      <c r="BT36" s="40">
        <f>SUM(BT28:BT35)</f>
        <v>99659.290000000008</v>
      </c>
      <c r="BU36" s="41">
        <f>IF(BS36&gt;0,BS36/BS$38,"-")</f>
        <v>0.14700193423597679</v>
      </c>
      <c r="BV36" s="41">
        <f>IF(BT36&gt;0,BT36/BT$38,"-")</f>
        <v>9.1274854017121876E-2</v>
      </c>
      <c r="BW36" s="42">
        <f>IF(BS36&gt;0,BT36/BS36,"-")</f>
        <v>1311.3064473684212</v>
      </c>
      <c r="BY36" s="68">
        <f>SUM(BY28:BY35)</f>
        <v>171</v>
      </c>
      <c r="BZ36" s="40">
        <f>SUM(BZ28:BZ35)</f>
        <v>222943.69999999998</v>
      </c>
      <c r="CA36" s="41">
        <f>IF(BY36&gt;0,BY36/BY$38,"-")</f>
        <v>0.12391304347826088</v>
      </c>
      <c r="CB36" s="41">
        <f>IF(BZ36&gt;0,BZ36/BZ$38,"-")</f>
        <v>5.7691505201664328E-2</v>
      </c>
      <c r="CC36" s="42">
        <f>IF(BY36&gt;0,BZ36/BY36,"-")</f>
        <v>1303.7643274853799</v>
      </c>
    </row>
    <row r="37" spans="1:81" s="3" customFormat="1" ht="6.1" customHeight="1" thickTop="1" thickBot="1" x14ac:dyDescent="0.35">
      <c r="E37" s="43"/>
      <c r="F37" s="44"/>
      <c r="G37" s="45"/>
      <c r="H37" s="45"/>
      <c r="I37" s="57"/>
      <c r="J37" s="43"/>
      <c r="K37" s="44"/>
      <c r="L37" s="45"/>
      <c r="M37" s="45"/>
      <c r="N37" s="57"/>
      <c r="O37" s="43"/>
      <c r="P37" s="44"/>
      <c r="Q37" s="45"/>
      <c r="R37" s="45"/>
      <c r="S37" s="57"/>
      <c r="T37" s="43"/>
      <c r="U37" s="44"/>
      <c r="V37" s="45"/>
      <c r="W37" s="45"/>
      <c r="X37" s="57"/>
      <c r="Y37" s="43"/>
      <c r="Z37" s="44"/>
      <c r="AA37" s="45"/>
      <c r="AB37" s="45"/>
      <c r="AC37" s="57"/>
      <c r="AD37" s="43"/>
      <c r="AE37" s="44"/>
      <c r="AF37" s="45"/>
      <c r="AG37" s="45"/>
      <c r="AH37" s="57"/>
      <c r="AI37" s="43"/>
      <c r="AJ37" s="44"/>
      <c r="AK37" s="45"/>
      <c r="AL37" s="45"/>
      <c r="AM37" s="57"/>
      <c r="AN37" s="9"/>
      <c r="AO37" s="43"/>
      <c r="AP37" s="44"/>
      <c r="AQ37" s="45"/>
      <c r="AR37" s="45"/>
      <c r="AS37" s="57"/>
      <c r="AT37" s="43"/>
      <c r="AU37" s="44"/>
      <c r="AV37" s="45"/>
      <c r="AW37" s="45"/>
      <c r="AX37" s="57"/>
      <c r="AY37" s="43"/>
      <c r="AZ37" s="44"/>
      <c r="BA37" s="45"/>
      <c r="BB37" s="45"/>
      <c r="BC37" s="57"/>
      <c r="BD37" s="43"/>
      <c r="BE37" s="44"/>
      <c r="BF37" s="45"/>
      <c r="BG37" s="45"/>
      <c r="BH37" s="57"/>
      <c r="BI37" s="43"/>
      <c r="BJ37" s="44"/>
      <c r="BK37" s="45"/>
      <c r="BL37" s="45"/>
      <c r="BM37" s="57"/>
      <c r="BN37" s="43"/>
      <c r="BO37" s="44"/>
      <c r="BP37" s="45"/>
      <c r="BQ37" s="45"/>
      <c r="BR37" s="57"/>
      <c r="BS37" s="43"/>
      <c r="BT37" s="44"/>
      <c r="BU37" s="45"/>
      <c r="BV37" s="45"/>
      <c r="BW37" s="57"/>
      <c r="BY37" s="43"/>
      <c r="BZ37" s="44"/>
      <c r="CA37" s="45"/>
      <c r="CB37" s="45"/>
      <c r="CC37" s="57"/>
    </row>
    <row r="38" spans="1:81" s="3" customFormat="1" ht="15.65" thickTop="1" thickBot="1" x14ac:dyDescent="0.35">
      <c r="C38" s="12" t="s">
        <v>14</v>
      </c>
      <c r="D38" s="13"/>
      <c r="E38" s="58">
        <f>E36+E26+E16+E6</f>
        <v>373</v>
      </c>
      <c r="F38" s="59">
        <f>F36+F26+F16+F6</f>
        <v>960720.01</v>
      </c>
      <c r="G38" s="60"/>
      <c r="H38" s="60"/>
      <c r="I38" s="61">
        <f>IF(E38&gt;0,F38/E38,"-")</f>
        <v>2575.6568632707776</v>
      </c>
      <c r="J38" s="58">
        <f>J36+J26+J16+J6</f>
        <v>292</v>
      </c>
      <c r="K38" s="59">
        <f>K36+K26+K16+K6</f>
        <v>903389.5</v>
      </c>
      <c r="L38" s="60"/>
      <c r="M38" s="60"/>
      <c r="N38" s="61">
        <f>IF(J38&gt;0,K38/J38,"-")</f>
        <v>3093.7996575342468</v>
      </c>
      <c r="O38" s="58">
        <f>O36+O26+O16+O6</f>
        <v>198</v>
      </c>
      <c r="P38" s="59">
        <f>P36+P26+P16+P6</f>
        <v>908442.5</v>
      </c>
      <c r="Q38" s="60"/>
      <c r="R38" s="60"/>
      <c r="S38" s="61">
        <f>IF(O38&gt;0,P38/O38,"-")</f>
        <v>4588.0934343434346</v>
      </c>
      <c r="T38" s="58">
        <f>T36+T26+T16+T6</f>
        <v>0</v>
      </c>
      <c r="U38" s="59">
        <f>U36+U26+U16+U6</f>
        <v>0</v>
      </c>
      <c r="V38" s="60"/>
      <c r="W38" s="60"/>
      <c r="X38" s="61" t="str">
        <f>IF(T38&gt;0,U38/T38,"-")</f>
        <v>-</v>
      </c>
      <c r="Y38" s="58">
        <f>Y36+Y26+Y16+Y6</f>
        <v>0</v>
      </c>
      <c r="Z38" s="59">
        <f>Z36+Z26+Z16+Z6</f>
        <v>0</v>
      </c>
      <c r="AA38" s="60"/>
      <c r="AB38" s="60"/>
      <c r="AC38" s="61" t="str">
        <f>IF(Y38&gt;0,Z38/Y38,"-")</f>
        <v>-</v>
      </c>
      <c r="AD38" s="58">
        <f>AD36+AD26+AD16+AD6</f>
        <v>0</v>
      </c>
      <c r="AE38" s="59">
        <f>AE36+AE26+AE16+AE6</f>
        <v>0</v>
      </c>
      <c r="AF38" s="60"/>
      <c r="AG38" s="60"/>
      <c r="AH38" s="61" t="str">
        <f>IF(AD38&gt;0,AE38/AD38,"-")</f>
        <v>-</v>
      </c>
      <c r="AI38" s="58">
        <f>AI36+AI26+AI16+AI6</f>
        <v>863</v>
      </c>
      <c r="AJ38" s="59">
        <f>AJ36+AJ26+AJ16+AJ6</f>
        <v>2772552.01</v>
      </c>
      <c r="AK38" s="60"/>
      <c r="AL38" s="60"/>
      <c r="AM38" s="61">
        <f>IF(AI38&gt;0,AJ38/AI38,"-")</f>
        <v>3212.6906257242176</v>
      </c>
      <c r="AN38" s="17"/>
      <c r="AO38" s="58">
        <f>AO36+AO26+AO16+AO6</f>
        <v>835</v>
      </c>
      <c r="AP38" s="59">
        <f>AP36+AP26+AP16+AP6</f>
        <v>2063067.8</v>
      </c>
      <c r="AQ38" s="60"/>
      <c r="AR38" s="60"/>
      <c r="AS38" s="61">
        <f>IF(AO38&gt;0,AP38/AO38,"-")</f>
        <v>2470.739880239521</v>
      </c>
      <c r="AT38" s="58">
        <f>AT36+AT26+AT16+AT6</f>
        <v>0</v>
      </c>
      <c r="AU38" s="59">
        <f>AU36+AU26+AU16+AU6</f>
        <v>0</v>
      </c>
      <c r="AV38" s="60"/>
      <c r="AW38" s="60"/>
      <c r="AX38" s="61" t="str">
        <f>IF(AT38&gt;0,AU38/AT38,"-")</f>
        <v>-</v>
      </c>
      <c r="AY38" s="58">
        <f>AY36+AY26+AY16+AY6</f>
        <v>0</v>
      </c>
      <c r="AZ38" s="59">
        <f>AZ36+AZ26+AZ16+AZ6</f>
        <v>0</v>
      </c>
      <c r="BA38" s="60"/>
      <c r="BB38" s="60"/>
      <c r="BC38" s="61" t="str">
        <f>IF(AY38&gt;0,AZ38/AY38,"-")</f>
        <v>-</v>
      </c>
      <c r="BD38" s="58">
        <f>BD36+BD26+BD16+BD6</f>
        <v>0</v>
      </c>
      <c r="BE38" s="59">
        <f>BE36+BE26+BE16+BE6</f>
        <v>0</v>
      </c>
      <c r="BF38" s="60"/>
      <c r="BG38" s="60"/>
      <c r="BH38" s="61" t="str">
        <f>IF(BD38&gt;0,BE38/BD38,"-")</f>
        <v>-</v>
      </c>
      <c r="BI38" s="58">
        <f>BI36+BI26+BI16+BI6</f>
        <v>0</v>
      </c>
      <c r="BJ38" s="59">
        <f>BJ36+BJ26+BJ16+BJ6</f>
        <v>0</v>
      </c>
      <c r="BK38" s="60"/>
      <c r="BL38" s="60"/>
      <c r="BM38" s="61" t="str">
        <f>IF(BI38&gt;0,BJ38/BI38,"-")</f>
        <v>-</v>
      </c>
      <c r="BN38" s="58">
        <f>BN36+BN26+BN16+BN6</f>
        <v>0</v>
      </c>
      <c r="BO38" s="59">
        <f>BO36+BO26+BO16+BO6</f>
        <v>0</v>
      </c>
      <c r="BP38" s="60"/>
      <c r="BQ38" s="60"/>
      <c r="BR38" s="61" t="str">
        <f>IF(BN38&gt;0,BO38/BN38,"-")</f>
        <v>-</v>
      </c>
      <c r="BS38" s="58">
        <f>BS36+BS26+BS16+BS6</f>
        <v>517</v>
      </c>
      <c r="BT38" s="59">
        <f>BT36+BT26+BT16+BT6</f>
        <v>1091859.21</v>
      </c>
      <c r="BU38" s="60"/>
      <c r="BV38" s="60"/>
      <c r="BW38" s="61">
        <f>IF(BS38&gt;0,BT38/BS38,"-")</f>
        <v>2111.9133655705996</v>
      </c>
      <c r="BY38" s="70">
        <f>BY36+BY26+BY16+BY6</f>
        <v>1380</v>
      </c>
      <c r="BZ38" s="59">
        <f>BZ36+BZ26+BZ16+BZ6</f>
        <v>3864411.2199999997</v>
      </c>
      <c r="CA38" s="60"/>
      <c r="CB38" s="60"/>
      <c r="CC38" s="61">
        <f>IF(BY38&gt;0,BZ38/BY38,"-")</f>
        <v>2800.2979855072463</v>
      </c>
    </row>
    <row r="39" spans="1:81" s="3" customFormat="1" ht="15.65" thickTop="1" thickBot="1" x14ac:dyDescent="0.35">
      <c r="E39" s="57"/>
      <c r="F39" s="44"/>
      <c r="G39" s="45"/>
      <c r="H39" s="45"/>
      <c r="I39" s="57"/>
      <c r="J39" s="57"/>
      <c r="K39" s="44"/>
      <c r="L39" s="45"/>
      <c r="M39" s="45"/>
      <c r="N39" s="57"/>
      <c r="O39" s="57"/>
      <c r="P39" s="44"/>
      <c r="Q39" s="45"/>
      <c r="R39" s="45"/>
      <c r="S39" s="57"/>
      <c r="T39" s="57"/>
      <c r="U39" s="44"/>
      <c r="V39" s="45"/>
      <c r="W39" s="45"/>
      <c r="X39" s="57"/>
      <c r="Y39" s="57"/>
      <c r="Z39" s="44"/>
      <c r="AA39" s="45"/>
      <c r="AB39" s="45"/>
      <c r="AC39" s="57"/>
      <c r="AD39" s="57"/>
      <c r="AE39" s="44"/>
      <c r="AF39" s="45"/>
      <c r="AG39" s="45"/>
      <c r="AH39" s="57"/>
      <c r="AI39" s="57"/>
      <c r="AJ39" s="44"/>
      <c r="AK39" s="45"/>
      <c r="AL39" s="45"/>
      <c r="AM39" s="57"/>
      <c r="AN39" s="9"/>
      <c r="AO39" s="57"/>
      <c r="AP39" s="44"/>
      <c r="AQ39" s="45"/>
      <c r="AR39" s="45"/>
      <c r="AS39" s="57"/>
      <c r="AT39" s="57"/>
      <c r="AU39" s="44"/>
      <c r="AV39" s="45"/>
      <c r="AW39" s="45"/>
      <c r="AX39" s="57"/>
      <c r="AY39" s="57"/>
      <c r="AZ39" s="44"/>
      <c r="BA39" s="45"/>
      <c r="BB39" s="45"/>
      <c r="BC39" s="57"/>
      <c r="BD39" s="57"/>
      <c r="BE39" s="44"/>
      <c r="BF39" s="45"/>
      <c r="BG39" s="45"/>
      <c r="BH39" s="57"/>
      <c r="BI39" s="57"/>
      <c r="BJ39" s="44"/>
      <c r="BK39" s="45"/>
      <c r="BL39" s="45"/>
      <c r="BM39" s="57"/>
      <c r="BN39" s="57"/>
      <c r="BO39" s="44"/>
      <c r="BP39" s="45"/>
      <c r="BQ39" s="45"/>
      <c r="BR39" s="57"/>
      <c r="BS39" s="57"/>
      <c r="BT39" s="44"/>
      <c r="BU39" s="45"/>
      <c r="BV39" s="45"/>
      <c r="BW39" s="57"/>
      <c r="BY39" s="57"/>
      <c r="BZ39" s="44"/>
      <c r="CA39" s="45"/>
      <c r="CB39" s="45"/>
      <c r="CC39" s="57"/>
    </row>
    <row r="40" spans="1:81" s="3" customFormat="1" thickTop="1" x14ac:dyDescent="0.3">
      <c r="C40" s="140" t="s">
        <v>13</v>
      </c>
      <c r="D40" s="8" t="s">
        <v>20</v>
      </c>
      <c r="E40" s="35">
        <f>E8+E18+E28</f>
        <v>33</v>
      </c>
      <c r="F40" s="36">
        <f>F8+F18+F28</f>
        <v>76668.31</v>
      </c>
      <c r="G40" s="37">
        <f>IF(E40&gt;0,E40/E$48,"-")</f>
        <v>9.0909090909090912E-2</v>
      </c>
      <c r="H40" s="37">
        <f>IF(F40&gt;0,F40/F$48,"-")</f>
        <v>8.4789441897000273E-2</v>
      </c>
      <c r="I40" s="38">
        <f>IF(E40&gt;0,F40/E40,"-")</f>
        <v>2323.2821212121212</v>
      </c>
      <c r="J40" s="35">
        <f>J8+J18+J28</f>
        <v>26</v>
      </c>
      <c r="K40" s="36">
        <f>K8+K18+K28</f>
        <v>108085</v>
      </c>
      <c r="L40" s="37">
        <f>IF(J40&gt;0,J40/J$48,"-")</f>
        <v>9.4890510948905105E-2</v>
      </c>
      <c r="M40" s="37">
        <f>IF(K40&gt;0,K40/K$48,"-")</f>
        <v>0.1351902369346957</v>
      </c>
      <c r="N40" s="38">
        <f>IF(J40&gt;0,K40/J40,"-")</f>
        <v>4157.1153846153848</v>
      </c>
      <c r="O40" s="35">
        <f>O8+O18+O28</f>
        <v>25</v>
      </c>
      <c r="P40" s="36">
        <f>P8+P18+P28</f>
        <v>157340</v>
      </c>
      <c r="Q40" s="37">
        <f>IF(O40&gt;0,O40/O$48,"-")</f>
        <v>0.15151515151515152</v>
      </c>
      <c r="R40" s="37">
        <f>IF(P40&gt;0,P40/P$48,"-")</f>
        <v>0.22059818364721676</v>
      </c>
      <c r="S40" s="38">
        <f>IF(O40&gt;0,P40/O40,"-")</f>
        <v>6293.6</v>
      </c>
      <c r="T40" s="35">
        <f>T8+T18+T28</f>
        <v>0</v>
      </c>
      <c r="U40" s="36">
        <f>U8+U18+U28</f>
        <v>0</v>
      </c>
      <c r="V40" s="37" t="str">
        <f>IF(T40&gt;0,T40/T$48,"-")</f>
        <v>-</v>
      </c>
      <c r="W40" s="37" t="str">
        <f>IF(U40&gt;0,U40/U$48,"-")</f>
        <v>-</v>
      </c>
      <c r="X40" s="38" t="str">
        <f>IF(T40&gt;0,U40/T40,"-")</f>
        <v>-</v>
      </c>
      <c r="Y40" s="35">
        <f>Y8+Y18+Y28</f>
        <v>0</v>
      </c>
      <c r="Z40" s="36">
        <f>Z8+Z18+Z28</f>
        <v>0</v>
      </c>
      <c r="AA40" s="37" t="str">
        <f>IF(Y40&gt;0,Y40/Y$48,"-")</f>
        <v>-</v>
      </c>
      <c r="AB40" s="37" t="str">
        <f>IF(Z40&gt;0,Z40/Z$48,"-")</f>
        <v>-</v>
      </c>
      <c r="AC40" s="38" t="str">
        <f>IF(Y40&gt;0,Z40/Y40,"-")</f>
        <v>-</v>
      </c>
      <c r="AD40" s="35">
        <f>AD8+AD18+AD28</f>
        <v>0</v>
      </c>
      <c r="AE40" s="36">
        <f>AE8+AE18+AE28</f>
        <v>0</v>
      </c>
      <c r="AF40" s="37" t="str">
        <f>IF(AD40&gt;0,AD40/AD$48,"-")</f>
        <v>-</v>
      </c>
      <c r="AG40" s="37" t="str">
        <f>IF(AE40&gt;0,AE40/AE$48,"-")</f>
        <v>-</v>
      </c>
      <c r="AH40" s="38" t="str">
        <f>IF(AD40&gt;0,AE40/AD40,"-")</f>
        <v>-</v>
      </c>
      <c r="AI40" s="35">
        <f>AI8+AI18+AI28</f>
        <v>84</v>
      </c>
      <c r="AJ40" s="36">
        <f>AJ8+AJ18+AJ28</f>
        <v>342093.31</v>
      </c>
      <c r="AK40" s="37">
        <f>IF(AI40&gt;0,AI40/AI$48,"-")</f>
        <v>0.10473815461346633</v>
      </c>
      <c r="AL40" s="37">
        <f>IF(AJ40&gt;0,AJ40/AJ$48,"-")</f>
        <v>0.14153834987905972</v>
      </c>
      <c r="AM40" s="38">
        <f>IF(AI40&gt;0,AJ40/AI40,"-")</f>
        <v>4072.5394047619047</v>
      </c>
      <c r="AN40" s="10"/>
      <c r="AO40" s="35">
        <f>AO8+AO18+AO28</f>
        <v>143</v>
      </c>
      <c r="AP40" s="36">
        <f>AP8+AP18+AP28</f>
        <v>412951.19</v>
      </c>
      <c r="AQ40" s="37">
        <f>IF(AO40&gt;0,AO40/AO$48,"-")</f>
        <v>0.18101265822784809</v>
      </c>
      <c r="AR40" s="37">
        <f>IF(AP40&gt;0,AP40/AP$48,"-")</f>
        <v>0.22808201906292919</v>
      </c>
      <c r="AS40" s="38">
        <f>IF(AO40&gt;0,AP40/AO40,"-")</f>
        <v>2887.7705594405593</v>
      </c>
      <c r="AT40" s="35">
        <f>AT8+AT18+AT28</f>
        <v>0</v>
      </c>
      <c r="AU40" s="36">
        <f>AU8+AU18+AU28</f>
        <v>0</v>
      </c>
      <c r="AV40" s="37" t="str">
        <f>IF(AT40&gt;0,AT40/AT$48,"-")</f>
        <v>-</v>
      </c>
      <c r="AW40" s="37" t="str">
        <f>IF(AU40&gt;0,AU40/AU$48,"-")</f>
        <v>-</v>
      </c>
      <c r="AX40" s="38" t="str">
        <f>IF(AT40&gt;0,AU40/AT40,"-")</f>
        <v>-</v>
      </c>
      <c r="AY40" s="35">
        <f>AY8+AY18+AY28</f>
        <v>0</v>
      </c>
      <c r="AZ40" s="36">
        <f>AZ8+AZ18+AZ28</f>
        <v>0</v>
      </c>
      <c r="BA40" s="37" t="str">
        <f>IF(AY40&gt;0,AY40/AY$48,"-")</f>
        <v>-</v>
      </c>
      <c r="BB40" s="37" t="str">
        <f>IF(AZ40&gt;0,AZ40/AZ$48,"-")</f>
        <v>-</v>
      </c>
      <c r="BC40" s="38" t="str">
        <f>IF(AY40&gt;0,AZ40/AY40,"-")</f>
        <v>-</v>
      </c>
      <c r="BD40" s="35">
        <f>BD8+BD18+BD28</f>
        <v>0</v>
      </c>
      <c r="BE40" s="36">
        <f>BE8+BE18+BE28</f>
        <v>0</v>
      </c>
      <c r="BF40" s="37" t="str">
        <f>IF(BD40&gt;0,BD40/BD$48,"-")</f>
        <v>-</v>
      </c>
      <c r="BG40" s="37" t="str">
        <f>IF(BE40&gt;0,BE40/BE$48,"-")</f>
        <v>-</v>
      </c>
      <c r="BH40" s="38" t="str">
        <f>IF(BD40&gt;0,BE40/BD40,"-")</f>
        <v>-</v>
      </c>
      <c r="BI40" s="35">
        <f>BI8+BI18+BI28</f>
        <v>0</v>
      </c>
      <c r="BJ40" s="36">
        <f>BJ8+BJ18+BJ28</f>
        <v>0</v>
      </c>
      <c r="BK40" s="37" t="str">
        <f>IF(BI40&gt;0,BI40/BI$48,"-")</f>
        <v>-</v>
      </c>
      <c r="BL40" s="37" t="str">
        <f>IF(BJ40&gt;0,BJ40/BJ$48,"-")</f>
        <v>-</v>
      </c>
      <c r="BM40" s="38" t="str">
        <f>IF(BI40&gt;0,BJ40/BI40,"-")</f>
        <v>-</v>
      </c>
      <c r="BN40" s="35">
        <f>BN8+BN18+BN28</f>
        <v>0</v>
      </c>
      <c r="BO40" s="36">
        <f>BO8+BO18+BO28</f>
        <v>0</v>
      </c>
      <c r="BP40" s="37" t="str">
        <f>IF(BN40&gt;0,BN40/BN$48,"-")</f>
        <v>-</v>
      </c>
      <c r="BQ40" s="37" t="str">
        <f>IF(BO40&gt;0,BO40/BO$48,"-")</f>
        <v>-</v>
      </c>
      <c r="BR40" s="38" t="str">
        <f>IF(BN40&gt;0,BO40/BN40,"-")</f>
        <v>-</v>
      </c>
      <c r="BS40" s="35">
        <f>BS8+BS18+BS28</f>
        <v>143</v>
      </c>
      <c r="BT40" s="36">
        <f>BT8+BT18+BT28</f>
        <v>412951.19</v>
      </c>
      <c r="BU40" s="37">
        <f>IF(BS40&gt;0,BS40/BS$48,"-")</f>
        <v>0.30296610169491528</v>
      </c>
      <c r="BV40" s="37">
        <f>IF(BT40&gt;0,BT40/BT$48,"-")</f>
        <v>0.49200126439016151</v>
      </c>
      <c r="BW40" s="38">
        <f>IF(BS40&gt;0,BT40/BS40,"-")</f>
        <v>2887.7705594405593</v>
      </c>
      <c r="BY40" s="65">
        <f>BY8+BY18+BY28</f>
        <v>227</v>
      </c>
      <c r="BZ40" s="36">
        <f>BZ8+BZ18+BZ28</f>
        <v>755044.5</v>
      </c>
      <c r="CA40" s="37">
        <f>IF(BY40&gt;0,BY40/BY$48,"-")</f>
        <v>0.17817896389324961</v>
      </c>
      <c r="CB40" s="37">
        <f>IF(BZ40&gt;0,BZ40/BZ$48,"-")</f>
        <v>0.23187226302442179</v>
      </c>
      <c r="CC40" s="38">
        <f>IF(BY40&gt;0,BZ40/BY40,"-")</f>
        <v>3326.1872246696034</v>
      </c>
    </row>
    <row r="41" spans="1:81" s="3" customFormat="1" ht="14.4" x14ac:dyDescent="0.3">
      <c r="C41" s="141"/>
      <c r="D41" s="9" t="s">
        <v>26</v>
      </c>
      <c r="E41" s="46">
        <f>E9+E19+E29</f>
        <v>244</v>
      </c>
      <c r="F41" s="47">
        <f t="shared" ref="F41" si="209">F9+F19+F29</f>
        <v>604940.56999999995</v>
      </c>
      <c r="G41" s="48">
        <f t="shared" ref="G41:H47" si="210">IF(E41&gt;0,E41/E$48,"-")</f>
        <v>0.67217630853994492</v>
      </c>
      <c r="H41" s="48">
        <f t="shared" si="210"/>
        <v>0.66901922464644414</v>
      </c>
      <c r="I41" s="49">
        <f t="shared" ref="I41:I47" si="211">IF(E41&gt;0,F41/E41,"-")</f>
        <v>2479.264631147541</v>
      </c>
      <c r="J41" s="46">
        <f>J9+J19+J29</f>
        <v>153</v>
      </c>
      <c r="K41" s="47">
        <f t="shared" ref="K41" si="212">K9+K19+K29</f>
        <v>373510.38999999996</v>
      </c>
      <c r="L41" s="48">
        <f t="shared" ref="L41:M47" si="213">IF(J41&gt;0,J41/J$48,"-")</f>
        <v>0.55839416058394165</v>
      </c>
      <c r="M41" s="48">
        <f t="shared" si="213"/>
        <v>0.4671782219703991</v>
      </c>
      <c r="N41" s="49">
        <f t="shared" ref="N41:N47" si="214">IF(J41&gt;0,K41/J41,"-")</f>
        <v>2441.244379084967</v>
      </c>
      <c r="O41" s="46">
        <f>O9+O19+O29</f>
        <v>52</v>
      </c>
      <c r="P41" s="47">
        <f t="shared" ref="P41" si="215">P9+P19+P29</f>
        <v>155360</v>
      </c>
      <c r="Q41" s="48">
        <f t="shared" ref="Q41:R47" si="216">IF(O41&gt;0,O41/O$48,"-")</f>
        <v>0.31515151515151513</v>
      </c>
      <c r="R41" s="48">
        <f t="shared" si="216"/>
        <v>0.21782212921972541</v>
      </c>
      <c r="S41" s="49">
        <f t="shared" ref="S41:S47" si="217">IF(O41&gt;0,P41/O41,"-")</f>
        <v>2987.6923076923076</v>
      </c>
      <c r="T41" s="46">
        <f>T9+T19+T29</f>
        <v>0</v>
      </c>
      <c r="U41" s="47">
        <f t="shared" ref="U41" si="218">U9+U19+U29</f>
        <v>0</v>
      </c>
      <c r="V41" s="48" t="str">
        <f t="shared" ref="V41:W47" si="219">IF(T41&gt;0,T41/T$48,"-")</f>
        <v>-</v>
      </c>
      <c r="W41" s="48" t="str">
        <f t="shared" si="219"/>
        <v>-</v>
      </c>
      <c r="X41" s="49" t="str">
        <f t="shared" ref="X41:X47" si="220">IF(T41&gt;0,U41/T41,"-")</f>
        <v>-</v>
      </c>
      <c r="Y41" s="46">
        <f>Y9+Y19+Y29</f>
        <v>0</v>
      </c>
      <c r="Z41" s="47">
        <f t="shared" ref="Z41" si="221">Z9+Z19+Z29</f>
        <v>0</v>
      </c>
      <c r="AA41" s="48" t="str">
        <f t="shared" ref="AA41:AB47" si="222">IF(Y41&gt;0,Y41/Y$48,"-")</f>
        <v>-</v>
      </c>
      <c r="AB41" s="48" t="str">
        <f t="shared" si="222"/>
        <v>-</v>
      </c>
      <c r="AC41" s="49" t="str">
        <f t="shared" ref="AC41:AC47" si="223">IF(Y41&gt;0,Z41/Y41,"-")</f>
        <v>-</v>
      </c>
      <c r="AD41" s="46">
        <f>AD9+AD19+AD29</f>
        <v>0</v>
      </c>
      <c r="AE41" s="47">
        <f t="shared" ref="AE41" si="224">AE9+AE19+AE29</f>
        <v>0</v>
      </c>
      <c r="AF41" s="48" t="str">
        <f t="shared" ref="AF41:AG47" si="225">IF(AD41&gt;0,AD41/AD$48,"-")</f>
        <v>-</v>
      </c>
      <c r="AG41" s="48" t="str">
        <f t="shared" si="225"/>
        <v>-</v>
      </c>
      <c r="AH41" s="49" t="str">
        <f t="shared" ref="AH41:AH47" si="226">IF(AD41&gt;0,AE41/AD41,"-")</f>
        <v>-</v>
      </c>
      <c r="AI41" s="46">
        <f>AI9+AI19+AI29</f>
        <v>449</v>
      </c>
      <c r="AJ41" s="47">
        <f t="shared" ref="AJ41" si="227">AJ9+AJ19+AJ29</f>
        <v>1133810.96</v>
      </c>
      <c r="AK41" s="48">
        <f t="shared" ref="AK41:AL47" si="228">IF(AI41&gt;0,AI41/AI$48,"-")</f>
        <v>0.55985037406483795</v>
      </c>
      <c r="AL41" s="48">
        <f t="shared" si="228"/>
        <v>0.46910514664315589</v>
      </c>
      <c r="AM41" s="49">
        <f t="shared" ref="AM41:AM47" si="229">IF(AI41&gt;0,AJ41/AI41,"-")</f>
        <v>2525.1914476614697</v>
      </c>
      <c r="AN41" s="10"/>
      <c r="AO41" s="46">
        <f>AO9+AO19+AO29</f>
        <v>19</v>
      </c>
      <c r="AP41" s="47">
        <f t="shared" ref="AP41" si="230">AP9+AP19+AP29</f>
        <v>35809.25</v>
      </c>
      <c r="AQ41" s="48">
        <f t="shared" ref="AQ41:AR47" si="231">IF(AO41&gt;0,AO41/AO$48,"-")</f>
        <v>2.4050632911392405E-2</v>
      </c>
      <c r="AR41" s="48">
        <f t="shared" si="231"/>
        <v>1.9778235876083072E-2</v>
      </c>
      <c r="AS41" s="49">
        <f t="shared" ref="AS41:AS47" si="232">IF(AO41&gt;0,AP41/AO41,"-")</f>
        <v>1884.6973684210527</v>
      </c>
      <c r="AT41" s="46">
        <f>AT9+AT19+AT29</f>
        <v>0</v>
      </c>
      <c r="AU41" s="47">
        <f t="shared" ref="AU41" si="233">AU9+AU19+AU29</f>
        <v>0</v>
      </c>
      <c r="AV41" s="48" t="str">
        <f t="shared" ref="AV41:AW47" si="234">IF(AT41&gt;0,AT41/AT$48,"-")</f>
        <v>-</v>
      </c>
      <c r="AW41" s="48" t="str">
        <f t="shared" si="234"/>
        <v>-</v>
      </c>
      <c r="AX41" s="49" t="str">
        <f t="shared" ref="AX41:AX47" si="235">IF(AT41&gt;0,AU41/AT41,"-")</f>
        <v>-</v>
      </c>
      <c r="AY41" s="46">
        <f>AY9+AY19+AY29</f>
        <v>0</v>
      </c>
      <c r="AZ41" s="47">
        <f t="shared" ref="AZ41" si="236">AZ9+AZ19+AZ29</f>
        <v>0</v>
      </c>
      <c r="BA41" s="48" t="str">
        <f t="shared" ref="BA41:BB47" si="237">IF(AY41&gt;0,AY41/AY$48,"-")</f>
        <v>-</v>
      </c>
      <c r="BB41" s="48" t="str">
        <f t="shared" si="237"/>
        <v>-</v>
      </c>
      <c r="BC41" s="49" t="str">
        <f t="shared" ref="BC41:BC47" si="238">IF(AY41&gt;0,AZ41/AY41,"-")</f>
        <v>-</v>
      </c>
      <c r="BD41" s="46">
        <f>BD9+BD19+BD29</f>
        <v>0</v>
      </c>
      <c r="BE41" s="47">
        <f t="shared" ref="BE41" si="239">BE9+BE19+BE29</f>
        <v>0</v>
      </c>
      <c r="BF41" s="48" t="str">
        <f t="shared" ref="BF41:BG47" si="240">IF(BD41&gt;0,BD41/BD$48,"-")</f>
        <v>-</v>
      </c>
      <c r="BG41" s="48" t="str">
        <f t="shared" si="240"/>
        <v>-</v>
      </c>
      <c r="BH41" s="49" t="str">
        <f t="shared" ref="BH41:BH47" si="241">IF(BD41&gt;0,BE41/BD41,"-")</f>
        <v>-</v>
      </c>
      <c r="BI41" s="46">
        <f>BI9+BI19+BI29</f>
        <v>0</v>
      </c>
      <c r="BJ41" s="47">
        <f t="shared" ref="BJ41" si="242">BJ9+BJ19+BJ29</f>
        <v>0</v>
      </c>
      <c r="BK41" s="48" t="str">
        <f t="shared" ref="BK41:BL47" si="243">IF(BI41&gt;0,BI41/BI$48,"-")</f>
        <v>-</v>
      </c>
      <c r="BL41" s="48" t="str">
        <f t="shared" si="243"/>
        <v>-</v>
      </c>
      <c r="BM41" s="49" t="str">
        <f t="shared" ref="BM41:BM47" si="244">IF(BI41&gt;0,BJ41/BI41,"-")</f>
        <v>-</v>
      </c>
      <c r="BN41" s="46">
        <f>BN9+BN19+BN29</f>
        <v>0</v>
      </c>
      <c r="BO41" s="47">
        <f t="shared" ref="BO41" si="245">BO9+BO19+BO29</f>
        <v>0</v>
      </c>
      <c r="BP41" s="48" t="str">
        <f t="shared" ref="BP41:BQ47" si="246">IF(BN41&gt;0,BN41/BN$48,"-")</f>
        <v>-</v>
      </c>
      <c r="BQ41" s="48" t="str">
        <f t="shared" si="246"/>
        <v>-</v>
      </c>
      <c r="BR41" s="49" t="str">
        <f t="shared" ref="BR41:BR47" si="247">IF(BN41&gt;0,BO41/BN41,"-")</f>
        <v>-</v>
      </c>
      <c r="BS41" s="46">
        <f>BS9+BS19+BS29</f>
        <v>19</v>
      </c>
      <c r="BT41" s="47">
        <f t="shared" ref="BT41" si="248">BT9+BT19+BT29</f>
        <v>35809.25</v>
      </c>
      <c r="BU41" s="48">
        <f t="shared" ref="BU41:BV47" si="249">IF(BS41&gt;0,BS41/BS$48,"-")</f>
        <v>4.025423728813559E-2</v>
      </c>
      <c r="BV41" s="48">
        <f t="shared" si="249"/>
        <v>4.2664113104658667E-2</v>
      </c>
      <c r="BW41" s="49">
        <f t="shared" ref="BW41:BW47" si="250">IF(BS41&gt;0,BT41/BS41,"-")</f>
        <v>1884.6973684210527</v>
      </c>
      <c r="BY41" s="66">
        <f>BY9+BY19+BY29</f>
        <v>468</v>
      </c>
      <c r="BZ41" s="47">
        <f t="shared" ref="BZ41" si="251">BZ9+BZ19+BZ29</f>
        <v>1169620.21</v>
      </c>
      <c r="CA41" s="48">
        <f t="shared" ref="CA41:CB47" si="252">IF(BY41&gt;0,BY41/BY$48,"-")</f>
        <v>0.36734693877551022</v>
      </c>
      <c r="CB41" s="48">
        <f t="shared" si="252"/>
        <v>0.35918741871743909</v>
      </c>
      <c r="CC41" s="49">
        <f t="shared" ref="CC41:CC47" si="253">IF(BY41&gt;0,BZ41/BY41,"-")</f>
        <v>2499.1884829059827</v>
      </c>
    </row>
    <row r="42" spans="1:81" s="3" customFormat="1" ht="14.4" x14ac:dyDescent="0.3">
      <c r="C42" s="141"/>
      <c r="D42" s="9" t="s">
        <v>27</v>
      </c>
      <c r="E42" s="46">
        <f t="shared" ref="E42:F47" si="254">E10+E20+E30</f>
        <v>45</v>
      </c>
      <c r="F42" s="47">
        <f t="shared" si="254"/>
        <v>130400.71</v>
      </c>
      <c r="G42" s="48">
        <f t="shared" si="210"/>
        <v>0.12396694214876033</v>
      </c>
      <c r="H42" s="48">
        <f t="shared" si="210"/>
        <v>0.14421347521384759</v>
      </c>
      <c r="I42" s="49">
        <f t="shared" si="211"/>
        <v>2897.7935555555555</v>
      </c>
      <c r="J42" s="46">
        <f t="shared" ref="J42:K47" si="255">J10+J20+J30</f>
        <v>45</v>
      </c>
      <c r="K42" s="47">
        <f t="shared" si="255"/>
        <v>153390</v>
      </c>
      <c r="L42" s="48">
        <f t="shared" si="213"/>
        <v>0.16423357664233576</v>
      </c>
      <c r="M42" s="48">
        <f t="shared" si="213"/>
        <v>0.19185669096926469</v>
      </c>
      <c r="N42" s="49">
        <f t="shared" si="214"/>
        <v>3408.6666666666665</v>
      </c>
      <c r="O42" s="46">
        <f t="shared" ref="O42:P47" si="256">O10+O20+O30</f>
        <v>28</v>
      </c>
      <c r="P42" s="47">
        <f t="shared" si="256"/>
        <v>98525</v>
      </c>
      <c r="Q42" s="48">
        <f t="shared" si="216"/>
        <v>0.16969696969696971</v>
      </c>
      <c r="R42" s="48">
        <f t="shared" si="216"/>
        <v>0.13813674872150777</v>
      </c>
      <c r="S42" s="49">
        <f t="shared" si="217"/>
        <v>3518.75</v>
      </c>
      <c r="T42" s="46">
        <f t="shared" ref="T42:U47" si="257">T10+T20+T30</f>
        <v>0</v>
      </c>
      <c r="U42" s="47">
        <f t="shared" si="257"/>
        <v>0</v>
      </c>
      <c r="V42" s="48" t="str">
        <f t="shared" si="219"/>
        <v>-</v>
      </c>
      <c r="W42" s="48" t="str">
        <f t="shared" si="219"/>
        <v>-</v>
      </c>
      <c r="X42" s="49" t="str">
        <f t="shared" si="220"/>
        <v>-</v>
      </c>
      <c r="Y42" s="46">
        <f t="shared" ref="Y42:Z47" si="258">Y10+Y20+Y30</f>
        <v>0</v>
      </c>
      <c r="Z42" s="47">
        <f t="shared" si="258"/>
        <v>0</v>
      </c>
      <c r="AA42" s="48" t="str">
        <f t="shared" si="222"/>
        <v>-</v>
      </c>
      <c r="AB42" s="48" t="str">
        <f t="shared" si="222"/>
        <v>-</v>
      </c>
      <c r="AC42" s="49" t="str">
        <f t="shared" si="223"/>
        <v>-</v>
      </c>
      <c r="AD42" s="46">
        <f t="shared" ref="AD42:AE47" si="259">AD10+AD20+AD30</f>
        <v>0</v>
      </c>
      <c r="AE42" s="47">
        <f t="shared" si="259"/>
        <v>0</v>
      </c>
      <c r="AF42" s="48" t="str">
        <f t="shared" si="225"/>
        <v>-</v>
      </c>
      <c r="AG42" s="48" t="str">
        <f t="shared" si="225"/>
        <v>-</v>
      </c>
      <c r="AH42" s="49" t="str">
        <f t="shared" si="226"/>
        <v>-</v>
      </c>
      <c r="AI42" s="46">
        <f t="shared" ref="AI42:AJ47" si="260">AI10+AI20+AI30</f>
        <v>118</v>
      </c>
      <c r="AJ42" s="47">
        <f t="shared" si="260"/>
        <v>382315.71</v>
      </c>
      <c r="AK42" s="48">
        <f t="shared" si="228"/>
        <v>0.14713216957605985</v>
      </c>
      <c r="AL42" s="48">
        <f t="shared" si="228"/>
        <v>0.15818004370281646</v>
      </c>
      <c r="AM42" s="49">
        <f t="shared" si="229"/>
        <v>3239.9636440677968</v>
      </c>
      <c r="AN42" s="10"/>
      <c r="AO42" s="46">
        <f t="shared" ref="AO42:AP47" si="261">AO10+AO20+AO30</f>
        <v>1</v>
      </c>
      <c r="AP42" s="47">
        <f t="shared" si="261"/>
        <v>2231.25</v>
      </c>
      <c r="AQ42" s="48">
        <f t="shared" si="231"/>
        <v>1.2658227848101266E-3</v>
      </c>
      <c r="AR42" s="48">
        <f t="shared" si="231"/>
        <v>1.2323684187328793E-3</v>
      </c>
      <c r="AS42" s="49">
        <f t="shared" si="232"/>
        <v>2231.25</v>
      </c>
      <c r="AT42" s="46">
        <f t="shared" ref="AT42:AU47" si="262">AT10+AT20+AT30</f>
        <v>0</v>
      </c>
      <c r="AU42" s="47">
        <f t="shared" si="262"/>
        <v>0</v>
      </c>
      <c r="AV42" s="48" t="str">
        <f t="shared" si="234"/>
        <v>-</v>
      </c>
      <c r="AW42" s="48" t="str">
        <f t="shared" si="234"/>
        <v>-</v>
      </c>
      <c r="AX42" s="49" t="str">
        <f t="shared" si="235"/>
        <v>-</v>
      </c>
      <c r="AY42" s="46">
        <f t="shared" ref="AY42:AZ47" si="263">AY10+AY20+AY30</f>
        <v>0</v>
      </c>
      <c r="AZ42" s="47">
        <f t="shared" si="263"/>
        <v>0</v>
      </c>
      <c r="BA42" s="48" t="str">
        <f t="shared" si="237"/>
        <v>-</v>
      </c>
      <c r="BB42" s="48" t="str">
        <f t="shared" si="237"/>
        <v>-</v>
      </c>
      <c r="BC42" s="49" t="str">
        <f t="shared" si="238"/>
        <v>-</v>
      </c>
      <c r="BD42" s="46">
        <f t="shared" ref="BD42:BE47" si="264">BD10+BD20+BD30</f>
        <v>0</v>
      </c>
      <c r="BE42" s="47">
        <f t="shared" si="264"/>
        <v>0</v>
      </c>
      <c r="BF42" s="48" t="str">
        <f t="shared" si="240"/>
        <v>-</v>
      </c>
      <c r="BG42" s="48" t="str">
        <f t="shared" si="240"/>
        <v>-</v>
      </c>
      <c r="BH42" s="49" t="str">
        <f t="shared" si="241"/>
        <v>-</v>
      </c>
      <c r="BI42" s="46">
        <f t="shared" ref="BI42:BJ47" si="265">BI10+BI20+BI30</f>
        <v>0</v>
      </c>
      <c r="BJ42" s="47">
        <f t="shared" si="265"/>
        <v>0</v>
      </c>
      <c r="BK42" s="48" t="str">
        <f t="shared" si="243"/>
        <v>-</v>
      </c>
      <c r="BL42" s="48" t="str">
        <f t="shared" si="243"/>
        <v>-</v>
      </c>
      <c r="BM42" s="49" t="str">
        <f t="shared" si="244"/>
        <v>-</v>
      </c>
      <c r="BN42" s="46">
        <f t="shared" ref="BN42:BO47" si="266">BN10+BN20+BN30</f>
        <v>0</v>
      </c>
      <c r="BO42" s="47">
        <f t="shared" si="266"/>
        <v>0</v>
      </c>
      <c r="BP42" s="48" t="str">
        <f t="shared" si="246"/>
        <v>-</v>
      </c>
      <c r="BQ42" s="48" t="str">
        <f t="shared" si="246"/>
        <v>-</v>
      </c>
      <c r="BR42" s="49" t="str">
        <f t="shared" si="247"/>
        <v>-</v>
      </c>
      <c r="BS42" s="46">
        <f t="shared" ref="BS42:BT47" si="267">BS10+BS20+BS30</f>
        <v>1</v>
      </c>
      <c r="BT42" s="47">
        <f t="shared" si="267"/>
        <v>2231.25</v>
      </c>
      <c r="BU42" s="48">
        <f t="shared" si="249"/>
        <v>2.1186440677966102E-3</v>
      </c>
      <c r="BV42" s="48">
        <f t="shared" si="249"/>
        <v>2.6583718554499089E-3</v>
      </c>
      <c r="BW42" s="49">
        <f t="shared" si="250"/>
        <v>2231.25</v>
      </c>
      <c r="BY42" s="66">
        <f t="shared" ref="BY42:BZ47" si="268">BY10+BY20+BY30</f>
        <v>119</v>
      </c>
      <c r="BZ42" s="47">
        <f t="shared" si="268"/>
        <v>384546.96</v>
      </c>
      <c r="CA42" s="48">
        <f t="shared" si="252"/>
        <v>9.3406593406593408E-2</v>
      </c>
      <c r="CB42" s="48">
        <f t="shared" si="252"/>
        <v>0.11809340224895594</v>
      </c>
      <c r="CC42" s="49">
        <f t="shared" si="253"/>
        <v>3231.4870588235294</v>
      </c>
    </row>
    <row r="43" spans="1:81" s="3" customFormat="1" ht="14.4" x14ac:dyDescent="0.3">
      <c r="C43" s="141"/>
      <c r="D43" s="9" t="s">
        <v>28</v>
      </c>
      <c r="E43" s="46">
        <f t="shared" si="254"/>
        <v>0</v>
      </c>
      <c r="F43" s="47">
        <f t="shared" si="254"/>
        <v>0</v>
      </c>
      <c r="G43" s="48" t="str">
        <f t="shared" si="210"/>
        <v>-</v>
      </c>
      <c r="H43" s="48" t="str">
        <f t="shared" si="210"/>
        <v>-</v>
      </c>
      <c r="I43" s="49" t="str">
        <f t="shared" si="211"/>
        <v>-</v>
      </c>
      <c r="J43" s="46">
        <f t="shared" si="255"/>
        <v>12</v>
      </c>
      <c r="K43" s="47">
        <f t="shared" si="255"/>
        <v>63989.61</v>
      </c>
      <c r="L43" s="48">
        <f t="shared" si="213"/>
        <v>4.3795620437956206E-2</v>
      </c>
      <c r="M43" s="48">
        <f t="shared" si="213"/>
        <v>8.0036735321818694E-2</v>
      </c>
      <c r="N43" s="49">
        <f t="shared" si="214"/>
        <v>5332.4674999999997</v>
      </c>
      <c r="O43" s="46">
        <f t="shared" si="256"/>
        <v>22</v>
      </c>
      <c r="P43" s="47">
        <f t="shared" si="256"/>
        <v>138450</v>
      </c>
      <c r="Q43" s="48">
        <f t="shared" si="216"/>
        <v>0.13333333333333333</v>
      </c>
      <c r="R43" s="48">
        <f t="shared" si="216"/>
        <v>0.19411350277079675</v>
      </c>
      <c r="S43" s="49">
        <f t="shared" si="217"/>
        <v>6293.181818181818</v>
      </c>
      <c r="T43" s="46">
        <f t="shared" si="257"/>
        <v>0</v>
      </c>
      <c r="U43" s="47">
        <f t="shared" si="257"/>
        <v>0</v>
      </c>
      <c r="V43" s="48" t="str">
        <f t="shared" si="219"/>
        <v>-</v>
      </c>
      <c r="W43" s="48" t="str">
        <f t="shared" si="219"/>
        <v>-</v>
      </c>
      <c r="X43" s="49" t="str">
        <f t="shared" si="220"/>
        <v>-</v>
      </c>
      <c r="Y43" s="46">
        <f t="shared" si="258"/>
        <v>0</v>
      </c>
      <c r="Z43" s="47">
        <f t="shared" si="258"/>
        <v>0</v>
      </c>
      <c r="AA43" s="48" t="str">
        <f t="shared" si="222"/>
        <v>-</v>
      </c>
      <c r="AB43" s="48" t="str">
        <f t="shared" si="222"/>
        <v>-</v>
      </c>
      <c r="AC43" s="49" t="str">
        <f t="shared" si="223"/>
        <v>-</v>
      </c>
      <c r="AD43" s="46">
        <f t="shared" si="259"/>
        <v>0</v>
      </c>
      <c r="AE43" s="47">
        <f t="shared" si="259"/>
        <v>0</v>
      </c>
      <c r="AF43" s="48" t="str">
        <f t="shared" si="225"/>
        <v>-</v>
      </c>
      <c r="AG43" s="48" t="str">
        <f t="shared" si="225"/>
        <v>-</v>
      </c>
      <c r="AH43" s="49" t="str">
        <f t="shared" si="226"/>
        <v>-</v>
      </c>
      <c r="AI43" s="46">
        <f t="shared" si="260"/>
        <v>34</v>
      </c>
      <c r="AJ43" s="47">
        <f t="shared" si="260"/>
        <v>202439.61</v>
      </c>
      <c r="AK43" s="48">
        <f t="shared" si="228"/>
        <v>4.2394014962593519E-2</v>
      </c>
      <c r="AL43" s="48">
        <f t="shared" si="228"/>
        <v>8.3757757056285007E-2</v>
      </c>
      <c r="AM43" s="49">
        <f t="shared" si="229"/>
        <v>5954.1061764705883</v>
      </c>
      <c r="AN43" s="10"/>
      <c r="AO43" s="46">
        <f t="shared" si="261"/>
        <v>464</v>
      </c>
      <c r="AP43" s="47">
        <f t="shared" si="261"/>
        <v>1087649.6100000001</v>
      </c>
      <c r="AQ43" s="48">
        <f t="shared" si="231"/>
        <v>0.58734177215189876</v>
      </c>
      <c r="AR43" s="48">
        <f t="shared" si="231"/>
        <v>0.60073278655961138</v>
      </c>
      <c r="AS43" s="49">
        <f t="shared" si="232"/>
        <v>2344.0724353448277</v>
      </c>
      <c r="AT43" s="46">
        <f t="shared" si="262"/>
        <v>0</v>
      </c>
      <c r="AU43" s="47">
        <f t="shared" si="262"/>
        <v>0</v>
      </c>
      <c r="AV43" s="48" t="str">
        <f t="shared" si="234"/>
        <v>-</v>
      </c>
      <c r="AW43" s="48" t="str">
        <f t="shared" si="234"/>
        <v>-</v>
      </c>
      <c r="AX43" s="49" t="str">
        <f t="shared" si="235"/>
        <v>-</v>
      </c>
      <c r="AY43" s="46">
        <f t="shared" si="263"/>
        <v>0</v>
      </c>
      <c r="AZ43" s="47">
        <f t="shared" si="263"/>
        <v>0</v>
      </c>
      <c r="BA43" s="48" t="str">
        <f t="shared" si="237"/>
        <v>-</v>
      </c>
      <c r="BB43" s="48" t="str">
        <f t="shared" si="237"/>
        <v>-</v>
      </c>
      <c r="BC43" s="49" t="str">
        <f t="shared" si="238"/>
        <v>-</v>
      </c>
      <c r="BD43" s="46">
        <f t="shared" si="264"/>
        <v>0</v>
      </c>
      <c r="BE43" s="47">
        <f t="shared" si="264"/>
        <v>0</v>
      </c>
      <c r="BF43" s="48" t="str">
        <f t="shared" si="240"/>
        <v>-</v>
      </c>
      <c r="BG43" s="48" t="str">
        <f t="shared" si="240"/>
        <v>-</v>
      </c>
      <c r="BH43" s="49" t="str">
        <f t="shared" si="241"/>
        <v>-</v>
      </c>
      <c r="BI43" s="46">
        <f t="shared" si="265"/>
        <v>0</v>
      </c>
      <c r="BJ43" s="47">
        <f t="shared" si="265"/>
        <v>0</v>
      </c>
      <c r="BK43" s="48" t="str">
        <f t="shared" si="243"/>
        <v>-</v>
      </c>
      <c r="BL43" s="48" t="str">
        <f t="shared" si="243"/>
        <v>-</v>
      </c>
      <c r="BM43" s="49" t="str">
        <f t="shared" si="244"/>
        <v>-</v>
      </c>
      <c r="BN43" s="46">
        <f t="shared" si="266"/>
        <v>0</v>
      </c>
      <c r="BO43" s="47">
        <f t="shared" si="266"/>
        <v>0</v>
      </c>
      <c r="BP43" s="48" t="str">
        <f t="shared" si="246"/>
        <v>-</v>
      </c>
      <c r="BQ43" s="48" t="str">
        <f t="shared" si="246"/>
        <v>-</v>
      </c>
      <c r="BR43" s="49" t="str">
        <f t="shared" si="247"/>
        <v>-</v>
      </c>
      <c r="BS43" s="46">
        <f t="shared" si="267"/>
        <v>215</v>
      </c>
      <c r="BT43" s="47">
        <f t="shared" si="267"/>
        <v>288150.71000000002</v>
      </c>
      <c r="BU43" s="48">
        <f t="shared" si="249"/>
        <v>0.45550847457627119</v>
      </c>
      <c r="BV43" s="48">
        <f t="shared" si="249"/>
        <v>0.3433105826742448</v>
      </c>
      <c r="BW43" s="49">
        <f t="shared" si="250"/>
        <v>1340.2358604651163</v>
      </c>
      <c r="BY43" s="66">
        <f t="shared" si="268"/>
        <v>249</v>
      </c>
      <c r="BZ43" s="47">
        <f t="shared" si="268"/>
        <v>490590.32</v>
      </c>
      <c r="CA43" s="48">
        <f t="shared" si="252"/>
        <v>0.19544740973312402</v>
      </c>
      <c r="CB43" s="48">
        <f t="shared" si="252"/>
        <v>0.15065905084571207</v>
      </c>
      <c r="CC43" s="49">
        <f t="shared" si="253"/>
        <v>1970.242248995984</v>
      </c>
    </row>
    <row r="44" spans="1:81" s="3" customFormat="1" ht="14.4" x14ac:dyDescent="0.3">
      <c r="C44" s="141"/>
      <c r="D44" s="9" t="s">
        <v>29</v>
      </c>
      <c r="E44" s="46">
        <f t="shared" si="254"/>
        <v>0</v>
      </c>
      <c r="F44" s="47">
        <f t="shared" si="254"/>
        <v>0</v>
      </c>
      <c r="G44" s="48" t="str">
        <f t="shared" si="210"/>
        <v>-</v>
      </c>
      <c r="H44" s="48" t="str">
        <f t="shared" si="210"/>
        <v>-</v>
      </c>
      <c r="I44" s="49" t="str">
        <f t="shared" si="211"/>
        <v>-</v>
      </c>
      <c r="J44" s="46">
        <f t="shared" si="255"/>
        <v>0</v>
      </c>
      <c r="K44" s="47">
        <f t="shared" si="255"/>
        <v>0</v>
      </c>
      <c r="L44" s="48" t="str">
        <f t="shared" si="213"/>
        <v>-</v>
      </c>
      <c r="M44" s="48" t="str">
        <f t="shared" si="213"/>
        <v>-</v>
      </c>
      <c r="N44" s="49" t="str">
        <f t="shared" si="214"/>
        <v>-</v>
      </c>
      <c r="O44" s="46">
        <f t="shared" si="256"/>
        <v>0</v>
      </c>
      <c r="P44" s="47">
        <f t="shared" si="256"/>
        <v>0</v>
      </c>
      <c r="Q44" s="48" t="str">
        <f t="shared" si="216"/>
        <v>-</v>
      </c>
      <c r="R44" s="48" t="str">
        <f t="shared" si="216"/>
        <v>-</v>
      </c>
      <c r="S44" s="49" t="str">
        <f t="shared" si="217"/>
        <v>-</v>
      </c>
      <c r="T44" s="46">
        <f t="shared" si="257"/>
        <v>0</v>
      </c>
      <c r="U44" s="47">
        <f t="shared" si="257"/>
        <v>0</v>
      </c>
      <c r="V44" s="48" t="str">
        <f t="shared" si="219"/>
        <v>-</v>
      </c>
      <c r="W44" s="48" t="str">
        <f t="shared" si="219"/>
        <v>-</v>
      </c>
      <c r="X44" s="49" t="str">
        <f t="shared" si="220"/>
        <v>-</v>
      </c>
      <c r="Y44" s="46">
        <f t="shared" si="258"/>
        <v>0</v>
      </c>
      <c r="Z44" s="47">
        <f t="shared" si="258"/>
        <v>0</v>
      </c>
      <c r="AA44" s="48" t="str">
        <f t="shared" si="222"/>
        <v>-</v>
      </c>
      <c r="AB44" s="48" t="str">
        <f t="shared" si="222"/>
        <v>-</v>
      </c>
      <c r="AC44" s="49" t="str">
        <f t="shared" si="223"/>
        <v>-</v>
      </c>
      <c r="AD44" s="46">
        <f t="shared" si="259"/>
        <v>0</v>
      </c>
      <c r="AE44" s="47">
        <f t="shared" si="259"/>
        <v>0</v>
      </c>
      <c r="AF44" s="48" t="str">
        <f t="shared" si="225"/>
        <v>-</v>
      </c>
      <c r="AG44" s="48" t="str">
        <f t="shared" si="225"/>
        <v>-</v>
      </c>
      <c r="AH44" s="49" t="str">
        <f t="shared" si="226"/>
        <v>-</v>
      </c>
      <c r="AI44" s="46">
        <f t="shared" si="260"/>
        <v>0</v>
      </c>
      <c r="AJ44" s="47">
        <f t="shared" si="260"/>
        <v>0</v>
      </c>
      <c r="AK44" s="48" t="str">
        <f t="shared" si="228"/>
        <v>-</v>
      </c>
      <c r="AL44" s="48" t="str">
        <f t="shared" si="228"/>
        <v>-</v>
      </c>
      <c r="AM44" s="49" t="str">
        <f t="shared" si="229"/>
        <v>-</v>
      </c>
      <c r="AN44" s="10"/>
      <c r="AO44" s="46">
        <f t="shared" si="261"/>
        <v>94</v>
      </c>
      <c r="AP44" s="47">
        <f t="shared" si="261"/>
        <v>100187.13</v>
      </c>
      <c r="AQ44" s="48">
        <f t="shared" si="231"/>
        <v>0.11898734177215189</v>
      </c>
      <c r="AR44" s="48">
        <f t="shared" si="231"/>
        <v>5.5335554050637718E-2</v>
      </c>
      <c r="AS44" s="49">
        <f t="shared" si="232"/>
        <v>1065.8205319148938</v>
      </c>
      <c r="AT44" s="46">
        <f t="shared" si="262"/>
        <v>0</v>
      </c>
      <c r="AU44" s="47">
        <f t="shared" si="262"/>
        <v>0</v>
      </c>
      <c r="AV44" s="48" t="str">
        <f t="shared" si="234"/>
        <v>-</v>
      </c>
      <c r="AW44" s="48" t="str">
        <f t="shared" si="234"/>
        <v>-</v>
      </c>
      <c r="AX44" s="49" t="str">
        <f t="shared" si="235"/>
        <v>-</v>
      </c>
      <c r="AY44" s="46">
        <f t="shared" si="263"/>
        <v>0</v>
      </c>
      <c r="AZ44" s="47">
        <f t="shared" si="263"/>
        <v>0</v>
      </c>
      <c r="BA44" s="48" t="str">
        <f t="shared" si="237"/>
        <v>-</v>
      </c>
      <c r="BB44" s="48" t="str">
        <f t="shared" si="237"/>
        <v>-</v>
      </c>
      <c r="BC44" s="49" t="str">
        <f t="shared" si="238"/>
        <v>-</v>
      </c>
      <c r="BD44" s="46">
        <f t="shared" si="264"/>
        <v>0</v>
      </c>
      <c r="BE44" s="47">
        <f t="shared" si="264"/>
        <v>0</v>
      </c>
      <c r="BF44" s="48" t="str">
        <f t="shared" si="240"/>
        <v>-</v>
      </c>
      <c r="BG44" s="48" t="str">
        <f t="shared" si="240"/>
        <v>-</v>
      </c>
      <c r="BH44" s="49" t="str">
        <f t="shared" si="241"/>
        <v>-</v>
      </c>
      <c r="BI44" s="46">
        <f t="shared" si="265"/>
        <v>0</v>
      </c>
      <c r="BJ44" s="47">
        <f t="shared" si="265"/>
        <v>0</v>
      </c>
      <c r="BK44" s="48" t="str">
        <f t="shared" si="243"/>
        <v>-</v>
      </c>
      <c r="BL44" s="48" t="str">
        <f t="shared" si="243"/>
        <v>-</v>
      </c>
      <c r="BM44" s="49" t="str">
        <f t="shared" si="244"/>
        <v>-</v>
      </c>
      <c r="BN44" s="46">
        <f t="shared" si="266"/>
        <v>0</v>
      </c>
      <c r="BO44" s="47">
        <f t="shared" si="266"/>
        <v>0</v>
      </c>
      <c r="BP44" s="48" t="str">
        <f t="shared" si="246"/>
        <v>-</v>
      </c>
      <c r="BQ44" s="48" t="str">
        <f t="shared" si="246"/>
        <v>-</v>
      </c>
      <c r="BR44" s="49" t="str">
        <f t="shared" si="247"/>
        <v>-</v>
      </c>
      <c r="BS44" s="46">
        <f t="shared" si="267"/>
        <v>94</v>
      </c>
      <c r="BT44" s="47">
        <f t="shared" si="267"/>
        <v>100187.13</v>
      </c>
      <c r="BU44" s="48">
        <f t="shared" si="249"/>
        <v>0.19915254237288135</v>
      </c>
      <c r="BV44" s="48">
        <f t="shared" si="249"/>
        <v>0.11936566797548515</v>
      </c>
      <c r="BW44" s="49">
        <f t="shared" si="250"/>
        <v>1065.8205319148938</v>
      </c>
      <c r="BY44" s="66">
        <f t="shared" si="268"/>
        <v>94</v>
      </c>
      <c r="BZ44" s="47">
        <f t="shared" si="268"/>
        <v>100187.13</v>
      </c>
      <c r="CA44" s="48">
        <f t="shared" si="252"/>
        <v>7.378335949764521E-2</v>
      </c>
      <c r="CB44" s="48">
        <f t="shared" si="252"/>
        <v>3.0767215123111209E-2</v>
      </c>
      <c r="CC44" s="49">
        <f t="shared" si="253"/>
        <v>1065.8205319148938</v>
      </c>
    </row>
    <row r="45" spans="1:81" s="3" customFormat="1" ht="14.4" x14ac:dyDescent="0.3">
      <c r="C45" s="141"/>
      <c r="D45" s="9" t="s">
        <v>30</v>
      </c>
      <c r="E45" s="46">
        <f t="shared" si="254"/>
        <v>0</v>
      </c>
      <c r="F45" s="47">
        <f t="shared" si="254"/>
        <v>0</v>
      </c>
      <c r="G45" s="48" t="str">
        <f t="shared" si="210"/>
        <v>-</v>
      </c>
      <c r="H45" s="48" t="str">
        <f t="shared" si="210"/>
        <v>-</v>
      </c>
      <c r="I45" s="49" t="str">
        <f t="shared" si="211"/>
        <v>-</v>
      </c>
      <c r="J45" s="46">
        <f t="shared" si="255"/>
        <v>0</v>
      </c>
      <c r="K45" s="47">
        <f t="shared" si="255"/>
        <v>0</v>
      </c>
      <c r="L45" s="48" t="str">
        <f t="shared" si="213"/>
        <v>-</v>
      </c>
      <c r="M45" s="48" t="str">
        <f t="shared" si="213"/>
        <v>-</v>
      </c>
      <c r="N45" s="49" t="str">
        <f t="shared" si="214"/>
        <v>-</v>
      </c>
      <c r="O45" s="46">
        <f t="shared" si="256"/>
        <v>0</v>
      </c>
      <c r="P45" s="47">
        <f t="shared" si="256"/>
        <v>0</v>
      </c>
      <c r="Q45" s="48" t="str">
        <f t="shared" si="216"/>
        <v>-</v>
      </c>
      <c r="R45" s="48" t="str">
        <f t="shared" si="216"/>
        <v>-</v>
      </c>
      <c r="S45" s="49" t="str">
        <f t="shared" si="217"/>
        <v>-</v>
      </c>
      <c r="T45" s="46">
        <f t="shared" si="257"/>
        <v>0</v>
      </c>
      <c r="U45" s="47">
        <f t="shared" si="257"/>
        <v>0</v>
      </c>
      <c r="V45" s="48" t="str">
        <f t="shared" si="219"/>
        <v>-</v>
      </c>
      <c r="W45" s="48" t="str">
        <f t="shared" si="219"/>
        <v>-</v>
      </c>
      <c r="X45" s="49" t="str">
        <f t="shared" si="220"/>
        <v>-</v>
      </c>
      <c r="Y45" s="46">
        <f t="shared" si="258"/>
        <v>0</v>
      </c>
      <c r="Z45" s="47">
        <f t="shared" si="258"/>
        <v>0</v>
      </c>
      <c r="AA45" s="48" t="str">
        <f t="shared" si="222"/>
        <v>-</v>
      </c>
      <c r="AB45" s="48" t="str">
        <f t="shared" si="222"/>
        <v>-</v>
      </c>
      <c r="AC45" s="49" t="str">
        <f t="shared" si="223"/>
        <v>-</v>
      </c>
      <c r="AD45" s="46">
        <f t="shared" si="259"/>
        <v>0</v>
      </c>
      <c r="AE45" s="47">
        <f t="shared" si="259"/>
        <v>0</v>
      </c>
      <c r="AF45" s="48" t="str">
        <f t="shared" si="225"/>
        <v>-</v>
      </c>
      <c r="AG45" s="48" t="str">
        <f t="shared" si="225"/>
        <v>-</v>
      </c>
      <c r="AH45" s="49" t="str">
        <f t="shared" si="226"/>
        <v>-</v>
      </c>
      <c r="AI45" s="46">
        <f t="shared" si="260"/>
        <v>0</v>
      </c>
      <c r="AJ45" s="47">
        <f t="shared" si="260"/>
        <v>0</v>
      </c>
      <c r="AK45" s="48" t="str">
        <f t="shared" si="228"/>
        <v>-</v>
      </c>
      <c r="AL45" s="48" t="str">
        <f t="shared" si="228"/>
        <v>-</v>
      </c>
      <c r="AM45" s="49" t="str">
        <f t="shared" si="229"/>
        <v>-</v>
      </c>
      <c r="AN45" s="10"/>
      <c r="AO45" s="46">
        <f t="shared" si="261"/>
        <v>0</v>
      </c>
      <c r="AP45" s="47">
        <f t="shared" si="261"/>
        <v>0</v>
      </c>
      <c r="AQ45" s="48" t="str">
        <f t="shared" si="231"/>
        <v>-</v>
      </c>
      <c r="AR45" s="48" t="str">
        <f t="shared" si="231"/>
        <v>-</v>
      </c>
      <c r="AS45" s="49" t="str">
        <f t="shared" si="232"/>
        <v>-</v>
      </c>
      <c r="AT45" s="46">
        <f t="shared" si="262"/>
        <v>0</v>
      </c>
      <c r="AU45" s="47">
        <f t="shared" si="262"/>
        <v>0</v>
      </c>
      <c r="AV45" s="48" t="str">
        <f t="shared" si="234"/>
        <v>-</v>
      </c>
      <c r="AW45" s="48" t="str">
        <f t="shared" si="234"/>
        <v>-</v>
      </c>
      <c r="AX45" s="49" t="str">
        <f t="shared" si="235"/>
        <v>-</v>
      </c>
      <c r="AY45" s="46">
        <f t="shared" si="263"/>
        <v>0</v>
      </c>
      <c r="AZ45" s="47">
        <f t="shared" si="263"/>
        <v>0</v>
      </c>
      <c r="BA45" s="48" t="str">
        <f t="shared" si="237"/>
        <v>-</v>
      </c>
      <c r="BB45" s="48" t="str">
        <f t="shared" si="237"/>
        <v>-</v>
      </c>
      <c r="BC45" s="49" t="str">
        <f t="shared" si="238"/>
        <v>-</v>
      </c>
      <c r="BD45" s="46">
        <f t="shared" si="264"/>
        <v>0</v>
      </c>
      <c r="BE45" s="47">
        <f t="shared" si="264"/>
        <v>0</v>
      </c>
      <c r="BF45" s="48" t="str">
        <f t="shared" si="240"/>
        <v>-</v>
      </c>
      <c r="BG45" s="48" t="str">
        <f t="shared" si="240"/>
        <v>-</v>
      </c>
      <c r="BH45" s="49" t="str">
        <f t="shared" si="241"/>
        <v>-</v>
      </c>
      <c r="BI45" s="46">
        <f t="shared" si="265"/>
        <v>0</v>
      </c>
      <c r="BJ45" s="47">
        <f t="shared" si="265"/>
        <v>0</v>
      </c>
      <c r="BK45" s="48" t="str">
        <f t="shared" si="243"/>
        <v>-</v>
      </c>
      <c r="BL45" s="48" t="str">
        <f t="shared" si="243"/>
        <v>-</v>
      </c>
      <c r="BM45" s="49" t="str">
        <f t="shared" si="244"/>
        <v>-</v>
      </c>
      <c r="BN45" s="46">
        <f t="shared" si="266"/>
        <v>0</v>
      </c>
      <c r="BO45" s="47">
        <f t="shared" si="266"/>
        <v>0</v>
      </c>
      <c r="BP45" s="48" t="str">
        <f t="shared" si="246"/>
        <v>-</v>
      </c>
      <c r="BQ45" s="48" t="str">
        <f t="shared" si="246"/>
        <v>-</v>
      </c>
      <c r="BR45" s="49" t="str">
        <f t="shared" si="247"/>
        <v>-</v>
      </c>
      <c r="BS45" s="46">
        <f t="shared" si="267"/>
        <v>0</v>
      </c>
      <c r="BT45" s="47">
        <f t="shared" si="267"/>
        <v>0</v>
      </c>
      <c r="BU45" s="48" t="str">
        <f t="shared" si="249"/>
        <v>-</v>
      </c>
      <c r="BV45" s="48" t="str">
        <f t="shared" si="249"/>
        <v>-</v>
      </c>
      <c r="BW45" s="49" t="str">
        <f t="shared" si="250"/>
        <v>-</v>
      </c>
      <c r="BY45" s="66">
        <f t="shared" si="268"/>
        <v>0</v>
      </c>
      <c r="BZ45" s="47">
        <f t="shared" si="268"/>
        <v>0</v>
      </c>
      <c r="CA45" s="48" t="str">
        <f t="shared" si="252"/>
        <v>-</v>
      </c>
      <c r="CB45" s="48" t="str">
        <f t="shared" si="252"/>
        <v>-</v>
      </c>
      <c r="CC45" s="49" t="str">
        <f t="shared" si="253"/>
        <v>-</v>
      </c>
    </row>
    <row r="46" spans="1:81" s="3" customFormat="1" ht="14.4" x14ac:dyDescent="0.3">
      <c r="C46" s="141"/>
      <c r="D46" s="9" t="s">
        <v>31</v>
      </c>
      <c r="E46" s="46">
        <f t="shared" si="254"/>
        <v>0</v>
      </c>
      <c r="F46" s="47">
        <f t="shared" si="254"/>
        <v>0</v>
      </c>
      <c r="G46" s="48" t="str">
        <f t="shared" si="210"/>
        <v>-</v>
      </c>
      <c r="H46" s="48" t="str">
        <f t="shared" si="210"/>
        <v>-</v>
      </c>
      <c r="I46" s="49" t="str">
        <f t="shared" si="211"/>
        <v>-</v>
      </c>
      <c r="J46" s="46">
        <f t="shared" si="255"/>
        <v>0</v>
      </c>
      <c r="K46" s="47">
        <f t="shared" si="255"/>
        <v>0</v>
      </c>
      <c r="L46" s="48" t="str">
        <f t="shared" si="213"/>
        <v>-</v>
      </c>
      <c r="M46" s="48" t="str">
        <f t="shared" si="213"/>
        <v>-</v>
      </c>
      <c r="N46" s="49" t="str">
        <f t="shared" si="214"/>
        <v>-</v>
      </c>
      <c r="O46" s="46">
        <f t="shared" si="256"/>
        <v>0</v>
      </c>
      <c r="P46" s="47">
        <f t="shared" si="256"/>
        <v>0</v>
      </c>
      <c r="Q46" s="48" t="str">
        <f t="shared" si="216"/>
        <v>-</v>
      </c>
      <c r="R46" s="48" t="str">
        <f t="shared" si="216"/>
        <v>-</v>
      </c>
      <c r="S46" s="49" t="str">
        <f t="shared" si="217"/>
        <v>-</v>
      </c>
      <c r="T46" s="46">
        <f t="shared" si="257"/>
        <v>0</v>
      </c>
      <c r="U46" s="47">
        <f t="shared" si="257"/>
        <v>0</v>
      </c>
      <c r="V46" s="48" t="str">
        <f t="shared" si="219"/>
        <v>-</v>
      </c>
      <c r="W46" s="48" t="str">
        <f t="shared" si="219"/>
        <v>-</v>
      </c>
      <c r="X46" s="49" t="str">
        <f t="shared" si="220"/>
        <v>-</v>
      </c>
      <c r="Y46" s="46">
        <f t="shared" si="258"/>
        <v>0</v>
      </c>
      <c r="Z46" s="47">
        <f t="shared" si="258"/>
        <v>0</v>
      </c>
      <c r="AA46" s="48" t="str">
        <f t="shared" si="222"/>
        <v>-</v>
      </c>
      <c r="AB46" s="48" t="str">
        <f t="shared" si="222"/>
        <v>-</v>
      </c>
      <c r="AC46" s="49" t="str">
        <f t="shared" si="223"/>
        <v>-</v>
      </c>
      <c r="AD46" s="46">
        <f t="shared" si="259"/>
        <v>0</v>
      </c>
      <c r="AE46" s="47">
        <f t="shared" si="259"/>
        <v>0</v>
      </c>
      <c r="AF46" s="48" t="str">
        <f t="shared" si="225"/>
        <v>-</v>
      </c>
      <c r="AG46" s="48" t="str">
        <f t="shared" si="225"/>
        <v>-</v>
      </c>
      <c r="AH46" s="49" t="str">
        <f t="shared" si="226"/>
        <v>-</v>
      </c>
      <c r="AI46" s="46">
        <f t="shared" si="260"/>
        <v>0</v>
      </c>
      <c r="AJ46" s="47">
        <f t="shared" si="260"/>
        <v>0</v>
      </c>
      <c r="AK46" s="48" t="str">
        <f t="shared" si="228"/>
        <v>-</v>
      </c>
      <c r="AL46" s="48" t="str">
        <f t="shared" si="228"/>
        <v>-</v>
      </c>
      <c r="AM46" s="49" t="str">
        <f t="shared" si="229"/>
        <v>-</v>
      </c>
      <c r="AN46" s="10"/>
      <c r="AO46" s="46">
        <f t="shared" si="261"/>
        <v>0</v>
      </c>
      <c r="AP46" s="47">
        <f t="shared" si="261"/>
        <v>0</v>
      </c>
      <c r="AQ46" s="48" t="str">
        <f t="shared" si="231"/>
        <v>-</v>
      </c>
      <c r="AR46" s="48" t="str">
        <f t="shared" si="231"/>
        <v>-</v>
      </c>
      <c r="AS46" s="49" t="str">
        <f t="shared" si="232"/>
        <v>-</v>
      </c>
      <c r="AT46" s="46">
        <f t="shared" si="262"/>
        <v>0</v>
      </c>
      <c r="AU46" s="47">
        <f t="shared" si="262"/>
        <v>0</v>
      </c>
      <c r="AV46" s="48" t="str">
        <f t="shared" si="234"/>
        <v>-</v>
      </c>
      <c r="AW46" s="48" t="str">
        <f t="shared" si="234"/>
        <v>-</v>
      </c>
      <c r="AX46" s="49" t="str">
        <f t="shared" si="235"/>
        <v>-</v>
      </c>
      <c r="AY46" s="46">
        <f t="shared" si="263"/>
        <v>0</v>
      </c>
      <c r="AZ46" s="47">
        <f t="shared" si="263"/>
        <v>0</v>
      </c>
      <c r="BA46" s="48" t="str">
        <f t="shared" si="237"/>
        <v>-</v>
      </c>
      <c r="BB46" s="48" t="str">
        <f t="shared" si="237"/>
        <v>-</v>
      </c>
      <c r="BC46" s="49" t="str">
        <f t="shared" si="238"/>
        <v>-</v>
      </c>
      <c r="BD46" s="46">
        <f t="shared" si="264"/>
        <v>0</v>
      </c>
      <c r="BE46" s="47">
        <f t="shared" si="264"/>
        <v>0</v>
      </c>
      <c r="BF46" s="48" t="str">
        <f t="shared" si="240"/>
        <v>-</v>
      </c>
      <c r="BG46" s="48" t="str">
        <f t="shared" si="240"/>
        <v>-</v>
      </c>
      <c r="BH46" s="49" t="str">
        <f t="shared" si="241"/>
        <v>-</v>
      </c>
      <c r="BI46" s="46">
        <f t="shared" si="265"/>
        <v>0</v>
      </c>
      <c r="BJ46" s="47">
        <f t="shared" si="265"/>
        <v>0</v>
      </c>
      <c r="BK46" s="48" t="str">
        <f t="shared" si="243"/>
        <v>-</v>
      </c>
      <c r="BL46" s="48" t="str">
        <f t="shared" si="243"/>
        <v>-</v>
      </c>
      <c r="BM46" s="49" t="str">
        <f t="shared" si="244"/>
        <v>-</v>
      </c>
      <c r="BN46" s="46">
        <f t="shared" si="266"/>
        <v>0</v>
      </c>
      <c r="BO46" s="47">
        <f t="shared" si="266"/>
        <v>0</v>
      </c>
      <c r="BP46" s="48" t="str">
        <f t="shared" si="246"/>
        <v>-</v>
      </c>
      <c r="BQ46" s="48" t="str">
        <f t="shared" si="246"/>
        <v>-</v>
      </c>
      <c r="BR46" s="49" t="str">
        <f t="shared" si="247"/>
        <v>-</v>
      </c>
      <c r="BS46" s="46">
        <f t="shared" si="267"/>
        <v>0</v>
      </c>
      <c r="BT46" s="47">
        <f t="shared" si="267"/>
        <v>0</v>
      </c>
      <c r="BU46" s="48" t="str">
        <f t="shared" si="249"/>
        <v>-</v>
      </c>
      <c r="BV46" s="48" t="str">
        <f t="shared" si="249"/>
        <v>-</v>
      </c>
      <c r="BW46" s="49" t="str">
        <f t="shared" si="250"/>
        <v>-</v>
      </c>
      <c r="BY46" s="66">
        <f t="shared" si="268"/>
        <v>0</v>
      </c>
      <c r="BZ46" s="47">
        <f t="shared" si="268"/>
        <v>0</v>
      </c>
      <c r="CA46" s="48" t="str">
        <f t="shared" si="252"/>
        <v>-</v>
      </c>
      <c r="CB46" s="48" t="str">
        <f t="shared" si="252"/>
        <v>-</v>
      </c>
      <c r="CC46" s="49" t="str">
        <f t="shared" si="253"/>
        <v>-</v>
      </c>
    </row>
    <row r="47" spans="1:81" s="3" customFormat="1" thickBot="1" x14ac:dyDescent="0.35">
      <c r="C47" s="142"/>
      <c r="D47" s="11" t="s">
        <v>25</v>
      </c>
      <c r="E47" s="46">
        <f t="shared" si="254"/>
        <v>41</v>
      </c>
      <c r="F47" s="47">
        <f t="shared" si="254"/>
        <v>92210.42</v>
      </c>
      <c r="G47" s="48">
        <f t="shared" si="210"/>
        <v>0.11294765840220386</v>
      </c>
      <c r="H47" s="48">
        <f t="shared" si="210"/>
        <v>0.101977858242708</v>
      </c>
      <c r="I47" s="49">
        <f t="shared" si="211"/>
        <v>2249.0346341463414</v>
      </c>
      <c r="J47" s="46">
        <f t="shared" si="255"/>
        <v>38</v>
      </c>
      <c r="K47" s="47">
        <f t="shared" si="255"/>
        <v>100528</v>
      </c>
      <c r="L47" s="48">
        <f t="shared" si="213"/>
        <v>0.13868613138686131</v>
      </c>
      <c r="M47" s="48">
        <f t="shared" si="213"/>
        <v>0.12573811480382188</v>
      </c>
      <c r="N47" s="49">
        <f t="shared" si="214"/>
        <v>2645.4736842105262</v>
      </c>
      <c r="O47" s="46">
        <f t="shared" si="256"/>
        <v>38</v>
      </c>
      <c r="P47" s="47">
        <f t="shared" si="256"/>
        <v>163567.5</v>
      </c>
      <c r="Q47" s="48">
        <f t="shared" si="216"/>
        <v>0.23030303030303031</v>
      </c>
      <c r="R47" s="48">
        <f t="shared" si="216"/>
        <v>0.22932943564075331</v>
      </c>
      <c r="S47" s="49">
        <f t="shared" si="217"/>
        <v>4304.4078947368425</v>
      </c>
      <c r="T47" s="46">
        <f t="shared" si="257"/>
        <v>0</v>
      </c>
      <c r="U47" s="47">
        <f t="shared" si="257"/>
        <v>0</v>
      </c>
      <c r="V47" s="48" t="str">
        <f t="shared" si="219"/>
        <v>-</v>
      </c>
      <c r="W47" s="48" t="str">
        <f t="shared" si="219"/>
        <v>-</v>
      </c>
      <c r="X47" s="49" t="str">
        <f t="shared" si="220"/>
        <v>-</v>
      </c>
      <c r="Y47" s="46">
        <f t="shared" si="258"/>
        <v>0</v>
      </c>
      <c r="Z47" s="47">
        <f t="shared" si="258"/>
        <v>0</v>
      </c>
      <c r="AA47" s="48" t="str">
        <f t="shared" si="222"/>
        <v>-</v>
      </c>
      <c r="AB47" s="48" t="str">
        <f t="shared" si="222"/>
        <v>-</v>
      </c>
      <c r="AC47" s="49" t="str">
        <f t="shared" si="223"/>
        <v>-</v>
      </c>
      <c r="AD47" s="46">
        <f t="shared" si="259"/>
        <v>0</v>
      </c>
      <c r="AE47" s="47">
        <f t="shared" si="259"/>
        <v>0</v>
      </c>
      <c r="AF47" s="48" t="str">
        <f t="shared" si="225"/>
        <v>-</v>
      </c>
      <c r="AG47" s="48" t="str">
        <f t="shared" si="225"/>
        <v>-</v>
      </c>
      <c r="AH47" s="49" t="str">
        <f t="shared" si="226"/>
        <v>-</v>
      </c>
      <c r="AI47" s="46">
        <f t="shared" si="260"/>
        <v>117</v>
      </c>
      <c r="AJ47" s="47">
        <f t="shared" si="260"/>
        <v>356305.91999999998</v>
      </c>
      <c r="AK47" s="48">
        <f t="shared" si="228"/>
        <v>0.14588528678304238</v>
      </c>
      <c r="AL47" s="48">
        <f t="shared" si="228"/>
        <v>0.14741870271868299</v>
      </c>
      <c r="AM47" s="49">
        <f t="shared" si="229"/>
        <v>3045.3497435897434</v>
      </c>
      <c r="AN47" s="10"/>
      <c r="AO47" s="46">
        <f t="shared" si="261"/>
        <v>69</v>
      </c>
      <c r="AP47" s="47">
        <f t="shared" si="261"/>
        <v>171709.69</v>
      </c>
      <c r="AQ47" s="48">
        <f t="shared" si="231"/>
        <v>8.7341772151898728E-2</v>
      </c>
      <c r="AR47" s="48">
        <f t="shared" si="231"/>
        <v>9.4839036032005775E-2</v>
      </c>
      <c r="AS47" s="49">
        <f t="shared" si="232"/>
        <v>2488.5462318840582</v>
      </c>
      <c r="AT47" s="46">
        <f t="shared" si="262"/>
        <v>0</v>
      </c>
      <c r="AU47" s="47">
        <f t="shared" si="262"/>
        <v>0</v>
      </c>
      <c r="AV47" s="48" t="str">
        <f t="shared" si="234"/>
        <v>-</v>
      </c>
      <c r="AW47" s="48" t="str">
        <f t="shared" si="234"/>
        <v>-</v>
      </c>
      <c r="AX47" s="49" t="str">
        <f t="shared" si="235"/>
        <v>-</v>
      </c>
      <c r="AY47" s="46">
        <f t="shared" si="263"/>
        <v>0</v>
      </c>
      <c r="AZ47" s="47">
        <f t="shared" si="263"/>
        <v>0</v>
      </c>
      <c r="BA47" s="48" t="str">
        <f t="shared" si="237"/>
        <v>-</v>
      </c>
      <c r="BB47" s="48" t="str">
        <f t="shared" si="237"/>
        <v>-</v>
      </c>
      <c r="BC47" s="49" t="str">
        <f t="shared" si="238"/>
        <v>-</v>
      </c>
      <c r="BD47" s="46">
        <f t="shared" si="264"/>
        <v>0</v>
      </c>
      <c r="BE47" s="47">
        <f t="shared" si="264"/>
        <v>0</v>
      </c>
      <c r="BF47" s="48" t="str">
        <f t="shared" si="240"/>
        <v>-</v>
      </c>
      <c r="BG47" s="48" t="str">
        <f t="shared" si="240"/>
        <v>-</v>
      </c>
      <c r="BH47" s="49" t="str">
        <f t="shared" si="241"/>
        <v>-</v>
      </c>
      <c r="BI47" s="46">
        <f t="shared" si="265"/>
        <v>0</v>
      </c>
      <c r="BJ47" s="47">
        <f t="shared" si="265"/>
        <v>0</v>
      </c>
      <c r="BK47" s="48" t="str">
        <f t="shared" si="243"/>
        <v>-</v>
      </c>
      <c r="BL47" s="48" t="str">
        <f t="shared" si="243"/>
        <v>-</v>
      </c>
      <c r="BM47" s="49" t="str">
        <f t="shared" si="244"/>
        <v>-</v>
      </c>
      <c r="BN47" s="46">
        <f t="shared" si="266"/>
        <v>0</v>
      </c>
      <c r="BO47" s="47">
        <f t="shared" si="266"/>
        <v>0</v>
      </c>
      <c r="BP47" s="48" t="str">
        <f t="shared" si="246"/>
        <v>-</v>
      </c>
      <c r="BQ47" s="48" t="str">
        <f t="shared" si="246"/>
        <v>-</v>
      </c>
      <c r="BR47" s="49" t="str">
        <f t="shared" si="247"/>
        <v>-</v>
      </c>
      <c r="BS47" s="46">
        <f t="shared" si="267"/>
        <v>0</v>
      </c>
      <c r="BT47" s="47">
        <f t="shared" si="267"/>
        <v>0</v>
      </c>
      <c r="BU47" s="48" t="str">
        <f t="shared" si="249"/>
        <v>-</v>
      </c>
      <c r="BV47" s="48" t="str">
        <f t="shared" si="249"/>
        <v>-</v>
      </c>
      <c r="BW47" s="49" t="str">
        <f t="shared" si="250"/>
        <v>-</v>
      </c>
      <c r="BY47" s="66">
        <f t="shared" si="268"/>
        <v>117</v>
      </c>
      <c r="BZ47" s="47">
        <f t="shared" si="268"/>
        <v>356305.91999999998</v>
      </c>
      <c r="CA47" s="48">
        <f t="shared" si="252"/>
        <v>9.1836734693877556E-2</v>
      </c>
      <c r="CB47" s="48">
        <f t="shared" si="252"/>
        <v>0.10942065004035999</v>
      </c>
      <c r="CC47" s="49">
        <f t="shared" si="253"/>
        <v>3045.3497435897434</v>
      </c>
    </row>
    <row r="48" spans="1:81" s="3" customFormat="1" ht="15.65" thickTop="1" thickBot="1" x14ac:dyDescent="0.35">
      <c r="C48" s="12" t="s">
        <v>15</v>
      </c>
      <c r="D48" s="13"/>
      <c r="E48" s="58">
        <f>SUM(E40:E47)</f>
        <v>363</v>
      </c>
      <c r="F48" s="59">
        <f>SUM(F40:F47)</f>
        <v>904220.00999999989</v>
      </c>
      <c r="G48" s="60">
        <f>IF(E48&gt;0,E48/E$38,"-")</f>
        <v>0.97319034852546915</v>
      </c>
      <c r="H48" s="60">
        <f>IF(F48&gt;0,F48/F$38,"-")</f>
        <v>0.9411899414898206</v>
      </c>
      <c r="I48" s="61">
        <f>IF(E48&gt;0,F48/E48,"-")</f>
        <v>2490.9642148760327</v>
      </c>
      <c r="J48" s="58">
        <f>SUM(J40:J47)</f>
        <v>274</v>
      </c>
      <c r="K48" s="59">
        <f>SUM(K40:K47)</f>
        <v>799502.99999999988</v>
      </c>
      <c r="L48" s="60">
        <f>IF(J48&gt;0,J48/J$38,"-")</f>
        <v>0.93835616438356162</v>
      </c>
      <c r="M48" s="60">
        <f>IF(K48&gt;0,K48/K$38,"-")</f>
        <v>0.88500364460733705</v>
      </c>
      <c r="N48" s="61">
        <f>IF(J48&gt;0,K48/J48,"-")</f>
        <v>2917.8941605839414</v>
      </c>
      <c r="O48" s="58">
        <f>SUM(O40:O47)</f>
        <v>165</v>
      </c>
      <c r="P48" s="59">
        <f>SUM(P40:P47)</f>
        <v>713242.5</v>
      </c>
      <c r="Q48" s="60">
        <f>IF(O48&gt;0,O48/O$38,"-")</f>
        <v>0.83333333333333337</v>
      </c>
      <c r="R48" s="60">
        <f>IF(P48&gt;0,P48/P$38,"-")</f>
        <v>0.78512674164848073</v>
      </c>
      <c r="S48" s="61">
        <f>IF(O48&gt;0,P48/O48,"-")</f>
        <v>4322.681818181818</v>
      </c>
      <c r="T48" s="58">
        <f>SUM(T40:T47)</f>
        <v>0</v>
      </c>
      <c r="U48" s="59">
        <f>SUM(U40:U47)</f>
        <v>0</v>
      </c>
      <c r="V48" s="60" t="str">
        <f>IF(T48&gt;0,T48/T$38,"-")</f>
        <v>-</v>
      </c>
      <c r="W48" s="60" t="str">
        <f>IF(U48&gt;0,U48/U$38,"-")</f>
        <v>-</v>
      </c>
      <c r="X48" s="61" t="str">
        <f>IF(T48&gt;0,U48/T48,"-")</f>
        <v>-</v>
      </c>
      <c r="Y48" s="58">
        <f>SUM(Y40:Y47)</f>
        <v>0</v>
      </c>
      <c r="Z48" s="59">
        <f>SUM(Z40:Z47)</f>
        <v>0</v>
      </c>
      <c r="AA48" s="60" t="str">
        <f>IF(Y48&gt;0,Y48/Y$38,"-")</f>
        <v>-</v>
      </c>
      <c r="AB48" s="60" t="str">
        <f>IF(Z48&gt;0,Z48/Z$38,"-")</f>
        <v>-</v>
      </c>
      <c r="AC48" s="61" t="str">
        <f>IF(Y48&gt;0,Z48/Y48,"-")</f>
        <v>-</v>
      </c>
      <c r="AD48" s="58">
        <f>SUM(AD40:AD47)</f>
        <v>0</v>
      </c>
      <c r="AE48" s="59">
        <f>SUM(AE40:AE47)</f>
        <v>0</v>
      </c>
      <c r="AF48" s="60" t="str">
        <f>IF(AD48&gt;0,AD48/AD$38,"-")</f>
        <v>-</v>
      </c>
      <c r="AG48" s="60" t="str">
        <f>IF(AE48&gt;0,AE48/AE$38,"-")</f>
        <v>-</v>
      </c>
      <c r="AH48" s="61" t="str">
        <f>IF(AD48&gt;0,AE48/AD48,"-")</f>
        <v>-</v>
      </c>
      <c r="AI48" s="58">
        <f>SUM(AI40:AI47)</f>
        <v>802</v>
      </c>
      <c r="AJ48" s="59">
        <f>SUM(AJ40:AJ47)</f>
        <v>2416965.5099999998</v>
      </c>
      <c r="AK48" s="60">
        <f>IF(AI48&gt;0,AI48/AI$38,"-")</f>
        <v>0.92931633835457705</v>
      </c>
      <c r="AL48" s="60">
        <f>IF(AJ48&gt;0,AJ48/AJ$38,"-")</f>
        <v>0.87174758175230771</v>
      </c>
      <c r="AM48" s="61">
        <f>IF(AI48&gt;0,AJ48/AI48,"-")</f>
        <v>3013.6727057356607</v>
      </c>
      <c r="AN48" s="17"/>
      <c r="AO48" s="58">
        <f>SUM(AO40:AO47)</f>
        <v>790</v>
      </c>
      <c r="AP48" s="59">
        <f>SUM(AP40:AP47)</f>
        <v>1810538.12</v>
      </c>
      <c r="AQ48" s="60">
        <f>IF(AO48&gt;0,AO48/AO$38,"-")</f>
        <v>0.94610778443113774</v>
      </c>
      <c r="AR48" s="60">
        <f>IF(AP48&gt;0,AP48/AP$38,"-")</f>
        <v>0.87759506498041417</v>
      </c>
      <c r="AS48" s="61">
        <f>IF(AO48&gt;0,AP48/AO48,"-")</f>
        <v>2291.8204050632912</v>
      </c>
      <c r="AT48" s="58">
        <f>SUM(AT40:AT47)</f>
        <v>0</v>
      </c>
      <c r="AU48" s="59">
        <f>SUM(AU40:AU47)</f>
        <v>0</v>
      </c>
      <c r="AV48" s="60" t="str">
        <f>IF(AT48&gt;0,AT48/AT$38,"-")</f>
        <v>-</v>
      </c>
      <c r="AW48" s="60" t="str">
        <f>IF(AU48&gt;0,AU48/AU$38,"-")</f>
        <v>-</v>
      </c>
      <c r="AX48" s="61" t="str">
        <f>IF(AT48&gt;0,AU48/AT48,"-")</f>
        <v>-</v>
      </c>
      <c r="AY48" s="58">
        <f>SUM(AY40:AY47)</f>
        <v>0</v>
      </c>
      <c r="AZ48" s="59">
        <f>SUM(AZ40:AZ47)</f>
        <v>0</v>
      </c>
      <c r="BA48" s="60" t="str">
        <f>IF(AY48&gt;0,AY48/AY$38,"-")</f>
        <v>-</v>
      </c>
      <c r="BB48" s="60" t="str">
        <f>IF(AZ48&gt;0,AZ48/AZ$38,"-")</f>
        <v>-</v>
      </c>
      <c r="BC48" s="61" t="str">
        <f>IF(AY48&gt;0,AZ48/AY48,"-")</f>
        <v>-</v>
      </c>
      <c r="BD48" s="58">
        <f>SUM(BD40:BD47)</f>
        <v>0</v>
      </c>
      <c r="BE48" s="59">
        <f>SUM(BE40:BE47)</f>
        <v>0</v>
      </c>
      <c r="BF48" s="60" t="str">
        <f>IF(BD48&gt;0,BD48/BD$38,"-")</f>
        <v>-</v>
      </c>
      <c r="BG48" s="60" t="str">
        <f>IF(BE48&gt;0,BE48/BE$38,"-")</f>
        <v>-</v>
      </c>
      <c r="BH48" s="61" t="str">
        <f>IF(BD48&gt;0,BE48/BD48,"-")</f>
        <v>-</v>
      </c>
      <c r="BI48" s="58">
        <f>SUM(BI40:BI47)</f>
        <v>0</v>
      </c>
      <c r="BJ48" s="59">
        <f>SUM(BJ40:BJ47)</f>
        <v>0</v>
      </c>
      <c r="BK48" s="60" t="str">
        <f>IF(BI48&gt;0,BI48/BI$38,"-")</f>
        <v>-</v>
      </c>
      <c r="BL48" s="60" t="str">
        <f>IF(BJ48&gt;0,BJ48/BJ$38,"-")</f>
        <v>-</v>
      </c>
      <c r="BM48" s="61" t="str">
        <f>IF(BI48&gt;0,BJ48/BI48,"-")</f>
        <v>-</v>
      </c>
      <c r="BN48" s="58">
        <f>SUM(BN40:BN47)</f>
        <v>0</v>
      </c>
      <c r="BO48" s="59">
        <f>SUM(BO40:BO47)</f>
        <v>0</v>
      </c>
      <c r="BP48" s="60" t="str">
        <f>IF(BN48&gt;0,BN48/BN$38,"-")</f>
        <v>-</v>
      </c>
      <c r="BQ48" s="60" t="str">
        <f>IF(BO48&gt;0,BO48/BO$38,"-")</f>
        <v>-</v>
      </c>
      <c r="BR48" s="61" t="str">
        <f>IF(BN48&gt;0,BO48/BN48,"-")</f>
        <v>-</v>
      </c>
      <c r="BS48" s="58">
        <f>SUM(BS40:BS47)</f>
        <v>472</v>
      </c>
      <c r="BT48" s="59">
        <f>SUM(BT40:BT47)</f>
        <v>839329.53</v>
      </c>
      <c r="BU48" s="60">
        <f>IF(BS48&gt;0,BS48/BS$38,"-")</f>
        <v>0.91295938104448737</v>
      </c>
      <c r="BV48" s="60">
        <f>IF(BT48&gt;0,BT48/BT$38,"-")</f>
        <v>0.76871589515648275</v>
      </c>
      <c r="BW48" s="61">
        <f>IF(BS48&gt;0,BT48/BS48,"-")</f>
        <v>1778.240529661017</v>
      </c>
      <c r="BY48" s="70">
        <f>SUM(BY40:BY47)</f>
        <v>1274</v>
      </c>
      <c r="BZ48" s="59">
        <f>SUM(BZ40:BZ47)</f>
        <v>3256295.0399999996</v>
      </c>
      <c r="CA48" s="60">
        <f>IF(BY48&gt;0,BY48/BY$38,"-")</f>
        <v>0.92318840579710149</v>
      </c>
      <c r="CB48" s="60">
        <f>IF(BZ48&gt;0,BZ48/BZ$38,"-")</f>
        <v>0.84263678335971703</v>
      </c>
      <c r="CC48" s="61">
        <f>IF(BY48&gt;0,BZ48/BY48,"-")</f>
        <v>2555.9615698587122</v>
      </c>
    </row>
    <row r="49" spans="3:81" s="3" customFormat="1" ht="15.65" thickTop="1" thickBot="1" x14ac:dyDescent="0.35">
      <c r="E49" s="57"/>
      <c r="F49" s="44"/>
      <c r="G49" s="45"/>
      <c r="H49" s="45"/>
      <c r="I49" s="57"/>
      <c r="J49" s="57"/>
      <c r="K49" s="44"/>
      <c r="L49" s="45"/>
      <c r="M49" s="45"/>
      <c r="N49" s="57"/>
      <c r="O49" s="57"/>
      <c r="P49" s="44"/>
      <c r="Q49" s="45"/>
      <c r="R49" s="45"/>
      <c r="S49" s="57"/>
      <c r="T49" s="57"/>
      <c r="U49" s="44"/>
      <c r="V49" s="45"/>
      <c r="W49" s="45"/>
      <c r="X49" s="57"/>
      <c r="Y49" s="57"/>
      <c r="Z49" s="44"/>
      <c r="AA49" s="45"/>
      <c r="AB49" s="45"/>
      <c r="AC49" s="57"/>
      <c r="AD49" s="57"/>
      <c r="AE49" s="44"/>
      <c r="AF49" s="45"/>
      <c r="AG49" s="45"/>
      <c r="AH49" s="57"/>
      <c r="AI49" s="57"/>
      <c r="AJ49" s="44"/>
      <c r="AK49" s="45"/>
      <c r="AL49" s="45"/>
      <c r="AM49" s="57"/>
      <c r="AN49" s="9"/>
      <c r="AO49" s="57"/>
      <c r="AP49" s="44"/>
      <c r="AQ49" s="45"/>
      <c r="AR49" s="45"/>
      <c r="AS49" s="57"/>
      <c r="AT49" s="57"/>
      <c r="AU49" s="44"/>
      <c r="AV49" s="45"/>
      <c r="AW49" s="45"/>
      <c r="AX49" s="57"/>
      <c r="AY49" s="57"/>
      <c r="AZ49" s="44"/>
      <c r="BA49" s="45"/>
      <c r="BB49" s="45"/>
      <c r="BC49" s="57"/>
      <c r="BD49" s="57"/>
      <c r="BE49" s="44"/>
      <c r="BF49" s="45"/>
      <c r="BG49" s="45"/>
      <c r="BH49" s="57"/>
      <c r="BI49" s="57"/>
      <c r="BJ49" s="44"/>
      <c r="BK49" s="45"/>
      <c r="BL49" s="45"/>
      <c r="BM49" s="57"/>
      <c r="BN49" s="57"/>
      <c r="BO49" s="44"/>
      <c r="BP49" s="45"/>
      <c r="BQ49" s="45"/>
      <c r="BR49" s="57"/>
      <c r="BS49" s="57"/>
      <c r="BT49" s="44"/>
      <c r="BU49" s="45"/>
      <c r="BV49" s="45"/>
      <c r="BW49" s="57"/>
      <c r="BY49" s="57"/>
      <c r="BZ49" s="44"/>
      <c r="CA49" s="45"/>
      <c r="CB49" s="45"/>
      <c r="CC49" s="57"/>
    </row>
    <row r="50" spans="3:81" s="3" customFormat="1" ht="8.15" customHeight="1" thickTop="1" thickBot="1" x14ac:dyDescent="0.35">
      <c r="C50" s="19"/>
      <c r="D50" s="19"/>
      <c r="E50" s="62"/>
      <c r="F50" s="63"/>
      <c r="G50" s="64"/>
      <c r="H50" s="64"/>
      <c r="I50" s="62"/>
      <c r="J50" s="62"/>
      <c r="K50" s="63"/>
      <c r="L50" s="64"/>
      <c r="M50" s="64"/>
      <c r="N50" s="62"/>
      <c r="O50" s="62"/>
      <c r="P50" s="63"/>
      <c r="Q50" s="64"/>
      <c r="R50" s="64"/>
      <c r="S50" s="62"/>
      <c r="T50" s="62"/>
      <c r="U50" s="63"/>
      <c r="V50" s="64"/>
      <c r="W50" s="64"/>
      <c r="X50" s="62"/>
      <c r="Y50" s="62"/>
      <c r="Z50" s="63"/>
      <c r="AA50" s="64"/>
      <c r="AB50" s="64"/>
      <c r="AC50" s="62"/>
      <c r="AD50" s="62"/>
      <c r="AE50" s="63"/>
      <c r="AF50" s="64"/>
      <c r="AG50" s="64"/>
      <c r="AH50" s="62"/>
      <c r="AI50" s="62"/>
      <c r="AJ50" s="63"/>
      <c r="AK50" s="64"/>
      <c r="AL50" s="64"/>
      <c r="AM50" s="62"/>
      <c r="AN50" s="19"/>
      <c r="AO50" s="62"/>
      <c r="AP50" s="63"/>
      <c r="AQ50" s="64"/>
      <c r="AR50" s="64"/>
      <c r="AS50" s="62"/>
      <c r="AT50" s="62"/>
      <c r="AU50" s="63"/>
      <c r="AV50" s="64"/>
      <c r="AW50" s="64"/>
      <c r="AX50" s="62"/>
      <c r="AY50" s="62"/>
      <c r="AZ50" s="63"/>
      <c r="BA50" s="64"/>
      <c r="BB50" s="64"/>
      <c r="BC50" s="62"/>
      <c r="BD50" s="62"/>
      <c r="BE50" s="63"/>
      <c r="BF50" s="64"/>
      <c r="BG50" s="64"/>
      <c r="BH50" s="62"/>
      <c r="BI50" s="62"/>
      <c r="BJ50" s="63"/>
      <c r="BK50" s="64"/>
      <c r="BL50" s="64"/>
      <c r="BM50" s="62"/>
      <c r="BN50" s="62"/>
      <c r="BO50" s="63"/>
      <c r="BP50" s="64"/>
      <c r="BQ50" s="64"/>
      <c r="BR50" s="62"/>
      <c r="BS50" s="62"/>
      <c r="BT50" s="63"/>
      <c r="BU50" s="64"/>
      <c r="BV50" s="64"/>
      <c r="BW50" s="62"/>
      <c r="BX50" s="19"/>
      <c r="BY50" s="62"/>
      <c r="BZ50" s="63"/>
      <c r="CA50" s="64"/>
      <c r="CB50" s="64"/>
      <c r="CC50" s="62"/>
    </row>
    <row r="51" spans="3:81" s="3" customFormat="1" ht="7.55" customHeight="1" thickTop="1" thickBot="1" x14ac:dyDescent="0.35">
      <c r="E51" s="57"/>
      <c r="F51" s="44"/>
      <c r="G51" s="45"/>
      <c r="H51" s="45"/>
      <c r="I51" s="57"/>
      <c r="J51" s="57"/>
      <c r="K51" s="44"/>
      <c r="L51" s="45"/>
      <c r="M51" s="45"/>
      <c r="N51" s="57"/>
      <c r="O51" s="57"/>
      <c r="P51" s="44"/>
      <c r="Q51" s="45"/>
      <c r="R51" s="45"/>
      <c r="S51" s="57"/>
      <c r="T51" s="57"/>
      <c r="U51" s="44"/>
      <c r="V51" s="45"/>
      <c r="W51" s="45"/>
      <c r="X51" s="57"/>
      <c r="Y51" s="57"/>
      <c r="Z51" s="44"/>
      <c r="AA51" s="45"/>
      <c r="AB51" s="45"/>
      <c r="AC51" s="57"/>
      <c r="AD51" s="57"/>
      <c r="AE51" s="44"/>
      <c r="AF51" s="45"/>
      <c r="AG51" s="45"/>
      <c r="AH51" s="57"/>
      <c r="AI51" s="57"/>
      <c r="AJ51" s="44"/>
      <c r="AK51" s="45"/>
      <c r="AL51" s="45"/>
      <c r="AM51" s="57"/>
      <c r="AN51" s="9"/>
      <c r="AO51" s="57"/>
      <c r="AP51" s="44"/>
      <c r="AQ51" s="45"/>
      <c r="AR51" s="45"/>
      <c r="AS51" s="57"/>
      <c r="AT51" s="57"/>
      <c r="AU51" s="44"/>
      <c r="AV51" s="45"/>
      <c r="AW51" s="45"/>
      <c r="AX51" s="57"/>
      <c r="AY51" s="57"/>
      <c r="AZ51" s="44"/>
      <c r="BA51" s="45"/>
      <c r="BB51" s="45"/>
      <c r="BC51" s="57"/>
      <c r="BD51" s="57"/>
      <c r="BE51" s="44"/>
      <c r="BF51" s="45"/>
      <c r="BG51" s="45"/>
      <c r="BH51" s="57"/>
      <c r="BI51" s="57"/>
      <c r="BJ51" s="44"/>
      <c r="BK51" s="45"/>
      <c r="BL51" s="45"/>
      <c r="BM51" s="57"/>
      <c r="BN51" s="57"/>
      <c r="BO51" s="44"/>
      <c r="BP51" s="45"/>
      <c r="BQ51" s="45"/>
      <c r="BR51" s="57"/>
      <c r="BS51" s="57"/>
      <c r="BT51" s="44"/>
      <c r="BU51" s="45"/>
      <c r="BV51" s="45"/>
      <c r="BW51" s="57"/>
      <c r="BY51" s="57"/>
      <c r="BZ51" s="44"/>
      <c r="CA51" s="45"/>
      <c r="CB51" s="45"/>
      <c r="CC51" s="57"/>
    </row>
    <row r="52" spans="3:81" s="3" customFormat="1" ht="16.600000000000001" customHeight="1" outlineLevel="1" thickTop="1" thickBot="1" x14ac:dyDescent="0.35">
      <c r="C52" s="26" t="s">
        <v>5</v>
      </c>
      <c r="D52" s="15" t="s">
        <v>6</v>
      </c>
      <c r="E52" s="26" t="s">
        <v>7</v>
      </c>
      <c r="F52" s="28" t="s">
        <v>8</v>
      </c>
      <c r="G52" s="27"/>
      <c r="H52" s="28"/>
      <c r="I52" s="15" t="s">
        <v>9</v>
      </c>
      <c r="J52" s="26" t="s">
        <v>7</v>
      </c>
      <c r="K52" s="28" t="s">
        <v>8</v>
      </c>
      <c r="L52" s="27"/>
      <c r="M52" s="28"/>
      <c r="N52" s="15" t="s">
        <v>9</v>
      </c>
      <c r="O52" s="26" t="s">
        <v>7</v>
      </c>
      <c r="P52" s="28" t="s">
        <v>8</v>
      </c>
      <c r="Q52" s="27"/>
      <c r="R52" s="28"/>
      <c r="S52" s="15" t="s">
        <v>9</v>
      </c>
      <c r="T52" s="26" t="s">
        <v>7</v>
      </c>
      <c r="U52" s="28" t="s">
        <v>8</v>
      </c>
      <c r="V52" s="27"/>
      <c r="W52" s="28"/>
      <c r="X52" s="15" t="s">
        <v>9</v>
      </c>
      <c r="Y52" s="26" t="s">
        <v>7</v>
      </c>
      <c r="Z52" s="28" t="s">
        <v>8</v>
      </c>
      <c r="AA52" s="27"/>
      <c r="AB52" s="28"/>
      <c r="AC52" s="15" t="s">
        <v>9</v>
      </c>
      <c r="AD52" s="26" t="s">
        <v>7</v>
      </c>
      <c r="AE52" s="28" t="s">
        <v>8</v>
      </c>
      <c r="AF52" s="27"/>
      <c r="AG52" s="28"/>
      <c r="AH52" s="15" t="s">
        <v>9</v>
      </c>
      <c r="AI52" s="26" t="s">
        <v>7</v>
      </c>
      <c r="AJ52" s="28" t="s">
        <v>8</v>
      </c>
      <c r="AK52" s="27"/>
      <c r="AL52" s="28"/>
      <c r="AM52" s="15" t="s">
        <v>9</v>
      </c>
      <c r="AN52" s="9"/>
      <c r="AO52" s="26" t="s">
        <v>7</v>
      </c>
      <c r="AP52" s="28" t="s">
        <v>8</v>
      </c>
      <c r="AQ52" s="27"/>
      <c r="AR52" s="28"/>
      <c r="AS52" s="15" t="s">
        <v>9</v>
      </c>
      <c r="AT52" s="26" t="s">
        <v>7</v>
      </c>
      <c r="AU52" s="28" t="s">
        <v>8</v>
      </c>
      <c r="AV52" s="27"/>
      <c r="AW52" s="28"/>
      <c r="AX52" s="15" t="s">
        <v>9</v>
      </c>
      <c r="AY52" s="26" t="s">
        <v>7</v>
      </c>
      <c r="AZ52" s="28" t="s">
        <v>8</v>
      </c>
      <c r="BA52" s="27"/>
      <c r="BB52" s="28"/>
      <c r="BC52" s="15" t="s">
        <v>9</v>
      </c>
      <c r="BD52" s="26" t="s">
        <v>7</v>
      </c>
      <c r="BE52" s="28" t="s">
        <v>8</v>
      </c>
      <c r="BF52" s="27"/>
      <c r="BG52" s="28"/>
      <c r="BH52" s="15" t="s">
        <v>9</v>
      </c>
      <c r="BI52" s="26" t="s">
        <v>7</v>
      </c>
      <c r="BJ52" s="28" t="s">
        <v>8</v>
      </c>
      <c r="BK52" s="27"/>
      <c r="BL52" s="28"/>
      <c r="BM52" s="15" t="s">
        <v>9</v>
      </c>
      <c r="BN52" s="26" t="s">
        <v>7</v>
      </c>
      <c r="BO52" s="28" t="s">
        <v>8</v>
      </c>
      <c r="BP52" s="27"/>
      <c r="BQ52" s="28"/>
      <c r="BR52" s="15" t="s">
        <v>9</v>
      </c>
      <c r="BS52" s="26" t="s">
        <v>7</v>
      </c>
      <c r="BT52" s="28" t="s">
        <v>8</v>
      </c>
      <c r="BU52" s="27"/>
      <c r="BV52" s="28"/>
      <c r="BW52" s="15" t="s">
        <v>9</v>
      </c>
      <c r="BY52" s="26" t="s">
        <v>7</v>
      </c>
      <c r="BZ52" s="28" t="s">
        <v>8</v>
      </c>
      <c r="CA52" s="27"/>
      <c r="CB52" s="28"/>
      <c r="CC52" s="15" t="s">
        <v>9</v>
      </c>
    </row>
    <row r="53" spans="3:81" s="3" customFormat="1" ht="15.65" thickTop="1" thickBot="1" x14ac:dyDescent="0.35">
      <c r="C53" s="24" t="s">
        <v>19</v>
      </c>
      <c r="D53" s="8" t="s">
        <v>4</v>
      </c>
      <c r="E53" s="35">
        <f>E5</f>
        <v>10</v>
      </c>
      <c r="F53" s="36">
        <f>F5</f>
        <v>56500</v>
      </c>
      <c r="G53" s="37">
        <f>IF(E53=0,"-",E53/E54)</f>
        <v>1</v>
      </c>
      <c r="H53" s="37">
        <f>IF(F53=0,"-",F53/F54)</f>
        <v>1</v>
      </c>
      <c r="I53" s="38">
        <f>IF(E53&gt;0,F53/E53,"-")</f>
        <v>5650</v>
      </c>
      <c r="J53" s="35">
        <f>J5</f>
        <v>18</v>
      </c>
      <c r="K53" s="36">
        <f>K5</f>
        <v>103886.5</v>
      </c>
      <c r="L53" s="37">
        <f>IF(J53=0,"-",J53/J54)</f>
        <v>1</v>
      </c>
      <c r="M53" s="37">
        <f>IF(K53=0,"-",K53/K54)</f>
        <v>1</v>
      </c>
      <c r="N53" s="38">
        <f>IF(J53&gt;0,K53/J53,"-")</f>
        <v>5771.4722222222226</v>
      </c>
      <c r="O53" s="35">
        <f>O5</f>
        <v>33</v>
      </c>
      <c r="P53" s="36">
        <f>P5</f>
        <v>195200</v>
      </c>
      <c r="Q53" s="37">
        <f>IF(O53=0,"-",O53/O54)</f>
        <v>1</v>
      </c>
      <c r="R53" s="37">
        <f>IF(P53=0,"-",P53/P54)</f>
        <v>1</v>
      </c>
      <c r="S53" s="38">
        <f>IF(O53&gt;0,P53/O53,"-")</f>
        <v>5915.151515151515</v>
      </c>
      <c r="T53" s="35">
        <f>T5</f>
        <v>0</v>
      </c>
      <c r="U53" s="36">
        <f>U5</f>
        <v>0</v>
      </c>
      <c r="V53" s="37" t="str">
        <f>IF(T53=0,"-",T53/T54)</f>
        <v>-</v>
      </c>
      <c r="W53" s="37" t="str">
        <f>IF(U53=0,"-",U53/U54)</f>
        <v>-</v>
      </c>
      <c r="X53" s="38" t="str">
        <f>IF(T53&gt;0,U53/T53,"-")</f>
        <v>-</v>
      </c>
      <c r="Y53" s="35">
        <f>Y5</f>
        <v>0</v>
      </c>
      <c r="Z53" s="36">
        <f>Z5</f>
        <v>0</v>
      </c>
      <c r="AA53" s="37" t="str">
        <f>IF(Y53=0,"-",Y53/Y54)</f>
        <v>-</v>
      </c>
      <c r="AB53" s="37" t="str">
        <f>IF(Z53=0,"-",Z53/Z54)</f>
        <v>-</v>
      </c>
      <c r="AC53" s="38" t="str">
        <f>IF(Y53&gt;0,Z53/Y53,"-")</f>
        <v>-</v>
      </c>
      <c r="AD53" s="35">
        <f>AD5</f>
        <v>0</v>
      </c>
      <c r="AE53" s="36">
        <f>AE5</f>
        <v>0</v>
      </c>
      <c r="AF53" s="37" t="str">
        <f>IF(AD53=0,"-",AD53/AD54)</f>
        <v>-</v>
      </c>
      <c r="AG53" s="37" t="str">
        <f>IF(AE53=0,"-",AE53/AE54)</f>
        <v>-</v>
      </c>
      <c r="AH53" s="38" t="str">
        <f>IF(AD53&gt;0,AE53/AD53,"-")</f>
        <v>-</v>
      </c>
      <c r="AI53" s="35">
        <f>AI5</f>
        <v>61</v>
      </c>
      <c r="AJ53" s="36">
        <f>AJ5</f>
        <v>355586.5</v>
      </c>
      <c r="AK53" s="37">
        <f>IF(AI53=0,"-",AI53/AI54)</f>
        <v>1</v>
      </c>
      <c r="AL53" s="37">
        <f>IF(AJ53=0,"-",AJ53/AJ54)</f>
        <v>1</v>
      </c>
      <c r="AM53" s="38">
        <f>IF(AI53&gt;0,AJ53/AI53,"-")</f>
        <v>5829.2868852459014</v>
      </c>
      <c r="AN53" s="10"/>
      <c r="AO53" s="35">
        <f>AO5</f>
        <v>45</v>
      </c>
      <c r="AP53" s="36">
        <f>AP5</f>
        <v>252529.68</v>
      </c>
      <c r="AQ53" s="37">
        <f>IF(AO53=0,"-",AO53/AO54)</f>
        <v>1</v>
      </c>
      <c r="AR53" s="37">
        <f>IF(AP53=0,"-",AP53/AP54)</f>
        <v>1</v>
      </c>
      <c r="AS53" s="38">
        <f>IF(AO53&gt;0,AP53/AO53,"-")</f>
        <v>5611.7706666666663</v>
      </c>
      <c r="AT53" s="35">
        <f>AT5</f>
        <v>0</v>
      </c>
      <c r="AU53" s="36">
        <f>AU5</f>
        <v>0</v>
      </c>
      <c r="AV53" s="37" t="str">
        <f>IF(AT53=0,"-",AT53/AT54)</f>
        <v>-</v>
      </c>
      <c r="AW53" s="37" t="str">
        <f>IF(AU53=0,"-",AU53/AU54)</f>
        <v>-</v>
      </c>
      <c r="AX53" s="38" t="str">
        <f>IF(AT53&gt;0,AU53/AT53,"-")</f>
        <v>-</v>
      </c>
      <c r="AY53" s="35">
        <f>AY5</f>
        <v>0</v>
      </c>
      <c r="AZ53" s="36">
        <f>AZ5</f>
        <v>0</v>
      </c>
      <c r="BA53" s="37" t="str">
        <f>IF(AY53=0,"-",AY53/AY54)</f>
        <v>-</v>
      </c>
      <c r="BB53" s="37" t="str">
        <f>IF(AZ53=0,"-",AZ53/AZ54)</f>
        <v>-</v>
      </c>
      <c r="BC53" s="38" t="str">
        <f>IF(AY53&gt;0,AZ53/AY53,"-")</f>
        <v>-</v>
      </c>
      <c r="BD53" s="35">
        <f>BD5</f>
        <v>0</v>
      </c>
      <c r="BE53" s="36">
        <f>BE5</f>
        <v>0</v>
      </c>
      <c r="BF53" s="37" t="str">
        <f>IF(BD53=0,"-",BD53/BD54)</f>
        <v>-</v>
      </c>
      <c r="BG53" s="37" t="str">
        <f>IF(BE53=0,"-",BE53/BE54)</f>
        <v>-</v>
      </c>
      <c r="BH53" s="38" t="str">
        <f>IF(BD53&gt;0,BE53/BD53,"-")</f>
        <v>-</v>
      </c>
      <c r="BI53" s="35">
        <f>BI5</f>
        <v>0</v>
      </c>
      <c r="BJ53" s="36">
        <f>BJ5</f>
        <v>0</v>
      </c>
      <c r="BK53" s="37" t="str">
        <f>IF(BI53=0,"-",BI53/BI54)</f>
        <v>-</v>
      </c>
      <c r="BL53" s="37" t="str">
        <f>IF(BJ53=0,"-",BJ53/BJ54)</f>
        <v>-</v>
      </c>
      <c r="BM53" s="38" t="str">
        <f>IF(BI53&gt;0,BJ53/BI53,"-")</f>
        <v>-</v>
      </c>
      <c r="BN53" s="35">
        <f>BN5</f>
        <v>0</v>
      </c>
      <c r="BO53" s="36">
        <f>BO5</f>
        <v>0</v>
      </c>
      <c r="BP53" s="37" t="str">
        <f>IF(BN53=0,"-",BN53/BN54)</f>
        <v>-</v>
      </c>
      <c r="BQ53" s="37" t="str">
        <f>IF(BO53=0,"-",BO53/BO54)</f>
        <v>-</v>
      </c>
      <c r="BR53" s="38" t="str">
        <f>IF(BN53&gt;0,BO53/BN53,"-")</f>
        <v>-</v>
      </c>
      <c r="BS53" s="35">
        <f>BS5</f>
        <v>45</v>
      </c>
      <c r="BT53" s="36">
        <f>BT5</f>
        <v>252529.68</v>
      </c>
      <c r="BU53" s="37">
        <f>IF(BS53=0,"-",BS53/BS54)</f>
        <v>1</v>
      </c>
      <c r="BV53" s="37">
        <f>IF(BT53=0,"-",BT53/BT54)</f>
        <v>1</v>
      </c>
      <c r="BW53" s="38">
        <f>IF(BS53&gt;0,BT53/BS53,"-")</f>
        <v>5611.7706666666663</v>
      </c>
      <c r="BY53" s="35">
        <f>BY5</f>
        <v>106</v>
      </c>
      <c r="BZ53" s="36">
        <f>BZ5</f>
        <v>608116.17999999993</v>
      </c>
      <c r="CA53" s="37">
        <f>IF(BY53=0,"-",BY53/BY54)</f>
        <v>1</v>
      </c>
      <c r="CB53" s="37">
        <f>IF(BZ53=0,"-",BZ53/BZ54)</f>
        <v>1</v>
      </c>
      <c r="CC53" s="38">
        <f>IF(BY53&gt;0,BZ53/BY53,"-")</f>
        <v>5736.9450943396223</v>
      </c>
    </row>
    <row r="54" spans="3:81" s="3" customFormat="1" ht="15.65" thickTop="1" thickBot="1" x14ac:dyDescent="0.35">
      <c r="C54" s="6" t="s">
        <v>3</v>
      </c>
      <c r="D54" s="7" t="s">
        <v>4</v>
      </c>
      <c r="E54" s="39">
        <f>SUM(E53:E53)</f>
        <v>10</v>
      </c>
      <c r="F54" s="40">
        <f>SUM(F53:F53)</f>
        <v>56500</v>
      </c>
      <c r="G54" s="41">
        <f>IF(E54=0,"-",E54/E88)</f>
        <v>3.0120481927710843E-2</v>
      </c>
      <c r="H54" s="41">
        <f>IF(F54=0,"-",F54/F88)</f>
        <v>6.5053973669997142E-2</v>
      </c>
      <c r="I54" s="42">
        <f>IF(F54=0,"-",F54/E54)</f>
        <v>5650</v>
      </c>
      <c r="J54" s="39">
        <f>SUM(J53:J53)</f>
        <v>18</v>
      </c>
      <c r="K54" s="40">
        <f>SUM(K53:K53)</f>
        <v>103886.5</v>
      </c>
      <c r="L54" s="41">
        <f>IF(J54=0,"-",J54/J88)</f>
        <v>7.0866141732283464E-2</v>
      </c>
      <c r="M54" s="41">
        <f>IF(K54=0,"-",K54/K88)</f>
        <v>0.12939529420703322</v>
      </c>
      <c r="N54" s="42">
        <f>IF(K54=0,"-",K54/J54)</f>
        <v>5771.4722222222226</v>
      </c>
      <c r="O54" s="39">
        <f>SUM(O53:O53)</f>
        <v>33</v>
      </c>
      <c r="P54" s="40">
        <f>SUM(P53:P53)</f>
        <v>195200</v>
      </c>
      <c r="Q54" s="41">
        <f>IF(O54=0,"-",O54/O88)</f>
        <v>0.20624999999999999</v>
      </c>
      <c r="R54" s="41">
        <f>IF(P54=0,"-",P54/P88)</f>
        <v>0.26205739217989593</v>
      </c>
      <c r="S54" s="42">
        <f>IF(P54=0,"-",P54/O54)</f>
        <v>5915.151515151515</v>
      </c>
      <c r="T54" s="39">
        <f>SUM(T53:T53)</f>
        <v>0</v>
      </c>
      <c r="U54" s="40">
        <f>SUM(U53:U53)</f>
        <v>0</v>
      </c>
      <c r="V54" s="41" t="str">
        <f>IF(T54=0,"-",T54/T88)</f>
        <v>-</v>
      </c>
      <c r="W54" s="41" t="str">
        <f>IF(U54=0,"-",U54/U88)</f>
        <v>-</v>
      </c>
      <c r="X54" s="42" t="str">
        <f>IF(U54=0,"-",U54/T54)</f>
        <v>-</v>
      </c>
      <c r="Y54" s="39">
        <f>SUM(Y53:Y53)</f>
        <v>0</v>
      </c>
      <c r="Z54" s="40">
        <f>SUM(Z53:Z53)</f>
        <v>0</v>
      </c>
      <c r="AA54" s="41" t="str">
        <f>IF(Y54=0,"-",Y54/Y88)</f>
        <v>-</v>
      </c>
      <c r="AB54" s="41" t="str">
        <f>IF(Z54=0,"-",Z54/Z88)</f>
        <v>-</v>
      </c>
      <c r="AC54" s="42" t="str">
        <f>IF(Z54=0,"-",Z54/Y54)</f>
        <v>-</v>
      </c>
      <c r="AD54" s="39">
        <f>SUM(AD53:AD53)</f>
        <v>0</v>
      </c>
      <c r="AE54" s="40">
        <f>SUM(AE53:AE53)</f>
        <v>0</v>
      </c>
      <c r="AF54" s="41" t="str">
        <f>IF(AD54=0,"-",AD54/AD88)</f>
        <v>-</v>
      </c>
      <c r="AG54" s="41" t="str">
        <f>IF(AE54=0,"-",AE54/AE88)</f>
        <v>-</v>
      </c>
      <c r="AH54" s="42" t="str">
        <f>IF(AE54=0,"-",AE54/AD54)</f>
        <v>-</v>
      </c>
      <c r="AI54" s="39">
        <f>SUM(AI53:AI53)</f>
        <v>61</v>
      </c>
      <c r="AJ54" s="40">
        <f>SUM(AJ53:AJ53)</f>
        <v>355586.5</v>
      </c>
      <c r="AK54" s="41">
        <f>IF(AI54=0,"-",AI54/AI88)</f>
        <v>8.1769436997319034E-2</v>
      </c>
      <c r="AL54" s="41">
        <f>IF(AJ54=0,"-",AJ54/AJ88)</f>
        <v>0.14716485273236388</v>
      </c>
      <c r="AM54" s="42">
        <f>IF(AJ54=0,"-",AJ54/AI54)</f>
        <v>5829.2868852459014</v>
      </c>
      <c r="AN54" s="16"/>
      <c r="AO54" s="39">
        <f>SUM(AO53:AO53)</f>
        <v>45</v>
      </c>
      <c r="AP54" s="40">
        <f>SUM(AP53:AP53)</f>
        <v>252529.68</v>
      </c>
      <c r="AQ54" s="41">
        <f>IF(AO54=0,"-",AO54/AO88)</f>
        <v>5.87467362924282E-2</v>
      </c>
      <c r="AR54" s="41">
        <f>IF(AP54=0,"-",AP54/AP88)</f>
        <v>0.13351764463050311</v>
      </c>
      <c r="AS54" s="42">
        <f>IF(AP54=0,"-",AP54/AO54)</f>
        <v>5611.7706666666663</v>
      </c>
      <c r="AT54" s="39">
        <f>SUM(AT53:AT53)</f>
        <v>0</v>
      </c>
      <c r="AU54" s="40">
        <f>SUM(AU53:AU53)</f>
        <v>0</v>
      </c>
      <c r="AV54" s="41" t="str">
        <f>IF(AT54=0,"-",AT54/AT88)</f>
        <v>-</v>
      </c>
      <c r="AW54" s="41" t="str">
        <f>IF(AU54=0,"-",AU54/AU88)</f>
        <v>-</v>
      </c>
      <c r="AX54" s="42" t="str">
        <f>IF(AU54=0,"-",AU54/AT54)</f>
        <v>-</v>
      </c>
      <c r="AY54" s="39">
        <f>SUM(AY53:AY53)</f>
        <v>0</v>
      </c>
      <c r="AZ54" s="40">
        <f>SUM(AZ53:AZ53)</f>
        <v>0</v>
      </c>
      <c r="BA54" s="41" t="str">
        <f>IF(AY54=0,"-",AY54/AY88)</f>
        <v>-</v>
      </c>
      <c r="BB54" s="41" t="str">
        <f>IF(AZ54=0,"-",AZ54/AZ88)</f>
        <v>-</v>
      </c>
      <c r="BC54" s="42" t="str">
        <f>IF(AZ54=0,"-",AZ54/AY54)</f>
        <v>-</v>
      </c>
      <c r="BD54" s="39">
        <f>SUM(BD53:BD53)</f>
        <v>0</v>
      </c>
      <c r="BE54" s="40">
        <f>SUM(BE53:BE53)</f>
        <v>0</v>
      </c>
      <c r="BF54" s="41" t="str">
        <f>IF(BD54=0,"-",BD54/BD88)</f>
        <v>-</v>
      </c>
      <c r="BG54" s="41" t="str">
        <f>IF(BE54=0,"-",BE54/BE88)</f>
        <v>-</v>
      </c>
      <c r="BH54" s="42" t="str">
        <f>IF(BE54=0,"-",BE54/BD54)</f>
        <v>-</v>
      </c>
      <c r="BI54" s="39">
        <f>SUM(BI53:BI53)</f>
        <v>0</v>
      </c>
      <c r="BJ54" s="40">
        <f>SUM(BJ53:BJ53)</f>
        <v>0</v>
      </c>
      <c r="BK54" s="41" t="str">
        <f>IF(BI54=0,"-",BI54/BI88)</f>
        <v>-</v>
      </c>
      <c r="BL54" s="41" t="str">
        <f>IF(BJ54=0,"-",BJ54/BJ88)</f>
        <v>-</v>
      </c>
      <c r="BM54" s="42" t="str">
        <f>IF(BJ54=0,"-",BJ54/BI54)</f>
        <v>-</v>
      </c>
      <c r="BN54" s="39">
        <f>SUM(BN53:BN53)</f>
        <v>0</v>
      </c>
      <c r="BO54" s="40">
        <f>SUM(BO53:BO53)</f>
        <v>0</v>
      </c>
      <c r="BP54" s="41" t="str">
        <f>IF(BN54=0,"-",BN54/BN88)</f>
        <v>-</v>
      </c>
      <c r="BQ54" s="41" t="str">
        <f>IF(BO54=0,"-",BO54/BO88)</f>
        <v>-</v>
      </c>
      <c r="BR54" s="42" t="str">
        <f>IF(BO54=0,"-",BO54/BN54)</f>
        <v>-</v>
      </c>
      <c r="BS54" s="39">
        <f>SUM(BS53:BS53)</f>
        <v>45</v>
      </c>
      <c r="BT54" s="40">
        <f>SUM(BT53:BT53)</f>
        <v>252529.68</v>
      </c>
      <c r="BU54" s="41">
        <f>IF(BS54=0,"-",BS54/BS88)</f>
        <v>8.7040618955512572E-2</v>
      </c>
      <c r="BV54" s="41">
        <f>IF(BT54=0,"-",BT54/BT88)</f>
        <v>0.23128410484351733</v>
      </c>
      <c r="BW54" s="42">
        <f>IF(BT54=0,"-",BT54/BS54)</f>
        <v>5611.7706666666663</v>
      </c>
      <c r="BY54" s="39">
        <f>SUM(BY53:BY53)</f>
        <v>106</v>
      </c>
      <c r="BZ54" s="40">
        <f>SUM(BZ53:BZ53)</f>
        <v>608116.17999999993</v>
      </c>
      <c r="CA54" s="41">
        <f>IF(BY54=0,"-",BY54/BY88)</f>
        <v>8.3927157561361834E-2</v>
      </c>
      <c r="CB54" s="41">
        <f>IF(BZ54=0,"-",BZ54/BZ88)</f>
        <v>0.17334604522845992</v>
      </c>
      <c r="CC54" s="42">
        <f>IF(BZ54=0,"-",BZ54/BY54)</f>
        <v>5736.9450943396223</v>
      </c>
    </row>
    <row r="55" spans="3:81" s="3" customFormat="1" ht="5.5" customHeight="1" outlineLevel="1" thickTop="1" thickBot="1" x14ac:dyDescent="0.35">
      <c r="E55" s="57"/>
      <c r="F55" s="44"/>
      <c r="G55" s="45"/>
      <c r="H55" s="45"/>
      <c r="I55" s="57"/>
      <c r="J55" s="57"/>
      <c r="K55" s="44"/>
      <c r="L55" s="45"/>
      <c r="M55" s="45"/>
      <c r="N55" s="57"/>
      <c r="O55" s="57"/>
      <c r="P55" s="44"/>
      <c r="Q55" s="45"/>
      <c r="R55" s="45"/>
      <c r="S55" s="57"/>
      <c r="T55" s="57"/>
      <c r="U55" s="44"/>
      <c r="V55" s="45"/>
      <c r="W55" s="45"/>
      <c r="X55" s="57"/>
      <c r="Y55" s="57"/>
      <c r="Z55" s="44"/>
      <c r="AA55" s="45"/>
      <c r="AB55" s="45"/>
      <c r="AC55" s="57"/>
      <c r="AD55" s="57"/>
      <c r="AE55" s="44"/>
      <c r="AF55" s="45"/>
      <c r="AG55" s="45"/>
      <c r="AH55" s="57"/>
      <c r="AI55" s="57"/>
      <c r="AJ55" s="44"/>
      <c r="AK55" s="45"/>
      <c r="AL55" s="45"/>
      <c r="AM55" s="57"/>
      <c r="AO55" s="57"/>
      <c r="AP55" s="44"/>
      <c r="AQ55" s="45"/>
      <c r="AR55" s="45"/>
      <c r="AS55" s="57"/>
      <c r="AT55" s="57"/>
      <c r="AU55" s="44"/>
      <c r="AV55" s="45"/>
      <c r="AW55" s="45"/>
      <c r="AX55" s="57"/>
      <c r="AY55" s="57"/>
      <c r="AZ55" s="44"/>
      <c r="BA55" s="45"/>
      <c r="BB55" s="45"/>
      <c r="BC55" s="57"/>
      <c r="BD55" s="57"/>
      <c r="BE55" s="44"/>
      <c r="BF55" s="45"/>
      <c r="BG55" s="45"/>
      <c r="BH55" s="57"/>
      <c r="BI55" s="57"/>
      <c r="BJ55" s="44"/>
      <c r="BK55" s="45"/>
      <c r="BL55" s="45"/>
      <c r="BM55" s="57"/>
      <c r="BN55" s="57"/>
      <c r="BO55" s="44"/>
      <c r="BP55" s="45"/>
      <c r="BQ55" s="45"/>
      <c r="BR55" s="57"/>
      <c r="BS55" s="57"/>
      <c r="BT55" s="44"/>
      <c r="BU55" s="45"/>
      <c r="BV55" s="45"/>
      <c r="BW55" s="57"/>
      <c r="BY55" s="57"/>
      <c r="BZ55" s="44"/>
      <c r="CA55" s="45"/>
      <c r="CB55" s="45"/>
      <c r="CC55" s="57"/>
    </row>
    <row r="56" spans="3:81" s="3" customFormat="1" ht="16" customHeight="1" outlineLevel="1" thickTop="1" x14ac:dyDescent="0.3">
      <c r="C56" s="137" t="s">
        <v>20</v>
      </c>
      <c r="D56" s="8" t="s">
        <v>17</v>
      </c>
      <c r="E56" s="65">
        <f>E8</f>
        <v>4</v>
      </c>
      <c r="F56" s="36">
        <f>F8</f>
        <v>28950</v>
      </c>
      <c r="G56" s="37">
        <f t="shared" ref="G56:H58" si="269">IF(E56=0,"-",E56/E$59)</f>
        <v>0.12121212121212122</v>
      </c>
      <c r="H56" s="37">
        <f t="shared" si="269"/>
        <v>0.37760060186536004</v>
      </c>
      <c r="I56" s="38">
        <f t="shared" ref="I56:I63" si="270">IF(E56&gt;0,F56/E56,"-")</f>
        <v>7237.5</v>
      </c>
      <c r="J56" s="65">
        <f>J8</f>
        <v>11</v>
      </c>
      <c r="K56" s="36">
        <f>K8</f>
        <v>81700</v>
      </c>
      <c r="L56" s="37">
        <f t="shared" ref="L56:M58" si="271">IF(J56=0,"-",J56/J$59)</f>
        <v>0.42307692307692307</v>
      </c>
      <c r="M56" s="37">
        <f t="shared" si="271"/>
        <v>0.75588657075449872</v>
      </c>
      <c r="N56" s="38">
        <f t="shared" ref="N56:N63" si="272">IF(J56&gt;0,K56/J56,"-")</f>
        <v>7427.272727272727</v>
      </c>
      <c r="O56" s="65">
        <f>O8</f>
        <v>18</v>
      </c>
      <c r="P56" s="36">
        <f>P8</f>
        <v>136690</v>
      </c>
      <c r="Q56" s="37">
        <f t="shared" ref="Q56:R58" si="273">IF(O56=0,"-",O56/O$59)</f>
        <v>0.72</v>
      </c>
      <c r="R56" s="37">
        <f t="shared" si="273"/>
        <v>0.86875556120503372</v>
      </c>
      <c r="S56" s="38">
        <f t="shared" ref="S56:S63" si="274">IF(O56&gt;0,P56/O56,"-")</f>
        <v>7593.8888888888887</v>
      </c>
      <c r="T56" s="65">
        <f>T8</f>
        <v>0</v>
      </c>
      <c r="U56" s="36">
        <f>U8</f>
        <v>0</v>
      </c>
      <c r="V56" s="37" t="str">
        <f t="shared" ref="V56:W58" si="275">IF(T56=0,"-",T56/T$59)</f>
        <v>-</v>
      </c>
      <c r="W56" s="37" t="str">
        <f t="shared" si="275"/>
        <v>-</v>
      </c>
      <c r="X56" s="38" t="str">
        <f t="shared" ref="X56:X63" si="276">IF(T56&gt;0,U56/T56,"-")</f>
        <v>-</v>
      </c>
      <c r="Y56" s="65">
        <f>Y8</f>
        <v>0</v>
      </c>
      <c r="Z56" s="36">
        <f>Z8</f>
        <v>0</v>
      </c>
      <c r="AA56" s="37" t="str">
        <f t="shared" ref="AA56:AB58" si="277">IF(Y56=0,"-",Y56/Y$59)</f>
        <v>-</v>
      </c>
      <c r="AB56" s="37" t="str">
        <f t="shared" si="277"/>
        <v>-</v>
      </c>
      <c r="AC56" s="38" t="str">
        <f t="shared" ref="AC56:AC63" si="278">IF(Y56&gt;0,Z56/Y56,"-")</f>
        <v>-</v>
      </c>
      <c r="AD56" s="65">
        <f>AD8</f>
        <v>0</v>
      </c>
      <c r="AE56" s="36">
        <f>AE8</f>
        <v>0</v>
      </c>
      <c r="AF56" s="37" t="str">
        <f t="shared" ref="AF56:AG58" si="279">IF(AD56=0,"-",AD56/AD$59)</f>
        <v>-</v>
      </c>
      <c r="AG56" s="37" t="str">
        <f t="shared" si="279"/>
        <v>-</v>
      </c>
      <c r="AH56" s="38" t="str">
        <f t="shared" ref="AH56:AH63" si="280">IF(AD56&gt;0,AE56/AD56,"-")</f>
        <v>-</v>
      </c>
      <c r="AI56" s="65">
        <f>AI8</f>
        <v>33</v>
      </c>
      <c r="AJ56" s="36">
        <f>AJ8</f>
        <v>247340</v>
      </c>
      <c r="AK56" s="37">
        <f t="shared" ref="AK56:AL58" si="281">IF(AI56=0,"-",AI56/AI$59)</f>
        <v>0.39285714285714285</v>
      </c>
      <c r="AL56" s="37">
        <f t="shared" si="281"/>
        <v>0.72301910844149508</v>
      </c>
      <c r="AM56" s="38">
        <f t="shared" ref="AM56:AM63" si="282">IF(AI56&gt;0,AJ56/AI56,"-")</f>
        <v>7495.151515151515</v>
      </c>
      <c r="AN56" s="10"/>
      <c r="AO56" s="65">
        <f>AO8</f>
        <v>59</v>
      </c>
      <c r="AP56" s="36">
        <f>AP8</f>
        <v>287839.59000000003</v>
      </c>
      <c r="AQ56" s="37">
        <f t="shared" ref="AQ56:AR58" si="283">IF(AO56=0,"-",AO56/AO$59)</f>
        <v>0.41258741258741261</v>
      </c>
      <c r="AR56" s="37">
        <f t="shared" si="283"/>
        <v>0.69703053767686207</v>
      </c>
      <c r="AS56" s="38">
        <f t="shared" ref="AS56:AS63" si="284">IF(AO56&gt;0,AP56/AO56,"-")</f>
        <v>4878.6371186440683</v>
      </c>
      <c r="AT56" s="65">
        <f>AT8</f>
        <v>0</v>
      </c>
      <c r="AU56" s="36">
        <f>AU8</f>
        <v>0</v>
      </c>
      <c r="AV56" s="37" t="str">
        <f t="shared" ref="AV56:AW58" si="285">IF(AT56=0,"-",AT56/AT$59)</f>
        <v>-</v>
      </c>
      <c r="AW56" s="37" t="str">
        <f t="shared" si="285"/>
        <v>-</v>
      </c>
      <c r="AX56" s="38" t="str">
        <f t="shared" ref="AX56:AX63" si="286">IF(AT56&gt;0,AU56/AT56,"-")</f>
        <v>-</v>
      </c>
      <c r="AY56" s="65">
        <f>AY8</f>
        <v>0</v>
      </c>
      <c r="AZ56" s="36">
        <f>AZ8</f>
        <v>0</v>
      </c>
      <c r="BA56" s="37" t="str">
        <f t="shared" ref="BA56:BB58" si="287">IF(AY56=0,"-",AY56/AY$59)</f>
        <v>-</v>
      </c>
      <c r="BB56" s="37" t="str">
        <f t="shared" si="287"/>
        <v>-</v>
      </c>
      <c r="BC56" s="38" t="str">
        <f t="shared" ref="BC56:BC63" si="288">IF(AY56&gt;0,AZ56/AY56,"-")</f>
        <v>-</v>
      </c>
      <c r="BD56" s="65">
        <f>BD8</f>
        <v>0</v>
      </c>
      <c r="BE56" s="36">
        <f>BE8</f>
        <v>0</v>
      </c>
      <c r="BF56" s="37" t="str">
        <f t="shared" ref="BF56:BG58" si="289">IF(BD56=0,"-",BD56/BD$59)</f>
        <v>-</v>
      </c>
      <c r="BG56" s="37" t="str">
        <f t="shared" si="289"/>
        <v>-</v>
      </c>
      <c r="BH56" s="38" t="str">
        <f t="shared" ref="BH56:BH63" si="290">IF(BD56&gt;0,BE56/BD56,"-")</f>
        <v>-</v>
      </c>
      <c r="BI56" s="65">
        <f>BI8</f>
        <v>0</v>
      </c>
      <c r="BJ56" s="36">
        <f>BJ8</f>
        <v>0</v>
      </c>
      <c r="BK56" s="37" t="str">
        <f t="shared" ref="BK56:BL58" si="291">IF(BI56=0,"-",BI56/BI$59)</f>
        <v>-</v>
      </c>
      <c r="BL56" s="37" t="str">
        <f t="shared" si="291"/>
        <v>-</v>
      </c>
      <c r="BM56" s="38" t="str">
        <f t="shared" ref="BM56:BM63" si="292">IF(BI56&gt;0,BJ56/BI56,"-")</f>
        <v>-</v>
      </c>
      <c r="BN56" s="65">
        <f>BN8</f>
        <v>0</v>
      </c>
      <c r="BO56" s="36">
        <f>BO8</f>
        <v>0</v>
      </c>
      <c r="BP56" s="37" t="str">
        <f t="shared" ref="BP56:BQ58" si="293">IF(BN56=0,"-",BN56/BN$59)</f>
        <v>-</v>
      </c>
      <c r="BQ56" s="37" t="str">
        <f t="shared" si="293"/>
        <v>-</v>
      </c>
      <c r="BR56" s="38" t="str">
        <f t="shared" ref="BR56:BR63" si="294">IF(BN56&gt;0,BO56/BN56,"-")</f>
        <v>-</v>
      </c>
      <c r="BS56" s="65">
        <f>BS8</f>
        <v>59</v>
      </c>
      <c r="BT56" s="36">
        <f>BT8</f>
        <v>287839.59000000003</v>
      </c>
      <c r="BU56" s="37">
        <f t="shared" ref="BU56:BV58" si="295">IF(BS56=0,"-",BS56/BS$59)</f>
        <v>0.41258741258741261</v>
      </c>
      <c r="BV56" s="37">
        <f t="shared" si="295"/>
        <v>0.69703053767686207</v>
      </c>
      <c r="BW56" s="38">
        <f t="shared" ref="BW56:BW63" si="296">IF(BS56&gt;0,BT56/BS56,"-")</f>
        <v>4878.6371186440683</v>
      </c>
      <c r="BY56" s="65">
        <f>BY8</f>
        <v>92</v>
      </c>
      <c r="BZ56" s="36">
        <f>BZ8</f>
        <v>535179.59000000008</v>
      </c>
      <c r="CA56" s="37">
        <f t="shared" ref="CA56:CB58" si="297">IF(BY56=0,"-",BY56/BY$59)</f>
        <v>0.40528634361233479</v>
      </c>
      <c r="CB56" s="37">
        <f t="shared" si="297"/>
        <v>0.70880536180317855</v>
      </c>
      <c r="CC56" s="38">
        <f t="shared" ref="CC56:CC63" si="298">IF(BY56&gt;0,BZ56/BY56,"-")</f>
        <v>5817.1694565217404</v>
      </c>
    </row>
    <row r="57" spans="3:81" s="3" customFormat="1" ht="15.05" customHeight="1" outlineLevel="1" x14ac:dyDescent="0.3">
      <c r="C57" s="138"/>
      <c r="D57" s="9" t="s">
        <v>18</v>
      </c>
      <c r="E57" s="66">
        <f>E18</f>
        <v>26</v>
      </c>
      <c r="F57" s="47">
        <f>F18</f>
        <v>41768.31</v>
      </c>
      <c r="G57" s="48">
        <f t="shared" si="269"/>
        <v>0.78787878787878785</v>
      </c>
      <c r="H57" s="48">
        <f t="shared" si="269"/>
        <v>0.54479236597232938</v>
      </c>
      <c r="I57" s="49">
        <f t="shared" si="270"/>
        <v>1606.4734615384614</v>
      </c>
      <c r="J57" s="66">
        <f>J18</f>
        <v>12</v>
      </c>
      <c r="K57" s="47">
        <f>K18</f>
        <v>20655</v>
      </c>
      <c r="L57" s="48">
        <f t="shared" si="271"/>
        <v>0.46153846153846156</v>
      </c>
      <c r="M57" s="48">
        <f t="shared" si="271"/>
        <v>0.19109959753897396</v>
      </c>
      <c r="N57" s="49">
        <f t="shared" si="272"/>
        <v>1721.25</v>
      </c>
      <c r="O57" s="66">
        <f>O18</f>
        <v>7</v>
      </c>
      <c r="P57" s="47">
        <f>P18</f>
        <v>20650</v>
      </c>
      <c r="Q57" s="48">
        <f t="shared" si="273"/>
        <v>0.28000000000000003</v>
      </c>
      <c r="R57" s="48">
        <f t="shared" si="273"/>
        <v>0.13124443879496631</v>
      </c>
      <c r="S57" s="49">
        <f t="shared" si="274"/>
        <v>2950</v>
      </c>
      <c r="T57" s="66">
        <f>T18</f>
        <v>0</v>
      </c>
      <c r="U57" s="47">
        <f>U18</f>
        <v>0</v>
      </c>
      <c r="V57" s="48" t="str">
        <f t="shared" si="275"/>
        <v>-</v>
      </c>
      <c r="W57" s="48" t="str">
        <f t="shared" si="275"/>
        <v>-</v>
      </c>
      <c r="X57" s="49" t="str">
        <f t="shared" si="276"/>
        <v>-</v>
      </c>
      <c r="Y57" s="66">
        <f>Y18</f>
        <v>0</v>
      </c>
      <c r="Z57" s="47">
        <f>Z18</f>
        <v>0</v>
      </c>
      <c r="AA57" s="48" t="str">
        <f t="shared" si="277"/>
        <v>-</v>
      </c>
      <c r="AB57" s="48" t="str">
        <f t="shared" si="277"/>
        <v>-</v>
      </c>
      <c r="AC57" s="49" t="str">
        <f t="shared" si="278"/>
        <v>-</v>
      </c>
      <c r="AD57" s="66">
        <f>AD18</f>
        <v>0</v>
      </c>
      <c r="AE57" s="47">
        <f>AE18</f>
        <v>0</v>
      </c>
      <c r="AF57" s="48" t="str">
        <f t="shared" si="279"/>
        <v>-</v>
      </c>
      <c r="AG57" s="48" t="str">
        <f t="shared" si="279"/>
        <v>-</v>
      </c>
      <c r="AH57" s="49" t="str">
        <f t="shared" si="280"/>
        <v>-</v>
      </c>
      <c r="AI57" s="66">
        <f>AI18</f>
        <v>45</v>
      </c>
      <c r="AJ57" s="47">
        <f>AJ18</f>
        <v>83073.31</v>
      </c>
      <c r="AK57" s="48">
        <f t="shared" si="281"/>
        <v>0.5357142857142857</v>
      </c>
      <c r="AL57" s="48">
        <f t="shared" si="281"/>
        <v>0.24283816014993101</v>
      </c>
      <c r="AM57" s="49">
        <f t="shared" si="282"/>
        <v>1846.0735555555555</v>
      </c>
      <c r="AN57" s="10"/>
      <c r="AO57" s="66">
        <f>AO18</f>
        <v>59</v>
      </c>
      <c r="AP57" s="47">
        <f>AP18</f>
        <v>85880.61</v>
      </c>
      <c r="AQ57" s="48">
        <f t="shared" si="283"/>
        <v>0.41258741258741261</v>
      </c>
      <c r="AR57" s="48">
        <f t="shared" si="283"/>
        <v>0.20796794410496794</v>
      </c>
      <c r="AS57" s="49">
        <f t="shared" si="284"/>
        <v>1455.603559322034</v>
      </c>
      <c r="AT57" s="66">
        <f>AT18</f>
        <v>0</v>
      </c>
      <c r="AU57" s="47">
        <f>AU18</f>
        <v>0</v>
      </c>
      <c r="AV57" s="48" t="str">
        <f t="shared" si="285"/>
        <v>-</v>
      </c>
      <c r="AW57" s="48" t="str">
        <f t="shared" si="285"/>
        <v>-</v>
      </c>
      <c r="AX57" s="49" t="str">
        <f t="shared" si="286"/>
        <v>-</v>
      </c>
      <c r="AY57" s="66">
        <f>AY18</f>
        <v>0</v>
      </c>
      <c r="AZ57" s="47">
        <f>AZ18</f>
        <v>0</v>
      </c>
      <c r="BA57" s="48" t="str">
        <f t="shared" si="287"/>
        <v>-</v>
      </c>
      <c r="BB57" s="48" t="str">
        <f t="shared" si="287"/>
        <v>-</v>
      </c>
      <c r="BC57" s="49" t="str">
        <f t="shared" si="288"/>
        <v>-</v>
      </c>
      <c r="BD57" s="66">
        <f>BD18</f>
        <v>0</v>
      </c>
      <c r="BE57" s="47">
        <f>BE18</f>
        <v>0</v>
      </c>
      <c r="BF57" s="48" t="str">
        <f t="shared" si="289"/>
        <v>-</v>
      </c>
      <c r="BG57" s="48" t="str">
        <f t="shared" si="289"/>
        <v>-</v>
      </c>
      <c r="BH57" s="49" t="str">
        <f t="shared" si="290"/>
        <v>-</v>
      </c>
      <c r="BI57" s="66">
        <f>BI18</f>
        <v>0</v>
      </c>
      <c r="BJ57" s="47">
        <f>BJ18</f>
        <v>0</v>
      </c>
      <c r="BK57" s="48" t="str">
        <f t="shared" si="291"/>
        <v>-</v>
      </c>
      <c r="BL57" s="48" t="str">
        <f t="shared" si="291"/>
        <v>-</v>
      </c>
      <c r="BM57" s="49" t="str">
        <f t="shared" si="292"/>
        <v>-</v>
      </c>
      <c r="BN57" s="66">
        <f>BN18</f>
        <v>0</v>
      </c>
      <c r="BO57" s="47">
        <f>BO18</f>
        <v>0</v>
      </c>
      <c r="BP57" s="48" t="str">
        <f t="shared" si="293"/>
        <v>-</v>
      </c>
      <c r="BQ57" s="48" t="str">
        <f t="shared" si="293"/>
        <v>-</v>
      </c>
      <c r="BR57" s="49" t="str">
        <f t="shared" si="294"/>
        <v>-</v>
      </c>
      <c r="BS57" s="66">
        <f>BS18</f>
        <v>59</v>
      </c>
      <c r="BT57" s="47">
        <f>BT18</f>
        <v>85880.61</v>
      </c>
      <c r="BU57" s="48">
        <f t="shared" si="295"/>
        <v>0.41258741258741261</v>
      </c>
      <c r="BV57" s="48">
        <f t="shared" si="295"/>
        <v>0.20796794410496794</v>
      </c>
      <c r="BW57" s="49">
        <f t="shared" si="296"/>
        <v>1455.603559322034</v>
      </c>
      <c r="BY57" s="66">
        <f>BY18</f>
        <v>104</v>
      </c>
      <c r="BZ57" s="47">
        <f>BZ18</f>
        <v>168953.91999999998</v>
      </c>
      <c r="CA57" s="48">
        <f t="shared" si="297"/>
        <v>0.45814977973568283</v>
      </c>
      <c r="CB57" s="48">
        <f t="shared" si="297"/>
        <v>0.22376683758374505</v>
      </c>
      <c r="CC57" s="49">
        <f t="shared" si="298"/>
        <v>1624.5569230769229</v>
      </c>
    </row>
    <row r="58" spans="3:81" s="3" customFormat="1" ht="16" customHeight="1" outlineLevel="1" thickBot="1" x14ac:dyDescent="0.35">
      <c r="C58" s="139"/>
      <c r="D58" s="11" t="s">
        <v>0</v>
      </c>
      <c r="E58" s="67">
        <f>E28</f>
        <v>3</v>
      </c>
      <c r="F58" s="54">
        <f>F28</f>
        <v>5950</v>
      </c>
      <c r="G58" s="55">
        <f t="shared" si="269"/>
        <v>9.0909090909090912E-2</v>
      </c>
      <c r="H58" s="55">
        <f t="shared" si="269"/>
        <v>7.7607032162310616E-2</v>
      </c>
      <c r="I58" s="56">
        <f t="shared" si="270"/>
        <v>1983.3333333333333</v>
      </c>
      <c r="J58" s="67">
        <f>J28</f>
        <v>3</v>
      </c>
      <c r="K58" s="54">
        <f>K28</f>
        <v>5730</v>
      </c>
      <c r="L58" s="55">
        <f t="shared" si="271"/>
        <v>0.11538461538461539</v>
      </c>
      <c r="M58" s="55">
        <f t="shared" si="271"/>
        <v>5.3013831706527272E-2</v>
      </c>
      <c r="N58" s="56">
        <f t="shared" si="272"/>
        <v>1910</v>
      </c>
      <c r="O58" s="67">
        <f>O28</f>
        <v>0</v>
      </c>
      <c r="P58" s="54">
        <f>P28</f>
        <v>0</v>
      </c>
      <c r="Q58" s="55" t="str">
        <f t="shared" si="273"/>
        <v>-</v>
      </c>
      <c r="R58" s="55" t="str">
        <f t="shared" si="273"/>
        <v>-</v>
      </c>
      <c r="S58" s="56" t="str">
        <f t="shared" si="274"/>
        <v>-</v>
      </c>
      <c r="T58" s="67">
        <f>T28</f>
        <v>0</v>
      </c>
      <c r="U58" s="54">
        <f>U28</f>
        <v>0</v>
      </c>
      <c r="V58" s="55" t="str">
        <f t="shared" si="275"/>
        <v>-</v>
      </c>
      <c r="W58" s="55" t="str">
        <f t="shared" si="275"/>
        <v>-</v>
      </c>
      <c r="X58" s="56" t="str">
        <f t="shared" si="276"/>
        <v>-</v>
      </c>
      <c r="Y58" s="67">
        <f>Y28</f>
        <v>0</v>
      </c>
      <c r="Z58" s="54">
        <f>Z28</f>
        <v>0</v>
      </c>
      <c r="AA58" s="55" t="str">
        <f t="shared" si="277"/>
        <v>-</v>
      </c>
      <c r="AB58" s="55" t="str">
        <f t="shared" si="277"/>
        <v>-</v>
      </c>
      <c r="AC58" s="56" t="str">
        <f t="shared" si="278"/>
        <v>-</v>
      </c>
      <c r="AD58" s="67">
        <f>AD28</f>
        <v>0</v>
      </c>
      <c r="AE58" s="54">
        <f>AE28</f>
        <v>0</v>
      </c>
      <c r="AF58" s="55" t="str">
        <f t="shared" si="279"/>
        <v>-</v>
      </c>
      <c r="AG58" s="55" t="str">
        <f t="shared" si="279"/>
        <v>-</v>
      </c>
      <c r="AH58" s="56" t="str">
        <f t="shared" si="280"/>
        <v>-</v>
      </c>
      <c r="AI58" s="67">
        <f>AI28</f>
        <v>6</v>
      </c>
      <c r="AJ58" s="54">
        <f>AJ28</f>
        <v>11680</v>
      </c>
      <c r="AK58" s="55">
        <f t="shared" si="281"/>
        <v>7.1428571428571425E-2</v>
      </c>
      <c r="AL58" s="55">
        <f t="shared" si="281"/>
        <v>3.4142731408573879E-2</v>
      </c>
      <c r="AM58" s="56">
        <f t="shared" si="282"/>
        <v>1946.6666666666667</v>
      </c>
      <c r="AN58" s="10"/>
      <c r="AO58" s="67">
        <f>AO28</f>
        <v>25</v>
      </c>
      <c r="AP58" s="54">
        <f>AP28</f>
        <v>39230.99</v>
      </c>
      <c r="AQ58" s="55">
        <f t="shared" si="283"/>
        <v>0.17482517482517482</v>
      </c>
      <c r="AR58" s="55">
        <f t="shared" si="283"/>
        <v>9.5001518218170045E-2</v>
      </c>
      <c r="AS58" s="56">
        <f t="shared" si="284"/>
        <v>1569.2395999999999</v>
      </c>
      <c r="AT58" s="67">
        <f>AT28</f>
        <v>0</v>
      </c>
      <c r="AU58" s="54">
        <f>AU28</f>
        <v>0</v>
      </c>
      <c r="AV58" s="55" t="str">
        <f t="shared" si="285"/>
        <v>-</v>
      </c>
      <c r="AW58" s="55" t="str">
        <f t="shared" si="285"/>
        <v>-</v>
      </c>
      <c r="AX58" s="56" t="str">
        <f t="shared" si="286"/>
        <v>-</v>
      </c>
      <c r="AY58" s="67">
        <f>AY28</f>
        <v>0</v>
      </c>
      <c r="AZ58" s="54">
        <f>AZ28</f>
        <v>0</v>
      </c>
      <c r="BA58" s="55" t="str">
        <f t="shared" si="287"/>
        <v>-</v>
      </c>
      <c r="BB58" s="55" t="str">
        <f t="shared" si="287"/>
        <v>-</v>
      </c>
      <c r="BC58" s="56" t="str">
        <f t="shared" si="288"/>
        <v>-</v>
      </c>
      <c r="BD58" s="67">
        <f>BD28</f>
        <v>0</v>
      </c>
      <c r="BE58" s="54">
        <f>BE28</f>
        <v>0</v>
      </c>
      <c r="BF58" s="55" t="str">
        <f t="shared" si="289"/>
        <v>-</v>
      </c>
      <c r="BG58" s="55" t="str">
        <f t="shared" si="289"/>
        <v>-</v>
      </c>
      <c r="BH58" s="56" t="str">
        <f t="shared" si="290"/>
        <v>-</v>
      </c>
      <c r="BI58" s="67">
        <f>BI28</f>
        <v>0</v>
      </c>
      <c r="BJ58" s="54">
        <f>BJ28</f>
        <v>0</v>
      </c>
      <c r="BK58" s="55" t="str">
        <f t="shared" si="291"/>
        <v>-</v>
      </c>
      <c r="BL58" s="55" t="str">
        <f t="shared" si="291"/>
        <v>-</v>
      </c>
      <c r="BM58" s="56" t="str">
        <f t="shared" si="292"/>
        <v>-</v>
      </c>
      <c r="BN58" s="67">
        <f>BN28</f>
        <v>0</v>
      </c>
      <c r="BO58" s="54">
        <f>BO28</f>
        <v>0</v>
      </c>
      <c r="BP58" s="55" t="str">
        <f t="shared" si="293"/>
        <v>-</v>
      </c>
      <c r="BQ58" s="55" t="str">
        <f t="shared" si="293"/>
        <v>-</v>
      </c>
      <c r="BR58" s="56" t="str">
        <f t="shared" si="294"/>
        <v>-</v>
      </c>
      <c r="BS58" s="67">
        <f>BS28</f>
        <v>25</v>
      </c>
      <c r="BT58" s="54">
        <f>BT28</f>
        <v>39230.99</v>
      </c>
      <c r="BU58" s="55">
        <f t="shared" si="295"/>
        <v>0.17482517482517482</v>
      </c>
      <c r="BV58" s="55">
        <f t="shared" si="295"/>
        <v>9.5001518218170045E-2</v>
      </c>
      <c r="BW58" s="56">
        <f t="shared" si="296"/>
        <v>1569.2395999999999</v>
      </c>
      <c r="BY58" s="67">
        <f>BY28</f>
        <v>31</v>
      </c>
      <c r="BZ58" s="54">
        <f>BZ28</f>
        <v>50910.99</v>
      </c>
      <c r="CA58" s="55">
        <f t="shared" si="297"/>
        <v>0.13656387665198239</v>
      </c>
      <c r="CB58" s="55">
        <f t="shared" si="297"/>
        <v>6.7427800613076447E-2</v>
      </c>
      <c r="CC58" s="56">
        <f t="shared" si="298"/>
        <v>1642.29</v>
      </c>
    </row>
    <row r="59" spans="3:81" s="3" customFormat="1" ht="16.600000000000001" customHeight="1" outlineLevel="1" thickTop="1" thickBot="1" x14ac:dyDescent="0.35">
      <c r="C59" s="6" t="s">
        <v>21</v>
      </c>
      <c r="D59" s="7"/>
      <c r="E59" s="68">
        <f>SUM(E56:E58)</f>
        <v>33</v>
      </c>
      <c r="F59" s="40">
        <f>SUM(F56:F58)</f>
        <v>76668.31</v>
      </c>
      <c r="G59" s="41">
        <f>IF(E59=0,"-",E59/E$88)</f>
        <v>9.9397590361445784E-2</v>
      </c>
      <c r="H59" s="41">
        <f>IF(F59=0,"-",F59/F$88)</f>
        <v>8.8275720709082794E-2</v>
      </c>
      <c r="I59" s="42">
        <f t="shared" si="270"/>
        <v>2323.2821212121212</v>
      </c>
      <c r="J59" s="68">
        <f>SUM(J56:J58)</f>
        <v>26</v>
      </c>
      <c r="K59" s="40">
        <f>SUM(K56:K58)</f>
        <v>108085</v>
      </c>
      <c r="L59" s="41">
        <f>IF(J59=0,"-",J59/J$88)</f>
        <v>0.10236220472440945</v>
      </c>
      <c r="M59" s="41">
        <f>IF(K59=0,"-",K59/K$88)</f>
        <v>0.13462471422530536</v>
      </c>
      <c r="N59" s="42">
        <f t="shared" si="272"/>
        <v>4157.1153846153848</v>
      </c>
      <c r="O59" s="68">
        <f>SUM(O56:O58)</f>
        <v>25</v>
      </c>
      <c r="P59" s="40">
        <f>SUM(P56:P58)</f>
        <v>157340</v>
      </c>
      <c r="Q59" s="41">
        <f>IF(O59=0,"-",O59/O$88)</f>
        <v>0.15625</v>
      </c>
      <c r="R59" s="41">
        <f>IF(P59=0,"-",P59/P$88)</f>
        <v>0.21123007215975834</v>
      </c>
      <c r="S59" s="42">
        <f t="shared" si="274"/>
        <v>6293.6</v>
      </c>
      <c r="T59" s="68">
        <f>SUM(T56:T58)</f>
        <v>0</v>
      </c>
      <c r="U59" s="40">
        <f>SUM(U56:U58)</f>
        <v>0</v>
      </c>
      <c r="V59" s="41" t="str">
        <f>IF(T59=0,"-",T59/T$88)</f>
        <v>-</v>
      </c>
      <c r="W59" s="41" t="str">
        <f>IF(U59=0,"-",U59/U$88)</f>
        <v>-</v>
      </c>
      <c r="X59" s="42" t="str">
        <f t="shared" si="276"/>
        <v>-</v>
      </c>
      <c r="Y59" s="68">
        <f>SUM(Y56:Y58)</f>
        <v>0</v>
      </c>
      <c r="Z59" s="40">
        <f>SUM(Z56:Z58)</f>
        <v>0</v>
      </c>
      <c r="AA59" s="41" t="str">
        <f>IF(Y59=0,"-",Y59/Y$88)</f>
        <v>-</v>
      </c>
      <c r="AB59" s="41" t="str">
        <f>IF(Z59=0,"-",Z59/Z$88)</f>
        <v>-</v>
      </c>
      <c r="AC59" s="42" t="str">
        <f t="shared" si="278"/>
        <v>-</v>
      </c>
      <c r="AD59" s="68">
        <f>SUM(AD56:AD58)</f>
        <v>0</v>
      </c>
      <c r="AE59" s="40">
        <f>SUM(AE56:AE58)</f>
        <v>0</v>
      </c>
      <c r="AF59" s="41" t="str">
        <f>IF(AD59=0,"-",AD59/AD$88)</f>
        <v>-</v>
      </c>
      <c r="AG59" s="41" t="str">
        <f>IF(AE59=0,"-",AE59/AE$88)</f>
        <v>-</v>
      </c>
      <c r="AH59" s="42" t="str">
        <f t="shared" si="280"/>
        <v>-</v>
      </c>
      <c r="AI59" s="68">
        <f>SUM(AI56:AI58)</f>
        <v>84</v>
      </c>
      <c r="AJ59" s="40">
        <f>SUM(AJ56:AJ58)</f>
        <v>342093.31</v>
      </c>
      <c r="AK59" s="41">
        <f>IF(AI59=0,"-",AI59/AI$88)</f>
        <v>0.1126005361930295</v>
      </c>
      <c r="AL59" s="41">
        <f>IF(AJ59=0,"-",AJ59/AJ$88)</f>
        <v>0.14158049191090466</v>
      </c>
      <c r="AM59" s="42">
        <f t="shared" si="282"/>
        <v>4072.5394047619047</v>
      </c>
      <c r="AN59" s="16"/>
      <c r="AO59" s="68">
        <f>SUM(AO56:AO58)</f>
        <v>143</v>
      </c>
      <c r="AP59" s="40">
        <f>SUM(AP56:AP58)</f>
        <v>412951.19</v>
      </c>
      <c r="AQ59" s="41">
        <f>IF(AO59=0,"-",AO59/AO$88)</f>
        <v>0.1866840731070496</v>
      </c>
      <c r="AR59" s="41">
        <f>IF(AP59=0,"-",AP59/AP$88)</f>
        <v>0.21833580209725595</v>
      </c>
      <c r="AS59" s="42">
        <f t="shared" si="284"/>
        <v>2887.7705594405593</v>
      </c>
      <c r="AT59" s="68">
        <f>SUM(AT56:AT58)</f>
        <v>0</v>
      </c>
      <c r="AU59" s="40">
        <f>SUM(AU56:AU58)</f>
        <v>0</v>
      </c>
      <c r="AV59" s="41" t="str">
        <f>IF(AT59=0,"-",AT59/AT$88)</f>
        <v>-</v>
      </c>
      <c r="AW59" s="41" t="str">
        <f>IF(AU59=0,"-",AU59/AU$88)</f>
        <v>-</v>
      </c>
      <c r="AX59" s="42" t="str">
        <f t="shared" si="286"/>
        <v>-</v>
      </c>
      <c r="AY59" s="68">
        <f>SUM(AY56:AY58)</f>
        <v>0</v>
      </c>
      <c r="AZ59" s="40">
        <f>SUM(AZ56:AZ58)</f>
        <v>0</v>
      </c>
      <c r="BA59" s="41" t="str">
        <f>IF(AY59=0,"-",AY59/AY$88)</f>
        <v>-</v>
      </c>
      <c r="BB59" s="41" t="str">
        <f>IF(AZ59=0,"-",AZ59/AZ$88)</f>
        <v>-</v>
      </c>
      <c r="BC59" s="42" t="str">
        <f t="shared" si="288"/>
        <v>-</v>
      </c>
      <c r="BD59" s="68">
        <f>SUM(BD56:BD58)</f>
        <v>0</v>
      </c>
      <c r="BE59" s="40">
        <f>SUM(BE56:BE58)</f>
        <v>0</v>
      </c>
      <c r="BF59" s="41" t="str">
        <f>IF(BD59=0,"-",BD59/BD$88)</f>
        <v>-</v>
      </c>
      <c r="BG59" s="41" t="str">
        <f>IF(BE59=0,"-",BE59/BE$88)</f>
        <v>-</v>
      </c>
      <c r="BH59" s="42" t="str">
        <f t="shared" si="290"/>
        <v>-</v>
      </c>
      <c r="BI59" s="68">
        <f>SUM(BI56:BI58)</f>
        <v>0</v>
      </c>
      <c r="BJ59" s="40">
        <f>SUM(BJ56:BJ58)</f>
        <v>0</v>
      </c>
      <c r="BK59" s="41" t="str">
        <f>IF(BI59=0,"-",BI59/BI$88)</f>
        <v>-</v>
      </c>
      <c r="BL59" s="41" t="str">
        <f>IF(BJ59=0,"-",BJ59/BJ$88)</f>
        <v>-</v>
      </c>
      <c r="BM59" s="42" t="str">
        <f t="shared" si="292"/>
        <v>-</v>
      </c>
      <c r="BN59" s="68">
        <f>SUM(BN56:BN58)</f>
        <v>0</v>
      </c>
      <c r="BO59" s="40">
        <f>SUM(BO56:BO58)</f>
        <v>0</v>
      </c>
      <c r="BP59" s="41" t="str">
        <f>IF(BN59=0,"-",BN59/BN$88)</f>
        <v>-</v>
      </c>
      <c r="BQ59" s="41" t="str">
        <f>IF(BO59=0,"-",BO59/BO$88)</f>
        <v>-</v>
      </c>
      <c r="BR59" s="42" t="str">
        <f t="shared" si="294"/>
        <v>-</v>
      </c>
      <c r="BS59" s="68">
        <f>SUM(BS56:BS58)</f>
        <v>143</v>
      </c>
      <c r="BT59" s="40">
        <f>SUM(BT56:BT58)</f>
        <v>412951.19</v>
      </c>
      <c r="BU59" s="41">
        <f>IF(BS59=0,"-",BS59/BS$88)</f>
        <v>0.27659574468085107</v>
      </c>
      <c r="BV59" s="41">
        <f>IF(BT59=0,"-",BT59/BT$88)</f>
        <v>0.37820919237380435</v>
      </c>
      <c r="BW59" s="42">
        <f t="shared" si="296"/>
        <v>2887.7705594405593</v>
      </c>
      <c r="BY59" s="68">
        <f>SUM(BY56:BY58)</f>
        <v>227</v>
      </c>
      <c r="BZ59" s="40">
        <f>SUM(BZ56:BZ58)</f>
        <v>755044.5</v>
      </c>
      <c r="CA59" s="41">
        <f>IF(BY59=0,"-",BY59/BY$88)</f>
        <v>0.17973079968329375</v>
      </c>
      <c r="CB59" s="41">
        <f>IF(BZ59=0,"-",BZ59/BZ$88)</f>
        <v>0.21522857366909712</v>
      </c>
      <c r="CC59" s="42">
        <f t="shared" si="298"/>
        <v>3326.1872246696034</v>
      </c>
    </row>
    <row r="60" spans="3:81" s="3" customFormat="1" ht="4.55" customHeight="1" outlineLevel="1" thickTop="1" thickBot="1" x14ac:dyDescent="0.35">
      <c r="C60"/>
      <c r="D60"/>
      <c r="E60" s="50">
        <f>E9</f>
        <v>128</v>
      </c>
      <c r="F60" s="51">
        <f>F9</f>
        <v>394110.24</v>
      </c>
      <c r="G60" s="52">
        <f>IF(E60=0,"-",E60/E$63)</f>
        <v>4.7407407407407405</v>
      </c>
      <c r="H60" s="52">
        <f>IF(F60=0,"-",F60/F$63)</f>
        <v>16.858347787960774</v>
      </c>
      <c r="I60" s="51">
        <f t="shared" si="270"/>
        <v>3078.9862499999999</v>
      </c>
      <c r="J60" s="50">
        <f>J9</f>
        <v>69</v>
      </c>
      <c r="K60" s="51">
        <f>K9</f>
        <v>239090</v>
      </c>
      <c r="L60" s="52">
        <f>IF(J60=0,"-",J60/J$63)</f>
        <v>3.45</v>
      </c>
      <c r="M60" s="52">
        <f>IF(K60=0,"-",K60/K$63)</f>
        <v>16.4582623450735</v>
      </c>
      <c r="N60" s="51">
        <f t="shared" si="272"/>
        <v>3465.072463768116</v>
      </c>
      <c r="O60" s="50">
        <f>O9</f>
        <v>15</v>
      </c>
      <c r="P60" s="51">
        <f>P9</f>
        <v>62415</v>
      </c>
      <c r="Q60" s="52">
        <f>IF(O60=0,"-",O60/O$63)</f>
        <v>1.5</v>
      </c>
      <c r="R60" s="52">
        <f>IF(P60=0,"-",P60/P$63)</f>
        <v>7.7824189526184542</v>
      </c>
      <c r="S60" s="51">
        <f t="shared" si="274"/>
        <v>4161</v>
      </c>
      <c r="T60" s="50">
        <f>T9</f>
        <v>0</v>
      </c>
      <c r="U60" s="51">
        <f>U9</f>
        <v>0</v>
      </c>
      <c r="V60" s="52" t="str">
        <f>IF(T60=0,"-",T60/T$63)</f>
        <v>-</v>
      </c>
      <c r="W60" s="52" t="str">
        <f>IF(U60=0,"-",U60/U$63)</f>
        <v>-</v>
      </c>
      <c r="X60" s="51" t="str">
        <f t="shared" si="276"/>
        <v>-</v>
      </c>
      <c r="Y60" s="50">
        <f>Y9</f>
        <v>0</v>
      </c>
      <c r="Z60" s="51">
        <f>Z9</f>
        <v>0</v>
      </c>
      <c r="AA60" s="52" t="str">
        <f>IF(Y60=0,"-",Y60/Y$63)</f>
        <v>-</v>
      </c>
      <c r="AB60" s="52" t="str">
        <f>IF(Z60=0,"-",Z60/Z$63)</f>
        <v>-</v>
      </c>
      <c r="AC60" s="51" t="str">
        <f t="shared" si="278"/>
        <v>-</v>
      </c>
      <c r="AD60" s="50">
        <f>AD9</f>
        <v>0</v>
      </c>
      <c r="AE60" s="51">
        <f>AE9</f>
        <v>0</v>
      </c>
      <c r="AF60" s="52" t="str">
        <f>IF(AD60=0,"-",AD60/AD$63)</f>
        <v>-</v>
      </c>
      <c r="AG60" s="52" t="str">
        <f>IF(AE60=0,"-",AE60/AE$63)</f>
        <v>-</v>
      </c>
      <c r="AH60" s="51" t="str">
        <f t="shared" si="280"/>
        <v>-</v>
      </c>
      <c r="AI60" s="50">
        <f>AI9</f>
        <v>212</v>
      </c>
      <c r="AJ60" s="51">
        <f>AJ9</f>
        <v>695615.24</v>
      </c>
      <c r="AK60" s="52">
        <f>IF(AI60=0,"-",AI60/AI$63)</f>
        <v>3.7192982456140351</v>
      </c>
      <c r="AL60" s="52">
        <f>IF(AJ60=0,"-",AJ60/AJ$63)</f>
        <v>15.146832212660696</v>
      </c>
      <c r="AM60" s="51">
        <f t="shared" si="282"/>
        <v>3281.203962264151</v>
      </c>
      <c r="AN60" s="10"/>
      <c r="AO60" s="50">
        <f>AO9</f>
        <v>0</v>
      </c>
      <c r="AP60" s="51">
        <f>AP9</f>
        <v>0</v>
      </c>
      <c r="AQ60" s="52" t="str">
        <f>IF(AO60=0,"-",AO60/AO$63)</f>
        <v>-</v>
      </c>
      <c r="AR60" s="52" t="str">
        <f>IF(AP60=0,"-",AP60/AP$63)</f>
        <v>-</v>
      </c>
      <c r="AS60" s="51" t="str">
        <f t="shared" si="284"/>
        <v>-</v>
      </c>
      <c r="AT60" s="50">
        <f>AT9</f>
        <v>0</v>
      </c>
      <c r="AU60" s="51">
        <f>AU9</f>
        <v>0</v>
      </c>
      <c r="AV60" s="52" t="str">
        <f>IF(AT60=0,"-",AT60/AT$63)</f>
        <v>-</v>
      </c>
      <c r="AW60" s="52" t="str">
        <f>IF(AU60=0,"-",AU60/AU$63)</f>
        <v>-</v>
      </c>
      <c r="AX60" s="51" t="str">
        <f t="shared" si="286"/>
        <v>-</v>
      </c>
      <c r="AY60" s="50">
        <f>AY9</f>
        <v>0</v>
      </c>
      <c r="AZ60" s="51">
        <f>AZ9</f>
        <v>0</v>
      </c>
      <c r="BA60" s="52" t="str">
        <f>IF(AY60=0,"-",AY60/AY$63)</f>
        <v>-</v>
      </c>
      <c r="BB60" s="52" t="str">
        <f>IF(AZ60=0,"-",AZ60/AZ$63)</f>
        <v>-</v>
      </c>
      <c r="BC60" s="51" t="str">
        <f t="shared" si="288"/>
        <v>-</v>
      </c>
      <c r="BD60" s="50">
        <f>BD9</f>
        <v>0</v>
      </c>
      <c r="BE60" s="51">
        <f>BE9</f>
        <v>0</v>
      </c>
      <c r="BF60" s="52" t="str">
        <f>IF(BD60=0,"-",BD60/BD$63)</f>
        <v>-</v>
      </c>
      <c r="BG60" s="52" t="str">
        <f>IF(BE60=0,"-",BE60/BE$63)</f>
        <v>-</v>
      </c>
      <c r="BH60" s="51" t="str">
        <f t="shared" si="290"/>
        <v>-</v>
      </c>
      <c r="BI60" s="50">
        <f>BI9</f>
        <v>0</v>
      </c>
      <c r="BJ60" s="51">
        <f>BJ9</f>
        <v>0</v>
      </c>
      <c r="BK60" s="52" t="str">
        <f>IF(BI60=0,"-",BI60/BI$63)</f>
        <v>-</v>
      </c>
      <c r="BL60" s="52" t="str">
        <f>IF(BJ60=0,"-",BJ60/BJ$63)</f>
        <v>-</v>
      </c>
      <c r="BM60" s="51" t="str">
        <f t="shared" si="292"/>
        <v>-</v>
      </c>
      <c r="BN60" s="50">
        <f>BN9</f>
        <v>0</v>
      </c>
      <c r="BO60" s="51">
        <f>BO9</f>
        <v>0</v>
      </c>
      <c r="BP60" s="52" t="str">
        <f>IF(BN60=0,"-",BN60/BN$63)</f>
        <v>-</v>
      </c>
      <c r="BQ60" s="52" t="str">
        <f>IF(BO60=0,"-",BO60/BO$63)</f>
        <v>-</v>
      </c>
      <c r="BR60" s="51" t="str">
        <f t="shared" si="294"/>
        <v>-</v>
      </c>
      <c r="BS60" s="50">
        <f>BS9</f>
        <v>0</v>
      </c>
      <c r="BT60" s="51">
        <f>BT9</f>
        <v>0</v>
      </c>
      <c r="BU60" s="52" t="str">
        <f>IF(BS60=0,"-",BS60/BS$63)</f>
        <v>-</v>
      </c>
      <c r="BV60" s="52" t="str">
        <f>IF(BT60=0,"-",BT60/BT$63)</f>
        <v>-</v>
      </c>
      <c r="BW60" s="51" t="str">
        <f t="shared" si="296"/>
        <v>-</v>
      </c>
      <c r="BY60" s="50">
        <f>BY9</f>
        <v>212</v>
      </c>
      <c r="BZ60" s="51">
        <f>BZ9</f>
        <v>695615.24</v>
      </c>
      <c r="CA60" s="52">
        <f>IF(BY60=0,"-",BY60/BY$63)</f>
        <v>3.4193548387096775</v>
      </c>
      <c r="CB60" s="52">
        <f>IF(BZ60=0,"-",BZ60/BZ$63)</f>
        <v>13.359314672185425</v>
      </c>
      <c r="CC60" s="51">
        <f t="shared" si="298"/>
        <v>3281.203962264151</v>
      </c>
    </row>
    <row r="61" spans="3:81" s="3" customFormat="1" ht="16" customHeight="1" outlineLevel="1" thickTop="1" x14ac:dyDescent="0.3">
      <c r="C61" s="137" t="s">
        <v>26</v>
      </c>
      <c r="D61" s="8" t="s">
        <v>17</v>
      </c>
      <c r="E61" s="65">
        <f>E9</f>
        <v>128</v>
      </c>
      <c r="F61" s="36">
        <f>F9</f>
        <v>394110.24</v>
      </c>
      <c r="G61" s="37">
        <f t="shared" ref="G61:H63" si="299">IF(E61=0,"-",E61/E$64)</f>
        <v>0.52459016393442626</v>
      </c>
      <c r="H61" s="37">
        <f t="shared" si="299"/>
        <v>0.65148588067088975</v>
      </c>
      <c r="I61" s="38">
        <f t="shared" si="270"/>
        <v>3078.9862499999999</v>
      </c>
      <c r="J61" s="65">
        <f>J9</f>
        <v>69</v>
      </c>
      <c r="K61" s="36">
        <f>K9</f>
        <v>239090</v>
      </c>
      <c r="L61" s="37">
        <f t="shared" ref="L61:M63" si="300">IF(J61=0,"-",J61/J$64)</f>
        <v>0.45098039215686275</v>
      </c>
      <c r="M61" s="37">
        <f t="shared" si="300"/>
        <v>0.64011606209937033</v>
      </c>
      <c r="N61" s="38">
        <f t="shared" si="272"/>
        <v>3465.072463768116</v>
      </c>
      <c r="O61" s="65">
        <f>O9</f>
        <v>15</v>
      </c>
      <c r="P61" s="36">
        <f>P9</f>
        <v>62415</v>
      </c>
      <c r="Q61" s="37">
        <f t="shared" ref="Q61:R63" si="301">IF(O61=0,"-",O61/O$64)</f>
        <v>0.28846153846153844</v>
      </c>
      <c r="R61" s="37">
        <f t="shared" si="301"/>
        <v>0.40174433573635426</v>
      </c>
      <c r="S61" s="38">
        <f t="shared" si="274"/>
        <v>4161</v>
      </c>
      <c r="T61" s="65">
        <f>T9</f>
        <v>0</v>
      </c>
      <c r="U61" s="36">
        <f>U9</f>
        <v>0</v>
      </c>
      <c r="V61" s="37" t="str">
        <f t="shared" ref="V61:W63" si="302">IF(T61=0,"-",T61/T$64)</f>
        <v>-</v>
      </c>
      <c r="W61" s="37" t="str">
        <f t="shared" si="302"/>
        <v>-</v>
      </c>
      <c r="X61" s="38" t="str">
        <f t="shared" si="276"/>
        <v>-</v>
      </c>
      <c r="Y61" s="65">
        <f>Y9</f>
        <v>0</v>
      </c>
      <c r="Z61" s="36">
        <f>Z9</f>
        <v>0</v>
      </c>
      <c r="AA61" s="37" t="str">
        <f t="shared" ref="AA61:AB63" si="303">IF(Y61=0,"-",Y61/Y$64)</f>
        <v>-</v>
      </c>
      <c r="AB61" s="37" t="str">
        <f t="shared" si="303"/>
        <v>-</v>
      </c>
      <c r="AC61" s="38" t="str">
        <f t="shared" si="278"/>
        <v>-</v>
      </c>
      <c r="AD61" s="65">
        <f>AD9</f>
        <v>0</v>
      </c>
      <c r="AE61" s="36">
        <f>AE9</f>
        <v>0</v>
      </c>
      <c r="AF61" s="37" t="str">
        <f t="shared" ref="AF61:AG63" si="304">IF(AD61=0,"-",AD61/AD$64)</f>
        <v>-</v>
      </c>
      <c r="AG61" s="37" t="str">
        <f t="shared" si="304"/>
        <v>-</v>
      </c>
      <c r="AH61" s="38" t="str">
        <f t="shared" si="280"/>
        <v>-</v>
      </c>
      <c r="AI61" s="65">
        <f>AI9</f>
        <v>212</v>
      </c>
      <c r="AJ61" s="36">
        <f>AJ9</f>
        <v>695615.24</v>
      </c>
      <c r="AK61" s="37">
        <f t="shared" ref="AK61:AL63" si="305">IF(AI61=0,"-",AI61/AI$64)</f>
        <v>0.47216035634743875</v>
      </c>
      <c r="AL61" s="37">
        <f t="shared" si="305"/>
        <v>0.61351959413057711</v>
      </c>
      <c r="AM61" s="38">
        <f t="shared" si="282"/>
        <v>3281.203962264151</v>
      </c>
      <c r="AN61" s="10"/>
      <c r="AO61" s="65">
        <f>AO9</f>
        <v>0</v>
      </c>
      <c r="AP61" s="36">
        <f>AP9</f>
        <v>0</v>
      </c>
      <c r="AQ61" s="37" t="str">
        <f t="shared" ref="AQ61:AR63" si="306">IF(AO61=0,"-",AO61/AO$64)</f>
        <v>-</v>
      </c>
      <c r="AR61" s="37" t="str">
        <f t="shared" si="306"/>
        <v>-</v>
      </c>
      <c r="AS61" s="38" t="str">
        <f t="shared" si="284"/>
        <v>-</v>
      </c>
      <c r="AT61" s="65">
        <f>AT9</f>
        <v>0</v>
      </c>
      <c r="AU61" s="36">
        <f>AU9</f>
        <v>0</v>
      </c>
      <c r="AV61" s="37" t="str">
        <f t="shared" ref="AV61:AW63" si="307">IF(AT61=0,"-",AT61/AT$64)</f>
        <v>-</v>
      </c>
      <c r="AW61" s="37" t="str">
        <f t="shared" si="307"/>
        <v>-</v>
      </c>
      <c r="AX61" s="38" t="str">
        <f t="shared" si="286"/>
        <v>-</v>
      </c>
      <c r="AY61" s="65">
        <f>AY9</f>
        <v>0</v>
      </c>
      <c r="AZ61" s="36">
        <f>AZ9</f>
        <v>0</v>
      </c>
      <c r="BA61" s="37" t="str">
        <f t="shared" ref="BA61:BB63" si="308">IF(AY61=0,"-",AY61/AY$64)</f>
        <v>-</v>
      </c>
      <c r="BB61" s="37" t="str">
        <f t="shared" si="308"/>
        <v>-</v>
      </c>
      <c r="BC61" s="38" t="str">
        <f t="shared" si="288"/>
        <v>-</v>
      </c>
      <c r="BD61" s="65">
        <f>BD9</f>
        <v>0</v>
      </c>
      <c r="BE61" s="36">
        <f>BE9</f>
        <v>0</v>
      </c>
      <c r="BF61" s="37" t="str">
        <f t="shared" ref="BF61:BG63" si="309">IF(BD61=0,"-",BD61/BD$64)</f>
        <v>-</v>
      </c>
      <c r="BG61" s="37" t="str">
        <f t="shared" si="309"/>
        <v>-</v>
      </c>
      <c r="BH61" s="38" t="str">
        <f t="shared" si="290"/>
        <v>-</v>
      </c>
      <c r="BI61" s="65">
        <f>BI9</f>
        <v>0</v>
      </c>
      <c r="BJ61" s="36">
        <f>BJ9</f>
        <v>0</v>
      </c>
      <c r="BK61" s="37" t="str">
        <f t="shared" ref="BK61:BL63" si="310">IF(BI61=0,"-",BI61/BI$64)</f>
        <v>-</v>
      </c>
      <c r="BL61" s="37" t="str">
        <f t="shared" si="310"/>
        <v>-</v>
      </c>
      <c r="BM61" s="38" t="str">
        <f t="shared" si="292"/>
        <v>-</v>
      </c>
      <c r="BN61" s="65">
        <f>BN9</f>
        <v>0</v>
      </c>
      <c r="BO61" s="36">
        <f>BO9</f>
        <v>0</v>
      </c>
      <c r="BP61" s="37" t="str">
        <f t="shared" ref="BP61:BQ63" si="311">IF(BN61=0,"-",BN61/BN$64)</f>
        <v>-</v>
      </c>
      <c r="BQ61" s="37" t="str">
        <f t="shared" si="311"/>
        <v>-</v>
      </c>
      <c r="BR61" s="38" t="str">
        <f t="shared" si="294"/>
        <v>-</v>
      </c>
      <c r="BS61" s="65">
        <f>BS9</f>
        <v>0</v>
      </c>
      <c r="BT61" s="36">
        <f>BT9</f>
        <v>0</v>
      </c>
      <c r="BU61" s="37" t="str">
        <f t="shared" ref="BU61:BV63" si="312">IF(BS61=0,"-",BS61/BS$64)</f>
        <v>-</v>
      </c>
      <c r="BV61" s="37" t="str">
        <f t="shared" si="312"/>
        <v>-</v>
      </c>
      <c r="BW61" s="38" t="str">
        <f t="shared" si="296"/>
        <v>-</v>
      </c>
      <c r="BY61" s="65">
        <f>BY9</f>
        <v>212</v>
      </c>
      <c r="BZ61" s="36">
        <f>BZ9</f>
        <v>695615.24</v>
      </c>
      <c r="CA61" s="37">
        <f t="shared" ref="CA61:CB63" si="313">IF(BY61=0,"-",BY61/BY$64)</f>
        <v>0.45299145299145299</v>
      </c>
      <c r="CB61" s="37">
        <f t="shared" si="313"/>
        <v>0.5947359955416639</v>
      </c>
      <c r="CC61" s="38">
        <f t="shared" si="298"/>
        <v>3281.203962264151</v>
      </c>
    </row>
    <row r="62" spans="3:81" s="3" customFormat="1" ht="15.05" customHeight="1" outlineLevel="1" x14ac:dyDescent="0.3">
      <c r="C62" s="138"/>
      <c r="D62" s="9" t="s">
        <v>18</v>
      </c>
      <c r="E62" s="66">
        <f>E19</f>
        <v>89</v>
      </c>
      <c r="F62" s="47">
        <f>F19</f>
        <v>187452.58</v>
      </c>
      <c r="G62" s="48">
        <f t="shared" si="299"/>
        <v>0.36475409836065575</v>
      </c>
      <c r="H62" s="48">
        <f t="shared" si="299"/>
        <v>0.30986941411451374</v>
      </c>
      <c r="I62" s="49">
        <f t="shared" si="270"/>
        <v>2106.2087640449436</v>
      </c>
      <c r="J62" s="66">
        <f>J19</f>
        <v>64</v>
      </c>
      <c r="K62" s="47">
        <f>K19</f>
        <v>119893.34</v>
      </c>
      <c r="L62" s="48">
        <f t="shared" si="300"/>
        <v>0.41830065359477125</v>
      </c>
      <c r="M62" s="48">
        <f t="shared" si="300"/>
        <v>0.32099064232189101</v>
      </c>
      <c r="N62" s="49">
        <f t="shared" si="272"/>
        <v>1873.3334374999999</v>
      </c>
      <c r="O62" s="66">
        <f>O19</f>
        <v>27</v>
      </c>
      <c r="P62" s="47">
        <f>P19</f>
        <v>84925</v>
      </c>
      <c r="Q62" s="48">
        <f t="shared" si="301"/>
        <v>0.51923076923076927</v>
      </c>
      <c r="R62" s="48">
        <f t="shared" si="301"/>
        <v>0.54663362512873326</v>
      </c>
      <c r="S62" s="49">
        <f t="shared" si="274"/>
        <v>3145.3703703703704</v>
      </c>
      <c r="T62" s="66">
        <f>T19</f>
        <v>0</v>
      </c>
      <c r="U62" s="47">
        <f>U19</f>
        <v>0</v>
      </c>
      <c r="V62" s="48" t="str">
        <f t="shared" si="302"/>
        <v>-</v>
      </c>
      <c r="W62" s="48" t="str">
        <f t="shared" si="302"/>
        <v>-</v>
      </c>
      <c r="X62" s="49" t="str">
        <f t="shared" si="276"/>
        <v>-</v>
      </c>
      <c r="Y62" s="66">
        <f>Y19</f>
        <v>0</v>
      </c>
      <c r="Z62" s="47">
        <f>Z19</f>
        <v>0</v>
      </c>
      <c r="AA62" s="48" t="str">
        <f t="shared" si="303"/>
        <v>-</v>
      </c>
      <c r="AB62" s="48" t="str">
        <f t="shared" si="303"/>
        <v>-</v>
      </c>
      <c r="AC62" s="49" t="str">
        <f t="shared" si="278"/>
        <v>-</v>
      </c>
      <c r="AD62" s="66">
        <f>AD19</f>
        <v>0</v>
      </c>
      <c r="AE62" s="47">
        <f>AE19</f>
        <v>0</v>
      </c>
      <c r="AF62" s="48" t="str">
        <f t="shared" si="304"/>
        <v>-</v>
      </c>
      <c r="AG62" s="48" t="str">
        <f t="shared" si="304"/>
        <v>-</v>
      </c>
      <c r="AH62" s="49" t="str">
        <f t="shared" si="280"/>
        <v>-</v>
      </c>
      <c r="AI62" s="66">
        <f>AI19</f>
        <v>180</v>
      </c>
      <c r="AJ62" s="47">
        <f>AJ19</f>
        <v>392270.92</v>
      </c>
      <c r="AK62" s="48">
        <f t="shared" si="305"/>
        <v>0.40089086859688194</v>
      </c>
      <c r="AL62" s="48">
        <f t="shared" si="305"/>
        <v>0.3459755936739225</v>
      </c>
      <c r="AM62" s="49">
        <f t="shared" si="282"/>
        <v>2179.2828888888889</v>
      </c>
      <c r="AN62" s="10"/>
      <c r="AO62" s="66">
        <f>AO19</f>
        <v>14</v>
      </c>
      <c r="AP62" s="47">
        <f>AP19</f>
        <v>29664.37</v>
      </c>
      <c r="AQ62" s="48">
        <f t="shared" si="306"/>
        <v>0.73684210526315785</v>
      </c>
      <c r="AR62" s="48">
        <f t="shared" si="306"/>
        <v>0.8283996453430329</v>
      </c>
      <c r="AS62" s="49">
        <f t="shared" si="284"/>
        <v>2118.8835714285715</v>
      </c>
      <c r="AT62" s="66">
        <f>AT19</f>
        <v>0</v>
      </c>
      <c r="AU62" s="47">
        <f>AU19</f>
        <v>0</v>
      </c>
      <c r="AV62" s="48" t="str">
        <f t="shared" si="307"/>
        <v>-</v>
      </c>
      <c r="AW62" s="48" t="str">
        <f t="shared" si="307"/>
        <v>-</v>
      </c>
      <c r="AX62" s="49" t="str">
        <f t="shared" si="286"/>
        <v>-</v>
      </c>
      <c r="AY62" s="66">
        <f>AY19</f>
        <v>0</v>
      </c>
      <c r="AZ62" s="47">
        <f>AZ19</f>
        <v>0</v>
      </c>
      <c r="BA62" s="48" t="str">
        <f t="shared" si="308"/>
        <v>-</v>
      </c>
      <c r="BB62" s="48" t="str">
        <f t="shared" si="308"/>
        <v>-</v>
      </c>
      <c r="BC62" s="49" t="str">
        <f t="shared" si="288"/>
        <v>-</v>
      </c>
      <c r="BD62" s="66">
        <f>BD19</f>
        <v>0</v>
      </c>
      <c r="BE62" s="47">
        <f>BE19</f>
        <v>0</v>
      </c>
      <c r="BF62" s="48" t="str">
        <f t="shared" si="309"/>
        <v>-</v>
      </c>
      <c r="BG62" s="48" t="str">
        <f t="shared" si="309"/>
        <v>-</v>
      </c>
      <c r="BH62" s="49" t="str">
        <f t="shared" si="290"/>
        <v>-</v>
      </c>
      <c r="BI62" s="66">
        <f>BI19</f>
        <v>0</v>
      </c>
      <c r="BJ62" s="47">
        <f>BJ19</f>
        <v>0</v>
      </c>
      <c r="BK62" s="48" t="str">
        <f t="shared" si="310"/>
        <v>-</v>
      </c>
      <c r="BL62" s="48" t="str">
        <f t="shared" si="310"/>
        <v>-</v>
      </c>
      <c r="BM62" s="49" t="str">
        <f t="shared" si="292"/>
        <v>-</v>
      </c>
      <c r="BN62" s="66">
        <f>BN19</f>
        <v>0</v>
      </c>
      <c r="BO62" s="47">
        <f>BO19</f>
        <v>0</v>
      </c>
      <c r="BP62" s="48" t="str">
        <f t="shared" si="311"/>
        <v>-</v>
      </c>
      <c r="BQ62" s="48" t="str">
        <f t="shared" si="311"/>
        <v>-</v>
      </c>
      <c r="BR62" s="49" t="str">
        <f t="shared" si="294"/>
        <v>-</v>
      </c>
      <c r="BS62" s="66">
        <f>BS19</f>
        <v>14</v>
      </c>
      <c r="BT62" s="47">
        <f>BT19</f>
        <v>29664.37</v>
      </c>
      <c r="BU62" s="48">
        <f t="shared" si="312"/>
        <v>0.73684210526315785</v>
      </c>
      <c r="BV62" s="48">
        <f t="shared" si="312"/>
        <v>0.8283996453430329</v>
      </c>
      <c r="BW62" s="49">
        <f t="shared" si="296"/>
        <v>2118.8835714285715</v>
      </c>
      <c r="BY62" s="66">
        <f>BY19</f>
        <v>194</v>
      </c>
      <c r="BZ62" s="47">
        <f>BZ19</f>
        <v>421935.29</v>
      </c>
      <c r="CA62" s="48">
        <f t="shared" si="313"/>
        <v>0.41452991452991456</v>
      </c>
      <c r="CB62" s="48">
        <f t="shared" si="313"/>
        <v>0.36074555346474391</v>
      </c>
      <c r="CC62" s="49">
        <f t="shared" si="298"/>
        <v>2174.9241752577318</v>
      </c>
    </row>
    <row r="63" spans="3:81" s="3" customFormat="1" ht="16" customHeight="1" outlineLevel="1" thickBot="1" x14ac:dyDescent="0.35">
      <c r="C63" s="139"/>
      <c r="D63" s="11" t="s">
        <v>0</v>
      </c>
      <c r="E63" s="67">
        <f>E29</f>
        <v>27</v>
      </c>
      <c r="F63" s="54">
        <f>F29</f>
        <v>23377.75</v>
      </c>
      <c r="G63" s="55">
        <f t="shared" si="299"/>
        <v>0.11065573770491803</v>
      </c>
      <c r="H63" s="55">
        <f t="shared" si="299"/>
        <v>3.8644705214596536E-2</v>
      </c>
      <c r="I63" s="56">
        <f t="shared" si="270"/>
        <v>865.84259259259261</v>
      </c>
      <c r="J63" s="67">
        <f>J29</f>
        <v>20</v>
      </c>
      <c r="K63" s="54">
        <f>K29</f>
        <v>14527.05</v>
      </c>
      <c r="L63" s="55">
        <f t="shared" si="300"/>
        <v>0.13071895424836602</v>
      </c>
      <c r="M63" s="55">
        <f t="shared" si="300"/>
        <v>3.8893295578738787E-2</v>
      </c>
      <c r="N63" s="56">
        <f t="shared" si="272"/>
        <v>726.35249999999996</v>
      </c>
      <c r="O63" s="67">
        <f>O29</f>
        <v>10</v>
      </c>
      <c r="P63" s="54">
        <f>P29</f>
        <v>8020</v>
      </c>
      <c r="Q63" s="55">
        <f t="shared" si="301"/>
        <v>0.19230769230769232</v>
      </c>
      <c r="R63" s="55">
        <f t="shared" si="301"/>
        <v>5.1622039134912465E-2</v>
      </c>
      <c r="S63" s="56">
        <f t="shared" si="274"/>
        <v>802</v>
      </c>
      <c r="T63" s="67">
        <f>T29</f>
        <v>0</v>
      </c>
      <c r="U63" s="54">
        <f>U29</f>
        <v>0</v>
      </c>
      <c r="V63" s="55" t="str">
        <f t="shared" si="302"/>
        <v>-</v>
      </c>
      <c r="W63" s="55" t="str">
        <f t="shared" si="302"/>
        <v>-</v>
      </c>
      <c r="X63" s="56" t="str">
        <f t="shared" si="276"/>
        <v>-</v>
      </c>
      <c r="Y63" s="67">
        <f>Y29</f>
        <v>0</v>
      </c>
      <c r="Z63" s="54">
        <f>Z29</f>
        <v>0</v>
      </c>
      <c r="AA63" s="55" t="str">
        <f t="shared" si="303"/>
        <v>-</v>
      </c>
      <c r="AB63" s="55" t="str">
        <f t="shared" si="303"/>
        <v>-</v>
      </c>
      <c r="AC63" s="56" t="str">
        <f t="shared" si="278"/>
        <v>-</v>
      </c>
      <c r="AD63" s="67">
        <f>AD29</f>
        <v>0</v>
      </c>
      <c r="AE63" s="54">
        <f>AE29</f>
        <v>0</v>
      </c>
      <c r="AF63" s="55" t="str">
        <f t="shared" si="304"/>
        <v>-</v>
      </c>
      <c r="AG63" s="55" t="str">
        <f t="shared" si="304"/>
        <v>-</v>
      </c>
      <c r="AH63" s="56" t="str">
        <f t="shared" si="280"/>
        <v>-</v>
      </c>
      <c r="AI63" s="67">
        <f>AI29</f>
        <v>57</v>
      </c>
      <c r="AJ63" s="54">
        <f>AJ29</f>
        <v>45924.800000000003</v>
      </c>
      <c r="AK63" s="55">
        <f t="shared" si="305"/>
        <v>0.12694877505567928</v>
      </c>
      <c r="AL63" s="55">
        <f t="shared" si="305"/>
        <v>4.0504812195500388E-2</v>
      </c>
      <c r="AM63" s="56">
        <f t="shared" si="282"/>
        <v>805.69824561403516</v>
      </c>
      <c r="AN63" s="10"/>
      <c r="AO63" s="67">
        <f>AO29</f>
        <v>5</v>
      </c>
      <c r="AP63" s="54">
        <f>AP29</f>
        <v>6144.88</v>
      </c>
      <c r="AQ63" s="55">
        <f t="shared" si="306"/>
        <v>0.26315789473684209</v>
      </c>
      <c r="AR63" s="55">
        <f t="shared" si="306"/>
        <v>0.17160035465696713</v>
      </c>
      <c r="AS63" s="56">
        <f t="shared" si="284"/>
        <v>1228.9760000000001</v>
      </c>
      <c r="AT63" s="67">
        <f>AT29</f>
        <v>0</v>
      </c>
      <c r="AU63" s="54">
        <f>AU29</f>
        <v>0</v>
      </c>
      <c r="AV63" s="55" t="str">
        <f t="shared" si="307"/>
        <v>-</v>
      </c>
      <c r="AW63" s="55" t="str">
        <f t="shared" si="307"/>
        <v>-</v>
      </c>
      <c r="AX63" s="56" t="str">
        <f t="shared" si="286"/>
        <v>-</v>
      </c>
      <c r="AY63" s="67">
        <f>AY29</f>
        <v>0</v>
      </c>
      <c r="AZ63" s="54">
        <f>AZ29</f>
        <v>0</v>
      </c>
      <c r="BA63" s="55" t="str">
        <f t="shared" si="308"/>
        <v>-</v>
      </c>
      <c r="BB63" s="55" t="str">
        <f t="shared" si="308"/>
        <v>-</v>
      </c>
      <c r="BC63" s="56" t="str">
        <f t="shared" si="288"/>
        <v>-</v>
      </c>
      <c r="BD63" s="67">
        <f>BD29</f>
        <v>0</v>
      </c>
      <c r="BE63" s="54">
        <f>BE29</f>
        <v>0</v>
      </c>
      <c r="BF63" s="55" t="str">
        <f t="shared" si="309"/>
        <v>-</v>
      </c>
      <c r="BG63" s="55" t="str">
        <f t="shared" si="309"/>
        <v>-</v>
      </c>
      <c r="BH63" s="56" t="str">
        <f t="shared" si="290"/>
        <v>-</v>
      </c>
      <c r="BI63" s="67">
        <f>BI29</f>
        <v>0</v>
      </c>
      <c r="BJ63" s="54">
        <f>BJ29</f>
        <v>0</v>
      </c>
      <c r="BK63" s="55" t="str">
        <f t="shared" si="310"/>
        <v>-</v>
      </c>
      <c r="BL63" s="55" t="str">
        <f t="shared" si="310"/>
        <v>-</v>
      </c>
      <c r="BM63" s="56" t="str">
        <f t="shared" si="292"/>
        <v>-</v>
      </c>
      <c r="BN63" s="67">
        <f>BN29</f>
        <v>0</v>
      </c>
      <c r="BO63" s="54">
        <f>BO29</f>
        <v>0</v>
      </c>
      <c r="BP63" s="55" t="str">
        <f t="shared" si="311"/>
        <v>-</v>
      </c>
      <c r="BQ63" s="55" t="str">
        <f t="shared" si="311"/>
        <v>-</v>
      </c>
      <c r="BR63" s="56" t="str">
        <f t="shared" si="294"/>
        <v>-</v>
      </c>
      <c r="BS63" s="67">
        <f>BS29</f>
        <v>5</v>
      </c>
      <c r="BT63" s="54">
        <f>BT29</f>
        <v>6144.88</v>
      </c>
      <c r="BU63" s="55">
        <f t="shared" si="312"/>
        <v>0.26315789473684209</v>
      </c>
      <c r="BV63" s="55">
        <f t="shared" si="312"/>
        <v>0.17160035465696713</v>
      </c>
      <c r="BW63" s="56">
        <f t="shared" si="296"/>
        <v>1228.9760000000001</v>
      </c>
      <c r="BY63" s="67">
        <f>BY29</f>
        <v>62</v>
      </c>
      <c r="BZ63" s="54">
        <f>BZ29</f>
        <v>52069.68</v>
      </c>
      <c r="CA63" s="55">
        <f t="shared" si="313"/>
        <v>0.13247863247863248</v>
      </c>
      <c r="CB63" s="55">
        <f t="shared" si="313"/>
        <v>4.4518450993592189E-2</v>
      </c>
      <c r="CC63" s="56">
        <f t="shared" si="298"/>
        <v>839.83354838709681</v>
      </c>
    </row>
    <row r="64" spans="3:81" s="3" customFormat="1" ht="16.600000000000001" customHeight="1" outlineLevel="1" thickTop="1" thickBot="1" x14ac:dyDescent="0.35">
      <c r="C64" s="6" t="str">
        <f>C61</f>
        <v>FA19</v>
      </c>
      <c r="D64" s="7"/>
      <c r="E64" s="68">
        <f>SUM(E61:E63)</f>
        <v>244</v>
      </c>
      <c r="F64" s="40">
        <f>SUM(F61:F63)</f>
        <v>604940.56999999995</v>
      </c>
      <c r="G64" s="41">
        <f>IF(E64=0,"-",E64/E$88)</f>
        <v>0.73493975903614461</v>
      </c>
      <c r="H64" s="41">
        <f>IF(F64=0,"-",F64/F$88)</f>
        <v>0.69652721969368248</v>
      </c>
      <c r="I64" s="42"/>
      <c r="J64" s="68">
        <f>SUM(J61:J63)</f>
        <v>153</v>
      </c>
      <c r="K64" s="40">
        <f>SUM(K61:K63)</f>
        <v>373510.38999999996</v>
      </c>
      <c r="L64" s="41">
        <f>IF(J64=0,"-",J64/J$88)</f>
        <v>0.60236220472440949</v>
      </c>
      <c r="M64" s="41">
        <f>IF(K64=0,"-",K64/K$88)</f>
        <v>0.4652239396209682</v>
      </c>
      <c r="N64" s="42"/>
      <c r="O64" s="68">
        <f>SUM(O61:O63)</f>
        <v>52</v>
      </c>
      <c r="P64" s="40">
        <f>SUM(P61:P63)</f>
        <v>155360</v>
      </c>
      <c r="Q64" s="41">
        <f>IF(O64=0,"-",O64/O$88)</f>
        <v>0.32500000000000001</v>
      </c>
      <c r="R64" s="41">
        <f>IF(P64=0,"-",P64/P$88)</f>
        <v>0.20857190803826145</v>
      </c>
      <c r="S64" s="42"/>
      <c r="T64" s="68">
        <f>SUM(T61:T63)</f>
        <v>0</v>
      </c>
      <c r="U64" s="40">
        <f>SUM(U61:U63)</f>
        <v>0</v>
      </c>
      <c r="V64" s="41" t="str">
        <f>IF(T64=0,"-",T64/T$88)</f>
        <v>-</v>
      </c>
      <c r="W64" s="41" t="str">
        <f>IF(U64=0,"-",U64/U$88)</f>
        <v>-</v>
      </c>
      <c r="X64" s="42"/>
      <c r="Y64" s="68">
        <f>SUM(Y61:Y63)</f>
        <v>0</v>
      </c>
      <c r="Z64" s="40">
        <f>SUM(Z61:Z63)</f>
        <v>0</v>
      </c>
      <c r="AA64" s="41" t="str">
        <f>IF(Y64=0,"-",Y64/Y$88)</f>
        <v>-</v>
      </c>
      <c r="AB64" s="41" t="str">
        <f>IF(Z64=0,"-",Z64/Z$88)</f>
        <v>-</v>
      </c>
      <c r="AC64" s="42"/>
      <c r="AD64" s="68">
        <f>SUM(AD61:AD63)</f>
        <v>0</v>
      </c>
      <c r="AE64" s="40">
        <f>SUM(AE61:AE63)</f>
        <v>0</v>
      </c>
      <c r="AF64" s="41" t="str">
        <f>IF(AD64=0,"-",AD64/AD$88)</f>
        <v>-</v>
      </c>
      <c r="AG64" s="41" t="str">
        <f>IF(AE64=0,"-",AE64/AE$88)</f>
        <v>-</v>
      </c>
      <c r="AH64" s="42"/>
      <c r="AI64" s="68">
        <f>SUM(AI61:AI63)</f>
        <v>449</v>
      </c>
      <c r="AJ64" s="40">
        <f>SUM(AJ61:AJ63)</f>
        <v>1133810.96</v>
      </c>
      <c r="AK64" s="41">
        <f>IF(AI64=0,"-",AI64/AI$88)</f>
        <v>0.60187667560321712</v>
      </c>
      <c r="AL64" s="41">
        <f>IF(AJ64=0,"-",AJ64/AJ$88)</f>
        <v>0.46924481934702272</v>
      </c>
      <c r="AM64" s="42"/>
      <c r="AN64" s="16"/>
      <c r="AO64" s="68">
        <f>SUM(AO61:AO63)</f>
        <v>19</v>
      </c>
      <c r="AP64" s="40">
        <f>SUM(AP61:AP63)</f>
        <v>35809.25</v>
      </c>
      <c r="AQ64" s="41">
        <f>IF(AO64=0,"-",AO64/AO$88)</f>
        <v>2.4804177545691905E-2</v>
      </c>
      <c r="AR64" s="41">
        <f>IF(AP64=0,"-",AP64/AP$88)</f>
        <v>1.8933088245250394E-2</v>
      </c>
      <c r="AS64" s="42"/>
      <c r="AT64" s="68">
        <f>SUM(AT61:AT63)</f>
        <v>0</v>
      </c>
      <c r="AU64" s="40">
        <f>SUM(AU61:AU63)</f>
        <v>0</v>
      </c>
      <c r="AV64" s="41" t="str">
        <f>IF(AT64=0,"-",AT64/AT$88)</f>
        <v>-</v>
      </c>
      <c r="AW64" s="41" t="str">
        <f>IF(AU64=0,"-",AU64/AU$88)</f>
        <v>-</v>
      </c>
      <c r="AX64" s="42"/>
      <c r="AY64" s="68">
        <f>SUM(AY61:AY63)</f>
        <v>0</v>
      </c>
      <c r="AZ64" s="40">
        <f>SUM(AZ61:AZ63)</f>
        <v>0</v>
      </c>
      <c r="BA64" s="41" t="str">
        <f>IF(AY64=0,"-",AY64/AY$88)</f>
        <v>-</v>
      </c>
      <c r="BB64" s="41" t="str">
        <f>IF(AZ64=0,"-",AZ64/AZ$88)</f>
        <v>-</v>
      </c>
      <c r="BC64" s="42"/>
      <c r="BD64" s="68">
        <f>SUM(BD61:BD63)</f>
        <v>0</v>
      </c>
      <c r="BE64" s="40">
        <f>SUM(BE61:BE63)</f>
        <v>0</v>
      </c>
      <c r="BF64" s="41" t="str">
        <f>IF(BD64=0,"-",BD64/BD$88)</f>
        <v>-</v>
      </c>
      <c r="BG64" s="41" t="str">
        <f>IF(BE64=0,"-",BE64/BE$88)</f>
        <v>-</v>
      </c>
      <c r="BH64" s="42"/>
      <c r="BI64" s="68">
        <f>SUM(BI61:BI63)</f>
        <v>0</v>
      </c>
      <c r="BJ64" s="40">
        <f>SUM(BJ61:BJ63)</f>
        <v>0</v>
      </c>
      <c r="BK64" s="41" t="str">
        <f>IF(BI64=0,"-",BI64/BI$88)</f>
        <v>-</v>
      </c>
      <c r="BL64" s="41" t="str">
        <f>IF(BJ64=0,"-",BJ64/BJ$88)</f>
        <v>-</v>
      </c>
      <c r="BM64" s="42"/>
      <c r="BN64" s="68">
        <f>SUM(BN61:BN63)</f>
        <v>0</v>
      </c>
      <c r="BO64" s="40">
        <f>SUM(BO61:BO63)</f>
        <v>0</v>
      </c>
      <c r="BP64" s="41" t="str">
        <f>IF(BN64=0,"-",BN64/BN$88)</f>
        <v>-</v>
      </c>
      <c r="BQ64" s="41" t="str">
        <f>IF(BO64=0,"-",BO64/BO$88)</f>
        <v>-</v>
      </c>
      <c r="BR64" s="42"/>
      <c r="BS64" s="68">
        <f>SUM(BS61:BS63)</f>
        <v>19</v>
      </c>
      <c r="BT64" s="40">
        <f>SUM(BT61:BT63)</f>
        <v>35809.25</v>
      </c>
      <c r="BU64" s="41">
        <f>IF(BS64=0,"-",BS64/BS$88)</f>
        <v>3.6750483558994199E-2</v>
      </c>
      <c r="BV64" s="41">
        <f>IF(BT64=0,"-",BT64/BT$88)</f>
        <v>3.2796581896305112E-2</v>
      </c>
      <c r="BW64" s="42"/>
      <c r="BY64" s="68">
        <f>SUM(BY61:BY63)</f>
        <v>468</v>
      </c>
      <c r="BZ64" s="40">
        <f>SUM(BZ61:BZ63)</f>
        <v>1169620.21</v>
      </c>
      <c r="CA64" s="41">
        <f>IF(BY64=0,"-",BY64/BY$88)</f>
        <v>0.37054631828978624</v>
      </c>
      <c r="CB64" s="41">
        <f>IF(BZ64=0,"-",BZ64/BZ$88)</f>
        <v>0.33340510331887702</v>
      </c>
      <c r="CC64" s="42"/>
    </row>
    <row r="65" spans="3:81" s="3" customFormat="1" ht="4.55" customHeight="1" outlineLevel="1" thickTop="1" thickBot="1" x14ac:dyDescent="0.35">
      <c r="C65"/>
      <c r="D65"/>
      <c r="E65" s="50">
        <f>E11</f>
        <v>0</v>
      </c>
      <c r="F65" s="51">
        <f>F11</f>
        <v>0</v>
      </c>
      <c r="G65" s="52" t="str">
        <f>IF(E65=0,"-",E65/E$72)</f>
        <v>-</v>
      </c>
      <c r="H65" s="52" t="str">
        <f>IF(F65=0,"-",F65/F$72)</f>
        <v>-</v>
      </c>
      <c r="I65" s="51" t="str">
        <f>IF(E65&gt;0,F65/E65,"-")</f>
        <v>-</v>
      </c>
      <c r="J65" s="50">
        <f>J11</f>
        <v>9</v>
      </c>
      <c r="K65" s="51">
        <f>K11</f>
        <v>57050</v>
      </c>
      <c r="L65" s="52">
        <f>IF(J65=0,"-",J65/J$72)</f>
        <v>3</v>
      </c>
      <c r="M65" s="52">
        <f>IF(K65=0,"-",K65/K$72)</f>
        <v>8.2209230778098483</v>
      </c>
      <c r="N65" s="51">
        <f>IF(J65&gt;0,K65/J65,"-")</f>
        <v>6338.8888888888887</v>
      </c>
      <c r="O65" s="50">
        <f>O11</f>
        <v>19</v>
      </c>
      <c r="P65" s="51">
        <f>P11</f>
        <v>134000</v>
      </c>
      <c r="Q65" s="52">
        <f>IF(O65=0,"-",O65/O$72)</f>
        <v>9.5</v>
      </c>
      <c r="R65" s="52">
        <f>IF(P65=0,"-",P65/P$72)</f>
        <v>38.285714285714285</v>
      </c>
      <c r="S65" s="51">
        <f>IF(O65&gt;0,P65/O65,"-")</f>
        <v>7052.6315789473683</v>
      </c>
      <c r="T65" s="50">
        <f>T11</f>
        <v>0</v>
      </c>
      <c r="U65" s="51">
        <f>U11</f>
        <v>0</v>
      </c>
      <c r="V65" s="52" t="str">
        <f>IF(T65=0,"-",T65/T$72)</f>
        <v>-</v>
      </c>
      <c r="W65" s="52" t="str">
        <f>IF(U65=0,"-",U65/U$72)</f>
        <v>-</v>
      </c>
      <c r="X65" s="51" t="str">
        <f>IF(T65&gt;0,U65/T65,"-")</f>
        <v>-</v>
      </c>
      <c r="Y65" s="50">
        <f>Y11</f>
        <v>0</v>
      </c>
      <c r="Z65" s="51">
        <f>Z11</f>
        <v>0</v>
      </c>
      <c r="AA65" s="52" t="str">
        <f>IF(Y65=0,"-",Y65/Y$72)</f>
        <v>-</v>
      </c>
      <c r="AB65" s="52" t="str">
        <f>IF(Z65=0,"-",Z65/Z$72)</f>
        <v>-</v>
      </c>
      <c r="AC65" s="51" t="str">
        <f>IF(Y65&gt;0,Z65/Y65,"-")</f>
        <v>-</v>
      </c>
      <c r="AD65" s="50">
        <f>AD11</f>
        <v>0</v>
      </c>
      <c r="AE65" s="51">
        <f>AE11</f>
        <v>0</v>
      </c>
      <c r="AF65" s="52" t="str">
        <f>IF(AD65=0,"-",AD65/AD$72)</f>
        <v>-</v>
      </c>
      <c r="AG65" s="52" t="str">
        <f>IF(AE65=0,"-",AE65/AE$72)</f>
        <v>-</v>
      </c>
      <c r="AH65" s="51" t="str">
        <f>IF(AD65&gt;0,AE65/AD65,"-")</f>
        <v>-</v>
      </c>
      <c r="AI65" s="50">
        <f>AI11</f>
        <v>28</v>
      </c>
      <c r="AJ65" s="51">
        <f>AJ11</f>
        <v>191050</v>
      </c>
      <c r="AK65" s="52">
        <f>IF(AI65=0,"-",AI65/AI$72)</f>
        <v>5.6</v>
      </c>
      <c r="AL65" s="52">
        <f>IF(AJ65=0,"-",AJ65/AJ$72)</f>
        <v>18.300492068190287</v>
      </c>
      <c r="AM65" s="51">
        <f>IF(AI65&gt;0,AJ65/AI65,"-")</f>
        <v>6823.2142857142853</v>
      </c>
      <c r="AN65" s="10"/>
      <c r="AO65" s="50">
        <f>AO11</f>
        <v>249</v>
      </c>
      <c r="AP65" s="51">
        <f>AP11</f>
        <v>799498.9</v>
      </c>
      <c r="AQ65" s="52">
        <f>IF(AO65=0,"-",AO65/AO$72)</f>
        <v>8.5862068965517242</v>
      </c>
      <c r="AR65" s="52">
        <f>IF(AP65=0,"-",AP65/AP$72)</f>
        <v>24.697601471911113</v>
      </c>
      <c r="AS65" s="51">
        <f>IF(AO65&gt;0,AP65/AO65,"-")</f>
        <v>3210.8389558232934</v>
      </c>
      <c r="AT65" s="50">
        <f>AT11</f>
        <v>0</v>
      </c>
      <c r="AU65" s="51">
        <f>AU11</f>
        <v>0</v>
      </c>
      <c r="AV65" s="52" t="str">
        <f>IF(AT65=0,"-",AT65/AT$72)</f>
        <v>-</v>
      </c>
      <c r="AW65" s="52" t="str">
        <f>IF(AU65=0,"-",AU65/AU$72)</f>
        <v>-</v>
      </c>
      <c r="AX65" s="51" t="str">
        <f>IF(AT65&gt;0,AU65/AT65,"-")</f>
        <v>-</v>
      </c>
      <c r="AY65" s="50">
        <f>AY11</f>
        <v>0</v>
      </c>
      <c r="AZ65" s="51">
        <f>AZ11</f>
        <v>0</v>
      </c>
      <c r="BA65" s="52" t="str">
        <f>IF(AY65=0,"-",AY65/AY$72)</f>
        <v>-</v>
      </c>
      <c r="BB65" s="52" t="str">
        <f>IF(AZ65=0,"-",AZ65/AZ$72)</f>
        <v>-</v>
      </c>
      <c r="BC65" s="51" t="str">
        <f>IF(AY65&gt;0,AZ65/AY65,"-")</f>
        <v>-</v>
      </c>
      <c r="BD65" s="50">
        <f>BD11</f>
        <v>0</v>
      </c>
      <c r="BE65" s="51">
        <f>BE11</f>
        <v>0</v>
      </c>
      <c r="BF65" s="52" t="str">
        <f>IF(BD65=0,"-",BD65/BD$72)</f>
        <v>-</v>
      </c>
      <c r="BG65" s="52" t="str">
        <f>IF(BE65=0,"-",BE65/BE$72)</f>
        <v>-</v>
      </c>
      <c r="BH65" s="51" t="str">
        <f>IF(BD65&gt;0,BE65/BD65,"-")</f>
        <v>-</v>
      </c>
      <c r="BI65" s="50">
        <f>BI11</f>
        <v>0</v>
      </c>
      <c r="BJ65" s="51">
        <f>BJ11</f>
        <v>0</v>
      </c>
      <c r="BK65" s="52" t="str">
        <f>IF(BI65=0,"-",BI65/BI$72)</f>
        <v>-</v>
      </c>
      <c r="BL65" s="52" t="str">
        <f>IF(BJ65=0,"-",BJ65/BJ$72)</f>
        <v>-</v>
      </c>
      <c r="BM65" s="51" t="str">
        <f>IF(BI65&gt;0,BJ65/BI65,"-")</f>
        <v>-</v>
      </c>
      <c r="BN65" s="50">
        <f>BN11</f>
        <v>0</v>
      </c>
      <c r="BO65" s="51">
        <f>BO11</f>
        <v>0</v>
      </c>
      <c r="BP65" s="52" t="str">
        <f>IF(BN65=0,"-",BN65/BN$72)</f>
        <v>-</v>
      </c>
      <c r="BQ65" s="52" t="str">
        <f>IF(BO65=0,"-",BO65/BO$72)</f>
        <v>-</v>
      </c>
      <c r="BR65" s="51" t="str">
        <f>IF(BN65&gt;0,BO65/BN65,"-")</f>
        <v>-</v>
      </c>
      <c r="BS65" s="50">
        <f>BS11</f>
        <v>0</v>
      </c>
      <c r="BT65" s="51">
        <f>BT11</f>
        <v>0</v>
      </c>
      <c r="BU65" s="52" t="str">
        <f>IF(BS65=0,"-",BS65/BS$72)</f>
        <v>-</v>
      </c>
      <c r="BV65" s="52" t="str">
        <f>IF(BT65=0,"-",BT65/BT$72)</f>
        <v>-</v>
      </c>
      <c r="BW65" s="51" t="str">
        <f>IF(BS65&gt;0,BT65/BS65,"-")</f>
        <v>-</v>
      </c>
      <c r="BY65" s="50">
        <f>BY11</f>
        <v>28</v>
      </c>
      <c r="BZ65" s="51">
        <f>BZ11</f>
        <v>191050</v>
      </c>
      <c r="CA65" s="52">
        <f>IF(BY65=0,"-",BY65/BY$72)</f>
        <v>0.82352941176470584</v>
      </c>
      <c r="CB65" s="52">
        <f>IF(BZ65=0,"-",BZ65/BZ$72)</f>
        <v>4.4626245558106028</v>
      </c>
      <c r="CC65" s="51">
        <f>IF(BY65&gt;0,BZ65/BY65,"-")</f>
        <v>6823.2142857142853</v>
      </c>
    </row>
    <row r="66" spans="3:81" s="3" customFormat="1" ht="16" customHeight="1" outlineLevel="1" thickTop="1" x14ac:dyDescent="0.3">
      <c r="C66" s="137" t="s">
        <v>27</v>
      </c>
      <c r="D66" s="8" t="s">
        <v>17</v>
      </c>
      <c r="E66" s="65">
        <f>E10</f>
        <v>23</v>
      </c>
      <c r="F66" s="36">
        <f>F10</f>
        <v>88070.71</v>
      </c>
      <c r="G66" s="37">
        <f t="shared" ref="G66:H68" si="314">IF(E66=0,"-",E66/E$64)</f>
        <v>9.4262295081967207E-2</v>
      </c>
      <c r="H66" s="37">
        <f t="shared" si="314"/>
        <v>0.14558572257767405</v>
      </c>
      <c r="I66" s="38">
        <f>IF(E66&gt;0,F66/E66,"-")</f>
        <v>3829.1613043478264</v>
      </c>
      <c r="J66" s="65">
        <f>J10</f>
        <v>34</v>
      </c>
      <c r="K66" s="36">
        <f>K10</f>
        <v>136525</v>
      </c>
      <c r="L66" s="37">
        <f t="shared" ref="L66:M68" si="315">IF(J66=0,"-",J66/J$64)</f>
        <v>0.22222222222222221</v>
      </c>
      <c r="M66" s="37">
        <f t="shared" si="315"/>
        <v>0.36551861381955136</v>
      </c>
      <c r="N66" s="38">
        <f>IF(J66&gt;0,K66/J66,"-")</f>
        <v>4015.4411764705883</v>
      </c>
      <c r="O66" s="65">
        <f>O10</f>
        <v>23</v>
      </c>
      <c r="P66" s="36">
        <f>P10</f>
        <v>91810</v>
      </c>
      <c r="Q66" s="37">
        <f t="shared" ref="Q66:R68" si="316">IF(O66=0,"-",O66/O$64)</f>
        <v>0.44230769230769229</v>
      </c>
      <c r="R66" s="37">
        <f t="shared" si="316"/>
        <v>0.59095005149330582</v>
      </c>
      <c r="S66" s="38">
        <f>IF(O66&gt;0,P66/O66,"-")</f>
        <v>3991.7391304347825</v>
      </c>
      <c r="T66" s="65">
        <f>T10</f>
        <v>0</v>
      </c>
      <c r="U66" s="36">
        <f>U10</f>
        <v>0</v>
      </c>
      <c r="V66" s="37" t="str">
        <f t="shared" ref="V66:W68" si="317">IF(T66=0,"-",T66/T$64)</f>
        <v>-</v>
      </c>
      <c r="W66" s="37" t="str">
        <f t="shared" si="317"/>
        <v>-</v>
      </c>
      <c r="X66" s="38" t="str">
        <f>IF(T66&gt;0,U66/T66,"-")</f>
        <v>-</v>
      </c>
      <c r="Y66" s="65">
        <f>Y10</f>
        <v>0</v>
      </c>
      <c r="Z66" s="36">
        <f>Z10</f>
        <v>0</v>
      </c>
      <c r="AA66" s="37" t="str">
        <f t="shared" ref="AA66:AB68" si="318">IF(Y66=0,"-",Y66/Y$64)</f>
        <v>-</v>
      </c>
      <c r="AB66" s="37" t="str">
        <f t="shared" si="318"/>
        <v>-</v>
      </c>
      <c r="AC66" s="38" t="str">
        <f>IF(Y66&gt;0,Z66/Y66,"-")</f>
        <v>-</v>
      </c>
      <c r="AD66" s="65">
        <f>AD10</f>
        <v>0</v>
      </c>
      <c r="AE66" s="36">
        <f>AE10</f>
        <v>0</v>
      </c>
      <c r="AF66" s="37" t="str">
        <f t="shared" ref="AF66:AG68" si="319">IF(AD66=0,"-",AD66/AD$64)</f>
        <v>-</v>
      </c>
      <c r="AG66" s="37" t="str">
        <f t="shared" si="319"/>
        <v>-</v>
      </c>
      <c r="AH66" s="38" t="str">
        <f>IF(AD66&gt;0,AE66/AD66,"-")</f>
        <v>-</v>
      </c>
      <c r="AI66" s="65">
        <f>AI10</f>
        <v>80</v>
      </c>
      <c r="AJ66" s="36">
        <f>AJ10</f>
        <v>316405.71000000002</v>
      </c>
      <c r="AK66" s="37">
        <f t="shared" ref="AK66:AL68" si="320">IF(AI66=0,"-",AI66/AI$64)</f>
        <v>0.17817371937639198</v>
      </c>
      <c r="AL66" s="37">
        <f t="shared" si="320"/>
        <v>0.27906390144614585</v>
      </c>
      <c r="AM66" s="38">
        <f>IF(AI66&gt;0,AJ66/AI66,"-")</f>
        <v>3955.0713750000004</v>
      </c>
      <c r="AN66" s="10"/>
      <c r="AO66" s="65">
        <f>AO10</f>
        <v>0</v>
      </c>
      <c r="AP66" s="36">
        <f>AP10</f>
        <v>0</v>
      </c>
      <c r="AQ66" s="37" t="str">
        <f t="shared" ref="AQ66:AR68" si="321">IF(AO66=0,"-",AO66/AO$64)</f>
        <v>-</v>
      </c>
      <c r="AR66" s="37" t="str">
        <f t="shared" si="321"/>
        <v>-</v>
      </c>
      <c r="AS66" s="38" t="str">
        <f>IF(AO66&gt;0,AP66/AO66,"-")</f>
        <v>-</v>
      </c>
      <c r="AT66" s="65">
        <f>AT10</f>
        <v>0</v>
      </c>
      <c r="AU66" s="36">
        <f>AU10</f>
        <v>0</v>
      </c>
      <c r="AV66" s="37" t="str">
        <f t="shared" ref="AV66:AW68" si="322">IF(AT66=0,"-",AT66/AT$64)</f>
        <v>-</v>
      </c>
      <c r="AW66" s="37" t="str">
        <f t="shared" si="322"/>
        <v>-</v>
      </c>
      <c r="AX66" s="38" t="str">
        <f>IF(AT66&gt;0,AU66/AT66,"-")</f>
        <v>-</v>
      </c>
      <c r="AY66" s="65">
        <f>AY10</f>
        <v>0</v>
      </c>
      <c r="AZ66" s="36">
        <f>AZ10</f>
        <v>0</v>
      </c>
      <c r="BA66" s="37" t="str">
        <f t="shared" ref="BA66:BB68" si="323">IF(AY66=0,"-",AY66/AY$64)</f>
        <v>-</v>
      </c>
      <c r="BB66" s="37" t="str">
        <f t="shared" si="323"/>
        <v>-</v>
      </c>
      <c r="BC66" s="38" t="str">
        <f>IF(AY66&gt;0,AZ66/AY66,"-")</f>
        <v>-</v>
      </c>
      <c r="BD66" s="65">
        <f>BD10</f>
        <v>0</v>
      </c>
      <c r="BE66" s="36">
        <f>BE10</f>
        <v>0</v>
      </c>
      <c r="BF66" s="37" t="str">
        <f t="shared" ref="BF66:BG68" si="324">IF(BD66=0,"-",BD66/BD$64)</f>
        <v>-</v>
      </c>
      <c r="BG66" s="37" t="str">
        <f t="shared" si="324"/>
        <v>-</v>
      </c>
      <c r="BH66" s="38" t="str">
        <f>IF(BD66&gt;0,BE66/BD66,"-")</f>
        <v>-</v>
      </c>
      <c r="BI66" s="65">
        <f>BI10</f>
        <v>0</v>
      </c>
      <c r="BJ66" s="36">
        <f>BJ10</f>
        <v>0</v>
      </c>
      <c r="BK66" s="37" t="str">
        <f t="shared" ref="BK66:BL68" si="325">IF(BI66=0,"-",BI66/BI$64)</f>
        <v>-</v>
      </c>
      <c r="BL66" s="37" t="str">
        <f t="shared" si="325"/>
        <v>-</v>
      </c>
      <c r="BM66" s="38" t="str">
        <f>IF(BI66&gt;0,BJ66/BI66,"-")</f>
        <v>-</v>
      </c>
      <c r="BN66" s="65">
        <f>BN10</f>
        <v>0</v>
      </c>
      <c r="BO66" s="36">
        <f>BO10</f>
        <v>0</v>
      </c>
      <c r="BP66" s="37" t="str">
        <f t="shared" ref="BP66:BQ68" si="326">IF(BN66=0,"-",BN66/BN$64)</f>
        <v>-</v>
      </c>
      <c r="BQ66" s="37" t="str">
        <f t="shared" si="326"/>
        <v>-</v>
      </c>
      <c r="BR66" s="38" t="str">
        <f>IF(BN66&gt;0,BO66/BN66,"-")</f>
        <v>-</v>
      </c>
      <c r="BS66" s="65">
        <f>BS10</f>
        <v>0</v>
      </c>
      <c r="BT66" s="36">
        <f>BT10</f>
        <v>0</v>
      </c>
      <c r="BU66" s="37" t="str">
        <f t="shared" ref="BU66:BV68" si="327">IF(BS66=0,"-",BS66/BS$64)</f>
        <v>-</v>
      </c>
      <c r="BV66" s="37" t="str">
        <f t="shared" si="327"/>
        <v>-</v>
      </c>
      <c r="BW66" s="38" t="str">
        <f>IF(BS66&gt;0,BT66/BS66,"-")</f>
        <v>-</v>
      </c>
      <c r="BY66" s="65">
        <f>BY10</f>
        <v>80</v>
      </c>
      <c r="BZ66" s="36">
        <f>BZ10</f>
        <v>316405.71000000002</v>
      </c>
      <c r="CA66" s="37">
        <f t="shared" ref="CA66:CB68" si="328">IF(BY66=0,"-",BY66/BY$64)</f>
        <v>0.17094017094017094</v>
      </c>
      <c r="CB66" s="37">
        <f t="shared" si="328"/>
        <v>0.27052004342503627</v>
      </c>
      <c r="CC66" s="38">
        <f>IF(BY66&gt;0,BZ66/BY66,"-")</f>
        <v>3955.0713750000004</v>
      </c>
    </row>
    <row r="67" spans="3:81" s="3" customFormat="1" ht="15.05" customHeight="1" outlineLevel="1" x14ac:dyDescent="0.3">
      <c r="C67" s="138"/>
      <c r="D67" s="9" t="s">
        <v>18</v>
      </c>
      <c r="E67" s="66">
        <f>E20</f>
        <v>8</v>
      </c>
      <c r="F67" s="47">
        <f>F20</f>
        <v>16380</v>
      </c>
      <c r="G67" s="48">
        <f t="shared" si="314"/>
        <v>3.2786885245901641E-2</v>
      </c>
      <c r="H67" s="48">
        <f t="shared" si="314"/>
        <v>2.707703998096871E-2</v>
      </c>
      <c r="I67" s="49">
        <f>IF(E67&gt;0,F67/E67,"-")</f>
        <v>2047.5</v>
      </c>
      <c r="J67" s="66">
        <f>J20</f>
        <v>7</v>
      </c>
      <c r="K67" s="47">
        <f>K20</f>
        <v>10465</v>
      </c>
      <c r="L67" s="48">
        <f t="shared" si="315"/>
        <v>4.5751633986928102E-2</v>
      </c>
      <c r="M67" s="48">
        <f t="shared" si="315"/>
        <v>2.8017962231251456E-2</v>
      </c>
      <c r="N67" s="49">
        <f>IF(J67&gt;0,K67/J67,"-")</f>
        <v>1495</v>
      </c>
      <c r="O67" s="66">
        <f>O20</f>
        <v>3</v>
      </c>
      <c r="P67" s="47">
        <f>P20</f>
        <v>5015</v>
      </c>
      <c r="Q67" s="48">
        <f t="shared" si="316"/>
        <v>5.7692307692307696E-2</v>
      </c>
      <c r="R67" s="48">
        <f t="shared" si="316"/>
        <v>3.2279866117404736E-2</v>
      </c>
      <c r="S67" s="49">
        <f>IF(O67&gt;0,P67/O67,"-")</f>
        <v>1671.6666666666667</v>
      </c>
      <c r="T67" s="66">
        <f>T20</f>
        <v>0</v>
      </c>
      <c r="U67" s="47">
        <f>U20</f>
        <v>0</v>
      </c>
      <c r="V67" s="48" t="str">
        <f t="shared" si="317"/>
        <v>-</v>
      </c>
      <c r="W67" s="48" t="str">
        <f t="shared" si="317"/>
        <v>-</v>
      </c>
      <c r="X67" s="49" t="str">
        <f>IF(T67&gt;0,U67/T67,"-")</f>
        <v>-</v>
      </c>
      <c r="Y67" s="66">
        <f>Y20</f>
        <v>0</v>
      </c>
      <c r="Z67" s="47">
        <f>Z20</f>
        <v>0</v>
      </c>
      <c r="AA67" s="48" t="str">
        <f t="shared" si="318"/>
        <v>-</v>
      </c>
      <c r="AB67" s="48" t="str">
        <f t="shared" si="318"/>
        <v>-</v>
      </c>
      <c r="AC67" s="49" t="str">
        <f>IF(Y67&gt;0,Z67/Y67,"-")</f>
        <v>-</v>
      </c>
      <c r="AD67" s="66">
        <f>AD20</f>
        <v>0</v>
      </c>
      <c r="AE67" s="47">
        <f>AE20</f>
        <v>0</v>
      </c>
      <c r="AF67" s="48" t="str">
        <f t="shared" si="319"/>
        <v>-</v>
      </c>
      <c r="AG67" s="48" t="str">
        <f t="shared" si="319"/>
        <v>-</v>
      </c>
      <c r="AH67" s="49" t="str">
        <f>IF(AD67&gt;0,AE67/AD67,"-")</f>
        <v>-</v>
      </c>
      <c r="AI67" s="66">
        <f>AI20</f>
        <v>18</v>
      </c>
      <c r="AJ67" s="47">
        <f>AJ20</f>
        <v>31860</v>
      </c>
      <c r="AK67" s="48">
        <f t="shared" si="320"/>
        <v>4.0089086859688199E-2</v>
      </c>
      <c r="AL67" s="48">
        <f t="shared" si="320"/>
        <v>2.8099922406818155E-2</v>
      </c>
      <c r="AM67" s="49">
        <f>IF(AI67&gt;0,AJ67/AI67,"-")</f>
        <v>1770</v>
      </c>
      <c r="AN67" s="10"/>
      <c r="AO67" s="66">
        <f>AO20</f>
        <v>1</v>
      </c>
      <c r="AP67" s="47">
        <f>AP20</f>
        <v>2231.25</v>
      </c>
      <c r="AQ67" s="48">
        <f t="shared" si="321"/>
        <v>5.2631578947368418E-2</v>
      </c>
      <c r="AR67" s="48">
        <f t="shared" si="321"/>
        <v>6.2309319519397922E-2</v>
      </c>
      <c r="AS67" s="49">
        <f>IF(AO67&gt;0,AP67/AO67,"-")</f>
        <v>2231.25</v>
      </c>
      <c r="AT67" s="66">
        <f>AT20</f>
        <v>0</v>
      </c>
      <c r="AU67" s="47">
        <f>AU20</f>
        <v>0</v>
      </c>
      <c r="AV67" s="48" t="str">
        <f t="shared" si="322"/>
        <v>-</v>
      </c>
      <c r="AW67" s="48" t="str">
        <f t="shared" si="322"/>
        <v>-</v>
      </c>
      <c r="AX67" s="49" t="str">
        <f>IF(AT67&gt;0,AU67/AT67,"-")</f>
        <v>-</v>
      </c>
      <c r="AY67" s="66">
        <f>AY20</f>
        <v>0</v>
      </c>
      <c r="AZ67" s="47">
        <f>AZ20</f>
        <v>0</v>
      </c>
      <c r="BA67" s="48" t="str">
        <f t="shared" si="323"/>
        <v>-</v>
      </c>
      <c r="BB67" s="48" t="str">
        <f t="shared" si="323"/>
        <v>-</v>
      </c>
      <c r="BC67" s="49" t="str">
        <f>IF(AY67&gt;0,AZ67/AY67,"-")</f>
        <v>-</v>
      </c>
      <c r="BD67" s="66">
        <f>BD20</f>
        <v>0</v>
      </c>
      <c r="BE67" s="47">
        <f>BE20</f>
        <v>0</v>
      </c>
      <c r="BF67" s="48" t="str">
        <f t="shared" si="324"/>
        <v>-</v>
      </c>
      <c r="BG67" s="48" t="str">
        <f t="shared" si="324"/>
        <v>-</v>
      </c>
      <c r="BH67" s="49" t="str">
        <f>IF(BD67&gt;0,BE67/BD67,"-")</f>
        <v>-</v>
      </c>
      <c r="BI67" s="66">
        <f>BI20</f>
        <v>0</v>
      </c>
      <c r="BJ67" s="47">
        <f>BJ20</f>
        <v>0</v>
      </c>
      <c r="BK67" s="48" t="str">
        <f t="shared" si="325"/>
        <v>-</v>
      </c>
      <c r="BL67" s="48" t="str">
        <f t="shared" si="325"/>
        <v>-</v>
      </c>
      <c r="BM67" s="49" t="str">
        <f>IF(BI67&gt;0,BJ67/BI67,"-")</f>
        <v>-</v>
      </c>
      <c r="BN67" s="66">
        <f>BN20</f>
        <v>0</v>
      </c>
      <c r="BO67" s="47">
        <f>BO20</f>
        <v>0</v>
      </c>
      <c r="BP67" s="48" t="str">
        <f t="shared" si="326"/>
        <v>-</v>
      </c>
      <c r="BQ67" s="48" t="str">
        <f t="shared" si="326"/>
        <v>-</v>
      </c>
      <c r="BR67" s="49" t="str">
        <f>IF(BN67&gt;0,BO67/BN67,"-")</f>
        <v>-</v>
      </c>
      <c r="BS67" s="66">
        <f>BS20</f>
        <v>1</v>
      </c>
      <c r="BT67" s="47">
        <f>BT20</f>
        <v>2231.25</v>
      </c>
      <c r="BU67" s="48">
        <f t="shared" si="327"/>
        <v>5.2631578947368418E-2</v>
      </c>
      <c r="BV67" s="48">
        <f t="shared" si="327"/>
        <v>6.2309319519397922E-2</v>
      </c>
      <c r="BW67" s="49">
        <f>IF(BS67&gt;0,BT67/BS67,"-")</f>
        <v>2231.25</v>
      </c>
      <c r="BY67" s="66">
        <f>BY20</f>
        <v>19</v>
      </c>
      <c r="BZ67" s="47">
        <f>BZ20</f>
        <v>34091.25</v>
      </c>
      <c r="CA67" s="48">
        <f t="shared" si="328"/>
        <v>4.05982905982906E-2</v>
      </c>
      <c r="CB67" s="48">
        <f t="shared" si="328"/>
        <v>2.9147281919829345E-2</v>
      </c>
      <c r="CC67" s="49">
        <f>IF(BY67&gt;0,BZ67/BY67,"-")</f>
        <v>1794.2763157894738</v>
      </c>
    </row>
    <row r="68" spans="3:81" s="3" customFormat="1" ht="16" customHeight="1" outlineLevel="1" thickBot="1" x14ac:dyDescent="0.35">
      <c r="C68" s="139"/>
      <c r="D68" s="11" t="s">
        <v>0</v>
      </c>
      <c r="E68" s="67">
        <f>E30</f>
        <v>14</v>
      </c>
      <c r="F68" s="54">
        <f>F30</f>
        <v>25950</v>
      </c>
      <c r="G68" s="55">
        <f t="shared" si="314"/>
        <v>5.737704918032787E-2</v>
      </c>
      <c r="H68" s="55">
        <f t="shared" si="314"/>
        <v>4.2896775794025524E-2</v>
      </c>
      <c r="I68" s="56">
        <f>IF(E68&gt;0,F68/E68,"-")</f>
        <v>1853.5714285714287</v>
      </c>
      <c r="J68" s="67">
        <f>J30</f>
        <v>4</v>
      </c>
      <c r="K68" s="54">
        <f>K30</f>
        <v>6400</v>
      </c>
      <c r="L68" s="55">
        <f t="shared" si="315"/>
        <v>2.6143790849673203E-2</v>
      </c>
      <c r="M68" s="55">
        <f t="shared" si="315"/>
        <v>1.7134730843765822E-2</v>
      </c>
      <c r="N68" s="56">
        <f>IF(J68&gt;0,K68/J68,"-")</f>
        <v>1600</v>
      </c>
      <c r="O68" s="67">
        <f>O30</f>
        <v>2</v>
      </c>
      <c r="P68" s="54">
        <f>P30</f>
        <v>1700</v>
      </c>
      <c r="Q68" s="55">
        <f t="shared" si="316"/>
        <v>3.8461538461538464E-2</v>
      </c>
      <c r="R68" s="55">
        <f t="shared" si="316"/>
        <v>1.0942327497425335E-2</v>
      </c>
      <c r="S68" s="56">
        <f>IF(O68&gt;0,P68/O68,"-")</f>
        <v>850</v>
      </c>
      <c r="T68" s="67">
        <f>T30</f>
        <v>0</v>
      </c>
      <c r="U68" s="54">
        <f>U30</f>
        <v>0</v>
      </c>
      <c r="V68" s="55" t="str">
        <f t="shared" si="317"/>
        <v>-</v>
      </c>
      <c r="W68" s="55" t="str">
        <f t="shared" si="317"/>
        <v>-</v>
      </c>
      <c r="X68" s="56" t="str">
        <f>IF(T68&gt;0,U68/T68,"-")</f>
        <v>-</v>
      </c>
      <c r="Y68" s="67">
        <f>Y30</f>
        <v>0</v>
      </c>
      <c r="Z68" s="54">
        <f>Z30</f>
        <v>0</v>
      </c>
      <c r="AA68" s="55" t="str">
        <f t="shared" si="318"/>
        <v>-</v>
      </c>
      <c r="AB68" s="55" t="str">
        <f t="shared" si="318"/>
        <v>-</v>
      </c>
      <c r="AC68" s="56" t="str">
        <f>IF(Y68&gt;0,Z68/Y68,"-")</f>
        <v>-</v>
      </c>
      <c r="AD68" s="67">
        <f>AD30</f>
        <v>0</v>
      </c>
      <c r="AE68" s="54">
        <f>AE30</f>
        <v>0</v>
      </c>
      <c r="AF68" s="55" t="str">
        <f t="shared" si="319"/>
        <v>-</v>
      </c>
      <c r="AG68" s="55" t="str">
        <f t="shared" si="319"/>
        <v>-</v>
      </c>
      <c r="AH68" s="56" t="str">
        <f>IF(AD68&gt;0,AE68/AD68,"-")</f>
        <v>-</v>
      </c>
      <c r="AI68" s="67">
        <f>AI30</f>
        <v>20</v>
      </c>
      <c r="AJ68" s="54">
        <f>AJ30</f>
        <v>34050</v>
      </c>
      <c r="AK68" s="55">
        <f t="shared" si="320"/>
        <v>4.4543429844097995E-2</v>
      </c>
      <c r="AL68" s="55">
        <f t="shared" si="320"/>
        <v>3.0031461329320719E-2</v>
      </c>
      <c r="AM68" s="56">
        <f>IF(AI68&gt;0,AJ68/AI68,"-")</f>
        <v>1702.5</v>
      </c>
      <c r="AN68" s="10"/>
      <c r="AO68" s="67">
        <f>AO30</f>
        <v>0</v>
      </c>
      <c r="AP68" s="54">
        <f>AP30</f>
        <v>0</v>
      </c>
      <c r="AQ68" s="55" t="str">
        <f t="shared" si="321"/>
        <v>-</v>
      </c>
      <c r="AR68" s="55" t="str">
        <f t="shared" si="321"/>
        <v>-</v>
      </c>
      <c r="AS68" s="56" t="str">
        <f>IF(AO68&gt;0,AP68/AO68,"-")</f>
        <v>-</v>
      </c>
      <c r="AT68" s="67">
        <f>AT30</f>
        <v>0</v>
      </c>
      <c r="AU68" s="54">
        <f>AU30</f>
        <v>0</v>
      </c>
      <c r="AV68" s="55" t="str">
        <f t="shared" si="322"/>
        <v>-</v>
      </c>
      <c r="AW68" s="55" t="str">
        <f t="shared" si="322"/>
        <v>-</v>
      </c>
      <c r="AX68" s="56" t="str">
        <f>IF(AT68&gt;0,AU68/AT68,"-")</f>
        <v>-</v>
      </c>
      <c r="AY68" s="67">
        <f>AY30</f>
        <v>0</v>
      </c>
      <c r="AZ68" s="54">
        <f>AZ30</f>
        <v>0</v>
      </c>
      <c r="BA68" s="55" t="str">
        <f t="shared" si="323"/>
        <v>-</v>
      </c>
      <c r="BB68" s="55" t="str">
        <f t="shared" si="323"/>
        <v>-</v>
      </c>
      <c r="BC68" s="56" t="str">
        <f>IF(AY68&gt;0,AZ68/AY68,"-")</f>
        <v>-</v>
      </c>
      <c r="BD68" s="67">
        <f>BD30</f>
        <v>0</v>
      </c>
      <c r="BE68" s="54">
        <f>BE30</f>
        <v>0</v>
      </c>
      <c r="BF68" s="55" t="str">
        <f t="shared" si="324"/>
        <v>-</v>
      </c>
      <c r="BG68" s="55" t="str">
        <f t="shared" si="324"/>
        <v>-</v>
      </c>
      <c r="BH68" s="56" t="str">
        <f>IF(BD68&gt;0,BE68/BD68,"-")</f>
        <v>-</v>
      </c>
      <c r="BI68" s="67">
        <f>BI30</f>
        <v>0</v>
      </c>
      <c r="BJ68" s="54">
        <f>BJ30</f>
        <v>0</v>
      </c>
      <c r="BK68" s="55" t="str">
        <f t="shared" si="325"/>
        <v>-</v>
      </c>
      <c r="BL68" s="55" t="str">
        <f t="shared" si="325"/>
        <v>-</v>
      </c>
      <c r="BM68" s="56" t="str">
        <f>IF(BI68&gt;0,BJ68/BI68,"-")</f>
        <v>-</v>
      </c>
      <c r="BN68" s="67">
        <f>BN30</f>
        <v>0</v>
      </c>
      <c r="BO68" s="54">
        <f>BO30</f>
        <v>0</v>
      </c>
      <c r="BP68" s="55" t="str">
        <f t="shared" si="326"/>
        <v>-</v>
      </c>
      <c r="BQ68" s="55" t="str">
        <f t="shared" si="326"/>
        <v>-</v>
      </c>
      <c r="BR68" s="56" t="str">
        <f>IF(BN68&gt;0,BO68/BN68,"-")</f>
        <v>-</v>
      </c>
      <c r="BS68" s="67">
        <f>BS30</f>
        <v>0</v>
      </c>
      <c r="BT68" s="54">
        <f>BT30</f>
        <v>0</v>
      </c>
      <c r="BU68" s="55" t="str">
        <f t="shared" si="327"/>
        <v>-</v>
      </c>
      <c r="BV68" s="55" t="str">
        <f t="shared" si="327"/>
        <v>-</v>
      </c>
      <c r="BW68" s="56" t="str">
        <f>IF(BS68&gt;0,BT68/BS68,"-")</f>
        <v>-</v>
      </c>
      <c r="BY68" s="67">
        <f>BY30</f>
        <v>20</v>
      </c>
      <c r="BZ68" s="54">
        <f>BZ30</f>
        <v>34050</v>
      </c>
      <c r="CA68" s="55">
        <f t="shared" si="328"/>
        <v>4.2735042735042736E-2</v>
      </c>
      <c r="CB68" s="55">
        <f t="shared" si="328"/>
        <v>2.9112014061384934E-2</v>
      </c>
      <c r="CC68" s="56">
        <f>IF(BY68&gt;0,BZ68/BY68,"-")</f>
        <v>1702.5</v>
      </c>
    </row>
    <row r="69" spans="3:81" s="3" customFormat="1" ht="16.600000000000001" customHeight="1" outlineLevel="1" thickTop="1" thickBot="1" x14ac:dyDescent="0.35">
      <c r="C69" s="6" t="str">
        <f>C66</f>
        <v>HO19</v>
      </c>
      <c r="D69" s="7"/>
      <c r="E69" s="68">
        <f>SUM(E66:E68)</f>
        <v>45</v>
      </c>
      <c r="F69" s="40">
        <f>SUM(F66:F68)</f>
        <v>130400.71</v>
      </c>
      <c r="G69" s="41">
        <f>IF(E69=0,"-",E69/E$88)</f>
        <v>0.13554216867469879</v>
      </c>
      <c r="H69" s="41">
        <f>IF(F69=0,"-",F69/F$88)</f>
        <v>0.15014308592723774</v>
      </c>
      <c r="I69" s="42"/>
      <c r="J69" s="68">
        <f>SUM(J66:J68)</f>
        <v>45</v>
      </c>
      <c r="K69" s="40">
        <f>SUM(K66:K68)</f>
        <v>153390</v>
      </c>
      <c r="L69" s="41">
        <f>IF(J69=0,"-",J69/J$88)</f>
        <v>0.17716535433070865</v>
      </c>
      <c r="M69" s="41">
        <f>IF(K69=0,"-",K69/K$88)</f>
        <v>0.1910541232827829</v>
      </c>
      <c r="N69" s="42"/>
      <c r="O69" s="68">
        <f>SUM(O66:O68)</f>
        <v>28</v>
      </c>
      <c r="P69" s="40">
        <f>SUM(P66:P68)</f>
        <v>98525</v>
      </c>
      <c r="Q69" s="41">
        <f>IF(O69=0,"-",O69/O$88)</f>
        <v>0.17499999999999999</v>
      </c>
      <c r="R69" s="41">
        <f>IF(P69=0,"-",P69/P$88)</f>
        <v>0.13227051518711194</v>
      </c>
      <c r="S69" s="42"/>
      <c r="T69" s="68">
        <f>SUM(T66:T68)</f>
        <v>0</v>
      </c>
      <c r="U69" s="40">
        <f>SUM(U66:U68)</f>
        <v>0</v>
      </c>
      <c r="V69" s="41" t="str">
        <f>IF(T69=0,"-",T69/T$88)</f>
        <v>-</v>
      </c>
      <c r="W69" s="41" t="str">
        <f>IF(U69=0,"-",U69/U$88)</f>
        <v>-</v>
      </c>
      <c r="X69" s="42"/>
      <c r="Y69" s="68">
        <f>SUM(Y66:Y68)</f>
        <v>0</v>
      </c>
      <c r="Z69" s="40">
        <f>SUM(Z66:Z68)</f>
        <v>0</v>
      </c>
      <c r="AA69" s="41" t="str">
        <f>IF(Y69=0,"-",Y69/Y$88)</f>
        <v>-</v>
      </c>
      <c r="AB69" s="41" t="str">
        <f>IF(Z69=0,"-",Z69/Z$88)</f>
        <v>-</v>
      </c>
      <c r="AC69" s="42"/>
      <c r="AD69" s="68">
        <f>SUM(AD66:AD68)</f>
        <v>0</v>
      </c>
      <c r="AE69" s="40">
        <f>SUM(AE66:AE68)</f>
        <v>0</v>
      </c>
      <c r="AF69" s="41" t="str">
        <f>IF(AD69=0,"-",AD69/AD$88)</f>
        <v>-</v>
      </c>
      <c r="AG69" s="41" t="str">
        <f>IF(AE69=0,"-",AE69/AE$88)</f>
        <v>-</v>
      </c>
      <c r="AH69" s="42"/>
      <c r="AI69" s="68">
        <f>SUM(AI66:AI68)</f>
        <v>118</v>
      </c>
      <c r="AJ69" s="40">
        <f>SUM(AJ66:AJ68)</f>
        <v>382315.71</v>
      </c>
      <c r="AK69" s="41">
        <f>IF(AI69=0,"-",AI69/AI$88)</f>
        <v>0.1581769436997319</v>
      </c>
      <c r="AL69" s="41">
        <f>IF(AJ69=0,"-",AJ69/AJ$88)</f>
        <v>0.15822714068002902</v>
      </c>
      <c r="AM69" s="42"/>
      <c r="AN69" s="16"/>
      <c r="AO69" s="68">
        <f>SUM(AO66:AO68)</f>
        <v>1</v>
      </c>
      <c r="AP69" s="40">
        <f>SUM(AP66:AP68)</f>
        <v>2231.25</v>
      </c>
      <c r="AQ69" s="41">
        <f>IF(AO69=0,"-",AO69/AO$88)</f>
        <v>1.3054830287206266E-3</v>
      </c>
      <c r="AR69" s="41">
        <f>IF(AP69=0,"-",AP69/AP$88)</f>
        <v>1.1797078449622637E-3</v>
      </c>
      <c r="AS69" s="42"/>
      <c r="AT69" s="68">
        <f>SUM(AT66:AT68)</f>
        <v>0</v>
      </c>
      <c r="AU69" s="40">
        <f>SUM(AU66:AU68)</f>
        <v>0</v>
      </c>
      <c r="AV69" s="41" t="str">
        <f>IF(AT69=0,"-",AT69/AT$88)</f>
        <v>-</v>
      </c>
      <c r="AW69" s="41" t="str">
        <f>IF(AU69=0,"-",AU69/AU$88)</f>
        <v>-</v>
      </c>
      <c r="AX69" s="42"/>
      <c r="AY69" s="68">
        <f>SUM(AY66:AY68)</f>
        <v>0</v>
      </c>
      <c r="AZ69" s="40">
        <f>SUM(AZ66:AZ68)</f>
        <v>0</v>
      </c>
      <c r="BA69" s="41" t="str">
        <f>IF(AY69=0,"-",AY69/AY$88)</f>
        <v>-</v>
      </c>
      <c r="BB69" s="41" t="str">
        <f>IF(AZ69=0,"-",AZ69/AZ$88)</f>
        <v>-</v>
      </c>
      <c r="BC69" s="42"/>
      <c r="BD69" s="68">
        <f>SUM(BD66:BD68)</f>
        <v>0</v>
      </c>
      <c r="BE69" s="40">
        <f>SUM(BE66:BE68)</f>
        <v>0</v>
      </c>
      <c r="BF69" s="41" t="str">
        <f>IF(BD69=0,"-",BD69/BD$88)</f>
        <v>-</v>
      </c>
      <c r="BG69" s="41" t="str">
        <f>IF(BE69=0,"-",BE69/BE$88)</f>
        <v>-</v>
      </c>
      <c r="BH69" s="42"/>
      <c r="BI69" s="68">
        <f>SUM(BI66:BI68)</f>
        <v>0</v>
      </c>
      <c r="BJ69" s="40">
        <f>SUM(BJ66:BJ68)</f>
        <v>0</v>
      </c>
      <c r="BK69" s="41" t="str">
        <f>IF(BI69=0,"-",BI69/BI$88)</f>
        <v>-</v>
      </c>
      <c r="BL69" s="41" t="str">
        <f>IF(BJ69=0,"-",BJ69/BJ$88)</f>
        <v>-</v>
      </c>
      <c r="BM69" s="42"/>
      <c r="BN69" s="68">
        <f>SUM(BN66:BN68)</f>
        <v>0</v>
      </c>
      <c r="BO69" s="40">
        <f>SUM(BO66:BO68)</f>
        <v>0</v>
      </c>
      <c r="BP69" s="41" t="str">
        <f>IF(BN69=0,"-",BN69/BN$88)</f>
        <v>-</v>
      </c>
      <c r="BQ69" s="41" t="str">
        <f>IF(BO69=0,"-",BO69/BO$88)</f>
        <v>-</v>
      </c>
      <c r="BR69" s="42"/>
      <c r="BS69" s="68">
        <f>SUM(BS66:BS68)</f>
        <v>1</v>
      </c>
      <c r="BT69" s="40">
        <f>SUM(BT66:BT68)</f>
        <v>2231.25</v>
      </c>
      <c r="BU69" s="41">
        <f>IF(BS69=0,"-",BS69/BS$88)</f>
        <v>1.9342359767891683E-3</v>
      </c>
      <c r="BV69" s="41">
        <f>IF(BT69=0,"-",BT69/BT$88)</f>
        <v>2.0435327005209765E-3</v>
      </c>
      <c r="BW69" s="42"/>
      <c r="BY69" s="68">
        <f>SUM(BY66:BY68)</f>
        <v>119</v>
      </c>
      <c r="BZ69" s="40">
        <f>SUM(BZ66:BZ68)</f>
        <v>384546.96</v>
      </c>
      <c r="CA69" s="41">
        <f>IF(BY69=0,"-",BY69/BY$88)</f>
        <v>9.4220110847189231E-2</v>
      </c>
      <c r="CB69" s="41">
        <f>IF(BZ69=0,"-",BZ69/BZ$88)</f>
        <v>0.10961670962385309</v>
      </c>
      <c r="CC69" s="42"/>
    </row>
    <row r="70" spans="3:81" s="3" customFormat="1" ht="16" customHeight="1" outlineLevel="1" thickTop="1" x14ac:dyDescent="0.3">
      <c r="C70" s="137" t="s">
        <v>28</v>
      </c>
      <c r="D70" s="8" t="s">
        <v>17</v>
      </c>
      <c r="E70" s="65">
        <f>E11</f>
        <v>0</v>
      </c>
      <c r="F70" s="36">
        <f>F11</f>
        <v>0</v>
      </c>
      <c r="G70" s="37" t="str">
        <f t="shared" ref="G70:H72" si="329">IF(E70=0,"-",E70/E$73)</f>
        <v>-</v>
      </c>
      <c r="H70" s="37" t="str">
        <f t="shared" si="329"/>
        <v>-</v>
      </c>
      <c r="I70" s="38" t="str">
        <f>IF(E70&gt;0,F70/E70,"-")</f>
        <v>-</v>
      </c>
      <c r="J70" s="65">
        <f>J11</f>
        <v>9</v>
      </c>
      <c r="K70" s="36">
        <f>K11</f>
        <v>57050</v>
      </c>
      <c r="L70" s="37">
        <f t="shared" ref="L70:M72" si="330">IF(J70=0,"-",J70/J$73)</f>
        <v>0.75</v>
      </c>
      <c r="M70" s="37">
        <f t="shared" si="330"/>
        <v>0.89155098773066443</v>
      </c>
      <c r="N70" s="38">
        <f>IF(J70&gt;0,K70/J70,"-")</f>
        <v>6338.8888888888887</v>
      </c>
      <c r="O70" s="65">
        <f>O11</f>
        <v>19</v>
      </c>
      <c r="P70" s="36">
        <f>P11</f>
        <v>134000</v>
      </c>
      <c r="Q70" s="37">
        <f t="shared" ref="Q70:R72" si="331">IF(O70=0,"-",O70/O$73)</f>
        <v>0.86363636363636365</v>
      </c>
      <c r="R70" s="37">
        <f t="shared" si="331"/>
        <v>0.96785843264716509</v>
      </c>
      <c r="S70" s="38">
        <f>IF(O70&gt;0,P70/O70,"-")</f>
        <v>7052.6315789473683</v>
      </c>
      <c r="T70" s="65">
        <f>T11</f>
        <v>0</v>
      </c>
      <c r="U70" s="36">
        <f>U11</f>
        <v>0</v>
      </c>
      <c r="V70" s="37" t="str">
        <f t="shared" ref="V70:W72" si="332">IF(T70=0,"-",T70/T$73)</f>
        <v>-</v>
      </c>
      <c r="W70" s="37" t="str">
        <f t="shared" si="332"/>
        <v>-</v>
      </c>
      <c r="X70" s="38" t="str">
        <f>IF(T70&gt;0,U70/T70,"-")</f>
        <v>-</v>
      </c>
      <c r="Y70" s="65">
        <f>Y11</f>
        <v>0</v>
      </c>
      <c r="Z70" s="36">
        <f>Z11</f>
        <v>0</v>
      </c>
      <c r="AA70" s="37" t="str">
        <f t="shared" ref="AA70:AB72" si="333">IF(Y70=0,"-",Y70/Y$73)</f>
        <v>-</v>
      </c>
      <c r="AB70" s="37" t="str">
        <f t="shared" si="333"/>
        <v>-</v>
      </c>
      <c r="AC70" s="38" t="str">
        <f>IF(Y70&gt;0,Z70/Y70,"-")</f>
        <v>-</v>
      </c>
      <c r="AD70" s="65">
        <f>AD11</f>
        <v>0</v>
      </c>
      <c r="AE70" s="36">
        <f>AE11</f>
        <v>0</v>
      </c>
      <c r="AF70" s="37" t="str">
        <f t="shared" ref="AF70:AG72" si="334">IF(AD70=0,"-",AD70/AD$73)</f>
        <v>-</v>
      </c>
      <c r="AG70" s="37" t="str">
        <f t="shared" si="334"/>
        <v>-</v>
      </c>
      <c r="AH70" s="38" t="str">
        <f>IF(AD70&gt;0,AE70/AD70,"-")</f>
        <v>-</v>
      </c>
      <c r="AI70" s="65">
        <f>AI11</f>
        <v>28</v>
      </c>
      <c r="AJ70" s="36">
        <f>AJ11</f>
        <v>191050</v>
      </c>
      <c r="AK70" s="37">
        <f t="shared" ref="AK70:AL72" si="335">IF(AI70=0,"-",AI70/AI$73)</f>
        <v>0.82352941176470584</v>
      </c>
      <c r="AL70" s="37">
        <f t="shared" si="335"/>
        <v>0.94373823383674771</v>
      </c>
      <c r="AM70" s="38">
        <f>IF(AI70&gt;0,AJ70/AI70,"-")</f>
        <v>6823.2142857142853</v>
      </c>
      <c r="AN70" s="10"/>
      <c r="AO70" s="65">
        <f>AO11</f>
        <v>249</v>
      </c>
      <c r="AP70" s="36">
        <f>AP11</f>
        <v>799498.9</v>
      </c>
      <c r="AQ70" s="37">
        <f t="shared" ref="AQ70:AR72" si="336">IF(AO70=0,"-",AO70/AO$73)</f>
        <v>0.53663793103448276</v>
      </c>
      <c r="AR70" s="37">
        <f t="shared" si="336"/>
        <v>0.73507027690654891</v>
      </c>
      <c r="AS70" s="38">
        <f>IF(AO70&gt;0,AP70/AO70,"-")</f>
        <v>3210.8389558232934</v>
      </c>
      <c r="AT70" s="65">
        <f>AT11</f>
        <v>0</v>
      </c>
      <c r="AU70" s="36">
        <f>AU11</f>
        <v>0</v>
      </c>
      <c r="AV70" s="37" t="str">
        <f t="shared" ref="AV70:AW72" si="337">IF(AT70=0,"-",AT70/AT$73)</f>
        <v>-</v>
      </c>
      <c r="AW70" s="37" t="str">
        <f t="shared" si="337"/>
        <v>-</v>
      </c>
      <c r="AX70" s="38" t="str">
        <f>IF(AT70&gt;0,AU70/AT70,"-")</f>
        <v>-</v>
      </c>
      <c r="AY70" s="65">
        <f>AY11</f>
        <v>0</v>
      </c>
      <c r="AZ70" s="36">
        <f>AZ11</f>
        <v>0</v>
      </c>
      <c r="BA70" s="37" t="str">
        <f t="shared" ref="BA70:BB72" si="338">IF(AY70=0,"-",AY70/AY$73)</f>
        <v>-</v>
      </c>
      <c r="BB70" s="37" t="str">
        <f t="shared" si="338"/>
        <v>-</v>
      </c>
      <c r="BC70" s="38" t="str">
        <f>IF(AY70&gt;0,AZ70/AY70,"-")</f>
        <v>-</v>
      </c>
      <c r="BD70" s="65">
        <f>BD11</f>
        <v>0</v>
      </c>
      <c r="BE70" s="36">
        <f>BE11</f>
        <v>0</v>
      </c>
      <c r="BF70" s="37" t="str">
        <f t="shared" ref="BF70:BG72" si="339">IF(BD70=0,"-",BD70/BD$73)</f>
        <v>-</v>
      </c>
      <c r="BG70" s="37" t="str">
        <f t="shared" si="339"/>
        <v>-</v>
      </c>
      <c r="BH70" s="38" t="str">
        <f>IF(BD70&gt;0,BE70/BD70,"-")</f>
        <v>-</v>
      </c>
      <c r="BI70" s="65">
        <f>BI11</f>
        <v>0</v>
      </c>
      <c r="BJ70" s="36">
        <f>BJ11</f>
        <v>0</v>
      </c>
      <c r="BK70" s="37" t="str">
        <f t="shared" ref="BK70:BL72" si="340">IF(BI70=0,"-",BI70/BI$73)</f>
        <v>-</v>
      </c>
      <c r="BL70" s="37" t="str">
        <f t="shared" si="340"/>
        <v>-</v>
      </c>
      <c r="BM70" s="38" t="str">
        <f>IF(BI70&gt;0,BJ70/BI70,"-")</f>
        <v>-</v>
      </c>
      <c r="BN70" s="65">
        <f>BN11</f>
        <v>0</v>
      </c>
      <c r="BO70" s="36">
        <f>BO11</f>
        <v>0</v>
      </c>
      <c r="BP70" s="37" t="str">
        <f t="shared" ref="BP70:BQ72" si="341">IF(BN70=0,"-",BN70/BN$73)</f>
        <v>-</v>
      </c>
      <c r="BQ70" s="37" t="str">
        <f t="shared" si="341"/>
        <v>-</v>
      </c>
      <c r="BR70" s="38" t="str">
        <f>IF(BN70&gt;0,BO70/BN70,"-")</f>
        <v>-</v>
      </c>
      <c r="BS70" s="65">
        <f>BS11</f>
        <v>0</v>
      </c>
      <c r="BT70" s="36">
        <f>BT11</f>
        <v>0</v>
      </c>
      <c r="BU70" s="37" t="str">
        <f t="shared" ref="BU70:BV72" si="342">IF(BS70=0,"-",BS70/BS$73)</f>
        <v>-</v>
      </c>
      <c r="BV70" s="37" t="str">
        <f t="shared" si="342"/>
        <v>-</v>
      </c>
      <c r="BW70" s="38" t="str">
        <f>IF(BS70&gt;0,BT70/BS70,"-")</f>
        <v>-</v>
      </c>
      <c r="BY70" s="65">
        <f>BY11</f>
        <v>28</v>
      </c>
      <c r="BZ70" s="36">
        <f>BZ11</f>
        <v>191050</v>
      </c>
      <c r="CA70" s="37">
        <f t="shared" ref="CA70:CB72" si="343">IF(BY70=0,"-",BY70/BY$73)</f>
        <v>0.11244979919678715</v>
      </c>
      <c r="CB70" s="37">
        <f t="shared" si="343"/>
        <v>0.38942880079655873</v>
      </c>
      <c r="CC70" s="38">
        <f>IF(BY70&gt;0,BZ70/BY70,"-")</f>
        <v>6823.2142857142853</v>
      </c>
    </row>
    <row r="71" spans="3:81" s="3" customFormat="1" ht="15.05" customHeight="1" outlineLevel="1" x14ac:dyDescent="0.3">
      <c r="C71" s="138"/>
      <c r="D71" s="9" t="s">
        <v>18</v>
      </c>
      <c r="E71" s="66">
        <f>E21</f>
        <v>0</v>
      </c>
      <c r="F71" s="47">
        <f>F21</f>
        <v>0</v>
      </c>
      <c r="G71" s="48" t="str">
        <f t="shared" si="329"/>
        <v>-</v>
      </c>
      <c r="H71" s="48" t="str">
        <f t="shared" si="329"/>
        <v>-</v>
      </c>
      <c r="I71" s="49" t="str">
        <f>IF(E71&gt;0,F71/E71,"-")</f>
        <v>-</v>
      </c>
      <c r="J71" s="66">
        <f>J21</f>
        <v>0</v>
      </c>
      <c r="K71" s="47">
        <f>K21</f>
        <v>0</v>
      </c>
      <c r="L71" s="48" t="str">
        <f t="shared" si="330"/>
        <v>-</v>
      </c>
      <c r="M71" s="48" t="str">
        <f t="shared" si="330"/>
        <v>-</v>
      </c>
      <c r="N71" s="49" t="str">
        <f>IF(J71&gt;0,K71/J71,"-")</f>
        <v>-</v>
      </c>
      <c r="O71" s="66">
        <f>O21</f>
        <v>1</v>
      </c>
      <c r="P71" s="47">
        <f>P21</f>
        <v>950</v>
      </c>
      <c r="Q71" s="48">
        <f t="shared" si="331"/>
        <v>4.5454545454545456E-2</v>
      </c>
      <c r="R71" s="48">
        <f t="shared" si="331"/>
        <v>6.8616829180209466E-3</v>
      </c>
      <c r="S71" s="49">
        <f>IF(O71&gt;0,P71/O71,"-")</f>
        <v>950</v>
      </c>
      <c r="T71" s="66">
        <f>T21</f>
        <v>0</v>
      </c>
      <c r="U71" s="47">
        <f>U21</f>
        <v>0</v>
      </c>
      <c r="V71" s="48" t="str">
        <f t="shared" si="332"/>
        <v>-</v>
      </c>
      <c r="W71" s="48" t="str">
        <f t="shared" si="332"/>
        <v>-</v>
      </c>
      <c r="X71" s="49" t="str">
        <f>IF(T71&gt;0,U71/T71,"-")</f>
        <v>-</v>
      </c>
      <c r="Y71" s="66">
        <f>Y21</f>
        <v>0</v>
      </c>
      <c r="Z71" s="47">
        <f>Z21</f>
        <v>0</v>
      </c>
      <c r="AA71" s="48" t="str">
        <f t="shared" si="333"/>
        <v>-</v>
      </c>
      <c r="AB71" s="48" t="str">
        <f t="shared" si="333"/>
        <v>-</v>
      </c>
      <c r="AC71" s="49" t="str">
        <f>IF(Y71&gt;0,Z71/Y71,"-")</f>
        <v>-</v>
      </c>
      <c r="AD71" s="66">
        <f>AD21</f>
        <v>0</v>
      </c>
      <c r="AE71" s="47">
        <f>AE21</f>
        <v>0</v>
      </c>
      <c r="AF71" s="48" t="str">
        <f t="shared" si="334"/>
        <v>-</v>
      </c>
      <c r="AG71" s="48" t="str">
        <f t="shared" si="334"/>
        <v>-</v>
      </c>
      <c r="AH71" s="49" t="str">
        <f>IF(AD71&gt;0,AE71/AD71,"-")</f>
        <v>-</v>
      </c>
      <c r="AI71" s="66">
        <f>AI21</f>
        <v>1</v>
      </c>
      <c r="AJ71" s="47">
        <f>AJ21</f>
        <v>950</v>
      </c>
      <c r="AK71" s="48">
        <f t="shared" si="335"/>
        <v>2.9411764705882353E-2</v>
      </c>
      <c r="AL71" s="48">
        <f t="shared" si="335"/>
        <v>4.692757509264121E-3</v>
      </c>
      <c r="AM71" s="49">
        <f>IF(AI71&gt;0,AJ71/AI71,"-")</f>
        <v>950</v>
      </c>
      <c r="AN71" s="10"/>
      <c r="AO71" s="66">
        <f>AO21</f>
        <v>186</v>
      </c>
      <c r="AP71" s="47">
        <f>AP21</f>
        <v>255779.19</v>
      </c>
      <c r="AQ71" s="48">
        <f t="shared" si="336"/>
        <v>0.40086206896551724</v>
      </c>
      <c r="AR71" s="48">
        <f t="shared" si="336"/>
        <v>0.23516690269396592</v>
      </c>
      <c r="AS71" s="49">
        <f>IF(AO71&gt;0,AP71/AO71,"-")</f>
        <v>1375.1569354838709</v>
      </c>
      <c r="AT71" s="66">
        <f>AT21</f>
        <v>0</v>
      </c>
      <c r="AU71" s="47">
        <f>AU21</f>
        <v>0</v>
      </c>
      <c r="AV71" s="48" t="str">
        <f t="shared" si="337"/>
        <v>-</v>
      </c>
      <c r="AW71" s="48" t="str">
        <f t="shared" si="337"/>
        <v>-</v>
      </c>
      <c r="AX71" s="49" t="str">
        <f>IF(AT71&gt;0,AU71/AT71,"-")</f>
        <v>-</v>
      </c>
      <c r="AY71" s="66">
        <f>AY21</f>
        <v>0</v>
      </c>
      <c r="AZ71" s="47">
        <f>AZ21</f>
        <v>0</v>
      </c>
      <c r="BA71" s="48" t="str">
        <f t="shared" si="338"/>
        <v>-</v>
      </c>
      <c r="BB71" s="48" t="str">
        <f t="shared" si="338"/>
        <v>-</v>
      </c>
      <c r="BC71" s="49" t="str">
        <f>IF(AY71&gt;0,AZ71/AY71,"-")</f>
        <v>-</v>
      </c>
      <c r="BD71" s="66">
        <f>BD21</f>
        <v>0</v>
      </c>
      <c r="BE71" s="47">
        <f>BE21</f>
        <v>0</v>
      </c>
      <c r="BF71" s="48" t="str">
        <f t="shared" si="339"/>
        <v>-</v>
      </c>
      <c r="BG71" s="48" t="str">
        <f t="shared" si="339"/>
        <v>-</v>
      </c>
      <c r="BH71" s="49" t="str">
        <f>IF(BD71&gt;0,BE71/BD71,"-")</f>
        <v>-</v>
      </c>
      <c r="BI71" s="66">
        <f>BI21</f>
        <v>0</v>
      </c>
      <c r="BJ71" s="47">
        <f>BJ21</f>
        <v>0</v>
      </c>
      <c r="BK71" s="48" t="str">
        <f t="shared" si="340"/>
        <v>-</v>
      </c>
      <c r="BL71" s="48" t="str">
        <f t="shared" si="340"/>
        <v>-</v>
      </c>
      <c r="BM71" s="49" t="str">
        <f>IF(BI71&gt;0,BJ71/BI71,"-")</f>
        <v>-</v>
      </c>
      <c r="BN71" s="66">
        <f>BN21</f>
        <v>0</v>
      </c>
      <c r="BO71" s="47">
        <f>BO21</f>
        <v>0</v>
      </c>
      <c r="BP71" s="48" t="str">
        <f t="shared" si="341"/>
        <v>-</v>
      </c>
      <c r="BQ71" s="48" t="str">
        <f t="shared" si="341"/>
        <v>-</v>
      </c>
      <c r="BR71" s="49" t="str">
        <f>IF(BN71&gt;0,BO71/BN71,"-")</f>
        <v>-</v>
      </c>
      <c r="BS71" s="66">
        <f>BS21</f>
        <v>186</v>
      </c>
      <c r="BT71" s="47">
        <f>BT21</f>
        <v>255779.19</v>
      </c>
      <c r="BU71" s="48">
        <f t="shared" si="342"/>
        <v>0.8651162790697674</v>
      </c>
      <c r="BV71" s="48">
        <f t="shared" si="342"/>
        <v>0.8876576774702376</v>
      </c>
      <c r="BW71" s="49">
        <f>IF(BS71&gt;0,BT71/BS71,"-")</f>
        <v>1375.1569354838709</v>
      </c>
      <c r="BY71" s="66">
        <f>BY21</f>
        <v>187</v>
      </c>
      <c r="BZ71" s="47">
        <f>BZ21</f>
        <v>256729.19</v>
      </c>
      <c r="CA71" s="48">
        <f t="shared" si="343"/>
        <v>0.75100401606425704</v>
      </c>
      <c r="CB71" s="48">
        <f t="shared" si="343"/>
        <v>0.52330667673997322</v>
      </c>
      <c r="CC71" s="49">
        <f>IF(BY71&gt;0,BZ71/BY71,"-")</f>
        <v>1372.8833689839573</v>
      </c>
    </row>
    <row r="72" spans="3:81" s="3" customFormat="1" ht="16" customHeight="1" outlineLevel="1" thickBot="1" x14ac:dyDescent="0.35">
      <c r="C72" s="139"/>
      <c r="D72" s="11" t="s">
        <v>0</v>
      </c>
      <c r="E72" s="67">
        <f>E31</f>
        <v>0</v>
      </c>
      <c r="F72" s="54">
        <f>F31</f>
        <v>0</v>
      </c>
      <c r="G72" s="55" t="str">
        <f t="shared" si="329"/>
        <v>-</v>
      </c>
      <c r="H72" s="55" t="str">
        <f t="shared" si="329"/>
        <v>-</v>
      </c>
      <c r="I72" s="49" t="str">
        <f>IF(E72&gt;0,F72/E72,"-")</f>
        <v>-</v>
      </c>
      <c r="J72" s="67">
        <f>J31</f>
        <v>3</v>
      </c>
      <c r="K72" s="54">
        <f>K31</f>
        <v>6939.61</v>
      </c>
      <c r="L72" s="55">
        <f t="shared" si="330"/>
        <v>0.25</v>
      </c>
      <c r="M72" s="55">
        <f t="shared" si="330"/>
        <v>0.10844901226933559</v>
      </c>
      <c r="N72" s="49">
        <f>IF(J72&gt;0,K72/J72,"-")</f>
        <v>2313.2033333333334</v>
      </c>
      <c r="O72" s="67">
        <f>O31</f>
        <v>2</v>
      </c>
      <c r="P72" s="54">
        <f>P31</f>
        <v>3500</v>
      </c>
      <c r="Q72" s="55">
        <f t="shared" si="331"/>
        <v>9.0909090909090912E-2</v>
      </c>
      <c r="R72" s="55">
        <f t="shared" si="331"/>
        <v>2.5279884434814014E-2</v>
      </c>
      <c r="S72" s="49">
        <f>IF(O72&gt;0,P72/O72,"-")</f>
        <v>1750</v>
      </c>
      <c r="T72" s="67">
        <f>T31</f>
        <v>0</v>
      </c>
      <c r="U72" s="54">
        <f>U31</f>
        <v>0</v>
      </c>
      <c r="V72" s="55" t="str">
        <f t="shared" si="332"/>
        <v>-</v>
      </c>
      <c r="W72" s="55" t="str">
        <f t="shared" si="332"/>
        <v>-</v>
      </c>
      <c r="X72" s="49" t="str">
        <f>IF(T72&gt;0,U72/T72,"-")</f>
        <v>-</v>
      </c>
      <c r="Y72" s="67">
        <f>Y31</f>
        <v>0</v>
      </c>
      <c r="Z72" s="54">
        <f>Z31</f>
        <v>0</v>
      </c>
      <c r="AA72" s="55" t="str">
        <f t="shared" si="333"/>
        <v>-</v>
      </c>
      <c r="AB72" s="55" t="str">
        <f t="shared" si="333"/>
        <v>-</v>
      </c>
      <c r="AC72" s="49" t="str">
        <f>IF(Y72&gt;0,Z72/Y72,"-")</f>
        <v>-</v>
      </c>
      <c r="AD72" s="67">
        <f>AD31</f>
        <v>0</v>
      </c>
      <c r="AE72" s="54">
        <f>AE31</f>
        <v>0</v>
      </c>
      <c r="AF72" s="55" t="str">
        <f t="shared" si="334"/>
        <v>-</v>
      </c>
      <c r="AG72" s="55" t="str">
        <f t="shared" si="334"/>
        <v>-</v>
      </c>
      <c r="AH72" s="49" t="str">
        <f>IF(AD72&gt;0,AE72/AD72,"-")</f>
        <v>-</v>
      </c>
      <c r="AI72" s="67">
        <f>AI31</f>
        <v>5</v>
      </c>
      <c r="AJ72" s="54">
        <f>AJ31</f>
        <v>10439.61</v>
      </c>
      <c r="AK72" s="55">
        <f t="shared" si="335"/>
        <v>0.14705882352941177</v>
      </c>
      <c r="AL72" s="55">
        <f t="shared" si="335"/>
        <v>5.1569008653988224E-2</v>
      </c>
      <c r="AM72" s="49">
        <f>IF(AI72&gt;0,AJ72/AI72,"-")</f>
        <v>2087.922</v>
      </c>
      <c r="AN72" s="10"/>
      <c r="AO72" s="67">
        <f>AO31</f>
        <v>29</v>
      </c>
      <c r="AP72" s="54">
        <f>AP31</f>
        <v>32371.52</v>
      </c>
      <c r="AQ72" s="55">
        <f t="shared" si="336"/>
        <v>6.25E-2</v>
      </c>
      <c r="AR72" s="55">
        <f t="shared" si="336"/>
        <v>2.9762820399485086E-2</v>
      </c>
      <c r="AS72" s="49">
        <f>IF(AO72&gt;0,AP72/AO72,"-")</f>
        <v>1116.2593103448276</v>
      </c>
      <c r="AT72" s="67">
        <f>AT31</f>
        <v>0</v>
      </c>
      <c r="AU72" s="54">
        <f>AU31</f>
        <v>0</v>
      </c>
      <c r="AV72" s="55" t="str">
        <f t="shared" si="337"/>
        <v>-</v>
      </c>
      <c r="AW72" s="55" t="str">
        <f t="shared" si="337"/>
        <v>-</v>
      </c>
      <c r="AX72" s="49" t="str">
        <f>IF(AT72&gt;0,AU72/AT72,"-")</f>
        <v>-</v>
      </c>
      <c r="AY72" s="67">
        <f>AY31</f>
        <v>0</v>
      </c>
      <c r="AZ72" s="54">
        <f>AZ31</f>
        <v>0</v>
      </c>
      <c r="BA72" s="55" t="str">
        <f t="shared" si="338"/>
        <v>-</v>
      </c>
      <c r="BB72" s="55" t="str">
        <f t="shared" si="338"/>
        <v>-</v>
      </c>
      <c r="BC72" s="49" t="str">
        <f>IF(AY72&gt;0,AZ72/AY72,"-")</f>
        <v>-</v>
      </c>
      <c r="BD72" s="67">
        <f>BD31</f>
        <v>0</v>
      </c>
      <c r="BE72" s="54">
        <f>BE31</f>
        <v>0</v>
      </c>
      <c r="BF72" s="55" t="str">
        <f t="shared" si="339"/>
        <v>-</v>
      </c>
      <c r="BG72" s="55" t="str">
        <f t="shared" si="339"/>
        <v>-</v>
      </c>
      <c r="BH72" s="49" t="str">
        <f>IF(BD72&gt;0,BE72/BD72,"-")</f>
        <v>-</v>
      </c>
      <c r="BI72" s="67">
        <f>BI31</f>
        <v>0</v>
      </c>
      <c r="BJ72" s="54">
        <f>BJ31</f>
        <v>0</v>
      </c>
      <c r="BK72" s="55" t="str">
        <f t="shared" si="340"/>
        <v>-</v>
      </c>
      <c r="BL72" s="55" t="str">
        <f t="shared" si="340"/>
        <v>-</v>
      </c>
      <c r="BM72" s="49" t="str">
        <f>IF(BI72&gt;0,BJ72/BI72,"-")</f>
        <v>-</v>
      </c>
      <c r="BN72" s="67">
        <f>BN31</f>
        <v>0</v>
      </c>
      <c r="BO72" s="54">
        <f>BO31</f>
        <v>0</v>
      </c>
      <c r="BP72" s="55" t="str">
        <f t="shared" si="341"/>
        <v>-</v>
      </c>
      <c r="BQ72" s="55" t="str">
        <f t="shared" si="341"/>
        <v>-</v>
      </c>
      <c r="BR72" s="49" t="str">
        <f>IF(BN72&gt;0,BO72/BN72,"-")</f>
        <v>-</v>
      </c>
      <c r="BS72" s="67">
        <f>BS31</f>
        <v>29</v>
      </c>
      <c r="BT72" s="54">
        <f>BT31</f>
        <v>32371.52</v>
      </c>
      <c r="BU72" s="55">
        <f t="shared" si="342"/>
        <v>0.13488372093023257</v>
      </c>
      <c r="BV72" s="55">
        <f t="shared" si="342"/>
        <v>0.11234232252976228</v>
      </c>
      <c r="BW72" s="49">
        <f>IF(BS72&gt;0,BT72/BS72,"-")</f>
        <v>1116.2593103448276</v>
      </c>
      <c r="BY72" s="67">
        <f>BY31</f>
        <v>34</v>
      </c>
      <c r="BZ72" s="54">
        <f>BZ31</f>
        <v>42811.130000000005</v>
      </c>
      <c r="CA72" s="55">
        <f t="shared" si="343"/>
        <v>0.13654618473895583</v>
      </c>
      <c r="CB72" s="55">
        <f t="shared" si="343"/>
        <v>8.7264522463468094E-2</v>
      </c>
      <c r="CC72" s="49">
        <f>IF(BY72&gt;0,BZ72/BY72,"-")</f>
        <v>1259.1508823529414</v>
      </c>
    </row>
    <row r="73" spans="3:81" s="3" customFormat="1" ht="16.600000000000001" customHeight="1" outlineLevel="1" thickTop="1" thickBot="1" x14ac:dyDescent="0.35">
      <c r="C73" s="6" t="str">
        <f>C70</f>
        <v>SP20</v>
      </c>
      <c r="D73" s="7"/>
      <c r="E73" s="68">
        <f>SUM(E70:E72)</f>
        <v>0</v>
      </c>
      <c r="F73" s="40">
        <f>SUM(F70:F72)</f>
        <v>0</v>
      </c>
      <c r="G73" s="41" t="str">
        <f>IF(E73=0,"-",E73/E$88)</f>
        <v>-</v>
      </c>
      <c r="H73" s="41" t="str">
        <f>IF(F73=0,"-",F73/F$88)</f>
        <v>-</v>
      </c>
      <c r="I73" s="42"/>
      <c r="J73" s="68">
        <f>SUM(J70:J72)</f>
        <v>12</v>
      </c>
      <c r="K73" s="40">
        <f>SUM(K70:K72)</f>
        <v>63989.61</v>
      </c>
      <c r="L73" s="41">
        <f>IF(J73=0,"-",J73/J$88)</f>
        <v>4.7244094488188976E-2</v>
      </c>
      <c r="M73" s="41">
        <f>IF(K73=0,"-",K73/K$88)</f>
        <v>7.9701928663910279E-2</v>
      </c>
      <c r="N73" s="42"/>
      <c r="O73" s="68">
        <f>SUM(O70:O72)</f>
        <v>22</v>
      </c>
      <c r="P73" s="40">
        <f>SUM(P70:P72)</f>
        <v>138450</v>
      </c>
      <c r="Q73" s="41">
        <f>IF(O73=0,"-",O73/O$88)</f>
        <v>0.13750000000000001</v>
      </c>
      <c r="R73" s="41">
        <f>IF(P73=0,"-",P73/P$88)</f>
        <v>0.18587011243497231</v>
      </c>
      <c r="S73" s="42"/>
      <c r="T73" s="68">
        <f>SUM(T70:T72)</f>
        <v>0</v>
      </c>
      <c r="U73" s="40">
        <f>SUM(U70:U72)</f>
        <v>0</v>
      </c>
      <c r="V73" s="41" t="str">
        <f>IF(T73=0,"-",T73/T$88)</f>
        <v>-</v>
      </c>
      <c r="W73" s="41" t="str">
        <f>IF(U73=0,"-",U73/U$88)</f>
        <v>-</v>
      </c>
      <c r="X73" s="42"/>
      <c r="Y73" s="68">
        <f>SUM(Y70:Y72)</f>
        <v>0</v>
      </c>
      <c r="Z73" s="40">
        <f>SUM(Z70:Z72)</f>
        <v>0</v>
      </c>
      <c r="AA73" s="41" t="str">
        <f>IF(Y73=0,"-",Y73/Y$88)</f>
        <v>-</v>
      </c>
      <c r="AB73" s="41" t="str">
        <f>IF(Z73=0,"-",Z73/Z$88)</f>
        <v>-</v>
      </c>
      <c r="AC73" s="42"/>
      <c r="AD73" s="68">
        <f>SUM(AD70:AD72)</f>
        <v>0</v>
      </c>
      <c r="AE73" s="40">
        <f>SUM(AE70:AE72)</f>
        <v>0</v>
      </c>
      <c r="AF73" s="41" t="str">
        <f>IF(AD73=0,"-",AD73/AD$88)</f>
        <v>-</v>
      </c>
      <c r="AG73" s="41" t="str">
        <f>IF(AE73=0,"-",AE73/AE$88)</f>
        <v>-</v>
      </c>
      <c r="AH73" s="42"/>
      <c r="AI73" s="68">
        <f>SUM(AI70:AI72)</f>
        <v>34</v>
      </c>
      <c r="AJ73" s="40">
        <f>SUM(AJ70:AJ72)</f>
        <v>202439.61</v>
      </c>
      <c r="AK73" s="41">
        <f>IF(AI73=0,"-",AI73/AI$88)</f>
        <v>4.5576407506702415E-2</v>
      </c>
      <c r="AL73" s="41">
        <f>IF(AJ73=0,"-",AJ73/AJ$88)</f>
        <v>8.3782695329679774E-2</v>
      </c>
      <c r="AM73" s="42"/>
      <c r="AN73" s="16"/>
      <c r="AO73" s="68">
        <f>SUM(AO70:AO72)</f>
        <v>464</v>
      </c>
      <c r="AP73" s="40">
        <f>SUM(AP70:AP72)</f>
        <v>1087649.6100000001</v>
      </c>
      <c r="AQ73" s="41">
        <f>IF(AO73=0,"-",AO73/AO$88)</f>
        <v>0.60574412532637079</v>
      </c>
      <c r="AR73" s="41">
        <f>IF(AP73=0,"-",AP73/AP$88)</f>
        <v>0.57506275741720858</v>
      </c>
      <c r="AS73" s="42"/>
      <c r="AT73" s="68">
        <f>SUM(AT70:AT72)</f>
        <v>0</v>
      </c>
      <c r="AU73" s="40">
        <f>SUM(AU70:AU72)</f>
        <v>0</v>
      </c>
      <c r="AV73" s="41" t="str">
        <f>IF(AT73=0,"-",AT73/AT$88)</f>
        <v>-</v>
      </c>
      <c r="AW73" s="41" t="str">
        <f>IF(AU73=0,"-",AU73/AU$88)</f>
        <v>-</v>
      </c>
      <c r="AX73" s="42"/>
      <c r="AY73" s="68">
        <f>SUM(AY70:AY72)</f>
        <v>0</v>
      </c>
      <c r="AZ73" s="40">
        <f>SUM(AZ70:AZ72)</f>
        <v>0</v>
      </c>
      <c r="BA73" s="41" t="str">
        <f>IF(AY73=0,"-",AY73/AY$88)</f>
        <v>-</v>
      </c>
      <c r="BB73" s="41" t="str">
        <f>IF(AZ73=0,"-",AZ73/AZ$88)</f>
        <v>-</v>
      </c>
      <c r="BC73" s="42"/>
      <c r="BD73" s="68">
        <f>SUM(BD70:BD72)</f>
        <v>0</v>
      </c>
      <c r="BE73" s="40">
        <f>SUM(BE70:BE72)</f>
        <v>0</v>
      </c>
      <c r="BF73" s="41" t="str">
        <f>IF(BD73=0,"-",BD73/BD$88)</f>
        <v>-</v>
      </c>
      <c r="BG73" s="41" t="str">
        <f>IF(BE73=0,"-",BE73/BE$88)</f>
        <v>-</v>
      </c>
      <c r="BH73" s="42"/>
      <c r="BI73" s="68">
        <f>SUM(BI70:BI72)</f>
        <v>0</v>
      </c>
      <c r="BJ73" s="40">
        <f>SUM(BJ70:BJ72)</f>
        <v>0</v>
      </c>
      <c r="BK73" s="41" t="str">
        <f>IF(BI73=0,"-",BI73/BI$88)</f>
        <v>-</v>
      </c>
      <c r="BL73" s="41" t="str">
        <f>IF(BJ73=0,"-",BJ73/BJ$88)</f>
        <v>-</v>
      </c>
      <c r="BM73" s="42"/>
      <c r="BN73" s="68">
        <f>SUM(BN70:BN72)</f>
        <v>0</v>
      </c>
      <c r="BO73" s="40">
        <f>SUM(BO70:BO72)</f>
        <v>0</v>
      </c>
      <c r="BP73" s="41" t="str">
        <f>IF(BN73=0,"-",BN73/BN$88)</f>
        <v>-</v>
      </c>
      <c r="BQ73" s="41" t="str">
        <f>IF(BO73=0,"-",BO73/BO$88)</f>
        <v>-</v>
      </c>
      <c r="BR73" s="42"/>
      <c r="BS73" s="68">
        <f>SUM(BS70:BS72)</f>
        <v>215</v>
      </c>
      <c r="BT73" s="40">
        <f>SUM(BT70:BT72)</f>
        <v>288150.71000000002</v>
      </c>
      <c r="BU73" s="41">
        <f>IF(BS73=0,"-",BS73/BS$88)</f>
        <v>0.41586073500967119</v>
      </c>
      <c r="BV73" s="41">
        <f>IF(BT73=0,"-",BT73/BT$88)</f>
        <v>0.26390830187712572</v>
      </c>
      <c r="BW73" s="42"/>
      <c r="BY73" s="68">
        <f>SUM(BY70:BY72)</f>
        <v>249</v>
      </c>
      <c r="BZ73" s="40">
        <f>SUM(BZ70:BZ72)</f>
        <v>490590.32</v>
      </c>
      <c r="CA73" s="41">
        <f>IF(BY73=0,"-",BY73/BY$88)</f>
        <v>0.19714964370546317</v>
      </c>
      <c r="CB73" s="41">
        <f>IF(BZ73=0,"-",BZ73/BZ$88)</f>
        <v>0.13984481024557616</v>
      </c>
      <c r="CC73" s="42"/>
    </row>
    <row r="74" spans="3:81" s="3" customFormat="1" ht="3.8" customHeight="1" outlineLevel="1" thickTop="1" thickBot="1" x14ac:dyDescent="0.35">
      <c r="C74"/>
      <c r="D74"/>
      <c r="E74" s="50">
        <f>E13</f>
        <v>0</v>
      </c>
      <c r="F74" s="51">
        <f>F13</f>
        <v>0</v>
      </c>
      <c r="G74" s="52" t="str">
        <f>IF(E74=0,"-",E74/E$81)</f>
        <v>-</v>
      </c>
      <c r="H74" s="52" t="str">
        <f>IF(F74=0,"-",F74/F$81)</f>
        <v>-</v>
      </c>
      <c r="I74" s="51" t="str">
        <f>IF(E74&gt;0,F74/E74,"-")</f>
        <v>-</v>
      </c>
      <c r="J74" s="50">
        <f>J13</f>
        <v>0</v>
      </c>
      <c r="K74" s="51">
        <f>K13</f>
        <v>0</v>
      </c>
      <c r="L74" s="52" t="str">
        <f>IF(J74=0,"-",J74/J$81)</f>
        <v>-</v>
      </c>
      <c r="M74" s="52" t="str">
        <f>IF(K74=0,"-",K74/K$81)</f>
        <v>-</v>
      </c>
      <c r="N74" s="51" t="str">
        <f>IF(J74&gt;0,K74/J74,"-")</f>
        <v>-</v>
      </c>
      <c r="O74" s="50">
        <f>O13</f>
        <v>0</v>
      </c>
      <c r="P74" s="51">
        <f>P13</f>
        <v>0</v>
      </c>
      <c r="Q74" s="52" t="str">
        <f>IF(O74=0,"-",O74/O$81)</f>
        <v>-</v>
      </c>
      <c r="R74" s="52" t="str">
        <f>IF(P74=0,"-",P74/P$81)</f>
        <v>-</v>
      </c>
      <c r="S74" s="51" t="str">
        <f>IF(O74&gt;0,P74/O74,"-")</f>
        <v>-</v>
      </c>
      <c r="T74" s="50">
        <f>T13</f>
        <v>0</v>
      </c>
      <c r="U74" s="51">
        <f>U13</f>
        <v>0</v>
      </c>
      <c r="V74" s="52" t="str">
        <f>IF(T74=0,"-",T74/T$81)</f>
        <v>-</v>
      </c>
      <c r="W74" s="52" t="str">
        <f>IF(U74=0,"-",U74/U$81)</f>
        <v>-</v>
      </c>
      <c r="X74" s="51" t="str">
        <f>IF(T74&gt;0,U74/T74,"-")</f>
        <v>-</v>
      </c>
      <c r="Y74" s="50">
        <f>Y13</f>
        <v>0</v>
      </c>
      <c r="Z74" s="51">
        <f>Z13</f>
        <v>0</v>
      </c>
      <c r="AA74" s="52" t="str">
        <f>IF(Y74=0,"-",Y74/Y$81)</f>
        <v>-</v>
      </c>
      <c r="AB74" s="52" t="str">
        <f>IF(Z74=0,"-",Z74/Z$81)</f>
        <v>-</v>
      </c>
      <c r="AC74" s="51" t="str">
        <f>IF(Y74&gt;0,Z74/Y74,"-")</f>
        <v>-</v>
      </c>
      <c r="AD74" s="50">
        <f>AD13</f>
        <v>0</v>
      </c>
      <c r="AE74" s="51">
        <f>AE13</f>
        <v>0</v>
      </c>
      <c r="AF74" s="52" t="str">
        <f>IF(AD74=0,"-",AD74/AD$81)</f>
        <v>-</v>
      </c>
      <c r="AG74" s="52" t="str">
        <f>IF(AE74=0,"-",AE74/AE$81)</f>
        <v>-</v>
      </c>
      <c r="AH74" s="51" t="str">
        <f>IF(AD74&gt;0,AE74/AD74,"-")</f>
        <v>-</v>
      </c>
      <c r="AI74" s="50">
        <f>AI13</f>
        <v>0</v>
      </c>
      <c r="AJ74" s="51">
        <f>AJ13</f>
        <v>0</v>
      </c>
      <c r="AK74" s="52" t="str">
        <f>IF(AI74=0,"-",AI74/AI$81)</f>
        <v>-</v>
      </c>
      <c r="AL74" s="52" t="str">
        <f>IF(AJ74=0,"-",AJ74/AJ$81)</f>
        <v>-</v>
      </c>
      <c r="AM74" s="51" t="str">
        <f>IF(AI74&gt;0,AJ74/AI74,"-")</f>
        <v>-</v>
      </c>
      <c r="AN74" s="10"/>
      <c r="AO74" s="50">
        <f>AO13</f>
        <v>0</v>
      </c>
      <c r="AP74" s="51">
        <f>AP13</f>
        <v>0</v>
      </c>
      <c r="AQ74" s="52" t="str">
        <f>IF(AO74=0,"-",AO74/AO$81)</f>
        <v>-</v>
      </c>
      <c r="AR74" s="52" t="str">
        <f>IF(AP74=0,"-",AP74/AP$81)</f>
        <v>-</v>
      </c>
      <c r="AS74" s="51" t="str">
        <f>IF(AO74&gt;0,AP74/AO74,"-")</f>
        <v>-</v>
      </c>
      <c r="AT74" s="50">
        <f>AT13</f>
        <v>0</v>
      </c>
      <c r="AU74" s="51">
        <f>AU13</f>
        <v>0</v>
      </c>
      <c r="AV74" s="52" t="str">
        <f>IF(AT74=0,"-",AT74/AT$81)</f>
        <v>-</v>
      </c>
      <c r="AW74" s="52" t="str">
        <f>IF(AU74=0,"-",AU74/AU$81)</f>
        <v>-</v>
      </c>
      <c r="AX74" s="51" t="str">
        <f>IF(AT74&gt;0,AU74/AT74,"-")</f>
        <v>-</v>
      </c>
      <c r="AY74" s="50">
        <f>AY13</f>
        <v>0</v>
      </c>
      <c r="AZ74" s="51">
        <f>AZ13</f>
        <v>0</v>
      </c>
      <c r="BA74" s="52" t="str">
        <f>IF(AY74=0,"-",AY74/AY$81)</f>
        <v>-</v>
      </c>
      <c r="BB74" s="52" t="str">
        <f>IF(AZ74=0,"-",AZ74/AZ$81)</f>
        <v>-</v>
      </c>
      <c r="BC74" s="51" t="str">
        <f>IF(AY74&gt;0,AZ74/AY74,"-")</f>
        <v>-</v>
      </c>
      <c r="BD74" s="50">
        <f>BD13</f>
        <v>0</v>
      </c>
      <c r="BE74" s="51">
        <f>BE13</f>
        <v>0</v>
      </c>
      <c r="BF74" s="52" t="str">
        <f>IF(BD74=0,"-",BD74/BD$81)</f>
        <v>-</v>
      </c>
      <c r="BG74" s="52" t="str">
        <f>IF(BE74=0,"-",BE74/BE$81)</f>
        <v>-</v>
      </c>
      <c r="BH74" s="51" t="str">
        <f>IF(BD74&gt;0,BE74/BD74,"-")</f>
        <v>-</v>
      </c>
      <c r="BI74" s="50">
        <f>BI13</f>
        <v>0</v>
      </c>
      <c r="BJ74" s="51">
        <f>BJ13</f>
        <v>0</v>
      </c>
      <c r="BK74" s="52" t="str">
        <f>IF(BI74=0,"-",BI74/BI$81)</f>
        <v>-</v>
      </c>
      <c r="BL74" s="52" t="str">
        <f>IF(BJ74=0,"-",BJ74/BJ$81)</f>
        <v>-</v>
      </c>
      <c r="BM74" s="51" t="str">
        <f>IF(BI74&gt;0,BJ74/BI74,"-")</f>
        <v>-</v>
      </c>
      <c r="BN74" s="50">
        <f>BN13</f>
        <v>0</v>
      </c>
      <c r="BO74" s="51">
        <f>BO13</f>
        <v>0</v>
      </c>
      <c r="BP74" s="52" t="str">
        <f>IF(BN74=0,"-",BN74/BN$81)</f>
        <v>-</v>
      </c>
      <c r="BQ74" s="52" t="str">
        <f>IF(BO74=0,"-",BO74/BO$81)</f>
        <v>-</v>
      </c>
      <c r="BR74" s="51" t="str">
        <f>IF(BN74&gt;0,BO74/BN74,"-")</f>
        <v>-</v>
      </c>
      <c r="BS74" s="50">
        <f>BS13</f>
        <v>0</v>
      </c>
      <c r="BT74" s="51">
        <f>BT13</f>
        <v>0</v>
      </c>
      <c r="BU74" s="52" t="str">
        <f>IF(BS74=0,"-",BS74/BS$81)</f>
        <v>-</v>
      </c>
      <c r="BV74" s="52" t="str">
        <f>IF(BT74=0,"-",BT74/BT$81)</f>
        <v>-</v>
      </c>
      <c r="BW74" s="51" t="str">
        <f>IF(BS74&gt;0,BT74/BS74,"-")</f>
        <v>-</v>
      </c>
      <c r="BY74" s="50">
        <f>BY13</f>
        <v>0</v>
      </c>
      <c r="BZ74" s="51">
        <f>BZ13</f>
        <v>0</v>
      </c>
      <c r="CA74" s="52" t="str">
        <f>IF(BY74=0,"-",BY74/BY$81)</f>
        <v>-</v>
      </c>
      <c r="CB74" s="52" t="str">
        <f>IF(BZ74=0,"-",BZ74/BZ$81)</f>
        <v>-</v>
      </c>
      <c r="CC74" s="51" t="str">
        <f>IF(BY74&gt;0,BZ74/BY74,"-")</f>
        <v>-</v>
      </c>
    </row>
    <row r="75" spans="3:81" s="3" customFormat="1" ht="16" customHeight="1" outlineLevel="1" thickTop="1" x14ac:dyDescent="0.3">
      <c r="C75" s="137" t="s">
        <v>29</v>
      </c>
      <c r="D75" s="8" t="s">
        <v>17</v>
      </c>
      <c r="E75" s="65">
        <f>E12</f>
        <v>0</v>
      </c>
      <c r="F75" s="36">
        <f>F12</f>
        <v>0</v>
      </c>
      <c r="G75" s="37" t="str">
        <f t="shared" ref="G75:H77" si="344">IF(E75=0,"-",E75/E$73)</f>
        <v>-</v>
      </c>
      <c r="H75" s="37" t="str">
        <f t="shared" si="344"/>
        <v>-</v>
      </c>
      <c r="I75" s="38" t="str">
        <f>IF(E75&gt;0,F75/E75,"-")</f>
        <v>-</v>
      </c>
      <c r="J75" s="65">
        <f>J12</f>
        <v>0</v>
      </c>
      <c r="K75" s="36">
        <f>K12</f>
        <v>0</v>
      </c>
      <c r="L75" s="37" t="str">
        <f t="shared" ref="L75:M77" si="345">IF(J75=0,"-",J75/J$73)</f>
        <v>-</v>
      </c>
      <c r="M75" s="37" t="str">
        <f t="shared" si="345"/>
        <v>-</v>
      </c>
      <c r="N75" s="38" t="str">
        <f>IF(J75&gt;0,K75/J75,"-")</f>
        <v>-</v>
      </c>
      <c r="O75" s="65">
        <f>O12</f>
        <v>0</v>
      </c>
      <c r="P75" s="36">
        <f>P12</f>
        <v>0</v>
      </c>
      <c r="Q75" s="37" t="str">
        <f t="shared" ref="Q75:R77" si="346">IF(O75=0,"-",O75/O$73)</f>
        <v>-</v>
      </c>
      <c r="R75" s="37" t="str">
        <f t="shared" si="346"/>
        <v>-</v>
      </c>
      <c r="S75" s="38" t="str">
        <f>IF(O75&gt;0,P75/O75,"-")</f>
        <v>-</v>
      </c>
      <c r="T75" s="65">
        <f>T12</f>
        <v>0</v>
      </c>
      <c r="U75" s="36">
        <f>U12</f>
        <v>0</v>
      </c>
      <c r="V75" s="37" t="str">
        <f t="shared" ref="V75:W77" si="347">IF(T75=0,"-",T75/T$73)</f>
        <v>-</v>
      </c>
      <c r="W75" s="37" t="str">
        <f t="shared" si="347"/>
        <v>-</v>
      </c>
      <c r="X75" s="38" t="str">
        <f>IF(T75&gt;0,U75/T75,"-")</f>
        <v>-</v>
      </c>
      <c r="Y75" s="65">
        <f>Y12</f>
        <v>0</v>
      </c>
      <c r="Z75" s="36">
        <f>Z12</f>
        <v>0</v>
      </c>
      <c r="AA75" s="37" t="str">
        <f t="shared" ref="AA75:AB77" si="348">IF(Y75=0,"-",Y75/Y$73)</f>
        <v>-</v>
      </c>
      <c r="AB75" s="37" t="str">
        <f t="shared" si="348"/>
        <v>-</v>
      </c>
      <c r="AC75" s="38" t="str">
        <f>IF(Y75&gt;0,Z75/Y75,"-")</f>
        <v>-</v>
      </c>
      <c r="AD75" s="65">
        <f>AD12</f>
        <v>0</v>
      </c>
      <c r="AE75" s="36">
        <f>AE12</f>
        <v>0</v>
      </c>
      <c r="AF75" s="37" t="str">
        <f t="shared" ref="AF75:AG77" si="349">IF(AD75=0,"-",AD75/AD$73)</f>
        <v>-</v>
      </c>
      <c r="AG75" s="37" t="str">
        <f t="shared" si="349"/>
        <v>-</v>
      </c>
      <c r="AH75" s="38" t="str">
        <f>IF(AD75&gt;0,AE75/AD75,"-")</f>
        <v>-</v>
      </c>
      <c r="AI75" s="65">
        <f>AI12</f>
        <v>0</v>
      </c>
      <c r="AJ75" s="36">
        <f>AJ12</f>
        <v>0</v>
      </c>
      <c r="AK75" s="37" t="str">
        <f t="shared" ref="AK75:AL77" si="350">IF(AI75=0,"-",AI75/AI$73)</f>
        <v>-</v>
      </c>
      <c r="AL75" s="37" t="str">
        <f t="shared" si="350"/>
        <v>-</v>
      </c>
      <c r="AM75" s="38" t="str">
        <f>IF(AI75&gt;0,AJ75/AI75,"-")</f>
        <v>-</v>
      </c>
      <c r="AN75" s="10"/>
      <c r="AO75" s="65">
        <f>AO12</f>
        <v>2</v>
      </c>
      <c r="AP75" s="36">
        <f>AP12</f>
        <v>5827.5</v>
      </c>
      <c r="AQ75" s="37">
        <f t="shared" ref="AQ75:AR77" si="351">IF(AO75=0,"-",AO75/AO$73)</f>
        <v>4.3103448275862068E-3</v>
      </c>
      <c r="AR75" s="37">
        <f t="shared" si="351"/>
        <v>5.357883592676505E-3</v>
      </c>
      <c r="AS75" s="38">
        <f>IF(AO75&gt;0,AP75/AO75,"-")</f>
        <v>2913.75</v>
      </c>
      <c r="AT75" s="65">
        <f>AT12</f>
        <v>0</v>
      </c>
      <c r="AU75" s="36">
        <f>AU12</f>
        <v>0</v>
      </c>
      <c r="AV75" s="37" t="str">
        <f t="shared" ref="AV75:AW77" si="352">IF(AT75=0,"-",AT75/AT$73)</f>
        <v>-</v>
      </c>
      <c r="AW75" s="37" t="str">
        <f t="shared" si="352"/>
        <v>-</v>
      </c>
      <c r="AX75" s="38" t="str">
        <f>IF(AT75&gt;0,AU75/AT75,"-")</f>
        <v>-</v>
      </c>
      <c r="AY75" s="65">
        <f>AY12</f>
        <v>0</v>
      </c>
      <c r="AZ75" s="36">
        <f>AZ12</f>
        <v>0</v>
      </c>
      <c r="BA75" s="37" t="str">
        <f t="shared" ref="BA75:BB77" si="353">IF(AY75=0,"-",AY75/AY$73)</f>
        <v>-</v>
      </c>
      <c r="BB75" s="37" t="str">
        <f t="shared" si="353"/>
        <v>-</v>
      </c>
      <c r="BC75" s="38" t="str">
        <f>IF(AY75&gt;0,AZ75/AY75,"-")</f>
        <v>-</v>
      </c>
      <c r="BD75" s="65">
        <f>BD12</f>
        <v>0</v>
      </c>
      <c r="BE75" s="36">
        <f>BE12</f>
        <v>0</v>
      </c>
      <c r="BF75" s="37" t="str">
        <f t="shared" ref="BF75:BG77" si="354">IF(BD75=0,"-",BD75/BD$73)</f>
        <v>-</v>
      </c>
      <c r="BG75" s="37" t="str">
        <f t="shared" si="354"/>
        <v>-</v>
      </c>
      <c r="BH75" s="38" t="str">
        <f>IF(BD75&gt;0,BE75/BD75,"-")</f>
        <v>-</v>
      </c>
      <c r="BI75" s="65">
        <f>BI12</f>
        <v>0</v>
      </c>
      <c r="BJ75" s="36">
        <f>BJ12</f>
        <v>0</v>
      </c>
      <c r="BK75" s="37" t="str">
        <f t="shared" ref="BK75:BL77" si="355">IF(BI75=0,"-",BI75/BI$73)</f>
        <v>-</v>
      </c>
      <c r="BL75" s="37" t="str">
        <f t="shared" si="355"/>
        <v>-</v>
      </c>
      <c r="BM75" s="38" t="str">
        <f>IF(BI75&gt;0,BJ75/BI75,"-")</f>
        <v>-</v>
      </c>
      <c r="BN75" s="65">
        <f>BN12</f>
        <v>0</v>
      </c>
      <c r="BO75" s="36">
        <f>BO12</f>
        <v>0</v>
      </c>
      <c r="BP75" s="37" t="str">
        <f t="shared" ref="BP75:BQ77" si="356">IF(BN75=0,"-",BN75/BN$73)</f>
        <v>-</v>
      </c>
      <c r="BQ75" s="37" t="str">
        <f t="shared" si="356"/>
        <v>-</v>
      </c>
      <c r="BR75" s="38" t="str">
        <f>IF(BN75&gt;0,BO75/BN75,"-")</f>
        <v>-</v>
      </c>
      <c r="BS75" s="65">
        <f>BS12</f>
        <v>2</v>
      </c>
      <c r="BT75" s="36">
        <f>BT12</f>
        <v>5827.5</v>
      </c>
      <c r="BU75" s="37">
        <f t="shared" ref="BU75:BV77" si="357">IF(BS75=0,"-",BS75/BS$73)</f>
        <v>9.3023255813953487E-3</v>
      </c>
      <c r="BV75" s="37">
        <f t="shared" si="357"/>
        <v>2.0223791917778025E-2</v>
      </c>
      <c r="BW75" s="38">
        <f>IF(BS75&gt;0,BT75/BS75,"-")</f>
        <v>2913.75</v>
      </c>
      <c r="BY75" s="65">
        <f>BY12</f>
        <v>2</v>
      </c>
      <c r="BZ75" s="36">
        <f>BZ12</f>
        <v>5827.5</v>
      </c>
      <c r="CA75" s="37">
        <f t="shared" ref="CA75:CB77" si="358">IF(BY75=0,"-",BY75/BY$73)</f>
        <v>8.0321285140562242E-3</v>
      </c>
      <c r="CB75" s="37">
        <f t="shared" si="358"/>
        <v>1.1878546645600346E-2</v>
      </c>
      <c r="CC75" s="38">
        <f>IF(BY75&gt;0,BZ75/BY75,"-")</f>
        <v>2913.75</v>
      </c>
    </row>
    <row r="76" spans="3:81" s="3" customFormat="1" ht="15.05" customHeight="1" outlineLevel="1" x14ac:dyDescent="0.3">
      <c r="C76" s="138"/>
      <c r="D76" s="9" t="s">
        <v>18</v>
      </c>
      <c r="E76" s="66">
        <f>E22</f>
        <v>0</v>
      </c>
      <c r="F76" s="47">
        <f>F22</f>
        <v>0</v>
      </c>
      <c r="G76" s="48" t="str">
        <f t="shared" si="344"/>
        <v>-</v>
      </c>
      <c r="H76" s="48" t="str">
        <f t="shared" si="344"/>
        <v>-</v>
      </c>
      <c r="I76" s="49" t="str">
        <f>IF(E76&gt;0,F76/E76,"-")</f>
        <v>-</v>
      </c>
      <c r="J76" s="66">
        <f>J22</f>
        <v>0</v>
      </c>
      <c r="K76" s="47">
        <f>K22</f>
        <v>0</v>
      </c>
      <c r="L76" s="48" t="str">
        <f t="shared" si="345"/>
        <v>-</v>
      </c>
      <c r="M76" s="48" t="str">
        <f t="shared" si="345"/>
        <v>-</v>
      </c>
      <c r="N76" s="49" t="str">
        <f>IF(J76&gt;0,K76/J76,"-")</f>
        <v>-</v>
      </c>
      <c r="O76" s="66">
        <f>O22</f>
        <v>0</v>
      </c>
      <c r="P76" s="47">
        <f>P22</f>
        <v>0</v>
      </c>
      <c r="Q76" s="48" t="str">
        <f t="shared" si="346"/>
        <v>-</v>
      </c>
      <c r="R76" s="48" t="str">
        <f t="shared" si="346"/>
        <v>-</v>
      </c>
      <c r="S76" s="49" t="str">
        <f>IF(O76&gt;0,P76/O76,"-")</f>
        <v>-</v>
      </c>
      <c r="T76" s="66">
        <f>T22</f>
        <v>0</v>
      </c>
      <c r="U76" s="47">
        <f>U22</f>
        <v>0</v>
      </c>
      <c r="V76" s="48" t="str">
        <f t="shared" si="347"/>
        <v>-</v>
      </c>
      <c r="W76" s="48" t="str">
        <f t="shared" si="347"/>
        <v>-</v>
      </c>
      <c r="X76" s="49" t="str">
        <f>IF(T76&gt;0,U76/T76,"-")</f>
        <v>-</v>
      </c>
      <c r="Y76" s="66">
        <f>Y22</f>
        <v>0</v>
      </c>
      <c r="Z76" s="47">
        <f>Z22</f>
        <v>0</v>
      </c>
      <c r="AA76" s="48" t="str">
        <f t="shared" si="348"/>
        <v>-</v>
      </c>
      <c r="AB76" s="48" t="str">
        <f t="shared" si="348"/>
        <v>-</v>
      </c>
      <c r="AC76" s="49" t="str">
        <f>IF(Y76&gt;0,Z76/Y76,"-")</f>
        <v>-</v>
      </c>
      <c r="AD76" s="66">
        <f>AD22</f>
        <v>0</v>
      </c>
      <c r="AE76" s="47">
        <f>AE22</f>
        <v>0</v>
      </c>
      <c r="AF76" s="48" t="str">
        <f t="shared" si="349"/>
        <v>-</v>
      </c>
      <c r="AG76" s="48" t="str">
        <f t="shared" si="349"/>
        <v>-</v>
      </c>
      <c r="AH76" s="49" t="str">
        <f>IF(AD76&gt;0,AE76/AD76,"-")</f>
        <v>-</v>
      </c>
      <c r="AI76" s="66">
        <f>AI22</f>
        <v>0</v>
      </c>
      <c r="AJ76" s="47">
        <f>AJ22</f>
        <v>0</v>
      </c>
      <c r="AK76" s="48" t="str">
        <f t="shared" si="350"/>
        <v>-</v>
      </c>
      <c r="AL76" s="48" t="str">
        <f t="shared" si="350"/>
        <v>-</v>
      </c>
      <c r="AM76" s="49" t="str">
        <f>IF(AI76&gt;0,AJ76/AI76,"-")</f>
        <v>-</v>
      </c>
      <c r="AN76" s="10"/>
      <c r="AO76" s="66">
        <f>AO22</f>
        <v>75</v>
      </c>
      <c r="AP76" s="47">
        <f>AP22</f>
        <v>72447.73</v>
      </c>
      <c r="AQ76" s="48">
        <f t="shared" si="351"/>
        <v>0.16163793103448276</v>
      </c>
      <c r="AR76" s="48">
        <f t="shared" si="351"/>
        <v>6.6609438677590282E-2</v>
      </c>
      <c r="AS76" s="49">
        <f>IF(AO76&gt;0,AP76/AO76,"-")</f>
        <v>965.96973333333324</v>
      </c>
      <c r="AT76" s="66">
        <f>AT22</f>
        <v>0</v>
      </c>
      <c r="AU76" s="47">
        <f>AU22</f>
        <v>0</v>
      </c>
      <c r="AV76" s="48" t="str">
        <f t="shared" si="352"/>
        <v>-</v>
      </c>
      <c r="AW76" s="48" t="str">
        <f t="shared" si="352"/>
        <v>-</v>
      </c>
      <c r="AX76" s="49" t="str">
        <f>IF(AT76&gt;0,AU76/AT76,"-")</f>
        <v>-</v>
      </c>
      <c r="AY76" s="66">
        <f>AY22</f>
        <v>0</v>
      </c>
      <c r="AZ76" s="47">
        <f>AZ22</f>
        <v>0</v>
      </c>
      <c r="BA76" s="48" t="str">
        <f t="shared" si="353"/>
        <v>-</v>
      </c>
      <c r="BB76" s="48" t="str">
        <f t="shared" si="353"/>
        <v>-</v>
      </c>
      <c r="BC76" s="49" t="str">
        <f>IF(AY76&gt;0,AZ76/AY76,"-")</f>
        <v>-</v>
      </c>
      <c r="BD76" s="66">
        <f>BD22</f>
        <v>0</v>
      </c>
      <c r="BE76" s="47">
        <f>BE22</f>
        <v>0</v>
      </c>
      <c r="BF76" s="48" t="str">
        <f t="shared" si="354"/>
        <v>-</v>
      </c>
      <c r="BG76" s="48" t="str">
        <f t="shared" si="354"/>
        <v>-</v>
      </c>
      <c r="BH76" s="49" t="str">
        <f>IF(BD76&gt;0,BE76/BD76,"-")</f>
        <v>-</v>
      </c>
      <c r="BI76" s="66">
        <f>BI22</f>
        <v>0</v>
      </c>
      <c r="BJ76" s="47">
        <f>BJ22</f>
        <v>0</v>
      </c>
      <c r="BK76" s="48" t="str">
        <f t="shared" si="355"/>
        <v>-</v>
      </c>
      <c r="BL76" s="48" t="str">
        <f t="shared" si="355"/>
        <v>-</v>
      </c>
      <c r="BM76" s="49" t="str">
        <f>IF(BI76&gt;0,BJ76/BI76,"-")</f>
        <v>-</v>
      </c>
      <c r="BN76" s="66">
        <f>BN22</f>
        <v>0</v>
      </c>
      <c r="BO76" s="47">
        <f>BO22</f>
        <v>0</v>
      </c>
      <c r="BP76" s="48" t="str">
        <f t="shared" si="356"/>
        <v>-</v>
      </c>
      <c r="BQ76" s="48" t="str">
        <f t="shared" si="356"/>
        <v>-</v>
      </c>
      <c r="BR76" s="49" t="str">
        <f>IF(BN76&gt;0,BO76/BN76,"-")</f>
        <v>-</v>
      </c>
      <c r="BS76" s="66">
        <f>BS22</f>
        <v>75</v>
      </c>
      <c r="BT76" s="47">
        <f>BT22</f>
        <v>72447.73</v>
      </c>
      <c r="BU76" s="48">
        <f t="shared" si="357"/>
        <v>0.34883720930232559</v>
      </c>
      <c r="BV76" s="48">
        <f t="shared" si="357"/>
        <v>0.25142304872335725</v>
      </c>
      <c r="BW76" s="49">
        <f>IF(BS76&gt;0,BT76/BS76,"-")</f>
        <v>965.96973333333324</v>
      </c>
      <c r="BY76" s="66">
        <f>BY22</f>
        <v>75</v>
      </c>
      <c r="BZ76" s="47">
        <f>BZ22</f>
        <v>72447.73</v>
      </c>
      <c r="CA76" s="48">
        <f t="shared" si="358"/>
        <v>0.30120481927710846</v>
      </c>
      <c r="CB76" s="48">
        <f t="shared" si="358"/>
        <v>0.14767460148826417</v>
      </c>
      <c r="CC76" s="49">
        <f>IF(BY76&gt;0,BZ76/BY76,"-")</f>
        <v>965.96973333333324</v>
      </c>
    </row>
    <row r="77" spans="3:81" s="3" customFormat="1" ht="16" customHeight="1" outlineLevel="1" thickBot="1" x14ac:dyDescent="0.35">
      <c r="C77" s="139"/>
      <c r="D77" s="11" t="s">
        <v>0</v>
      </c>
      <c r="E77" s="67">
        <f>E32</f>
        <v>0</v>
      </c>
      <c r="F77" s="54">
        <f>F32</f>
        <v>0</v>
      </c>
      <c r="G77" s="55" t="str">
        <f t="shared" si="344"/>
        <v>-</v>
      </c>
      <c r="H77" s="55" t="str">
        <f t="shared" si="344"/>
        <v>-</v>
      </c>
      <c r="I77" s="49" t="str">
        <f>IF(E77&gt;0,F77/E77,"-")</f>
        <v>-</v>
      </c>
      <c r="J77" s="67">
        <f>J32</f>
        <v>0</v>
      </c>
      <c r="K77" s="54">
        <f>K32</f>
        <v>0</v>
      </c>
      <c r="L77" s="55" t="str">
        <f t="shared" si="345"/>
        <v>-</v>
      </c>
      <c r="M77" s="55" t="str">
        <f t="shared" si="345"/>
        <v>-</v>
      </c>
      <c r="N77" s="49" t="str">
        <f>IF(J77&gt;0,K77/J77,"-")</f>
        <v>-</v>
      </c>
      <c r="O77" s="67">
        <f>O32</f>
        <v>0</v>
      </c>
      <c r="P77" s="54">
        <f>P32</f>
        <v>0</v>
      </c>
      <c r="Q77" s="55" t="str">
        <f t="shared" si="346"/>
        <v>-</v>
      </c>
      <c r="R77" s="55" t="str">
        <f t="shared" si="346"/>
        <v>-</v>
      </c>
      <c r="S77" s="49" t="str">
        <f>IF(O77&gt;0,P77/O77,"-")</f>
        <v>-</v>
      </c>
      <c r="T77" s="67">
        <f>T32</f>
        <v>0</v>
      </c>
      <c r="U77" s="54">
        <f>U32</f>
        <v>0</v>
      </c>
      <c r="V77" s="55" t="str">
        <f t="shared" si="347"/>
        <v>-</v>
      </c>
      <c r="W77" s="55" t="str">
        <f t="shared" si="347"/>
        <v>-</v>
      </c>
      <c r="X77" s="49" t="str">
        <f>IF(T77&gt;0,U77/T77,"-")</f>
        <v>-</v>
      </c>
      <c r="Y77" s="67">
        <f>Y32</f>
        <v>0</v>
      </c>
      <c r="Z77" s="54">
        <f>Z32</f>
        <v>0</v>
      </c>
      <c r="AA77" s="55" t="str">
        <f t="shared" si="348"/>
        <v>-</v>
      </c>
      <c r="AB77" s="55" t="str">
        <f t="shared" si="348"/>
        <v>-</v>
      </c>
      <c r="AC77" s="49" t="str">
        <f>IF(Y77&gt;0,Z77/Y77,"-")</f>
        <v>-</v>
      </c>
      <c r="AD77" s="67">
        <f>AD32</f>
        <v>0</v>
      </c>
      <c r="AE77" s="54">
        <f>AE32</f>
        <v>0</v>
      </c>
      <c r="AF77" s="55" t="str">
        <f t="shared" si="349"/>
        <v>-</v>
      </c>
      <c r="AG77" s="55" t="str">
        <f t="shared" si="349"/>
        <v>-</v>
      </c>
      <c r="AH77" s="49" t="str">
        <f>IF(AD77&gt;0,AE77/AD77,"-")</f>
        <v>-</v>
      </c>
      <c r="AI77" s="67">
        <f>AI32</f>
        <v>0</v>
      </c>
      <c r="AJ77" s="54">
        <f>AJ32</f>
        <v>0</v>
      </c>
      <c r="AK77" s="55" t="str">
        <f t="shared" si="350"/>
        <v>-</v>
      </c>
      <c r="AL77" s="55" t="str">
        <f t="shared" si="350"/>
        <v>-</v>
      </c>
      <c r="AM77" s="49" t="str">
        <f>IF(AI77&gt;0,AJ77/AI77,"-")</f>
        <v>-</v>
      </c>
      <c r="AN77" s="10"/>
      <c r="AO77" s="67">
        <f>AO32</f>
        <v>17</v>
      </c>
      <c r="AP77" s="54">
        <f>AP32</f>
        <v>21911.9</v>
      </c>
      <c r="AQ77" s="55">
        <f t="shared" si="351"/>
        <v>3.6637931034482756E-2</v>
      </c>
      <c r="AR77" s="55">
        <f t="shared" si="351"/>
        <v>2.0146102015335617E-2</v>
      </c>
      <c r="AS77" s="49">
        <f>IF(AO77&gt;0,AP77/AO77,"-")</f>
        <v>1288.9352941176471</v>
      </c>
      <c r="AT77" s="67">
        <f>AT32</f>
        <v>0</v>
      </c>
      <c r="AU77" s="54">
        <f>AU32</f>
        <v>0</v>
      </c>
      <c r="AV77" s="55" t="str">
        <f t="shared" si="352"/>
        <v>-</v>
      </c>
      <c r="AW77" s="55" t="str">
        <f t="shared" si="352"/>
        <v>-</v>
      </c>
      <c r="AX77" s="49" t="str">
        <f>IF(AT77&gt;0,AU77/AT77,"-")</f>
        <v>-</v>
      </c>
      <c r="AY77" s="67">
        <f>AY32</f>
        <v>0</v>
      </c>
      <c r="AZ77" s="54">
        <f>AZ32</f>
        <v>0</v>
      </c>
      <c r="BA77" s="55" t="str">
        <f t="shared" si="353"/>
        <v>-</v>
      </c>
      <c r="BB77" s="55" t="str">
        <f t="shared" si="353"/>
        <v>-</v>
      </c>
      <c r="BC77" s="49" t="str">
        <f>IF(AY77&gt;0,AZ77/AY77,"-")</f>
        <v>-</v>
      </c>
      <c r="BD77" s="67">
        <f>BD32</f>
        <v>0</v>
      </c>
      <c r="BE77" s="54">
        <f>BE32</f>
        <v>0</v>
      </c>
      <c r="BF77" s="55" t="str">
        <f t="shared" si="354"/>
        <v>-</v>
      </c>
      <c r="BG77" s="55" t="str">
        <f t="shared" si="354"/>
        <v>-</v>
      </c>
      <c r="BH77" s="49" t="str">
        <f>IF(BD77&gt;0,BE77/BD77,"-")</f>
        <v>-</v>
      </c>
      <c r="BI77" s="67">
        <f>BI32</f>
        <v>0</v>
      </c>
      <c r="BJ77" s="54">
        <f>BJ32</f>
        <v>0</v>
      </c>
      <c r="BK77" s="55" t="str">
        <f t="shared" si="355"/>
        <v>-</v>
      </c>
      <c r="BL77" s="55" t="str">
        <f t="shared" si="355"/>
        <v>-</v>
      </c>
      <c r="BM77" s="49" t="str">
        <f>IF(BI77&gt;0,BJ77/BI77,"-")</f>
        <v>-</v>
      </c>
      <c r="BN77" s="67">
        <f>BN32</f>
        <v>0</v>
      </c>
      <c r="BO77" s="54">
        <f>BO32</f>
        <v>0</v>
      </c>
      <c r="BP77" s="55" t="str">
        <f t="shared" si="356"/>
        <v>-</v>
      </c>
      <c r="BQ77" s="55" t="str">
        <f t="shared" si="356"/>
        <v>-</v>
      </c>
      <c r="BR77" s="49" t="str">
        <f>IF(BN77&gt;0,BO77/BN77,"-")</f>
        <v>-</v>
      </c>
      <c r="BS77" s="67">
        <f>BS32</f>
        <v>17</v>
      </c>
      <c r="BT77" s="54">
        <f>BT32</f>
        <v>21911.9</v>
      </c>
      <c r="BU77" s="55">
        <f t="shared" si="357"/>
        <v>7.9069767441860464E-2</v>
      </c>
      <c r="BV77" s="55">
        <f t="shared" si="357"/>
        <v>7.604319281392713E-2</v>
      </c>
      <c r="BW77" s="49">
        <f>IF(BS77&gt;0,BT77/BS77,"-")</f>
        <v>1288.9352941176471</v>
      </c>
      <c r="BY77" s="67">
        <f>BY32</f>
        <v>17</v>
      </c>
      <c r="BZ77" s="54">
        <f>BZ32</f>
        <v>21911.9</v>
      </c>
      <c r="CA77" s="55">
        <f t="shared" si="358"/>
        <v>6.8273092369477914E-2</v>
      </c>
      <c r="CB77" s="55">
        <f t="shared" si="358"/>
        <v>4.4664354567778675E-2</v>
      </c>
      <c r="CC77" s="49">
        <f>IF(BY77&gt;0,BZ77/BY77,"-")</f>
        <v>1288.9352941176471</v>
      </c>
    </row>
    <row r="78" spans="3:81" s="3" customFormat="1" ht="16.600000000000001" customHeight="1" outlineLevel="1" thickTop="1" thickBot="1" x14ac:dyDescent="0.35">
      <c r="C78" s="6" t="str">
        <f>C75</f>
        <v>SU20</v>
      </c>
      <c r="D78" s="7"/>
      <c r="E78" s="68">
        <f>SUM(E75:E77)</f>
        <v>0</v>
      </c>
      <c r="F78" s="40">
        <f>SUM(F75:F77)</f>
        <v>0</v>
      </c>
      <c r="G78" s="41" t="str">
        <f>IF(E78=0,"-",E78/E$88)</f>
        <v>-</v>
      </c>
      <c r="H78" s="41" t="str">
        <f>IF(F78=0,"-",F78/F$88)</f>
        <v>-</v>
      </c>
      <c r="I78" s="42"/>
      <c r="J78" s="68">
        <f>SUM(J75:J77)</f>
        <v>0</v>
      </c>
      <c r="K78" s="40">
        <f>SUM(K75:K77)</f>
        <v>0</v>
      </c>
      <c r="L78" s="41" t="str">
        <f>IF(J78=0,"-",J78/J$88)</f>
        <v>-</v>
      </c>
      <c r="M78" s="41" t="str">
        <f>IF(K78=0,"-",K78/K$88)</f>
        <v>-</v>
      </c>
      <c r="N78" s="42"/>
      <c r="O78" s="68">
        <f>SUM(O75:O77)</f>
        <v>0</v>
      </c>
      <c r="P78" s="40">
        <f>SUM(P75:P77)</f>
        <v>0</v>
      </c>
      <c r="Q78" s="41" t="str">
        <f>IF(O78=0,"-",O78/O$88)</f>
        <v>-</v>
      </c>
      <c r="R78" s="41" t="str">
        <f>IF(P78=0,"-",P78/P$88)</f>
        <v>-</v>
      </c>
      <c r="S78" s="42"/>
      <c r="T78" s="68">
        <f>SUM(T75:T77)</f>
        <v>0</v>
      </c>
      <c r="U78" s="40">
        <f>SUM(U75:U77)</f>
        <v>0</v>
      </c>
      <c r="V78" s="41" t="str">
        <f>IF(T78=0,"-",T78/T$88)</f>
        <v>-</v>
      </c>
      <c r="W78" s="41" t="str">
        <f>IF(U78=0,"-",U78/U$88)</f>
        <v>-</v>
      </c>
      <c r="X78" s="42"/>
      <c r="Y78" s="68">
        <f>SUM(Y75:Y77)</f>
        <v>0</v>
      </c>
      <c r="Z78" s="40">
        <f>SUM(Z75:Z77)</f>
        <v>0</v>
      </c>
      <c r="AA78" s="41" t="str">
        <f>IF(Y78=0,"-",Y78/Y$88)</f>
        <v>-</v>
      </c>
      <c r="AB78" s="41" t="str">
        <f>IF(Z78=0,"-",Z78/Z$88)</f>
        <v>-</v>
      </c>
      <c r="AC78" s="42"/>
      <c r="AD78" s="68">
        <f>SUM(AD75:AD77)</f>
        <v>0</v>
      </c>
      <c r="AE78" s="40">
        <f>SUM(AE75:AE77)</f>
        <v>0</v>
      </c>
      <c r="AF78" s="41" t="str">
        <f>IF(AD78=0,"-",AD78/AD$88)</f>
        <v>-</v>
      </c>
      <c r="AG78" s="41" t="str">
        <f>IF(AE78=0,"-",AE78/AE$88)</f>
        <v>-</v>
      </c>
      <c r="AH78" s="42"/>
      <c r="AI78" s="68">
        <f>SUM(AI75:AI77)</f>
        <v>0</v>
      </c>
      <c r="AJ78" s="40">
        <f>SUM(AJ75:AJ77)</f>
        <v>0</v>
      </c>
      <c r="AK78" s="41" t="str">
        <f>IF(AI78=0,"-",AI78/AI$88)</f>
        <v>-</v>
      </c>
      <c r="AL78" s="41" t="str">
        <f>IF(AJ78=0,"-",AJ78/AJ$88)</f>
        <v>-</v>
      </c>
      <c r="AM78" s="42"/>
      <c r="AN78" s="16"/>
      <c r="AO78" s="68">
        <f>SUM(AO75:AO77)</f>
        <v>94</v>
      </c>
      <c r="AP78" s="40">
        <f>SUM(AP75:AP77)</f>
        <v>100187.13</v>
      </c>
      <c r="AQ78" s="41">
        <f>IF(AO78=0,"-",AO78/AO$88)</f>
        <v>0.12271540469973891</v>
      </c>
      <c r="AR78" s="41">
        <f>IF(AP78=0,"-",AP78/AP$88)</f>
        <v>5.2970999764819796E-2</v>
      </c>
      <c r="AS78" s="42"/>
      <c r="AT78" s="68">
        <f>SUM(AT75:AT77)</f>
        <v>0</v>
      </c>
      <c r="AU78" s="40">
        <f>SUM(AU75:AU77)</f>
        <v>0</v>
      </c>
      <c r="AV78" s="41" t="str">
        <f>IF(AT78=0,"-",AT78/AT$88)</f>
        <v>-</v>
      </c>
      <c r="AW78" s="41" t="str">
        <f>IF(AU78=0,"-",AU78/AU$88)</f>
        <v>-</v>
      </c>
      <c r="AX78" s="42"/>
      <c r="AY78" s="68">
        <f>SUM(AY75:AY77)</f>
        <v>0</v>
      </c>
      <c r="AZ78" s="40">
        <f>SUM(AZ75:AZ77)</f>
        <v>0</v>
      </c>
      <c r="BA78" s="41" t="str">
        <f>IF(AY78=0,"-",AY78/AY$88)</f>
        <v>-</v>
      </c>
      <c r="BB78" s="41" t="str">
        <f>IF(AZ78=0,"-",AZ78/AZ$88)</f>
        <v>-</v>
      </c>
      <c r="BC78" s="42"/>
      <c r="BD78" s="68">
        <f>SUM(BD75:BD77)</f>
        <v>0</v>
      </c>
      <c r="BE78" s="40">
        <f>SUM(BE75:BE77)</f>
        <v>0</v>
      </c>
      <c r="BF78" s="41" t="str">
        <f>IF(BD78=0,"-",BD78/BD$88)</f>
        <v>-</v>
      </c>
      <c r="BG78" s="41" t="str">
        <f>IF(BE78=0,"-",BE78/BE$88)</f>
        <v>-</v>
      </c>
      <c r="BH78" s="42"/>
      <c r="BI78" s="68">
        <f>SUM(BI75:BI77)</f>
        <v>0</v>
      </c>
      <c r="BJ78" s="40">
        <f>SUM(BJ75:BJ77)</f>
        <v>0</v>
      </c>
      <c r="BK78" s="41" t="str">
        <f>IF(BI78=0,"-",BI78/BI$88)</f>
        <v>-</v>
      </c>
      <c r="BL78" s="41" t="str">
        <f>IF(BJ78=0,"-",BJ78/BJ$88)</f>
        <v>-</v>
      </c>
      <c r="BM78" s="42"/>
      <c r="BN78" s="68">
        <f>SUM(BN75:BN77)</f>
        <v>0</v>
      </c>
      <c r="BO78" s="40">
        <f>SUM(BO75:BO77)</f>
        <v>0</v>
      </c>
      <c r="BP78" s="41" t="str">
        <f>IF(BN78=0,"-",BN78/BN$88)</f>
        <v>-</v>
      </c>
      <c r="BQ78" s="41" t="str">
        <f>IF(BO78=0,"-",BO78/BO$88)</f>
        <v>-</v>
      </c>
      <c r="BR78" s="42"/>
      <c r="BS78" s="68">
        <f>SUM(BS75:BS77)</f>
        <v>94</v>
      </c>
      <c r="BT78" s="40">
        <f>SUM(BT75:BT77)</f>
        <v>100187.13</v>
      </c>
      <c r="BU78" s="41">
        <f>IF(BS78=0,"-",BS78/BS$88)</f>
        <v>0.18181818181818182</v>
      </c>
      <c r="BV78" s="41">
        <f>IF(BT78=0,"-",BT78/BT$88)</f>
        <v>9.1758286308726567E-2</v>
      </c>
      <c r="BW78" s="42"/>
      <c r="BY78" s="68">
        <f>SUM(BY75:BY77)</f>
        <v>94</v>
      </c>
      <c r="BZ78" s="40">
        <f>SUM(BZ75:BZ77)</f>
        <v>100187.13</v>
      </c>
      <c r="CA78" s="41">
        <f>IF(BY78=0,"-",BY78/BY$88)</f>
        <v>7.4425969912905773E-2</v>
      </c>
      <c r="CB78" s="41">
        <f>IF(BZ78=0,"-",BZ78/BZ$88)</f>
        <v>2.8558757914136732E-2</v>
      </c>
      <c r="CC78" s="42"/>
    </row>
    <row r="79" spans="3:81" s="3" customFormat="1" ht="16" customHeight="1" outlineLevel="1" thickTop="1" x14ac:dyDescent="0.3">
      <c r="C79" s="137" t="s">
        <v>30</v>
      </c>
      <c r="D79" s="8" t="s">
        <v>17</v>
      </c>
      <c r="E79" s="65">
        <f>E13</f>
        <v>0</v>
      </c>
      <c r="F79" s="36">
        <f>F13</f>
        <v>0</v>
      </c>
      <c r="G79" s="37" t="str">
        <f t="shared" ref="G79:H81" si="359">IF(E79=0,"-",E79/E$82)</f>
        <v>-</v>
      </c>
      <c r="H79" s="37" t="str">
        <f t="shared" si="359"/>
        <v>-</v>
      </c>
      <c r="I79" s="38" t="str">
        <f>IF(E79&gt;0,F79/E79,"-")</f>
        <v>-</v>
      </c>
      <c r="J79" s="65">
        <f>J13</f>
        <v>0</v>
      </c>
      <c r="K79" s="36">
        <f>K13</f>
        <v>0</v>
      </c>
      <c r="L79" s="37" t="str">
        <f t="shared" ref="L79:M81" si="360">IF(J79=0,"-",J79/J$82)</f>
        <v>-</v>
      </c>
      <c r="M79" s="37" t="str">
        <f t="shared" si="360"/>
        <v>-</v>
      </c>
      <c r="N79" s="38" t="str">
        <f>IF(J79&gt;0,K79/J79,"-")</f>
        <v>-</v>
      </c>
      <c r="O79" s="65">
        <f>O13</f>
        <v>0</v>
      </c>
      <c r="P79" s="36">
        <f>P13</f>
        <v>0</v>
      </c>
      <c r="Q79" s="37" t="str">
        <f t="shared" ref="Q79:R81" si="361">IF(O79=0,"-",O79/O$82)</f>
        <v>-</v>
      </c>
      <c r="R79" s="37" t="str">
        <f t="shared" si="361"/>
        <v>-</v>
      </c>
      <c r="S79" s="38" t="str">
        <f>IF(O79&gt;0,P79/O79,"-")</f>
        <v>-</v>
      </c>
      <c r="T79" s="65">
        <f>T13</f>
        <v>0</v>
      </c>
      <c r="U79" s="36">
        <f>U13</f>
        <v>0</v>
      </c>
      <c r="V79" s="37" t="str">
        <f t="shared" ref="V79:W81" si="362">IF(T79=0,"-",T79/T$82)</f>
        <v>-</v>
      </c>
      <c r="W79" s="37" t="str">
        <f t="shared" si="362"/>
        <v>-</v>
      </c>
      <c r="X79" s="38" t="str">
        <f>IF(T79&gt;0,U79/T79,"-")</f>
        <v>-</v>
      </c>
      <c r="Y79" s="65">
        <f>Y13</f>
        <v>0</v>
      </c>
      <c r="Z79" s="36">
        <f>Z13</f>
        <v>0</v>
      </c>
      <c r="AA79" s="37" t="str">
        <f t="shared" ref="AA79:AB81" si="363">IF(Y79=0,"-",Y79/Y$82)</f>
        <v>-</v>
      </c>
      <c r="AB79" s="37" t="str">
        <f t="shared" si="363"/>
        <v>-</v>
      </c>
      <c r="AC79" s="38" t="str">
        <f>IF(Y79&gt;0,Z79/Y79,"-")</f>
        <v>-</v>
      </c>
      <c r="AD79" s="65">
        <f>AD13</f>
        <v>0</v>
      </c>
      <c r="AE79" s="36">
        <f>AE13</f>
        <v>0</v>
      </c>
      <c r="AF79" s="37" t="str">
        <f t="shared" ref="AF79:AG81" si="364">IF(AD79=0,"-",AD79/AD$82)</f>
        <v>-</v>
      </c>
      <c r="AG79" s="37" t="str">
        <f t="shared" si="364"/>
        <v>-</v>
      </c>
      <c r="AH79" s="38" t="str">
        <f>IF(AD79&gt;0,AE79/AD79,"-")</f>
        <v>-</v>
      </c>
      <c r="AI79" s="65">
        <f>AI13</f>
        <v>0</v>
      </c>
      <c r="AJ79" s="36">
        <f>AJ13</f>
        <v>0</v>
      </c>
      <c r="AK79" s="37" t="str">
        <f t="shared" ref="AK79:AL81" si="365">IF(AI79=0,"-",AI79/AI$82)</f>
        <v>-</v>
      </c>
      <c r="AL79" s="37" t="str">
        <f t="shared" si="365"/>
        <v>-</v>
      </c>
      <c r="AM79" s="38" t="str">
        <f>IF(AI79&gt;0,AJ79/AI79,"-")</f>
        <v>-</v>
      </c>
      <c r="AN79" s="10"/>
      <c r="AO79" s="65">
        <f>AO13</f>
        <v>0</v>
      </c>
      <c r="AP79" s="36">
        <f>AP13</f>
        <v>0</v>
      </c>
      <c r="AQ79" s="37" t="str">
        <f t="shared" ref="AQ79:AR81" si="366">IF(AO79=0,"-",AO79/AO$82)</f>
        <v>-</v>
      </c>
      <c r="AR79" s="37" t="str">
        <f t="shared" si="366"/>
        <v>-</v>
      </c>
      <c r="AS79" s="38" t="str">
        <f>IF(AO79&gt;0,AP79/AO79,"-")</f>
        <v>-</v>
      </c>
      <c r="AT79" s="65">
        <f>AT13</f>
        <v>0</v>
      </c>
      <c r="AU79" s="36">
        <f>AU13</f>
        <v>0</v>
      </c>
      <c r="AV79" s="37" t="str">
        <f t="shared" ref="AV79:AW81" si="367">IF(AT79=0,"-",AT79/AT$82)</f>
        <v>-</v>
      </c>
      <c r="AW79" s="37" t="str">
        <f t="shared" si="367"/>
        <v>-</v>
      </c>
      <c r="AX79" s="38" t="str">
        <f>IF(AT79&gt;0,AU79/AT79,"-")</f>
        <v>-</v>
      </c>
      <c r="AY79" s="65">
        <f>AY13</f>
        <v>0</v>
      </c>
      <c r="AZ79" s="36">
        <f>AZ13</f>
        <v>0</v>
      </c>
      <c r="BA79" s="37" t="str">
        <f t="shared" ref="BA79:BB81" si="368">IF(AY79=0,"-",AY79/AY$82)</f>
        <v>-</v>
      </c>
      <c r="BB79" s="37" t="str">
        <f t="shared" si="368"/>
        <v>-</v>
      </c>
      <c r="BC79" s="38" t="str">
        <f>IF(AY79&gt;0,AZ79/AY79,"-")</f>
        <v>-</v>
      </c>
      <c r="BD79" s="65">
        <f>BD13</f>
        <v>0</v>
      </c>
      <c r="BE79" s="36">
        <f>BE13</f>
        <v>0</v>
      </c>
      <c r="BF79" s="37" t="str">
        <f t="shared" ref="BF79:BG81" si="369">IF(BD79=0,"-",BD79/BD$82)</f>
        <v>-</v>
      </c>
      <c r="BG79" s="37" t="str">
        <f t="shared" si="369"/>
        <v>-</v>
      </c>
      <c r="BH79" s="38" t="str">
        <f>IF(BD79&gt;0,BE79/BD79,"-")</f>
        <v>-</v>
      </c>
      <c r="BI79" s="65">
        <f>BI13</f>
        <v>0</v>
      </c>
      <c r="BJ79" s="36">
        <f>BJ13</f>
        <v>0</v>
      </c>
      <c r="BK79" s="37" t="str">
        <f t="shared" ref="BK79:BL81" si="370">IF(BI79=0,"-",BI79/BI$82)</f>
        <v>-</v>
      </c>
      <c r="BL79" s="37" t="str">
        <f t="shared" si="370"/>
        <v>-</v>
      </c>
      <c r="BM79" s="38" t="str">
        <f>IF(BI79&gt;0,BJ79/BI79,"-")</f>
        <v>-</v>
      </c>
      <c r="BN79" s="65">
        <f>BN13</f>
        <v>0</v>
      </c>
      <c r="BO79" s="36">
        <f>BO13</f>
        <v>0</v>
      </c>
      <c r="BP79" s="37" t="str">
        <f t="shared" ref="BP79:BQ81" si="371">IF(BN79=0,"-",BN79/BN$82)</f>
        <v>-</v>
      </c>
      <c r="BQ79" s="37" t="str">
        <f t="shared" si="371"/>
        <v>-</v>
      </c>
      <c r="BR79" s="38" t="str">
        <f>IF(BN79&gt;0,BO79/BN79,"-")</f>
        <v>-</v>
      </c>
      <c r="BS79" s="65">
        <f>BS13</f>
        <v>0</v>
      </c>
      <c r="BT79" s="36">
        <f>BT13</f>
        <v>0</v>
      </c>
      <c r="BU79" s="37" t="str">
        <f t="shared" ref="BU79:BV81" si="372">IF(BS79=0,"-",BS79/BS$82)</f>
        <v>-</v>
      </c>
      <c r="BV79" s="37" t="str">
        <f t="shared" si="372"/>
        <v>-</v>
      </c>
      <c r="BW79" s="38" t="str">
        <f>IF(BS79&gt;0,BT79/BS79,"-")</f>
        <v>-</v>
      </c>
      <c r="BY79" s="65">
        <f>BY13</f>
        <v>0</v>
      </c>
      <c r="BZ79" s="36">
        <f>BZ13</f>
        <v>0</v>
      </c>
      <c r="CA79" s="37" t="str">
        <f t="shared" ref="CA79:CB81" si="373">IF(BY79=0,"-",BY79/BY$82)</f>
        <v>-</v>
      </c>
      <c r="CB79" s="37" t="str">
        <f t="shared" si="373"/>
        <v>-</v>
      </c>
      <c r="CC79" s="38" t="str">
        <f>IF(BY79&gt;0,BZ79/BY79,"-")</f>
        <v>-</v>
      </c>
    </row>
    <row r="80" spans="3:81" s="3" customFormat="1" ht="15.05" customHeight="1" outlineLevel="1" x14ac:dyDescent="0.3">
      <c r="C80" s="138"/>
      <c r="D80" s="9" t="s">
        <v>18</v>
      </c>
      <c r="E80" s="66">
        <f>E23</f>
        <v>0</v>
      </c>
      <c r="F80" s="47">
        <f>F23</f>
        <v>0</v>
      </c>
      <c r="G80" s="48" t="str">
        <f t="shared" si="359"/>
        <v>-</v>
      </c>
      <c r="H80" s="48" t="str">
        <f t="shared" si="359"/>
        <v>-</v>
      </c>
      <c r="I80" s="49" t="str">
        <f>IF(E80&gt;0,F80/E80,"-")</f>
        <v>-</v>
      </c>
      <c r="J80" s="66">
        <f>J23</f>
        <v>0</v>
      </c>
      <c r="K80" s="47">
        <f>K23</f>
        <v>0</v>
      </c>
      <c r="L80" s="48" t="str">
        <f t="shared" si="360"/>
        <v>-</v>
      </c>
      <c r="M80" s="48" t="str">
        <f t="shared" si="360"/>
        <v>-</v>
      </c>
      <c r="N80" s="49" t="str">
        <f>IF(J80&gt;0,K80/J80,"-")</f>
        <v>-</v>
      </c>
      <c r="O80" s="66">
        <f>O23</f>
        <v>0</v>
      </c>
      <c r="P80" s="47">
        <f>P23</f>
        <v>0</v>
      </c>
      <c r="Q80" s="48" t="str">
        <f t="shared" si="361"/>
        <v>-</v>
      </c>
      <c r="R80" s="48" t="str">
        <f t="shared" si="361"/>
        <v>-</v>
      </c>
      <c r="S80" s="49" t="str">
        <f>IF(O80&gt;0,P80/O80,"-")</f>
        <v>-</v>
      </c>
      <c r="T80" s="66">
        <f>T23</f>
        <v>0</v>
      </c>
      <c r="U80" s="47">
        <f>U23</f>
        <v>0</v>
      </c>
      <c r="V80" s="48" t="str">
        <f t="shared" si="362"/>
        <v>-</v>
      </c>
      <c r="W80" s="48" t="str">
        <f t="shared" si="362"/>
        <v>-</v>
      </c>
      <c r="X80" s="49" t="str">
        <f>IF(T80&gt;0,U80/T80,"-")</f>
        <v>-</v>
      </c>
      <c r="Y80" s="66">
        <f>Y23</f>
        <v>0</v>
      </c>
      <c r="Z80" s="47">
        <f>Z23</f>
        <v>0</v>
      </c>
      <c r="AA80" s="48" t="str">
        <f t="shared" si="363"/>
        <v>-</v>
      </c>
      <c r="AB80" s="48" t="str">
        <f t="shared" si="363"/>
        <v>-</v>
      </c>
      <c r="AC80" s="49" t="str">
        <f>IF(Y80&gt;0,Z80/Y80,"-")</f>
        <v>-</v>
      </c>
      <c r="AD80" s="66">
        <f>AD23</f>
        <v>0</v>
      </c>
      <c r="AE80" s="47">
        <f>AE23</f>
        <v>0</v>
      </c>
      <c r="AF80" s="48" t="str">
        <f t="shared" si="364"/>
        <v>-</v>
      </c>
      <c r="AG80" s="48" t="str">
        <f t="shared" si="364"/>
        <v>-</v>
      </c>
      <c r="AH80" s="49" t="str">
        <f>IF(AD80&gt;0,AE80/AD80,"-")</f>
        <v>-</v>
      </c>
      <c r="AI80" s="66">
        <f>AI23</f>
        <v>0</v>
      </c>
      <c r="AJ80" s="47">
        <f>AJ23</f>
        <v>0</v>
      </c>
      <c r="AK80" s="48" t="str">
        <f t="shared" si="365"/>
        <v>-</v>
      </c>
      <c r="AL80" s="48" t="str">
        <f t="shared" si="365"/>
        <v>-</v>
      </c>
      <c r="AM80" s="49" t="str">
        <f>IF(AI80&gt;0,AJ80/AI80,"-")</f>
        <v>-</v>
      </c>
      <c r="AN80" s="10"/>
      <c r="AO80" s="66">
        <f>AO23</f>
        <v>0</v>
      </c>
      <c r="AP80" s="47">
        <f>AP23</f>
        <v>0</v>
      </c>
      <c r="AQ80" s="48" t="str">
        <f t="shared" si="366"/>
        <v>-</v>
      </c>
      <c r="AR80" s="48" t="str">
        <f t="shared" si="366"/>
        <v>-</v>
      </c>
      <c r="AS80" s="49" t="str">
        <f>IF(AO80&gt;0,AP80/AO80,"-")</f>
        <v>-</v>
      </c>
      <c r="AT80" s="66">
        <f>AT23</f>
        <v>0</v>
      </c>
      <c r="AU80" s="47">
        <f>AU23</f>
        <v>0</v>
      </c>
      <c r="AV80" s="48" t="str">
        <f t="shared" si="367"/>
        <v>-</v>
      </c>
      <c r="AW80" s="48" t="str">
        <f t="shared" si="367"/>
        <v>-</v>
      </c>
      <c r="AX80" s="49" t="str">
        <f>IF(AT80&gt;0,AU80/AT80,"-")</f>
        <v>-</v>
      </c>
      <c r="AY80" s="66">
        <f>AY23</f>
        <v>0</v>
      </c>
      <c r="AZ80" s="47">
        <f>AZ23</f>
        <v>0</v>
      </c>
      <c r="BA80" s="48" t="str">
        <f t="shared" si="368"/>
        <v>-</v>
      </c>
      <c r="BB80" s="48" t="str">
        <f t="shared" si="368"/>
        <v>-</v>
      </c>
      <c r="BC80" s="49" t="str">
        <f>IF(AY80&gt;0,AZ80/AY80,"-")</f>
        <v>-</v>
      </c>
      <c r="BD80" s="66">
        <f>BD23</f>
        <v>0</v>
      </c>
      <c r="BE80" s="47">
        <f>BE23</f>
        <v>0</v>
      </c>
      <c r="BF80" s="48" t="str">
        <f t="shared" si="369"/>
        <v>-</v>
      </c>
      <c r="BG80" s="48" t="str">
        <f t="shared" si="369"/>
        <v>-</v>
      </c>
      <c r="BH80" s="49" t="str">
        <f>IF(BD80&gt;0,BE80/BD80,"-")</f>
        <v>-</v>
      </c>
      <c r="BI80" s="66">
        <f>BI23</f>
        <v>0</v>
      </c>
      <c r="BJ80" s="47">
        <f>BJ23</f>
        <v>0</v>
      </c>
      <c r="BK80" s="48" t="str">
        <f t="shared" si="370"/>
        <v>-</v>
      </c>
      <c r="BL80" s="48" t="str">
        <f t="shared" si="370"/>
        <v>-</v>
      </c>
      <c r="BM80" s="49" t="str">
        <f>IF(BI80&gt;0,BJ80/BI80,"-")</f>
        <v>-</v>
      </c>
      <c r="BN80" s="66">
        <f>BN23</f>
        <v>0</v>
      </c>
      <c r="BO80" s="47">
        <f>BO23</f>
        <v>0</v>
      </c>
      <c r="BP80" s="48" t="str">
        <f t="shared" si="371"/>
        <v>-</v>
      </c>
      <c r="BQ80" s="48" t="str">
        <f t="shared" si="371"/>
        <v>-</v>
      </c>
      <c r="BR80" s="49" t="str">
        <f>IF(BN80&gt;0,BO80/BN80,"-")</f>
        <v>-</v>
      </c>
      <c r="BS80" s="66">
        <f>BS23</f>
        <v>0</v>
      </c>
      <c r="BT80" s="47">
        <f>BT23</f>
        <v>0</v>
      </c>
      <c r="BU80" s="48" t="str">
        <f t="shared" si="372"/>
        <v>-</v>
      </c>
      <c r="BV80" s="48" t="str">
        <f t="shared" si="372"/>
        <v>-</v>
      </c>
      <c r="BW80" s="49" t="str">
        <f>IF(BS80&gt;0,BT80/BS80,"-")</f>
        <v>-</v>
      </c>
      <c r="BY80" s="66">
        <f>BY23</f>
        <v>0</v>
      </c>
      <c r="BZ80" s="47">
        <f>BZ23</f>
        <v>0</v>
      </c>
      <c r="CA80" s="48" t="str">
        <f t="shared" si="373"/>
        <v>-</v>
      </c>
      <c r="CB80" s="48" t="str">
        <f t="shared" si="373"/>
        <v>-</v>
      </c>
      <c r="CC80" s="49" t="str">
        <f>IF(BY80&gt;0,BZ80/BY80,"-")</f>
        <v>-</v>
      </c>
    </row>
    <row r="81" spans="2:102" s="3" customFormat="1" ht="16" customHeight="1" outlineLevel="1" thickBot="1" x14ac:dyDescent="0.35">
      <c r="C81" s="139"/>
      <c r="D81" s="11" t="s">
        <v>0</v>
      </c>
      <c r="E81" s="67">
        <f>E33</f>
        <v>0</v>
      </c>
      <c r="F81" s="54">
        <f>F33</f>
        <v>0</v>
      </c>
      <c r="G81" s="55" t="str">
        <f t="shared" si="359"/>
        <v>-</v>
      </c>
      <c r="H81" s="55" t="str">
        <f t="shared" si="359"/>
        <v>-</v>
      </c>
      <c r="I81" s="56" t="str">
        <f>IF(E81&gt;0,F81/E81,"-")</f>
        <v>-</v>
      </c>
      <c r="J81" s="67">
        <f>J33</f>
        <v>0</v>
      </c>
      <c r="K81" s="54">
        <f>K33</f>
        <v>0</v>
      </c>
      <c r="L81" s="55" t="str">
        <f t="shared" si="360"/>
        <v>-</v>
      </c>
      <c r="M81" s="55" t="str">
        <f t="shared" si="360"/>
        <v>-</v>
      </c>
      <c r="N81" s="56" t="str">
        <f>IF(J81&gt;0,K81/J81,"-")</f>
        <v>-</v>
      </c>
      <c r="O81" s="67">
        <f>O33</f>
        <v>0</v>
      </c>
      <c r="P81" s="54">
        <f>P33</f>
        <v>0</v>
      </c>
      <c r="Q81" s="55" t="str">
        <f t="shared" si="361"/>
        <v>-</v>
      </c>
      <c r="R81" s="55" t="str">
        <f t="shared" si="361"/>
        <v>-</v>
      </c>
      <c r="S81" s="56" t="str">
        <f>IF(O81&gt;0,P81/O81,"-")</f>
        <v>-</v>
      </c>
      <c r="T81" s="67">
        <f>T33</f>
        <v>0</v>
      </c>
      <c r="U81" s="54">
        <f>U33</f>
        <v>0</v>
      </c>
      <c r="V81" s="55" t="str">
        <f t="shared" si="362"/>
        <v>-</v>
      </c>
      <c r="W81" s="55" t="str">
        <f t="shared" si="362"/>
        <v>-</v>
      </c>
      <c r="X81" s="56" t="str">
        <f>IF(T81&gt;0,U81/T81,"-")</f>
        <v>-</v>
      </c>
      <c r="Y81" s="67">
        <f>Y33</f>
        <v>0</v>
      </c>
      <c r="Z81" s="54">
        <f>Z33</f>
        <v>0</v>
      </c>
      <c r="AA81" s="55" t="str">
        <f t="shared" si="363"/>
        <v>-</v>
      </c>
      <c r="AB81" s="55" t="str">
        <f t="shared" si="363"/>
        <v>-</v>
      </c>
      <c r="AC81" s="56" t="str">
        <f>IF(Y81&gt;0,Z81/Y81,"-")</f>
        <v>-</v>
      </c>
      <c r="AD81" s="67">
        <f>AD33</f>
        <v>0</v>
      </c>
      <c r="AE81" s="54">
        <f>AE33</f>
        <v>0</v>
      </c>
      <c r="AF81" s="55" t="str">
        <f t="shared" si="364"/>
        <v>-</v>
      </c>
      <c r="AG81" s="55" t="str">
        <f t="shared" si="364"/>
        <v>-</v>
      </c>
      <c r="AH81" s="56" t="str">
        <f>IF(AD81&gt;0,AE81/AD81,"-")</f>
        <v>-</v>
      </c>
      <c r="AI81" s="67">
        <f>AI33</f>
        <v>0</v>
      </c>
      <c r="AJ81" s="54">
        <f>AJ33</f>
        <v>0</v>
      </c>
      <c r="AK81" s="55" t="str">
        <f t="shared" si="365"/>
        <v>-</v>
      </c>
      <c r="AL81" s="55" t="str">
        <f t="shared" si="365"/>
        <v>-</v>
      </c>
      <c r="AM81" s="56" t="str">
        <f>IF(AI81&gt;0,AJ81/AI81,"-")</f>
        <v>-</v>
      </c>
      <c r="AN81" s="10"/>
      <c r="AO81" s="67">
        <f>AO33</f>
        <v>0</v>
      </c>
      <c r="AP81" s="54">
        <f>AP33</f>
        <v>0</v>
      </c>
      <c r="AQ81" s="55" t="str">
        <f t="shared" si="366"/>
        <v>-</v>
      </c>
      <c r="AR81" s="55" t="str">
        <f t="shared" si="366"/>
        <v>-</v>
      </c>
      <c r="AS81" s="56" t="str">
        <f>IF(AO81&gt;0,AP81/AO81,"-")</f>
        <v>-</v>
      </c>
      <c r="AT81" s="67">
        <f>AT33</f>
        <v>0</v>
      </c>
      <c r="AU81" s="54">
        <f>AU33</f>
        <v>0</v>
      </c>
      <c r="AV81" s="55" t="str">
        <f t="shared" si="367"/>
        <v>-</v>
      </c>
      <c r="AW81" s="55" t="str">
        <f t="shared" si="367"/>
        <v>-</v>
      </c>
      <c r="AX81" s="56" t="str">
        <f>IF(AT81&gt;0,AU81/AT81,"-")</f>
        <v>-</v>
      </c>
      <c r="AY81" s="67">
        <f>AY33</f>
        <v>0</v>
      </c>
      <c r="AZ81" s="54">
        <f>AZ33</f>
        <v>0</v>
      </c>
      <c r="BA81" s="55" t="str">
        <f t="shared" si="368"/>
        <v>-</v>
      </c>
      <c r="BB81" s="55" t="str">
        <f t="shared" si="368"/>
        <v>-</v>
      </c>
      <c r="BC81" s="56" t="str">
        <f>IF(AY81&gt;0,AZ81/AY81,"-")</f>
        <v>-</v>
      </c>
      <c r="BD81" s="67">
        <f>BD33</f>
        <v>0</v>
      </c>
      <c r="BE81" s="54">
        <f>BE33</f>
        <v>0</v>
      </c>
      <c r="BF81" s="55" t="str">
        <f t="shared" si="369"/>
        <v>-</v>
      </c>
      <c r="BG81" s="55" t="str">
        <f t="shared" si="369"/>
        <v>-</v>
      </c>
      <c r="BH81" s="56" t="str">
        <f>IF(BD81&gt;0,BE81/BD81,"-")</f>
        <v>-</v>
      </c>
      <c r="BI81" s="67">
        <f>BI33</f>
        <v>0</v>
      </c>
      <c r="BJ81" s="54">
        <f>BJ33</f>
        <v>0</v>
      </c>
      <c r="BK81" s="55" t="str">
        <f t="shared" si="370"/>
        <v>-</v>
      </c>
      <c r="BL81" s="55" t="str">
        <f t="shared" si="370"/>
        <v>-</v>
      </c>
      <c r="BM81" s="56" t="str">
        <f>IF(BI81&gt;0,BJ81/BI81,"-")</f>
        <v>-</v>
      </c>
      <c r="BN81" s="67">
        <f>BN33</f>
        <v>0</v>
      </c>
      <c r="BO81" s="54">
        <f>BO33</f>
        <v>0</v>
      </c>
      <c r="BP81" s="55" t="str">
        <f t="shared" si="371"/>
        <v>-</v>
      </c>
      <c r="BQ81" s="55" t="str">
        <f t="shared" si="371"/>
        <v>-</v>
      </c>
      <c r="BR81" s="56" t="str">
        <f>IF(BN81&gt;0,BO81/BN81,"-")</f>
        <v>-</v>
      </c>
      <c r="BS81" s="67">
        <f>BS33</f>
        <v>0</v>
      </c>
      <c r="BT81" s="54">
        <f>BT33</f>
        <v>0</v>
      </c>
      <c r="BU81" s="55" t="str">
        <f t="shared" si="372"/>
        <v>-</v>
      </c>
      <c r="BV81" s="55" t="str">
        <f t="shared" si="372"/>
        <v>-</v>
      </c>
      <c r="BW81" s="56" t="str">
        <f>IF(BS81&gt;0,BT81/BS81,"-")</f>
        <v>-</v>
      </c>
      <c r="BY81" s="67">
        <f>BY33</f>
        <v>0</v>
      </c>
      <c r="BZ81" s="54">
        <f>BZ33</f>
        <v>0</v>
      </c>
      <c r="CA81" s="55" t="str">
        <f t="shared" si="373"/>
        <v>-</v>
      </c>
      <c r="CB81" s="55" t="str">
        <f t="shared" si="373"/>
        <v>-</v>
      </c>
      <c r="CC81" s="56" t="str">
        <f>IF(BY81&gt;0,BZ81/BY81,"-")</f>
        <v>-</v>
      </c>
    </row>
    <row r="82" spans="2:102" s="3" customFormat="1" ht="16.600000000000001" customHeight="1" outlineLevel="1" thickTop="1" thickBot="1" x14ac:dyDescent="0.35">
      <c r="C82" s="6" t="str">
        <f>C79</f>
        <v>FA20</v>
      </c>
      <c r="D82" s="7"/>
      <c r="E82" s="68">
        <f>SUM(E79:E81)</f>
        <v>0</v>
      </c>
      <c r="F82" s="40">
        <f>SUM(F79:F81)</f>
        <v>0</v>
      </c>
      <c r="G82" s="41" t="str">
        <f>IF(E82=0,"-",E82/E$88)</f>
        <v>-</v>
      </c>
      <c r="H82" s="41" t="str">
        <f>IF(F82=0,"-",F82/F$88)</f>
        <v>-</v>
      </c>
      <c r="I82" s="42" t="str">
        <f>IF(E82&gt;0,F82/E82,"-")</f>
        <v>-</v>
      </c>
      <c r="J82" s="68">
        <f>SUM(J79:J81)</f>
        <v>0</v>
      </c>
      <c r="K82" s="40">
        <f>SUM(K79:K81)</f>
        <v>0</v>
      </c>
      <c r="L82" s="41" t="str">
        <f>IF(J82=0,"-",J82/J$88)</f>
        <v>-</v>
      </c>
      <c r="M82" s="41" t="str">
        <f>IF(K82=0,"-",K82/K$88)</f>
        <v>-</v>
      </c>
      <c r="N82" s="42" t="str">
        <f>IF(J82&gt;0,K82/J82,"-")</f>
        <v>-</v>
      </c>
      <c r="O82" s="68">
        <f>SUM(O79:O81)</f>
        <v>0</v>
      </c>
      <c r="P82" s="40">
        <f>SUM(P79:P81)</f>
        <v>0</v>
      </c>
      <c r="Q82" s="41" t="str">
        <f>IF(O82=0,"-",O82/O$88)</f>
        <v>-</v>
      </c>
      <c r="R82" s="41" t="str">
        <f>IF(P82=0,"-",P82/P$88)</f>
        <v>-</v>
      </c>
      <c r="S82" s="42" t="str">
        <f>IF(O82&gt;0,P82/O82,"-")</f>
        <v>-</v>
      </c>
      <c r="T82" s="68">
        <f>SUM(T79:T81)</f>
        <v>0</v>
      </c>
      <c r="U82" s="40">
        <f>SUM(U79:U81)</f>
        <v>0</v>
      </c>
      <c r="V82" s="41" t="str">
        <f>IF(T82=0,"-",T82/T$88)</f>
        <v>-</v>
      </c>
      <c r="W82" s="41" t="str">
        <f>IF(U82=0,"-",U82/U$88)</f>
        <v>-</v>
      </c>
      <c r="X82" s="42" t="str">
        <f>IF(T82&gt;0,U82/T82,"-")</f>
        <v>-</v>
      </c>
      <c r="Y82" s="68">
        <f>SUM(Y79:Y81)</f>
        <v>0</v>
      </c>
      <c r="Z82" s="40">
        <f>SUM(Z79:Z81)</f>
        <v>0</v>
      </c>
      <c r="AA82" s="41" t="str">
        <f>IF(Y82=0,"-",Y82/Y$88)</f>
        <v>-</v>
      </c>
      <c r="AB82" s="41" t="str">
        <f>IF(Z82=0,"-",Z82/Z$88)</f>
        <v>-</v>
      </c>
      <c r="AC82" s="42" t="str">
        <f>IF(Y82&gt;0,Z82/Y82,"-")</f>
        <v>-</v>
      </c>
      <c r="AD82" s="68">
        <f>SUM(AD79:AD81)</f>
        <v>0</v>
      </c>
      <c r="AE82" s="40">
        <f>SUM(AE79:AE81)</f>
        <v>0</v>
      </c>
      <c r="AF82" s="41" t="str">
        <f>IF(AD82=0,"-",AD82/AD$88)</f>
        <v>-</v>
      </c>
      <c r="AG82" s="41" t="str">
        <f>IF(AE82=0,"-",AE82/AE$88)</f>
        <v>-</v>
      </c>
      <c r="AH82" s="42" t="str">
        <f>IF(AD82&gt;0,AE82/AD82,"-")</f>
        <v>-</v>
      </c>
      <c r="AI82" s="68">
        <f>SUM(AI79:AI81)</f>
        <v>0</v>
      </c>
      <c r="AJ82" s="40">
        <f>SUM(AJ79:AJ81)</f>
        <v>0</v>
      </c>
      <c r="AK82" s="41" t="str">
        <f>IF(AI82=0,"-",AI82/AI$88)</f>
        <v>-</v>
      </c>
      <c r="AL82" s="41" t="str">
        <f>IF(AJ82=0,"-",AJ82/AJ$88)</f>
        <v>-</v>
      </c>
      <c r="AM82" s="42" t="str">
        <f>IF(AI82&gt;0,AJ82/AI82,"-")</f>
        <v>-</v>
      </c>
      <c r="AN82" s="16"/>
      <c r="AO82" s="68">
        <f>SUM(AO79:AO81)</f>
        <v>0</v>
      </c>
      <c r="AP82" s="40">
        <f>SUM(AP79:AP81)</f>
        <v>0</v>
      </c>
      <c r="AQ82" s="41" t="str">
        <f>IF(AO82=0,"-",AO82/AO$88)</f>
        <v>-</v>
      </c>
      <c r="AR82" s="41" t="str">
        <f>IF(AP82=0,"-",AP82/AP$88)</f>
        <v>-</v>
      </c>
      <c r="AS82" s="42" t="str">
        <f>IF(AO82&gt;0,AP82/AO82,"-")</f>
        <v>-</v>
      </c>
      <c r="AT82" s="68">
        <f>SUM(AT79:AT81)</f>
        <v>0</v>
      </c>
      <c r="AU82" s="40">
        <f>SUM(AU79:AU81)</f>
        <v>0</v>
      </c>
      <c r="AV82" s="41" t="str">
        <f>IF(AT82=0,"-",AT82/AT$88)</f>
        <v>-</v>
      </c>
      <c r="AW82" s="41" t="str">
        <f>IF(AU82=0,"-",AU82/AU$88)</f>
        <v>-</v>
      </c>
      <c r="AX82" s="42" t="str">
        <f>IF(AT82&gt;0,AU82/AT82,"-")</f>
        <v>-</v>
      </c>
      <c r="AY82" s="68">
        <f>SUM(AY79:AY81)</f>
        <v>0</v>
      </c>
      <c r="AZ82" s="40">
        <f>SUM(AZ79:AZ81)</f>
        <v>0</v>
      </c>
      <c r="BA82" s="41" t="str">
        <f>IF(AY82=0,"-",AY82/AY$88)</f>
        <v>-</v>
      </c>
      <c r="BB82" s="41" t="str">
        <f>IF(AZ82=0,"-",AZ82/AZ$88)</f>
        <v>-</v>
      </c>
      <c r="BC82" s="42" t="str">
        <f>IF(AY82&gt;0,AZ82/AY82,"-")</f>
        <v>-</v>
      </c>
      <c r="BD82" s="68">
        <f>SUM(BD79:BD81)</f>
        <v>0</v>
      </c>
      <c r="BE82" s="40">
        <f>SUM(BE79:BE81)</f>
        <v>0</v>
      </c>
      <c r="BF82" s="41" t="str">
        <f>IF(BD82=0,"-",BD82/BD$88)</f>
        <v>-</v>
      </c>
      <c r="BG82" s="41" t="str">
        <f>IF(BE82=0,"-",BE82/BE$88)</f>
        <v>-</v>
      </c>
      <c r="BH82" s="42" t="str">
        <f>IF(BD82&gt;0,BE82/BD82,"-")</f>
        <v>-</v>
      </c>
      <c r="BI82" s="68">
        <f>SUM(BI79:BI81)</f>
        <v>0</v>
      </c>
      <c r="BJ82" s="40">
        <f>SUM(BJ79:BJ81)</f>
        <v>0</v>
      </c>
      <c r="BK82" s="41" t="str">
        <f>IF(BI82=0,"-",BI82/BI$88)</f>
        <v>-</v>
      </c>
      <c r="BL82" s="41" t="str">
        <f>IF(BJ82=0,"-",BJ82/BJ$88)</f>
        <v>-</v>
      </c>
      <c r="BM82" s="42" t="str">
        <f>IF(BI82&gt;0,BJ82/BI82,"-")</f>
        <v>-</v>
      </c>
      <c r="BN82" s="68">
        <f>SUM(BN79:BN81)</f>
        <v>0</v>
      </c>
      <c r="BO82" s="40">
        <f>SUM(BO79:BO81)</f>
        <v>0</v>
      </c>
      <c r="BP82" s="41" t="str">
        <f>IF(BN82=0,"-",BN82/BN$88)</f>
        <v>-</v>
      </c>
      <c r="BQ82" s="41" t="str">
        <f>IF(BO82=0,"-",BO82/BO$88)</f>
        <v>-</v>
      </c>
      <c r="BR82" s="42" t="str">
        <f>IF(BN82&gt;0,BO82/BN82,"-")</f>
        <v>-</v>
      </c>
      <c r="BS82" s="68">
        <f>SUM(BS79:BS81)</f>
        <v>0</v>
      </c>
      <c r="BT82" s="40">
        <f>SUM(BT79:BT81)</f>
        <v>0</v>
      </c>
      <c r="BU82" s="41" t="str">
        <f>IF(BS82=0,"-",BS82/BS$88)</f>
        <v>-</v>
      </c>
      <c r="BV82" s="41" t="str">
        <f>IF(BT82=0,"-",BT82/BT$88)</f>
        <v>-</v>
      </c>
      <c r="BW82" s="42" t="str">
        <f>IF(BS82&gt;0,BT82/BS82,"-")</f>
        <v>-</v>
      </c>
      <c r="BY82" s="68">
        <f>SUM(BY79:BY81)</f>
        <v>0</v>
      </c>
      <c r="BZ82" s="40">
        <f>SUM(BZ79:BZ81)</f>
        <v>0</v>
      </c>
      <c r="CA82" s="41" t="str">
        <f>IF(BY82=0,"-",BY82/BY$88)</f>
        <v>-</v>
      </c>
      <c r="CB82" s="41" t="str">
        <f>IF(BZ82=0,"-",BZ82/BZ$88)</f>
        <v>-</v>
      </c>
      <c r="CC82" s="42" t="str">
        <f>IF(BY82&gt;0,BZ82/BY82,"-")</f>
        <v>-</v>
      </c>
    </row>
    <row r="83" spans="2:102" s="3" customFormat="1" ht="6.1" customHeight="1" outlineLevel="1" thickTop="1" thickBot="1" x14ac:dyDescent="0.35">
      <c r="E83" s="43"/>
      <c r="F83" s="44"/>
      <c r="G83" s="45"/>
      <c r="H83" s="45"/>
      <c r="I83" s="57"/>
      <c r="J83" s="43"/>
      <c r="K83" s="44"/>
      <c r="L83" s="45"/>
      <c r="M83" s="45"/>
      <c r="N83" s="57"/>
      <c r="O83" s="43"/>
      <c r="P83" s="44"/>
      <c r="Q83" s="45"/>
      <c r="R83" s="45"/>
      <c r="S83" s="57"/>
      <c r="T83" s="43"/>
      <c r="U83" s="44"/>
      <c r="V83" s="45"/>
      <c r="W83" s="45"/>
      <c r="X83" s="57"/>
      <c r="Y83" s="43"/>
      <c r="Z83" s="44"/>
      <c r="AA83" s="45"/>
      <c r="AB83" s="45"/>
      <c r="AC83" s="57"/>
      <c r="AD83" s="43"/>
      <c r="AE83" s="44"/>
      <c r="AF83" s="45"/>
      <c r="AG83" s="45"/>
      <c r="AH83" s="57"/>
      <c r="AI83" s="43"/>
      <c r="AJ83" s="44"/>
      <c r="AK83" s="45"/>
      <c r="AL83" s="45"/>
      <c r="AM83" s="57"/>
      <c r="AN83" s="9"/>
      <c r="AO83" s="43"/>
      <c r="AP83" s="44"/>
      <c r="AQ83" s="45"/>
      <c r="AR83" s="45"/>
      <c r="AS83" s="57"/>
      <c r="AT83" s="43"/>
      <c r="AU83" s="44"/>
      <c r="AV83" s="45"/>
      <c r="AW83" s="45"/>
      <c r="AX83" s="57"/>
      <c r="AY83" s="43"/>
      <c r="AZ83" s="44"/>
      <c r="BA83" s="45"/>
      <c r="BB83" s="45"/>
      <c r="BC83" s="57"/>
      <c r="BD83" s="43"/>
      <c r="BE83" s="44"/>
      <c r="BF83" s="45"/>
      <c r="BG83" s="45"/>
      <c r="BH83" s="57"/>
      <c r="BI83" s="43"/>
      <c r="BJ83" s="44"/>
      <c r="BK83" s="45"/>
      <c r="BL83" s="45"/>
      <c r="BM83" s="57"/>
      <c r="BN83" s="43"/>
      <c r="BO83" s="44"/>
      <c r="BP83" s="45"/>
      <c r="BQ83" s="45"/>
      <c r="BR83" s="57"/>
      <c r="BS83" s="43"/>
      <c r="BT83" s="44"/>
      <c r="BU83" s="45"/>
      <c r="BV83" s="45"/>
      <c r="BW83" s="57"/>
      <c r="BY83" s="43"/>
      <c r="BZ83" s="44"/>
      <c r="CA83" s="45"/>
      <c r="CB83" s="45"/>
      <c r="CC83" s="57"/>
    </row>
    <row r="84" spans="2:102" s="3" customFormat="1" ht="16" customHeight="1" outlineLevel="1" thickTop="1" x14ac:dyDescent="0.3">
      <c r="C84" s="137" t="s">
        <v>31</v>
      </c>
      <c r="D84" s="8" t="s">
        <v>17</v>
      </c>
      <c r="E84" s="65">
        <f>E14</f>
        <v>0</v>
      </c>
      <c r="F84" s="36">
        <f>F14</f>
        <v>0</v>
      </c>
      <c r="G84" s="37" t="str">
        <f t="shared" ref="G84:H86" si="374">IF(E84=0,"-",E84/E$82)</f>
        <v>-</v>
      </c>
      <c r="H84" s="37" t="str">
        <f t="shared" si="374"/>
        <v>-</v>
      </c>
      <c r="I84" s="38" t="str">
        <f>IF(E84&gt;0,F84/E84,"-")</f>
        <v>-</v>
      </c>
      <c r="J84" s="65">
        <f>J14</f>
        <v>0</v>
      </c>
      <c r="K84" s="36">
        <f>K14</f>
        <v>0</v>
      </c>
      <c r="L84" s="37" t="str">
        <f t="shared" ref="L84:M86" si="375">IF(J84=0,"-",J84/J$82)</f>
        <v>-</v>
      </c>
      <c r="M84" s="37" t="str">
        <f t="shared" si="375"/>
        <v>-</v>
      </c>
      <c r="N84" s="38" t="str">
        <f>IF(J84&gt;0,K84/J84,"-")</f>
        <v>-</v>
      </c>
      <c r="O84" s="65">
        <f>O14</f>
        <v>0</v>
      </c>
      <c r="P84" s="36">
        <f>P14</f>
        <v>0</v>
      </c>
      <c r="Q84" s="37" t="str">
        <f t="shared" ref="Q84:R86" si="376">IF(O84=0,"-",O84/O$82)</f>
        <v>-</v>
      </c>
      <c r="R84" s="37" t="str">
        <f t="shared" si="376"/>
        <v>-</v>
      </c>
      <c r="S84" s="38" t="str">
        <f>IF(O84&gt;0,P84/O84,"-")</f>
        <v>-</v>
      </c>
      <c r="T84" s="65">
        <f>T14</f>
        <v>0</v>
      </c>
      <c r="U84" s="36">
        <f>U14</f>
        <v>0</v>
      </c>
      <c r="V84" s="37" t="str">
        <f t="shared" ref="V84:W86" si="377">IF(T84=0,"-",T84/T$82)</f>
        <v>-</v>
      </c>
      <c r="W84" s="37" t="str">
        <f t="shared" si="377"/>
        <v>-</v>
      </c>
      <c r="X84" s="38" t="str">
        <f>IF(T84&gt;0,U84/T84,"-")</f>
        <v>-</v>
      </c>
      <c r="Y84" s="65">
        <f>Y14</f>
        <v>0</v>
      </c>
      <c r="Z84" s="36">
        <f>Z14</f>
        <v>0</v>
      </c>
      <c r="AA84" s="37" t="str">
        <f t="shared" ref="AA84:AB86" si="378">IF(Y84=0,"-",Y84/Y$82)</f>
        <v>-</v>
      </c>
      <c r="AB84" s="37" t="str">
        <f t="shared" si="378"/>
        <v>-</v>
      </c>
      <c r="AC84" s="38" t="str">
        <f>IF(Y84&gt;0,Z84/Y84,"-")</f>
        <v>-</v>
      </c>
      <c r="AD84" s="65">
        <f>AD14</f>
        <v>0</v>
      </c>
      <c r="AE84" s="36">
        <f>AE14</f>
        <v>0</v>
      </c>
      <c r="AF84" s="37" t="str">
        <f t="shared" ref="AF84:AG86" si="379">IF(AD84=0,"-",AD84/AD$82)</f>
        <v>-</v>
      </c>
      <c r="AG84" s="37" t="str">
        <f t="shared" si="379"/>
        <v>-</v>
      </c>
      <c r="AH84" s="38" t="str">
        <f>IF(AD84&gt;0,AE84/AD84,"-")</f>
        <v>-</v>
      </c>
      <c r="AI84" s="65">
        <f>AI14</f>
        <v>0</v>
      </c>
      <c r="AJ84" s="36">
        <f>AJ14</f>
        <v>0</v>
      </c>
      <c r="AK84" s="37" t="str">
        <f t="shared" ref="AK84:AL86" si="380">IF(AI84=0,"-",AI84/AI$82)</f>
        <v>-</v>
      </c>
      <c r="AL84" s="37" t="str">
        <f t="shared" si="380"/>
        <v>-</v>
      </c>
      <c r="AM84" s="38" t="str">
        <f>IF(AI84&gt;0,AJ84/AI84,"-")</f>
        <v>-</v>
      </c>
      <c r="AN84" s="10"/>
      <c r="AO84" s="65">
        <f>AO14</f>
        <v>0</v>
      </c>
      <c r="AP84" s="36">
        <f>AP14</f>
        <v>0</v>
      </c>
      <c r="AQ84" s="37" t="str">
        <f t="shared" ref="AQ84:AR86" si="381">IF(AO84=0,"-",AO84/AO$82)</f>
        <v>-</v>
      </c>
      <c r="AR84" s="37" t="str">
        <f t="shared" si="381"/>
        <v>-</v>
      </c>
      <c r="AS84" s="38" t="str">
        <f>IF(AO84&gt;0,AP84/AO84,"-")</f>
        <v>-</v>
      </c>
      <c r="AT84" s="65">
        <f>AT14</f>
        <v>0</v>
      </c>
      <c r="AU84" s="36">
        <f>AU14</f>
        <v>0</v>
      </c>
      <c r="AV84" s="37" t="str">
        <f t="shared" ref="AV84:AW86" si="382">IF(AT84=0,"-",AT84/AT$82)</f>
        <v>-</v>
      </c>
      <c r="AW84" s="37" t="str">
        <f t="shared" si="382"/>
        <v>-</v>
      </c>
      <c r="AX84" s="38" t="str">
        <f>IF(AT84&gt;0,AU84/AT84,"-")</f>
        <v>-</v>
      </c>
      <c r="AY84" s="65">
        <f>AY14</f>
        <v>0</v>
      </c>
      <c r="AZ84" s="36">
        <f>AZ14</f>
        <v>0</v>
      </c>
      <c r="BA84" s="37" t="str">
        <f t="shared" ref="BA84:BB86" si="383">IF(AY84=0,"-",AY84/AY$82)</f>
        <v>-</v>
      </c>
      <c r="BB84" s="37" t="str">
        <f t="shared" si="383"/>
        <v>-</v>
      </c>
      <c r="BC84" s="38" t="str">
        <f>IF(AY84&gt;0,AZ84/AY84,"-")</f>
        <v>-</v>
      </c>
      <c r="BD84" s="65">
        <f>BD14</f>
        <v>0</v>
      </c>
      <c r="BE84" s="36">
        <f>BE14</f>
        <v>0</v>
      </c>
      <c r="BF84" s="37" t="str">
        <f t="shared" ref="BF84:BG86" si="384">IF(BD84=0,"-",BD84/BD$82)</f>
        <v>-</v>
      </c>
      <c r="BG84" s="37" t="str">
        <f t="shared" si="384"/>
        <v>-</v>
      </c>
      <c r="BH84" s="38" t="str">
        <f>IF(BD84&gt;0,BE84/BD84,"-")</f>
        <v>-</v>
      </c>
      <c r="BI84" s="65">
        <f>BI14</f>
        <v>0</v>
      </c>
      <c r="BJ84" s="36">
        <f>BJ14</f>
        <v>0</v>
      </c>
      <c r="BK84" s="37" t="str">
        <f t="shared" ref="BK84:BL86" si="385">IF(BI84=0,"-",BI84/BI$82)</f>
        <v>-</v>
      </c>
      <c r="BL84" s="37" t="str">
        <f t="shared" si="385"/>
        <v>-</v>
      </c>
      <c r="BM84" s="38" t="str">
        <f>IF(BI84&gt;0,BJ84/BI84,"-")</f>
        <v>-</v>
      </c>
      <c r="BN84" s="65">
        <f>BN14</f>
        <v>0</v>
      </c>
      <c r="BO84" s="36">
        <f>BO14</f>
        <v>0</v>
      </c>
      <c r="BP84" s="37" t="str">
        <f t="shared" ref="BP84:BQ86" si="386">IF(BN84=0,"-",BN84/BN$82)</f>
        <v>-</v>
      </c>
      <c r="BQ84" s="37" t="str">
        <f t="shared" si="386"/>
        <v>-</v>
      </c>
      <c r="BR84" s="38" t="str">
        <f>IF(BN84&gt;0,BO84/BN84,"-")</f>
        <v>-</v>
      </c>
      <c r="BS84" s="65">
        <f>BS14</f>
        <v>0</v>
      </c>
      <c r="BT84" s="36">
        <f>BT14</f>
        <v>0</v>
      </c>
      <c r="BU84" s="37" t="str">
        <f t="shared" ref="BU84:BV86" si="387">IF(BS84=0,"-",BS84/BS$82)</f>
        <v>-</v>
      </c>
      <c r="BV84" s="37" t="str">
        <f t="shared" si="387"/>
        <v>-</v>
      </c>
      <c r="BW84" s="38" t="str">
        <f>IF(BS84&gt;0,BT84/BS84,"-")</f>
        <v>-</v>
      </c>
      <c r="BY84" s="65">
        <f>BY14</f>
        <v>0</v>
      </c>
      <c r="BZ84" s="36">
        <f>BZ14</f>
        <v>0</v>
      </c>
      <c r="CA84" s="37" t="str">
        <f t="shared" ref="CA84:CB86" si="388">IF(BY84=0,"-",BY84/BY$82)</f>
        <v>-</v>
      </c>
      <c r="CB84" s="37" t="str">
        <f t="shared" si="388"/>
        <v>-</v>
      </c>
      <c r="CC84" s="38" t="str">
        <f>IF(BY84&gt;0,BZ84/BY84,"-")</f>
        <v>-</v>
      </c>
    </row>
    <row r="85" spans="2:102" s="3" customFormat="1" ht="15.05" customHeight="1" outlineLevel="1" x14ac:dyDescent="0.3">
      <c r="C85" s="138"/>
      <c r="D85" s="9" t="s">
        <v>18</v>
      </c>
      <c r="E85" s="66">
        <f>E24</f>
        <v>0</v>
      </c>
      <c r="F85" s="47">
        <f>F24</f>
        <v>0</v>
      </c>
      <c r="G85" s="48" t="str">
        <f t="shared" si="374"/>
        <v>-</v>
      </c>
      <c r="H85" s="48" t="str">
        <f t="shared" si="374"/>
        <v>-</v>
      </c>
      <c r="I85" s="49" t="str">
        <f>IF(E85&gt;0,F85/E85,"-")</f>
        <v>-</v>
      </c>
      <c r="J85" s="66">
        <f>J24</f>
        <v>0</v>
      </c>
      <c r="K85" s="47">
        <f>K24</f>
        <v>0</v>
      </c>
      <c r="L85" s="48" t="str">
        <f t="shared" si="375"/>
        <v>-</v>
      </c>
      <c r="M85" s="48" t="str">
        <f t="shared" si="375"/>
        <v>-</v>
      </c>
      <c r="N85" s="49" t="str">
        <f>IF(J85&gt;0,K85/J85,"-")</f>
        <v>-</v>
      </c>
      <c r="O85" s="66">
        <f>O24</f>
        <v>0</v>
      </c>
      <c r="P85" s="47">
        <f>P24</f>
        <v>0</v>
      </c>
      <c r="Q85" s="48" t="str">
        <f t="shared" si="376"/>
        <v>-</v>
      </c>
      <c r="R85" s="48" t="str">
        <f t="shared" si="376"/>
        <v>-</v>
      </c>
      <c r="S85" s="49" t="str">
        <f>IF(O85&gt;0,P85/O85,"-")</f>
        <v>-</v>
      </c>
      <c r="T85" s="66">
        <f>T24</f>
        <v>0</v>
      </c>
      <c r="U85" s="47">
        <f>U24</f>
        <v>0</v>
      </c>
      <c r="V85" s="48" t="str">
        <f t="shared" si="377"/>
        <v>-</v>
      </c>
      <c r="W85" s="48" t="str">
        <f t="shared" si="377"/>
        <v>-</v>
      </c>
      <c r="X85" s="49" t="str">
        <f>IF(T85&gt;0,U85/T85,"-")</f>
        <v>-</v>
      </c>
      <c r="Y85" s="66">
        <f>Y24</f>
        <v>0</v>
      </c>
      <c r="Z85" s="47">
        <f>Z24</f>
        <v>0</v>
      </c>
      <c r="AA85" s="48" t="str">
        <f t="shared" si="378"/>
        <v>-</v>
      </c>
      <c r="AB85" s="48" t="str">
        <f t="shared" si="378"/>
        <v>-</v>
      </c>
      <c r="AC85" s="49" t="str">
        <f>IF(Y85&gt;0,Z85/Y85,"-")</f>
        <v>-</v>
      </c>
      <c r="AD85" s="66">
        <f>AD24</f>
        <v>0</v>
      </c>
      <c r="AE85" s="47">
        <f>AE24</f>
        <v>0</v>
      </c>
      <c r="AF85" s="48" t="str">
        <f t="shared" si="379"/>
        <v>-</v>
      </c>
      <c r="AG85" s="48" t="str">
        <f t="shared" si="379"/>
        <v>-</v>
      </c>
      <c r="AH85" s="49" t="str">
        <f>IF(AD85&gt;0,AE85/AD85,"-")</f>
        <v>-</v>
      </c>
      <c r="AI85" s="66">
        <f>AI24</f>
        <v>0</v>
      </c>
      <c r="AJ85" s="47">
        <f>AJ24</f>
        <v>0</v>
      </c>
      <c r="AK85" s="48" t="str">
        <f t="shared" si="380"/>
        <v>-</v>
      </c>
      <c r="AL85" s="48" t="str">
        <f t="shared" si="380"/>
        <v>-</v>
      </c>
      <c r="AM85" s="49" t="str">
        <f>IF(AI85&gt;0,AJ85/AI85,"-")</f>
        <v>-</v>
      </c>
      <c r="AN85" s="10"/>
      <c r="AO85" s="66">
        <f>AO24</f>
        <v>0</v>
      </c>
      <c r="AP85" s="47">
        <f>AP24</f>
        <v>0</v>
      </c>
      <c r="AQ85" s="48" t="str">
        <f t="shared" si="381"/>
        <v>-</v>
      </c>
      <c r="AR85" s="48" t="str">
        <f t="shared" si="381"/>
        <v>-</v>
      </c>
      <c r="AS85" s="49" t="str">
        <f>IF(AO85&gt;0,AP85/AO85,"-")</f>
        <v>-</v>
      </c>
      <c r="AT85" s="66">
        <f>AT24</f>
        <v>0</v>
      </c>
      <c r="AU85" s="47">
        <f>AU24</f>
        <v>0</v>
      </c>
      <c r="AV85" s="48" t="str">
        <f t="shared" si="382"/>
        <v>-</v>
      </c>
      <c r="AW85" s="48" t="str">
        <f t="shared" si="382"/>
        <v>-</v>
      </c>
      <c r="AX85" s="49" t="str">
        <f>IF(AT85&gt;0,AU85/AT85,"-")</f>
        <v>-</v>
      </c>
      <c r="AY85" s="66">
        <f>AY24</f>
        <v>0</v>
      </c>
      <c r="AZ85" s="47">
        <f>AZ24</f>
        <v>0</v>
      </c>
      <c r="BA85" s="48" t="str">
        <f t="shared" si="383"/>
        <v>-</v>
      </c>
      <c r="BB85" s="48" t="str">
        <f t="shared" si="383"/>
        <v>-</v>
      </c>
      <c r="BC85" s="49" t="str">
        <f>IF(AY85&gt;0,AZ85/AY85,"-")</f>
        <v>-</v>
      </c>
      <c r="BD85" s="66">
        <f>BD24</f>
        <v>0</v>
      </c>
      <c r="BE85" s="47">
        <f>BE24</f>
        <v>0</v>
      </c>
      <c r="BF85" s="48" t="str">
        <f t="shared" si="384"/>
        <v>-</v>
      </c>
      <c r="BG85" s="48" t="str">
        <f t="shared" si="384"/>
        <v>-</v>
      </c>
      <c r="BH85" s="49" t="str">
        <f>IF(BD85&gt;0,BE85/BD85,"-")</f>
        <v>-</v>
      </c>
      <c r="BI85" s="66">
        <f>BI24</f>
        <v>0</v>
      </c>
      <c r="BJ85" s="47">
        <f>BJ24</f>
        <v>0</v>
      </c>
      <c r="BK85" s="48" t="str">
        <f t="shared" si="385"/>
        <v>-</v>
      </c>
      <c r="BL85" s="48" t="str">
        <f t="shared" si="385"/>
        <v>-</v>
      </c>
      <c r="BM85" s="49" t="str">
        <f>IF(BI85&gt;0,BJ85/BI85,"-")</f>
        <v>-</v>
      </c>
      <c r="BN85" s="66">
        <f>BN24</f>
        <v>0</v>
      </c>
      <c r="BO85" s="47">
        <f>BO24</f>
        <v>0</v>
      </c>
      <c r="BP85" s="48" t="str">
        <f t="shared" si="386"/>
        <v>-</v>
      </c>
      <c r="BQ85" s="48" t="str">
        <f t="shared" si="386"/>
        <v>-</v>
      </c>
      <c r="BR85" s="49" t="str">
        <f>IF(BN85&gt;0,BO85/BN85,"-")</f>
        <v>-</v>
      </c>
      <c r="BS85" s="66">
        <f>BS24</f>
        <v>0</v>
      </c>
      <c r="BT85" s="47">
        <f>BT24</f>
        <v>0</v>
      </c>
      <c r="BU85" s="48" t="str">
        <f t="shared" si="387"/>
        <v>-</v>
      </c>
      <c r="BV85" s="48" t="str">
        <f t="shared" si="387"/>
        <v>-</v>
      </c>
      <c r="BW85" s="49" t="str">
        <f>IF(BS85&gt;0,BT85/BS85,"-")</f>
        <v>-</v>
      </c>
      <c r="BY85" s="66">
        <f>BY24</f>
        <v>0</v>
      </c>
      <c r="BZ85" s="47">
        <f>BZ24</f>
        <v>0</v>
      </c>
      <c r="CA85" s="48" t="str">
        <f t="shared" si="388"/>
        <v>-</v>
      </c>
      <c r="CB85" s="48" t="str">
        <f t="shared" si="388"/>
        <v>-</v>
      </c>
      <c r="CC85" s="49" t="str">
        <f>IF(BY85&gt;0,BZ85/BY85,"-")</f>
        <v>-</v>
      </c>
    </row>
    <row r="86" spans="2:102" s="3" customFormat="1" ht="16" customHeight="1" outlineLevel="1" thickBot="1" x14ac:dyDescent="0.35">
      <c r="C86" s="139"/>
      <c r="D86" s="11" t="s">
        <v>0</v>
      </c>
      <c r="E86" s="67">
        <f>E34</f>
        <v>0</v>
      </c>
      <c r="F86" s="54">
        <f>F34</f>
        <v>0</v>
      </c>
      <c r="G86" s="55" t="str">
        <f t="shared" si="374"/>
        <v>-</v>
      </c>
      <c r="H86" s="55" t="str">
        <f t="shared" si="374"/>
        <v>-</v>
      </c>
      <c r="I86" s="56" t="str">
        <f>IF(E86&gt;0,F86/E86,"-")</f>
        <v>-</v>
      </c>
      <c r="J86" s="67">
        <f>J34</f>
        <v>0</v>
      </c>
      <c r="K86" s="54">
        <f>K34</f>
        <v>0</v>
      </c>
      <c r="L86" s="55" t="str">
        <f t="shared" si="375"/>
        <v>-</v>
      </c>
      <c r="M86" s="55" t="str">
        <f t="shared" si="375"/>
        <v>-</v>
      </c>
      <c r="N86" s="56" t="str">
        <f>IF(J86&gt;0,K86/J86,"-")</f>
        <v>-</v>
      </c>
      <c r="O86" s="67">
        <f>O34</f>
        <v>0</v>
      </c>
      <c r="P86" s="54">
        <f>P34</f>
        <v>0</v>
      </c>
      <c r="Q86" s="55" t="str">
        <f t="shared" si="376"/>
        <v>-</v>
      </c>
      <c r="R86" s="55" t="str">
        <f t="shared" si="376"/>
        <v>-</v>
      </c>
      <c r="S86" s="56" t="str">
        <f>IF(O86&gt;0,P86/O86,"-")</f>
        <v>-</v>
      </c>
      <c r="T86" s="67">
        <f>T34</f>
        <v>0</v>
      </c>
      <c r="U86" s="54">
        <f>U34</f>
        <v>0</v>
      </c>
      <c r="V86" s="55" t="str">
        <f t="shared" si="377"/>
        <v>-</v>
      </c>
      <c r="W86" s="55" t="str">
        <f t="shared" si="377"/>
        <v>-</v>
      </c>
      <c r="X86" s="56" t="str">
        <f>IF(T86&gt;0,U86/T86,"-")</f>
        <v>-</v>
      </c>
      <c r="Y86" s="67">
        <f>Y34</f>
        <v>0</v>
      </c>
      <c r="Z86" s="54">
        <f>Z34</f>
        <v>0</v>
      </c>
      <c r="AA86" s="55" t="str">
        <f t="shared" si="378"/>
        <v>-</v>
      </c>
      <c r="AB86" s="55" t="str">
        <f t="shared" si="378"/>
        <v>-</v>
      </c>
      <c r="AC86" s="56" t="str">
        <f>IF(Y86&gt;0,Z86/Y86,"-")</f>
        <v>-</v>
      </c>
      <c r="AD86" s="67">
        <f>AD34</f>
        <v>0</v>
      </c>
      <c r="AE86" s="54">
        <f>AE34</f>
        <v>0</v>
      </c>
      <c r="AF86" s="55" t="str">
        <f t="shared" si="379"/>
        <v>-</v>
      </c>
      <c r="AG86" s="55" t="str">
        <f t="shared" si="379"/>
        <v>-</v>
      </c>
      <c r="AH86" s="56" t="str">
        <f>IF(AD86&gt;0,AE86/AD86,"-")</f>
        <v>-</v>
      </c>
      <c r="AI86" s="67">
        <f>AI34</f>
        <v>0</v>
      </c>
      <c r="AJ86" s="54">
        <f>AJ34</f>
        <v>0</v>
      </c>
      <c r="AK86" s="55" t="str">
        <f t="shared" si="380"/>
        <v>-</v>
      </c>
      <c r="AL86" s="55" t="str">
        <f t="shared" si="380"/>
        <v>-</v>
      </c>
      <c r="AM86" s="56" t="str">
        <f>IF(AI86&gt;0,AJ86/AI86,"-")</f>
        <v>-</v>
      </c>
      <c r="AN86" s="10"/>
      <c r="AO86" s="67">
        <f>AO34</f>
        <v>0</v>
      </c>
      <c r="AP86" s="54">
        <f>AP34</f>
        <v>0</v>
      </c>
      <c r="AQ86" s="55" t="str">
        <f t="shared" si="381"/>
        <v>-</v>
      </c>
      <c r="AR86" s="55" t="str">
        <f t="shared" si="381"/>
        <v>-</v>
      </c>
      <c r="AS86" s="56" t="str">
        <f>IF(AO86&gt;0,AP86/AO86,"-")</f>
        <v>-</v>
      </c>
      <c r="AT86" s="67">
        <f>AT34</f>
        <v>0</v>
      </c>
      <c r="AU86" s="54">
        <f>AU34</f>
        <v>0</v>
      </c>
      <c r="AV86" s="55" t="str">
        <f t="shared" si="382"/>
        <v>-</v>
      </c>
      <c r="AW86" s="55" t="str">
        <f t="shared" si="382"/>
        <v>-</v>
      </c>
      <c r="AX86" s="56" t="str">
        <f>IF(AT86&gt;0,AU86/AT86,"-")</f>
        <v>-</v>
      </c>
      <c r="AY86" s="67">
        <f>AY34</f>
        <v>0</v>
      </c>
      <c r="AZ86" s="54">
        <f>AZ34</f>
        <v>0</v>
      </c>
      <c r="BA86" s="55" t="str">
        <f t="shared" si="383"/>
        <v>-</v>
      </c>
      <c r="BB86" s="55" t="str">
        <f t="shared" si="383"/>
        <v>-</v>
      </c>
      <c r="BC86" s="56" t="str">
        <f>IF(AY86&gt;0,AZ86/AY86,"-")</f>
        <v>-</v>
      </c>
      <c r="BD86" s="67">
        <f>BD34</f>
        <v>0</v>
      </c>
      <c r="BE86" s="54">
        <f>BE34</f>
        <v>0</v>
      </c>
      <c r="BF86" s="55" t="str">
        <f t="shared" si="384"/>
        <v>-</v>
      </c>
      <c r="BG86" s="55" t="str">
        <f t="shared" si="384"/>
        <v>-</v>
      </c>
      <c r="BH86" s="56" t="str">
        <f>IF(BD86&gt;0,BE86/BD86,"-")</f>
        <v>-</v>
      </c>
      <c r="BI86" s="67">
        <f>BI34</f>
        <v>0</v>
      </c>
      <c r="BJ86" s="54">
        <f>BJ34</f>
        <v>0</v>
      </c>
      <c r="BK86" s="55" t="str">
        <f t="shared" si="385"/>
        <v>-</v>
      </c>
      <c r="BL86" s="55" t="str">
        <f t="shared" si="385"/>
        <v>-</v>
      </c>
      <c r="BM86" s="56" t="str">
        <f>IF(BI86&gt;0,BJ86/BI86,"-")</f>
        <v>-</v>
      </c>
      <c r="BN86" s="67">
        <f>BN34</f>
        <v>0</v>
      </c>
      <c r="BO86" s="54">
        <f>BO34</f>
        <v>0</v>
      </c>
      <c r="BP86" s="55" t="str">
        <f t="shared" si="386"/>
        <v>-</v>
      </c>
      <c r="BQ86" s="55" t="str">
        <f t="shared" si="386"/>
        <v>-</v>
      </c>
      <c r="BR86" s="56" t="str">
        <f>IF(BN86&gt;0,BO86/BN86,"-")</f>
        <v>-</v>
      </c>
      <c r="BS86" s="67">
        <f>BS34</f>
        <v>0</v>
      </c>
      <c r="BT86" s="54">
        <f>BT34</f>
        <v>0</v>
      </c>
      <c r="BU86" s="55" t="str">
        <f t="shared" si="387"/>
        <v>-</v>
      </c>
      <c r="BV86" s="55" t="str">
        <f t="shared" si="387"/>
        <v>-</v>
      </c>
      <c r="BW86" s="56" t="str">
        <f>IF(BS86&gt;0,BT86/BS86,"-")</f>
        <v>-</v>
      </c>
      <c r="BY86" s="67">
        <f>BY34</f>
        <v>0</v>
      </c>
      <c r="BZ86" s="54">
        <f>BZ34</f>
        <v>0</v>
      </c>
      <c r="CA86" s="55" t="str">
        <f t="shared" si="388"/>
        <v>-</v>
      </c>
      <c r="CB86" s="55" t="str">
        <f t="shared" si="388"/>
        <v>-</v>
      </c>
      <c r="CC86" s="56" t="str">
        <f>IF(BY86&gt;0,BZ86/BY86,"-")</f>
        <v>-</v>
      </c>
    </row>
    <row r="87" spans="2:102" s="3" customFormat="1" ht="16.600000000000001" customHeight="1" outlineLevel="1" thickTop="1" thickBot="1" x14ac:dyDescent="0.35">
      <c r="C87" s="6" t="str">
        <f>C84</f>
        <v>HO20</v>
      </c>
      <c r="D87" s="7"/>
      <c r="E87" s="68">
        <f>SUM(E84:E86)</f>
        <v>0</v>
      </c>
      <c r="F87" s="40">
        <f>SUM(F84:F86)</f>
        <v>0</v>
      </c>
      <c r="G87" s="41" t="str">
        <f>IF(E87=0,"-",E87/E$88)</f>
        <v>-</v>
      </c>
      <c r="H87" s="41" t="str">
        <f>IF(F87=0,"-",F87/F$88)</f>
        <v>-</v>
      </c>
      <c r="I87" s="42" t="str">
        <f>IF(E87&gt;0,F87/E87,"-")</f>
        <v>-</v>
      </c>
      <c r="J87" s="68">
        <f>SUM(J84:J86)</f>
        <v>0</v>
      </c>
      <c r="K87" s="40">
        <f>SUM(K84:K86)</f>
        <v>0</v>
      </c>
      <c r="L87" s="41" t="str">
        <f>IF(J87=0,"-",J87/J$88)</f>
        <v>-</v>
      </c>
      <c r="M87" s="41" t="str">
        <f>IF(K87=0,"-",K87/K$88)</f>
        <v>-</v>
      </c>
      <c r="N87" s="42" t="str">
        <f>IF(J87&gt;0,K87/J87,"-")</f>
        <v>-</v>
      </c>
      <c r="O87" s="68">
        <f>SUM(O84:O86)</f>
        <v>0</v>
      </c>
      <c r="P87" s="40">
        <f>SUM(P84:P86)</f>
        <v>0</v>
      </c>
      <c r="Q87" s="41" t="str">
        <f>IF(O87=0,"-",O87/O$88)</f>
        <v>-</v>
      </c>
      <c r="R87" s="41" t="str">
        <f>IF(P87=0,"-",P87/P$88)</f>
        <v>-</v>
      </c>
      <c r="S87" s="42" t="str">
        <f>IF(O87&gt;0,P87/O87,"-")</f>
        <v>-</v>
      </c>
      <c r="T87" s="68">
        <f>SUM(T84:T86)</f>
        <v>0</v>
      </c>
      <c r="U87" s="40">
        <f>SUM(U84:U86)</f>
        <v>0</v>
      </c>
      <c r="V87" s="41" t="str">
        <f>IF(T87=0,"-",T87/T$88)</f>
        <v>-</v>
      </c>
      <c r="W87" s="41" t="str">
        <f>IF(U87=0,"-",U87/U$88)</f>
        <v>-</v>
      </c>
      <c r="X87" s="42" t="str">
        <f>IF(T87&gt;0,U87/T87,"-")</f>
        <v>-</v>
      </c>
      <c r="Y87" s="68">
        <f>SUM(Y84:Y86)</f>
        <v>0</v>
      </c>
      <c r="Z87" s="40">
        <f>SUM(Z84:Z86)</f>
        <v>0</v>
      </c>
      <c r="AA87" s="41" t="str">
        <f>IF(Y87=0,"-",Y87/Y$88)</f>
        <v>-</v>
      </c>
      <c r="AB87" s="41" t="str">
        <f>IF(Z87=0,"-",Z87/Z$88)</f>
        <v>-</v>
      </c>
      <c r="AC87" s="42" t="str">
        <f>IF(Y87&gt;0,Z87/Y87,"-")</f>
        <v>-</v>
      </c>
      <c r="AD87" s="68">
        <f>SUM(AD84:AD86)</f>
        <v>0</v>
      </c>
      <c r="AE87" s="40">
        <f>SUM(AE84:AE86)</f>
        <v>0</v>
      </c>
      <c r="AF87" s="41" t="str">
        <f>IF(AD87=0,"-",AD87/AD$88)</f>
        <v>-</v>
      </c>
      <c r="AG87" s="41" t="str">
        <f>IF(AE87=0,"-",AE87/AE$88)</f>
        <v>-</v>
      </c>
      <c r="AH87" s="42" t="str">
        <f>IF(AD87&gt;0,AE87/AD87,"-")</f>
        <v>-</v>
      </c>
      <c r="AI87" s="68">
        <f>SUM(AI84:AI86)</f>
        <v>0</v>
      </c>
      <c r="AJ87" s="40">
        <f>SUM(AJ84:AJ86)</f>
        <v>0</v>
      </c>
      <c r="AK87" s="41" t="str">
        <f>IF(AI87=0,"-",AI87/AI$88)</f>
        <v>-</v>
      </c>
      <c r="AL87" s="41" t="str">
        <f>IF(AJ87=0,"-",AJ87/AJ$88)</f>
        <v>-</v>
      </c>
      <c r="AM87" s="42" t="str">
        <f>IF(AI87&gt;0,AJ87/AI87,"-")</f>
        <v>-</v>
      </c>
      <c r="AN87" s="16"/>
      <c r="AO87" s="68">
        <f>SUM(AO84:AO86)</f>
        <v>0</v>
      </c>
      <c r="AP87" s="40">
        <f>SUM(AP84:AP86)</f>
        <v>0</v>
      </c>
      <c r="AQ87" s="41" t="str">
        <f>IF(AO87=0,"-",AO87/AO$88)</f>
        <v>-</v>
      </c>
      <c r="AR87" s="41" t="str">
        <f>IF(AP87=0,"-",AP87/AP$88)</f>
        <v>-</v>
      </c>
      <c r="AS87" s="42" t="str">
        <f>IF(AO87&gt;0,AP87/AO87,"-")</f>
        <v>-</v>
      </c>
      <c r="AT87" s="68">
        <f>SUM(AT84:AT86)</f>
        <v>0</v>
      </c>
      <c r="AU87" s="40">
        <f>SUM(AU84:AU86)</f>
        <v>0</v>
      </c>
      <c r="AV87" s="41" t="str">
        <f>IF(AT87=0,"-",AT87/AT$88)</f>
        <v>-</v>
      </c>
      <c r="AW87" s="41" t="str">
        <f>IF(AU87=0,"-",AU87/AU$88)</f>
        <v>-</v>
      </c>
      <c r="AX87" s="42" t="str">
        <f>IF(AT87&gt;0,AU87/AT87,"-")</f>
        <v>-</v>
      </c>
      <c r="AY87" s="68">
        <f>SUM(AY84:AY86)</f>
        <v>0</v>
      </c>
      <c r="AZ87" s="40">
        <f>SUM(AZ84:AZ86)</f>
        <v>0</v>
      </c>
      <c r="BA87" s="41" t="str">
        <f>IF(AY87=0,"-",AY87/AY$88)</f>
        <v>-</v>
      </c>
      <c r="BB87" s="41" t="str">
        <f>IF(AZ87=0,"-",AZ87/AZ$88)</f>
        <v>-</v>
      </c>
      <c r="BC87" s="42" t="str">
        <f>IF(AY87&gt;0,AZ87/AY87,"-")</f>
        <v>-</v>
      </c>
      <c r="BD87" s="68">
        <f>SUM(BD84:BD86)</f>
        <v>0</v>
      </c>
      <c r="BE87" s="40">
        <f>SUM(BE84:BE86)</f>
        <v>0</v>
      </c>
      <c r="BF87" s="41" t="str">
        <f>IF(BD87=0,"-",BD87/BD$88)</f>
        <v>-</v>
      </c>
      <c r="BG87" s="41" t="str">
        <f>IF(BE87=0,"-",BE87/BE$88)</f>
        <v>-</v>
      </c>
      <c r="BH87" s="42" t="str">
        <f>IF(BD87&gt;0,BE87/BD87,"-")</f>
        <v>-</v>
      </c>
      <c r="BI87" s="68">
        <f>SUM(BI84:BI86)</f>
        <v>0</v>
      </c>
      <c r="BJ87" s="40">
        <f>SUM(BJ84:BJ86)</f>
        <v>0</v>
      </c>
      <c r="BK87" s="41" t="str">
        <f>IF(BI87=0,"-",BI87/BI$88)</f>
        <v>-</v>
      </c>
      <c r="BL87" s="41" t="str">
        <f>IF(BJ87=0,"-",BJ87/BJ$88)</f>
        <v>-</v>
      </c>
      <c r="BM87" s="42" t="str">
        <f>IF(BI87&gt;0,BJ87/BI87,"-")</f>
        <v>-</v>
      </c>
      <c r="BN87" s="68">
        <f>SUM(BN84:BN86)</f>
        <v>0</v>
      </c>
      <c r="BO87" s="40">
        <f>SUM(BO84:BO86)</f>
        <v>0</v>
      </c>
      <c r="BP87" s="41" t="str">
        <f>IF(BN87=0,"-",BN87/BN$88)</f>
        <v>-</v>
      </c>
      <c r="BQ87" s="41" t="str">
        <f>IF(BO87=0,"-",BO87/BO$88)</f>
        <v>-</v>
      </c>
      <c r="BR87" s="42" t="str">
        <f>IF(BN87&gt;0,BO87/BN87,"-")</f>
        <v>-</v>
      </c>
      <c r="BS87" s="68">
        <f>SUM(BS84:BS86)</f>
        <v>0</v>
      </c>
      <c r="BT87" s="40">
        <f>SUM(BT84:BT86)</f>
        <v>0</v>
      </c>
      <c r="BU87" s="41" t="str">
        <f>IF(BS87=0,"-",BS87/BS$88)</f>
        <v>-</v>
      </c>
      <c r="BV87" s="41" t="str">
        <f>IF(BT87=0,"-",BT87/BT$88)</f>
        <v>-</v>
      </c>
      <c r="BW87" s="42" t="str">
        <f>IF(BS87&gt;0,BT87/BS87,"-")</f>
        <v>-</v>
      </c>
      <c r="BY87" s="68">
        <f>SUM(BY84:BY86)</f>
        <v>0</v>
      </c>
      <c r="BZ87" s="40">
        <f>SUM(BZ84:BZ86)</f>
        <v>0</v>
      </c>
      <c r="CA87" s="41" t="str">
        <f>IF(BY87=0,"-",BY87/BY$88)</f>
        <v>-</v>
      </c>
      <c r="CB87" s="41" t="str">
        <f>IF(BZ87=0,"-",BZ87/BZ$88)</f>
        <v>-</v>
      </c>
      <c r="CC87" s="42" t="str">
        <f>IF(BY87&gt;0,BZ87/BY87,"-")</f>
        <v>-</v>
      </c>
    </row>
    <row r="88" spans="2:102" s="3" customFormat="1" ht="15.65" thickTop="1" thickBot="1" x14ac:dyDescent="0.35">
      <c r="C88" s="96" t="s">
        <v>14</v>
      </c>
      <c r="D88" s="97"/>
      <c r="E88" s="98">
        <f>E82+E73+E64+E54+E59+E69+E78+E87</f>
        <v>332</v>
      </c>
      <c r="F88" s="99">
        <f>F82+F73+F64+F54+F59+F69+F78+F87</f>
        <v>868509.58999999985</v>
      </c>
      <c r="G88" s="100"/>
      <c r="H88" s="100"/>
      <c r="I88" s="101">
        <f>IF(E88&gt;0,F88/E88,"-")</f>
        <v>2615.9927409638549</v>
      </c>
      <c r="J88" s="98">
        <f>J82+J73+J64+J54+J59+J69+J78+J87</f>
        <v>254</v>
      </c>
      <c r="K88" s="99">
        <f>K82+K73+K64+K54+K59+K69+K78+K87</f>
        <v>802861.5</v>
      </c>
      <c r="L88" s="100"/>
      <c r="M88" s="100"/>
      <c r="N88" s="101">
        <f>IF(J88&gt;0,K88/J88,"-")</f>
        <v>3160.8720472440946</v>
      </c>
      <c r="O88" s="98">
        <f>O82+O73+O64+O54+O59+O69+O78+O87</f>
        <v>160</v>
      </c>
      <c r="P88" s="99">
        <f>P82+P73+P64+P54+P59+P69+P78+P87</f>
        <v>744875</v>
      </c>
      <c r="Q88" s="100"/>
      <c r="R88" s="100"/>
      <c r="S88" s="101">
        <f>IF(O88&gt;0,P88/O88,"-")</f>
        <v>4655.46875</v>
      </c>
      <c r="T88" s="98">
        <f>T82+T73+T64+T54+T59+T69+T78+T87</f>
        <v>0</v>
      </c>
      <c r="U88" s="99">
        <f>U82+U73+U64+U54+U59+U69+U78+U87</f>
        <v>0</v>
      </c>
      <c r="V88" s="100"/>
      <c r="W88" s="100"/>
      <c r="X88" s="101" t="str">
        <f>IF(T88&gt;0,U88/T88,"-")</f>
        <v>-</v>
      </c>
      <c r="Y88" s="98">
        <f>Y82+Y73+Y64+Y54+Y59+Y69+Y78+Y87</f>
        <v>0</v>
      </c>
      <c r="Z88" s="99">
        <f>Z82+Z73+Z64+Z54+Z59+Z69+Z78+Z87</f>
        <v>0</v>
      </c>
      <c r="AA88" s="100"/>
      <c r="AB88" s="100"/>
      <c r="AC88" s="101" t="str">
        <f>IF(Y88&gt;0,Z88/Y88,"-")</f>
        <v>-</v>
      </c>
      <c r="AD88" s="98">
        <f>AD82+AD73+AD64+AD54+AD59+AD69+AD78+AD87</f>
        <v>0</v>
      </c>
      <c r="AE88" s="99">
        <f>AE82+AE73+AE64+AE54+AE59+AE69+AE78+AE87</f>
        <v>0</v>
      </c>
      <c r="AF88" s="100"/>
      <c r="AG88" s="100"/>
      <c r="AH88" s="101" t="str">
        <f>IF(AD88&gt;0,AE88/AD88,"-")</f>
        <v>-</v>
      </c>
      <c r="AI88" s="98">
        <f>AI82+AI73+AI64+AI54+AI59+AI69+AI78+AI87</f>
        <v>746</v>
      </c>
      <c r="AJ88" s="99">
        <f>AJ82+AJ73+AJ64+AJ54+AJ59+AJ69+AJ78+AJ87</f>
        <v>2416246.09</v>
      </c>
      <c r="AK88" s="100"/>
      <c r="AL88" s="100"/>
      <c r="AM88" s="101">
        <f>IF(AI88&gt;0,AJ88/AI88,"-")</f>
        <v>3238.9357774798927</v>
      </c>
      <c r="AN88" s="17"/>
      <c r="AO88" s="98">
        <f>AO82+AO73+AO64+AO54+AO59+AO69+AO78+AO87</f>
        <v>766</v>
      </c>
      <c r="AP88" s="99">
        <f>AP82+AP73+AP64+AP54+AP59+AP69+AP78+AP87</f>
        <v>1891358.1099999999</v>
      </c>
      <c r="AQ88" s="100"/>
      <c r="AR88" s="100"/>
      <c r="AS88" s="101">
        <f>IF(AO88&gt;0,AP88/AO88,"-")</f>
        <v>2469.1359138381199</v>
      </c>
      <c r="AT88" s="98">
        <f>AT82+AT73+AT64+AT54+AT59+AT69+AT78+AT87</f>
        <v>0</v>
      </c>
      <c r="AU88" s="99">
        <f>AU82+AU73+AU64+AU54+AU59+AU69+AU78+AU87</f>
        <v>0</v>
      </c>
      <c r="AV88" s="100"/>
      <c r="AW88" s="100"/>
      <c r="AX88" s="101" t="str">
        <f>IF(AT88&gt;0,AU88/AT88,"-")</f>
        <v>-</v>
      </c>
      <c r="AY88" s="98">
        <f>AY82+AY73+AY64+AY54+AY59+AY69+AY78+AY87</f>
        <v>0</v>
      </c>
      <c r="AZ88" s="99">
        <f>AZ82+AZ73+AZ64+AZ54+AZ59+AZ69+AZ78+AZ87</f>
        <v>0</v>
      </c>
      <c r="BA88" s="100"/>
      <c r="BB88" s="100"/>
      <c r="BC88" s="101" t="str">
        <f>IF(AY88&gt;0,AZ88/AY88,"-")</f>
        <v>-</v>
      </c>
      <c r="BD88" s="98">
        <f>BD82+BD73+BD64+BD54+BD59+BD69+BD78+BD87</f>
        <v>0</v>
      </c>
      <c r="BE88" s="99">
        <f>BE82+BE73+BE64+BE54+BE59+BE69+BE78+BE87</f>
        <v>0</v>
      </c>
      <c r="BF88" s="100"/>
      <c r="BG88" s="100"/>
      <c r="BH88" s="101" t="str">
        <f>IF(BD88&gt;0,BE88/BD88,"-")</f>
        <v>-</v>
      </c>
      <c r="BI88" s="98">
        <f>BI82+BI73+BI64+BI54+BI59+BI69+BI78+BI87</f>
        <v>0</v>
      </c>
      <c r="BJ88" s="99">
        <f>BJ82+BJ73+BJ64+BJ54+BJ59+BJ69+BJ78+BJ87</f>
        <v>0</v>
      </c>
      <c r="BK88" s="100"/>
      <c r="BL88" s="100"/>
      <c r="BM88" s="101" t="str">
        <f>IF(BI88&gt;0,BJ88/BI88,"-")</f>
        <v>-</v>
      </c>
      <c r="BN88" s="98">
        <f>BN82+BN73+BN64+BN54+BN59+BN69+BN78+BN87</f>
        <v>0</v>
      </c>
      <c r="BO88" s="99">
        <f>BO82+BO73+BO64+BO54+BO59+BO69+BO78+BO87</f>
        <v>0</v>
      </c>
      <c r="BP88" s="100"/>
      <c r="BQ88" s="100"/>
      <c r="BR88" s="101" t="str">
        <f>IF(BN88&gt;0,BO88/BN88,"-")</f>
        <v>-</v>
      </c>
      <c r="BS88" s="98">
        <f>BS82+BS73+BS64+BS54+BS59+BS69+BS78+BS87</f>
        <v>517</v>
      </c>
      <c r="BT88" s="99">
        <f>BT82+BT73+BT64+BT54+BT59+BT69+BT78+BT87</f>
        <v>1091859.21</v>
      </c>
      <c r="BU88" s="100"/>
      <c r="BV88" s="100"/>
      <c r="BW88" s="101">
        <f>IF(BS88&gt;0,BT88/BS88,"-")</f>
        <v>2111.9133655705996</v>
      </c>
      <c r="BY88" s="98">
        <f>BY82+BY73+BY64+BY54+BY59+BY69+BY78+BY87</f>
        <v>1263</v>
      </c>
      <c r="BZ88" s="99">
        <f>BZ82+BZ73+BZ64+BZ54+BZ59+BZ69+BZ78+BZ87</f>
        <v>3508105.3</v>
      </c>
      <c r="CA88" s="100"/>
      <c r="CB88" s="100"/>
      <c r="CC88" s="61">
        <f>IF(BY88&gt;0,BZ88/BY88,"-")</f>
        <v>2777.5972288202693</v>
      </c>
    </row>
    <row r="89" spans="2:102" thickTop="1" x14ac:dyDescent="0.3">
      <c r="B89"/>
      <c r="E89"/>
      <c r="F89"/>
      <c r="G89"/>
      <c r="H89"/>
      <c r="I89"/>
      <c r="K89"/>
      <c r="L89"/>
      <c r="M89"/>
      <c r="P89"/>
      <c r="Q89"/>
      <c r="R89"/>
      <c r="U89"/>
      <c r="V89"/>
      <c r="W89"/>
      <c r="Z89"/>
      <c r="AA89"/>
      <c r="AB89"/>
      <c r="AE89"/>
      <c r="AF89"/>
      <c r="AG89"/>
      <c r="AJ89"/>
      <c r="AK89"/>
      <c r="AL89"/>
      <c r="AO89"/>
      <c r="AP89"/>
      <c r="AQ89"/>
      <c r="AT89"/>
      <c r="AU89"/>
      <c r="AV89"/>
      <c r="AY89"/>
      <c r="AZ89"/>
      <c r="BA89"/>
      <c r="BD89"/>
      <c r="BE89"/>
      <c r="BF89"/>
      <c r="BI89"/>
      <c r="BJ89"/>
      <c r="BK89"/>
      <c r="BM89"/>
      <c r="BO89"/>
      <c r="BP89"/>
      <c r="BQ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</row>
    <row r="90" spans="2:102" s="3" customFormat="1" ht="14.4" x14ac:dyDescent="0.3">
      <c r="C90" s="25" t="s">
        <v>22</v>
      </c>
      <c r="E90" s="57"/>
      <c r="F90" s="44"/>
      <c r="G90" s="45"/>
      <c r="H90" s="45">
        <f>H5</f>
        <v>5.8810058510179258E-2</v>
      </c>
      <c r="I90" s="57"/>
      <c r="J90" s="57"/>
      <c r="K90" s="44"/>
      <c r="L90" s="45"/>
      <c r="M90" s="45">
        <f t="shared" ref="M90" si="389">M5</f>
        <v>0.11499635539266286</v>
      </c>
      <c r="N90" s="57"/>
      <c r="O90" s="57"/>
      <c r="P90" s="44"/>
      <c r="Q90" s="45"/>
      <c r="R90" s="45">
        <f t="shared" ref="R90" si="390">R5</f>
        <v>0.21487325835151921</v>
      </c>
      <c r="S90" s="57"/>
      <c r="T90" s="57"/>
      <c r="U90" s="44"/>
      <c r="V90" s="45"/>
      <c r="W90" s="45" t="str">
        <f t="shared" ref="W90" si="391">W5</f>
        <v>-</v>
      </c>
      <c r="X90" s="57"/>
      <c r="Y90" s="57"/>
      <c r="Z90" s="44"/>
      <c r="AA90" s="45"/>
      <c r="AB90" s="45" t="str">
        <f t="shared" ref="AB90" si="392">AB5</f>
        <v>-</v>
      </c>
      <c r="AC90" s="57"/>
      <c r="AD90" s="57"/>
      <c r="AE90" s="44"/>
      <c r="AF90" s="45"/>
      <c r="AG90" s="45" t="str">
        <f t="shared" ref="AG90" si="393">AG5</f>
        <v>-</v>
      </c>
      <c r="AH90" s="57"/>
      <c r="AI90" s="57"/>
      <c r="AJ90" s="44"/>
      <c r="AK90" s="45"/>
      <c r="AL90" s="45">
        <f t="shared" ref="AL90" si="394">AL5</f>
        <v>0.12825241824769232</v>
      </c>
      <c r="AM90" s="57"/>
      <c r="AN90" s="57"/>
      <c r="AO90" s="57"/>
      <c r="AP90" s="44"/>
      <c r="AQ90" s="45"/>
      <c r="AR90" s="45">
        <f t="shared" ref="AR90" si="395">AR5</f>
        <v>0.12240493501958588</v>
      </c>
      <c r="AS90" s="57"/>
      <c r="AT90" s="57"/>
      <c r="AU90" s="44"/>
      <c r="AV90" s="45"/>
      <c r="AW90" s="45" t="str">
        <f t="shared" ref="AW90" si="396">AW5</f>
        <v>-</v>
      </c>
      <c r="AX90" s="57"/>
      <c r="AY90" s="57"/>
      <c r="AZ90" s="44"/>
      <c r="BA90" s="45"/>
      <c r="BB90" s="45" t="str">
        <f t="shared" ref="BB90" si="397">BB5</f>
        <v>-</v>
      </c>
      <c r="BC90" s="57"/>
      <c r="BD90" s="57"/>
      <c r="BE90" s="44"/>
      <c r="BF90" s="45"/>
      <c r="BG90" s="45" t="str">
        <f t="shared" ref="BG90" si="398">BG5</f>
        <v>-</v>
      </c>
      <c r="BH90" s="57"/>
      <c r="BI90" s="57"/>
      <c r="BJ90" s="44"/>
      <c r="BK90" s="45"/>
      <c r="BL90" s="45" t="str">
        <f t="shared" ref="BL90" si="399">BL5</f>
        <v>-</v>
      </c>
      <c r="BM90" s="57"/>
      <c r="BN90" s="57"/>
      <c r="BO90" s="44"/>
      <c r="BP90" s="45"/>
      <c r="BQ90" s="45" t="str">
        <f t="shared" ref="BQ90" si="400">BQ5</f>
        <v>-</v>
      </c>
      <c r="BR90" s="57"/>
      <c r="BS90" s="57"/>
      <c r="BT90" s="44"/>
      <c r="BU90" s="45"/>
      <c r="BV90" s="45">
        <f t="shared" ref="BV90" si="401">BV5</f>
        <v>0.23128410484351733</v>
      </c>
      <c r="BW90" s="57"/>
      <c r="BX90" s="57"/>
      <c r="BY90" s="57"/>
      <c r="BZ90" s="44"/>
      <c r="CA90" s="45"/>
      <c r="CB90" s="45">
        <f t="shared" ref="CB90" si="402">CB5</f>
        <v>0.15736321664028291</v>
      </c>
      <c r="CC90" s="57"/>
    </row>
    <row r="91" spans="2:102" s="3" customFormat="1" ht="14.4" x14ac:dyDescent="0.3">
      <c r="C91" s="25" t="s">
        <v>23</v>
      </c>
      <c r="E91" s="57"/>
      <c r="F91" s="44"/>
      <c r="G91" s="45"/>
      <c r="H91" s="45"/>
      <c r="I91" s="57"/>
      <c r="J91" s="57"/>
      <c r="K91" s="44"/>
      <c r="L91" s="45"/>
      <c r="M91" s="45"/>
      <c r="N91" s="57"/>
      <c r="O91" s="57"/>
      <c r="P91" s="44"/>
      <c r="Q91" s="45"/>
      <c r="R91" s="45"/>
      <c r="S91" s="57"/>
      <c r="T91" s="57"/>
      <c r="U91" s="44"/>
      <c r="V91" s="45"/>
      <c r="W91" s="45"/>
      <c r="X91" s="57"/>
      <c r="Y91" s="57"/>
      <c r="Z91" s="44"/>
      <c r="AA91" s="45"/>
      <c r="AB91" s="45"/>
      <c r="AC91" s="57"/>
      <c r="AD91" s="57"/>
      <c r="AE91" s="44"/>
      <c r="AF91" s="45"/>
      <c r="AG91" s="45"/>
      <c r="AH91" s="57"/>
      <c r="AI91" s="57"/>
      <c r="AJ91" s="44"/>
      <c r="AK91" s="45"/>
      <c r="AL91" s="45"/>
      <c r="AM91" s="57"/>
      <c r="AN91" s="57"/>
      <c r="AO91" s="57"/>
      <c r="AP91" s="44"/>
      <c r="AQ91" s="45"/>
      <c r="AR91" s="45"/>
      <c r="AS91" s="57"/>
      <c r="AT91" s="57"/>
      <c r="AU91" s="44"/>
      <c r="AV91" s="45"/>
      <c r="AW91" s="45"/>
      <c r="AX91" s="57"/>
      <c r="AY91" s="57"/>
      <c r="AZ91" s="44"/>
      <c r="BA91" s="45"/>
      <c r="BB91" s="45"/>
      <c r="BC91" s="57"/>
      <c r="BD91" s="57"/>
      <c r="BE91" s="44"/>
      <c r="BF91" s="45"/>
      <c r="BG91" s="45"/>
      <c r="BH91" s="57"/>
      <c r="BI91" s="57"/>
      <c r="BJ91" s="44"/>
      <c r="BK91" s="45"/>
      <c r="BL91" s="45"/>
      <c r="BM91" s="57"/>
      <c r="BN91" s="57"/>
      <c r="BO91" s="44"/>
      <c r="BP91" s="45"/>
      <c r="BQ91" s="45"/>
      <c r="BR91" s="57"/>
      <c r="BS91" s="57"/>
      <c r="BT91" s="44"/>
      <c r="BU91" s="45"/>
      <c r="BV91" s="45"/>
      <c r="BW91" s="57"/>
      <c r="BX91" s="57"/>
      <c r="BY91" s="57"/>
      <c r="BZ91" s="44"/>
      <c r="CA91" s="45"/>
      <c r="CB91" s="45"/>
      <c r="CC91" s="57"/>
    </row>
    <row r="92" spans="2:102" s="3" customFormat="1" ht="14.4" x14ac:dyDescent="0.3">
      <c r="C92" s="25" t="s">
        <v>2</v>
      </c>
      <c r="E92" s="57"/>
      <c r="F92" s="44"/>
      <c r="G92" s="45"/>
      <c r="H92" s="45">
        <f>H16</f>
        <v>0.56202217543069588</v>
      </c>
      <c r="I92" s="57"/>
      <c r="J92" s="57"/>
      <c r="K92" s="44"/>
      <c r="L92" s="45"/>
      <c r="M92" s="45">
        <f t="shared" ref="M92" si="403">M16</f>
        <v>0.59327676489487646</v>
      </c>
      <c r="N92" s="57"/>
      <c r="O92" s="57"/>
      <c r="P92" s="44"/>
      <c r="Q92" s="45"/>
      <c r="R92" s="45">
        <f t="shared" ref="R92" si="404">R16</f>
        <v>0.51643885000976952</v>
      </c>
      <c r="S92" s="57"/>
      <c r="T92" s="57"/>
      <c r="U92" s="44"/>
      <c r="V92" s="45"/>
      <c r="W92" s="45" t="str">
        <f t="shared" ref="W92" si="405">W16</f>
        <v>-</v>
      </c>
      <c r="X92" s="57"/>
      <c r="Y92" s="57"/>
      <c r="Z92" s="44"/>
      <c r="AA92" s="45"/>
      <c r="AB92" s="45" t="str">
        <f t="shared" ref="AB92" si="406">AB16</f>
        <v>-</v>
      </c>
      <c r="AC92" s="57"/>
      <c r="AD92" s="57"/>
      <c r="AE92" s="44"/>
      <c r="AF92" s="45"/>
      <c r="AG92" s="45" t="str">
        <f t="shared" ref="AG92" si="407">AG16</f>
        <v>-</v>
      </c>
      <c r="AH92" s="57"/>
      <c r="AI92" s="57"/>
      <c r="AJ92" s="44"/>
      <c r="AK92" s="45"/>
      <c r="AL92" s="45">
        <f t="shared" ref="AL92" si="408">AL16</f>
        <v>0.55727032150426636</v>
      </c>
      <c r="AM92" s="57"/>
      <c r="AN92" s="57"/>
      <c r="AO92" s="57"/>
      <c r="AP92" s="44"/>
      <c r="AQ92" s="45"/>
      <c r="AR92" s="45">
        <f t="shared" ref="AR92" si="409">AR16</f>
        <v>0.59231601598357553</v>
      </c>
      <c r="AS92" s="57"/>
      <c r="AT92" s="57"/>
      <c r="AU92" s="44"/>
      <c r="AV92" s="45"/>
      <c r="AW92" s="45" t="str">
        <f t="shared" ref="AW92" si="410">AW16</f>
        <v>-</v>
      </c>
      <c r="AX92" s="57"/>
      <c r="AY92" s="57"/>
      <c r="AZ92" s="44"/>
      <c r="BA92" s="45"/>
      <c r="BB92" s="45" t="str">
        <f t="shared" ref="BB92" si="411">BB16</f>
        <v>-</v>
      </c>
      <c r="BC92" s="57"/>
      <c r="BD92" s="57"/>
      <c r="BE92" s="44"/>
      <c r="BF92" s="45"/>
      <c r="BG92" s="45" t="str">
        <f t="shared" ref="BG92" si="412">BG16</f>
        <v>-</v>
      </c>
      <c r="BH92" s="57"/>
      <c r="BI92" s="57"/>
      <c r="BJ92" s="44"/>
      <c r="BK92" s="45"/>
      <c r="BL92" s="45" t="str">
        <f t="shared" ref="BL92" si="413">BL16</f>
        <v>-</v>
      </c>
      <c r="BM92" s="57"/>
      <c r="BN92" s="57"/>
      <c r="BO92" s="44"/>
      <c r="BP92" s="45"/>
      <c r="BQ92" s="45" t="str">
        <f t="shared" ref="BQ92" si="414">BQ16</f>
        <v>-</v>
      </c>
      <c r="BR92" s="57"/>
      <c r="BS92" s="57"/>
      <c r="BT92" s="44"/>
      <c r="BU92" s="45"/>
      <c r="BV92" s="45">
        <f t="shared" ref="BV92" si="415">BV16</f>
        <v>0.26896058329718175</v>
      </c>
      <c r="BW92" s="57"/>
      <c r="BX92" s="57"/>
      <c r="BY92" s="57"/>
      <c r="BZ92" s="44"/>
      <c r="CA92" s="45"/>
      <c r="CB92" s="45">
        <f t="shared" ref="CB92" si="416">CB16</f>
        <v>0.47581065661019384</v>
      </c>
      <c r="CC92" s="57"/>
    </row>
    <row r="93" spans="2:102" s="3" customFormat="1" ht="14.4" x14ac:dyDescent="0.3">
      <c r="C93" s="25" t="s">
        <v>1</v>
      </c>
      <c r="E93" s="57"/>
      <c r="F93" s="44"/>
      <c r="G93" s="45"/>
      <c r="H93" s="45">
        <f>H26</f>
        <v>0.31393257854595952</v>
      </c>
      <c r="I93" s="57"/>
      <c r="J93" s="57"/>
      <c r="K93" s="44"/>
      <c r="L93" s="45"/>
      <c r="M93" s="45">
        <f t="shared" ref="M93" si="417">M26</f>
        <v>0.24585335561239088</v>
      </c>
      <c r="N93" s="57"/>
      <c r="O93" s="57"/>
      <c r="P93" s="44"/>
      <c r="Q93" s="45"/>
      <c r="R93" s="45">
        <f t="shared" ref="R93" si="418">R26</f>
        <v>0.24758584060080852</v>
      </c>
      <c r="S93" s="57"/>
      <c r="T93" s="57"/>
      <c r="U93" s="44"/>
      <c r="V93" s="45"/>
      <c r="W93" s="45" t="str">
        <f t="shared" ref="W93" si="419">W26</f>
        <v>-</v>
      </c>
      <c r="X93" s="57"/>
      <c r="Y93" s="57"/>
      <c r="Z93" s="44"/>
      <c r="AA93" s="45"/>
      <c r="AB93" s="45" t="str">
        <f t="shared" ref="AB93" si="420">AB26</f>
        <v>-</v>
      </c>
      <c r="AC93" s="57"/>
      <c r="AD93" s="57"/>
      <c r="AE93" s="44"/>
      <c r="AF93" s="45"/>
      <c r="AG93" s="45" t="str">
        <f t="shared" ref="AG93" si="421">AG26</f>
        <v>-</v>
      </c>
      <c r="AH93" s="57"/>
      <c r="AI93" s="57"/>
      <c r="AJ93" s="44"/>
      <c r="AK93" s="45"/>
      <c r="AL93" s="45">
        <f t="shared" ref="AL93" si="422">AL26</f>
        <v>0.27001121973542347</v>
      </c>
      <c r="AM93" s="57"/>
      <c r="AN93" s="57"/>
      <c r="AO93" s="57"/>
      <c r="AP93" s="44"/>
      <c r="AQ93" s="45"/>
      <c r="AR93" s="45">
        <f t="shared" ref="AR93" si="423">AR26</f>
        <v>0.23260540928417378</v>
      </c>
      <c r="AS93" s="57"/>
      <c r="AT93" s="57"/>
      <c r="AU93" s="44"/>
      <c r="AV93" s="45"/>
      <c r="AW93" s="45" t="str">
        <f t="shared" ref="AW93" si="424">AW26</f>
        <v>-</v>
      </c>
      <c r="AX93" s="57"/>
      <c r="AY93" s="57"/>
      <c r="AZ93" s="44"/>
      <c r="BA93" s="45"/>
      <c r="BB93" s="45" t="str">
        <f t="shared" ref="BB93" si="425">BB26</f>
        <v>-</v>
      </c>
      <c r="BC93" s="57"/>
      <c r="BD93" s="57"/>
      <c r="BE93" s="44"/>
      <c r="BF93" s="45"/>
      <c r="BG93" s="45" t="str">
        <f t="shared" ref="BG93" si="426">BG26</f>
        <v>-</v>
      </c>
      <c r="BH93" s="57"/>
      <c r="BI93" s="57"/>
      <c r="BJ93" s="44"/>
      <c r="BK93" s="45"/>
      <c r="BL93" s="45" t="str">
        <f t="shared" ref="BL93" si="427">BL26</f>
        <v>-</v>
      </c>
      <c r="BM93" s="57"/>
      <c r="BN93" s="57"/>
      <c r="BO93" s="44"/>
      <c r="BP93" s="45"/>
      <c r="BQ93" s="45" t="str">
        <f t="shared" ref="BQ93" si="428">BQ26</f>
        <v>-</v>
      </c>
      <c r="BR93" s="57"/>
      <c r="BS93" s="57"/>
      <c r="BT93" s="44"/>
      <c r="BU93" s="45"/>
      <c r="BV93" s="45">
        <f t="shared" ref="BV93" si="429">BV26</f>
        <v>0.40848045784217912</v>
      </c>
      <c r="BW93" s="57"/>
      <c r="BX93" s="57"/>
      <c r="BY93" s="57"/>
      <c r="BZ93" s="44"/>
      <c r="CA93" s="45"/>
      <c r="CB93" s="45">
        <f t="shared" ref="CB93" si="430">CB26</f>
        <v>0.30913462154785892</v>
      </c>
      <c r="CC93" s="57"/>
    </row>
    <row r="94" spans="2:102" s="3" customFormat="1" ht="14.4" x14ac:dyDescent="0.3">
      <c r="C94" s="25" t="s">
        <v>24</v>
      </c>
      <c r="E94" s="57"/>
      <c r="F94" s="44"/>
      <c r="G94" s="45"/>
      <c r="H94" s="45">
        <f>H36</f>
        <v>6.523518751316526E-2</v>
      </c>
      <c r="I94" s="57"/>
      <c r="J94" s="57"/>
      <c r="K94" s="44"/>
      <c r="L94" s="45"/>
      <c r="M94" s="45">
        <f t="shared" ref="M94" si="431">M36</f>
        <v>4.5873524100069792E-2</v>
      </c>
      <c r="N94" s="57"/>
      <c r="O94" s="57"/>
      <c r="P94" s="44"/>
      <c r="Q94" s="45"/>
      <c r="R94" s="45">
        <f t="shared" ref="R94" si="432">R36</f>
        <v>2.1102051037902785E-2</v>
      </c>
      <c r="S94" s="57"/>
      <c r="T94" s="57"/>
      <c r="U94" s="44"/>
      <c r="V94" s="45"/>
      <c r="W94" s="45" t="str">
        <f t="shared" ref="W94" si="433">W36</f>
        <v>-</v>
      </c>
      <c r="X94" s="57"/>
      <c r="Y94" s="57"/>
      <c r="Z94" s="44"/>
      <c r="AA94" s="45"/>
      <c r="AB94" s="45" t="str">
        <f t="shared" ref="AB94" si="434">AB36</f>
        <v>-</v>
      </c>
      <c r="AC94" s="57"/>
      <c r="AD94" s="57"/>
      <c r="AE94" s="44"/>
      <c r="AF94" s="45"/>
      <c r="AG94" s="45" t="str">
        <f t="shared" ref="AG94" si="435">AG36</f>
        <v>-</v>
      </c>
      <c r="AH94" s="57"/>
      <c r="AI94" s="57"/>
      <c r="AJ94" s="44"/>
      <c r="AK94" s="45"/>
      <c r="AL94" s="45">
        <f t="shared" ref="AL94" si="436">AL36</f>
        <v>4.4466040512617835E-2</v>
      </c>
      <c r="AM94" s="57"/>
      <c r="AN94" s="57"/>
      <c r="AO94" s="57"/>
      <c r="AP94" s="44"/>
      <c r="AQ94" s="45"/>
      <c r="AR94" s="45">
        <f t="shared" ref="AR94" si="437">AR36</f>
        <v>5.2673639712664803E-2</v>
      </c>
      <c r="AS94" s="57"/>
      <c r="AT94" s="57"/>
      <c r="AU94" s="44"/>
      <c r="AV94" s="45"/>
      <c r="AW94" s="45" t="str">
        <f t="shared" ref="AW94" si="438">AW36</f>
        <v>-</v>
      </c>
      <c r="AX94" s="57"/>
      <c r="AY94" s="57"/>
      <c r="AZ94" s="44"/>
      <c r="BA94" s="45"/>
      <c r="BB94" s="45" t="str">
        <f t="shared" ref="BB94" si="439">BB36</f>
        <v>-</v>
      </c>
      <c r="BC94" s="57"/>
      <c r="BD94" s="57"/>
      <c r="BE94" s="44"/>
      <c r="BF94" s="45"/>
      <c r="BG94" s="45" t="str">
        <f t="shared" ref="BG94" si="440">BG36</f>
        <v>-</v>
      </c>
      <c r="BH94" s="57"/>
      <c r="BI94" s="57"/>
      <c r="BJ94" s="44"/>
      <c r="BK94" s="45"/>
      <c r="BL94" s="45" t="str">
        <f t="shared" ref="BL94" si="441">BL36</f>
        <v>-</v>
      </c>
      <c r="BM94" s="57"/>
      <c r="BN94" s="57"/>
      <c r="BO94" s="44"/>
      <c r="BP94" s="45"/>
      <c r="BQ94" s="45" t="str">
        <f t="shared" ref="BQ94" si="442">BQ36</f>
        <v>-</v>
      </c>
      <c r="BR94" s="57"/>
      <c r="BS94" s="57"/>
      <c r="BT94" s="44"/>
      <c r="BU94" s="45"/>
      <c r="BV94" s="45">
        <f t="shared" ref="BV94" si="443">BV36</f>
        <v>9.1274854017121876E-2</v>
      </c>
      <c r="BW94" s="57"/>
      <c r="BX94" s="57"/>
      <c r="BY94" s="57"/>
      <c r="BZ94" s="44"/>
      <c r="CA94" s="45"/>
      <c r="CB94" s="45">
        <f t="shared" ref="CB94" si="444">CB36</f>
        <v>5.7691505201664328E-2</v>
      </c>
      <c r="CC94" s="57"/>
    </row>
    <row r="95" spans="2:102" s="3" customFormat="1" ht="14.4" x14ac:dyDescent="0.3">
      <c r="E95" s="57"/>
      <c r="F95" s="44"/>
      <c r="G95" s="45"/>
      <c r="H95" s="45"/>
      <c r="I95" s="57"/>
      <c r="J95" s="57"/>
      <c r="K95" s="44"/>
      <c r="L95" s="45"/>
      <c r="M95" s="45"/>
      <c r="N95" s="57"/>
      <c r="O95" s="57"/>
      <c r="P95" s="44"/>
      <c r="Q95" s="45"/>
      <c r="R95" s="45"/>
      <c r="S95" s="57"/>
      <c r="T95" s="57"/>
      <c r="U95" s="44"/>
      <c r="V95" s="45"/>
      <c r="W95" s="45"/>
      <c r="X95" s="57"/>
      <c r="Y95" s="57"/>
      <c r="Z95" s="44"/>
      <c r="AA95" s="45"/>
      <c r="AB95" s="45"/>
      <c r="AC95" s="57"/>
      <c r="AD95" s="57"/>
      <c r="AE95" s="44"/>
      <c r="AF95" s="45"/>
      <c r="AG95" s="45"/>
      <c r="AH95" s="57"/>
      <c r="AI95" s="57"/>
      <c r="AJ95" s="44"/>
      <c r="AK95" s="45"/>
      <c r="AL95" s="45"/>
      <c r="AM95" s="57"/>
      <c r="AN95" s="57"/>
      <c r="AO95" s="44"/>
      <c r="AP95" s="45"/>
      <c r="AQ95" s="45"/>
      <c r="AR95" s="57"/>
      <c r="AS95" s="57"/>
      <c r="AT95" s="44"/>
      <c r="AU95" s="45"/>
      <c r="AV95" s="45"/>
      <c r="AW95" s="57"/>
      <c r="AX95" s="57"/>
      <c r="AY95" s="44"/>
      <c r="AZ95" s="45"/>
      <c r="BA95" s="45"/>
      <c r="BB95" s="57"/>
      <c r="BC95" s="57"/>
      <c r="BD95" s="44"/>
      <c r="BE95" s="45"/>
      <c r="BF95" s="45"/>
      <c r="BG95" s="57"/>
      <c r="BH95" s="57"/>
      <c r="BI95" s="44"/>
      <c r="BJ95" s="45"/>
      <c r="BK95" s="45"/>
      <c r="BL95" s="57"/>
      <c r="BM95" s="57"/>
      <c r="BN95" s="44"/>
      <c r="BO95" s="45"/>
      <c r="BP95" s="45"/>
      <c r="BQ95" s="57"/>
      <c r="BR95" s="57"/>
      <c r="BS95" s="44"/>
      <c r="BT95" s="45"/>
      <c r="BU95" s="45"/>
      <c r="BV95" s="57"/>
      <c r="BW95" s="57"/>
      <c r="BX95" s="44"/>
      <c r="BY95" s="45"/>
      <c r="BZ95" s="45"/>
      <c r="CA95" s="57"/>
      <c r="CB95" s="57"/>
      <c r="CC95" s="44"/>
    </row>
    <row r="96" spans="2:102" s="3" customFormat="1" ht="14.4" x14ac:dyDescent="0.3">
      <c r="E96" s="57"/>
      <c r="F96" s="44"/>
      <c r="G96" s="45"/>
      <c r="H96" s="45"/>
      <c r="I96" s="57"/>
      <c r="K96" s="4"/>
      <c r="L96" s="5"/>
      <c r="M96" s="4"/>
      <c r="P96" s="4"/>
      <c r="Q96" s="5"/>
      <c r="R96" s="4"/>
      <c r="U96" s="4"/>
      <c r="V96" s="5"/>
      <c r="W96" s="4"/>
      <c r="Z96" s="4"/>
      <c r="AA96" s="5"/>
      <c r="AB96" s="4"/>
      <c r="AE96" s="4"/>
      <c r="AF96" s="5"/>
      <c r="AG96" s="4"/>
      <c r="AJ96" s="4"/>
      <c r="AK96" s="5"/>
      <c r="AL96" s="4"/>
      <c r="AO96" s="4"/>
      <c r="AP96" s="5"/>
      <c r="AQ96" s="4"/>
      <c r="AT96" s="4"/>
      <c r="AU96" s="5"/>
      <c r="AV96" s="4"/>
      <c r="AY96" s="4"/>
      <c r="AZ96" s="5"/>
      <c r="BA96" s="4"/>
      <c r="BD96" s="4"/>
      <c r="BE96" s="5"/>
      <c r="BF96" s="4"/>
      <c r="BI96" s="4"/>
      <c r="BJ96" s="5"/>
      <c r="BK96" s="4"/>
      <c r="BO96" s="4"/>
      <c r="BP96" s="5"/>
      <c r="BQ96" s="4"/>
    </row>
    <row r="97" spans="5:69" s="3" customFormat="1" ht="14.4" x14ac:dyDescent="0.3">
      <c r="E97" s="57"/>
      <c r="F97" s="44"/>
      <c r="G97" s="45"/>
      <c r="H97" s="45"/>
      <c r="I97" s="57"/>
      <c r="K97" s="4"/>
      <c r="L97" s="5"/>
      <c r="M97" s="4"/>
      <c r="P97" s="4"/>
      <c r="Q97" s="5"/>
      <c r="R97" s="4"/>
      <c r="U97" s="4"/>
      <c r="V97" s="5"/>
      <c r="W97" s="4"/>
      <c r="Z97" s="4"/>
      <c r="AA97" s="5"/>
      <c r="AB97" s="4"/>
      <c r="AE97" s="4"/>
      <c r="AF97" s="5"/>
      <c r="AG97" s="4"/>
      <c r="AJ97" s="4"/>
      <c r="AK97" s="5"/>
      <c r="AL97" s="4"/>
      <c r="AO97" s="4"/>
      <c r="AP97" s="5"/>
      <c r="AQ97" s="4"/>
      <c r="AT97" s="4"/>
      <c r="AU97" s="5"/>
      <c r="AV97" s="4"/>
      <c r="AY97" s="4"/>
      <c r="AZ97" s="5"/>
      <c r="BA97" s="4"/>
      <c r="BD97" s="4"/>
      <c r="BE97" s="5"/>
      <c r="BF97" s="4"/>
      <c r="BI97" s="4"/>
      <c r="BJ97" s="5"/>
      <c r="BK97" s="4"/>
      <c r="BO97" s="4"/>
      <c r="BP97" s="5"/>
      <c r="BQ97" s="4"/>
    </row>
    <row r="98" spans="5:69" s="3" customFormat="1" ht="14.4" x14ac:dyDescent="0.3">
      <c r="E98" s="57"/>
      <c r="F98" s="44"/>
      <c r="G98" s="45"/>
      <c r="H98" s="45"/>
      <c r="I98" s="57"/>
      <c r="K98" s="4"/>
      <c r="L98" s="5"/>
      <c r="M98" s="4"/>
      <c r="P98" s="4"/>
      <c r="Q98" s="5"/>
      <c r="R98" s="4"/>
      <c r="U98" s="4"/>
      <c r="V98" s="5"/>
      <c r="W98" s="4"/>
      <c r="Z98" s="4"/>
      <c r="AA98" s="5"/>
      <c r="AB98" s="4"/>
      <c r="AE98" s="4"/>
      <c r="AF98" s="5"/>
      <c r="AG98" s="4"/>
      <c r="AJ98" s="4"/>
      <c r="AK98" s="5"/>
      <c r="AL98" s="4"/>
      <c r="AO98" s="4"/>
      <c r="AP98" s="5"/>
      <c r="AQ98" s="4"/>
      <c r="AT98" s="4"/>
      <c r="AU98" s="5"/>
      <c r="AV98" s="4"/>
      <c r="AY98" s="4"/>
      <c r="AZ98" s="5"/>
      <c r="BA98" s="4"/>
      <c r="BD98" s="4"/>
      <c r="BE98" s="5"/>
      <c r="BF98" s="4"/>
      <c r="BI98" s="4"/>
      <c r="BJ98" s="5"/>
      <c r="BK98" s="4"/>
      <c r="BO98" s="4"/>
      <c r="BP98" s="5"/>
      <c r="BQ98" s="4"/>
    </row>
    <row r="99" spans="5:69" s="3" customFormat="1" ht="14.4" x14ac:dyDescent="0.3">
      <c r="E99" s="57"/>
      <c r="F99" s="44"/>
      <c r="G99" s="45"/>
      <c r="H99" s="45"/>
      <c r="I99" s="57"/>
      <c r="K99" s="4"/>
      <c r="L99" s="5"/>
      <c r="M99" s="4"/>
      <c r="P99" s="4"/>
      <c r="Q99" s="5"/>
      <c r="R99" s="4"/>
      <c r="U99" s="4"/>
      <c r="V99" s="5"/>
      <c r="W99" s="4"/>
      <c r="Z99" s="4"/>
      <c r="AA99" s="5"/>
      <c r="AB99" s="4"/>
      <c r="AE99" s="4"/>
      <c r="AF99" s="5"/>
      <c r="AG99" s="4"/>
      <c r="AJ99" s="4"/>
      <c r="AK99" s="5"/>
      <c r="AL99" s="4"/>
      <c r="AO99" s="4"/>
      <c r="AP99" s="5"/>
      <c r="AQ99" s="4"/>
      <c r="AT99" s="4"/>
      <c r="AU99" s="5"/>
      <c r="AV99" s="4"/>
      <c r="AY99" s="4"/>
      <c r="AZ99" s="5"/>
      <c r="BA99" s="4"/>
      <c r="BD99" s="4"/>
      <c r="BE99" s="5"/>
      <c r="BF99" s="4"/>
      <c r="BI99" s="4"/>
      <c r="BJ99" s="5"/>
      <c r="BK99" s="4"/>
      <c r="BO99" s="4"/>
      <c r="BP99" s="5"/>
      <c r="BQ99" s="4"/>
    </row>
    <row r="100" spans="5:69" s="3" customFormat="1" ht="14.4" x14ac:dyDescent="0.3">
      <c r="E100" s="57"/>
      <c r="F100" s="44"/>
      <c r="G100" s="45"/>
      <c r="H100" s="45"/>
      <c r="I100" s="57"/>
      <c r="K100" s="4"/>
      <c r="L100" s="5"/>
      <c r="M100" s="4"/>
      <c r="P100" s="4"/>
      <c r="Q100" s="5"/>
      <c r="R100" s="4"/>
      <c r="U100" s="4"/>
      <c r="V100" s="5"/>
      <c r="W100" s="4"/>
      <c r="Z100" s="4"/>
      <c r="AA100" s="5"/>
      <c r="AB100" s="4"/>
      <c r="AE100" s="4"/>
      <c r="AF100" s="5"/>
      <c r="AG100" s="4"/>
      <c r="AJ100" s="4"/>
      <c r="AK100" s="5"/>
      <c r="AL100" s="4"/>
      <c r="AO100" s="4"/>
      <c r="AP100" s="5"/>
      <c r="AQ100" s="4"/>
      <c r="AT100" s="4"/>
      <c r="AU100" s="5"/>
      <c r="AV100" s="4"/>
      <c r="AY100" s="4"/>
      <c r="AZ100" s="5"/>
      <c r="BA100" s="4"/>
      <c r="BD100" s="4"/>
      <c r="BE100" s="5"/>
      <c r="BF100" s="4"/>
      <c r="BI100" s="4"/>
      <c r="BJ100" s="5"/>
      <c r="BK100" s="4"/>
      <c r="BO100" s="4"/>
      <c r="BP100" s="5"/>
      <c r="BQ100" s="4"/>
    </row>
    <row r="101" spans="5:69" s="3" customFormat="1" ht="14.4" x14ac:dyDescent="0.3">
      <c r="E101" s="57"/>
      <c r="F101" s="44"/>
      <c r="G101" s="45"/>
      <c r="H101" s="45"/>
      <c r="I101" s="57"/>
      <c r="K101" s="4"/>
      <c r="L101" s="5"/>
      <c r="M101" s="4"/>
      <c r="P101" s="4"/>
      <c r="Q101" s="5"/>
      <c r="R101" s="4"/>
      <c r="U101" s="4"/>
      <c r="V101" s="5"/>
      <c r="W101" s="4"/>
      <c r="Z101" s="4"/>
      <c r="AA101" s="5"/>
      <c r="AB101" s="4"/>
      <c r="AE101" s="4"/>
      <c r="AF101" s="5"/>
      <c r="AG101" s="4"/>
      <c r="AJ101" s="4"/>
      <c r="AK101" s="5"/>
      <c r="AL101" s="4"/>
      <c r="AO101" s="4"/>
      <c r="AP101" s="5"/>
      <c r="AQ101" s="4"/>
      <c r="AT101" s="4"/>
      <c r="AU101" s="5"/>
      <c r="AV101" s="4"/>
      <c r="AY101" s="4"/>
      <c r="AZ101" s="5"/>
      <c r="BA101" s="4"/>
      <c r="BD101" s="4"/>
      <c r="BE101" s="5"/>
      <c r="BF101" s="4"/>
      <c r="BI101" s="4"/>
      <c r="BJ101" s="5"/>
      <c r="BK101" s="4"/>
      <c r="BO101" s="4"/>
      <c r="BP101" s="5"/>
      <c r="BQ101" s="4"/>
    </row>
    <row r="102" spans="5:69" s="3" customFormat="1" ht="14.4" x14ac:dyDescent="0.3">
      <c r="E102" s="57"/>
      <c r="F102" s="44"/>
      <c r="G102" s="45"/>
      <c r="H102" s="45"/>
      <c r="I102" s="57"/>
      <c r="K102" s="4"/>
      <c r="L102" s="5"/>
      <c r="M102" s="4"/>
      <c r="P102" s="4"/>
      <c r="Q102" s="5"/>
      <c r="R102" s="4"/>
      <c r="U102" s="4"/>
      <c r="V102" s="5"/>
      <c r="W102" s="4"/>
      <c r="Z102" s="4"/>
      <c r="AA102" s="5"/>
      <c r="AB102" s="4"/>
      <c r="AE102" s="4"/>
      <c r="AF102" s="5"/>
      <c r="AG102" s="4"/>
      <c r="AJ102" s="4"/>
      <c r="AK102" s="5"/>
      <c r="AL102" s="4"/>
      <c r="AO102" s="4"/>
      <c r="AP102" s="5"/>
      <c r="AQ102" s="4"/>
      <c r="AT102" s="4"/>
      <c r="AU102" s="5"/>
      <c r="AV102" s="4"/>
      <c r="AY102" s="4"/>
      <c r="AZ102" s="5"/>
      <c r="BA102" s="4"/>
      <c r="BD102" s="4"/>
      <c r="BE102" s="5"/>
      <c r="BF102" s="4"/>
      <c r="BI102" s="4"/>
      <c r="BJ102" s="5"/>
      <c r="BK102" s="4"/>
      <c r="BO102" s="4"/>
      <c r="BP102" s="5"/>
      <c r="BQ102" s="4"/>
    </row>
    <row r="103" spans="5:69" s="3" customFormat="1" ht="14.4" x14ac:dyDescent="0.3">
      <c r="E103" s="57"/>
      <c r="F103" s="44"/>
      <c r="G103" s="45"/>
      <c r="H103" s="45"/>
      <c r="I103" s="57"/>
      <c r="K103" s="4"/>
      <c r="L103" s="5"/>
      <c r="M103" s="4"/>
      <c r="P103" s="4"/>
      <c r="Q103" s="5"/>
      <c r="R103" s="4"/>
      <c r="U103" s="4"/>
      <c r="V103" s="5"/>
      <c r="W103" s="4"/>
      <c r="Z103" s="4"/>
      <c r="AA103" s="5"/>
      <c r="AB103" s="4"/>
      <c r="AE103" s="4"/>
      <c r="AF103" s="5"/>
      <c r="AG103" s="4"/>
      <c r="AJ103" s="4"/>
      <c r="AK103" s="5"/>
      <c r="AL103" s="4"/>
      <c r="AO103" s="4"/>
      <c r="AP103" s="5"/>
      <c r="AQ103" s="4"/>
      <c r="AT103" s="4"/>
      <c r="AU103" s="5"/>
      <c r="AV103" s="4"/>
      <c r="AY103" s="4"/>
      <c r="AZ103" s="5"/>
      <c r="BA103" s="4"/>
      <c r="BD103" s="4"/>
      <c r="BE103" s="5"/>
      <c r="BF103" s="4"/>
      <c r="BI103" s="4"/>
      <c r="BJ103" s="5"/>
      <c r="BK103" s="4"/>
      <c r="BO103" s="4"/>
      <c r="BP103" s="5"/>
      <c r="BQ103" s="4"/>
    </row>
    <row r="104" spans="5:69" s="3" customFormat="1" ht="14.4" x14ac:dyDescent="0.3">
      <c r="E104" s="57"/>
      <c r="F104" s="44"/>
      <c r="G104" s="45"/>
      <c r="H104" s="45"/>
      <c r="I104" s="57"/>
      <c r="K104" s="4"/>
      <c r="L104" s="5"/>
      <c r="M104" s="4"/>
      <c r="P104" s="4"/>
      <c r="Q104" s="5"/>
      <c r="R104" s="4"/>
      <c r="U104" s="4"/>
      <c r="V104" s="5"/>
      <c r="W104" s="4"/>
      <c r="Z104" s="4"/>
      <c r="AA104" s="5"/>
      <c r="AB104" s="4"/>
      <c r="AE104" s="4"/>
      <c r="AF104" s="5"/>
      <c r="AG104" s="4"/>
      <c r="AJ104" s="4"/>
      <c r="AK104" s="5"/>
      <c r="AL104" s="4"/>
      <c r="AO104" s="4"/>
      <c r="AP104" s="5"/>
      <c r="AQ104" s="4"/>
      <c r="AT104" s="4"/>
      <c r="AU104" s="5"/>
      <c r="AV104" s="4"/>
      <c r="AY104" s="4"/>
      <c r="AZ104" s="5"/>
      <c r="BA104" s="4"/>
      <c r="BD104" s="4"/>
      <c r="BE104" s="5"/>
      <c r="BF104" s="4"/>
      <c r="BI104" s="4"/>
      <c r="BJ104" s="5"/>
      <c r="BK104" s="4"/>
      <c r="BO104" s="4"/>
      <c r="BP104" s="5"/>
      <c r="BQ104" s="4"/>
    </row>
    <row r="105" spans="5:69" s="3" customFormat="1" ht="14.4" x14ac:dyDescent="0.3">
      <c r="E105" s="57"/>
      <c r="F105" s="44"/>
      <c r="G105" s="45"/>
      <c r="H105" s="45"/>
      <c r="I105" s="57"/>
      <c r="K105" s="4"/>
      <c r="L105" s="5"/>
      <c r="M105" s="4"/>
      <c r="P105" s="4"/>
      <c r="Q105" s="5"/>
      <c r="R105" s="4"/>
      <c r="U105" s="4"/>
      <c r="V105" s="5"/>
      <c r="W105" s="4"/>
      <c r="Z105" s="4"/>
      <c r="AA105" s="5"/>
      <c r="AB105" s="4"/>
      <c r="AE105" s="4"/>
      <c r="AF105" s="5"/>
      <c r="AG105" s="4"/>
      <c r="AJ105" s="4"/>
      <c r="AK105" s="5"/>
      <c r="AL105" s="4"/>
      <c r="AO105" s="4"/>
      <c r="AP105" s="5"/>
      <c r="AQ105" s="4"/>
      <c r="AT105" s="4"/>
      <c r="AU105" s="5"/>
      <c r="AV105" s="4"/>
      <c r="AY105" s="4"/>
      <c r="AZ105" s="5"/>
      <c r="BA105" s="4"/>
      <c r="BD105" s="4"/>
      <c r="BE105" s="5"/>
      <c r="BF105" s="4"/>
      <c r="BI105" s="4"/>
      <c r="BJ105" s="5"/>
      <c r="BK105" s="4"/>
      <c r="BO105" s="4"/>
      <c r="BP105" s="5"/>
      <c r="BQ105" s="4"/>
    </row>
    <row r="106" spans="5:69" s="3" customFormat="1" ht="14.4" x14ac:dyDescent="0.3">
      <c r="E106" s="57"/>
      <c r="F106" s="44"/>
      <c r="G106" s="45"/>
      <c r="H106" s="45"/>
      <c r="I106" s="57"/>
      <c r="K106" s="4"/>
      <c r="L106" s="5"/>
      <c r="M106" s="4"/>
      <c r="P106" s="4"/>
      <c r="Q106" s="5"/>
      <c r="R106" s="4"/>
      <c r="U106" s="4"/>
      <c r="V106" s="5"/>
      <c r="W106" s="4"/>
      <c r="Z106" s="4"/>
      <c r="AA106" s="5"/>
      <c r="AB106" s="4"/>
      <c r="AE106" s="4"/>
      <c r="AF106" s="5"/>
      <c r="AG106" s="4"/>
      <c r="AJ106" s="4"/>
      <c r="AK106" s="5"/>
      <c r="AL106" s="4"/>
      <c r="AO106" s="4"/>
      <c r="AP106" s="5"/>
      <c r="AQ106" s="4"/>
      <c r="AT106" s="4"/>
      <c r="AU106" s="5"/>
      <c r="AV106" s="4"/>
      <c r="AY106" s="4"/>
      <c r="AZ106" s="5"/>
      <c r="BA106" s="4"/>
      <c r="BD106" s="4"/>
      <c r="BE106" s="5"/>
      <c r="BF106" s="4"/>
      <c r="BI106" s="4"/>
      <c r="BJ106" s="5"/>
      <c r="BK106" s="4"/>
      <c r="BO106" s="4"/>
      <c r="BP106" s="5"/>
      <c r="BQ106" s="4"/>
    </row>
    <row r="107" spans="5:69" s="3" customFormat="1" ht="14.4" x14ac:dyDescent="0.3">
      <c r="E107" s="57"/>
      <c r="F107" s="44"/>
      <c r="G107" s="45"/>
      <c r="H107" s="45"/>
      <c r="I107" s="57"/>
      <c r="K107" s="4"/>
      <c r="L107" s="5"/>
      <c r="M107" s="4"/>
      <c r="P107" s="4"/>
      <c r="Q107" s="5"/>
      <c r="R107" s="4"/>
      <c r="U107" s="4"/>
      <c r="V107" s="5"/>
      <c r="W107" s="4"/>
      <c r="Z107" s="4"/>
      <c r="AA107" s="5"/>
      <c r="AB107" s="4"/>
      <c r="AE107" s="4"/>
      <c r="AF107" s="5"/>
      <c r="AG107" s="4"/>
      <c r="AJ107" s="4"/>
      <c r="AK107" s="5"/>
      <c r="AL107" s="4"/>
      <c r="AO107" s="4"/>
      <c r="AP107" s="5"/>
      <c r="AQ107" s="4"/>
      <c r="AT107" s="4"/>
      <c r="AU107" s="5"/>
      <c r="AV107" s="4"/>
      <c r="AY107" s="4"/>
      <c r="AZ107" s="5"/>
      <c r="BA107" s="4"/>
      <c r="BD107" s="4"/>
      <c r="BE107" s="5"/>
      <c r="BF107" s="4"/>
      <c r="BI107" s="4"/>
      <c r="BJ107" s="5"/>
      <c r="BK107" s="4"/>
      <c r="BO107" s="4"/>
      <c r="BP107" s="5"/>
      <c r="BQ107" s="4"/>
    </row>
    <row r="108" spans="5:69" s="3" customFormat="1" ht="14.4" x14ac:dyDescent="0.3">
      <c r="E108" s="57"/>
      <c r="F108" s="44"/>
      <c r="G108" s="45"/>
      <c r="H108" s="45"/>
      <c r="I108" s="57"/>
      <c r="K108" s="4"/>
      <c r="L108" s="5"/>
      <c r="M108" s="4"/>
      <c r="P108" s="4"/>
      <c r="Q108" s="5"/>
      <c r="R108" s="4"/>
      <c r="U108" s="4"/>
      <c r="V108" s="5"/>
      <c r="W108" s="4"/>
      <c r="Z108" s="4"/>
      <c r="AA108" s="5"/>
      <c r="AB108" s="4"/>
      <c r="AE108" s="4"/>
      <c r="AF108" s="5"/>
      <c r="AG108" s="4"/>
      <c r="AJ108" s="4"/>
      <c r="AK108" s="5"/>
      <c r="AL108" s="4"/>
      <c r="AO108" s="4"/>
      <c r="AP108" s="5"/>
      <c r="AQ108" s="4"/>
      <c r="AT108" s="4"/>
      <c r="AU108" s="5"/>
      <c r="AV108" s="4"/>
      <c r="AY108" s="4"/>
      <c r="AZ108" s="5"/>
      <c r="BA108" s="4"/>
      <c r="BD108" s="4"/>
      <c r="BE108" s="5"/>
      <c r="BF108" s="4"/>
      <c r="BI108" s="4"/>
      <c r="BJ108" s="5"/>
      <c r="BK108" s="4"/>
      <c r="BO108" s="4"/>
      <c r="BP108" s="5"/>
      <c r="BQ108" s="4"/>
    </row>
    <row r="109" spans="5:69" s="3" customFormat="1" ht="14.4" x14ac:dyDescent="0.3">
      <c r="E109" s="57"/>
      <c r="F109" s="44"/>
      <c r="G109" s="45"/>
      <c r="H109" s="45"/>
      <c r="I109" s="57"/>
      <c r="K109" s="4"/>
      <c r="L109" s="5"/>
      <c r="M109" s="4"/>
      <c r="P109" s="4"/>
      <c r="Q109" s="5"/>
      <c r="R109" s="4"/>
      <c r="U109" s="4"/>
      <c r="V109" s="5"/>
      <c r="W109" s="4"/>
      <c r="Z109" s="4"/>
      <c r="AA109" s="5"/>
      <c r="AB109" s="4"/>
      <c r="AE109" s="4"/>
      <c r="AF109" s="5"/>
      <c r="AG109" s="4"/>
      <c r="AJ109" s="4"/>
      <c r="AK109" s="5"/>
      <c r="AL109" s="4"/>
      <c r="AO109" s="4"/>
      <c r="AP109" s="5"/>
      <c r="AQ109" s="4"/>
      <c r="AT109" s="4"/>
      <c r="AU109" s="5"/>
      <c r="AV109" s="4"/>
      <c r="AY109" s="4"/>
      <c r="AZ109" s="5"/>
      <c r="BA109" s="4"/>
      <c r="BD109" s="4"/>
      <c r="BE109" s="5"/>
      <c r="BF109" s="4"/>
      <c r="BI109" s="4"/>
      <c r="BJ109" s="5"/>
      <c r="BK109" s="4"/>
      <c r="BO109" s="4"/>
      <c r="BP109" s="5"/>
      <c r="BQ109" s="4"/>
    </row>
    <row r="110" spans="5:69" s="3" customFormat="1" ht="14.4" x14ac:dyDescent="0.3">
      <c r="E110" s="57"/>
      <c r="F110" s="44"/>
      <c r="G110" s="45"/>
      <c r="H110" s="45"/>
      <c r="I110" s="57"/>
      <c r="K110" s="4"/>
      <c r="L110" s="5"/>
      <c r="M110" s="4"/>
      <c r="P110" s="4"/>
      <c r="Q110" s="5"/>
      <c r="R110" s="4"/>
      <c r="U110" s="4"/>
      <c r="V110" s="5"/>
      <c r="W110" s="4"/>
      <c r="Z110" s="4"/>
      <c r="AA110" s="5"/>
      <c r="AB110" s="4"/>
      <c r="AE110" s="4"/>
      <c r="AF110" s="5"/>
      <c r="AG110" s="4"/>
      <c r="AJ110" s="4"/>
      <c r="AK110" s="5"/>
      <c r="AL110" s="4"/>
      <c r="AO110" s="4"/>
      <c r="AP110" s="5"/>
      <c r="AQ110" s="4"/>
      <c r="AT110" s="4"/>
      <c r="AU110" s="5"/>
      <c r="AV110" s="4"/>
      <c r="AY110" s="4"/>
      <c r="AZ110" s="5"/>
      <c r="BA110" s="4"/>
      <c r="BD110" s="4"/>
      <c r="BE110" s="5"/>
      <c r="BF110" s="4"/>
      <c r="BI110" s="4"/>
      <c r="BJ110" s="5"/>
      <c r="BK110" s="4"/>
      <c r="BO110" s="4"/>
      <c r="BP110" s="5"/>
      <c r="BQ110" s="4"/>
    </row>
    <row r="111" spans="5:69" s="3" customFormat="1" ht="14.4" x14ac:dyDescent="0.3">
      <c r="E111" s="57"/>
      <c r="F111" s="44"/>
      <c r="G111" s="45"/>
      <c r="H111" s="45"/>
      <c r="I111" s="57"/>
      <c r="K111" s="4"/>
      <c r="L111" s="5"/>
      <c r="M111" s="4"/>
      <c r="P111" s="4"/>
      <c r="Q111" s="5"/>
      <c r="R111" s="4"/>
      <c r="U111" s="4"/>
      <c r="V111" s="5"/>
      <c r="W111" s="4"/>
      <c r="Z111" s="4"/>
      <c r="AA111" s="5"/>
      <c r="AB111" s="4"/>
      <c r="AE111" s="4"/>
      <c r="AF111" s="5"/>
      <c r="AG111" s="4"/>
      <c r="AJ111" s="4"/>
      <c r="AK111" s="5"/>
      <c r="AL111" s="4"/>
      <c r="AO111" s="4"/>
      <c r="AP111" s="5"/>
      <c r="AQ111" s="4"/>
      <c r="AT111" s="4"/>
      <c r="AU111" s="5"/>
      <c r="AV111" s="4"/>
      <c r="AY111" s="4"/>
      <c r="AZ111" s="5"/>
      <c r="BA111" s="4"/>
      <c r="BD111" s="4"/>
      <c r="BE111" s="5"/>
      <c r="BF111" s="4"/>
      <c r="BI111" s="4"/>
      <c r="BJ111" s="5"/>
      <c r="BK111" s="4"/>
      <c r="BO111" s="4"/>
      <c r="BP111" s="5"/>
      <c r="BQ111" s="4"/>
    </row>
    <row r="112" spans="5:69" s="3" customFormat="1" ht="14.4" x14ac:dyDescent="0.3">
      <c r="E112" s="57"/>
      <c r="F112" s="44"/>
      <c r="G112" s="45"/>
      <c r="H112" s="45"/>
      <c r="I112" s="57"/>
      <c r="K112" s="4"/>
      <c r="L112" s="5"/>
      <c r="M112" s="4"/>
      <c r="P112" s="4"/>
      <c r="Q112" s="5"/>
      <c r="R112" s="4"/>
      <c r="U112" s="4"/>
      <c r="V112" s="5"/>
      <c r="W112" s="4"/>
      <c r="Z112" s="4"/>
      <c r="AA112" s="5"/>
      <c r="AB112" s="4"/>
      <c r="AE112" s="4"/>
      <c r="AF112" s="5"/>
      <c r="AG112" s="4"/>
      <c r="AJ112" s="4"/>
      <c r="AK112" s="5"/>
      <c r="AL112" s="4"/>
      <c r="AO112" s="4"/>
      <c r="AP112" s="5"/>
      <c r="AQ112" s="4"/>
      <c r="AT112" s="4"/>
      <c r="AU112" s="5"/>
      <c r="AV112" s="4"/>
      <c r="AY112" s="4"/>
      <c r="AZ112" s="5"/>
      <c r="BA112" s="4"/>
      <c r="BD112" s="4"/>
      <c r="BE112" s="5"/>
      <c r="BF112" s="4"/>
      <c r="BI112" s="4"/>
      <c r="BJ112" s="5"/>
      <c r="BK112" s="4"/>
      <c r="BO112" s="4"/>
      <c r="BP112" s="5"/>
      <c r="BQ112" s="4"/>
    </row>
    <row r="113" spans="5:69" s="3" customFormat="1" ht="14.4" x14ac:dyDescent="0.3">
      <c r="E113" s="57"/>
      <c r="F113" s="44"/>
      <c r="G113" s="45"/>
      <c r="H113" s="45"/>
      <c r="I113" s="57"/>
      <c r="K113" s="4"/>
      <c r="L113" s="5"/>
      <c r="M113" s="4"/>
      <c r="P113" s="4"/>
      <c r="Q113" s="5"/>
      <c r="R113" s="4"/>
      <c r="U113" s="4"/>
      <c r="V113" s="5"/>
      <c r="W113" s="4"/>
      <c r="Z113" s="4"/>
      <c r="AA113" s="5"/>
      <c r="AB113" s="4"/>
      <c r="AE113" s="4"/>
      <c r="AF113" s="5"/>
      <c r="AG113" s="4"/>
      <c r="AJ113" s="4"/>
      <c r="AK113" s="5"/>
      <c r="AL113" s="4"/>
      <c r="AO113" s="4"/>
      <c r="AP113" s="5"/>
      <c r="AQ113" s="4"/>
      <c r="AT113" s="4"/>
      <c r="AU113" s="5"/>
      <c r="AV113" s="4"/>
      <c r="AY113" s="4"/>
      <c r="AZ113" s="5"/>
      <c r="BA113" s="4"/>
      <c r="BD113" s="4"/>
      <c r="BE113" s="5"/>
      <c r="BF113" s="4"/>
      <c r="BI113" s="4"/>
      <c r="BJ113" s="5"/>
      <c r="BK113" s="4"/>
      <c r="BO113" s="4"/>
      <c r="BP113" s="5"/>
      <c r="BQ113" s="4"/>
    </row>
    <row r="114" spans="5:69" s="3" customFormat="1" ht="14.4" x14ac:dyDescent="0.3">
      <c r="E114" s="57"/>
      <c r="F114" s="44"/>
      <c r="G114" s="45"/>
      <c r="H114" s="45"/>
      <c r="I114" s="57"/>
      <c r="K114" s="4"/>
      <c r="L114" s="5"/>
      <c r="M114" s="4"/>
      <c r="P114" s="4"/>
      <c r="Q114" s="5"/>
      <c r="R114" s="4"/>
      <c r="U114" s="4"/>
      <c r="V114" s="5"/>
      <c r="W114" s="4"/>
      <c r="Z114" s="4"/>
      <c r="AA114" s="5"/>
      <c r="AB114" s="4"/>
      <c r="AE114" s="4"/>
      <c r="AF114" s="5"/>
      <c r="AG114" s="4"/>
      <c r="AJ114" s="4"/>
      <c r="AK114" s="5"/>
      <c r="AL114" s="4"/>
      <c r="AO114" s="4"/>
      <c r="AP114" s="5"/>
      <c r="AQ114" s="4"/>
      <c r="AT114" s="4"/>
      <c r="AU114" s="5"/>
      <c r="AV114" s="4"/>
      <c r="AY114" s="4"/>
      <c r="AZ114" s="5"/>
      <c r="BA114" s="4"/>
      <c r="BD114" s="4"/>
      <c r="BE114" s="5"/>
      <c r="BF114" s="4"/>
      <c r="BI114" s="4"/>
      <c r="BJ114" s="5"/>
      <c r="BK114" s="4"/>
      <c r="BO114" s="4"/>
      <c r="BP114" s="5"/>
      <c r="BQ114" s="4"/>
    </row>
    <row r="115" spans="5:69" s="3" customFormat="1" ht="14.4" x14ac:dyDescent="0.3">
      <c r="E115" s="57"/>
      <c r="F115" s="44"/>
      <c r="G115" s="45"/>
      <c r="H115" s="45"/>
      <c r="I115" s="57"/>
      <c r="K115" s="4"/>
      <c r="L115" s="5"/>
      <c r="M115" s="4"/>
      <c r="P115" s="4"/>
      <c r="Q115" s="5"/>
      <c r="R115" s="4"/>
      <c r="U115" s="4"/>
      <c r="V115" s="5"/>
      <c r="W115" s="4"/>
      <c r="Z115" s="4"/>
      <c r="AA115" s="5"/>
      <c r="AB115" s="4"/>
      <c r="AE115" s="4"/>
      <c r="AF115" s="5"/>
      <c r="AG115" s="4"/>
      <c r="AJ115" s="4"/>
      <c r="AK115" s="5"/>
      <c r="AL115" s="4"/>
      <c r="AO115" s="4"/>
      <c r="AP115" s="5"/>
      <c r="AQ115" s="4"/>
      <c r="AT115" s="4"/>
      <c r="AU115" s="5"/>
      <c r="AV115" s="4"/>
      <c r="AY115" s="4"/>
      <c r="AZ115" s="5"/>
      <c r="BA115" s="4"/>
      <c r="BD115" s="4"/>
      <c r="BE115" s="5"/>
      <c r="BF115" s="4"/>
      <c r="BI115" s="4"/>
      <c r="BJ115" s="5"/>
      <c r="BK115" s="4"/>
      <c r="BO115" s="4"/>
      <c r="BP115" s="5"/>
      <c r="BQ115" s="4"/>
    </row>
    <row r="116" spans="5:69" s="3" customFormat="1" ht="14.4" x14ac:dyDescent="0.3">
      <c r="E116" s="57"/>
      <c r="F116" s="44"/>
      <c r="G116" s="45"/>
      <c r="H116" s="45"/>
      <c r="I116" s="57"/>
      <c r="K116" s="4"/>
      <c r="L116" s="5"/>
      <c r="M116" s="4"/>
      <c r="P116" s="4"/>
      <c r="Q116" s="5"/>
      <c r="R116" s="4"/>
      <c r="U116" s="4"/>
      <c r="V116" s="5"/>
      <c r="W116" s="4"/>
      <c r="Z116" s="4"/>
      <c r="AA116" s="5"/>
      <c r="AB116" s="4"/>
      <c r="AE116" s="4"/>
      <c r="AF116" s="5"/>
      <c r="AG116" s="4"/>
      <c r="AJ116" s="4"/>
      <c r="AK116" s="5"/>
      <c r="AL116" s="4"/>
      <c r="AO116" s="4"/>
      <c r="AP116" s="5"/>
      <c r="AQ116" s="4"/>
      <c r="AT116" s="4"/>
      <c r="AU116" s="5"/>
      <c r="AV116" s="4"/>
      <c r="AY116" s="4"/>
      <c r="AZ116" s="5"/>
      <c r="BA116" s="4"/>
      <c r="BD116" s="4"/>
      <c r="BE116" s="5"/>
      <c r="BF116" s="4"/>
      <c r="BI116" s="4"/>
      <c r="BJ116" s="5"/>
      <c r="BK116" s="4"/>
      <c r="BO116" s="4"/>
      <c r="BP116" s="5"/>
      <c r="BQ116" s="4"/>
    </row>
    <row r="117" spans="5:69" s="3" customFormat="1" ht="14.4" x14ac:dyDescent="0.3">
      <c r="E117" s="57"/>
      <c r="F117" s="44"/>
      <c r="G117" s="45"/>
      <c r="H117" s="45"/>
      <c r="I117" s="57"/>
      <c r="K117" s="4"/>
      <c r="L117" s="5"/>
      <c r="M117" s="4"/>
      <c r="P117" s="4"/>
      <c r="Q117" s="5"/>
      <c r="R117" s="4"/>
      <c r="U117" s="4"/>
      <c r="V117" s="5"/>
      <c r="W117" s="4"/>
      <c r="Z117" s="4"/>
      <c r="AA117" s="5"/>
      <c r="AB117" s="4"/>
      <c r="AE117" s="4"/>
      <c r="AF117" s="5"/>
      <c r="AG117" s="4"/>
      <c r="AJ117" s="4"/>
      <c r="AK117" s="5"/>
      <c r="AL117" s="4"/>
      <c r="AO117" s="4"/>
      <c r="AP117" s="5"/>
      <c r="AQ117" s="4"/>
      <c r="AT117" s="4"/>
      <c r="AU117" s="5"/>
      <c r="AV117" s="4"/>
      <c r="AY117" s="4"/>
      <c r="AZ117" s="5"/>
      <c r="BA117" s="4"/>
      <c r="BD117" s="4"/>
      <c r="BE117" s="5"/>
      <c r="BF117" s="4"/>
      <c r="BI117" s="4"/>
      <c r="BJ117" s="5"/>
      <c r="BK117" s="4"/>
      <c r="BO117" s="4"/>
      <c r="BP117" s="5"/>
      <c r="BQ117" s="4"/>
    </row>
    <row r="118" spans="5:69" s="3" customFormat="1" ht="14.4" x14ac:dyDescent="0.3">
      <c r="E118" s="57"/>
      <c r="F118" s="44"/>
      <c r="G118" s="45"/>
      <c r="H118" s="45"/>
      <c r="I118" s="57"/>
      <c r="K118" s="4"/>
      <c r="L118" s="5"/>
      <c r="M118" s="4"/>
      <c r="P118" s="4"/>
      <c r="Q118" s="5"/>
      <c r="R118" s="4"/>
      <c r="U118" s="4"/>
      <c r="V118" s="5"/>
      <c r="W118" s="4"/>
      <c r="Z118" s="4"/>
      <c r="AA118" s="5"/>
      <c r="AB118" s="4"/>
      <c r="AE118" s="4"/>
      <c r="AF118" s="5"/>
      <c r="AG118" s="4"/>
      <c r="AJ118" s="4"/>
      <c r="AK118" s="5"/>
      <c r="AL118" s="4"/>
      <c r="AO118" s="4"/>
      <c r="AP118" s="5"/>
      <c r="AQ118" s="4"/>
      <c r="AT118" s="4"/>
      <c r="AU118" s="5"/>
      <c r="AV118" s="4"/>
      <c r="AY118" s="4"/>
      <c r="AZ118" s="5"/>
      <c r="BA118" s="4"/>
      <c r="BD118" s="4"/>
      <c r="BE118" s="5"/>
      <c r="BF118" s="4"/>
      <c r="BI118" s="4"/>
      <c r="BJ118" s="5"/>
      <c r="BK118" s="4"/>
      <c r="BO118" s="4"/>
      <c r="BP118" s="5"/>
      <c r="BQ118" s="4"/>
    </row>
    <row r="119" spans="5:69" s="3" customFormat="1" ht="14.4" x14ac:dyDescent="0.3">
      <c r="E119" s="57"/>
      <c r="F119" s="44"/>
      <c r="G119" s="45"/>
      <c r="H119" s="45"/>
      <c r="I119" s="57"/>
      <c r="K119" s="4"/>
      <c r="L119" s="5"/>
      <c r="M119" s="4"/>
      <c r="P119" s="4"/>
      <c r="Q119" s="5"/>
      <c r="R119" s="4"/>
      <c r="U119" s="4"/>
      <c r="V119" s="5"/>
      <c r="W119" s="4"/>
      <c r="Z119" s="4"/>
      <c r="AA119" s="5"/>
      <c r="AB119" s="4"/>
      <c r="AE119" s="4"/>
      <c r="AF119" s="5"/>
      <c r="AG119" s="4"/>
      <c r="AJ119" s="4"/>
      <c r="AK119" s="5"/>
      <c r="AL119" s="4"/>
      <c r="AO119" s="4"/>
      <c r="AP119" s="5"/>
      <c r="AQ119" s="4"/>
      <c r="AT119" s="4"/>
      <c r="AU119" s="5"/>
      <c r="AV119" s="4"/>
      <c r="AY119" s="4"/>
      <c r="AZ119" s="5"/>
      <c r="BA119" s="4"/>
      <c r="BD119" s="4"/>
      <c r="BE119" s="5"/>
      <c r="BF119" s="4"/>
      <c r="BI119" s="4"/>
      <c r="BJ119" s="5"/>
      <c r="BK119" s="4"/>
      <c r="BO119" s="4"/>
      <c r="BP119" s="5"/>
      <c r="BQ119" s="4"/>
    </row>
    <row r="120" spans="5:69" s="3" customFormat="1" ht="14.4" x14ac:dyDescent="0.3">
      <c r="E120" s="57"/>
      <c r="F120" s="44"/>
      <c r="G120" s="45"/>
      <c r="H120" s="45"/>
      <c r="I120" s="57"/>
      <c r="K120" s="4"/>
      <c r="L120" s="5"/>
      <c r="M120" s="4"/>
      <c r="P120" s="4"/>
      <c r="Q120" s="5"/>
      <c r="R120" s="4"/>
      <c r="U120" s="4"/>
      <c r="V120" s="5"/>
      <c r="W120" s="4"/>
      <c r="Z120" s="4"/>
      <c r="AA120" s="5"/>
      <c r="AB120" s="4"/>
      <c r="AE120" s="4"/>
      <c r="AF120" s="5"/>
      <c r="AG120" s="4"/>
      <c r="AJ120" s="4"/>
      <c r="AK120" s="5"/>
      <c r="AL120" s="4"/>
      <c r="AO120" s="4"/>
      <c r="AP120" s="5"/>
      <c r="AQ120" s="4"/>
      <c r="AT120" s="4"/>
      <c r="AU120" s="5"/>
      <c r="AV120" s="4"/>
      <c r="AY120" s="4"/>
      <c r="AZ120" s="5"/>
      <c r="BA120" s="4"/>
      <c r="BD120" s="4"/>
      <c r="BE120" s="5"/>
      <c r="BF120" s="4"/>
      <c r="BI120" s="4"/>
      <c r="BJ120" s="5"/>
      <c r="BK120" s="4"/>
      <c r="BO120" s="4"/>
      <c r="BP120" s="5"/>
      <c r="BQ120" s="4"/>
    </row>
    <row r="121" spans="5:69" s="3" customFormat="1" ht="14.4" x14ac:dyDescent="0.3">
      <c r="E121" s="57"/>
      <c r="F121" s="44"/>
      <c r="G121" s="45"/>
      <c r="H121" s="45"/>
      <c r="I121" s="57"/>
      <c r="K121" s="4"/>
      <c r="L121" s="5"/>
      <c r="M121" s="4"/>
      <c r="P121" s="4"/>
      <c r="Q121" s="5"/>
      <c r="R121" s="4"/>
      <c r="U121" s="4"/>
      <c r="V121" s="5"/>
      <c r="W121" s="4"/>
      <c r="Z121" s="4"/>
      <c r="AA121" s="5"/>
      <c r="AB121" s="4"/>
      <c r="AE121" s="4"/>
      <c r="AF121" s="5"/>
      <c r="AG121" s="4"/>
      <c r="AJ121" s="4"/>
      <c r="AK121" s="5"/>
      <c r="AL121" s="4"/>
      <c r="AO121" s="4"/>
      <c r="AP121" s="5"/>
      <c r="AQ121" s="4"/>
      <c r="AT121" s="4"/>
      <c r="AU121" s="5"/>
      <c r="AV121" s="4"/>
      <c r="AY121" s="4"/>
      <c r="AZ121" s="5"/>
      <c r="BA121" s="4"/>
      <c r="BD121" s="4"/>
      <c r="BE121" s="5"/>
      <c r="BF121" s="4"/>
      <c r="BI121" s="4"/>
      <c r="BJ121" s="5"/>
      <c r="BK121" s="4"/>
      <c r="BO121" s="4"/>
      <c r="BP121" s="5"/>
      <c r="BQ121" s="4"/>
    </row>
    <row r="122" spans="5:69" s="3" customFormat="1" ht="14.4" x14ac:dyDescent="0.3">
      <c r="E122" s="57"/>
      <c r="F122" s="44"/>
      <c r="G122" s="45"/>
      <c r="H122" s="45"/>
      <c r="I122" s="57"/>
      <c r="K122" s="4"/>
      <c r="L122" s="5"/>
      <c r="M122" s="4"/>
      <c r="P122" s="4"/>
      <c r="Q122" s="5"/>
      <c r="R122" s="4"/>
      <c r="U122" s="4"/>
      <c r="V122" s="5"/>
      <c r="W122" s="4"/>
      <c r="Z122" s="4"/>
      <c r="AA122" s="5"/>
      <c r="AB122" s="4"/>
      <c r="AE122" s="4"/>
      <c r="AF122" s="5"/>
      <c r="AG122" s="4"/>
      <c r="AJ122" s="4"/>
      <c r="AK122" s="5"/>
      <c r="AL122" s="4"/>
      <c r="AO122" s="4"/>
      <c r="AP122" s="5"/>
      <c r="AQ122" s="4"/>
      <c r="AT122" s="4"/>
      <c r="AU122" s="5"/>
      <c r="AV122" s="4"/>
      <c r="AY122" s="4"/>
      <c r="AZ122" s="5"/>
      <c r="BA122" s="4"/>
      <c r="BD122" s="4"/>
      <c r="BE122" s="5"/>
      <c r="BF122" s="4"/>
      <c r="BI122" s="4"/>
      <c r="BJ122" s="5"/>
      <c r="BK122" s="4"/>
      <c r="BO122" s="4"/>
      <c r="BP122" s="5"/>
      <c r="BQ122" s="4"/>
    </row>
    <row r="123" spans="5:69" s="3" customFormat="1" ht="14.4" x14ac:dyDescent="0.3">
      <c r="E123" s="57"/>
      <c r="F123" s="44"/>
      <c r="G123" s="45"/>
      <c r="H123" s="45"/>
      <c r="I123" s="57"/>
      <c r="K123" s="4"/>
      <c r="L123" s="5"/>
      <c r="M123" s="4"/>
      <c r="P123" s="4"/>
      <c r="Q123" s="5"/>
      <c r="R123" s="4"/>
      <c r="U123" s="4"/>
      <c r="V123" s="5"/>
      <c r="W123" s="4"/>
      <c r="Z123" s="4"/>
      <c r="AA123" s="5"/>
      <c r="AB123" s="4"/>
      <c r="AE123" s="4"/>
      <c r="AF123" s="5"/>
      <c r="AG123" s="4"/>
      <c r="AJ123" s="4"/>
      <c r="AK123" s="5"/>
      <c r="AL123" s="4"/>
      <c r="AO123" s="4"/>
      <c r="AP123" s="5"/>
      <c r="AQ123" s="4"/>
      <c r="AT123" s="4"/>
      <c r="AU123" s="5"/>
      <c r="AV123" s="4"/>
      <c r="AY123" s="4"/>
      <c r="AZ123" s="5"/>
      <c r="BA123" s="4"/>
      <c r="BD123" s="4"/>
      <c r="BE123" s="5"/>
      <c r="BF123" s="4"/>
      <c r="BI123" s="4"/>
      <c r="BJ123" s="5"/>
      <c r="BK123" s="4"/>
      <c r="BO123" s="4"/>
      <c r="BP123" s="5"/>
      <c r="BQ123" s="4"/>
    </row>
    <row r="124" spans="5:69" s="3" customFormat="1" ht="14.4" x14ac:dyDescent="0.3">
      <c r="E124" s="57"/>
      <c r="F124" s="44"/>
      <c r="G124" s="45"/>
      <c r="H124" s="45"/>
      <c r="I124" s="57"/>
      <c r="K124" s="4"/>
      <c r="L124" s="5"/>
      <c r="M124" s="4"/>
      <c r="P124" s="4"/>
      <c r="Q124" s="5"/>
      <c r="R124" s="4"/>
      <c r="U124" s="4"/>
      <c r="V124" s="5"/>
      <c r="W124" s="4"/>
      <c r="Z124" s="4"/>
      <c r="AA124" s="5"/>
      <c r="AB124" s="4"/>
      <c r="AE124" s="4"/>
      <c r="AF124" s="5"/>
      <c r="AG124" s="4"/>
      <c r="AJ124" s="4"/>
      <c r="AK124" s="5"/>
      <c r="AL124" s="4"/>
      <c r="AO124" s="4"/>
      <c r="AP124" s="5"/>
      <c r="AQ124" s="4"/>
      <c r="AT124" s="4"/>
      <c r="AU124" s="5"/>
      <c r="AV124" s="4"/>
      <c r="AY124" s="4"/>
      <c r="AZ124" s="5"/>
      <c r="BA124" s="4"/>
      <c r="BD124" s="4"/>
      <c r="BE124" s="5"/>
      <c r="BF124" s="4"/>
      <c r="BI124" s="4"/>
      <c r="BJ124" s="5"/>
      <c r="BK124" s="4"/>
      <c r="BO124" s="4"/>
      <c r="BP124" s="5"/>
      <c r="BQ124" s="4"/>
    </row>
    <row r="125" spans="5:69" s="3" customFormat="1" ht="14.4" x14ac:dyDescent="0.3">
      <c r="E125" s="57"/>
      <c r="F125" s="44"/>
      <c r="G125" s="45"/>
      <c r="H125" s="45"/>
      <c r="I125" s="57"/>
      <c r="K125" s="4"/>
      <c r="L125" s="5"/>
      <c r="M125" s="4"/>
      <c r="P125" s="4"/>
      <c r="Q125" s="5"/>
      <c r="R125" s="4"/>
      <c r="U125" s="4"/>
      <c r="V125" s="5"/>
      <c r="W125" s="4"/>
      <c r="Z125" s="4"/>
      <c r="AA125" s="5"/>
      <c r="AB125" s="4"/>
      <c r="AE125" s="4"/>
      <c r="AF125" s="5"/>
      <c r="AG125" s="4"/>
      <c r="AJ125" s="4"/>
      <c r="AK125" s="5"/>
      <c r="AL125" s="4"/>
      <c r="AO125" s="4"/>
      <c r="AP125" s="5"/>
      <c r="AQ125" s="4"/>
      <c r="AT125" s="4"/>
      <c r="AU125" s="5"/>
      <c r="AV125" s="4"/>
      <c r="AY125" s="4"/>
      <c r="AZ125" s="5"/>
      <c r="BA125" s="4"/>
      <c r="BD125" s="4"/>
      <c r="BE125" s="5"/>
      <c r="BF125" s="4"/>
      <c r="BI125" s="4"/>
      <c r="BJ125" s="5"/>
      <c r="BK125" s="4"/>
      <c r="BO125" s="4"/>
      <c r="BP125" s="5"/>
      <c r="BQ125" s="4"/>
    </row>
    <row r="126" spans="5:69" s="3" customFormat="1" ht="14.4" x14ac:dyDescent="0.3">
      <c r="E126" s="57"/>
      <c r="F126" s="44"/>
      <c r="G126" s="45"/>
      <c r="H126" s="45"/>
      <c r="I126" s="57"/>
      <c r="K126" s="4"/>
      <c r="L126" s="5"/>
      <c r="M126" s="4"/>
      <c r="P126" s="4"/>
      <c r="Q126" s="5"/>
      <c r="R126" s="4"/>
      <c r="U126" s="4"/>
      <c r="V126" s="5"/>
      <c r="W126" s="4"/>
      <c r="Z126" s="4"/>
      <c r="AA126" s="5"/>
      <c r="AB126" s="4"/>
      <c r="AE126" s="4"/>
      <c r="AF126" s="5"/>
      <c r="AG126" s="4"/>
      <c r="AJ126" s="4"/>
      <c r="AK126" s="5"/>
      <c r="AL126" s="4"/>
      <c r="AO126" s="4"/>
      <c r="AP126" s="5"/>
      <c r="AQ126" s="4"/>
      <c r="AT126" s="4"/>
      <c r="AU126" s="5"/>
      <c r="AV126" s="4"/>
      <c r="AY126" s="4"/>
      <c r="AZ126" s="5"/>
      <c r="BA126" s="4"/>
      <c r="BD126" s="4"/>
      <c r="BE126" s="5"/>
      <c r="BF126" s="4"/>
      <c r="BI126" s="4"/>
      <c r="BJ126" s="5"/>
      <c r="BK126" s="4"/>
      <c r="BO126" s="4"/>
      <c r="BP126" s="5"/>
      <c r="BQ126" s="4"/>
    </row>
    <row r="127" spans="5:69" s="3" customFormat="1" ht="14.4" x14ac:dyDescent="0.3">
      <c r="E127" s="57"/>
      <c r="F127" s="44"/>
      <c r="G127" s="45"/>
      <c r="H127" s="45"/>
      <c r="I127" s="57"/>
      <c r="K127" s="4"/>
      <c r="L127" s="5"/>
      <c r="M127" s="4"/>
      <c r="P127" s="4"/>
      <c r="Q127" s="5"/>
      <c r="R127" s="4"/>
      <c r="U127" s="4"/>
      <c r="V127" s="5"/>
      <c r="W127" s="4"/>
      <c r="Z127" s="4"/>
      <c r="AA127" s="5"/>
      <c r="AB127" s="4"/>
      <c r="AE127" s="4"/>
      <c r="AF127" s="5"/>
      <c r="AG127" s="4"/>
      <c r="AJ127" s="4"/>
      <c r="AK127" s="5"/>
      <c r="AL127" s="4"/>
      <c r="AO127" s="4"/>
      <c r="AP127" s="5"/>
      <c r="AQ127" s="4"/>
      <c r="AT127" s="4"/>
      <c r="AU127" s="5"/>
      <c r="AV127" s="4"/>
      <c r="AY127" s="4"/>
      <c r="AZ127" s="5"/>
      <c r="BA127" s="4"/>
      <c r="BD127" s="4"/>
      <c r="BE127" s="5"/>
      <c r="BF127" s="4"/>
      <c r="BI127" s="4"/>
      <c r="BJ127" s="5"/>
      <c r="BK127" s="4"/>
      <c r="BO127" s="4"/>
      <c r="BP127" s="5"/>
      <c r="BQ127" s="4"/>
    </row>
    <row r="128" spans="5:69" s="3" customFormat="1" ht="14.4" x14ac:dyDescent="0.3">
      <c r="E128" s="57"/>
      <c r="F128" s="44"/>
      <c r="G128" s="45"/>
      <c r="H128" s="45"/>
      <c r="I128" s="57"/>
      <c r="K128" s="4"/>
      <c r="L128" s="5"/>
      <c r="M128" s="4"/>
      <c r="P128" s="4"/>
      <c r="Q128" s="5"/>
      <c r="R128" s="4"/>
      <c r="U128" s="4"/>
      <c r="V128" s="5"/>
      <c r="W128" s="4"/>
      <c r="Z128" s="4"/>
      <c r="AA128" s="5"/>
      <c r="AB128" s="4"/>
      <c r="AE128" s="4"/>
      <c r="AF128" s="5"/>
      <c r="AG128" s="4"/>
      <c r="AJ128" s="4"/>
      <c r="AK128" s="5"/>
      <c r="AL128" s="4"/>
      <c r="AO128" s="4"/>
      <c r="AP128" s="5"/>
      <c r="AQ128" s="4"/>
      <c r="AT128" s="4"/>
      <c r="AU128" s="5"/>
      <c r="AV128" s="4"/>
      <c r="AY128" s="4"/>
      <c r="AZ128" s="5"/>
      <c r="BA128" s="4"/>
      <c r="BD128" s="4"/>
      <c r="BE128" s="5"/>
      <c r="BF128" s="4"/>
      <c r="BI128" s="4"/>
      <c r="BJ128" s="5"/>
      <c r="BK128" s="4"/>
      <c r="BO128" s="4"/>
      <c r="BP128" s="5"/>
      <c r="BQ128" s="4"/>
    </row>
    <row r="129" spans="5:69" s="3" customFormat="1" ht="14.4" x14ac:dyDescent="0.3">
      <c r="E129" s="57"/>
      <c r="F129" s="44"/>
      <c r="G129" s="45"/>
      <c r="H129" s="45"/>
      <c r="I129" s="57"/>
      <c r="K129" s="4"/>
      <c r="L129" s="5"/>
      <c r="M129" s="4"/>
      <c r="P129" s="4"/>
      <c r="Q129" s="5"/>
      <c r="R129" s="4"/>
      <c r="U129" s="4"/>
      <c r="V129" s="5"/>
      <c r="W129" s="4"/>
      <c r="Z129" s="4"/>
      <c r="AA129" s="5"/>
      <c r="AB129" s="4"/>
      <c r="AE129" s="4"/>
      <c r="AF129" s="5"/>
      <c r="AG129" s="4"/>
      <c r="AJ129" s="4"/>
      <c r="AK129" s="5"/>
      <c r="AL129" s="4"/>
      <c r="AO129" s="4"/>
      <c r="AP129" s="5"/>
      <c r="AQ129" s="4"/>
      <c r="AT129" s="4"/>
      <c r="AU129" s="5"/>
      <c r="AV129" s="4"/>
      <c r="AY129" s="4"/>
      <c r="AZ129" s="5"/>
      <c r="BA129" s="4"/>
      <c r="BD129" s="4"/>
      <c r="BE129" s="5"/>
      <c r="BF129" s="4"/>
      <c r="BI129" s="4"/>
      <c r="BJ129" s="5"/>
      <c r="BK129" s="4"/>
      <c r="BO129" s="4"/>
      <c r="BP129" s="5"/>
      <c r="BQ129" s="4"/>
    </row>
    <row r="130" spans="5:69" s="3" customFormat="1" ht="14.4" x14ac:dyDescent="0.3">
      <c r="E130" s="57"/>
      <c r="F130" s="44"/>
      <c r="G130" s="45"/>
      <c r="H130" s="45"/>
      <c r="I130" s="57"/>
      <c r="K130" s="4"/>
      <c r="L130" s="5"/>
      <c r="M130" s="4"/>
      <c r="P130" s="4"/>
      <c r="Q130" s="5"/>
      <c r="R130" s="4"/>
      <c r="U130" s="4"/>
      <c r="V130" s="5"/>
      <c r="W130" s="4"/>
      <c r="Z130" s="4"/>
      <c r="AA130" s="5"/>
      <c r="AB130" s="4"/>
      <c r="AE130" s="4"/>
      <c r="AF130" s="5"/>
      <c r="AG130" s="4"/>
      <c r="AJ130" s="4"/>
      <c r="AK130" s="5"/>
      <c r="AL130" s="4"/>
      <c r="AO130" s="4"/>
      <c r="AP130" s="5"/>
      <c r="AQ130" s="4"/>
      <c r="AT130" s="4"/>
      <c r="AU130" s="5"/>
      <c r="AV130" s="4"/>
      <c r="AY130" s="4"/>
      <c r="AZ130" s="5"/>
      <c r="BA130" s="4"/>
      <c r="BD130" s="4"/>
      <c r="BE130" s="5"/>
      <c r="BF130" s="4"/>
      <c r="BI130" s="4"/>
      <c r="BJ130" s="5"/>
      <c r="BK130" s="4"/>
      <c r="BO130" s="4"/>
      <c r="BP130" s="5"/>
      <c r="BQ130" s="4"/>
    </row>
    <row r="131" spans="5:69" s="3" customFormat="1" ht="14.4" x14ac:dyDescent="0.3">
      <c r="E131" s="57"/>
      <c r="F131" s="44"/>
      <c r="G131" s="45"/>
      <c r="H131" s="45"/>
      <c r="I131" s="57"/>
      <c r="K131" s="4"/>
      <c r="L131" s="5"/>
      <c r="M131" s="4"/>
      <c r="P131" s="4"/>
      <c r="Q131" s="5"/>
      <c r="R131" s="4"/>
      <c r="U131" s="4"/>
      <c r="V131" s="5"/>
      <c r="W131" s="4"/>
      <c r="Z131" s="4"/>
      <c r="AA131" s="5"/>
      <c r="AB131" s="4"/>
      <c r="AE131" s="4"/>
      <c r="AF131" s="5"/>
      <c r="AG131" s="4"/>
      <c r="AJ131" s="4"/>
      <c r="AK131" s="5"/>
      <c r="AL131" s="4"/>
      <c r="AO131" s="4"/>
      <c r="AP131" s="5"/>
      <c r="AQ131" s="4"/>
      <c r="AT131" s="4"/>
      <c r="AU131" s="5"/>
      <c r="AV131" s="4"/>
      <c r="AY131" s="4"/>
      <c r="AZ131" s="5"/>
      <c r="BA131" s="4"/>
      <c r="BD131" s="4"/>
      <c r="BE131" s="5"/>
      <c r="BF131" s="4"/>
      <c r="BI131" s="4"/>
      <c r="BJ131" s="5"/>
      <c r="BK131" s="4"/>
      <c r="BO131" s="4"/>
      <c r="BP131" s="5"/>
      <c r="BQ131" s="4"/>
    </row>
    <row r="132" spans="5:69" s="3" customFormat="1" ht="14.4" x14ac:dyDescent="0.3">
      <c r="E132" s="57"/>
      <c r="F132" s="44"/>
      <c r="G132" s="45"/>
      <c r="H132" s="45"/>
      <c r="I132" s="57"/>
      <c r="K132" s="4"/>
      <c r="L132" s="5"/>
      <c r="M132" s="4"/>
      <c r="P132" s="4"/>
      <c r="Q132" s="5"/>
      <c r="R132" s="4"/>
      <c r="U132" s="4"/>
      <c r="V132" s="5"/>
      <c r="W132" s="4"/>
      <c r="Z132" s="4"/>
      <c r="AA132" s="5"/>
      <c r="AB132" s="4"/>
      <c r="AE132" s="4"/>
      <c r="AF132" s="5"/>
      <c r="AG132" s="4"/>
      <c r="AJ132" s="4"/>
      <c r="AK132" s="5"/>
      <c r="AL132" s="4"/>
      <c r="AO132" s="4"/>
      <c r="AP132" s="5"/>
      <c r="AQ132" s="4"/>
      <c r="AT132" s="4"/>
      <c r="AU132" s="5"/>
      <c r="AV132" s="4"/>
      <c r="AY132" s="4"/>
      <c r="AZ132" s="5"/>
      <c r="BA132" s="4"/>
      <c r="BD132" s="4"/>
      <c r="BE132" s="5"/>
      <c r="BF132" s="4"/>
      <c r="BI132" s="4"/>
      <c r="BJ132" s="5"/>
      <c r="BK132" s="4"/>
      <c r="BO132" s="4"/>
      <c r="BP132" s="5"/>
      <c r="BQ132" s="4"/>
    </row>
    <row r="133" spans="5:69" s="3" customFormat="1" ht="14.4" x14ac:dyDescent="0.3">
      <c r="E133" s="57"/>
      <c r="F133" s="44"/>
      <c r="G133" s="45"/>
      <c r="H133" s="45"/>
      <c r="I133" s="57"/>
      <c r="K133" s="4"/>
      <c r="L133" s="5"/>
      <c r="M133" s="4"/>
      <c r="P133" s="4"/>
      <c r="Q133" s="5"/>
      <c r="R133" s="4"/>
      <c r="U133" s="4"/>
      <c r="V133" s="5"/>
      <c r="W133" s="4"/>
      <c r="Z133" s="4"/>
      <c r="AA133" s="5"/>
      <c r="AB133" s="4"/>
      <c r="AE133" s="4"/>
      <c r="AF133" s="5"/>
      <c r="AG133" s="4"/>
      <c r="AJ133" s="4"/>
      <c r="AK133" s="5"/>
      <c r="AL133" s="4"/>
      <c r="AO133" s="4"/>
      <c r="AP133" s="5"/>
      <c r="AQ133" s="4"/>
      <c r="AT133" s="4"/>
      <c r="AU133" s="5"/>
      <c r="AV133" s="4"/>
      <c r="AY133" s="4"/>
      <c r="AZ133" s="5"/>
      <c r="BA133" s="4"/>
      <c r="BD133" s="4"/>
      <c r="BE133" s="5"/>
      <c r="BF133" s="4"/>
      <c r="BI133" s="4"/>
      <c r="BJ133" s="5"/>
      <c r="BK133" s="4"/>
      <c r="BO133" s="4"/>
      <c r="BP133" s="5"/>
      <c r="BQ133" s="4"/>
    </row>
    <row r="134" spans="5:69" s="3" customFormat="1" ht="14.4" x14ac:dyDescent="0.3">
      <c r="E134" s="57"/>
      <c r="F134" s="44"/>
      <c r="G134" s="45"/>
      <c r="H134" s="45"/>
      <c r="I134" s="57"/>
      <c r="K134" s="4"/>
      <c r="L134" s="5"/>
      <c r="M134" s="4"/>
      <c r="P134" s="4"/>
      <c r="Q134" s="5"/>
      <c r="R134" s="4"/>
      <c r="U134" s="4"/>
      <c r="V134" s="5"/>
      <c r="W134" s="4"/>
      <c r="Z134" s="4"/>
      <c r="AA134" s="5"/>
      <c r="AB134" s="4"/>
      <c r="AE134" s="4"/>
      <c r="AF134" s="5"/>
      <c r="AG134" s="4"/>
      <c r="AJ134" s="4"/>
      <c r="AK134" s="5"/>
      <c r="AL134" s="4"/>
      <c r="AO134" s="4"/>
      <c r="AP134" s="5"/>
      <c r="AQ134" s="4"/>
      <c r="AT134" s="4"/>
      <c r="AU134" s="5"/>
      <c r="AV134" s="4"/>
      <c r="AY134" s="4"/>
      <c r="AZ134" s="5"/>
      <c r="BA134" s="4"/>
      <c r="BD134" s="4"/>
      <c r="BE134" s="5"/>
      <c r="BF134" s="4"/>
      <c r="BI134" s="4"/>
      <c r="BJ134" s="5"/>
      <c r="BK134" s="4"/>
      <c r="BO134" s="4"/>
      <c r="BP134" s="5"/>
      <c r="BQ134" s="4"/>
    </row>
    <row r="135" spans="5:69" s="3" customFormat="1" ht="14.4" x14ac:dyDescent="0.3">
      <c r="E135" s="57"/>
      <c r="F135" s="44"/>
      <c r="G135" s="45"/>
      <c r="H135" s="45"/>
      <c r="I135" s="57"/>
      <c r="K135" s="4"/>
      <c r="L135" s="5"/>
      <c r="M135" s="4"/>
      <c r="P135" s="4"/>
      <c r="Q135" s="5"/>
      <c r="R135" s="4"/>
      <c r="U135" s="4"/>
      <c r="V135" s="5"/>
      <c r="W135" s="4"/>
      <c r="Z135" s="4"/>
      <c r="AA135" s="5"/>
      <c r="AB135" s="4"/>
      <c r="AE135" s="4"/>
      <c r="AF135" s="5"/>
      <c r="AG135" s="4"/>
      <c r="AJ135" s="4"/>
      <c r="AK135" s="5"/>
      <c r="AL135" s="4"/>
      <c r="AO135" s="4"/>
      <c r="AP135" s="5"/>
      <c r="AQ135" s="4"/>
      <c r="AT135" s="4"/>
      <c r="AU135" s="5"/>
      <c r="AV135" s="4"/>
      <c r="AY135" s="4"/>
      <c r="AZ135" s="5"/>
      <c r="BA135" s="4"/>
      <c r="BD135" s="4"/>
      <c r="BE135" s="5"/>
      <c r="BF135" s="4"/>
      <c r="BI135" s="4"/>
      <c r="BJ135" s="5"/>
      <c r="BK135" s="4"/>
      <c r="BO135" s="4"/>
      <c r="BP135" s="5"/>
      <c r="BQ135" s="4"/>
    </row>
    <row r="136" spans="5:69" s="3" customFormat="1" ht="14.4" x14ac:dyDescent="0.3">
      <c r="E136" s="57"/>
      <c r="F136" s="44"/>
      <c r="G136" s="45"/>
      <c r="H136" s="45"/>
      <c r="I136" s="57"/>
      <c r="K136" s="4"/>
      <c r="L136" s="5"/>
      <c r="M136" s="4"/>
      <c r="P136" s="4"/>
      <c r="Q136" s="5"/>
      <c r="R136" s="4"/>
      <c r="U136" s="4"/>
      <c r="V136" s="5"/>
      <c r="W136" s="4"/>
      <c r="Z136" s="4"/>
      <c r="AA136" s="5"/>
      <c r="AB136" s="4"/>
      <c r="AE136" s="4"/>
      <c r="AF136" s="5"/>
      <c r="AG136" s="4"/>
      <c r="AJ136" s="4"/>
      <c r="AK136" s="5"/>
      <c r="AL136" s="4"/>
      <c r="AO136" s="4"/>
      <c r="AP136" s="5"/>
      <c r="AQ136" s="4"/>
      <c r="AT136" s="4"/>
      <c r="AU136" s="5"/>
      <c r="AV136" s="4"/>
      <c r="AY136" s="4"/>
      <c r="AZ136" s="5"/>
      <c r="BA136" s="4"/>
      <c r="BD136" s="4"/>
      <c r="BE136" s="5"/>
      <c r="BF136" s="4"/>
      <c r="BI136" s="4"/>
      <c r="BJ136" s="5"/>
      <c r="BK136" s="4"/>
      <c r="BO136" s="4"/>
      <c r="BP136" s="5"/>
      <c r="BQ136" s="4"/>
    </row>
    <row r="137" spans="5:69" s="3" customFormat="1" ht="14.4" x14ac:dyDescent="0.3">
      <c r="E137" s="57"/>
      <c r="F137" s="44"/>
      <c r="G137" s="45"/>
      <c r="H137" s="45"/>
      <c r="I137" s="57"/>
      <c r="K137" s="4"/>
      <c r="L137" s="5"/>
      <c r="M137" s="4"/>
      <c r="P137" s="4"/>
      <c r="Q137" s="5"/>
      <c r="R137" s="4"/>
      <c r="U137" s="4"/>
      <c r="V137" s="5"/>
      <c r="W137" s="4"/>
      <c r="Z137" s="4"/>
      <c r="AA137" s="5"/>
      <c r="AB137" s="4"/>
      <c r="AE137" s="4"/>
      <c r="AF137" s="5"/>
      <c r="AG137" s="4"/>
      <c r="AJ137" s="4"/>
      <c r="AK137" s="5"/>
      <c r="AL137" s="4"/>
      <c r="AO137" s="4"/>
      <c r="AP137" s="5"/>
      <c r="AQ137" s="4"/>
      <c r="AT137" s="4"/>
      <c r="AU137" s="5"/>
      <c r="AV137" s="4"/>
      <c r="AY137" s="4"/>
      <c r="AZ137" s="5"/>
      <c r="BA137" s="4"/>
      <c r="BD137" s="4"/>
      <c r="BE137" s="5"/>
      <c r="BF137" s="4"/>
      <c r="BI137" s="4"/>
      <c r="BJ137" s="5"/>
      <c r="BK137" s="4"/>
      <c r="BO137" s="4"/>
      <c r="BP137" s="5"/>
      <c r="BQ137" s="4"/>
    </row>
    <row r="138" spans="5:69" s="3" customFormat="1" ht="14.4" x14ac:dyDescent="0.3">
      <c r="E138" s="57"/>
      <c r="F138" s="44"/>
      <c r="G138" s="45"/>
      <c r="H138" s="45"/>
      <c r="I138" s="57"/>
      <c r="K138" s="4"/>
      <c r="L138" s="5"/>
      <c r="M138" s="4"/>
      <c r="P138" s="4"/>
      <c r="Q138" s="5"/>
      <c r="R138" s="4"/>
      <c r="U138" s="4"/>
      <c r="V138" s="5"/>
      <c r="W138" s="4"/>
      <c r="Z138" s="4"/>
      <c r="AA138" s="5"/>
      <c r="AB138" s="4"/>
      <c r="AE138" s="4"/>
      <c r="AF138" s="5"/>
      <c r="AG138" s="4"/>
      <c r="AJ138" s="4"/>
      <c r="AK138" s="5"/>
      <c r="AL138" s="4"/>
      <c r="AO138" s="4"/>
      <c r="AP138" s="5"/>
      <c r="AQ138" s="4"/>
      <c r="AT138" s="4"/>
      <c r="AU138" s="5"/>
      <c r="AV138" s="4"/>
      <c r="AY138" s="4"/>
      <c r="AZ138" s="5"/>
      <c r="BA138" s="4"/>
      <c r="BD138" s="4"/>
      <c r="BE138" s="5"/>
      <c r="BF138" s="4"/>
      <c r="BI138" s="4"/>
      <c r="BJ138" s="5"/>
      <c r="BK138" s="4"/>
      <c r="BO138" s="4"/>
      <c r="BP138" s="5"/>
      <c r="BQ138" s="4"/>
    </row>
    <row r="139" spans="5:69" s="3" customFormat="1" ht="14.4" x14ac:dyDescent="0.3">
      <c r="E139" s="57"/>
      <c r="F139" s="44"/>
      <c r="G139" s="45"/>
      <c r="H139" s="45"/>
      <c r="I139" s="57"/>
      <c r="K139" s="4"/>
      <c r="L139" s="5"/>
      <c r="M139" s="4"/>
      <c r="P139" s="4"/>
      <c r="Q139" s="5"/>
      <c r="R139" s="4"/>
      <c r="U139" s="4"/>
      <c r="V139" s="5"/>
      <c r="W139" s="4"/>
      <c r="Z139" s="4"/>
      <c r="AA139" s="5"/>
      <c r="AB139" s="4"/>
      <c r="AE139" s="4"/>
      <c r="AF139" s="5"/>
      <c r="AG139" s="4"/>
      <c r="AJ139" s="4"/>
      <c r="AK139" s="5"/>
      <c r="AL139" s="4"/>
      <c r="AO139" s="4"/>
      <c r="AP139" s="5"/>
      <c r="AQ139" s="4"/>
      <c r="AT139" s="4"/>
      <c r="AU139" s="5"/>
      <c r="AV139" s="4"/>
      <c r="AY139" s="4"/>
      <c r="AZ139" s="5"/>
      <c r="BA139" s="4"/>
      <c r="BD139" s="4"/>
      <c r="BE139" s="5"/>
      <c r="BF139" s="4"/>
      <c r="BI139" s="4"/>
      <c r="BJ139" s="5"/>
      <c r="BK139" s="4"/>
      <c r="BO139" s="4"/>
      <c r="BP139" s="5"/>
      <c r="BQ139" s="4"/>
    </row>
    <row r="140" spans="5:69" s="3" customFormat="1" ht="14.4" x14ac:dyDescent="0.3">
      <c r="E140" s="57"/>
      <c r="F140" s="44"/>
      <c r="G140" s="45"/>
      <c r="H140" s="45"/>
      <c r="I140" s="57"/>
      <c r="K140" s="4"/>
      <c r="L140" s="5"/>
      <c r="M140" s="4"/>
      <c r="P140" s="4"/>
      <c r="Q140" s="5"/>
      <c r="R140" s="4"/>
      <c r="U140" s="4"/>
      <c r="V140" s="5"/>
      <c r="W140" s="4"/>
      <c r="Z140" s="4"/>
      <c r="AA140" s="5"/>
      <c r="AB140" s="4"/>
      <c r="AE140" s="4"/>
      <c r="AF140" s="5"/>
      <c r="AG140" s="4"/>
      <c r="AJ140" s="4"/>
      <c r="AK140" s="5"/>
      <c r="AL140" s="4"/>
      <c r="AO140" s="4"/>
      <c r="AP140" s="5"/>
      <c r="AQ140" s="4"/>
      <c r="AT140" s="4"/>
      <c r="AU140" s="5"/>
      <c r="AV140" s="4"/>
      <c r="AY140" s="4"/>
      <c r="AZ140" s="5"/>
      <c r="BA140" s="4"/>
      <c r="BD140" s="4"/>
      <c r="BE140" s="5"/>
      <c r="BF140" s="4"/>
      <c r="BI140" s="4"/>
      <c r="BJ140" s="5"/>
      <c r="BK140" s="4"/>
      <c r="BO140" s="4"/>
      <c r="BP140" s="5"/>
      <c r="BQ140" s="4"/>
    </row>
    <row r="141" spans="5:69" s="3" customFormat="1" ht="14.4" x14ac:dyDescent="0.3">
      <c r="E141" s="57"/>
      <c r="F141" s="44"/>
      <c r="G141" s="45"/>
      <c r="H141" s="45"/>
      <c r="I141" s="57"/>
      <c r="K141" s="4"/>
      <c r="L141" s="5"/>
      <c r="M141" s="4"/>
      <c r="P141" s="4"/>
      <c r="Q141" s="5"/>
      <c r="R141" s="4"/>
      <c r="U141" s="4"/>
      <c r="V141" s="5"/>
      <c r="W141" s="4"/>
      <c r="Z141" s="4"/>
      <c r="AA141" s="5"/>
      <c r="AB141" s="4"/>
      <c r="AE141" s="4"/>
      <c r="AF141" s="5"/>
      <c r="AG141" s="4"/>
      <c r="AJ141" s="4"/>
      <c r="AK141" s="5"/>
      <c r="AL141" s="4"/>
      <c r="AO141" s="4"/>
      <c r="AP141" s="5"/>
      <c r="AQ141" s="4"/>
      <c r="AT141" s="4"/>
      <c r="AU141" s="5"/>
      <c r="AV141" s="4"/>
      <c r="AY141" s="4"/>
      <c r="AZ141" s="5"/>
      <c r="BA141" s="4"/>
      <c r="BD141" s="4"/>
      <c r="BE141" s="5"/>
      <c r="BF141" s="4"/>
      <c r="BI141" s="4"/>
      <c r="BJ141" s="5"/>
      <c r="BK141" s="4"/>
      <c r="BO141" s="4"/>
      <c r="BP141" s="5"/>
      <c r="BQ141" s="4"/>
    </row>
    <row r="142" spans="5:69" s="3" customFormat="1" ht="14.4" x14ac:dyDescent="0.3">
      <c r="E142" s="57"/>
      <c r="F142" s="44"/>
      <c r="G142" s="45"/>
      <c r="H142" s="45"/>
      <c r="I142" s="57"/>
      <c r="K142" s="4"/>
      <c r="L142" s="5"/>
      <c r="M142" s="4"/>
      <c r="P142" s="4"/>
      <c r="Q142" s="5"/>
      <c r="R142" s="4"/>
      <c r="U142" s="4"/>
      <c r="V142" s="5"/>
      <c r="W142" s="4"/>
      <c r="Z142" s="4"/>
      <c r="AA142" s="5"/>
      <c r="AB142" s="4"/>
      <c r="AE142" s="4"/>
      <c r="AF142" s="5"/>
      <c r="AG142" s="4"/>
      <c r="AJ142" s="4"/>
      <c r="AK142" s="5"/>
      <c r="AL142" s="4"/>
      <c r="AO142" s="4"/>
      <c r="AP142" s="5"/>
      <c r="AQ142" s="4"/>
      <c r="AT142" s="4"/>
      <c r="AU142" s="5"/>
      <c r="AV142" s="4"/>
      <c r="AY142" s="4"/>
      <c r="AZ142" s="5"/>
      <c r="BA142" s="4"/>
      <c r="BD142" s="4"/>
      <c r="BE142" s="5"/>
      <c r="BF142" s="4"/>
      <c r="BI142" s="4"/>
      <c r="BJ142" s="5"/>
      <c r="BK142" s="4"/>
      <c r="BO142" s="4"/>
      <c r="BP142" s="5"/>
      <c r="BQ142" s="4"/>
    </row>
    <row r="143" spans="5:69" s="3" customFormat="1" ht="14.4" x14ac:dyDescent="0.3">
      <c r="E143" s="57"/>
      <c r="F143" s="44"/>
      <c r="G143" s="45"/>
      <c r="H143" s="45"/>
      <c r="I143" s="57"/>
      <c r="K143" s="4"/>
      <c r="L143" s="5"/>
      <c r="M143" s="4"/>
      <c r="P143" s="4"/>
      <c r="Q143" s="5"/>
      <c r="R143" s="4"/>
      <c r="U143" s="4"/>
      <c r="V143" s="5"/>
      <c r="W143" s="4"/>
      <c r="Z143" s="4"/>
      <c r="AA143" s="5"/>
      <c r="AB143" s="4"/>
      <c r="AE143" s="4"/>
      <c r="AF143" s="5"/>
      <c r="AG143" s="4"/>
      <c r="AJ143" s="4"/>
      <c r="AK143" s="5"/>
      <c r="AL143" s="4"/>
      <c r="AO143" s="4"/>
      <c r="AP143" s="5"/>
      <c r="AQ143" s="4"/>
      <c r="AT143" s="4"/>
      <c r="AU143" s="5"/>
      <c r="AV143" s="4"/>
      <c r="AY143" s="4"/>
      <c r="AZ143" s="5"/>
      <c r="BA143" s="4"/>
      <c r="BD143" s="4"/>
      <c r="BE143" s="5"/>
      <c r="BF143" s="4"/>
      <c r="BI143" s="4"/>
      <c r="BJ143" s="5"/>
      <c r="BK143" s="4"/>
      <c r="BO143" s="4"/>
      <c r="BP143" s="5"/>
      <c r="BQ143" s="4"/>
    </row>
    <row r="144" spans="5:69" s="3" customFormat="1" ht="14.4" x14ac:dyDescent="0.3">
      <c r="E144" s="57"/>
      <c r="F144" s="44"/>
      <c r="G144" s="45"/>
      <c r="H144" s="45"/>
      <c r="I144" s="57"/>
      <c r="K144" s="4"/>
      <c r="L144" s="5"/>
      <c r="M144" s="4"/>
      <c r="P144" s="4"/>
      <c r="Q144" s="5"/>
      <c r="R144" s="4"/>
      <c r="U144" s="4"/>
      <c r="V144" s="5"/>
      <c r="W144" s="4"/>
      <c r="Z144" s="4"/>
      <c r="AA144" s="5"/>
      <c r="AB144" s="4"/>
      <c r="AE144" s="4"/>
      <c r="AF144" s="5"/>
      <c r="AG144" s="4"/>
      <c r="AJ144" s="4"/>
      <c r="AK144" s="5"/>
      <c r="AL144" s="4"/>
      <c r="AO144" s="4"/>
      <c r="AP144" s="5"/>
      <c r="AQ144" s="4"/>
      <c r="AT144" s="4"/>
      <c r="AU144" s="5"/>
      <c r="AV144" s="4"/>
      <c r="AY144" s="4"/>
      <c r="AZ144" s="5"/>
      <c r="BA144" s="4"/>
      <c r="BD144" s="4"/>
      <c r="BE144" s="5"/>
      <c r="BF144" s="4"/>
      <c r="BI144" s="4"/>
      <c r="BJ144" s="5"/>
      <c r="BK144" s="4"/>
      <c r="BO144" s="4"/>
      <c r="BP144" s="5"/>
      <c r="BQ144" s="4"/>
    </row>
    <row r="145" spans="5:69" s="3" customFormat="1" ht="14.4" x14ac:dyDescent="0.3">
      <c r="E145" s="57"/>
      <c r="F145" s="44"/>
      <c r="G145" s="45"/>
      <c r="H145" s="45"/>
      <c r="I145" s="57"/>
      <c r="K145" s="4"/>
      <c r="L145" s="5"/>
      <c r="M145" s="4"/>
      <c r="P145" s="4"/>
      <c r="Q145" s="5"/>
      <c r="R145" s="4"/>
      <c r="U145" s="4"/>
      <c r="V145" s="5"/>
      <c r="W145" s="4"/>
      <c r="Z145" s="4"/>
      <c r="AA145" s="5"/>
      <c r="AB145" s="4"/>
      <c r="AE145" s="4"/>
      <c r="AF145" s="5"/>
      <c r="AG145" s="4"/>
      <c r="AJ145" s="4"/>
      <c r="AK145" s="5"/>
      <c r="AL145" s="4"/>
      <c r="AO145" s="4"/>
      <c r="AP145" s="5"/>
      <c r="AQ145" s="4"/>
      <c r="AT145" s="4"/>
      <c r="AU145" s="5"/>
      <c r="AV145" s="4"/>
      <c r="AY145" s="4"/>
      <c r="AZ145" s="5"/>
      <c r="BA145" s="4"/>
      <c r="BD145" s="4"/>
      <c r="BE145" s="5"/>
      <c r="BF145" s="4"/>
      <c r="BI145" s="4"/>
      <c r="BJ145" s="5"/>
      <c r="BK145" s="4"/>
      <c r="BO145" s="4"/>
      <c r="BP145" s="5"/>
      <c r="BQ145" s="4"/>
    </row>
    <row r="146" spans="5:69" s="3" customFormat="1" ht="14.4" x14ac:dyDescent="0.3">
      <c r="E146" s="57"/>
      <c r="F146" s="44"/>
      <c r="G146" s="45"/>
      <c r="H146" s="45"/>
      <c r="I146" s="57"/>
      <c r="K146" s="4"/>
      <c r="L146" s="5"/>
      <c r="M146" s="4"/>
      <c r="P146" s="4"/>
      <c r="Q146" s="5"/>
      <c r="R146" s="4"/>
      <c r="U146" s="4"/>
      <c r="V146" s="5"/>
      <c r="W146" s="4"/>
      <c r="Z146" s="4"/>
      <c r="AA146" s="5"/>
      <c r="AB146" s="4"/>
      <c r="AE146" s="4"/>
      <c r="AF146" s="5"/>
      <c r="AG146" s="4"/>
      <c r="AJ146" s="4"/>
      <c r="AK146" s="5"/>
      <c r="AL146" s="4"/>
      <c r="AO146" s="4"/>
      <c r="AP146" s="5"/>
      <c r="AQ146" s="4"/>
      <c r="AT146" s="4"/>
      <c r="AU146" s="5"/>
      <c r="AV146" s="4"/>
      <c r="AY146" s="4"/>
      <c r="AZ146" s="5"/>
      <c r="BA146" s="4"/>
      <c r="BD146" s="4"/>
      <c r="BE146" s="5"/>
      <c r="BF146" s="4"/>
      <c r="BI146" s="4"/>
      <c r="BJ146" s="5"/>
      <c r="BK146" s="4"/>
      <c r="BO146" s="4"/>
      <c r="BP146" s="5"/>
      <c r="BQ146" s="4"/>
    </row>
    <row r="147" spans="5:69" s="3" customFormat="1" ht="14.4" x14ac:dyDescent="0.3">
      <c r="E147" s="57"/>
      <c r="F147" s="44"/>
      <c r="G147" s="45"/>
      <c r="H147" s="45"/>
      <c r="I147" s="57"/>
      <c r="K147" s="4"/>
      <c r="L147" s="5"/>
      <c r="M147" s="4"/>
      <c r="P147" s="4"/>
      <c r="Q147" s="5"/>
      <c r="R147" s="4"/>
      <c r="U147" s="4"/>
      <c r="V147" s="5"/>
      <c r="W147" s="4"/>
      <c r="Z147" s="4"/>
      <c r="AA147" s="5"/>
      <c r="AB147" s="4"/>
      <c r="AE147" s="4"/>
      <c r="AF147" s="5"/>
      <c r="AG147" s="4"/>
      <c r="AJ147" s="4"/>
      <c r="AK147" s="5"/>
      <c r="AL147" s="4"/>
      <c r="AO147" s="4"/>
      <c r="AP147" s="5"/>
      <c r="AQ147" s="4"/>
      <c r="AT147" s="4"/>
      <c r="AU147" s="5"/>
      <c r="AV147" s="4"/>
      <c r="AY147" s="4"/>
      <c r="AZ147" s="5"/>
      <c r="BA147" s="4"/>
      <c r="BD147" s="4"/>
      <c r="BE147" s="5"/>
      <c r="BF147" s="4"/>
      <c r="BI147" s="4"/>
      <c r="BJ147" s="5"/>
      <c r="BK147" s="4"/>
      <c r="BO147" s="4"/>
      <c r="BP147" s="5"/>
      <c r="BQ147" s="4"/>
    </row>
    <row r="148" spans="5:69" s="3" customFormat="1" ht="14.4" x14ac:dyDescent="0.3">
      <c r="E148" s="57"/>
      <c r="F148" s="44"/>
      <c r="G148" s="45"/>
      <c r="H148" s="45"/>
      <c r="I148" s="57"/>
      <c r="K148" s="4"/>
      <c r="L148" s="5"/>
      <c r="M148" s="4"/>
      <c r="P148" s="4"/>
      <c r="Q148" s="5"/>
      <c r="R148" s="4"/>
      <c r="U148" s="4"/>
      <c r="V148" s="5"/>
      <c r="W148" s="4"/>
      <c r="Z148" s="4"/>
      <c r="AA148" s="5"/>
      <c r="AB148" s="4"/>
      <c r="AE148" s="4"/>
      <c r="AF148" s="5"/>
      <c r="AG148" s="4"/>
      <c r="AJ148" s="4"/>
      <c r="AK148" s="5"/>
      <c r="AL148" s="4"/>
      <c r="AO148" s="4"/>
      <c r="AP148" s="5"/>
      <c r="AQ148" s="4"/>
      <c r="AT148" s="4"/>
      <c r="AU148" s="5"/>
      <c r="AV148" s="4"/>
      <c r="AY148" s="4"/>
      <c r="AZ148" s="5"/>
      <c r="BA148" s="4"/>
      <c r="BD148" s="4"/>
      <c r="BE148" s="5"/>
      <c r="BF148" s="4"/>
      <c r="BI148" s="4"/>
      <c r="BJ148" s="5"/>
      <c r="BK148" s="4"/>
      <c r="BO148" s="4"/>
      <c r="BP148" s="5"/>
      <c r="BQ148" s="4"/>
    </row>
    <row r="149" spans="5:69" s="3" customFormat="1" ht="14.4" x14ac:dyDescent="0.3">
      <c r="E149" s="57"/>
      <c r="F149" s="44"/>
      <c r="G149" s="45"/>
      <c r="H149" s="45"/>
      <c r="I149" s="57"/>
      <c r="K149" s="4"/>
      <c r="L149" s="5"/>
      <c r="M149" s="4"/>
      <c r="P149" s="4"/>
      <c r="Q149" s="5"/>
      <c r="R149" s="4"/>
      <c r="U149" s="4"/>
      <c r="V149" s="5"/>
      <c r="W149" s="4"/>
      <c r="Z149" s="4"/>
      <c r="AA149" s="5"/>
      <c r="AB149" s="4"/>
      <c r="AE149" s="4"/>
      <c r="AF149" s="5"/>
      <c r="AG149" s="4"/>
      <c r="AJ149" s="4"/>
      <c r="AK149" s="5"/>
      <c r="AL149" s="4"/>
      <c r="AO149" s="4"/>
      <c r="AP149" s="5"/>
      <c r="AQ149" s="4"/>
      <c r="AT149" s="4"/>
      <c r="AU149" s="5"/>
      <c r="AV149" s="4"/>
      <c r="AY149" s="4"/>
      <c r="AZ149" s="5"/>
      <c r="BA149" s="4"/>
      <c r="BD149" s="4"/>
      <c r="BE149" s="5"/>
      <c r="BF149" s="4"/>
      <c r="BI149" s="4"/>
      <c r="BJ149" s="5"/>
      <c r="BK149" s="4"/>
      <c r="BO149" s="4"/>
      <c r="BP149" s="5"/>
      <c r="BQ149" s="4"/>
    </row>
    <row r="150" spans="5:69" s="3" customFormat="1" ht="14.4" x14ac:dyDescent="0.3">
      <c r="E150" s="57"/>
      <c r="F150" s="44"/>
      <c r="G150" s="45"/>
      <c r="H150" s="45"/>
      <c r="I150" s="57"/>
      <c r="K150" s="4"/>
      <c r="L150" s="5"/>
      <c r="M150" s="4"/>
      <c r="P150" s="4"/>
      <c r="Q150" s="5"/>
      <c r="R150" s="4"/>
      <c r="U150" s="4"/>
      <c r="V150" s="5"/>
      <c r="W150" s="4"/>
      <c r="Z150" s="4"/>
      <c r="AA150" s="5"/>
      <c r="AB150" s="4"/>
      <c r="AE150" s="4"/>
      <c r="AF150" s="5"/>
      <c r="AG150" s="4"/>
      <c r="AJ150" s="4"/>
      <c r="AK150" s="5"/>
      <c r="AL150" s="4"/>
      <c r="AO150" s="4"/>
      <c r="AP150" s="5"/>
      <c r="AQ150" s="4"/>
      <c r="AT150" s="4"/>
      <c r="AU150" s="5"/>
      <c r="AV150" s="4"/>
      <c r="AY150" s="4"/>
      <c r="AZ150" s="5"/>
      <c r="BA150" s="4"/>
      <c r="BD150" s="4"/>
      <c r="BE150" s="5"/>
      <c r="BF150" s="4"/>
      <c r="BI150" s="4"/>
      <c r="BJ150" s="5"/>
      <c r="BK150" s="4"/>
      <c r="BO150" s="4"/>
      <c r="BP150" s="5"/>
      <c r="BQ150" s="4"/>
    </row>
    <row r="151" spans="5:69" s="3" customFormat="1" ht="14.4" x14ac:dyDescent="0.3">
      <c r="E151" s="57"/>
      <c r="F151" s="44"/>
      <c r="G151" s="45"/>
      <c r="H151" s="45"/>
      <c r="I151" s="57"/>
      <c r="K151" s="4"/>
      <c r="L151" s="5"/>
      <c r="M151" s="4"/>
      <c r="P151" s="4"/>
      <c r="Q151" s="5"/>
      <c r="R151" s="4"/>
      <c r="U151" s="4"/>
      <c r="V151" s="5"/>
      <c r="W151" s="4"/>
      <c r="Z151" s="4"/>
      <c r="AA151" s="5"/>
      <c r="AB151" s="4"/>
      <c r="AE151" s="4"/>
      <c r="AF151" s="5"/>
      <c r="AG151" s="4"/>
      <c r="AJ151" s="4"/>
      <c r="AK151" s="5"/>
      <c r="AL151" s="4"/>
      <c r="AO151" s="4"/>
      <c r="AP151" s="5"/>
      <c r="AQ151" s="4"/>
      <c r="AT151" s="4"/>
      <c r="AU151" s="5"/>
      <c r="AV151" s="4"/>
      <c r="AY151" s="4"/>
      <c r="AZ151" s="5"/>
      <c r="BA151" s="4"/>
      <c r="BD151" s="4"/>
      <c r="BE151" s="5"/>
      <c r="BF151" s="4"/>
      <c r="BI151" s="4"/>
      <c r="BJ151" s="5"/>
      <c r="BK151" s="4"/>
      <c r="BO151" s="4"/>
      <c r="BP151" s="5"/>
      <c r="BQ151" s="4"/>
    </row>
    <row r="152" spans="5:69" s="3" customFormat="1" ht="14.4" x14ac:dyDescent="0.3">
      <c r="E152" s="57"/>
      <c r="F152" s="44"/>
      <c r="G152" s="45"/>
      <c r="H152" s="45"/>
      <c r="I152" s="57"/>
      <c r="K152" s="4"/>
      <c r="L152" s="5"/>
      <c r="M152" s="4"/>
      <c r="P152" s="4"/>
      <c r="Q152" s="5"/>
      <c r="R152" s="4"/>
      <c r="U152" s="4"/>
      <c r="V152" s="5"/>
      <c r="W152" s="4"/>
      <c r="Z152" s="4"/>
      <c r="AA152" s="5"/>
      <c r="AB152" s="4"/>
      <c r="AE152" s="4"/>
      <c r="AF152" s="5"/>
      <c r="AG152" s="4"/>
      <c r="AJ152" s="4"/>
      <c r="AK152" s="5"/>
      <c r="AL152" s="4"/>
      <c r="AO152" s="4"/>
      <c r="AP152" s="5"/>
      <c r="AQ152" s="4"/>
      <c r="AT152" s="4"/>
      <c r="AU152" s="5"/>
      <c r="AV152" s="4"/>
      <c r="AY152" s="4"/>
      <c r="AZ152" s="5"/>
      <c r="BA152" s="4"/>
      <c r="BD152" s="4"/>
      <c r="BE152" s="5"/>
      <c r="BF152" s="4"/>
      <c r="BI152" s="4"/>
      <c r="BJ152" s="5"/>
      <c r="BK152" s="4"/>
      <c r="BO152" s="4"/>
      <c r="BP152" s="5"/>
      <c r="BQ152" s="4"/>
    </row>
    <row r="153" spans="5:69" s="3" customFormat="1" ht="14.4" x14ac:dyDescent="0.3">
      <c r="E153" s="57"/>
      <c r="F153" s="44"/>
      <c r="G153" s="45"/>
      <c r="H153" s="45"/>
      <c r="I153" s="57"/>
      <c r="K153" s="4"/>
      <c r="L153" s="5"/>
      <c r="M153" s="4"/>
      <c r="P153" s="4"/>
      <c r="Q153" s="5"/>
      <c r="R153" s="4"/>
      <c r="U153" s="4"/>
      <c r="V153" s="5"/>
      <c r="W153" s="4"/>
      <c r="Z153" s="4"/>
      <c r="AA153" s="5"/>
      <c r="AB153" s="4"/>
      <c r="AE153" s="4"/>
      <c r="AF153" s="5"/>
      <c r="AG153" s="4"/>
      <c r="AJ153" s="4"/>
      <c r="AK153" s="5"/>
      <c r="AL153" s="4"/>
      <c r="AO153" s="4"/>
      <c r="AP153" s="5"/>
      <c r="AQ153" s="4"/>
      <c r="AT153" s="4"/>
      <c r="AU153" s="5"/>
      <c r="AV153" s="4"/>
      <c r="AY153" s="4"/>
      <c r="AZ153" s="5"/>
      <c r="BA153" s="4"/>
      <c r="BD153" s="4"/>
      <c r="BE153" s="5"/>
      <c r="BF153" s="4"/>
      <c r="BI153" s="4"/>
      <c r="BJ153" s="5"/>
      <c r="BK153" s="4"/>
      <c r="BO153" s="4"/>
      <c r="BP153" s="5"/>
      <c r="BQ153" s="4"/>
    </row>
    <row r="154" spans="5:69" s="3" customFormat="1" ht="14.4" x14ac:dyDescent="0.3">
      <c r="E154" s="57"/>
      <c r="F154" s="44"/>
      <c r="G154" s="45"/>
      <c r="H154" s="45"/>
      <c r="I154" s="57"/>
      <c r="K154" s="4"/>
      <c r="L154" s="5"/>
      <c r="M154" s="4"/>
      <c r="P154" s="4"/>
      <c r="Q154" s="5"/>
      <c r="R154" s="4"/>
      <c r="U154" s="4"/>
      <c r="V154" s="5"/>
      <c r="W154" s="4"/>
      <c r="Z154" s="4"/>
      <c r="AA154" s="5"/>
      <c r="AB154" s="4"/>
      <c r="AE154" s="4"/>
      <c r="AF154" s="5"/>
      <c r="AG154" s="4"/>
      <c r="AJ154" s="4"/>
      <c r="AK154" s="5"/>
      <c r="AL154" s="4"/>
      <c r="AO154" s="4"/>
      <c r="AP154" s="5"/>
      <c r="AQ154" s="4"/>
      <c r="AT154" s="4"/>
      <c r="AU154" s="5"/>
      <c r="AV154" s="4"/>
      <c r="AY154" s="4"/>
      <c r="AZ154" s="5"/>
      <c r="BA154" s="4"/>
      <c r="BD154" s="4"/>
      <c r="BE154" s="5"/>
      <c r="BF154" s="4"/>
      <c r="BI154" s="4"/>
      <c r="BJ154" s="5"/>
      <c r="BK154" s="4"/>
      <c r="BO154" s="4"/>
      <c r="BP154" s="5"/>
      <c r="BQ154" s="4"/>
    </row>
    <row r="155" spans="5:69" s="3" customFormat="1" ht="14.4" x14ac:dyDescent="0.3">
      <c r="E155" s="57"/>
      <c r="F155" s="44"/>
      <c r="G155" s="45"/>
      <c r="H155" s="45"/>
      <c r="I155" s="57"/>
      <c r="K155" s="4"/>
      <c r="L155" s="5"/>
      <c r="M155" s="4"/>
      <c r="P155" s="4"/>
      <c r="Q155" s="5"/>
      <c r="R155" s="4"/>
      <c r="U155" s="4"/>
      <c r="V155" s="5"/>
      <c r="W155" s="4"/>
      <c r="Z155" s="4"/>
      <c r="AA155" s="5"/>
      <c r="AB155" s="4"/>
      <c r="AE155" s="4"/>
      <c r="AF155" s="5"/>
      <c r="AG155" s="4"/>
      <c r="AJ155" s="4"/>
      <c r="AK155" s="5"/>
      <c r="AL155" s="4"/>
      <c r="AO155" s="4"/>
      <c r="AP155" s="5"/>
      <c r="AQ155" s="4"/>
      <c r="AT155" s="4"/>
      <c r="AU155" s="5"/>
      <c r="AV155" s="4"/>
      <c r="AY155" s="4"/>
      <c r="AZ155" s="5"/>
      <c r="BA155" s="4"/>
      <c r="BD155" s="4"/>
      <c r="BE155" s="5"/>
      <c r="BF155" s="4"/>
      <c r="BI155" s="4"/>
      <c r="BJ155" s="5"/>
      <c r="BK155" s="4"/>
      <c r="BO155" s="4"/>
      <c r="BP155" s="5"/>
      <c r="BQ155" s="4"/>
    </row>
    <row r="156" spans="5:69" s="3" customFormat="1" ht="14.4" x14ac:dyDescent="0.3">
      <c r="E156" s="57"/>
      <c r="F156" s="44"/>
      <c r="G156" s="45"/>
      <c r="H156" s="45"/>
      <c r="I156" s="57"/>
      <c r="K156" s="4"/>
      <c r="L156" s="5"/>
      <c r="M156" s="4"/>
      <c r="P156" s="4"/>
      <c r="Q156" s="5"/>
      <c r="R156" s="4"/>
      <c r="U156" s="4"/>
      <c r="V156" s="5"/>
      <c r="W156" s="4"/>
      <c r="Z156" s="4"/>
      <c r="AA156" s="5"/>
      <c r="AB156" s="4"/>
      <c r="AE156" s="4"/>
      <c r="AF156" s="5"/>
      <c r="AG156" s="4"/>
      <c r="AJ156" s="4"/>
      <c r="AK156" s="5"/>
      <c r="AL156" s="4"/>
      <c r="AO156" s="4"/>
      <c r="AP156" s="5"/>
      <c r="AQ156" s="4"/>
      <c r="AT156" s="4"/>
      <c r="AU156" s="5"/>
      <c r="AV156" s="4"/>
      <c r="AY156" s="4"/>
      <c r="AZ156" s="5"/>
      <c r="BA156" s="4"/>
      <c r="BD156" s="4"/>
      <c r="BE156" s="5"/>
      <c r="BF156" s="4"/>
      <c r="BI156" s="4"/>
      <c r="BJ156" s="5"/>
      <c r="BK156" s="4"/>
      <c r="BO156" s="4"/>
      <c r="BP156" s="5"/>
      <c r="BQ156" s="4"/>
    </row>
    <row r="157" spans="5:69" s="3" customFormat="1" ht="14.4" x14ac:dyDescent="0.3">
      <c r="E157" s="57"/>
      <c r="F157" s="44"/>
      <c r="G157" s="45"/>
      <c r="H157" s="45"/>
      <c r="I157" s="57"/>
      <c r="K157" s="4"/>
      <c r="L157" s="5"/>
      <c r="M157" s="4"/>
      <c r="P157" s="4"/>
      <c r="Q157" s="5"/>
      <c r="R157" s="4"/>
      <c r="U157" s="4"/>
      <c r="V157" s="5"/>
      <c r="W157" s="4"/>
      <c r="Z157" s="4"/>
      <c r="AA157" s="5"/>
      <c r="AB157" s="4"/>
      <c r="AE157" s="4"/>
      <c r="AF157" s="5"/>
      <c r="AG157" s="4"/>
      <c r="AJ157" s="4"/>
      <c r="AK157" s="5"/>
      <c r="AL157" s="4"/>
      <c r="AO157" s="4"/>
      <c r="AP157" s="5"/>
      <c r="AQ157" s="4"/>
      <c r="AT157" s="4"/>
      <c r="AU157" s="5"/>
      <c r="AV157" s="4"/>
      <c r="AY157" s="4"/>
      <c r="AZ157" s="5"/>
      <c r="BA157" s="4"/>
      <c r="BD157" s="4"/>
      <c r="BE157" s="5"/>
      <c r="BF157" s="4"/>
      <c r="BI157" s="4"/>
      <c r="BJ157" s="5"/>
      <c r="BK157" s="4"/>
      <c r="BO157" s="4"/>
      <c r="BP157" s="5"/>
      <c r="BQ157" s="4"/>
    </row>
    <row r="158" spans="5:69" s="3" customFormat="1" ht="14.4" x14ac:dyDescent="0.3">
      <c r="E158" s="57"/>
      <c r="F158" s="44"/>
      <c r="G158" s="45"/>
      <c r="H158" s="45"/>
      <c r="I158" s="57"/>
      <c r="K158" s="4"/>
      <c r="L158" s="5"/>
      <c r="M158" s="4"/>
      <c r="P158" s="4"/>
      <c r="Q158" s="5"/>
      <c r="R158" s="4"/>
      <c r="U158" s="4"/>
      <c r="V158" s="5"/>
      <c r="W158" s="4"/>
      <c r="Z158" s="4"/>
      <c r="AA158" s="5"/>
      <c r="AB158" s="4"/>
      <c r="AE158" s="4"/>
      <c r="AF158" s="5"/>
      <c r="AG158" s="4"/>
      <c r="AJ158" s="4"/>
      <c r="AK158" s="5"/>
      <c r="AL158" s="4"/>
      <c r="AO158" s="4"/>
      <c r="AP158" s="5"/>
      <c r="AQ158" s="4"/>
      <c r="AT158" s="4"/>
      <c r="AU158" s="5"/>
      <c r="AV158" s="4"/>
      <c r="AY158" s="4"/>
      <c r="AZ158" s="5"/>
      <c r="BA158" s="4"/>
      <c r="BD158" s="4"/>
      <c r="BE158" s="5"/>
      <c r="BF158" s="4"/>
      <c r="BI158" s="4"/>
      <c r="BJ158" s="5"/>
      <c r="BK158" s="4"/>
      <c r="BO158" s="4"/>
      <c r="BP158" s="5"/>
      <c r="BQ158" s="4"/>
    </row>
    <row r="159" spans="5:69" s="3" customFormat="1" ht="14.4" x14ac:dyDescent="0.3">
      <c r="E159" s="57"/>
      <c r="F159" s="44"/>
      <c r="G159" s="45"/>
      <c r="H159" s="45"/>
      <c r="I159" s="57"/>
      <c r="K159" s="4"/>
      <c r="L159" s="5"/>
      <c r="M159" s="4"/>
      <c r="P159" s="4"/>
      <c r="Q159" s="5"/>
      <c r="R159" s="4"/>
      <c r="U159" s="4"/>
      <c r="V159" s="5"/>
      <c r="W159" s="4"/>
      <c r="Z159" s="4"/>
      <c r="AA159" s="5"/>
      <c r="AB159" s="4"/>
      <c r="AE159" s="4"/>
      <c r="AF159" s="5"/>
      <c r="AG159" s="4"/>
      <c r="AJ159" s="4"/>
      <c r="AK159" s="5"/>
      <c r="AL159" s="4"/>
      <c r="AO159" s="4"/>
      <c r="AP159" s="5"/>
      <c r="AQ159" s="4"/>
      <c r="AT159" s="4"/>
      <c r="AU159" s="5"/>
      <c r="AV159" s="4"/>
      <c r="AY159" s="4"/>
      <c r="AZ159" s="5"/>
      <c r="BA159" s="4"/>
      <c r="BD159" s="4"/>
      <c r="BE159" s="5"/>
      <c r="BF159" s="4"/>
      <c r="BI159" s="4"/>
      <c r="BJ159" s="5"/>
      <c r="BK159" s="4"/>
      <c r="BO159" s="4"/>
      <c r="BP159" s="5"/>
      <c r="BQ159" s="4"/>
    </row>
    <row r="160" spans="5:69" s="3" customFormat="1" ht="14.4" x14ac:dyDescent="0.3">
      <c r="E160" s="57"/>
      <c r="F160" s="44"/>
      <c r="G160" s="45"/>
      <c r="H160" s="45"/>
      <c r="I160" s="57"/>
      <c r="K160" s="4"/>
      <c r="L160" s="5"/>
      <c r="M160" s="4"/>
      <c r="P160" s="4"/>
      <c r="Q160" s="5"/>
      <c r="R160" s="4"/>
      <c r="U160" s="4"/>
      <c r="V160" s="5"/>
      <c r="W160" s="4"/>
      <c r="Z160" s="4"/>
      <c r="AA160" s="5"/>
      <c r="AB160" s="4"/>
      <c r="AE160" s="4"/>
      <c r="AF160" s="5"/>
      <c r="AG160" s="4"/>
      <c r="AJ160" s="4"/>
      <c r="AK160" s="5"/>
      <c r="AL160" s="4"/>
      <c r="AO160" s="4"/>
      <c r="AP160" s="5"/>
      <c r="AQ160" s="4"/>
      <c r="AT160" s="4"/>
      <c r="AU160" s="5"/>
      <c r="AV160" s="4"/>
      <c r="AY160" s="4"/>
      <c r="AZ160" s="5"/>
      <c r="BA160" s="4"/>
      <c r="BD160" s="4"/>
      <c r="BE160" s="5"/>
      <c r="BF160" s="4"/>
      <c r="BI160" s="4"/>
      <c r="BJ160" s="5"/>
      <c r="BK160" s="4"/>
      <c r="BO160" s="4"/>
      <c r="BP160" s="5"/>
      <c r="BQ160" s="4"/>
    </row>
    <row r="161" spans="5:69" s="3" customFormat="1" ht="14.4" x14ac:dyDescent="0.3">
      <c r="E161" s="57"/>
      <c r="F161" s="44"/>
      <c r="G161" s="45"/>
      <c r="H161" s="45"/>
      <c r="I161" s="57"/>
      <c r="K161" s="4"/>
      <c r="L161" s="5"/>
      <c r="M161" s="4"/>
      <c r="P161" s="4"/>
      <c r="Q161" s="5"/>
      <c r="R161" s="4"/>
      <c r="U161" s="4"/>
      <c r="V161" s="5"/>
      <c r="W161" s="4"/>
      <c r="Z161" s="4"/>
      <c r="AA161" s="5"/>
      <c r="AB161" s="4"/>
      <c r="AE161" s="4"/>
      <c r="AF161" s="5"/>
      <c r="AG161" s="4"/>
      <c r="AJ161" s="4"/>
      <c r="AK161" s="5"/>
      <c r="AL161" s="4"/>
      <c r="AO161" s="4"/>
      <c r="AP161" s="5"/>
      <c r="AQ161" s="4"/>
      <c r="AT161" s="4"/>
      <c r="AU161" s="5"/>
      <c r="AV161" s="4"/>
      <c r="AY161" s="4"/>
      <c r="AZ161" s="5"/>
      <c r="BA161" s="4"/>
      <c r="BD161" s="4"/>
      <c r="BE161" s="5"/>
      <c r="BF161" s="4"/>
      <c r="BI161" s="4"/>
      <c r="BJ161" s="5"/>
      <c r="BK161" s="4"/>
      <c r="BO161" s="4"/>
      <c r="BP161" s="5"/>
      <c r="BQ161" s="4"/>
    </row>
    <row r="162" spans="5:69" s="3" customFormat="1" ht="14.4" x14ac:dyDescent="0.3">
      <c r="E162" s="57"/>
      <c r="F162" s="44"/>
      <c r="G162" s="45"/>
      <c r="H162" s="45"/>
      <c r="I162" s="57"/>
      <c r="K162" s="4"/>
      <c r="L162" s="5"/>
      <c r="M162" s="4"/>
      <c r="P162" s="4"/>
      <c r="Q162" s="5"/>
      <c r="R162" s="4"/>
      <c r="U162" s="4"/>
      <c r="V162" s="5"/>
      <c r="W162" s="4"/>
      <c r="Z162" s="4"/>
      <c r="AA162" s="5"/>
      <c r="AB162" s="4"/>
      <c r="AE162" s="4"/>
      <c r="AF162" s="5"/>
      <c r="AG162" s="4"/>
      <c r="AJ162" s="4"/>
      <c r="AK162" s="5"/>
      <c r="AL162" s="4"/>
      <c r="AO162" s="4"/>
      <c r="AP162" s="5"/>
      <c r="AQ162" s="4"/>
      <c r="AT162" s="4"/>
      <c r="AU162" s="5"/>
      <c r="AV162" s="4"/>
      <c r="AY162" s="4"/>
      <c r="AZ162" s="5"/>
      <c r="BA162" s="4"/>
      <c r="BD162" s="4"/>
      <c r="BE162" s="5"/>
      <c r="BF162" s="4"/>
      <c r="BI162" s="4"/>
      <c r="BJ162" s="5"/>
      <c r="BK162" s="4"/>
      <c r="BO162" s="4"/>
      <c r="BP162" s="5"/>
      <c r="BQ162" s="4"/>
    </row>
    <row r="163" spans="5:69" s="3" customFormat="1" ht="14.4" x14ac:dyDescent="0.3">
      <c r="E163" s="57"/>
      <c r="F163" s="44"/>
      <c r="G163" s="45"/>
      <c r="H163" s="45"/>
      <c r="I163" s="57"/>
      <c r="K163" s="4"/>
      <c r="L163" s="5"/>
      <c r="M163" s="4"/>
      <c r="P163" s="4"/>
      <c r="Q163" s="5"/>
      <c r="R163" s="4"/>
      <c r="U163" s="4"/>
      <c r="V163" s="5"/>
      <c r="W163" s="4"/>
      <c r="Z163" s="4"/>
      <c r="AA163" s="5"/>
      <c r="AB163" s="4"/>
      <c r="AE163" s="4"/>
      <c r="AF163" s="5"/>
      <c r="AG163" s="4"/>
      <c r="AJ163" s="4"/>
      <c r="AK163" s="5"/>
      <c r="AL163" s="4"/>
      <c r="AO163" s="4"/>
      <c r="AP163" s="5"/>
      <c r="AQ163" s="4"/>
      <c r="AT163" s="4"/>
      <c r="AU163" s="5"/>
      <c r="AV163" s="4"/>
      <c r="AY163" s="4"/>
      <c r="AZ163" s="5"/>
      <c r="BA163" s="4"/>
      <c r="BD163" s="4"/>
      <c r="BE163" s="5"/>
      <c r="BF163" s="4"/>
      <c r="BI163" s="4"/>
      <c r="BJ163" s="5"/>
      <c r="BK163" s="4"/>
      <c r="BO163" s="4"/>
      <c r="BP163" s="5"/>
      <c r="BQ163" s="4"/>
    </row>
    <row r="164" spans="5:69" s="3" customFormat="1" ht="14.4" x14ac:dyDescent="0.3">
      <c r="E164" s="57"/>
      <c r="F164" s="44"/>
      <c r="G164" s="45"/>
      <c r="H164" s="45"/>
      <c r="I164" s="57"/>
      <c r="K164" s="4"/>
      <c r="L164" s="5"/>
      <c r="M164" s="4"/>
      <c r="P164" s="4"/>
      <c r="Q164" s="5"/>
      <c r="R164" s="4"/>
      <c r="U164" s="4"/>
      <c r="V164" s="5"/>
      <c r="W164" s="4"/>
      <c r="Z164" s="4"/>
      <c r="AA164" s="5"/>
      <c r="AB164" s="4"/>
      <c r="AE164" s="4"/>
      <c r="AF164" s="5"/>
      <c r="AG164" s="4"/>
      <c r="AJ164" s="4"/>
      <c r="AK164" s="5"/>
      <c r="AL164" s="4"/>
      <c r="AO164" s="4"/>
      <c r="AP164" s="5"/>
      <c r="AQ164" s="4"/>
      <c r="AT164" s="4"/>
      <c r="AU164" s="5"/>
      <c r="AV164" s="4"/>
      <c r="AY164" s="4"/>
      <c r="AZ164" s="5"/>
      <c r="BA164" s="4"/>
      <c r="BD164" s="4"/>
      <c r="BE164" s="5"/>
      <c r="BF164" s="4"/>
      <c r="BI164" s="4"/>
      <c r="BJ164" s="5"/>
      <c r="BK164" s="4"/>
      <c r="BO164" s="4"/>
      <c r="BP164" s="5"/>
      <c r="BQ164" s="4"/>
    </row>
    <row r="165" spans="5:69" s="3" customFormat="1" ht="14.4" x14ac:dyDescent="0.3">
      <c r="E165" s="57"/>
      <c r="F165" s="44"/>
      <c r="G165" s="45"/>
      <c r="H165" s="45"/>
      <c r="I165" s="57"/>
      <c r="K165" s="4"/>
      <c r="L165" s="5"/>
      <c r="M165" s="4"/>
      <c r="P165" s="4"/>
      <c r="Q165" s="5"/>
      <c r="R165" s="4"/>
      <c r="U165" s="4"/>
      <c r="V165" s="5"/>
      <c r="W165" s="4"/>
      <c r="Z165" s="4"/>
      <c r="AA165" s="5"/>
      <c r="AB165" s="4"/>
      <c r="AE165" s="4"/>
      <c r="AF165" s="5"/>
      <c r="AG165" s="4"/>
      <c r="AJ165" s="4"/>
      <c r="AK165" s="5"/>
      <c r="AL165" s="4"/>
      <c r="AO165" s="4"/>
      <c r="AP165" s="5"/>
      <c r="AQ165" s="4"/>
      <c r="AT165" s="4"/>
      <c r="AU165" s="5"/>
      <c r="AV165" s="4"/>
      <c r="AY165" s="4"/>
      <c r="AZ165" s="5"/>
      <c r="BA165" s="4"/>
      <c r="BD165" s="4"/>
      <c r="BE165" s="5"/>
      <c r="BF165" s="4"/>
      <c r="BI165" s="4"/>
      <c r="BJ165" s="5"/>
      <c r="BK165" s="4"/>
      <c r="BO165" s="4"/>
      <c r="BP165" s="5"/>
      <c r="BQ165" s="4"/>
    </row>
    <row r="166" spans="5:69" s="3" customFormat="1" ht="14.4" x14ac:dyDescent="0.3">
      <c r="E166" s="57"/>
      <c r="F166" s="44"/>
      <c r="G166" s="45"/>
      <c r="H166" s="45"/>
      <c r="I166" s="57"/>
      <c r="K166" s="4"/>
      <c r="L166" s="5"/>
      <c r="M166" s="4"/>
      <c r="P166" s="4"/>
      <c r="Q166" s="5"/>
      <c r="R166" s="4"/>
      <c r="U166" s="4"/>
      <c r="V166" s="5"/>
      <c r="W166" s="4"/>
      <c r="Z166" s="4"/>
      <c r="AA166" s="5"/>
      <c r="AB166" s="4"/>
      <c r="AE166" s="4"/>
      <c r="AF166" s="5"/>
      <c r="AG166" s="4"/>
      <c r="AJ166" s="4"/>
      <c r="AK166" s="5"/>
      <c r="AL166" s="4"/>
      <c r="AO166" s="4"/>
      <c r="AP166" s="5"/>
      <c r="AQ166" s="4"/>
      <c r="AT166" s="4"/>
      <c r="AU166" s="5"/>
      <c r="AV166" s="4"/>
      <c r="AY166" s="4"/>
      <c r="AZ166" s="5"/>
      <c r="BA166" s="4"/>
      <c r="BD166" s="4"/>
      <c r="BE166" s="5"/>
      <c r="BF166" s="4"/>
      <c r="BI166" s="4"/>
      <c r="BJ166" s="5"/>
      <c r="BK166" s="4"/>
      <c r="BO166" s="4"/>
      <c r="BP166" s="5"/>
      <c r="BQ166" s="4"/>
    </row>
    <row r="167" spans="5:69" s="3" customFormat="1" ht="14.4" x14ac:dyDescent="0.3">
      <c r="E167" s="57"/>
      <c r="F167" s="44"/>
      <c r="G167" s="45"/>
      <c r="H167" s="45"/>
      <c r="I167" s="57"/>
      <c r="K167" s="4"/>
      <c r="L167" s="5"/>
      <c r="M167" s="4"/>
      <c r="P167" s="4"/>
      <c r="Q167" s="5"/>
      <c r="R167" s="4"/>
      <c r="U167" s="4"/>
      <c r="V167" s="5"/>
      <c r="W167" s="4"/>
      <c r="Z167" s="4"/>
      <c r="AA167" s="5"/>
      <c r="AB167" s="4"/>
      <c r="AE167" s="4"/>
      <c r="AF167" s="5"/>
      <c r="AG167" s="4"/>
      <c r="AJ167" s="4"/>
      <c r="AK167" s="5"/>
      <c r="AL167" s="4"/>
      <c r="AO167" s="4"/>
      <c r="AP167" s="5"/>
      <c r="AQ167" s="4"/>
      <c r="AT167" s="4"/>
      <c r="AU167" s="5"/>
      <c r="AV167" s="4"/>
      <c r="AY167" s="4"/>
      <c r="AZ167" s="5"/>
      <c r="BA167" s="4"/>
      <c r="BD167" s="4"/>
      <c r="BE167" s="5"/>
      <c r="BF167" s="4"/>
      <c r="BI167" s="4"/>
      <c r="BJ167" s="5"/>
      <c r="BK167" s="4"/>
      <c r="BO167" s="4"/>
      <c r="BP167" s="5"/>
      <c r="BQ167" s="4"/>
    </row>
    <row r="168" spans="5:69" s="3" customFormat="1" ht="14.4" x14ac:dyDescent="0.3">
      <c r="E168" s="57"/>
      <c r="F168" s="44"/>
      <c r="G168" s="45"/>
      <c r="H168" s="45"/>
      <c r="I168" s="57"/>
      <c r="K168" s="4"/>
      <c r="L168" s="5"/>
      <c r="M168" s="4"/>
      <c r="P168" s="4"/>
      <c r="Q168" s="5"/>
      <c r="R168" s="4"/>
      <c r="U168" s="4"/>
      <c r="V168" s="5"/>
      <c r="W168" s="4"/>
      <c r="Z168" s="4"/>
      <c r="AA168" s="5"/>
      <c r="AB168" s="4"/>
      <c r="AE168" s="4"/>
      <c r="AF168" s="5"/>
      <c r="AG168" s="4"/>
      <c r="AJ168" s="4"/>
      <c r="AK168" s="5"/>
      <c r="AL168" s="4"/>
      <c r="AO168" s="4"/>
      <c r="AP168" s="5"/>
      <c r="AQ168" s="4"/>
      <c r="AT168" s="4"/>
      <c r="AU168" s="5"/>
      <c r="AV168" s="4"/>
      <c r="AY168" s="4"/>
      <c r="AZ168" s="5"/>
      <c r="BA168" s="4"/>
      <c r="BD168" s="4"/>
      <c r="BE168" s="5"/>
      <c r="BF168" s="4"/>
      <c r="BI168" s="4"/>
      <c r="BJ168" s="5"/>
      <c r="BK168" s="4"/>
      <c r="BO168" s="4"/>
      <c r="BP168" s="5"/>
      <c r="BQ168" s="4"/>
    </row>
    <row r="169" spans="5:69" s="3" customFormat="1" ht="14.4" x14ac:dyDescent="0.3">
      <c r="E169" s="57"/>
      <c r="F169" s="44"/>
      <c r="G169" s="45"/>
      <c r="H169" s="45"/>
      <c r="I169" s="57"/>
      <c r="K169" s="4"/>
      <c r="L169" s="5"/>
      <c r="M169" s="4"/>
      <c r="P169" s="4"/>
      <c r="Q169" s="5"/>
      <c r="R169" s="4"/>
      <c r="U169" s="4"/>
      <c r="V169" s="5"/>
      <c r="W169" s="4"/>
      <c r="Z169" s="4"/>
      <c r="AA169" s="5"/>
      <c r="AB169" s="4"/>
      <c r="AE169" s="4"/>
      <c r="AF169" s="5"/>
      <c r="AG169" s="4"/>
      <c r="AJ169" s="4"/>
      <c r="AK169" s="5"/>
      <c r="AL169" s="4"/>
      <c r="AO169" s="4"/>
      <c r="AP169" s="5"/>
      <c r="AQ169" s="4"/>
      <c r="AT169" s="4"/>
      <c r="AU169" s="5"/>
      <c r="AV169" s="4"/>
      <c r="AY169" s="4"/>
      <c r="AZ169" s="5"/>
      <c r="BA169" s="4"/>
      <c r="BD169" s="4"/>
      <c r="BE169" s="5"/>
      <c r="BF169" s="4"/>
      <c r="BI169" s="4"/>
      <c r="BJ169" s="5"/>
      <c r="BK169" s="4"/>
      <c r="BO169" s="4"/>
      <c r="BP169" s="5"/>
      <c r="BQ169" s="4"/>
    </row>
    <row r="170" spans="5:69" s="3" customFormat="1" ht="14.4" x14ac:dyDescent="0.3">
      <c r="E170" s="57"/>
      <c r="F170" s="44"/>
      <c r="G170" s="45"/>
      <c r="H170" s="45"/>
      <c r="I170" s="57"/>
      <c r="K170" s="4"/>
      <c r="L170" s="5"/>
      <c r="M170" s="4"/>
      <c r="P170" s="4"/>
      <c r="Q170" s="5"/>
      <c r="R170" s="4"/>
      <c r="U170" s="4"/>
      <c r="V170" s="5"/>
      <c r="W170" s="4"/>
      <c r="Z170" s="4"/>
      <c r="AA170" s="5"/>
      <c r="AB170" s="4"/>
      <c r="AE170" s="4"/>
      <c r="AF170" s="5"/>
      <c r="AG170" s="4"/>
      <c r="AJ170" s="4"/>
      <c r="AK170" s="5"/>
      <c r="AL170" s="4"/>
      <c r="AO170" s="4"/>
      <c r="AP170" s="5"/>
      <c r="AQ170" s="4"/>
      <c r="AT170" s="4"/>
      <c r="AU170" s="5"/>
      <c r="AV170" s="4"/>
      <c r="AY170" s="4"/>
      <c r="AZ170" s="5"/>
      <c r="BA170" s="4"/>
      <c r="BD170" s="4"/>
      <c r="BE170" s="5"/>
      <c r="BF170" s="4"/>
      <c r="BI170" s="4"/>
      <c r="BJ170" s="5"/>
      <c r="BK170" s="4"/>
      <c r="BO170" s="4"/>
      <c r="BP170" s="5"/>
      <c r="BQ170" s="4"/>
    </row>
    <row r="171" spans="5:69" s="3" customFormat="1" ht="14.4" x14ac:dyDescent="0.3">
      <c r="E171" s="57"/>
      <c r="F171" s="44"/>
      <c r="G171" s="45"/>
      <c r="H171" s="45"/>
      <c r="I171" s="57"/>
      <c r="K171" s="4"/>
      <c r="L171" s="5"/>
      <c r="M171" s="4"/>
      <c r="P171" s="4"/>
      <c r="Q171" s="5"/>
      <c r="R171" s="4"/>
      <c r="U171" s="4"/>
      <c r="V171" s="5"/>
      <c r="W171" s="4"/>
      <c r="Z171" s="4"/>
      <c r="AA171" s="5"/>
      <c r="AB171" s="4"/>
      <c r="AE171" s="4"/>
      <c r="AF171" s="5"/>
      <c r="AG171" s="4"/>
      <c r="AJ171" s="4"/>
      <c r="AK171" s="5"/>
      <c r="AL171" s="4"/>
      <c r="AO171" s="4"/>
      <c r="AP171" s="5"/>
      <c r="AQ171" s="4"/>
      <c r="AT171" s="4"/>
      <c r="AU171" s="5"/>
      <c r="AV171" s="4"/>
      <c r="AY171" s="4"/>
      <c r="AZ171" s="5"/>
      <c r="BA171" s="4"/>
      <c r="BD171" s="4"/>
      <c r="BE171" s="5"/>
      <c r="BF171" s="4"/>
      <c r="BI171" s="4"/>
      <c r="BJ171" s="5"/>
      <c r="BK171" s="4"/>
      <c r="BO171" s="4"/>
      <c r="BP171" s="5"/>
      <c r="BQ171" s="4"/>
    </row>
    <row r="172" spans="5:69" s="3" customFormat="1" ht="14.4" x14ac:dyDescent="0.3">
      <c r="E172" s="57"/>
      <c r="F172" s="44"/>
      <c r="G172" s="45"/>
      <c r="H172" s="45"/>
      <c r="I172" s="57"/>
      <c r="K172" s="4"/>
      <c r="L172" s="5"/>
      <c r="M172" s="4"/>
      <c r="P172" s="4"/>
      <c r="Q172" s="5"/>
      <c r="R172" s="4"/>
      <c r="U172" s="4"/>
      <c r="V172" s="5"/>
      <c r="W172" s="4"/>
      <c r="Z172" s="4"/>
      <c r="AA172" s="5"/>
      <c r="AB172" s="4"/>
      <c r="AE172" s="4"/>
      <c r="AF172" s="5"/>
      <c r="AG172" s="4"/>
      <c r="AJ172" s="4"/>
      <c r="AK172" s="5"/>
      <c r="AL172" s="4"/>
      <c r="AO172" s="4"/>
      <c r="AP172" s="5"/>
      <c r="AQ172" s="4"/>
      <c r="AT172" s="4"/>
      <c r="AU172" s="5"/>
      <c r="AV172" s="4"/>
      <c r="AY172" s="4"/>
      <c r="AZ172" s="5"/>
      <c r="BA172" s="4"/>
      <c r="BD172" s="4"/>
      <c r="BE172" s="5"/>
      <c r="BF172" s="4"/>
      <c r="BI172" s="4"/>
      <c r="BJ172" s="5"/>
      <c r="BK172" s="4"/>
      <c r="BO172" s="4"/>
      <c r="BP172" s="5"/>
      <c r="BQ172" s="4"/>
    </row>
    <row r="173" spans="5:69" s="3" customFormat="1" ht="14.4" x14ac:dyDescent="0.3">
      <c r="E173" s="57"/>
      <c r="F173" s="44"/>
      <c r="G173" s="45"/>
      <c r="H173" s="45"/>
      <c r="I173" s="57"/>
      <c r="K173" s="4"/>
      <c r="L173" s="5"/>
      <c r="M173" s="4"/>
      <c r="P173" s="4"/>
      <c r="Q173" s="5"/>
      <c r="R173" s="4"/>
      <c r="U173" s="4"/>
      <c r="V173" s="5"/>
      <c r="W173" s="4"/>
      <c r="Z173" s="4"/>
      <c r="AA173" s="5"/>
      <c r="AB173" s="4"/>
      <c r="AE173" s="4"/>
      <c r="AF173" s="5"/>
      <c r="AG173" s="4"/>
      <c r="AJ173" s="4"/>
      <c r="AK173" s="5"/>
      <c r="AL173" s="4"/>
      <c r="AO173" s="4"/>
      <c r="AP173" s="5"/>
      <c r="AQ173" s="4"/>
      <c r="AT173" s="4"/>
      <c r="AU173" s="5"/>
      <c r="AV173" s="4"/>
      <c r="AY173" s="4"/>
      <c r="AZ173" s="5"/>
      <c r="BA173" s="4"/>
      <c r="BD173" s="4"/>
      <c r="BE173" s="5"/>
      <c r="BF173" s="4"/>
      <c r="BI173" s="4"/>
      <c r="BJ173" s="5"/>
      <c r="BK173" s="4"/>
      <c r="BO173" s="4"/>
      <c r="BP173" s="5"/>
      <c r="BQ173" s="4"/>
    </row>
    <row r="174" spans="5:69" s="3" customFormat="1" ht="14.4" x14ac:dyDescent="0.3">
      <c r="E174" s="57"/>
      <c r="F174" s="44"/>
      <c r="G174" s="45"/>
      <c r="H174" s="45"/>
      <c r="I174" s="57"/>
      <c r="K174" s="4"/>
      <c r="L174" s="5"/>
      <c r="M174" s="4"/>
      <c r="P174" s="4"/>
      <c r="Q174" s="5"/>
      <c r="R174" s="4"/>
      <c r="U174" s="4"/>
      <c r="V174" s="5"/>
      <c r="W174" s="4"/>
      <c r="Z174" s="4"/>
      <c r="AA174" s="5"/>
      <c r="AB174" s="4"/>
      <c r="AE174" s="4"/>
      <c r="AF174" s="5"/>
      <c r="AG174" s="4"/>
      <c r="AJ174" s="4"/>
      <c r="AK174" s="5"/>
      <c r="AL174" s="4"/>
      <c r="AO174" s="4"/>
      <c r="AP174" s="5"/>
      <c r="AQ174" s="4"/>
      <c r="AT174" s="4"/>
      <c r="AU174" s="5"/>
      <c r="AV174" s="4"/>
      <c r="AY174" s="4"/>
      <c r="AZ174" s="5"/>
      <c r="BA174" s="4"/>
      <c r="BD174" s="4"/>
      <c r="BE174" s="5"/>
      <c r="BF174" s="4"/>
      <c r="BI174" s="4"/>
      <c r="BJ174" s="5"/>
      <c r="BK174" s="4"/>
      <c r="BO174" s="4"/>
      <c r="BP174" s="5"/>
      <c r="BQ174" s="4"/>
    </row>
    <row r="175" spans="5:69" s="3" customFormat="1" ht="14.4" x14ac:dyDescent="0.3">
      <c r="E175" s="57"/>
      <c r="F175" s="44"/>
      <c r="G175" s="45"/>
      <c r="H175" s="45"/>
      <c r="I175" s="57"/>
      <c r="K175" s="4"/>
      <c r="L175" s="5"/>
      <c r="M175" s="4"/>
      <c r="P175" s="4"/>
      <c r="Q175" s="5"/>
      <c r="R175" s="4"/>
      <c r="U175" s="4"/>
      <c r="V175" s="5"/>
      <c r="W175" s="4"/>
      <c r="Z175" s="4"/>
      <c r="AA175" s="5"/>
      <c r="AB175" s="4"/>
      <c r="AE175" s="4"/>
      <c r="AF175" s="5"/>
      <c r="AG175" s="4"/>
      <c r="AJ175" s="4"/>
      <c r="AK175" s="5"/>
      <c r="AL175" s="4"/>
      <c r="AO175" s="4"/>
      <c r="AP175" s="5"/>
      <c r="AQ175" s="4"/>
      <c r="AT175" s="4"/>
      <c r="AU175" s="5"/>
      <c r="AV175" s="4"/>
      <c r="AY175" s="4"/>
      <c r="AZ175" s="5"/>
      <c r="BA175" s="4"/>
      <c r="BD175" s="4"/>
      <c r="BE175" s="5"/>
      <c r="BF175" s="4"/>
      <c r="BI175" s="4"/>
      <c r="BJ175" s="5"/>
      <c r="BK175" s="4"/>
      <c r="BO175" s="4"/>
      <c r="BP175" s="5"/>
      <c r="BQ175" s="4"/>
    </row>
    <row r="176" spans="5:69" s="3" customFormat="1" ht="14.4" x14ac:dyDescent="0.3">
      <c r="E176" s="57"/>
      <c r="F176" s="44"/>
      <c r="G176" s="45"/>
      <c r="H176" s="45"/>
      <c r="I176" s="57"/>
      <c r="K176" s="4"/>
      <c r="L176" s="5"/>
      <c r="M176" s="4"/>
      <c r="P176" s="4"/>
      <c r="Q176" s="5"/>
      <c r="R176" s="4"/>
      <c r="U176" s="4"/>
      <c r="V176" s="5"/>
      <c r="W176" s="4"/>
      <c r="Z176" s="4"/>
      <c r="AA176" s="5"/>
      <c r="AB176" s="4"/>
      <c r="AE176" s="4"/>
      <c r="AF176" s="5"/>
      <c r="AG176" s="4"/>
      <c r="AJ176" s="4"/>
      <c r="AK176" s="5"/>
      <c r="AL176" s="4"/>
      <c r="AO176" s="4"/>
      <c r="AP176" s="5"/>
      <c r="AQ176" s="4"/>
      <c r="AT176" s="4"/>
      <c r="AU176" s="5"/>
      <c r="AV176" s="4"/>
      <c r="AY176" s="4"/>
      <c r="AZ176" s="5"/>
      <c r="BA176" s="4"/>
      <c r="BD176" s="4"/>
      <c r="BE176" s="5"/>
      <c r="BF176" s="4"/>
      <c r="BI176" s="4"/>
      <c r="BJ176" s="5"/>
      <c r="BK176" s="4"/>
      <c r="BO176" s="4"/>
      <c r="BP176" s="5"/>
      <c r="BQ176" s="4"/>
    </row>
    <row r="177" spans="5:69" s="3" customFormat="1" ht="14.4" x14ac:dyDescent="0.3">
      <c r="E177" s="57"/>
      <c r="F177" s="44"/>
      <c r="G177" s="45"/>
      <c r="H177" s="45"/>
      <c r="I177" s="57"/>
      <c r="K177" s="4"/>
      <c r="L177" s="5"/>
      <c r="M177" s="4"/>
      <c r="P177" s="4"/>
      <c r="Q177" s="5"/>
      <c r="R177" s="4"/>
      <c r="U177" s="4"/>
      <c r="V177" s="5"/>
      <c r="W177" s="4"/>
      <c r="Z177" s="4"/>
      <c r="AA177" s="5"/>
      <c r="AB177" s="4"/>
      <c r="AE177" s="4"/>
      <c r="AF177" s="5"/>
      <c r="AG177" s="4"/>
      <c r="AJ177" s="4"/>
      <c r="AK177" s="5"/>
      <c r="AL177" s="4"/>
      <c r="AO177" s="4"/>
      <c r="AP177" s="5"/>
      <c r="AQ177" s="4"/>
      <c r="AT177" s="4"/>
      <c r="AU177" s="5"/>
      <c r="AV177" s="4"/>
      <c r="AY177" s="4"/>
      <c r="AZ177" s="5"/>
      <c r="BA177" s="4"/>
      <c r="BD177" s="4"/>
      <c r="BE177" s="5"/>
      <c r="BF177" s="4"/>
      <c r="BI177" s="4"/>
      <c r="BJ177" s="5"/>
      <c r="BK177" s="4"/>
      <c r="BO177" s="4"/>
      <c r="BP177" s="5"/>
      <c r="BQ177" s="4"/>
    </row>
    <row r="178" spans="5:69" s="3" customFormat="1" ht="14.4" x14ac:dyDescent="0.3">
      <c r="E178" s="57"/>
      <c r="F178" s="44"/>
      <c r="G178" s="45"/>
      <c r="H178" s="45"/>
      <c r="I178" s="57"/>
      <c r="K178" s="4"/>
      <c r="L178" s="5"/>
      <c r="M178" s="4"/>
      <c r="P178" s="4"/>
      <c r="Q178" s="5"/>
      <c r="R178" s="4"/>
      <c r="U178" s="4"/>
      <c r="V178" s="5"/>
      <c r="W178" s="4"/>
      <c r="Z178" s="4"/>
      <c r="AA178" s="5"/>
      <c r="AB178" s="4"/>
      <c r="AE178" s="4"/>
      <c r="AF178" s="5"/>
      <c r="AG178" s="4"/>
      <c r="AJ178" s="4"/>
      <c r="AK178" s="5"/>
      <c r="AL178" s="4"/>
      <c r="AO178" s="4"/>
      <c r="AP178" s="5"/>
      <c r="AQ178" s="4"/>
      <c r="AT178" s="4"/>
      <c r="AU178" s="5"/>
      <c r="AV178" s="4"/>
      <c r="AY178" s="4"/>
      <c r="AZ178" s="5"/>
      <c r="BA178" s="4"/>
      <c r="BD178" s="4"/>
      <c r="BE178" s="5"/>
      <c r="BF178" s="4"/>
      <c r="BI178" s="4"/>
      <c r="BJ178" s="5"/>
      <c r="BK178" s="4"/>
      <c r="BO178" s="4"/>
      <c r="BP178" s="5"/>
      <c r="BQ178" s="4"/>
    </row>
    <row r="179" spans="5:69" s="3" customFormat="1" ht="14.4" x14ac:dyDescent="0.3">
      <c r="E179" s="57"/>
      <c r="F179" s="44"/>
      <c r="G179" s="45"/>
      <c r="H179" s="45"/>
      <c r="I179" s="57"/>
      <c r="K179" s="4"/>
      <c r="L179" s="5"/>
      <c r="M179" s="4"/>
      <c r="P179" s="4"/>
      <c r="Q179" s="5"/>
      <c r="R179" s="4"/>
      <c r="U179" s="4"/>
      <c r="V179" s="5"/>
      <c r="W179" s="4"/>
      <c r="Z179" s="4"/>
      <c r="AA179" s="5"/>
      <c r="AB179" s="4"/>
      <c r="AE179" s="4"/>
      <c r="AF179" s="5"/>
      <c r="AG179" s="4"/>
      <c r="AJ179" s="4"/>
      <c r="AK179" s="5"/>
      <c r="AL179" s="4"/>
      <c r="AO179" s="4"/>
      <c r="AP179" s="5"/>
      <c r="AQ179" s="4"/>
      <c r="AT179" s="4"/>
      <c r="AU179" s="5"/>
      <c r="AV179" s="4"/>
      <c r="AY179" s="4"/>
      <c r="AZ179" s="5"/>
      <c r="BA179" s="4"/>
      <c r="BD179" s="4"/>
      <c r="BE179" s="5"/>
      <c r="BF179" s="4"/>
      <c r="BI179" s="4"/>
      <c r="BJ179" s="5"/>
      <c r="BK179" s="4"/>
      <c r="BO179" s="4"/>
      <c r="BP179" s="5"/>
      <c r="BQ179" s="4"/>
    </row>
    <row r="180" spans="5:69" s="3" customFormat="1" ht="14.4" x14ac:dyDescent="0.3">
      <c r="E180" s="57"/>
      <c r="F180" s="44"/>
      <c r="G180" s="45"/>
      <c r="H180" s="45"/>
      <c r="I180" s="57"/>
      <c r="K180" s="4"/>
      <c r="L180" s="5"/>
      <c r="M180" s="4"/>
      <c r="P180" s="4"/>
      <c r="Q180" s="5"/>
      <c r="R180" s="4"/>
      <c r="U180" s="4"/>
      <c r="V180" s="5"/>
      <c r="W180" s="4"/>
      <c r="Z180" s="4"/>
      <c r="AA180" s="5"/>
      <c r="AB180" s="4"/>
      <c r="AE180" s="4"/>
      <c r="AF180" s="5"/>
      <c r="AG180" s="4"/>
      <c r="AJ180" s="4"/>
      <c r="AK180" s="5"/>
      <c r="AL180" s="4"/>
      <c r="AO180" s="4"/>
      <c r="AP180" s="5"/>
      <c r="AQ180" s="4"/>
      <c r="AT180" s="4"/>
      <c r="AU180" s="5"/>
      <c r="AV180" s="4"/>
      <c r="AY180" s="4"/>
      <c r="AZ180" s="5"/>
      <c r="BA180" s="4"/>
      <c r="BD180" s="4"/>
      <c r="BE180" s="5"/>
      <c r="BF180" s="4"/>
      <c r="BI180" s="4"/>
      <c r="BJ180" s="5"/>
      <c r="BK180" s="4"/>
      <c r="BO180" s="4"/>
      <c r="BP180" s="5"/>
      <c r="BQ180" s="4"/>
    </row>
    <row r="181" spans="5:69" s="3" customFormat="1" ht="14.4" x14ac:dyDescent="0.3">
      <c r="E181" s="57"/>
      <c r="F181" s="44"/>
      <c r="G181" s="45"/>
      <c r="H181" s="45"/>
      <c r="I181" s="57"/>
      <c r="K181" s="4"/>
      <c r="L181" s="5"/>
      <c r="M181" s="4"/>
      <c r="P181" s="4"/>
      <c r="Q181" s="5"/>
      <c r="R181" s="4"/>
      <c r="U181" s="4"/>
      <c r="V181" s="5"/>
      <c r="W181" s="4"/>
      <c r="Z181" s="4"/>
      <c r="AA181" s="5"/>
      <c r="AB181" s="4"/>
      <c r="AE181" s="4"/>
      <c r="AF181" s="5"/>
      <c r="AG181" s="4"/>
      <c r="AJ181" s="4"/>
      <c r="AK181" s="5"/>
      <c r="AL181" s="4"/>
      <c r="AO181" s="4"/>
      <c r="AP181" s="5"/>
      <c r="AQ181" s="4"/>
      <c r="AT181" s="4"/>
      <c r="AU181" s="5"/>
      <c r="AV181" s="4"/>
      <c r="AY181" s="4"/>
      <c r="AZ181" s="5"/>
      <c r="BA181" s="4"/>
      <c r="BD181" s="4"/>
      <c r="BE181" s="5"/>
      <c r="BF181" s="4"/>
      <c r="BI181" s="4"/>
      <c r="BJ181" s="5"/>
      <c r="BK181" s="4"/>
      <c r="BO181" s="4"/>
      <c r="BP181" s="5"/>
      <c r="BQ181" s="4"/>
    </row>
    <row r="182" spans="5:69" s="3" customFormat="1" ht="14.4" x14ac:dyDescent="0.3">
      <c r="E182" s="57"/>
      <c r="F182" s="44"/>
      <c r="G182" s="45"/>
      <c r="H182" s="45"/>
      <c r="I182" s="57"/>
      <c r="K182" s="4"/>
      <c r="L182" s="5"/>
      <c r="M182" s="4"/>
      <c r="P182" s="4"/>
      <c r="Q182" s="5"/>
      <c r="R182" s="4"/>
      <c r="U182" s="4"/>
      <c r="V182" s="5"/>
      <c r="W182" s="4"/>
      <c r="Z182" s="4"/>
      <c r="AA182" s="5"/>
      <c r="AB182" s="4"/>
      <c r="AE182" s="4"/>
      <c r="AF182" s="5"/>
      <c r="AG182" s="4"/>
      <c r="AJ182" s="4"/>
      <c r="AK182" s="5"/>
      <c r="AL182" s="4"/>
      <c r="AO182" s="4"/>
      <c r="AP182" s="5"/>
      <c r="AQ182" s="4"/>
      <c r="AT182" s="4"/>
      <c r="AU182" s="5"/>
      <c r="AV182" s="4"/>
      <c r="AY182" s="4"/>
      <c r="AZ182" s="5"/>
      <c r="BA182" s="4"/>
      <c r="BD182" s="4"/>
      <c r="BE182" s="5"/>
      <c r="BF182" s="4"/>
      <c r="BI182" s="4"/>
      <c r="BJ182" s="5"/>
      <c r="BK182" s="4"/>
      <c r="BO182" s="4"/>
      <c r="BP182" s="5"/>
      <c r="BQ182" s="4"/>
    </row>
    <row r="183" spans="5:69" s="3" customFormat="1" ht="14.4" x14ac:dyDescent="0.3">
      <c r="E183" s="57"/>
      <c r="F183" s="44"/>
      <c r="G183" s="45"/>
      <c r="H183" s="45"/>
      <c r="I183" s="57"/>
      <c r="K183" s="4"/>
      <c r="L183" s="5"/>
      <c r="M183" s="4"/>
      <c r="P183" s="4"/>
      <c r="Q183" s="5"/>
      <c r="R183" s="4"/>
      <c r="U183" s="4"/>
      <c r="V183" s="5"/>
      <c r="W183" s="4"/>
      <c r="Z183" s="4"/>
      <c r="AA183" s="5"/>
      <c r="AB183" s="4"/>
      <c r="AE183" s="4"/>
      <c r="AF183" s="5"/>
      <c r="AG183" s="4"/>
      <c r="AJ183" s="4"/>
      <c r="AK183" s="5"/>
      <c r="AL183" s="4"/>
      <c r="AO183" s="4"/>
      <c r="AP183" s="5"/>
      <c r="AQ183" s="4"/>
      <c r="AT183" s="4"/>
      <c r="AU183" s="5"/>
      <c r="AV183" s="4"/>
      <c r="AY183" s="4"/>
      <c r="AZ183" s="5"/>
      <c r="BA183" s="4"/>
      <c r="BD183" s="4"/>
      <c r="BE183" s="5"/>
      <c r="BF183" s="4"/>
      <c r="BI183" s="4"/>
      <c r="BJ183" s="5"/>
      <c r="BK183" s="4"/>
      <c r="BO183" s="4"/>
      <c r="BP183" s="5"/>
      <c r="BQ183" s="4"/>
    </row>
    <row r="184" spans="5:69" s="3" customFormat="1" ht="14.4" x14ac:dyDescent="0.3">
      <c r="E184" s="57"/>
      <c r="F184" s="44"/>
      <c r="G184" s="45"/>
      <c r="H184" s="45"/>
      <c r="I184" s="57"/>
      <c r="K184" s="4"/>
      <c r="L184" s="5"/>
      <c r="M184" s="4"/>
      <c r="P184" s="4"/>
      <c r="Q184" s="5"/>
      <c r="R184" s="4"/>
      <c r="U184" s="4"/>
      <c r="V184" s="5"/>
      <c r="W184" s="4"/>
      <c r="Z184" s="4"/>
      <c r="AA184" s="5"/>
      <c r="AB184" s="4"/>
      <c r="AE184" s="4"/>
      <c r="AF184" s="5"/>
      <c r="AG184" s="4"/>
      <c r="AJ184" s="4"/>
      <c r="AK184" s="5"/>
      <c r="AL184" s="4"/>
      <c r="AO184" s="4"/>
      <c r="AP184" s="5"/>
      <c r="AQ184" s="4"/>
      <c r="AT184" s="4"/>
      <c r="AU184" s="5"/>
      <c r="AV184" s="4"/>
      <c r="AY184" s="4"/>
      <c r="AZ184" s="5"/>
      <c r="BA184" s="4"/>
      <c r="BD184" s="4"/>
      <c r="BE184" s="5"/>
      <c r="BF184" s="4"/>
      <c r="BI184" s="4"/>
      <c r="BJ184" s="5"/>
      <c r="BK184" s="4"/>
      <c r="BO184" s="4"/>
      <c r="BP184" s="5"/>
      <c r="BQ184" s="4"/>
    </row>
    <row r="185" spans="5:69" s="3" customFormat="1" ht="14.4" x14ac:dyDescent="0.3">
      <c r="E185" s="57"/>
      <c r="F185" s="44"/>
      <c r="G185" s="45"/>
      <c r="H185" s="45"/>
      <c r="I185" s="57"/>
      <c r="K185" s="4"/>
      <c r="L185" s="5"/>
      <c r="M185" s="4"/>
      <c r="P185" s="4"/>
      <c r="Q185" s="5"/>
      <c r="R185" s="4"/>
      <c r="U185" s="4"/>
      <c r="V185" s="5"/>
      <c r="W185" s="4"/>
      <c r="Z185" s="4"/>
      <c r="AA185" s="5"/>
      <c r="AB185" s="4"/>
      <c r="AE185" s="4"/>
      <c r="AF185" s="5"/>
      <c r="AG185" s="4"/>
      <c r="AJ185" s="4"/>
      <c r="AK185" s="5"/>
      <c r="AL185" s="4"/>
      <c r="AO185" s="4"/>
      <c r="AP185" s="5"/>
      <c r="AQ185" s="4"/>
      <c r="AT185" s="4"/>
      <c r="AU185" s="5"/>
      <c r="AV185" s="4"/>
      <c r="AY185" s="4"/>
      <c r="AZ185" s="5"/>
      <c r="BA185" s="4"/>
      <c r="BD185" s="4"/>
      <c r="BE185" s="5"/>
      <c r="BF185" s="4"/>
      <c r="BI185" s="4"/>
      <c r="BJ185" s="5"/>
      <c r="BK185" s="4"/>
      <c r="BO185" s="4"/>
      <c r="BP185" s="5"/>
      <c r="BQ185" s="4"/>
    </row>
    <row r="186" spans="5:69" s="3" customFormat="1" ht="14.4" x14ac:dyDescent="0.3">
      <c r="E186" s="57"/>
      <c r="F186" s="44"/>
      <c r="G186" s="45"/>
      <c r="H186" s="45"/>
      <c r="I186" s="57"/>
      <c r="K186" s="4"/>
      <c r="L186" s="5"/>
      <c r="M186" s="4"/>
      <c r="P186" s="4"/>
      <c r="Q186" s="5"/>
      <c r="R186" s="4"/>
      <c r="U186" s="4"/>
      <c r="V186" s="5"/>
      <c r="W186" s="4"/>
      <c r="Z186" s="4"/>
      <c r="AA186" s="5"/>
      <c r="AB186" s="4"/>
      <c r="AE186" s="4"/>
      <c r="AF186" s="5"/>
      <c r="AG186" s="4"/>
      <c r="AJ186" s="4"/>
      <c r="AK186" s="5"/>
      <c r="AL186" s="4"/>
      <c r="AO186" s="4"/>
      <c r="AP186" s="5"/>
      <c r="AQ186" s="4"/>
      <c r="AT186" s="4"/>
      <c r="AU186" s="5"/>
      <c r="AV186" s="4"/>
      <c r="AY186" s="4"/>
      <c r="AZ186" s="5"/>
      <c r="BA186" s="4"/>
      <c r="BD186" s="4"/>
      <c r="BE186" s="5"/>
      <c r="BF186" s="4"/>
      <c r="BI186" s="4"/>
      <c r="BJ186" s="5"/>
      <c r="BK186" s="4"/>
      <c r="BO186" s="4"/>
      <c r="BP186" s="5"/>
      <c r="BQ186" s="4"/>
    </row>
    <row r="187" spans="5:69" s="3" customFormat="1" ht="14.4" x14ac:dyDescent="0.3">
      <c r="E187" s="57"/>
      <c r="F187" s="44"/>
      <c r="G187" s="45"/>
      <c r="H187" s="45"/>
      <c r="I187" s="57"/>
      <c r="K187" s="4"/>
      <c r="L187" s="5"/>
      <c r="M187" s="4"/>
      <c r="P187" s="4"/>
      <c r="Q187" s="5"/>
      <c r="R187" s="4"/>
      <c r="U187" s="4"/>
      <c r="V187" s="5"/>
      <c r="W187" s="4"/>
      <c r="Z187" s="4"/>
      <c r="AA187" s="5"/>
      <c r="AB187" s="4"/>
      <c r="AE187" s="4"/>
      <c r="AF187" s="5"/>
      <c r="AG187" s="4"/>
      <c r="AJ187" s="4"/>
      <c r="AK187" s="5"/>
      <c r="AL187" s="4"/>
      <c r="AO187" s="4"/>
      <c r="AP187" s="5"/>
      <c r="AQ187" s="4"/>
      <c r="AT187" s="4"/>
      <c r="AU187" s="5"/>
      <c r="AV187" s="4"/>
      <c r="AY187" s="4"/>
      <c r="AZ187" s="5"/>
      <c r="BA187" s="4"/>
      <c r="BD187" s="4"/>
      <c r="BE187" s="5"/>
      <c r="BF187" s="4"/>
      <c r="BI187" s="4"/>
      <c r="BJ187" s="5"/>
      <c r="BK187" s="4"/>
      <c r="BO187" s="4"/>
      <c r="BP187" s="5"/>
      <c r="BQ187" s="4"/>
    </row>
    <row r="188" spans="5:69" s="3" customFormat="1" ht="14.4" x14ac:dyDescent="0.3">
      <c r="E188" s="57"/>
      <c r="F188" s="44"/>
      <c r="G188" s="45"/>
      <c r="H188" s="45"/>
      <c r="I188" s="57"/>
      <c r="K188" s="4"/>
      <c r="L188" s="5"/>
      <c r="M188" s="4"/>
      <c r="P188" s="4"/>
      <c r="Q188" s="5"/>
      <c r="R188" s="4"/>
      <c r="U188" s="4"/>
      <c r="V188" s="5"/>
      <c r="W188" s="4"/>
      <c r="Z188" s="4"/>
      <c r="AA188" s="5"/>
      <c r="AB188" s="4"/>
      <c r="AE188" s="4"/>
      <c r="AF188" s="5"/>
      <c r="AG188" s="4"/>
      <c r="AJ188" s="4"/>
      <c r="AK188" s="5"/>
      <c r="AL188" s="4"/>
      <c r="AO188" s="4"/>
      <c r="AP188" s="5"/>
      <c r="AQ188" s="4"/>
      <c r="AT188" s="4"/>
      <c r="AU188" s="5"/>
      <c r="AV188" s="4"/>
      <c r="AY188" s="4"/>
      <c r="AZ188" s="5"/>
      <c r="BA188" s="4"/>
      <c r="BD188" s="4"/>
      <c r="BE188" s="5"/>
      <c r="BF188" s="4"/>
      <c r="BI188" s="4"/>
      <c r="BJ188" s="5"/>
      <c r="BK188" s="4"/>
      <c r="BO188" s="4"/>
      <c r="BP188" s="5"/>
      <c r="BQ188" s="4"/>
    </row>
    <row r="189" spans="5:69" s="3" customFormat="1" ht="14.4" x14ac:dyDescent="0.3">
      <c r="E189" s="57"/>
      <c r="F189" s="44"/>
      <c r="G189" s="45"/>
      <c r="H189" s="45"/>
      <c r="I189" s="57"/>
      <c r="K189" s="4"/>
      <c r="L189" s="5"/>
      <c r="M189" s="4"/>
      <c r="P189" s="4"/>
      <c r="Q189" s="5"/>
      <c r="R189" s="4"/>
      <c r="U189" s="4"/>
      <c r="V189" s="5"/>
      <c r="W189" s="4"/>
      <c r="Z189" s="4"/>
      <c r="AA189" s="5"/>
      <c r="AB189" s="4"/>
      <c r="AE189" s="4"/>
      <c r="AF189" s="5"/>
      <c r="AG189" s="4"/>
      <c r="AJ189" s="4"/>
      <c r="AK189" s="5"/>
      <c r="AL189" s="4"/>
      <c r="AO189" s="4"/>
      <c r="AP189" s="5"/>
      <c r="AQ189" s="4"/>
      <c r="AT189" s="4"/>
      <c r="AU189" s="5"/>
      <c r="AV189" s="4"/>
      <c r="AY189" s="4"/>
      <c r="AZ189" s="5"/>
      <c r="BA189" s="4"/>
      <c r="BD189" s="4"/>
      <c r="BE189" s="5"/>
      <c r="BF189" s="4"/>
      <c r="BI189" s="4"/>
      <c r="BJ189" s="5"/>
      <c r="BK189" s="4"/>
      <c r="BO189" s="4"/>
      <c r="BP189" s="5"/>
      <c r="BQ189" s="4"/>
    </row>
    <row r="190" spans="5:69" s="3" customFormat="1" ht="14.4" x14ac:dyDescent="0.3">
      <c r="E190" s="57"/>
      <c r="F190" s="44"/>
      <c r="G190" s="45"/>
      <c r="H190" s="45"/>
      <c r="I190" s="57"/>
      <c r="K190" s="4"/>
      <c r="L190" s="5"/>
      <c r="M190" s="4"/>
      <c r="P190" s="4"/>
      <c r="Q190" s="5"/>
      <c r="R190" s="4"/>
      <c r="U190" s="4"/>
      <c r="V190" s="5"/>
      <c r="W190" s="4"/>
      <c r="Z190" s="4"/>
      <c r="AA190" s="5"/>
      <c r="AB190" s="4"/>
      <c r="AE190" s="4"/>
      <c r="AF190" s="5"/>
      <c r="AG190" s="4"/>
      <c r="AJ190" s="4"/>
      <c r="AK190" s="5"/>
      <c r="AL190" s="4"/>
      <c r="AO190" s="4"/>
      <c r="AP190" s="5"/>
      <c r="AQ190" s="4"/>
      <c r="AT190" s="4"/>
      <c r="AU190" s="5"/>
      <c r="AV190" s="4"/>
      <c r="AY190" s="4"/>
      <c r="AZ190" s="5"/>
      <c r="BA190" s="4"/>
      <c r="BD190" s="4"/>
      <c r="BE190" s="5"/>
      <c r="BF190" s="4"/>
      <c r="BI190" s="4"/>
      <c r="BJ190" s="5"/>
      <c r="BK190" s="4"/>
      <c r="BO190" s="4"/>
      <c r="BP190" s="5"/>
      <c r="BQ190" s="4"/>
    </row>
    <row r="191" spans="5:69" s="3" customFormat="1" ht="14.4" x14ac:dyDescent="0.3">
      <c r="E191" s="57"/>
      <c r="F191" s="44"/>
      <c r="G191" s="45"/>
      <c r="H191" s="45"/>
      <c r="I191" s="57"/>
      <c r="K191" s="4"/>
      <c r="L191" s="5"/>
      <c r="M191" s="4"/>
      <c r="P191" s="4"/>
      <c r="Q191" s="5"/>
      <c r="R191" s="4"/>
      <c r="U191" s="4"/>
      <c r="V191" s="5"/>
      <c r="W191" s="4"/>
      <c r="Z191" s="4"/>
      <c r="AA191" s="5"/>
      <c r="AB191" s="4"/>
      <c r="AE191" s="4"/>
      <c r="AF191" s="5"/>
      <c r="AG191" s="4"/>
      <c r="AJ191" s="4"/>
      <c r="AK191" s="5"/>
      <c r="AL191" s="4"/>
      <c r="AO191" s="4"/>
      <c r="AP191" s="5"/>
      <c r="AQ191" s="4"/>
      <c r="AT191" s="4"/>
      <c r="AU191" s="5"/>
      <c r="AV191" s="4"/>
      <c r="AY191" s="4"/>
      <c r="AZ191" s="5"/>
      <c r="BA191" s="4"/>
      <c r="BD191" s="4"/>
      <c r="BE191" s="5"/>
      <c r="BF191" s="4"/>
      <c r="BI191" s="4"/>
      <c r="BJ191" s="5"/>
      <c r="BK191" s="4"/>
      <c r="BO191" s="4"/>
      <c r="BP191" s="5"/>
      <c r="BQ191" s="4"/>
    </row>
    <row r="192" spans="5:69" s="3" customFormat="1" ht="14.4" x14ac:dyDescent="0.3">
      <c r="E192" s="57"/>
      <c r="F192" s="44"/>
      <c r="G192" s="45"/>
      <c r="H192" s="45"/>
      <c r="I192" s="57"/>
      <c r="K192" s="4"/>
      <c r="L192" s="5"/>
      <c r="M192" s="4"/>
      <c r="P192" s="4"/>
      <c r="Q192" s="5"/>
      <c r="R192" s="4"/>
      <c r="U192" s="4"/>
      <c r="V192" s="5"/>
      <c r="W192" s="4"/>
      <c r="Z192" s="4"/>
      <c r="AA192" s="5"/>
      <c r="AB192" s="4"/>
      <c r="AE192" s="4"/>
      <c r="AF192" s="5"/>
      <c r="AG192" s="4"/>
      <c r="AJ192" s="4"/>
      <c r="AK192" s="5"/>
      <c r="AL192" s="4"/>
      <c r="AO192" s="4"/>
      <c r="AP192" s="5"/>
      <c r="AQ192" s="4"/>
      <c r="AT192" s="4"/>
      <c r="AU192" s="5"/>
      <c r="AV192" s="4"/>
      <c r="AY192" s="4"/>
      <c r="AZ192" s="5"/>
      <c r="BA192" s="4"/>
      <c r="BD192" s="4"/>
      <c r="BE192" s="5"/>
      <c r="BF192" s="4"/>
      <c r="BI192" s="4"/>
      <c r="BJ192" s="5"/>
      <c r="BK192" s="4"/>
      <c r="BO192" s="4"/>
      <c r="BP192" s="5"/>
      <c r="BQ192" s="4"/>
    </row>
    <row r="193" spans="5:69" s="3" customFormat="1" ht="14.4" x14ac:dyDescent="0.3">
      <c r="E193" s="57"/>
      <c r="F193" s="44"/>
      <c r="G193" s="45"/>
      <c r="H193" s="45"/>
      <c r="I193" s="57"/>
      <c r="K193" s="4"/>
      <c r="L193" s="5"/>
      <c r="M193" s="4"/>
      <c r="P193" s="4"/>
      <c r="Q193" s="5"/>
      <c r="R193" s="4"/>
      <c r="U193" s="4"/>
      <c r="V193" s="5"/>
      <c r="W193" s="4"/>
      <c r="Z193" s="4"/>
      <c r="AA193" s="5"/>
      <c r="AB193" s="4"/>
      <c r="AE193" s="4"/>
      <c r="AF193" s="5"/>
      <c r="AG193" s="4"/>
      <c r="AJ193" s="4"/>
      <c r="AK193" s="5"/>
      <c r="AL193" s="4"/>
      <c r="AO193" s="4"/>
      <c r="AP193" s="5"/>
      <c r="AQ193" s="4"/>
      <c r="AT193" s="4"/>
      <c r="AU193" s="5"/>
      <c r="AV193" s="4"/>
      <c r="AY193" s="4"/>
      <c r="AZ193" s="5"/>
      <c r="BA193" s="4"/>
      <c r="BD193" s="4"/>
      <c r="BE193" s="5"/>
      <c r="BF193" s="4"/>
      <c r="BI193" s="4"/>
      <c r="BJ193" s="5"/>
      <c r="BK193" s="4"/>
      <c r="BO193" s="4"/>
      <c r="BP193" s="5"/>
      <c r="BQ193" s="4"/>
    </row>
    <row r="194" spans="5:69" s="3" customFormat="1" ht="14.4" x14ac:dyDescent="0.3">
      <c r="E194" s="57"/>
      <c r="F194" s="44"/>
      <c r="G194" s="45"/>
      <c r="H194" s="45"/>
      <c r="I194" s="57"/>
      <c r="K194" s="4"/>
      <c r="L194" s="5"/>
      <c r="M194" s="4"/>
      <c r="P194" s="4"/>
      <c r="Q194" s="5"/>
      <c r="R194" s="4"/>
      <c r="U194" s="4"/>
      <c r="V194" s="5"/>
      <c r="W194" s="4"/>
      <c r="Z194" s="4"/>
      <c r="AA194" s="5"/>
      <c r="AB194" s="4"/>
      <c r="AE194" s="4"/>
      <c r="AF194" s="5"/>
      <c r="AG194" s="4"/>
      <c r="AJ194" s="4"/>
      <c r="AK194" s="5"/>
      <c r="AL194" s="4"/>
      <c r="AO194" s="4"/>
      <c r="AP194" s="5"/>
      <c r="AQ194" s="4"/>
      <c r="AT194" s="4"/>
      <c r="AU194" s="5"/>
      <c r="AV194" s="4"/>
      <c r="AY194" s="4"/>
      <c r="AZ194" s="5"/>
      <c r="BA194" s="4"/>
      <c r="BD194" s="4"/>
      <c r="BE194" s="5"/>
      <c r="BF194" s="4"/>
      <c r="BI194" s="4"/>
      <c r="BJ194" s="5"/>
      <c r="BK194" s="4"/>
      <c r="BO194" s="4"/>
      <c r="BP194" s="5"/>
      <c r="BQ194" s="4"/>
    </row>
    <row r="195" spans="5:69" s="3" customFormat="1" ht="14.4" x14ac:dyDescent="0.3">
      <c r="E195" s="57"/>
      <c r="F195" s="44"/>
      <c r="G195" s="45"/>
      <c r="H195" s="45"/>
      <c r="I195" s="57"/>
      <c r="K195" s="4"/>
      <c r="L195" s="5"/>
      <c r="M195" s="4"/>
      <c r="P195" s="4"/>
      <c r="Q195" s="5"/>
      <c r="R195" s="4"/>
      <c r="U195" s="4"/>
      <c r="V195" s="5"/>
      <c r="W195" s="4"/>
      <c r="Z195" s="4"/>
      <c r="AA195" s="5"/>
      <c r="AB195" s="4"/>
      <c r="AE195" s="4"/>
      <c r="AF195" s="5"/>
      <c r="AG195" s="4"/>
      <c r="AJ195" s="4"/>
      <c r="AK195" s="5"/>
      <c r="AL195" s="4"/>
      <c r="AO195" s="4"/>
      <c r="AP195" s="5"/>
      <c r="AQ195" s="4"/>
      <c r="AT195" s="4"/>
      <c r="AU195" s="5"/>
      <c r="AV195" s="4"/>
      <c r="AY195" s="4"/>
      <c r="AZ195" s="5"/>
      <c r="BA195" s="4"/>
      <c r="BD195" s="4"/>
      <c r="BE195" s="5"/>
      <c r="BF195" s="4"/>
      <c r="BI195" s="4"/>
      <c r="BJ195" s="5"/>
      <c r="BK195" s="4"/>
      <c r="BO195" s="4"/>
      <c r="BP195" s="5"/>
      <c r="BQ195" s="4"/>
    </row>
    <row r="196" spans="5:69" s="3" customFormat="1" ht="14.4" x14ac:dyDescent="0.3">
      <c r="E196" s="57"/>
      <c r="F196" s="44"/>
      <c r="G196" s="45"/>
      <c r="H196" s="45"/>
      <c r="I196" s="57"/>
      <c r="K196" s="4"/>
      <c r="L196" s="5"/>
      <c r="M196" s="4"/>
      <c r="P196" s="4"/>
      <c r="Q196" s="5"/>
      <c r="R196" s="4"/>
      <c r="U196" s="4"/>
      <c r="V196" s="5"/>
      <c r="W196" s="4"/>
      <c r="Z196" s="4"/>
      <c r="AA196" s="5"/>
      <c r="AB196" s="4"/>
      <c r="AE196" s="4"/>
      <c r="AF196" s="5"/>
      <c r="AG196" s="4"/>
      <c r="AJ196" s="4"/>
      <c r="AK196" s="5"/>
      <c r="AL196" s="4"/>
      <c r="AO196" s="4"/>
      <c r="AP196" s="5"/>
      <c r="AQ196" s="4"/>
      <c r="AT196" s="4"/>
      <c r="AU196" s="5"/>
      <c r="AV196" s="4"/>
      <c r="AY196" s="4"/>
      <c r="AZ196" s="5"/>
      <c r="BA196" s="4"/>
      <c r="BD196" s="4"/>
      <c r="BE196" s="5"/>
      <c r="BF196" s="4"/>
      <c r="BI196" s="4"/>
      <c r="BJ196" s="5"/>
      <c r="BK196" s="4"/>
      <c r="BO196" s="4"/>
      <c r="BP196" s="5"/>
      <c r="BQ196" s="4"/>
    </row>
    <row r="197" spans="5:69" s="3" customFormat="1" ht="14.4" x14ac:dyDescent="0.3">
      <c r="E197" s="57"/>
      <c r="F197" s="44"/>
      <c r="G197" s="45"/>
      <c r="H197" s="45"/>
      <c r="I197" s="57"/>
      <c r="K197" s="4"/>
      <c r="L197" s="5"/>
      <c r="M197" s="4"/>
      <c r="P197" s="4"/>
      <c r="Q197" s="5"/>
      <c r="R197" s="4"/>
      <c r="U197" s="4"/>
      <c r="V197" s="5"/>
      <c r="W197" s="4"/>
      <c r="Z197" s="4"/>
      <c r="AA197" s="5"/>
      <c r="AB197" s="4"/>
      <c r="AE197" s="4"/>
      <c r="AF197" s="5"/>
      <c r="AG197" s="4"/>
      <c r="AJ197" s="4"/>
      <c r="AK197" s="5"/>
      <c r="AL197" s="4"/>
      <c r="AO197" s="4"/>
      <c r="AP197" s="5"/>
      <c r="AQ197" s="4"/>
      <c r="AT197" s="4"/>
      <c r="AU197" s="5"/>
      <c r="AV197" s="4"/>
      <c r="AY197" s="4"/>
      <c r="AZ197" s="5"/>
      <c r="BA197" s="4"/>
      <c r="BD197" s="4"/>
      <c r="BE197" s="5"/>
      <c r="BF197" s="4"/>
      <c r="BI197" s="4"/>
      <c r="BJ197" s="5"/>
      <c r="BK197" s="4"/>
      <c r="BO197" s="4"/>
      <c r="BP197" s="5"/>
      <c r="BQ197" s="4"/>
    </row>
    <row r="198" spans="5:69" s="3" customFormat="1" ht="14.4" x14ac:dyDescent="0.3">
      <c r="E198" s="57"/>
      <c r="F198" s="44"/>
      <c r="G198" s="45"/>
      <c r="H198" s="45"/>
      <c r="I198" s="57"/>
      <c r="K198" s="4"/>
      <c r="L198" s="5"/>
      <c r="M198" s="4"/>
      <c r="P198" s="4"/>
      <c r="Q198" s="5"/>
      <c r="R198" s="4"/>
      <c r="U198" s="4"/>
      <c r="V198" s="5"/>
      <c r="W198" s="4"/>
      <c r="Z198" s="4"/>
      <c r="AA198" s="5"/>
      <c r="AB198" s="4"/>
      <c r="AE198" s="4"/>
      <c r="AF198" s="5"/>
      <c r="AG198" s="4"/>
      <c r="AJ198" s="4"/>
      <c r="AK198" s="5"/>
      <c r="AL198" s="4"/>
      <c r="AO198" s="4"/>
      <c r="AP198" s="5"/>
      <c r="AQ198" s="4"/>
      <c r="AT198" s="4"/>
      <c r="AU198" s="5"/>
      <c r="AV198" s="4"/>
      <c r="AY198" s="4"/>
      <c r="AZ198" s="5"/>
      <c r="BA198" s="4"/>
      <c r="BD198" s="4"/>
      <c r="BE198" s="5"/>
      <c r="BF198" s="4"/>
      <c r="BI198" s="4"/>
      <c r="BJ198" s="5"/>
      <c r="BK198" s="4"/>
      <c r="BO198" s="4"/>
      <c r="BP198" s="5"/>
      <c r="BQ198" s="4"/>
    </row>
    <row r="199" spans="5:69" s="3" customFormat="1" ht="14.4" x14ac:dyDescent="0.3">
      <c r="E199" s="57"/>
      <c r="F199" s="44"/>
      <c r="G199" s="45"/>
      <c r="H199" s="45"/>
      <c r="I199" s="57"/>
      <c r="K199" s="4"/>
      <c r="L199" s="5"/>
      <c r="M199" s="4"/>
      <c r="P199" s="4"/>
      <c r="Q199" s="5"/>
      <c r="R199" s="4"/>
      <c r="U199" s="4"/>
      <c r="V199" s="5"/>
      <c r="W199" s="4"/>
      <c r="Z199" s="4"/>
      <c r="AA199" s="5"/>
      <c r="AB199" s="4"/>
      <c r="AE199" s="4"/>
      <c r="AF199" s="5"/>
      <c r="AG199" s="4"/>
      <c r="AJ199" s="4"/>
      <c r="AK199" s="5"/>
      <c r="AL199" s="4"/>
      <c r="AO199" s="4"/>
      <c r="AP199" s="5"/>
      <c r="AQ199" s="4"/>
      <c r="AT199" s="4"/>
      <c r="AU199" s="5"/>
      <c r="AV199" s="4"/>
      <c r="AY199" s="4"/>
      <c r="AZ199" s="5"/>
      <c r="BA199" s="4"/>
      <c r="BD199" s="4"/>
      <c r="BE199" s="5"/>
      <c r="BF199" s="4"/>
      <c r="BI199" s="4"/>
      <c r="BJ199" s="5"/>
      <c r="BK199" s="4"/>
      <c r="BO199" s="4"/>
      <c r="BP199" s="5"/>
      <c r="BQ199" s="4"/>
    </row>
    <row r="200" spans="5:69" s="3" customFormat="1" ht="14.4" x14ac:dyDescent="0.3">
      <c r="E200" s="57"/>
      <c r="F200" s="44"/>
      <c r="G200" s="45"/>
      <c r="H200" s="45"/>
      <c r="I200" s="57"/>
      <c r="K200" s="4"/>
      <c r="L200" s="5"/>
      <c r="M200" s="4"/>
      <c r="P200" s="4"/>
      <c r="Q200" s="5"/>
      <c r="R200" s="4"/>
      <c r="U200" s="4"/>
      <c r="V200" s="5"/>
      <c r="W200" s="4"/>
      <c r="Z200" s="4"/>
      <c r="AA200" s="5"/>
      <c r="AB200" s="4"/>
      <c r="AE200" s="4"/>
      <c r="AF200" s="5"/>
      <c r="AG200" s="4"/>
      <c r="AJ200" s="4"/>
      <c r="AK200" s="5"/>
      <c r="AL200" s="4"/>
      <c r="AO200" s="4"/>
      <c r="AP200" s="5"/>
      <c r="AQ200" s="4"/>
      <c r="AT200" s="4"/>
      <c r="AU200" s="5"/>
      <c r="AV200" s="4"/>
      <c r="AY200" s="4"/>
      <c r="AZ200" s="5"/>
      <c r="BA200" s="4"/>
      <c r="BD200" s="4"/>
      <c r="BE200" s="5"/>
      <c r="BF200" s="4"/>
      <c r="BI200" s="4"/>
      <c r="BJ200" s="5"/>
      <c r="BK200" s="4"/>
      <c r="BO200" s="4"/>
      <c r="BP200" s="5"/>
      <c r="BQ200" s="4"/>
    </row>
    <row r="201" spans="5:69" s="3" customFormat="1" ht="14.4" x14ac:dyDescent="0.3">
      <c r="E201" s="57"/>
      <c r="F201" s="44"/>
      <c r="G201" s="45"/>
      <c r="H201" s="45"/>
      <c r="I201" s="57"/>
      <c r="K201" s="4"/>
      <c r="L201" s="5"/>
      <c r="M201" s="4"/>
      <c r="P201" s="4"/>
      <c r="Q201" s="5"/>
      <c r="R201" s="4"/>
      <c r="U201" s="4"/>
      <c r="V201" s="5"/>
      <c r="W201" s="4"/>
      <c r="Z201" s="4"/>
      <c r="AA201" s="5"/>
      <c r="AB201" s="4"/>
      <c r="AE201" s="4"/>
      <c r="AF201" s="5"/>
      <c r="AG201" s="4"/>
      <c r="AJ201" s="4"/>
      <c r="AK201" s="5"/>
      <c r="AL201" s="4"/>
      <c r="AO201" s="4"/>
      <c r="AP201" s="5"/>
      <c r="AQ201" s="4"/>
      <c r="AT201" s="4"/>
      <c r="AU201" s="5"/>
      <c r="AV201" s="4"/>
      <c r="AY201" s="4"/>
      <c r="AZ201" s="5"/>
      <c r="BA201" s="4"/>
      <c r="BD201" s="4"/>
      <c r="BE201" s="5"/>
      <c r="BF201" s="4"/>
      <c r="BI201" s="4"/>
      <c r="BJ201" s="5"/>
      <c r="BK201" s="4"/>
      <c r="BO201" s="4"/>
      <c r="BP201" s="5"/>
      <c r="BQ201" s="4"/>
    </row>
    <row r="202" spans="5:69" s="3" customFormat="1" ht="14.4" x14ac:dyDescent="0.3">
      <c r="E202" s="57"/>
      <c r="F202" s="44"/>
      <c r="G202" s="45"/>
      <c r="H202" s="45"/>
      <c r="I202" s="57"/>
      <c r="K202" s="4"/>
      <c r="L202" s="5"/>
      <c r="M202" s="4"/>
      <c r="P202" s="4"/>
      <c r="Q202" s="5"/>
      <c r="R202" s="4"/>
      <c r="U202" s="4"/>
      <c r="V202" s="5"/>
      <c r="W202" s="4"/>
      <c r="Z202" s="4"/>
      <c r="AA202" s="5"/>
      <c r="AB202" s="4"/>
      <c r="AE202" s="4"/>
      <c r="AF202" s="5"/>
      <c r="AG202" s="4"/>
      <c r="AJ202" s="4"/>
      <c r="AK202" s="5"/>
      <c r="AL202" s="4"/>
      <c r="AO202" s="4"/>
      <c r="AP202" s="5"/>
      <c r="AQ202" s="4"/>
      <c r="AT202" s="4"/>
      <c r="AU202" s="5"/>
      <c r="AV202" s="4"/>
      <c r="AY202" s="4"/>
      <c r="AZ202" s="5"/>
      <c r="BA202" s="4"/>
      <c r="BD202" s="4"/>
      <c r="BE202" s="5"/>
      <c r="BF202" s="4"/>
      <c r="BI202" s="4"/>
      <c r="BJ202" s="5"/>
      <c r="BK202" s="4"/>
      <c r="BO202" s="4"/>
      <c r="BP202" s="5"/>
      <c r="BQ202" s="4"/>
    </row>
    <row r="203" spans="5:69" s="3" customFormat="1" ht="14.4" x14ac:dyDescent="0.3">
      <c r="E203" s="57"/>
      <c r="F203" s="44"/>
      <c r="G203" s="45"/>
      <c r="H203" s="45"/>
      <c r="I203" s="57"/>
      <c r="K203" s="4"/>
      <c r="L203" s="5"/>
      <c r="M203" s="4"/>
      <c r="P203" s="4"/>
      <c r="Q203" s="5"/>
      <c r="R203" s="4"/>
      <c r="U203" s="4"/>
      <c r="V203" s="5"/>
      <c r="W203" s="4"/>
      <c r="Z203" s="4"/>
      <c r="AA203" s="5"/>
      <c r="AB203" s="4"/>
      <c r="AE203" s="4"/>
      <c r="AF203" s="5"/>
      <c r="AG203" s="4"/>
      <c r="AJ203" s="4"/>
      <c r="AK203" s="5"/>
      <c r="AL203" s="4"/>
      <c r="AO203" s="4"/>
      <c r="AP203" s="5"/>
      <c r="AQ203" s="4"/>
      <c r="AT203" s="4"/>
      <c r="AU203" s="5"/>
      <c r="AV203" s="4"/>
      <c r="AY203" s="4"/>
      <c r="AZ203" s="5"/>
      <c r="BA203" s="4"/>
      <c r="BD203" s="4"/>
      <c r="BE203" s="5"/>
      <c r="BF203" s="4"/>
      <c r="BI203" s="4"/>
      <c r="BJ203" s="5"/>
      <c r="BK203" s="4"/>
      <c r="BO203" s="4"/>
      <c r="BP203" s="5"/>
      <c r="BQ203" s="4"/>
    </row>
    <row r="204" spans="5:69" s="3" customFormat="1" ht="14.4" x14ac:dyDescent="0.3">
      <c r="E204" s="57"/>
      <c r="F204" s="44"/>
      <c r="G204" s="45"/>
      <c r="H204" s="45"/>
      <c r="I204" s="57"/>
      <c r="K204" s="4"/>
      <c r="L204" s="5"/>
      <c r="M204" s="4"/>
      <c r="P204" s="4"/>
      <c r="Q204" s="5"/>
      <c r="R204" s="4"/>
      <c r="U204" s="4"/>
      <c r="V204" s="5"/>
      <c r="W204" s="4"/>
      <c r="Z204" s="4"/>
      <c r="AA204" s="5"/>
      <c r="AB204" s="4"/>
      <c r="AE204" s="4"/>
      <c r="AF204" s="5"/>
      <c r="AG204" s="4"/>
      <c r="AJ204" s="4"/>
      <c r="AK204" s="5"/>
      <c r="AL204" s="4"/>
      <c r="AO204" s="4"/>
      <c r="AP204" s="5"/>
      <c r="AQ204" s="4"/>
      <c r="AT204" s="4"/>
      <c r="AU204" s="5"/>
      <c r="AV204" s="4"/>
      <c r="AY204" s="4"/>
      <c r="AZ204" s="5"/>
      <c r="BA204" s="4"/>
      <c r="BD204" s="4"/>
      <c r="BE204" s="5"/>
      <c r="BF204" s="4"/>
      <c r="BI204" s="4"/>
      <c r="BJ204" s="5"/>
      <c r="BK204" s="4"/>
      <c r="BO204" s="4"/>
      <c r="BP204" s="5"/>
      <c r="BQ204" s="4"/>
    </row>
    <row r="205" spans="5:69" s="3" customFormat="1" ht="14.4" x14ac:dyDescent="0.3">
      <c r="E205" s="57"/>
      <c r="F205" s="44"/>
      <c r="G205" s="45"/>
      <c r="H205" s="45"/>
      <c r="I205" s="57"/>
      <c r="K205" s="4"/>
      <c r="L205" s="5"/>
      <c r="M205" s="4"/>
      <c r="P205" s="4"/>
      <c r="Q205" s="5"/>
      <c r="R205" s="4"/>
      <c r="U205" s="4"/>
      <c r="V205" s="5"/>
      <c r="W205" s="4"/>
      <c r="Z205" s="4"/>
      <c r="AA205" s="5"/>
      <c r="AB205" s="4"/>
      <c r="AE205" s="4"/>
      <c r="AF205" s="5"/>
      <c r="AG205" s="4"/>
      <c r="AJ205" s="4"/>
      <c r="AK205" s="5"/>
      <c r="AL205" s="4"/>
      <c r="AO205" s="4"/>
      <c r="AP205" s="5"/>
      <c r="AQ205" s="4"/>
      <c r="AT205" s="4"/>
      <c r="AU205" s="5"/>
      <c r="AV205" s="4"/>
      <c r="AY205" s="4"/>
      <c r="AZ205" s="5"/>
      <c r="BA205" s="4"/>
      <c r="BD205" s="4"/>
      <c r="BE205" s="5"/>
      <c r="BF205" s="4"/>
      <c r="BI205" s="4"/>
      <c r="BJ205" s="5"/>
      <c r="BK205" s="4"/>
      <c r="BO205" s="4"/>
      <c r="BP205" s="5"/>
      <c r="BQ205" s="4"/>
    </row>
    <row r="206" spans="5:69" s="3" customFormat="1" ht="14.4" x14ac:dyDescent="0.3">
      <c r="E206" s="57"/>
      <c r="F206" s="44"/>
      <c r="G206" s="45"/>
      <c r="H206" s="45"/>
      <c r="I206" s="57"/>
      <c r="K206" s="4"/>
      <c r="L206" s="5"/>
      <c r="M206" s="4"/>
      <c r="P206" s="4"/>
      <c r="Q206" s="5"/>
      <c r="R206" s="4"/>
      <c r="U206" s="4"/>
      <c r="V206" s="5"/>
      <c r="W206" s="4"/>
      <c r="Z206" s="4"/>
      <c r="AA206" s="5"/>
      <c r="AB206" s="4"/>
      <c r="AE206" s="4"/>
      <c r="AF206" s="5"/>
      <c r="AG206" s="4"/>
      <c r="AJ206" s="4"/>
      <c r="AK206" s="5"/>
      <c r="AL206" s="4"/>
      <c r="AO206" s="4"/>
      <c r="AP206" s="5"/>
      <c r="AQ206" s="4"/>
      <c r="AT206" s="4"/>
      <c r="AU206" s="5"/>
      <c r="AV206" s="4"/>
      <c r="AY206" s="4"/>
      <c r="AZ206" s="5"/>
      <c r="BA206" s="4"/>
      <c r="BD206" s="4"/>
      <c r="BE206" s="5"/>
      <c r="BF206" s="4"/>
      <c r="BI206" s="4"/>
      <c r="BJ206" s="5"/>
      <c r="BK206" s="4"/>
      <c r="BO206" s="4"/>
      <c r="BP206" s="5"/>
      <c r="BQ206" s="4"/>
    </row>
    <row r="207" spans="5:69" s="3" customFormat="1" ht="14.4" x14ac:dyDescent="0.3">
      <c r="E207" s="57"/>
      <c r="F207" s="44"/>
      <c r="G207" s="45"/>
      <c r="H207" s="45"/>
      <c r="I207" s="57"/>
      <c r="K207" s="4"/>
      <c r="L207" s="5"/>
      <c r="M207" s="4"/>
      <c r="P207" s="4"/>
      <c r="Q207" s="5"/>
      <c r="R207" s="4"/>
      <c r="U207" s="4"/>
      <c r="V207" s="5"/>
      <c r="W207" s="4"/>
      <c r="Z207" s="4"/>
      <c r="AA207" s="5"/>
      <c r="AB207" s="4"/>
      <c r="AE207" s="4"/>
      <c r="AF207" s="5"/>
      <c r="AG207" s="4"/>
      <c r="AJ207" s="4"/>
      <c r="AK207" s="5"/>
      <c r="AL207" s="4"/>
      <c r="AO207" s="4"/>
      <c r="AP207" s="5"/>
      <c r="AQ207" s="4"/>
      <c r="AT207" s="4"/>
      <c r="AU207" s="5"/>
      <c r="AV207" s="4"/>
      <c r="AY207" s="4"/>
      <c r="AZ207" s="5"/>
      <c r="BA207" s="4"/>
      <c r="BD207" s="4"/>
      <c r="BE207" s="5"/>
      <c r="BF207" s="4"/>
      <c r="BI207" s="4"/>
      <c r="BJ207" s="5"/>
      <c r="BK207" s="4"/>
      <c r="BO207" s="4"/>
      <c r="BP207" s="5"/>
      <c r="BQ207" s="4"/>
    </row>
    <row r="208" spans="5:69" s="3" customFormat="1" ht="14.4" x14ac:dyDescent="0.3">
      <c r="E208" s="57"/>
      <c r="F208" s="44"/>
      <c r="G208" s="45"/>
      <c r="H208" s="45"/>
      <c r="I208" s="57"/>
      <c r="K208" s="4"/>
      <c r="L208" s="5"/>
      <c r="M208" s="4"/>
      <c r="P208" s="4"/>
      <c r="Q208" s="5"/>
      <c r="R208" s="4"/>
      <c r="U208" s="4"/>
      <c r="V208" s="5"/>
      <c r="W208" s="4"/>
      <c r="Z208" s="4"/>
      <c r="AA208" s="5"/>
      <c r="AB208" s="4"/>
      <c r="AE208" s="4"/>
      <c r="AF208" s="5"/>
      <c r="AG208" s="4"/>
      <c r="AJ208" s="4"/>
      <c r="AK208" s="5"/>
      <c r="AL208" s="4"/>
      <c r="AO208" s="4"/>
      <c r="AP208" s="5"/>
      <c r="AQ208" s="4"/>
      <c r="AT208" s="4"/>
      <c r="AU208" s="5"/>
      <c r="AV208" s="4"/>
      <c r="AY208" s="4"/>
      <c r="AZ208" s="5"/>
      <c r="BA208" s="4"/>
      <c r="BD208" s="4"/>
      <c r="BE208" s="5"/>
      <c r="BF208" s="4"/>
      <c r="BI208" s="4"/>
      <c r="BJ208" s="5"/>
      <c r="BK208" s="4"/>
      <c r="BO208" s="4"/>
      <c r="BP208" s="5"/>
      <c r="BQ208" s="4"/>
    </row>
    <row r="209" spans="5:69" s="3" customFormat="1" ht="14.4" x14ac:dyDescent="0.3">
      <c r="E209" s="57"/>
      <c r="F209" s="44"/>
      <c r="G209" s="45"/>
      <c r="H209" s="45"/>
      <c r="I209" s="57"/>
      <c r="K209" s="4"/>
      <c r="L209" s="5"/>
      <c r="M209" s="4"/>
      <c r="P209" s="4"/>
      <c r="Q209" s="5"/>
      <c r="R209" s="4"/>
      <c r="U209" s="4"/>
      <c r="V209" s="5"/>
      <c r="W209" s="4"/>
      <c r="Z209" s="4"/>
      <c r="AA209" s="5"/>
      <c r="AB209" s="4"/>
      <c r="AE209" s="4"/>
      <c r="AF209" s="5"/>
      <c r="AG209" s="4"/>
      <c r="AJ209" s="4"/>
      <c r="AK209" s="5"/>
      <c r="AL209" s="4"/>
      <c r="AO209" s="4"/>
      <c r="AP209" s="5"/>
      <c r="AQ209" s="4"/>
      <c r="AT209" s="4"/>
      <c r="AU209" s="5"/>
      <c r="AV209" s="4"/>
      <c r="AY209" s="4"/>
      <c r="AZ209" s="5"/>
      <c r="BA209" s="4"/>
      <c r="BD209" s="4"/>
      <c r="BE209" s="5"/>
      <c r="BF209" s="4"/>
      <c r="BI209" s="4"/>
      <c r="BJ209" s="5"/>
      <c r="BK209" s="4"/>
      <c r="BO209" s="4"/>
      <c r="BP209" s="5"/>
      <c r="BQ209" s="4"/>
    </row>
    <row r="210" spans="5:69" s="3" customFormat="1" ht="14.4" x14ac:dyDescent="0.3">
      <c r="E210" s="57"/>
      <c r="F210" s="44"/>
      <c r="G210" s="45"/>
      <c r="H210" s="45"/>
      <c r="I210" s="57"/>
      <c r="K210" s="4"/>
      <c r="L210" s="5"/>
      <c r="M210" s="4"/>
      <c r="P210" s="4"/>
      <c r="Q210" s="5"/>
      <c r="R210" s="4"/>
      <c r="U210" s="4"/>
      <c r="V210" s="5"/>
      <c r="W210" s="4"/>
      <c r="Z210" s="4"/>
      <c r="AA210" s="5"/>
      <c r="AB210" s="4"/>
      <c r="AE210" s="4"/>
      <c r="AF210" s="5"/>
      <c r="AG210" s="4"/>
      <c r="AJ210" s="4"/>
      <c r="AK210" s="5"/>
      <c r="AL210" s="4"/>
      <c r="AO210" s="4"/>
      <c r="AP210" s="5"/>
      <c r="AQ210" s="4"/>
      <c r="AT210" s="4"/>
      <c r="AU210" s="5"/>
      <c r="AV210" s="4"/>
      <c r="AY210" s="4"/>
      <c r="AZ210" s="5"/>
      <c r="BA210" s="4"/>
      <c r="BD210" s="4"/>
      <c r="BE210" s="5"/>
      <c r="BF210" s="4"/>
      <c r="BI210" s="4"/>
      <c r="BJ210" s="5"/>
      <c r="BK210" s="4"/>
      <c r="BO210" s="4"/>
      <c r="BP210" s="5"/>
      <c r="BQ210" s="4"/>
    </row>
    <row r="211" spans="5:69" s="3" customFormat="1" ht="14.4" x14ac:dyDescent="0.3">
      <c r="E211" s="57"/>
      <c r="F211" s="44"/>
      <c r="G211" s="45"/>
      <c r="H211" s="45"/>
      <c r="I211" s="57"/>
      <c r="K211" s="4"/>
      <c r="L211" s="5"/>
      <c r="M211" s="4"/>
      <c r="P211" s="4"/>
      <c r="Q211" s="5"/>
      <c r="R211" s="4"/>
      <c r="U211" s="4"/>
      <c r="V211" s="5"/>
      <c r="W211" s="4"/>
      <c r="Z211" s="4"/>
      <c r="AA211" s="5"/>
      <c r="AB211" s="4"/>
      <c r="AE211" s="4"/>
      <c r="AF211" s="5"/>
      <c r="AG211" s="4"/>
      <c r="AJ211" s="4"/>
      <c r="AK211" s="5"/>
      <c r="AL211" s="4"/>
      <c r="AO211" s="4"/>
      <c r="AP211" s="5"/>
      <c r="AQ211" s="4"/>
      <c r="AT211" s="4"/>
      <c r="AU211" s="5"/>
      <c r="AV211" s="4"/>
      <c r="AY211" s="4"/>
      <c r="AZ211" s="5"/>
      <c r="BA211" s="4"/>
      <c r="BD211" s="4"/>
      <c r="BE211" s="5"/>
      <c r="BF211" s="4"/>
      <c r="BI211" s="4"/>
      <c r="BJ211" s="5"/>
      <c r="BK211" s="4"/>
      <c r="BO211" s="4"/>
      <c r="BP211" s="5"/>
      <c r="BQ211" s="4"/>
    </row>
    <row r="212" spans="5:69" s="3" customFormat="1" ht="14.4" x14ac:dyDescent="0.3">
      <c r="E212" s="57"/>
      <c r="F212" s="44"/>
      <c r="G212" s="45"/>
      <c r="H212" s="45"/>
      <c r="I212" s="57"/>
      <c r="K212" s="4"/>
      <c r="L212" s="5"/>
      <c r="M212" s="4"/>
      <c r="P212" s="4"/>
      <c r="Q212" s="5"/>
      <c r="R212" s="4"/>
      <c r="U212" s="4"/>
      <c r="V212" s="5"/>
      <c r="W212" s="4"/>
      <c r="Z212" s="4"/>
      <c r="AA212" s="5"/>
      <c r="AB212" s="4"/>
      <c r="AE212" s="4"/>
      <c r="AF212" s="5"/>
      <c r="AG212" s="4"/>
      <c r="AJ212" s="4"/>
      <c r="AK212" s="5"/>
      <c r="AL212" s="4"/>
      <c r="AO212" s="4"/>
      <c r="AP212" s="5"/>
      <c r="AQ212" s="4"/>
      <c r="AT212" s="4"/>
      <c r="AU212" s="5"/>
      <c r="AV212" s="4"/>
      <c r="AY212" s="4"/>
      <c r="AZ212" s="5"/>
      <c r="BA212" s="4"/>
      <c r="BD212" s="4"/>
      <c r="BE212" s="5"/>
      <c r="BF212" s="4"/>
      <c r="BI212" s="4"/>
      <c r="BJ212" s="5"/>
      <c r="BK212" s="4"/>
      <c r="BO212" s="4"/>
      <c r="BP212" s="5"/>
      <c r="BQ212" s="4"/>
    </row>
    <row r="213" spans="5:69" s="3" customFormat="1" ht="14.4" x14ac:dyDescent="0.3">
      <c r="E213" s="57"/>
      <c r="F213" s="44"/>
      <c r="G213" s="45"/>
      <c r="H213" s="45"/>
      <c r="I213" s="57"/>
      <c r="K213" s="4"/>
      <c r="L213" s="5"/>
      <c r="M213" s="4"/>
      <c r="P213" s="4"/>
      <c r="Q213" s="5"/>
      <c r="R213" s="4"/>
      <c r="U213" s="4"/>
      <c r="V213" s="5"/>
      <c r="W213" s="4"/>
      <c r="Z213" s="4"/>
      <c r="AA213" s="5"/>
      <c r="AB213" s="4"/>
      <c r="AE213" s="4"/>
      <c r="AF213" s="5"/>
      <c r="AG213" s="4"/>
      <c r="AJ213" s="4"/>
      <c r="AK213" s="5"/>
      <c r="AL213" s="4"/>
      <c r="AO213" s="4"/>
      <c r="AP213" s="5"/>
      <c r="AQ213" s="4"/>
      <c r="AT213" s="4"/>
      <c r="AU213" s="5"/>
      <c r="AV213" s="4"/>
      <c r="AY213" s="4"/>
      <c r="AZ213" s="5"/>
      <c r="BA213" s="4"/>
      <c r="BD213" s="4"/>
      <c r="BE213" s="5"/>
      <c r="BF213" s="4"/>
      <c r="BI213" s="4"/>
      <c r="BJ213" s="5"/>
      <c r="BK213" s="4"/>
      <c r="BO213" s="4"/>
      <c r="BP213" s="5"/>
      <c r="BQ213" s="4"/>
    </row>
    <row r="214" spans="5:69" s="3" customFormat="1" ht="14.4" x14ac:dyDescent="0.3">
      <c r="E214" s="57"/>
      <c r="F214" s="44"/>
      <c r="G214" s="45"/>
      <c r="H214" s="45"/>
      <c r="I214" s="57"/>
      <c r="K214" s="4"/>
      <c r="L214" s="5"/>
      <c r="M214" s="4"/>
      <c r="P214" s="4"/>
      <c r="Q214" s="5"/>
      <c r="R214" s="4"/>
      <c r="U214" s="4"/>
      <c r="V214" s="5"/>
      <c r="W214" s="4"/>
      <c r="Z214" s="4"/>
      <c r="AA214" s="5"/>
      <c r="AB214" s="4"/>
      <c r="AE214" s="4"/>
      <c r="AF214" s="5"/>
      <c r="AG214" s="4"/>
      <c r="AJ214" s="4"/>
      <c r="AK214" s="5"/>
      <c r="AL214" s="4"/>
      <c r="AO214" s="4"/>
      <c r="AP214" s="5"/>
      <c r="AQ214" s="4"/>
      <c r="AT214" s="4"/>
      <c r="AU214" s="5"/>
      <c r="AV214" s="4"/>
      <c r="AY214" s="4"/>
      <c r="AZ214" s="5"/>
      <c r="BA214" s="4"/>
      <c r="BD214" s="4"/>
      <c r="BE214" s="5"/>
      <c r="BF214" s="4"/>
      <c r="BI214" s="4"/>
      <c r="BJ214" s="5"/>
      <c r="BK214" s="4"/>
      <c r="BO214" s="4"/>
      <c r="BP214" s="5"/>
      <c r="BQ214" s="4"/>
    </row>
    <row r="215" spans="5:69" s="3" customFormat="1" ht="14.4" x14ac:dyDescent="0.3">
      <c r="E215" s="57"/>
      <c r="F215" s="44"/>
      <c r="G215" s="45"/>
      <c r="H215" s="45"/>
      <c r="I215" s="57"/>
      <c r="K215" s="4"/>
      <c r="L215" s="5"/>
      <c r="M215" s="4"/>
      <c r="P215" s="4"/>
      <c r="Q215" s="5"/>
      <c r="R215" s="4"/>
      <c r="U215" s="4"/>
      <c r="V215" s="5"/>
      <c r="W215" s="4"/>
      <c r="Z215" s="4"/>
      <c r="AA215" s="5"/>
      <c r="AB215" s="4"/>
      <c r="AE215" s="4"/>
      <c r="AF215" s="5"/>
      <c r="AG215" s="4"/>
      <c r="AJ215" s="4"/>
      <c r="AK215" s="5"/>
      <c r="AL215" s="4"/>
      <c r="AO215" s="4"/>
      <c r="AP215" s="5"/>
      <c r="AQ215" s="4"/>
      <c r="AT215" s="4"/>
      <c r="AU215" s="5"/>
      <c r="AV215" s="4"/>
      <c r="AY215" s="4"/>
      <c r="AZ215" s="5"/>
      <c r="BA215" s="4"/>
      <c r="BD215" s="4"/>
      <c r="BE215" s="5"/>
      <c r="BF215" s="4"/>
      <c r="BI215" s="4"/>
      <c r="BJ215" s="5"/>
      <c r="BK215" s="4"/>
      <c r="BO215" s="4"/>
      <c r="BP215" s="5"/>
      <c r="BQ215" s="4"/>
    </row>
    <row r="216" spans="5:69" s="3" customFormat="1" ht="14.4" x14ac:dyDescent="0.3">
      <c r="E216" s="57"/>
      <c r="F216" s="44"/>
      <c r="G216" s="45"/>
      <c r="H216" s="45"/>
      <c r="I216" s="57"/>
      <c r="K216" s="4"/>
      <c r="L216" s="5"/>
      <c r="M216" s="4"/>
      <c r="P216" s="4"/>
      <c r="Q216" s="5"/>
      <c r="R216" s="4"/>
      <c r="U216" s="4"/>
      <c r="V216" s="5"/>
      <c r="W216" s="4"/>
      <c r="Z216" s="4"/>
      <c r="AA216" s="5"/>
      <c r="AB216" s="4"/>
      <c r="AE216" s="4"/>
      <c r="AF216" s="5"/>
      <c r="AG216" s="4"/>
      <c r="AJ216" s="4"/>
      <c r="AK216" s="5"/>
      <c r="AL216" s="4"/>
      <c r="AO216" s="4"/>
      <c r="AP216" s="5"/>
      <c r="AQ216" s="4"/>
      <c r="AT216" s="4"/>
      <c r="AU216" s="5"/>
      <c r="AV216" s="4"/>
      <c r="AY216" s="4"/>
      <c r="AZ216" s="5"/>
      <c r="BA216" s="4"/>
      <c r="BD216" s="4"/>
      <c r="BE216" s="5"/>
      <c r="BF216" s="4"/>
      <c r="BI216" s="4"/>
      <c r="BJ216" s="5"/>
      <c r="BK216" s="4"/>
      <c r="BO216" s="4"/>
      <c r="BP216" s="5"/>
      <c r="BQ216" s="4"/>
    </row>
    <row r="217" spans="5:69" s="3" customFormat="1" ht="14.4" x14ac:dyDescent="0.3">
      <c r="E217" s="57"/>
      <c r="F217" s="44"/>
      <c r="G217" s="45"/>
      <c r="H217" s="45"/>
      <c r="I217" s="57"/>
      <c r="K217" s="4"/>
      <c r="L217" s="5"/>
      <c r="M217" s="4"/>
      <c r="P217" s="4"/>
      <c r="Q217" s="5"/>
      <c r="R217" s="4"/>
      <c r="U217" s="4"/>
      <c r="V217" s="5"/>
      <c r="W217" s="4"/>
      <c r="Z217" s="4"/>
      <c r="AA217" s="5"/>
      <c r="AB217" s="4"/>
      <c r="AE217" s="4"/>
      <c r="AF217" s="5"/>
      <c r="AG217" s="4"/>
      <c r="AJ217" s="4"/>
      <c r="AK217" s="5"/>
      <c r="AL217" s="4"/>
      <c r="AO217" s="4"/>
      <c r="AP217" s="5"/>
      <c r="AQ217" s="4"/>
      <c r="AT217" s="4"/>
      <c r="AU217" s="5"/>
      <c r="AV217" s="4"/>
      <c r="AY217" s="4"/>
      <c r="AZ217" s="5"/>
      <c r="BA217" s="4"/>
      <c r="BD217" s="4"/>
      <c r="BE217" s="5"/>
      <c r="BF217" s="4"/>
      <c r="BI217" s="4"/>
      <c r="BJ217" s="5"/>
      <c r="BK217" s="4"/>
      <c r="BO217" s="4"/>
      <c r="BP217" s="5"/>
      <c r="BQ217" s="4"/>
    </row>
    <row r="218" spans="5:69" s="3" customFormat="1" ht="14.4" x14ac:dyDescent="0.3">
      <c r="E218" s="57"/>
      <c r="F218" s="44"/>
      <c r="G218" s="45"/>
      <c r="H218" s="45"/>
      <c r="I218" s="57"/>
      <c r="K218" s="4"/>
      <c r="L218" s="5"/>
      <c r="M218" s="4"/>
      <c r="P218" s="4"/>
      <c r="Q218" s="5"/>
      <c r="R218" s="4"/>
      <c r="U218" s="4"/>
      <c r="V218" s="5"/>
      <c r="W218" s="4"/>
      <c r="Z218" s="4"/>
      <c r="AA218" s="5"/>
      <c r="AB218" s="4"/>
      <c r="AE218" s="4"/>
      <c r="AF218" s="5"/>
      <c r="AG218" s="4"/>
      <c r="AJ218" s="4"/>
      <c r="AK218" s="5"/>
      <c r="AL218" s="4"/>
      <c r="AO218" s="4"/>
      <c r="AP218" s="5"/>
      <c r="AQ218" s="4"/>
      <c r="AT218" s="4"/>
      <c r="AU218" s="5"/>
      <c r="AV218" s="4"/>
      <c r="AY218" s="4"/>
      <c r="AZ218" s="5"/>
      <c r="BA218" s="4"/>
      <c r="BD218" s="4"/>
      <c r="BE218" s="5"/>
      <c r="BF218" s="4"/>
      <c r="BI218" s="4"/>
      <c r="BJ218" s="5"/>
      <c r="BK218" s="4"/>
      <c r="BO218" s="4"/>
      <c r="BP218" s="5"/>
      <c r="BQ218" s="4"/>
    </row>
    <row r="219" spans="5:69" s="3" customFormat="1" ht="14.4" x14ac:dyDescent="0.3">
      <c r="E219" s="57"/>
      <c r="F219" s="44"/>
      <c r="G219" s="45"/>
      <c r="H219" s="45"/>
      <c r="I219" s="57"/>
      <c r="K219" s="4"/>
      <c r="L219" s="5"/>
      <c r="M219" s="4"/>
      <c r="P219" s="4"/>
      <c r="Q219" s="5"/>
      <c r="R219" s="4"/>
      <c r="U219" s="4"/>
      <c r="V219" s="5"/>
      <c r="W219" s="4"/>
      <c r="Z219" s="4"/>
      <c r="AA219" s="5"/>
      <c r="AB219" s="4"/>
      <c r="AE219" s="4"/>
      <c r="AF219" s="5"/>
      <c r="AG219" s="4"/>
      <c r="AJ219" s="4"/>
      <c r="AK219" s="5"/>
      <c r="AL219" s="4"/>
      <c r="AO219" s="4"/>
      <c r="AP219" s="5"/>
      <c r="AQ219" s="4"/>
      <c r="AT219" s="4"/>
      <c r="AU219" s="5"/>
      <c r="AV219" s="4"/>
      <c r="AY219" s="4"/>
      <c r="AZ219" s="5"/>
      <c r="BA219" s="4"/>
      <c r="BD219" s="4"/>
      <c r="BE219" s="5"/>
      <c r="BF219" s="4"/>
      <c r="BI219" s="4"/>
      <c r="BJ219" s="5"/>
      <c r="BK219" s="4"/>
      <c r="BO219" s="4"/>
      <c r="BP219" s="5"/>
      <c r="BQ219" s="4"/>
    </row>
    <row r="220" spans="5:69" s="3" customFormat="1" ht="14.4" x14ac:dyDescent="0.3">
      <c r="E220" s="57"/>
      <c r="F220" s="44"/>
      <c r="G220" s="45"/>
      <c r="H220" s="45"/>
      <c r="I220" s="57"/>
      <c r="K220" s="4"/>
      <c r="L220" s="5"/>
      <c r="M220" s="4"/>
      <c r="P220" s="4"/>
      <c r="Q220" s="5"/>
      <c r="R220" s="4"/>
      <c r="U220" s="4"/>
      <c r="V220" s="5"/>
      <c r="W220" s="4"/>
      <c r="Z220" s="4"/>
      <c r="AA220" s="5"/>
      <c r="AB220" s="4"/>
      <c r="AE220" s="4"/>
      <c r="AF220" s="5"/>
      <c r="AG220" s="4"/>
      <c r="AJ220" s="4"/>
      <c r="AK220" s="5"/>
      <c r="AL220" s="4"/>
      <c r="AO220" s="4"/>
      <c r="AP220" s="5"/>
      <c r="AQ220" s="4"/>
      <c r="AT220" s="4"/>
      <c r="AU220" s="5"/>
      <c r="AV220" s="4"/>
      <c r="AY220" s="4"/>
      <c r="AZ220" s="5"/>
      <c r="BA220" s="4"/>
      <c r="BD220" s="4"/>
      <c r="BE220" s="5"/>
      <c r="BF220" s="4"/>
      <c r="BI220" s="4"/>
      <c r="BJ220" s="5"/>
      <c r="BK220" s="4"/>
      <c r="BO220" s="4"/>
      <c r="BP220" s="5"/>
      <c r="BQ220" s="4"/>
    </row>
    <row r="221" spans="5:69" s="3" customFormat="1" ht="14.4" x14ac:dyDescent="0.3">
      <c r="E221" s="57"/>
      <c r="F221" s="44"/>
      <c r="G221" s="45"/>
      <c r="H221" s="45"/>
      <c r="I221" s="57"/>
      <c r="K221" s="4"/>
      <c r="L221" s="5"/>
      <c r="M221" s="4"/>
      <c r="P221" s="4"/>
      <c r="Q221" s="5"/>
      <c r="R221" s="4"/>
      <c r="U221" s="4"/>
      <c r="V221" s="5"/>
      <c r="W221" s="4"/>
      <c r="Z221" s="4"/>
      <c r="AA221" s="5"/>
      <c r="AB221" s="4"/>
      <c r="AE221" s="4"/>
      <c r="AF221" s="5"/>
      <c r="AG221" s="4"/>
      <c r="AJ221" s="4"/>
      <c r="AK221" s="5"/>
      <c r="AL221" s="4"/>
      <c r="AO221" s="4"/>
      <c r="AP221" s="5"/>
      <c r="AQ221" s="4"/>
      <c r="AT221" s="4"/>
      <c r="AU221" s="5"/>
      <c r="AV221" s="4"/>
      <c r="AY221" s="4"/>
      <c r="AZ221" s="5"/>
      <c r="BA221" s="4"/>
      <c r="BD221" s="4"/>
      <c r="BE221" s="5"/>
      <c r="BF221" s="4"/>
      <c r="BI221" s="4"/>
      <c r="BJ221" s="5"/>
      <c r="BK221" s="4"/>
      <c r="BO221" s="4"/>
      <c r="BP221" s="5"/>
      <c r="BQ221" s="4"/>
    </row>
    <row r="222" spans="5:69" s="3" customFormat="1" ht="14.4" x14ac:dyDescent="0.3">
      <c r="E222" s="57"/>
      <c r="F222" s="44"/>
      <c r="G222" s="45"/>
      <c r="H222" s="45"/>
      <c r="I222" s="57"/>
      <c r="K222" s="4"/>
      <c r="L222" s="5"/>
      <c r="M222" s="4"/>
      <c r="P222" s="4"/>
      <c r="Q222" s="5"/>
      <c r="R222" s="4"/>
      <c r="U222" s="4"/>
      <c r="V222" s="5"/>
      <c r="W222" s="4"/>
      <c r="Z222" s="4"/>
      <c r="AA222" s="5"/>
      <c r="AB222" s="4"/>
      <c r="AE222" s="4"/>
      <c r="AF222" s="5"/>
      <c r="AG222" s="4"/>
      <c r="AJ222" s="4"/>
      <c r="AK222" s="5"/>
      <c r="AL222" s="4"/>
      <c r="AO222" s="4"/>
      <c r="AP222" s="5"/>
      <c r="AQ222" s="4"/>
      <c r="AT222" s="4"/>
      <c r="AU222" s="5"/>
      <c r="AV222" s="4"/>
      <c r="AY222" s="4"/>
      <c r="AZ222" s="5"/>
      <c r="BA222" s="4"/>
      <c r="BD222" s="4"/>
      <c r="BE222" s="5"/>
      <c r="BF222" s="4"/>
      <c r="BI222" s="4"/>
      <c r="BJ222" s="5"/>
      <c r="BK222" s="4"/>
      <c r="BO222" s="4"/>
      <c r="BP222" s="5"/>
      <c r="BQ222" s="4"/>
    </row>
    <row r="223" spans="5:69" s="3" customFormat="1" ht="14.4" x14ac:dyDescent="0.3">
      <c r="E223" s="57"/>
      <c r="F223" s="44"/>
      <c r="G223" s="45"/>
      <c r="H223" s="45"/>
      <c r="I223" s="57"/>
      <c r="K223" s="4"/>
      <c r="L223" s="5"/>
      <c r="M223" s="4"/>
      <c r="P223" s="4"/>
      <c r="Q223" s="5"/>
      <c r="R223" s="4"/>
      <c r="U223" s="4"/>
      <c r="V223" s="5"/>
      <c r="W223" s="4"/>
      <c r="Z223" s="4"/>
      <c r="AA223" s="5"/>
      <c r="AB223" s="4"/>
      <c r="AE223" s="4"/>
      <c r="AF223" s="5"/>
      <c r="AG223" s="4"/>
      <c r="AJ223" s="4"/>
      <c r="AK223" s="5"/>
      <c r="AL223" s="4"/>
      <c r="AO223" s="4"/>
      <c r="AP223" s="5"/>
      <c r="AQ223" s="4"/>
      <c r="AT223" s="4"/>
      <c r="AU223" s="5"/>
      <c r="AV223" s="4"/>
      <c r="AY223" s="4"/>
      <c r="AZ223" s="5"/>
      <c r="BA223" s="4"/>
      <c r="BD223" s="4"/>
      <c r="BE223" s="5"/>
      <c r="BF223" s="4"/>
      <c r="BI223" s="4"/>
      <c r="BJ223" s="5"/>
      <c r="BK223" s="4"/>
      <c r="BO223" s="4"/>
      <c r="BP223" s="5"/>
      <c r="BQ223" s="4"/>
    </row>
    <row r="224" spans="5:69" s="3" customFormat="1" ht="14.4" x14ac:dyDescent="0.3">
      <c r="E224" s="57"/>
      <c r="F224" s="44"/>
      <c r="G224" s="45"/>
      <c r="H224" s="45"/>
      <c r="I224" s="57"/>
      <c r="K224" s="4"/>
      <c r="L224" s="5"/>
      <c r="M224" s="4"/>
      <c r="P224" s="4"/>
      <c r="Q224" s="5"/>
      <c r="R224" s="4"/>
      <c r="U224" s="4"/>
      <c r="V224" s="5"/>
      <c r="W224" s="4"/>
      <c r="Z224" s="4"/>
      <c r="AA224" s="5"/>
      <c r="AB224" s="4"/>
      <c r="AE224" s="4"/>
      <c r="AF224" s="5"/>
      <c r="AG224" s="4"/>
      <c r="AJ224" s="4"/>
      <c r="AK224" s="5"/>
      <c r="AL224" s="4"/>
      <c r="AO224" s="4"/>
      <c r="AP224" s="5"/>
      <c r="AQ224" s="4"/>
      <c r="AT224" s="4"/>
      <c r="AU224" s="5"/>
      <c r="AV224" s="4"/>
      <c r="AY224" s="4"/>
      <c r="AZ224" s="5"/>
      <c r="BA224" s="4"/>
      <c r="BD224" s="4"/>
      <c r="BE224" s="5"/>
      <c r="BF224" s="4"/>
      <c r="BI224" s="4"/>
      <c r="BJ224" s="5"/>
      <c r="BK224" s="4"/>
      <c r="BO224" s="4"/>
      <c r="BP224" s="5"/>
      <c r="BQ224" s="4"/>
    </row>
    <row r="225" spans="5:69" s="3" customFormat="1" ht="14.4" x14ac:dyDescent="0.3">
      <c r="E225" s="57"/>
      <c r="F225" s="44"/>
      <c r="G225" s="45"/>
      <c r="H225" s="45"/>
      <c r="I225" s="57"/>
      <c r="K225" s="4"/>
      <c r="L225" s="5"/>
      <c r="M225" s="4"/>
      <c r="P225" s="4"/>
      <c r="Q225" s="5"/>
      <c r="R225" s="4"/>
      <c r="U225" s="4"/>
      <c r="V225" s="5"/>
      <c r="W225" s="4"/>
      <c r="Z225" s="4"/>
      <c r="AA225" s="5"/>
      <c r="AB225" s="4"/>
      <c r="AE225" s="4"/>
      <c r="AF225" s="5"/>
      <c r="AG225" s="4"/>
      <c r="AJ225" s="4"/>
      <c r="AK225" s="5"/>
      <c r="AL225" s="4"/>
      <c r="AO225" s="4"/>
      <c r="AP225" s="5"/>
      <c r="AQ225" s="4"/>
      <c r="AT225" s="4"/>
      <c r="AU225" s="5"/>
      <c r="AV225" s="4"/>
      <c r="AY225" s="4"/>
      <c r="AZ225" s="5"/>
      <c r="BA225" s="4"/>
      <c r="BD225" s="4"/>
      <c r="BE225" s="5"/>
      <c r="BF225" s="4"/>
      <c r="BI225" s="4"/>
      <c r="BJ225" s="5"/>
      <c r="BK225" s="4"/>
      <c r="BO225" s="4"/>
      <c r="BP225" s="5"/>
      <c r="BQ225" s="4"/>
    </row>
    <row r="226" spans="5:69" s="3" customFormat="1" ht="14.4" x14ac:dyDescent="0.3">
      <c r="E226" s="57"/>
      <c r="F226" s="44"/>
      <c r="G226" s="45"/>
      <c r="H226" s="45"/>
      <c r="I226" s="57"/>
      <c r="K226" s="4"/>
      <c r="L226" s="5"/>
      <c r="M226" s="4"/>
      <c r="P226" s="4"/>
      <c r="Q226" s="5"/>
      <c r="R226" s="4"/>
      <c r="U226" s="4"/>
      <c r="V226" s="5"/>
      <c r="W226" s="4"/>
      <c r="Z226" s="4"/>
      <c r="AA226" s="5"/>
      <c r="AB226" s="4"/>
      <c r="AE226" s="4"/>
      <c r="AF226" s="5"/>
      <c r="AG226" s="4"/>
      <c r="AJ226" s="4"/>
      <c r="AK226" s="5"/>
      <c r="AL226" s="4"/>
      <c r="AO226" s="4"/>
      <c r="AP226" s="5"/>
      <c r="AQ226" s="4"/>
      <c r="AT226" s="4"/>
      <c r="AU226" s="5"/>
      <c r="AV226" s="4"/>
      <c r="AY226" s="4"/>
      <c r="AZ226" s="5"/>
      <c r="BA226" s="4"/>
      <c r="BD226" s="4"/>
      <c r="BE226" s="5"/>
      <c r="BF226" s="4"/>
      <c r="BI226" s="4"/>
      <c r="BJ226" s="5"/>
      <c r="BK226" s="4"/>
      <c r="BO226" s="4"/>
      <c r="BP226" s="5"/>
      <c r="BQ226" s="4"/>
    </row>
    <row r="227" spans="5:69" s="3" customFormat="1" ht="14.4" x14ac:dyDescent="0.3">
      <c r="E227" s="57"/>
      <c r="F227" s="44"/>
      <c r="G227" s="45"/>
      <c r="H227" s="45"/>
      <c r="I227" s="57"/>
      <c r="K227" s="4"/>
      <c r="L227" s="5"/>
      <c r="M227" s="4"/>
      <c r="P227" s="4"/>
      <c r="Q227" s="5"/>
      <c r="R227" s="4"/>
      <c r="U227" s="4"/>
      <c r="V227" s="5"/>
      <c r="W227" s="4"/>
      <c r="Z227" s="4"/>
      <c r="AA227" s="5"/>
      <c r="AB227" s="4"/>
      <c r="AE227" s="4"/>
      <c r="AF227" s="5"/>
      <c r="AG227" s="4"/>
      <c r="AJ227" s="4"/>
      <c r="AK227" s="5"/>
      <c r="AL227" s="4"/>
      <c r="AO227" s="4"/>
      <c r="AP227" s="5"/>
      <c r="AQ227" s="4"/>
      <c r="AT227" s="4"/>
      <c r="AU227" s="5"/>
      <c r="AV227" s="4"/>
      <c r="AY227" s="4"/>
      <c r="AZ227" s="5"/>
      <c r="BA227" s="4"/>
      <c r="BD227" s="4"/>
      <c r="BE227" s="5"/>
      <c r="BF227" s="4"/>
      <c r="BI227" s="4"/>
      <c r="BJ227" s="5"/>
      <c r="BK227" s="4"/>
      <c r="BO227" s="4"/>
      <c r="BP227" s="5"/>
      <c r="BQ227" s="4"/>
    </row>
    <row r="228" spans="5:69" s="3" customFormat="1" ht="14.4" x14ac:dyDescent="0.3">
      <c r="E228" s="57"/>
      <c r="F228" s="44"/>
      <c r="G228" s="45"/>
      <c r="H228" s="45"/>
      <c r="I228" s="57"/>
      <c r="K228" s="4"/>
      <c r="L228" s="5"/>
      <c r="M228" s="4"/>
      <c r="P228" s="4"/>
      <c r="Q228" s="5"/>
      <c r="R228" s="4"/>
      <c r="U228" s="4"/>
      <c r="V228" s="5"/>
      <c r="W228" s="4"/>
      <c r="Z228" s="4"/>
      <c r="AA228" s="5"/>
      <c r="AB228" s="4"/>
      <c r="AE228" s="4"/>
      <c r="AF228" s="5"/>
      <c r="AG228" s="4"/>
      <c r="AJ228" s="4"/>
      <c r="AK228" s="5"/>
      <c r="AL228" s="4"/>
      <c r="AO228" s="4"/>
      <c r="AP228" s="5"/>
      <c r="AQ228" s="4"/>
      <c r="AT228" s="4"/>
      <c r="AU228" s="5"/>
      <c r="AV228" s="4"/>
      <c r="AY228" s="4"/>
      <c r="AZ228" s="5"/>
      <c r="BA228" s="4"/>
      <c r="BD228" s="4"/>
      <c r="BE228" s="5"/>
      <c r="BF228" s="4"/>
      <c r="BI228" s="4"/>
      <c r="BJ228" s="5"/>
      <c r="BK228" s="4"/>
      <c r="BO228" s="4"/>
      <c r="BP228" s="5"/>
      <c r="BQ228" s="4"/>
    </row>
    <row r="229" spans="5:69" s="3" customFormat="1" ht="14.4" x14ac:dyDescent="0.3">
      <c r="E229" s="57"/>
      <c r="F229" s="44"/>
      <c r="G229" s="45"/>
      <c r="H229" s="45"/>
      <c r="I229" s="57"/>
      <c r="K229" s="4"/>
      <c r="L229" s="5"/>
      <c r="M229" s="4"/>
      <c r="P229" s="4"/>
      <c r="Q229" s="5"/>
      <c r="R229" s="4"/>
      <c r="U229" s="4"/>
      <c r="V229" s="5"/>
      <c r="W229" s="4"/>
      <c r="Z229" s="4"/>
      <c r="AA229" s="5"/>
      <c r="AB229" s="4"/>
      <c r="AE229" s="4"/>
      <c r="AF229" s="5"/>
      <c r="AG229" s="4"/>
      <c r="AJ229" s="4"/>
      <c r="AK229" s="5"/>
      <c r="AL229" s="4"/>
      <c r="AO229" s="4"/>
      <c r="AP229" s="5"/>
      <c r="AQ229" s="4"/>
      <c r="AT229" s="4"/>
      <c r="AU229" s="5"/>
      <c r="AV229" s="4"/>
      <c r="AY229" s="4"/>
      <c r="AZ229" s="5"/>
      <c r="BA229" s="4"/>
      <c r="BD229" s="4"/>
      <c r="BE229" s="5"/>
      <c r="BF229" s="4"/>
      <c r="BI229" s="4"/>
      <c r="BJ229" s="5"/>
      <c r="BK229" s="4"/>
      <c r="BO229" s="4"/>
      <c r="BP229" s="5"/>
      <c r="BQ229" s="4"/>
    </row>
    <row r="230" spans="5:69" s="3" customFormat="1" ht="14.4" x14ac:dyDescent="0.3">
      <c r="E230" s="57"/>
      <c r="F230" s="44"/>
      <c r="G230" s="45"/>
      <c r="H230" s="45"/>
      <c r="I230" s="57"/>
      <c r="K230" s="4"/>
      <c r="L230" s="5"/>
      <c r="M230" s="4"/>
      <c r="P230" s="4"/>
      <c r="Q230" s="5"/>
      <c r="R230" s="4"/>
      <c r="U230" s="4"/>
      <c r="V230" s="5"/>
      <c r="W230" s="4"/>
      <c r="Z230" s="4"/>
      <c r="AA230" s="5"/>
      <c r="AB230" s="4"/>
      <c r="AE230" s="4"/>
      <c r="AF230" s="5"/>
      <c r="AG230" s="4"/>
      <c r="AJ230" s="4"/>
      <c r="AK230" s="5"/>
      <c r="AL230" s="4"/>
      <c r="AO230" s="4"/>
      <c r="AP230" s="5"/>
      <c r="AQ230" s="4"/>
      <c r="AT230" s="4"/>
      <c r="AU230" s="5"/>
      <c r="AV230" s="4"/>
      <c r="AY230" s="4"/>
      <c r="AZ230" s="5"/>
      <c r="BA230" s="4"/>
      <c r="BD230" s="4"/>
      <c r="BE230" s="5"/>
      <c r="BF230" s="4"/>
      <c r="BI230" s="4"/>
      <c r="BJ230" s="5"/>
      <c r="BK230" s="4"/>
      <c r="BO230" s="4"/>
      <c r="BP230" s="5"/>
      <c r="BQ230" s="4"/>
    </row>
    <row r="231" spans="5:69" s="3" customFormat="1" ht="14.4" x14ac:dyDescent="0.3">
      <c r="E231" s="57"/>
      <c r="F231" s="44"/>
      <c r="G231" s="45"/>
      <c r="H231" s="45"/>
      <c r="I231" s="57"/>
      <c r="K231" s="4"/>
      <c r="L231" s="5"/>
      <c r="M231" s="4"/>
      <c r="P231" s="4"/>
      <c r="Q231" s="5"/>
      <c r="R231" s="4"/>
      <c r="U231" s="4"/>
      <c r="V231" s="5"/>
      <c r="W231" s="4"/>
      <c r="Z231" s="4"/>
      <c r="AA231" s="5"/>
      <c r="AB231" s="4"/>
      <c r="AE231" s="4"/>
      <c r="AF231" s="5"/>
      <c r="AG231" s="4"/>
      <c r="AJ231" s="4"/>
      <c r="AK231" s="5"/>
      <c r="AL231" s="4"/>
      <c r="AO231" s="4"/>
      <c r="AP231" s="5"/>
      <c r="AQ231" s="4"/>
      <c r="AT231" s="4"/>
      <c r="AU231" s="5"/>
      <c r="AV231" s="4"/>
      <c r="AY231" s="4"/>
      <c r="AZ231" s="5"/>
      <c r="BA231" s="4"/>
      <c r="BD231" s="4"/>
      <c r="BE231" s="5"/>
      <c r="BF231" s="4"/>
      <c r="BI231" s="4"/>
      <c r="BJ231" s="5"/>
      <c r="BK231" s="4"/>
      <c r="BO231" s="4"/>
      <c r="BP231" s="5"/>
      <c r="BQ231" s="4"/>
    </row>
    <row r="232" spans="5:69" s="3" customFormat="1" ht="14.4" x14ac:dyDescent="0.3">
      <c r="E232" s="57"/>
      <c r="F232" s="44"/>
      <c r="G232" s="45"/>
      <c r="H232" s="45"/>
      <c r="I232" s="57"/>
      <c r="K232" s="4"/>
      <c r="L232" s="5"/>
      <c r="M232" s="4"/>
      <c r="P232" s="4"/>
      <c r="Q232" s="5"/>
      <c r="R232" s="4"/>
      <c r="U232" s="4"/>
      <c r="V232" s="5"/>
      <c r="W232" s="4"/>
      <c r="Z232" s="4"/>
      <c r="AA232" s="5"/>
      <c r="AB232" s="4"/>
      <c r="AE232" s="4"/>
      <c r="AF232" s="5"/>
      <c r="AG232" s="4"/>
      <c r="AJ232" s="4"/>
      <c r="AK232" s="5"/>
      <c r="AL232" s="4"/>
      <c r="AO232" s="4"/>
      <c r="AP232" s="5"/>
      <c r="AQ232" s="4"/>
      <c r="AT232" s="4"/>
      <c r="AU232" s="5"/>
      <c r="AV232" s="4"/>
      <c r="AY232" s="4"/>
      <c r="AZ232" s="5"/>
      <c r="BA232" s="4"/>
      <c r="BD232" s="4"/>
      <c r="BE232" s="5"/>
      <c r="BF232" s="4"/>
      <c r="BI232" s="4"/>
      <c r="BJ232" s="5"/>
      <c r="BK232" s="4"/>
      <c r="BO232" s="4"/>
      <c r="BP232" s="5"/>
      <c r="BQ232" s="4"/>
    </row>
    <row r="233" spans="5:69" s="3" customFormat="1" ht="14.4" x14ac:dyDescent="0.3">
      <c r="E233" s="57"/>
      <c r="F233" s="44"/>
      <c r="G233" s="45"/>
      <c r="H233" s="45"/>
      <c r="I233" s="57"/>
      <c r="K233" s="4"/>
      <c r="L233" s="5"/>
      <c r="M233" s="4"/>
      <c r="P233" s="4"/>
      <c r="Q233" s="5"/>
      <c r="R233" s="4"/>
      <c r="U233" s="4"/>
      <c r="V233" s="5"/>
      <c r="W233" s="4"/>
      <c r="Z233" s="4"/>
      <c r="AA233" s="5"/>
      <c r="AB233" s="4"/>
      <c r="AE233" s="4"/>
      <c r="AF233" s="5"/>
      <c r="AG233" s="4"/>
      <c r="AJ233" s="4"/>
      <c r="AK233" s="5"/>
      <c r="AL233" s="4"/>
      <c r="AO233" s="4"/>
      <c r="AP233" s="5"/>
      <c r="AQ233" s="4"/>
      <c r="AT233" s="4"/>
      <c r="AU233" s="5"/>
      <c r="AV233" s="4"/>
      <c r="AY233" s="4"/>
      <c r="AZ233" s="5"/>
      <c r="BA233" s="4"/>
      <c r="BD233" s="4"/>
      <c r="BE233" s="5"/>
      <c r="BF233" s="4"/>
      <c r="BI233" s="4"/>
      <c r="BJ233" s="5"/>
      <c r="BK233" s="4"/>
      <c r="BO233" s="4"/>
      <c r="BP233" s="5"/>
      <c r="BQ233" s="4"/>
    </row>
    <row r="234" spans="5:69" s="3" customFormat="1" ht="14.4" x14ac:dyDescent="0.3">
      <c r="E234" s="57"/>
      <c r="F234" s="44"/>
      <c r="G234" s="45"/>
      <c r="H234" s="45"/>
      <c r="I234" s="57"/>
      <c r="K234" s="4"/>
      <c r="L234" s="5"/>
      <c r="M234" s="4"/>
      <c r="P234" s="4"/>
      <c r="Q234" s="5"/>
      <c r="R234" s="4"/>
      <c r="U234" s="4"/>
      <c r="V234" s="5"/>
      <c r="W234" s="4"/>
      <c r="Z234" s="4"/>
      <c r="AA234" s="5"/>
      <c r="AB234" s="4"/>
      <c r="AE234" s="4"/>
      <c r="AF234" s="5"/>
      <c r="AG234" s="4"/>
      <c r="AJ234" s="4"/>
      <c r="AK234" s="5"/>
      <c r="AL234" s="4"/>
      <c r="AO234" s="4"/>
      <c r="AP234" s="5"/>
      <c r="AQ234" s="4"/>
      <c r="AT234" s="4"/>
      <c r="AU234" s="5"/>
      <c r="AV234" s="4"/>
      <c r="AY234" s="4"/>
      <c r="AZ234" s="5"/>
      <c r="BA234" s="4"/>
      <c r="BD234" s="4"/>
      <c r="BE234" s="5"/>
      <c r="BF234" s="4"/>
      <c r="BI234" s="4"/>
      <c r="BJ234" s="5"/>
      <c r="BK234" s="4"/>
      <c r="BO234" s="4"/>
      <c r="BP234" s="5"/>
      <c r="BQ234" s="4"/>
    </row>
    <row r="235" spans="5:69" s="3" customFormat="1" ht="14.4" x14ac:dyDescent="0.3">
      <c r="E235" s="57"/>
      <c r="F235" s="44"/>
      <c r="G235" s="45"/>
      <c r="H235" s="45"/>
      <c r="I235" s="57"/>
      <c r="K235" s="4"/>
      <c r="L235" s="5"/>
      <c r="M235" s="4"/>
      <c r="P235" s="4"/>
      <c r="Q235" s="5"/>
      <c r="R235" s="4"/>
      <c r="U235" s="4"/>
      <c r="V235" s="5"/>
      <c r="W235" s="4"/>
      <c r="Z235" s="4"/>
      <c r="AA235" s="5"/>
      <c r="AB235" s="4"/>
      <c r="AE235" s="4"/>
      <c r="AF235" s="5"/>
      <c r="AG235" s="4"/>
      <c r="AJ235" s="4"/>
      <c r="AK235" s="5"/>
      <c r="AL235" s="4"/>
      <c r="AO235" s="4"/>
      <c r="AP235" s="5"/>
      <c r="AQ235" s="4"/>
      <c r="AT235" s="4"/>
      <c r="AU235" s="5"/>
      <c r="AV235" s="4"/>
      <c r="AY235" s="4"/>
      <c r="AZ235" s="5"/>
      <c r="BA235" s="4"/>
      <c r="BD235" s="4"/>
      <c r="BE235" s="5"/>
      <c r="BF235" s="4"/>
      <c r="BI235" s="4"/>
      <c r="BJ235" s="5"/>
      <c r="BK235" s="4"/>
      <c r="BO235" s="4"/>
      <c r="BP235" s="5"/>
      <c r="BQ235" s="4"/>
    </row>
    <row r="236" spans="5:69" s="3" customFormat="1" ht="14.4" x14ac:dyDescent="0.3">
      <c r="E236" s="57"/>
      <c r="F236" s="44"/>
      <c r="G236" s="45"/>
      <c r="H236" s="45"/>
      <c r="I236" s="57"/>
      <c r="K236" s="4"/>
      <c r="L236" s="5"/>
      <c r="M236" s="4"/>
      <c r="P236" s="4"/>
      <c r="Q236" s="5"/>
      <c r="R236" s="4"/>
      <c r="U236" s="4"/>
      <c r="V236" s="5"/>
      <c r="W236" s="4"/>
      <c r="Z236" s="4"/>
      <c r="AA236" s="5"/>
      <c r="AB236" s="4"/>
      <c r="AE236" s="4"/>
      <c r="AF236" s="5"/>
      <c r="AG236" s="4"/>
      <c r="AJ236" s="4"/>
      <c r="AK236" s="5"/>
      <c r="AL236" s="4"/>
      <c r="AO236" s="4"/>
      <c r="AP236" s="5"/>
      <c r="AQ236" s="4"/>
      <c r="AT236" s="4"/>
      <c r="AU236" s="5"/>
      <c r="AV236" s="4"/>
      <c r="AY236" s="4"/>
      <c r="AZ236" s="5"/>
      <c r="BA236" s="4"/>
      <c r="BD236" s="4"/>
      <c r="BE236" s="5"/>
      <c r="BF236" s="4"/>
      <c r="BI236" s="4"/>
      <c r="BJ236" s="5"/>
      <c r="BK236" s="4"/>
      <c r="BO236" s="4"/>
      <c r="BP236" s="5"/>
      <c r="BQ236" s="4"/>
    </row>
    <row r="237" spans="5:69" s="3" customFormat="1" ht="14.4" x14ac:dyDescent="0.3">
      <c r="E237" s="57"/>
      <c r="F237" s="44"/>
      <c r="G237" s="45"/>
      <c r="H237" s="45"/>
      <c r="I237" s="57"/>
      <c r="K237" s="4"/>
      <c r="L237" s="5"/>
      <c r="M237" s="4"/>
      <c r="P237" s="4"/>
      <c r="Q237" s="5"/>
      <c r="R237" s="4"/>
      <c r="U237" s="4"/>
      <c r="V237" s="5"/>
      <c r="W237" s="4"/>
      <c r="Z237" s="4"/>
      <c r="AA237" s="5"/>
      <c r="AB237" s="4"/>
      <c r="AE237" s="4"/>
      <c r="AF237" s="5"/>
      <c r="AG237" s="4"/>
      <c r="AJ237" s="4"/>
      <c r="AK237" s="5"/>
      <c r="AL237" s="4"/>
      <c r="AO237" s="4"/>
      <c r="AP237" s="5"/>
      <c r="AQ237" s="4"/>
      <c r="AT237" s="4"/>
      <c r="AU237" s="5"/>
      <c r="AV237" s="4"/>
      <c r="AY237" s="4"/>
      <c r="AZ237" s="5"/>
      <c r="BA237" s="4"/>
      <c r="BD237" s="4"/>
      <c r="BE237" s="5"/>
      <c r="BF237" s="4"/>
      <c r="BI237" s="4"/>
      <c r="BJ237" s="5"/>
      <c r="BK237" s="4"/>
      <c r="BO237" s="4"/>
      <c r="BP237" s="5"/>
      <c r="BQ237" s="4"/>
    </row>
    <row r="238" spans="5:69" s="3" customFormat="1" ht="14.4" x14ac:dyDescent="0.3">
      <c r="E238" s="57"/>
      <c r="F238" s="44"/>
      <c r="G238" s="45"/>
      <c r="H238" s="45"/>
      <c r="I238" s="57"/>
      <c r="K238" s="4"/>
      <c r="L238" s="5"/>
      <c r="M238" s="4"/>
      <c r="P238" s="4"/>
      <c r="Q238" s="5"/>
      <c r="R238" s="4"/>
      <c r="U238" s="4"/>
      <c r="V238" s="5"/>
      <c r="W238" s="4"/>
      <c r="Z238" s="4"/>
      <c r="AA238" s="5"/>
      <c r="AB238" s="4"/>
      <c r="AE238" s="4"/>
      <c r="AF238" s="5"/>
      <c r="AG238" s="4"/>
      <c r="AJ238" s="4"/>
      <c r="AK238" s="5"/>
      <c r="AL238" s="4"/>
      <c r="AO238" s="4"/>
      <c r="AP238" s="5"/>
      <c r="AQ238" s="4"/>
      <c r="AT238" s="4"/>
      <c r="AU238" s="5"/>
      <c r="AV238" s="4"/>
      <c r="AY238" s="4"/>
      <c r="AZ238" s="5"/>
      <c r="BA238" s="4"/>
      <c r="BD238" s="4"/>
      <c r="BE238" s="5"/>
      <c r="BF238" s="4"/>
      <c r="BI238" s="4"/>
      <c r="BJ238" s="5"/>
      <c r="BK238" s="4"/>
      <c r="BO238" s="4"/>
      <c r="BP238" s="5"/>
      <c r="BQ238" s="4"/>
    </row>
    <row r="239" spans="5:69" s="3" customFormat="1" ht="14.4" x14ac:dyDescent="0.3">
      <c r="E239" s="57"/>
      <c r="F239" s="44"/>
      <c r="G239" s="45"/>
      <c r="H239" s="45"/>
      <c r="I239" s="57"/>
      <c r="K239" s="4"/>
      <c r="L239" s="5"/>
      <c r="M239" s="4"/>
      <c r="P239" s="4"/>
      <c r="Q239" s="5"/>
      <c r="R239" s="4"/>
      <c r="U239" s="4"/>
      <c r="V239" s="5"/>
      <c r="W239" s="4"/>
      <c r="Z239" s="4"/>
      <c r="AA239" s="5"/>
      <c r="AB239" s="4"/>
      <c r="AE239" s="4"/>
      <c r="AF239" s="5"/>
      <c r="AG239" s="4"/>
      <c r="AJ239" s="4"/>
      <c r="AK239" s="5"/>
      <c r="AL239" s="4"/>
      <c r="AO239" s="4"/>
      <c r="AP239" s="5"/>
      <c r="AQ239" s="4"/>
      <c r="AT239" s="4"/>
      <c r="AU239" s="5"/>
      <c r="AV239" s="4"/>
      <c r="AY239" s="4"/>
      <c r="AZ239" s="5"/>
      <c r="BA239" s="4"/>
      <c r="BD239" s="4"/>
      <c r="BE239" s="5"/>
      <c r="BF239" s="4"/>
      <c r="BI239" s="4"/>
      <c r="BJ239" s="5"/>
      <c r="BK239" s="4"/>
      <c r="BO239" s="4"/>
      <c r="BP239" s="5"/>
      <c r="BQ239" s="4"/>
    </row>
    <row r="240" spans="5:69" s="3" customFormat="1" ht="14.4" x14ac:dyDescent="0.3">
      <c r="E240" s="57"/>
      <c r="F240" s="44"/>
      <c r="G240" s="45"/>
      <c r="H240" s="45"/>
      <c r="I240" s="57"/>
      <c r="K240" s="4"/>
      <c r="L240" s="5"/>
      <c r="M240" s="4"/>
      <c r="P240" s="4"/>
      <c r="Q240" s="5"/>
      <c r="R240" s="4"/>
      <c r="U240" s="4"/>
      <c r="V240" s="5"/>
      <c r="W240" s="4"/>
      <c r="Z240" s="4"/>
      <c r="AA240" s="5"/>
      <c r="AB240" s="4"/>
      <c r="AE240" s="4"/>
      <c r="AF240" s="5"/>
      <c r="AG240" s="4"/>
      <c r="AJ240" s="4"/>
      <c r="AK240" s="5"/>
      <c r="AL240" s="4"/>
      <c r="AO240" s="4"/>
      <c r="AP240" s="5"/>
      <c r="AQ240" s="4"/>
      <c r="AT240" s="4"/>
      <c r="AU240" s="5"/>
      <c r="AV240" s="4"/>
      <c r="AY240" s="4"/>
      <c r="AZ240" s="5"/>
      <c r="BA240" s="4"/>
      <c r="BD240" s="4"/>
      <c r="BE240" s="5"/>
      <c r="BF240" s="4"/>
      <c r="BI240" s="4"/>
      <c r="BJ240" s="5"/>
      <c r="BK240" s="4"/>
      <c r="BO240" s="4"/>
      <c r="BP240" s="5"/>
      <c r="BQ240" s="4"/>
    </row>
    <row r="241" spans="5:69" s="3" customFormat="1" ht="14.4" x14ac:dyDescent="0.3">
      <c r="E241" s="57"/>
      <c r="F241" s="44"/>
      <c r="G241" s="45"/>
      <c r="H241" s="45"/>
      <c r="I241" s="57"/>
      <c r="K241" s="4"/>
      <c r="L241" s="5"/>
      <c r="M241" s="4"/>
      <c r="P241" s="4"/>
      <c r="Q241" s="5"/>
      <c r="R241" s="4"/>
      <c r="U241" s="4"/>
      <c r="V241" s="5"/>
      <c r="W241" s="4"/>
      <c r="Z241" s="4"/>
      <c r="AA241" s="5"/>
      <c r="AB241" s="4"/>
      <c r="AE241" s="4"/>
      <c r="AF241" s="5"/>
      <c r="AG241" s="4"/>
      <c r="AJ241" s="4"/>
      <c r="AK241" s="5"/>
      <c r="AL241" s="4"/>
      <c r="AO241" s="4"/>
      <c r="AP241" s="5"/>
      <c r="AQ241" s="4"/>
      <c r="AT241" s="4"/>
      <c r="AU241" s="5"/>
      <c r="AV241" s="4"/>
      <c r="AY241" s="4"/>
      <c r="AZ241" s="5"/>
      <c r="BA241" s="4"/>
      <c r="BD241" s="4"/>
      <c r="BE241" s="5"/>
      <c r="BF241" s="4"/>
      <c r="BI241" s="4"/>
      <c r="BJ241" s="5"/>
      <c r="BK241" s="4"/>
      <c r="BO241" s="4"/>
      <c r="BP241" s="5"/>
      <c r="BQ241" s="4"/>
    </row>
    <row r="242" spans="5:69" s="3" customFormat="1" ht="14.4" x14ac:dyDescent="0.3">
      <c r="E242" s="57"/>
      <c r="F242" s="44"/>
      <c r="G242" s="45"/>
      <c r="H242" s="45"/>
      <c r="I242" s="57"/>
      <c r="K242" s="4"/>
      <c r="L242" s="5"/>
      <c r="M242" s="4"/>
      <c r="P242" s="4"/>
      <c r="Q242" s="5"/>
      <c r="R242" s="4"/>
      <c r="U242" s="4"/>
      <c r="V242" s="5"/>
      <c r="W242" s="4"/>
      <c r="Z242" s="4"/>
      <c r="AA242" s="5"/>
      <c r="AB242" s="4"/>
      <c r="AE242" s="4"/>
      <c r="AF242" s="5"/>
      <c r="AG242" s="4"/>
      <c r="AJ242" s="4"/>
      <c r="AK242" s="5"/>
      <c r="AL242" s="4"/>
      <c r="AO242" s="4"/>
      <c r="AP242" s="5"/>
      <c r="AQ242" s="4"/>
      <c r="AT242" s="4"/>
      <c r="AU242" s="5"/>
      <c r="AV242" s="4"/>
      <c r="AY242" s="4"/>
      <c r="AZ242" s="5"/>
      <c r="BA242" s="4"/>
      <c r="BD242" s="4"/>
      <c r="BE242" s="5"/>
      <c r="BF242" s="4"/>
      <c r="BI242" s="4"/>
      <c r="BJ242" s="5"/>
      <c r="BK242" s="4"/>
      <c r="BO242" s="4"/>
      <c r="BP242" s="5"/>
      <c r="BQ242" s="4"/>
    </row>
    <row r="243" spans="5:69" s="3" customFormat="1" ht="14.4" x14ac:dyDescent="0.3">
      <c r="E243" s="57"/>
      <c r="F243" s="44"/>
      <c r="G243" s="45"/>
      <c r="H243" s="45"/>
      <c r="I243" s="57"/>
      <c r="K243" s="4"/>
      <c r="L243" s="5"/>
      <c r="M243" s="4"/>
      <c r="P243" s="4"/>
      <c r="Q243" s="5"/>
      <c r="R243" s="4"/>
      <c r="U243" s="4"/>
      <c r="V243" s="5"/>
      <c r="W243" s="4"/>
      <c r="Z243" s="4"/>
      <c r="AA243" s="5"/>
      <c r="AB243" s="4"/>
      <c r="AE243" s="4"/>
      <c r="AF243" s="5"/>
      <c r="AG243" s="4"/>
      <c r="AJ243" s="4"/>
      <c r="AK243" s="5"/>
      <c r="AL243" s="4"/>
      <c r="AO243" s="4"/>
      <c r="AP243" s="5"/>
      <c r="AQ243" s="4"/>
      <c r="AT243" s="4"/>
      <c r="AU243" s="5"/>
      <c r="AV243" s="4"/>
      <c r="AY243" s="4"/>
      <c r="AZ243" s="5"/>
      <c r="BA243" s="4"/>
      <c r="BD243" s="4"/>
      <c r="BE243" s="5"/>
      <c r="BF243" s="4"/>
      <c r="BI243" s="4"/>
      <c r="BJ243" s="5"/>
      <c r="BK243" s="4"/>
      <c r="BO243" s="4"/>
      <c r="BP243" s="5"/>
      <c r="BQ243" s="4"/>
    </row>
    <row r="244" spans="5:69" s="3" customFormat="1" ht="14.4" x14ac:dyDescent="0.3">
      <c r="E244" s="57"/>
      <c r="F244" s="44"/>
      <c r="G244" s="45"/>
      <c r="H244" s="45"/>
      <c r="I244" s="57"/>
      <c r="K244" s="4"/>
      <c r="L244" s="5"/>
      <c r="M244" s="4"/>
      <c r="P244" s="4"/>
      <c r="Q244" s="5"/>
      <c r="R244" s="4"/>
      <c r="U244" s="4"/>
      <c r="V244" s="5"/>
      <c r="W244" s="4"/>
      <c r="Z244" s="4"/>
      <c r="AA244" s="5"/>
      <c r="AB244" s="4"/>
      <c r="AE244" s="4"/>
      <c r="AF244" s="5"/>
      <c r="AG244" s="4"/>
      <c r="AJ244" s="4"/>
      <c r="AK244" s="5"/>
      <c r="AL244" s="4"/>
      <c r="AO244" s="4"/>
      <c r="AP244" s="5"/>
      <c r="AQ244" s="4"/>
      <c r="AT244" s="4"/>
      <c r="AU244" s="5"/>
      <c r="AV244" s="4"/>
      <c r="AY244" s="4"/>
      <c r="AZ244" s="5"/>
      <c r="BA244" s="4"/>
      <c r="BD244" s="4"/>
      <c r="BE244" s="5"/>
      <c r="BF244" s="4"/>
      <c r="BI244" s="4"/>
      <c r="BJ244" s="5"/>
      <c r="BK244" s="4"/>
      <c r="BO244" s="4"/>
      <c r="BP244" s="5"/>
      <c r="BQ244" s="4"/>
    </row>
    <row r="245" spans="5:69" s="3" customFormat="1" ht="14.4" x14ac:dyDescent="0.3">
      <c r="E245" s="57"/>
      <c r="F245" s="44"/>
      <c r="G245" s="45"/>
      <c r="H245" s="45"/>
      <c r="I245" s="57"/>
      <c r="K245" s="4"/>
      <c r="L245" s="5"/>
      <c r="M245" s="4"/>
      <c r="P245" s="4"/>
      <c r="Q245" s="5"/>
      <c r="R245" s="4"/>
      <c r="U245" s="4"/>
      <c r="V245" s="5"/>
      <c r="W245" s="4"/>
      <c r="Z245" s="4"/>
      <c r="AA245" s="5"/>
      <c r="AB245" s="4"/>
      <c r="AE245" s="4"/>
      <c r="AF245" s="5"/>
      <c r="AG245" s="4"/>
      <c r="AJ245" s="4"/>
      <c r="AK245" s="5"/>
      <c r="AL245" s="4"/>
      <c r="AO245" s="4"/>
      <c r="AP245" s="5"/>
      <c r="AQ245" s="4"/>
      <c r="AT245" s="4"/>
      <c r="AU245" s="5"/>
      <c r="AV245" s="4"/>
      <c r="AY245" s="4"/>
      <c r="AZ245" s="5"/>
      <c r="BA245" s="4"/>
      <c r="BD245" s="4"/>
      <c r="BE245" s="5"/>
      <c r="BF245" s="4"/>
      <c r="BI245" s="4"/>
      <c r="BJ245" s="5"/>
      <c r="BK245" s="4"/>
      <c r="BO245" s="4"/>
      <c r="BP245" s="5"/>
      <c r="BQ245" s="4"/>
    </row>
    <row r="246" spans="5:69" s="3" customFormat="1" ht="14.4" x14ac:dyDescent="0.3">
      <c r="E246" s="57"/>
      <c r="F246" s="44"/>
      <c r="G246" s="45"/>
      <c r="H246" s="45"/>
      <c r="I246" s="57"/>
      <c r="K246" s="4"/>
      <c r="L246" s="5"/>
      <c r="M246" s="4"/>
      <c r="P246" s="4"/>
      <c r="Q246" s="5"/>
      <c r="R246" s="4"/>
      <c r="U246" s="4"/>
      <c r="V246" s="5"/>
      <c r="W246" s="4"/>
      <c r="Z246" s="4"/>
      <c r="AA246" s="5"/>
      <c r="AB246" s="4"/>
      <c r="AE246" s="4"/>
      <c r="AF246" s="5"/>
      <c r="AG246" s="4"/>
      <c r="AJ246" s="4"/>
      <c r="AK246" s="5"/>
      <c r="AL246" s="4"/>
      <c r="AO246" s="4"/>
      <c r="AP246" s="5"/>
      <c r="AQ246" s="4"/>
      <c r="AT246" s="4"/>
      <c r="AU246" s="5"/>
      <c r="AV246" s="4"/>
      <c r="AY246" s="4"/>
      <c r="AZ246" s="5"/>
      <c r="BA246" s="4"/>
      <c r="BD246" s="4"/>
      <c r="BE246" s="5"/>
      <c r="BF246" s="4"/>
      <c r="BI246" s="4"/>
      <c r="BJ246" s="5"/>
      <c r="BK246" s="4"/>
      <c r="BO246" s="4"/>
      <c r="BP246" s="5"/>
      <c r="BQ246" s="4"/>
    </row>
    <row r="247" spans="5:69" s="3" customFormat="1" ht="14.4" x14ac:dyDescent="0.3">
      <c r="E247" s="57"/>
      <c r="F247" s="44"/>
      <c r="G247" s="45"/>
      <c r="H247" s="45"/>
      <c r="I247" s="57"/>
      <c r="K247" s="4"/>
      <c r="L247" s="5"/>
      <c r="M247" s="4"/>
      <c r="P247" s="4"/>
      <c r="Q247" s="5"/>
      <c r="R247" s="4"/>
      <c r="U247" s="4"/>
      <c r="V247" s="5"/>
      <c r="W247" s="4"/>
      <c r="Z247" s="4"/>
      <c r="AA247" s="5"/>
      <c r="AB247" s="4"/>
      <c r="AE247" s="4"/>
      <c r="AF247" s="5"/>
      <c r="AG247" s="4"/>
      <c r="AJ247" s="4"/>
      <c r="AK247" s="5"/>
      <c r="AL247" s="4"/>
      <c r="AO247" s="4"/>
      <c r="AP247" s="5"/>
      <c r="AQ247" s="4"/>
      <c r="AT247" s="4"/>
      <c r="AU247" s="5"/>
      <c r="AV247" s="4"/>
      <c r="AY247" s="4"/>
      <c r="AZ247" s="5"/>
      <c r="BA247" s="4"/>
      <c r="BD247" s="4"/>
      <c r="BE247" s="5"/>
      <c r="BF247" s="4"/>
      <c r="BI247" s="4"/>
      <c r="BJ247" s="5"/>
      <c r="BK247" s="4"/>
      <c r="BO247" s="4"/>
      <c r="BP247" s="5"/>
      <c r="BQ247" s="4"/>
    </row>
    <row r="248" spans="5:69" s="3" customFormat="1" ht="14.4" x14ac:dyDescent="0.3">
      <c r="E248" s="57"/>
      <c r="F248" s="44"/>
      <c r="G248" s="45"/>
      <c r="H248" s="45"/>
      <c r="I248" s="57"/>
      <c r="K248" s="4"/>
      <c r="L248" s="5"/>
      <c r="M248" s="4"/>
      <c r="P248" s="4"/>
      <c r="Q248" s="5"/>
      <c r="R248" s="4"/>
      <c r="U248" s="4"/>
      <c r="V248" s="5"/>
      <c r="W248" s="4"/>
      <c r="Z248" s="4"/>
      <c r="AA248" s="5"/>
      <c r="AB248" s="4"/>
      <c r="AE248" s="4"/>
      <c r="AF248" s="5"/>
      <c r="AG248" s="4"/>
      <c r="AJ248" s="4"/>
      <c r="AK248" s="5"/>
      <c r="AL248" s="4"/>
      <c r="AO248" s="4"/>
      <c r="AP248" s="5"/>
      <c r="AQ248" s="4"/>
      <c r="AT248" s="4"/>
      <c r="AU248" s="5"/>
      <c r="AV248" s="4"/>
      <c r="AY248" s="4"/>
      <c r="AZ248" s="5"/>
      <c r="BA248" s="4"/>
      <c r="BD248" s="4"/>
      <c r="BE248" s="5"/>
      <c r="BF248" s="4"/>
      <c r="BI248" s="4"/>
      <c r="BJ248" s="5"/>
      <c r="BK248" s="4"/>
      <c r="BO248" s="4"/>
      <c r="BP248" s="5"/>
      <c r="BQ248" s="4"/>
    </row>
    <row r="249" spans="5:69" s="3" customFormat="1" ht="14.4" x14ac:dyDescent="0.3">
      <c r="E249" s="57"/>
      <c r="F249" s="44"/>
      <c r="G249" s="45"/>
      <c r="H249" s="45"/>
      <c r="I249" s="57"/>
      <c r="K249" s="4"/>
      <c r="L249" s="5"/>
      <c r="M249" s="4"/>
      <c r="P249" s="4"/>
      <c r="Q249" s="5"/>
      <c r="R249" s="4"/>
      <c r="U249" s="4"/>
      <c r="V249" s="5"/>
      <c r="W249" s="4"/>
      <c r="Z249" s="4"/>
      <c r="AA249" s="5"/>
      <c r="AB249" s="4"/>
      <c r="AE249" s="4"/>
      <c r="AF249" s="5"/>
      <c r="AG249" s="4"/>
      <c r="AJ249" s="4"/>
      <c r="AK249" s="5"/>
      <c r="AL249" s="4"/>
      <c r="AO249" s="4"/>
      <c r="AP249" s="5"/>
      <c r="AQ249" s="4"/>
      <c r="AT249" s="4"/>
      <c r="AU249" s="5"/>
      <c r="AV249" s="4"/>
      <c r="AY249" s="4"/>
      <c r="AZ249" s="5"/>
      <c r="BA249" s="4"/>
      <c r="BD249" s="4"/>
      <c r="BE249" s="5"/>
      <c r="BF249" s="4"/>
      <c r="BI249" s="4"/>
      <c r="BJ249" s="5"/>
      <c r="BK249" s="4"/>
      <c r="BO249" s="4"/>
      <c r="BP249" s="5"/>
      <c r="BQ249" s="4"/>
    </row>
    <row r="250" spans="5:69" s="3" customFormat="1" ht="14.4" x14ac:dyDescent="0.3">
      <c r="E250" s="57"/>
      <c r="F250" s="44"/>
      <c r="G250" s="45"/>
      <c r="H250" s="45"/>
      <c r="I250" s="57"/>
      <c r="K250" s="4"/>
      <c r="L250" s="5"/>
      <c r="M250" s="4"/>
      <c r="P250" s="4"/>
      <c r="Q250" s="5"/>
      <c r="R250" s="4"/>
      <c r="U250" s="4"/>
      <c r="V250" s="5"/>
      <c r="W250" s="4"/>
      <c r="Z250" s="4"/>
      <c r="AA250" s="5"/>
      <c r="AB250" s="4"/>
      <c r="AE250" s="4"/>
      <c r="AF250" s="5"/>
      <c r="AG250" s="4"/>
      <c r="AJ250" s="4"/>
      <c r="AK250" s="5"/>
      <c r="AL250" s="4"/>
      <c r="AO250" s="4"/>
      <c r="AP250" s="5"/>
      <c r="AQ250" s="4"/>
      <c r="AT250" s="4"/>
      <c r="AU250" s="5"/>
      <c r="AV250" s="4"/>
      <c r="AY250" s="4"/>
      <c r="AZ250" s="5"/>
      <c r="BA250" s="4"/>
      <c r="BD250" s="4"/>
      <c r="BE250" s="5"/>
      <c r="BF250" s="4"/>
      <c r="BI250" s="4"/>
      <c r="BJ250" s="5"/>
      <c r="BK250" s="4"/>
      <c r="BO250" s="4"/>
      <c r="BP250" s="5"/>
      <c r="BQ250" s="4"/>
    </row>
    <row r="251" spans="5:69" s="3" customFormat="1" ht="14.4" x14ac:dyDescent="0.3">
      <c r="E251" s="57"/>
      <c r="F251" s="44"/>
      <c r="G251" s="45"/>
      <c r="H251" s="45"/>
      <c r="I251" s="57"/>
      <c r="K251" s="4"/>
      <c r="L251" s="5"/>
      <c r="M251" s="4"/>
      <c r="P251" s="4"/>
      <c r="Q251" s="5"/>
      <c r="R251" s="4"/>
      <c r="U251" s="4"/>
      <c r="V251" s="5"/>
      <c r="W251" s="4"/>
      <c r="Z251" s="4"/>
      <c r="AA251" s="5"/>
      <c r="AB251" s="4"/>
      <c r="AE251" s="4"/>
      <c r="AF251" s="5"/>
      <c r="AG251" s="4"/>
      <c r="AJ251" s="4"/>
      <c r="AK251" s="5"/>
      <c r="AL251" s="4"/>
      <c r="AO251" s="4"/>
      <c r="AP251" s="5"/>
      <c r="AQ251" s="4"/>
      <c r="AT251" s="4"/>
      <c r="AU251" s="5"/>
      <c r="AV251" s="4"/>
      <c r="AY251" s="4"/>
      <c r="AZ251" s="5"/>
      <c r="BA251" s="4"/>
      <c r="BD251" s="4"/>
      <c r="BE251" s="5"/>
      <c r="BF251" s="4"/>
      <c r="BI251" s="4"/>
      <c r="BJ251" s="5"/>
      <c r="BK251" s="4"/>
      <c r="BO251" s="4"/>
      <c r="BP251" s="5"/>
      <c r="BQ251" s="4"/>
    </row>
    <row r="252" spans="5:69" s="3" customFormat="1" ht="14.4" x14ac:dyDescent="0.3">
      <c r="E252" s="57"/>
      <c r="F252" s="44"/>
      <c r="G252" s="45"/>
      <c r="H252" s="45"/>
      <c r="I252" s="57"/>
      <c r="K252" s="4"/>
      <c r="L252" s="5"/>
      <c r="M252" s="4"/>
      <c r="P252" s="4"/>
      <c r="Q252" s="5"/>
      <c r="R252" s="4"/>
      <c r="U252" s="4"/>
      <c r="V252" s="5"/>
      <c r="W252" s="4"/>
      <c r="Z252" s="4"/>
      <c r="AA252" s="5"/>
      <c r="AB252" s="4"/>
      <c r="AE252" s="4"/>
      <c r="AF252" s="5"/>
      <c r="AG252" s="4"/>
      <c r="AJ252" s="4"/>
      <c r="AK252" s="5"/>
      <c r="AL252" s="4"/>
      <c r="AO252" s="4"/>
      <c r="AP252" s="5"/>
      <c r="AQ252" s="4"/>
      <c r="AT252" s="4"/>
      <c r="AU252" s="5"/>
      <c r="AV252" s="4"/>
      <c r="AY252" s="4"/>
      <c r="AZ252" s="5"/>
      <c r="BA252" s="4"/>
      <c r="BD252" s="4"/>
      <c r="BE252" s="5"/>
      <c r="BF252" s="4"/>
      <c r="BI252" s="4"/>
      <c r="BJ252" s="5"/>
      <c r="BK252" s="4"/>
      <c r="BO252" s="4"/>
      <c r="BP252" s="5"/>
      <c r="BQ252" s="4"/>
    </row>
    <row r="253" spans="5:69" s="3" customFormat="1" ht="14.4" x14ac:dyDescent="0.3">
      <c r="E253" s="57"/>
      <c r="F253" s="44"/>
      <c r="G253" s="45"/>
      <c r="H253" s="45"/>
      <c r="I253" s="57"/>
      <c r="K253" s="4"/>
      <c r="L253" s="5"/>
      <c r="M253" s="4"/>
      <c r="P253" s="4"/>
      <c r="Q253" s="5"/>
      <c r="R253" s="4"/>
      <c r="U253" s="4"/>
      <c r="V253" s="5"/>
      <c r="W253" s="4"/>
      <c r="Z253" s="4"/>
      <c r="AA253" s="5"/>
      <c r="AB253" s="4"/>
      <c r="AE253" s="4"/>
      <c r="AF253" s="5"/>
      <c r="AG253" s="4"/>
      <c r="AJ253" s="4"/>
      <c r="AK253" s="5"/>
      <c r="AL253" s="4"/>
      <c r="AO253" s="4"/>
      <c r="AP253" s="5"/>
      <c r="AQ253" s="4"/>
      <c r="AT253" s="4"/>
      <c r="AU253" s="5"/>
      <c r="AV253" s="4"/>
      <c r="AY253" s="4"/>
      <c r="AZ253" s="5"/>
      <c r="BA253" s="4"/>
      <c r="BD253" s="4"/>
      <c r="BE253" s="5"/>
      <c r="BF253" s="4"/>
      <c r="BI253" s="4"/>
      <c r="BJ253" s="5"/>
      <c r="BK253" s="4"/>
      <c r="BO253" s="4"/>
      <c r="BP253" s="5"/>
      <c r="BQ253" s="4"/>
    </row>
    <row r="254" spans="5:69" s="3" customFormat="1" ht="14.4" x14ac:dyDescent="0.3">
      <c r="E254" s="57"/>
      <c r="F254" s="44"/>
      <c r="G254" s="45"/>
      <c r="H254" s="45"/>
      <c r="I254" s="57"/>
      <c r="K254" s="4"/>
      <c r="L254" s="5"/>
      <c r="M254" s="4"/>
      <c r="P254" s="4"/>
      <c r="Q254" s="5"/>
      <c r="R254" s="4"/>
      <c r="U254" s="4"/>
      <c r="V254" s="5"/>
      <c r="W254" s="4"/>
      <c r="Z254" s="4"/>
      <c r="AA254" s="5"/>
      <c r="AB254" s="4"/>
      <c r="AE254" s="4"/>
      <c r="AF254" s="5"/>
      <c r="AG254" s="4"/>
      <c r="AJ254" s="4"/>
      <c r="AK254" s="5"/>
      <c r="AL254" s="4"/>
      <c r="AO254" s="4"/>
      <c r="AP254" s="5"/>
      <c r="AQ254" s="4"/>
      <c r="AT254" s="4"/>
      <c r="AU254" s="5"/>
      <c r="AV254" s="4"/>
      <c r="AY254" s="4"/>
      <c r="AZ254" s="5"/>
      <c r="BA254" s="4"/>
      <c r="BD254" s="4"/>
      <c r="BE254" s="5"/>
      <c r="BF254" s="4"/>
      <c r="BI254" s="4"/>
      <c r="BJ254" s="5"/>
      <c r="BK254" s="4"/>
      <c r="BO254" s="4"/>
      <c r="BP254" s="5"/>
      <c r="BQ254" s="4"/>
    </row>
    <row r="255" spans="5:69" s="3" customFormat="1" ht="14.4" x14ac:dyDescent="0.3">
      <c r="E255" s="57"/>
      <c r="F255" s="44"/>
      <c r="G255" s="45"/>
      <c r="H255" s="45"/>
      <c r="I255" s="57"/>
      <c r="K255" s="4"/>
      <c r="L255" s="5"/>
      <c r="M255" s="4"/>
      <c r="P255" s="4"/>
      <c r="Q255" s="5"/>
      <c r="R255" s="4"/>
      <c r="U255" s="4"/>
      <c r="V255" s="5"/>
      <c r="W255" s="4"/>
      <c r="Z255" s="4"/>
      <c r="AA255" s="5"/>
      <c r="AB255" s="4"/>
      <c r="AE255" s="4"/>
      <c r="AF255" s="5"/>
      <c r="AG255" s="4"/>
      <c r="AJ255" s="4"/>
      <c r="AK255" s="5"/>
      <c r="AL255" s="4"/>
      <c r="AO255" s="4"/>
      <c r="AP255" s="5"/>
      <c r="AQ255" s="4"/>
      <c r="AT255" s="4"/>
      <c r="AU255" s="5"/>
      <c r="AV255" s="4"/>
      <c r="AY255" s="4"/>
      <c r="AZ255" s="5"/>
      <c r="BA255" s="4"/>
      <c r="BD255" s="4"/>
      <c r="BE255" s="5"/>
      <c r="BF255" s="4"/>
      <c r="BI255" s="4"/>
      <c r="BJ255" s="5"/>
      <c r="BK255" s="4"/>
      <c r="BO255" s="4"/>
      <c r="BP255" s="5"/>
      <c r="BQ255" s="4"/>
    </row>
    <row r="256" spans="5:69" s="3" customFormat="1" ht="14.4" x14ac:dyDescent="0.3">
      <c r="E256" s="57"/>
      <c r="F256" s="44"/>
      <c r="G256" s="45"/>
      <c r="H256" s="45"/>
      <c r="I256" s="57"/>
      <c r="K256" s="4"/>
      <c r="L256" s="5"/>
      <c r="M256" s="4"/>
      <c r="P256" s="4"/>
      <c r="Q256" s="5"/>
      <c r="R256" s="4"/>
      <c r="U256" s="4"/>
      <c r="V256" s="5"/>
      <c r="W256" s="4"/>
      <c r="Z256" s="4"/>
      <c r="AA256" s="5"/>
      <c r="AB256" s="4"/>
      <c r="AE256" s="4"/>
      <c r="AF256" s="5"/>
      <c r="AG256" s="4"/>
      <c r="AJ256" s="4"/>
      <c r="AK256" s="5"/>
      <c r="AL256" s="4"/>
      <c r="AO256" s="4"/>
      <c r="AP256" s="5"/>
      <c r="AQ256" s="4"/>
      <c r="AT256" s="4"/>
      <c r="AU256" s="5"/>
      <c r="AV256" s="4"/>
      <c r="AY256" s="4"/>
      <c r="AZ256" s="5"/>
      <c r="BA256" s="4"/>
      <c r="BD256" s="4"/>
      <c r="BE256" s="5"/>
      <c r="BF256" s="4"/>
      <c r="BI256" s="4"/>
      <c r="BJ256" s="5"/>
      <c r="BK256" s="4"/>
      <c r="BO256" s="4"/>
      <c r="BP256" s="5"/>
      <c r="BQ256" s="4"/>
    </row>
    <row r="257" spans="5:69" s="3" customFormat="1" ht="14.4" x14ac:dyDescent="0.3">
      <c r="E257" s="57"/>
      <c r="F257" s="44"/>
      <c r="G257" s="45"/>
      <c r="H257" s="45"/>
      <c r="I257" s="57"/>
      <c r="K257" s="4"/>
      <c r="L257" s="5"/>
      <c r="M257" s="4"/>
      <c r="P257" s="4"/>
      <c r="Q257" s="5"/>
      <c r="R257" s="4"/>
      <c r="U257" s="4"/>
      <c r="V257" s="5"/>
      <c r="W257" s="4"/>
      <c r="Z257" s="4"/>
      <c r="AA257" s="5"/>
      <c r="AB257" s="4"/>
      <c r="AE257" s="4"/>
      <c r="AF257" s="5"/>
      <c r="AG257" s="4"/>
      <c r="AJ257" s="4"/>
      <c r="AK257" s="5"/>
      <c r="AL257" s="4"/>
      <c r="AO257" s="4"/>
      <c r="AP257" s="5"/>
      <c r="AQ257" s="4"/>
      <c r="AT257" s="4"/>
      <c r="AU257" s="5"/>
      <c r="AV257" s="4"/>
      <c r="AY257" s="4"/>
      <c r="AZ257" s="5"/>
      <c r="BA257" s="4"/>
      <c r="BD257" s="4"/>
      <c r="BE257" s="5"/>
      <c r="BF257" s="4"/>
      <c r="BI257" s="4"/>
      <c r="BJ257" s="5"/>
      <c r="BK257" s="4"/>
      <c r="BO257" s="4"/>
      <c r="BP257" s="5"/>
      <c r="BQ257" s="4"/>
    </row>
    <row r="258" spans="5:69" s="3" customFormat="1" ht="14.4" x14ac:dyDescent="0.3">
      <c r="E258" s="57"/>
      <c r="F258" s="44"/>
      <c r="G258" s="45"/>
      <c r="H258" s="45"/>
      <c r="I258" s="57"/>
      <c r="K258" s="4"/>
      <c r="L258" s="5"/>
      <c r="M258" s="4"/>
      <c r="P258" s="4"/>
      <c r="Q258" s="5"/>
      <c r="R258" s="4"/>
      <c r="U258" s="4"/>
      <c r="V258" s="5"/>
      <c r="W258" s="4"/>
      <c r="Z258" s="4"/>
      <c r="AA258" s="5"/>
      <c r="AB258" s="4"/>
      <c r="AE258" s="4"/>
      <c r="AF258" s="5"/>
      <c r="AG258" s="4"/>
      <c r="AJ258" s="4"/>
      <c r="AK258" s="5"/>
      <c r="AL258" s="4"/>
      <c r="AO258" s="4"/>
      <c r="AP258" s="5"/>
      <c r="AQ258" s="4"/>
      <c r="AT258" s="4"/>
      <c r="AU258" s="5"/>
      <c r="AV258" s="4"/>
      <c r="AY258" s="4"/>
      <c r="AZ258" s="5"/>
      <c r="BA258" s="4"/>
      <c r="BD258" s="4"/>
      <c r="BE258" s="5"/>
      <c r="BF258" s="4"/>
      <c r="BI258" s="4"/>
      <c r="BJ258" s="5"/>
      <c r="BK258" s="4"/>
      <c r="BO258" s="4"/>
      <c r="BP258" s="5"/>
      <c r="BQ258" s="4"/>
    </row>
    <row r="259" spans="5:69" s="3" customFormat="1" ht="14.4" x14ac:dyDescent="0.3">
      <c r="E259" s="57"/>
      <c r="F259" s="44"/>
      <c r="G259" s="45"/>
      <c r="H259" s="45"/>
      <c r="I259" s="57"/>
      <c r="K259" s="4"/>
      <c r="L259" s="5"/>
      <c r="M259" s="4"/>
      <c r="P259" s="4"/>
      <c r="Q259" s="5"/>
      <c r="R259" s="4"/>
      <c r="U259" s="4"/>
      <c r="V259" s="5"/>
      <c r="W259" s="4"/>
      <c r="Z259" s="4"/>
      <c r="AA259" s="5"/>
      <c r="AB259" s="4"/>
      <c r="AE259" s="4"/>
      <c r="AF259" s="5"/>
      <c r="AG259" s="4"/>
      <c r="AJ259" s="4"/>
      <c r="AK259" s="5"/>
      <c r="AL259" s="4"/>
      <c r="AO259" s="4"/>
      <c r="AP259" s="5"/>
      <c r="AQ259" s="4"/>
      <c r="AT259" s="4"/>
      <c r="AU259" s="5"/>
      <c r="AV259" s="4"/>
      <c r="AY259" s="4"/>
      <c r="AZ259" s="5"/>
      <c r="BA259" s="4"/>
      <c r="BD259" s="4"/>
      <c r="BE259" s="5"/>
      <c r="BF259" s="4"/>
      <c r="BI259" s="4"/>
      <c r="BJ259" s="5"/>
      <c r="BK259" s="4"/>
      <c r="BO259" s="4"/>
      <c r="BP259" s="5"/>
      <c r="BQ259" s="4"/>
    </row>
    <row r="260" spans="5:69" s="3" customFormat="1" ht="14.4" x14ac:dyDescent="0.3">
      <c r="E260" s="57"/>
      <c r="F260" s="44"/>
      <c r="G260" s="45"/>
      <c r="H260" s="45"/>
      <c r="I260" s="57"/>
      <c r="K260" s="4"/>
      <c r="L260" s="5"/>
      <c r="M260" s="4"/>
      <c r="P260" s="4"/>
      <c r="Q260" s="5"/>
      <c r="R260" s="4"/>
      <c r="U260" s="4"/>
      <c r="V260" s="5"/>
      <c r="W260" s="4"/>
      <c r="Z260" s="4"/>
      <c r="AA260" s="5"/>
      <c r="AB260" s="4"/>
      <c r="AE260" s="4"/>
      <c r="AF260" s="5"/>
      <c r="AG260" s="4"/>
      <c r="AJ260" s="4"/>
      <c r="AK260" s="5"/>
      <c r="AL260" s="4"/>
      <c r="AO260" s="4"/>
      <c r="AP260" s="5"/>
      <c r="AQ260" s="4"/>
      <c r="AT260" s="4"/>
      <c r="AU260" s="5"/>
      <c r="AV260" s="4"/>
      <c r="AY260" s="4"/>
      <c r="AZ260" s="5"/>
      <c r="BA260" s="4"/>
      <c r="BD260" s="4"/>
      <c r="BE260" s="5"/>
      <c r="BF260" s="4"/>
      <c r="BI260" s="4"/>
      <c r="BJ260" s="5"/>
      <c r="BK260" s="4"/>
      <c r="BO260" s="4"/>
      <c r="BP260" s="5"/>
      <c r="BQ260" s="4"/>
    </row>
    <row r="261" spans="5:69" s="3" customFormat="1" ht="14.4" x14ac:dyDescent="0.3">
      <c r="E261" s="57"/>
      <c r="F261" s="44"/>
      <c r="G261" s="45"/>
      <c r="H261" s="45"/>
      <c r="I261" s="57"/>
      <c r="K261" s="4"/>
      <c r="L261" s="5"/>
      <c r="M261" s="4"/>
      <c r="P261" s="4"/>
      <c r="Q261" s="5"/>
      <c r="R261" s="4"/>
      <c r="U261" s="4"/>
      <c r="V261" s="5"/>
      <c r="W261" s="4"/>
      <c r="Z261" s="4"/>
      <c r="AA261" s="5"/>
      <c r="AB261" s="4"/>
      <c r="AE261" s="4"/>
      <c r="AF261" s="5"/>
      <c r="AG261" s="4"/>
      <c r="AJ261" s="4"/>
      <c r="AK261" s="5"/>
      <c r="AL261" s="4"/>
      <c r="AO261" s="4"/>
      <c r="AP261" s="5"/>
      <c r="AQ261" s="4"/>
      <c r="AT261" s="4"/>
      <c r="AU261" s="5"/>
      <c r="AV261" s="4"/>
      <c r="AY261" s="4"/>
      <c r="AZ261" s="5"/>
      <c r="BA261" s="4"/>
      <c r="BD261" s="4"/>
      <c r="BE261" s="5"/>
      <c r="BF261" s="4"/>
      <c r="BI261" s="4"/>
      <c r="BJ261" s="5"/>
      <c r="BK261" s="4"/>
      <c r="BO261" s="4"/>
      <c r="BP261" s="5"/>
      <c r="BQ261" s="4"/>
    </row>
    <row r="262" spans="5:69" s="3" customFormat="1" ht="14.4" x14ac:dyDescent="0.3">
      <c r="E262" s="57"/>
      <c r="F262" s="44"/>
      <c r="G262" s="45"/>
      <c r="H262" s="45"/>
      <c r="I262" s="57"/>
      <c r="K262" s="4"/>
      <c r="L262" s="5"/>
      <c r="M262" s="4"/>
      <c r="P262" s="4"/>
      <c r="Q262" s="5"/>
      <c r="R262" s="4"/>
      <c r="U262" s="4"/>
      <c r="V262" s="5"/>
      <c r="W262" s="4"/>
      <c r="Z262" s="4"/>
      <c r="AA262" s="5"/>
      <c r="AB262" s="4"/>
      <c r="AE262" s="4"/>
      <c r="AF262" s="5"/>
      <c r="AG262" s="4"/>
      <c r="AJ262" s="4"/>
      <c r="AK262" s="5"/>
      <c r="AL262" s="4"/>
      <c r="AO262" s="4"/>
      <c r="AP262" s="5"/>
      <c r="AQ262" s="4"/>
      <c r="AT262" s="4"/>
      <c r="AU262" s="5"/>
      <c r="AV262" s="4"/>
      <c r="AY262" s="4"/>
      <c r="AZ262" s="5"/>
      <c r="BA262" s="4"/>
      <c r="BD262" s="4"/>
      <c r="BE262" s="5"/>
      <c r="BF262" s="4"/>
      <c r="BI262" s="4"/>
      <c r="BJ262" s="5"/>
      <c r="BK262" s="4"/>
      <c r="BO262" s="4"/>
      <c r="BP262" s="5"/>
      <c r="BQ262" s="4"/>
    </row>
    <row r="263" spans="5:69" s="3" customFormat="1" ht="14.4" x14ac:dyDescent="0.3">
      <c r="E263" s="57"/>
      <c r="F263" s="44"/>
      <c r="G263" s="45"/>
      <c r="H263" s="45"/>
      <c r="I263" s="57"/>
      <c r="K263" s="4"/>
      <c r="L263" s="5"/>
      <c r="M263" s="4"/>
      <c r="P263" s="4"/>
      <c r="Q263" s="5"/>
      <c r="R263" s="4"/>
      <c r="U263" s="4"/>
      <c r="V263" s="5"/>
      <c r="W263" s="4"/>
      <c r="Z263" s="4"/>
      <c r="AA263" s="5"/>
      <c r="AB263" s="4"/>
      <c r="AE263" s="4"/>
      <c r="AF263" s="5"/>
      <c r="AG263" s="4"/>
      <c r="AJ263" s="4"/>
      <c r="AK263" s="5"/>
      <c r="AL263" s="4"/>
      <c r="AO263" s="4"/>
      <c r="AP263" s="5"/>
      <c r="AQ263" s="4"/>
      <c r="AT263" s="4"/>
      <c r="AU263" s="5"/>
      <c r="AV263" s="4"/>
      <c r="AY263" s="4"/>
      <c r="AZ263" s="5"/>
      <c r="BA263" s="4"/>
      <c r="BD263" s="4"/>
      <c r="BE263" s="5"/>
      <c r="BF263" s="4"/>
      <c r="BI263" s="4"/>
      <c r="BJ263" s="5"/>
      <c r="BK263" s="4"/>
      <c r="BO263" s="4"/>
      <c r="BP263" s="5"/>
      <c r="BQ263" s="4"/>
    </row>
    <row r="264" spans="5:69" s="3" customFormat="1" ht="14.4" x14ac:dyDescent="0.3">
      <c r="E264" s="57"/>
      <c r="F264" s="44"/>
      <c r="G264" s="45"/>
      <c r="H264" s="45"/>
      <c r="I264" s="57"/>
      <c r="K264" s="4"/>
      <c r="L264" s="5"/>
      <c r="M264" s="4"/>
      <c r="P264" s="4"/>
      <c r="Q264" s="5"/>
      <c r="R264" s="4"/>
      <c r="U264" s="4"/>
      <c r="V264" s="5"/>
      <c r="W264" s="4"/>
      <c r="Z264" s="4"/>
      <c r="AA264" s="5"/>
      <c r="AB264" s="4"/>
      <c r="AE264" s="4"/>
      <c r="AF264" s="5"/>
      <c r="AG264" s="4"/>
      <c r="AJ264" s="4"/>
      <c r="AK264" s="5"/>
      <c r="AL264" s="4"/>
      <c r="AO264" s="4"/>
      <c r="AP264" s="5"/>
      <c r="AQ264" s="4"/>
      <c r="AT264" s="4"/>
      <c r="AU264" s="5"/>
      <c r="AV264" s="4"/>
      <c r="AY264" s="4"/>
      <c r="AZ264" s="5"/>
      <c r="BA264" s="4"/>
      <c r="BD264" s="4"/>
      <c r="BE264" s="5"/>
      <c r="BF264" s="4"/>
      <c r="BI264" s="4"/>
      <c r="BJ264" s="5"/>
      <c r="BK264" s="4"/>
      <c r="BO264" s="4"/>
      <c r="BP264" s="5"/>
      <c r="BQ264" s="4"/>
    </row>
    <row r="265" spans="5:69" s="3" customFormat="1" ht="14.4" x14ac:dyDescent="0.3">
      <c r="E265" s="57"/>
      <c r="F265" s="44"/>
      <c r="G265" s="45"/>
      <c r="H265" s="45"/>
      <c r="I265" s="57"/>
      <c r="K265" s="4"/>
      <c r="L265" s="5"/>
      <c r="M265" s="4"/>
      <c r="P265" s="4"/>
      <c r="Q265" s="5"/>
      <c r="R265" s="4"/>
      <c r="U265" s="4"/>
      <c r="V265" s="5"/>
      <c r="W265" s="4"/>
      <c r="Z265" s="4"/>
      <c r="AA265" s="5"/>
      <c r="AB265" s="4"/>
      <c r="AE265" s="4"/>
      <c r="AF265" s="5"/>
      <c r="AG265" s="4"/>
      <c r="AJ265" s="4"/>
      <c r="AK265" s="5"/>
      <c r="AL265" s="4"/>
      <c r="AO265" s="4"/>
      <c r="AP265" s="5"/>
      <c r="AQ265" s="4"/>
      <c r="AT265" s="4"/>
      <c r="AU265" s="5"/>
      <c r="AV265" s="4"/>
      <c r="AY265" s="4"/>
      <c r="AZ265" s="5"/>
      <c r="BA265" s="4"/>
      <c r="BD265" s="4"/>
      <c r="BE265" s="5"/>
      <c r="BF265" s="4"/>
      <c r="BI265" s="4"/>
      <c r="BJ265" s="5"/>
      <c r="BK265" s="4"/>
      <c r="BO265" s="4"/>
      <c r="BP265" s="5"/>
      <c r="BQ265" s="4"/>
    </row>
    <row r="266" spans="5:69" s="3" customFormat="1" ht="14.4" x14ac:dyDescent="0.3">
      <c r="E266" s="57"/>
      <c r="F266" s="44"/>
      <c r="G266" s="45"/>
      <c r="H266" s="45"/>
      <c r="I266" s="57"/>
      <c r="K266" s="4"/>
      <c r="L266" s="5"/>
      <c r="M266" s="4"/>
      <c r="P266" s="4"/>
      <c r="Q266" s="5"/>
      <c r="R266" s="4"/>
      <c r="U266" s="4"/>
      <c r="V266" s="5"/>
      <c r="W266" s="4"/>
      <c r="Z266" s="4"/>
      <c r="AA266" s="5"/>
      <c r="AB266" s="4"/>
      <c r="AE266" s="4"/>
      <c r="AF266" s="5"/>
      <c r="AG266" s="4"/>
      <c r="AJ266" s="4"/>
      <c r="AK266" s="5"/>
      <c r="AL266" s="4"/>
      <c r="AO266" s="4"/>
      <c r="AP266" s="5"/>
      <c r="AQ266" s="4"/>
      <c r="AT266" s="4"/>
      <c r="AU266" s="5"/>
      <c r="AV266" s="4"/>
      <c r="AY266" s="4"/>
      <c r="AZ266" s="5"/>
      <c r="BA266" s="4"/>
      <c r="BD266" s="4"/>
      <c r="BE266" s="5"/>
      <c r="BF266" s="4"/>
      <c r="BI266" s="4"/>
      <c r="BJ266" s="5"/>
      <c r="BK266" s="4"/>
      <c r="BO266" s="4"/>
      <c r="BP266" s="5"/>
      <c r="BQ266" s="4"/>
    </row>
    <row r="267" spans="5:69" s="3" customFormat="1" ht="14.4" x14ac:dyDescent="0.3">
      <c r="E267" s="57"/>
      <c r="F267" s="44"/>
      <c r="G267" s="45"/>
      <c r="H267" s="45"/>
      <c r="I267" s="57"/>
      <c r="K267" s="4"/>
      <c r="L267" s="5"/>
      <c r="M267" s="4"/>
      <c r="P267" s="4"/>
      <c r="Q267" s="5"/>
      <c r="R267" s="4"/>
      <c r="U267" s="4"/>
      <c r="V267" s="5"/>
      <c r="W267" s="4"/>
      <c r="Z267" s="4"/>
      <c r="AA267" s="5"/>
      <c r="AB267" s="4"/>
      <c r="AE267" s="4"/>
      <c r="AF267" s="5"/>
      <c r="AG267" s="4"/>
      <c r="AJ267" s="4"/>
      <c r="AK267" s="5"/>
      <c r="AL267" s="4"/>
      <c r="AO267" s="4"/>
      <c r="AP267" s="5"/>
      <c r="AQ267" s="4"/>
      <c r="AT267" s="4"/>
      <c r="AU267" s="5"/>
      <c r="AV267" s="4"/>
      <c r="AY267" s="4"/>
      <c r="AZ267" s="5"/>
      <c r="BA267" s="4"/>
      <c r="BD267" s="4"/>
      <c r="BE267" s="5"/>
      <c r="BF267" s="4"/>
      <c r="BI267" s="4"/>
      <c r="BJ267" s="5"/>
      <c r="BK267" s="4"/>
      <c r="BO267" s="4"/>
      <c r="BP267" s="5"/>
      <c r="BQ267" s="4"/>
    </row>
    <row r="268" spans="5:69" s="3" customFormat="1" ht="14.4" x14ac:dyDescent="0.3">
      <c r="E268" s="57"/>
      <c r="F268" s="44"/>
      <c r="G268" s="45"/>
      <c r="H268" s="45"/>
      <c r="I268" s="57"/>
      <c r="K268" s="4"/>
      <c r="L268" s="5"/>
      <c r="M268" s="4"/>
      <c r="P268" s="4"/>
      <c r="Q268" s="5"/>
      <c r="R268" s="4"/>
      <c r="U268" s="4"/>
      <c r="V268" s="5"/>
      <c r="W268" s="4"/>
      <c r="Z268" s="4"/>
      <c r="AA268" s="5"/>
      <c r="AB268" s="4"/>
      <c r="AE268" s="4"/>
      <c r="AF268" s="5"/>
      <c r="AG268" s="4"/>
      <c r="AJ268" s="4"/>
      <c r="AK268" s="5"/>
      <c r="AL268" s="4"/>
      <c r="AO268" s="4"/>
      <c r="AP268" s="5"/>
      <c r="AQ268" s="4"/>
      <c r="AT268" s="4"/>
      <c r="AU268" s="5"/>
      <c r="AV268" s="4"/>
      <c r="AY268" s="4"/>
      <c r="AZ268" s="5"/>
      <c r="BA268" s="4"/>
      <c r="BD268" s="4"/>
      <c r="BE268" s="5"/>
      <c r="BF268" s="4"/>
      <c r="BI268" s="4"/>
      <c r="BJ268" s="5"/>
      <c r="BK268" s="4"/>
      <c r="BO268" s="4"/>
      <c r="BP268" s="5"/>
      <c r="BQ268" s="4"/>
    </row>
    <row r="269" spans="5:69" s="3" customFormat="1" ht="14.4" x14ac:dyDescent="0.3">
      <c r="E269" s="57"/>
      <c r="F269" s="44"/>
      <c r="G269" s="45"/>
      <c r="H269" s="45"/>
      <c r="I269" s="57"/>
      <c r="K269" s="4"/>
      <c r="L269" s="5"/>
      <c r="M269" s="4"/>
      <c r="P269" s="4"/>
      <c r="Q269" s="5"/>
      <c r="R269" s="4"/>
      <c r="U269" s="4"/>
      <c r="V269" s="5"/>
      <c r="W269" s="4"/>
      <c r="Z269" s="4"/>
      <c r="AA269" s="5"/>
      <c r="AB269" s="4"/>
      <c r="AE269" s="4"/>
      <c r="AF269" s="5"/>
      <c r="AG269" s="4"/>
      <c r="AJ269" s="4"/>
      <c r="AK269" s="5"/>
      <c r="AL269" s="4"/>
      <c r="AO269" s="4"/>
      <c r="AP269" s="5"/>
      <c r="AQ269" s="4"/>
      <c r="AT269" s="4"/>
      <c r="AU269" s="5"/>
      <c r="AV269" s="4"/>
      <c r="AY269" s="4"/>
      <c r="AZ269" s="5"/>
      <c r="BA269" s="4"/>
      <c r="BD269" s="4"/>
      <c r="BE269" s="5"/>
      <c r="BF269" s="4"/>
      <c r="BI269" s="4"/>
      <c r="BJ269" s="5"/>
      <c r="BK269" s="4"/>
      <c r="BO269" s="4"/>
      <c r="BP269" s="5"/>
      <c r="BQ269" s="4"/>
    </row>
    <row r="270" spans="5:69" s="3" customFormat="1" ht="14.4" x14ac:dyDescent="0.3">
      <c r="E270" s="57"/>
      <c r="F270" s="44"/>
      <c r="G270" s="45"/>
      <c r="H270" s="45"/>
      <c r="I270" s="57"/>
      <c r="K270" s="4"/>
      <c r="L270" s="5"/>
      <c r="M270" s="4"/>
      <c r="P270" s="4"/>
      <c r="Q270" s="5"/>
      <c r="R270" s="4"/>
      <c r="U270" s="4"/>
      <c r="V270" s="5"/>
      <c r="W270" s="4"/>
      <c r="Z270" s="4"/>
      <c r="AA270" s="5"/>
      <c r="AB270" s="4"/>
      <c r="AE270" s="4"/>
      <c r="AF270" s="5"/>
      <c r="AG270" s="4"/>
      <c r="AJ270" s="4"/>
      <c r="AK270" s="5"/>
      <c r="AL270" s="4"/>
      <c r="AO270" s="4"/>
      <c r="AP270" s="5"/>
      <c r="AQ270" s="4"/>
      <c r="AT270" s="4"/>
      <c r="AU270" s="5"/>
      <c r="AV270" s="4"/>
      <c r="AY270" s="4"/>
      <c r="AZ270" s="5"/>
      <c r="BA270" s="4"/>
      <c r="BD270" s="4"/>
      <c r="BE270" s="5"/>
      <c r="BF270" s="4"/>
      <c r="BI270" s="4"/>
      <c r="BJ270" s="5"/>
      <c r="BK270" s="4"/>
      <c r="BO270" s="4"/>
      <c r="BP270" s="5"/>
      <c r="BQ270" s="4"/>
    </row>
    <row r="271" spans="5:69" s="3" customFormat="1" ht="14.4" x14ac:dyDescent="0.3">
      <c r="E271" s="57"/>
      <c r="F271" s="44"/>
      <c r="G271" s="45"/>
      <c r="H271" s="45"/>
      <c r="I271" s="57"/>
      <c r="K271" s="4"/>
      <c r="L271" s="5"/>
      <c r="M271" s="4"/>
      <c r="P271" s="4"/>
      <c r="Q271" s="5"/>
      <c r="R271" s="4"/>
      <c r="U271" s="4"/>
      <c r="V271" s="5"/>
      <c r="W271" s="4"/>
      <c r="Z271" s="4"/>
      <c r="AA271" s="5"/>
      <c r="AB271" s="4"/>
      <c r="AE271" s="4"/>
      <c r="AF271" s="5"/>
      <c r="AG271" s="4"/>
      <c r="AJ271" s="4"/>
      <c r="AK271" s="5"/>
      <c r="AL271" s="4"/>
      <c r="AO271" s="4"/>
      <c r="AP271" s="5"/>
      <c r="AQ271" s="4"/>
      <c r="AT271" s="4"/>
      <c r="AU271" s="5"/>
      <c r="AV271" s="4"/>
      <c r="AY271" s="4"/>
      <c r="AZ271" s="5"/>
      <c r="BA271" s="4"/>
      <c r="BD271" s="4"/>
      <c r="BE271" s="5"/>
      <c r="BF271" s="4"/>
      <c r="BI271" s="4"/>
      <c r="BJ271" s="5"/>
      <c r="BK271" s="4"/>
      <c r="BO271" s="4"/>
      <c r="BP271" s="5"/>
      <c r="BQ271" s="4"/>
    </row>
    <row r="272" spans="5:69" s="3" customFormat="1" ht="14.4" x14ac:dyDescent="0.3">
      <c r="E272" s="57"/>
      <c r="F272" s="44"/>
      <c r="G272" s="45"/>
      <c r="H272" s="45"/>
      <c r="I272" s="57"/>
      <c r="K272" s="4"/>
      <c r="L272" s="5"/>
      <c r="M272" s="4"/>
      <c r="P272" s="4"/>
      <c r="Q272" s="5"/>
      <c r="R272" s="4"/>
      <c r="U272" s="4"/>
      <c r="V272" s="5"/>
      <c r="W272" s="4"/>
      <c r="Z272" s="4"/>
      <c r="AA272" s="5"/>
      <c r="AB272" s="4"/>
      <c r="AE272" s="4"/>
      <c r="AF272" s="5"/>
      <c r="AG272" s="4"/>
      <c r="AJ272" s="4"/>
      <c r="AK272" s="5"/>
      <c r="AL272" s="4"/>
      <c r="AO272" s="4"/>
      <c r="AP272" s="5"/>
      <c r="AQ272" s="4"/>
      <c r="AT272" s="4"/>
      <c r="AU272" s="5"/>
      <c r="AV272" s="4"/>
      <c r="AY272" s="4"/>
      <c r="AZ272" s="5"/>
      <c r="BA272" s="4"/>
      <c r="BD272" s="4"/>
      <c r="BE272" s="5"/>
      <c r="BF272" s="4"/>
      <c r="BI272" s="4"/>
      <c r="BJ272" s="5"/>
      <c r="BK272" s="4"/>
      <c r="BO272" s="4"/>
      <c r="BP272" s="5"/>
      <c r="BQ272" s="4"/>
    </row>
    <row r="273" spans="5:69" s="3" customFormat="1" ht="14.4" x14ac:dyDescent="0.3">
      <c r="E273" s="57"/>
      <c r="F273" s="44"/>
      <c r="G273" s="45"/>
      <c r="H273" s="45"/>
      <c r="I273" s="57"/>
      <c r="K273" s="4"/>
      <c r="L273" s="5"/>
      <c r="M273" s="4"/>
      <c r="P273" s="4"/>
      <c r="Q273" s="5"/>
      <c r="R273" s="4"/>
      <c r="U273" s="4"/>
      <c r="V273" s="5"/>
      <c r="W273" s="4"/>
      <c r="Z273" s="4"/>
      <c r="AA273" s="5"/>
      <c r="AB273" s="4"/>
      <c r="AE273" s="4"/>
      <c r="AF273" s="5"/>
      <c r="AG273" s="4"/>
      <c r="AJ273" s="4"/>
      <c r="AK273" s="5"/>
      <c r="AL273" s="4"/>
      <c r="AO273" s="4"/>
      <c r="AP273" s="5"/>
      <c r="AQ273" s="4"/>
      <c r="AT273" s="4"/>
      <c r="AU273" s="5"/>
      <c r="AV273" s="4"/>
      <c r="AY273" s="4"/>
      <c r="AZ273" s="5"/>
      <c r="BA273" s="4"/>
      <c r="BD273" s="4"/>
      <c r="BE273" s="5"/>
      <c r="BF273" s="4"/>
      <c r="BI273" s="4"/>
      <c r="BJ273" s="5"/>
      <c r="BK273" s="4"/>
      <c r="BO273" s="4"/>
      <c r="BP273" s="5"/>
      <c r="BQ273" s="4"/>
    </row>
    <row r="274" spans="5:69" s="3" customFormat="1" ht="14.4" x14ac:dyDescent="0.3">
      <c r="E274" s="57"/>
      <c r="F274" s="44"/>
      <c r="G274" s="45"/>
      <c r="H274" s="45"/>
      <c r="I274" s="57"/>
      <c r="K274" s="4"/>
      <c r="L274" s="5"/>
      <c r="M274" s="4"/>
      <c r="P274" s="4"/>
      <c r="Q274" s="5"/>
      <c r="R274" s="4"/>
      <c r="U274" s="4"/>
      <c r="V274" s="5"/>
      <c r="W274" s="4"/>
      <c r="Z274" s="4"/>
      <c r="AA274" s="5"/>
      <c r="AB274" s="4"/>
      <c r="AE274" s="4"/>
      <c r="AF274" s="5"/>
      <c r="AG274" s="4"/>
      <c r="AJ274" s="4"/>
      <c r="AK274" s="5"/>
      <c r="AL274" s="4"/>
      <c r="AO274" s="4"/>
      <c r="AP274" s="5"/>
      <c r="AQ274" s="4"/>
      <c r="AT274" s="4"/>
      <c r="AU274" s="5"/>
      <c r="AV274" s="4"/>
      <c r="AY274" s="4"/>
      <c r="AZ274" s="5"/>
      <c r="BA274" s="4"/>
      <c r="BD274" s="4"/>
      <c r="BE274" s="5"/>
      <c r="BF274" s="4"/>
      <c r="BI274" s="4"/>
      <c r="BJ274" s="5"/>
      <c r="BK274" s="4"/>
      <c r="BO274" s="4"/>
      <c r="BP274" s="5"/>
      <c r="BQ274" s="4"/>
    </row>
    <row r="275" spans="5:69" s="3" customFormat="1" ht="14.4" x14ac:dyDescent="0.3">
      <c r="E275" s="57"/>
      <c r="F275" s="44"/>
      <c r="G275" s="45"/>
      <c r="H275" s="45"/>
      <c r="I275" s="57"/>
      <c r="K275" s="4"/>
      <c r="L275" s="5"/>
      <c r="M275" s="4"/>
      <c r="P275" s="4"/>
      <c r="Q275" s="5"/>
      <c r="R275" s="4"/>
      <c r="U275" s="4"/>
      <c r="V275" s="5"/>
      <c r="W275" s="4"/>
      <c r="Z275" s="4"/>
      <c r="AA275" s="5"/>
      <c r="AB275" s="4"/>
      <c r="AE275" s="4"/>
      <c r="AF275" s="5"/>
      <c r="AG275" s="4"/>
      <c r="AJ275" s="4"/>
      <c r="AK275" s="5"/>
      <c r="AL275" s="4"/>
      <c r="AO275" s="4"/>
      <c r="AP275" s="5"/>
      <c r="AQ275" s="4"/>
      <c r="AT275" s="4"/>
      <c r="AU275" s="5"/>
      <c r="AV275" s="4"/>
      <c r="AY275" s="4"/>
      <c r="AZ275" s="5"/>
      <c r="BA275" s="4"/>
      <c r="BD275" s="4"/>
      <c r="BE275" s="5"/>
      <c r="BF275" s="4"/>
      <c r="BI275" s="4"/>
      <c r="BJ275" s="5"/>
      <c r="BK275" s="4"/>
      <c r="BO275" s="4"/>
      <c r="BP275" s="5"/>
      <c r="BQ275" s="4"/>
    </row>
    <row r="276" spans="5:69" s="3" customFormat="1" ht="14.4" x14ac:dyDescent="0.3">
      <c r="E276" s="57"/>
      <c r="F276" s="44"/>
      <c r="G276" s="45"/>
      <c r="H276" s="45"/>
      <c r="I276" s="57"/>
      <c r="K276" s="4"/>
      <c r="L276" s="5"/>
      <c r="M276" s="4"/>
      <c r="P276" s="4"/>
      <c r="Q276" s="5"/>
      <c r="R276" s="4"/>
      <c r="U276" s="4"/>
      <c r="V276" s="5"/>
      <c r="W276" s="4"/>
      <c r="Z276" s="4"/>
      <c r="AA276" s="5"/>
      <c r="AB276" s="4"/>
      <c r="AE276" s="4"/>
      <c r="AF276" s="5"/>
      <c r="AG276" s="4"/>
      <c r="AJ276" s="4"/>
      <c r="AK276" s="5"/>
      <c r="AL276" s="4"/>
      <c r="AO276" s="4"/>
      <c r="AP276" s="5"/>
      <c r="AQ276" s="4"/>
      <c r="AT276" s="4"/>
      <c r="AU276" s="5"/>
      <c r="AV276" s="4"/>
      <c r="AY276" s="4"/>
      <c r="AZ276" s="5"/>
      <c r="BA276" s="4"/>
      <c r="BD276" s="4"/>
      <c r="BE276" s="5"/>
      <c r="BF276" s="4"/>
      <c r="BI276" s="4"/>
      <c r="BJ276" s="5"/>
      <c r="BK276" s="4"/>
      <c r="BO276" s="4"/>
      <c r="BP276" s="5"/>
      <c r="BQ276" s="4"/>
    </row>
    <row r="277" spans="5:69" s="3" customFormat="1" ht="14.4" x14ac:dyDescent="0.3">
      <c r="E277" s="57"/>
      <c r="F277" s="44"/>
      <c r="G277" s="45"/>
      <c r="H277" s="45"/>
      <c r="I277" s="57"/>
      <c r="K277" s="4"/>
      <c r="L277" s="5"/>
      <c r="M277" s="4"/>
      <c r="P277" s="4"/>
      <c r="Q277" s="5"/>
      <c r="R277" s="4"/>
      <c r="U277" s="4"/>
      <c r="V277" s="5"/>
      <c r="W277" s="4"/>
      <c r="Z277" s="4"/>
      <c r="AA277" s="5"/>
      <c r="AB277" s="4"/>
      <c r="AE277" s="4"/>
      <c r="AF277" s="5"/>
      <c r="AG277" s="4"/>
      <c r="AJ277" s="4"/>
      <c r="AK277" s="5"/>
      <c r="AL277" s="4"/>
      <c r="AO277" s="4"/>
      <c r="AP277" s="5"/>
      <c r="AQ277" s="4"/>
      <c r="AT277" s="4"/>
      <c r="AU277" s="5"/>
      <c r="AV277" s="4"/>
      <c r="AY277" s="4"/>
      <c r="AZ277" s="5"/>
      <c r="BA277" s="4"/>
      <c r="BD277" s="4"/>
      <c r="BE277" s="5"/>
      <c r="BF277" s="4"/>
      <c r="BI277" s="4"/>
      <c r="BJ277" s="5"/>
      <c r="BK277" s="4"/>
      <c r="BO277" s="4"/>
      <c r="BP277" s="5"/>
      <c r="BQ277" s="4"/>
    </row>
    <row r="278" spans="5:69" s="3" customFormat="1" ht="14.4" x14ac:dyDescent="0.3">
      <c r="E278" s="57"/>
      <c r="F278" s="44"/>
      <c r="G278" s="45"/>
      <c r="H278" s="45"/>
      <c r="I278" s="57"/>
      <c r="K278" s="4"/>
      <c r="L278" s="5"/>
      <c r="M278" s="4"/>
      <c r="P278" s="4"/>
      <c r="Q278" s="5"/>
      <c r="R278" s="4"/>
      <c r="U278" s="4"/>
      <c r="V278" s="5"/>
      <c r="W278" s="4"/>
      <c r="Z278" s="4"/>
      <c r="AA278" s="5"/>
      <c r="AB278" s="4"/>
      <c r="AE278" s="4"/>
      <c r="AF278" s="5"/>
      <c r="AG278" s="4"/>
      <c r="AJ278" s="4"/>
      <c r="AK278" s="5"/>
      <c r="AL278" s="4"/>
      <c r="AO278" s="4"/>
      <c r="AP278" s="5"/>
      <c r="AQ278" s="4"/>
      <c r="AT278" s="4"/>
      <c r="AU278" s="5"/>
      <c r="AV278" s="4"/>
      <c r="AY278" s="4"/>
      <c r="AZ278" s="5"/>
      <c r="BA278" s="4"/>
      <c r="BD278" s="4"/>
      <c r="BE278" s="5"/>
      <c r="BF278" s="4"/>
      <c r="BI278" s="4"/>
      <c r="BJ278" s="5"/>
      <c r="BK278" s="4"/>
      <c r="BO278" s="4"/>
      <c r="BP278" s="5"/>
      <c r="BQ278" s="4"/>
    </row>
    <row r="279" spans="5:69" s="3" customFormat="1" ht="14.4" x14ac:dyDescent="0.3">
      <c r="E279" s="57"/>
      <c r="F279" s="44"/>
      <c r="G279" s="45"/>
      <c r="H279" s="45"/>
      <c r="I279" s="57"/>
      <c r="K279" s="4"/>
      <c r="L279" s="5"/>
      <c r="M279" s="4"/>
      <c r="P279" s="4"/>
      <c r="Q279" s="5"/>
      <c r="R279" s="4"/>
      <c r="U279" s="4"/>
      <c r="V279" s="5"/>
      <c r="W279" s="4"/>
      <c r="Z279" s="4"/>
      <c r="AA279" s="5"/>
      <c r="AB279" s="4"/>
      <c r="AE279" s="4"/>
      <c r="AF279" s="5"/>
      <c r="AG279" s="4"/>
      <c r="AJ279" s="4"/>
      <c r="AK279" s="5"/>
      <c r="AL279" s="4"/>
      <c r="AO279" s="4"/>
      <c r="AP279" s="5"/>
      <c r="AQ279" s="4"/>
      <c r="AT279" s="4"/>
      <c r="AU279" s="5"/>
      <c r="AV279" s="4"/>
      <c r="AY279" s="4"/>
      <c r="AZ279" s="5"/>
      <c r="BA279" s="4"/>
      <c r="BD279" s="4"/>
      <c r="BE279" s="5"/>
      <c r="BF279" s="4"/>
      <c r="BI279" s="4"/>
      <c r="BJ279" s="5"/>
      <c r="BK279" s="4"/>
      <c r="BO279" s="4"/>
      <c r="BP279" s="5"/>
      <c r="BQ279" s="4"/>
    </row>
    <row r="280" spans="5:69" s="3" customFormat="1" ht="14.4" x14ac:dyDescent="0.3">
      <c r="E280" s="57"/>
      <c r="F280" s="44"/>
      <c r="G280" s="45"/>
      <c r="H280" s="45"/>
      <c r="I280" s="57"/>
      <c r="K280" s="4"/>
      <c r="L280" s="5"/>
      <c r="M280" s="4"/>
      <c r="P280" s="4"/>
      <c r="Q280" s="5"/>
      <c r="R280" s="4"/>
      <c r="U280" s="4"/>
      <c r="V280" s="5"/>
      <c r="W280" s="4"/>
      <c r="Z280" s="4"/>
      <c r="AA280" s="5"/>
      <c r="AB280" s="4"/>
      <c r="AE280" s="4"/>
      <c r="AF280" s="5"/>
      <c r="AG280" s="4"/>
      <c r="AJ280" s="4"/>
      <c r="AK280" s="5"/>
      <c r="AL280" s="4"/>
      <c r="AO280" s="4"/>
      <c r="AP280" s="5"/>
      <c r="AQ280" s="4"/>
      <c r="AT280" s="4"/>
      <c r="AU280" s="5"/>
      <c r="AV280" s="4"/>
      <c r="AY280" s="4"/>
      <c r="AZ280" s="5"/>
      <c r="BA280" s="4"/>
      <c r="BD280" s="4"/>
      <c r="BE280" s="5"/>
      <c r="BF280" s="4"/>
      <c r="BI280" s="4"/>
      <c r="BJ280" s="5"/>
      <c r="BK280" s="4"/>
      <c r="BO280" s="4"/>
      <c r="BP280" s="5"/>
      <c r="BQ280" s="4"/>
    </row>
    <row r="281" spans="5:69" s="3" customFormat="1" ht="14.4" x14ac:dyDescent="0.3">
      <c r="E281" s="57"/>
      <c r="F281" s="44"/>
      <c r="G281" s="45"/>
      <c r="H281" s="45"/>
      <c r="I281" s="57"/>
      <c r="K281" s="4"/>
      <c r="L281" s="5"/>
      <c r="M281" s="4"/>
      <c r="P281" s="4"/>
      <c r="Q281" s="5"/>
      <c r="R281" s="4"/>
      <c r="U281" s="4"/>
      <c r="V281" s="5"/>
      <c r="W281" s="4"/>
      <c r="Z281" s="4"/>
      <c r="AA281" s="5"/>
      <c r="AB281" s="4"/>
      <c r="AE281" s="4"/>
      <c r="AF281" s="5"/>
      <c r="AG281" s="4"/>
      <c r="AJ281" s="4"/>
      <c r="AK281" s="5"/>
      <c r="AL281" s="4"/>
      <c r="AO281" s="4"/>
      <c r="AP281" s="5"/>
      <c r="AQ281" s="4"/>
      <c r="AT281" s="4"/>
      <c r="AU281" s="5"/>
      <c r="AV281" s="4"/>
      <c r="AY281" s="4"/>
      <c r="AZ281" s="5"/>
      <c r="BA281" s="4"/>
      <c r="BD281" s="4"/>
      <c r="BE281" s="5"/>
      <c r="BF281" s="4"/>
      <c r="BI281" s="4"/>
      <c r="BJ281" s="5"/>
      <c r="BK281" s="4"/>
      <c r="BO281" s="4"/>
      <c r="BP281" s="5"/>
      <c r="BQ281" s="4"/>
    </row>
    <row r="282" spans="5:69" s="3" customFormat="1" ht="14.4" x14ac:dyDescent="0.3">
      <c r="E282" s="57"/>
      <c r="F282" s="44"/>
      <c r="G282" s="45"/>
      <c r="H282" s="45"/>
      <c r="I282" s="57"/>
      <c r="K282" s="4"/>
      <c r="L282" s="5"/>
      <c r="M282" s="4"/>
      <c r="P282" s="4"/>
      <c r="Q282" s="5"/>
      <c r="R282" s="4"/>
      <c r="U282" s="4"/>
      <c r="V282" s="5"/>
      <c r="W282" s="4"/>
      <c r="Z282" s="4"/>
      <c r="AA282" s="5"/>
      <c r="AB282" s="4"/>
      <c r="AE282" s="4"/>
      <c r="AF282" s="5"/>
      <c r="AG282" s="4"/>
      <c r="AJ282" s="4"/>
      <c r="AK282" s="5"/>
      <c r="AL282" s="4"/>
      <c r="AO282" s="4"/>
      <c r="AP282" s="5"/>
      <c r="AQ282" s="4"/>
      <c r="AT282" s="4"/>
      <c r="AU282" s="5"/>
      <c r="AV282" s="4"/>
      <c r="AY282" s="4"/>
      <c r="AZ282" s="5"/>
      <c r="BA282" s="4"/>
      <c r="BD282" s="4"/>
      <c r="BE282" s="5"/>
      <c r="BF282" s="4"/>
      <c r="BI282" s="4"/>
      <c r="BJ282" s="5"/>
      <c r="BK282" s="4"/>
      <c r="BO282" s="4"/>
      <c r="BP282" s="5"/>
      <c r="BQ282" s="4"/>
    </row>
    <row r="283" spans="5:69" s="3" customFormat="1" ht="14.4" x14ac:dyDescent="0.3">
      <c r="E283" s="57"/>
      <c r="F283" s="44"/>
      <c r="G283" s="45"/>
      <c r="H283" s="45"/>
      <c r="I283" s="57"/>
      <c r="K283" s="4"/>
      <c r="L283" s="5"/>
      <c r="M283" s="4"/>
      <c r="P283" s="4"/>
      <c r="Q283" s="5"/>
      <c r="R283" s="4"/>
      <c r="U283" s="4"/>
      <c r="V283" s="5"/>
      <c r="W283" s="4"/>
      <c r="Z283" s="4"/>
      <c r="AA283" s="5"/>
      <c r="AB283" s="4"/>
      <c r="AE283" s="4"/>
      <c r="AF283" s="5"/>
      <c r="AG283" s="4"/>
      <c r="AJ283" s="4"/>
      <c r="AK283" s="5"/>
      <c r="AL283" s="4"/>
      <c r="AO283" s="4"/>
      <c r="AP283" s="5"/>
      <c r="AQ283" s="4"/>
      <c r="AT283" s="4"/>
      <c r="AU283" s="5"/>
      <c r="AV283" s="4"/>
      <c r="AY283" s="4"/>
      <c r="AZ283" s="5"/>
      <c r="BA283" s="4"/>
      <c r="BD283" s="4"/>
      <c r="BE283" s="5"/>
      <c r="BF283" s="4"/>
      <c r="BI283" s="4"/>
      <c r="BJ283" s="5"/>
      <c r="BK283" s="4"/>
      <c r="BO283" s="4"/>
      <c r="BP283" s="5"/>
      <c r="BQ283" s="4"/>
    </row>
    <row r="284" spans="5:69" s="3" customFormat="1" ht="14.4" x14ac:dyDescent="0.3">
      <c r="E284" s="57"/>
      <c r="F284" s="44"/>
      <c r="G284" s="45"/>
      <c r="H284" s="45"/>
      <c r="I284" s="57"/>
      <c r="K284" s="4"/>
      <c r="L284" s="5"/>
      <c r="M284" s="4"/>
      <c r="P284" s="4"/>
      <c r="Q284" s="5"/>
      <c r="R284" s="4"/>
      <c r="U284" s="4"/>
      <c r="V284" s="5"/>
      <c r="W284" s="4"/>
      <c r="Z284" s="4"/>
      <c r="AA284" s="5"/>
      <c r="AB284" s="4"/>
      <c r="AE284" s="4"/>
      <c r="AF284" s="5"/>
      <c r="AG284" s="4"/>
      <c r="AJ284" s="4"/>
      <c r="AK284" s="5"/>
      <c r="AL284" s="4"/>
      <c r="AO284" s="4"/>
      <c r="AP284" s="5"/>
      <c r="AQ284" s="4"/>
      <c r="AT284" s="4"/>
      <c r="AU284" s="5"/>
      <c r="AV284" s="4"/>
      <c r="AY284" s="4"/>
      <c r="AZ284" s="5"/>
      <c r="BA284" s="4"/>
      <c r="BD284" s="4"/>
      <c r="BE284" s="5"/>
      <c r="BF284" s="4"/>
      <c r="BI284" s="4"/>
      <c r="BJ284" s="5"/>
      <c r="BK284" s="4"/>
      <c r="BO284" s="4"/>
      <c r="BP284" s="5"/>
      <c r="BQ284" s="4"/>
    </row>
    <row r="285" spans="5:69" s="3" customFormat="1" ht="14.4" x14ac:dyDescent="0.3">
      <c r="E285" s="57"/>
      <c r="F285" s="44"/>
      <c r="G285" s="45"/>
      <c r="H285" s="45"/>
      <c r="I285" s="57"/>
      <c r="K285" s="4"/>
      <c r="L285" s="5"/>
      <c r="M285" s="4"/>
      <c r="P285" s="4"/>
      <c r="Q285" s="5"/>
      <c r="R285" s="4"/>
      <c r="U285" s="4"/>
      <c r="V285" s="5"/>
      <c r="W285" s="4"/>
      <c r="Z285" s="4"/>
      <c r="AA285" s="5"/>
      <c r="AB285" s="4"/>
      <c r="AE285" s="4"/>
      <c r="AF285" s="5"/>
      <c r="AG285" s="4"/>
      <c r="AJ285" s="4"/>
      <c r="AK285" s="5"/>
      <c r="AL285" s="4"/>
      <c r="AO285" s="4"/>
      <c r="AP285" s="5"/>
      <c r="AQ285" s="4"/>
      <c r="AT285" s="4"/>
      <c r="AU285" s="5"/>
      <c r="AV285" s="4"/>
      <c r="AY285" s="4"/>
      <c r="AZ285" s="5"/>
      <c r="BA285" s="4"/>
      <c r="BD285" s="4"/>
      <c r="BE285" s="5"/>
      <c r="BF285" s="4"/>
      <c r="BI285" s="4"/>
      <c r="BJ285" s="5"/>
      <c r="BK285" s="4"/>
      <c r="BO285" s="4"/>
      <c r="BP285" s="5"/>
      <c r="BQ285" s="4"/>
    </row>
    <row r="286" spans="5:69" s="3" customFormat="1" ht="14.4" x14ac:dyDescent="0.3">
      <c r="E286" s="57"/>
      <c r="F286" s="44"/>
      <c r="G286" s="45"/>
      <c r="H286" s="45"/>
      <c r="I286" s="57"/>
      <c r="K286" s="4"/>
      <c r="L286" s="5"/>
      <c r="M286" s="4"/>
      <c r="P286" s="4"/>
      <c r="Q286" s="5"/>
      <c r="R286" s="4"/>
      <c r="U286" s="4"/>
      <c r="V286" s="5"/>
      <c r="W286" s="4"/>
      <c r="Z286" s="4"/>
      <c r="AA286" s="5"/>
      <c r="AB286" s="4"/>
      <c r="AE286" s="4"/>
      <c r="AF286" s="5"/>
      <c r="AG286" s="4"/>
      <c r="AJ286" s="4"/>
      <c r="AK286" s="5"/>
      <c r="AL286" s="4"/>
      <c r="AO286" s="4"/>
      <c r="AP286" s="5"/>
      <c r="AQ286" s="4"/>
      <c r="AT286" s="4"/>
      <c r="AU286" s="5"/>
      <c r="AV286" s="4"/>
      <c r="AY286" s="4"/>
      <c r="AZ286" s="5"/>
      <c r="BA286" s="4"/>
      <c r="BD286" s="4"/>
      <c r="BE286" s="5"/>
      <c r="BF286" s="4"/>
      <c r="BI286" s="4"/>
      <c r="BJ286" s="5"/>
      <c r="BK286" s="4"/>
      <c r="BO286" s="4"/>
      <c r="BP286" s="5"/>
      <c r="BQ286" s="4"/>
    </row>
    <row r="287" spans="5:69" s="3" customFormat="1" ht="14.4" x14ac:dyDescent="0.3">
      <c r="E287" s="57"/>
      <c r="F287" s="44"/>
      <c r="G287" s="45"/>
      <c r="H287" s="45"/>
      <c r="I287" s="57"/>
      <c r="K287" s="4"/>
      <c r="L287" s="5"/>
      <c r="M287" s="4"/>
      <c r="P287" s="4"/>
      <c r="Q287" s="5"/>
      <c r="R287" s="4"/>
      <c r="U287" s="4"/>
      <c r="V287" s="5"/>
      <c r="W287" s="4"/>
      <c r="Z287" s="4"/>
      <c r="AA287" s="5"/>
      <c r="AB287" s="4"/>
      <c r="AE287" s="4"/>
      <c r="AF287" s="5"/>
      <c r="AG287" s="4"/>
      <c r="AJ287" s="4"/>
      <c r="AK287" s="5"/>
      <c r="AL287" s="4"/>
      <c r="AO287" s="4"/>
      <c r="AP287" s="5"/>
      <c r="AQ287" s="4"/>
      <c r="AT287" s="4"/>
      <c r="AU287" s="5"/>
      <c r="AV287" s="4"/>
      <c r="AY287" s="4"/>
      <c r="AZ287" s="5"/>
      <c r="BA287" s="4"/>
      <c r="BD287" s="4"/>
      <c r="BE287" s="5"/>
      <c r="BF287" s="4"/>
      <c r="BI287" s="4"/>
      <c r="BJ287" s="5"/>
      <c r="BK287" s="4"/>
      <c r="BO287" s="4"/>
      <c r="BP287" s="5"/>
      <c r="BQ287" s="4"/>
    </row>
    <row r="288" spans="5:69" s="3" customFormat="1" ht="14.4" x14ac:dyDescent="0.3">
      <c r="E288" s="57"/>
      <c r="F288" s="44"/>
      <c r="G288" s="45"/>
      <c r="H288" s="45"/>
      <c r="I288" s="57"/>
      <c r="K288" s="4"/>
      <c r="L288" s="5"/>
      <c r="M288" s="4"/>
      <c r="P288" s="4"/>
      <c r="Q288" s="5"/>
      <c r="R288" s="4"/>
      <c r="U288" s="4"/>
      <c r="V288" s="5"/>
      <c r="W288" s="4"/>
      <c r="Z288" s="4"/>
      <c r="AA288" s="5"/>
      <c r="AB288" s="4"/>
      <c r="AE288" s="4"/>
      <c r="AF288" s="5"/>
      <c r="AG288" s="4"/>
      <c r="AJ288" s="4"/>
      <c r="AK288" s="5"/>
      <c r="AL288" s="4"/>
      <c r="AO288" s="4"/>
      <c r="AP288" s="5"/>
      <c r="AQ288" s="4"/>
      <c r="AT288" s="4"/>
      <c r="AU288" s="5"/>
      <c r="AV288" s="4"/>
      <c r="AY288" s="4"/>
      <c r="AZ288" s="5"/>
      <c r="BA288" s="4"/>
      <c r="BD288" s="4"/>
      <c r="BE288" s="5"/>
      <c r="BF288" s="4"/>
      <c r="BI288" s="4"/>
      <c r="BJ288" s="5"/>
      <c r="BK288" s="4"/>
      <c r="BO288" s="4"/>
      <c r="BP288" s="5"/>
      <c r="BQ288" s="4"/>
    </row>
    <row r="289" spans="5:69" s="3" customFormat="1" ht="14.4" x14ac:dyDescent="0.3">
      <c r="E289" s="57"/>
      <c r="F289" s="44"/>
      <c r="G289" s="45"/>
      <c r="H289" s="45"/>
      <c r="I289" s="57"/>
      <c r="K289" s="4"/>
      <c r="L289" s="5"/>
      <c r="M289" s="4"/>
      <c r="P289" s="4"/>
      <c r="Q289" s="5"/>
      <c r="R289" s="4"/>
      <c r="U289" s="4"/>
      <c r="V289" s="5"/>
      <c r="W289" s="4"/>
      <c r="Z289" s="4"/>
      <c r="AA289" s="5"/>
      <c r="AB289" s="4"/>
      <c r="AE289" s="4"/>
      <c r="AF289" s="5"/>
      <c r="AG289" s="4"/>
      <c r="AJ289" s="4"/>
      <c r="AK289" s="5"/>
      <c r="AL289" s="4"/>
      <c r="AO289" s="4"/>
      <c r="AP289" s="5"/>
      <c r="AQ289" s="4"/>
      <c r="AT289" s="4"/>
      <c r="AU289" s="5"/>
      <c r="AV289" s="4"/>
      <c r="AY289" s="4"/>
      <c r="AZ289" s="5"/>
      <c r="BA289" s="4"/>
      <c r="BD289" s="4"/>
      <c r="BE289" s="5"/>
      <c r="BF289" s="4"/>
      <c r="BI289" s="4"/>
      <c r="BJ289" s="5"/>
      <c r="BK289" s="4"/>
      <c r="BO289" s="4"/>
      <c r="BP289" s="5"/>
      <c r="BQ289" s="4"/>
    </row>
    <row r="290" spans="5:69" s="3" customFormat="1" ht="14.4" x14ac:dyDescent="0.3">
      <c r="E290" s="57"/>
      <c r="F290" s="44"/>
      <c r="G290" s="45"/>
      <c r="H290" s="45"/>
      <c r="I290" s="57"/>
      <c r="K290" s="4"/>
      <c r="L290" s="5"/>
      <c r="M290" s="4"/>
      <c r="P290" s="4"/>
      <c r="Q290" s="5"/>
      <c r="R290" s="4"/>
      <c r="U290" s="4"/>
      <c r="V290" s="5"/>
      <c r="W290" s="4"/>
      <c r="Z290" s="4"/>
      <c r="AA290" s="5"/>
      <c r="AB290" s="4"/>
      <c r="AE290" s="4"/>
      <c r="AF290" s="5"/>
      <c r="AG290" s="4"/>
      <c r="AJ290" s="4"/>
      <c r="AK290" s="5"/>
      <c r="AL290" s="4"/>
      <c r="AO290" s="4"/>
      <c r="AP290" s="5"/>
      <c r="AQ290" s="4"/>
      <c r="AT290" s="4"/>
      <c r="AU290" s="5"/>
      <c r="AV290" s="4"/>
      <c r="AY290" s="4"/>
      <c r="AZ290" s="5"/>
      <c r="BA290" s="4"/>
      <c r="BD290" s="4"/>
      <c r="BE290" s="5"/>
      <c r="BF290" s="4"/>
      <c r="BI290" s="4"/>
      <c r="BJ290" s="5"/>
      <c r="BK290" s="4"/>
      <c r="BO290" s="4"/>
      <c r="BP290" s="5"/>
      <c r="BQ290" s="4"/>
    </row>
    <row r="291" spans="5:69" s="3" customFormat="1" ht="14.4" x14ac:dyDescent="0.3">
      <c r="E291" s="57"/>
      <c r="F291" s="44"/>
      <c r="G291" s="45"/>
      <c r="H291" s="45"/>
      <c r="I291" s="57"/>
      <c r="K291" s="4"/>
      <c r="L291" s="5"/>
      <c r="M291" s="4"/>
      <c r="P291" s="4"/>
      <c r="Q291" s="5"/>
      <c r="R291" s="4"/>
      <c r="U291" s="4"/>
      <c r="V291" s="5"/>
      <c r="W291" s="4"/>
      <c r="Z291" s="4"/>
      <c r="AA291" s="5"/>
      <c r="AB291" s="4"/>
      <c r="AE291" s="4"/>
      <c r="AF291" s="5"/>
      <c r="AG291" s="4"/>
      <c r="AJ291" s="4"/>
      <c r="AK291" s="5"/>
      <c r="AL291" s="4"/>
      <c r="AO291" s="4"/>
      <c r="AP291" s="5"/>
      <c r="AQ291" s="4"/>
      <c r="AT291" s="4"/>
      <c r="AU291" s="5"/>
      <c r="AV291" s="4"/>
      <c r="AY291" s="4"/>
      <c r="AZ291" s="5"/>
      <c r="BA291" s="4"/>
      <c r="BD291" s="4"/>
      <c r="BE291" s="5"/>
      <c r="BF291" s="4"/>
      <c r="BI291" s="4"/>
      <c r="BJ291" s="5"/>
      <c r="BK291" s="4"/>
      <c r="BO291" s="4"/>
      <c r="BP291" s="5"/>
      <c r="BQ291" s="4"/>
    </row>
    <row r="292" spans="5:69" s="3" customFormat="1" ht="14.4" x14ac:dyDescent="0.3">
      <c r="E292" s="57"/>
      <c r="F292" s="44"/>
      <c r="G292" s="45"/>
      <c r="H292" s="45"/>
      <c r="I292" s="57"/>
      <c r="K292" s="4"/>
      <c r="L292" s="5"/>
      <c r="M292" s="4"/>
      <c r="P292" s="4"/>
      <c r="Q292" s="5"/>
      <c r="R292" s="4"/>
      <c r="U292" s="4"/>
      <c r="V292" s="5"/>
      <c r="W292" s="4"/>
      <c r="Z292" s="4"/>
      <c r="AA292" s="5"/>
      <c r="AB292" s="4"/>
      <c r="AE292" s="4"/>
      <c r="AF292" s="5"/>
      <c r="AG292" s="4"/>
      <c r="AJ292" s="4"/>
      <c r="AK292" s="5"/>
      <c r="AL292" s="4"/>
      <c r="AO292" s="4"/>
      <c r="AP292" s="5"/>
      <c r="AQ292" s="4"/>
      <c r="AT292" s="4"/>
      <c r="AU292" s="5"/>
      <c r="AV292" s="4"/>
      <c r="AY292" s="4"/>
      <c r="AZ292" s="5"/>
      <c r="BA292" s="4"/>
      <c r="BD292" s="4"/>
      <c r="BE292" s="5"/>
      <c r="BF292" s="4"/>
      <c r="BI292" s="4"/>
      <c r="BJ292" s="5"/>
      <c r="BK292" s="4"/>
      <c r="BO292" s="4"/>
      <c r="BP292" s="5"/>
      <c r="BQ292" s="4"/>
    </row>
    <row r="293" spans="5:69" s="3" customFormat="1" ht="14.4" x14ac:dyDescent="0.3">
      <c r="E293" s="57"/>
      <c r="F293" s="44"/>
      <c r="G293" s="45"/>
      <c r="H293" s="45"/>
      <c r="I293" s="57"/>
      <c r="K293" s="4"/>
      <c r="L293" s="5"/>
      <c r="M293" s="4"/>
      <c r="P293" s="4"/>
      <c r="Q293" s="5"/>
      <c r="R293" s="4"/>
      <c r="U293" s="4"/>
      <c r="V293" s="5"/>
      <c r="W293" s="4"/>
      <c r="Z293" s="4"/>
      <c r="AA293" s="5"/>
      <c r="AB293" s="4"/>
      <c r="AE293" s="4"/>
      <c r="AF293" s="5"/>
      <c r="AG293" s="4"/>
      <c r="AJ293" s="4"/>
      <c r="AK293" s="5"/>
      <c r="AL293" s="4"/>
      <c r="AO293" s="4"/>
      <c r="AP293" s="5"/>
      <c r="AQ293" s="4"/>
      <c r="AT293" s="4"/>
      <c r="AU293" s="5"/>
      <c r="AV293" s="4"/>
      <c r="AY293" s="4"/>
      <c r="AZ293" s="5"/>
      <c r="BA293" s="4"/>
      <c r="BD293" s="4"/>
      <c r="BE293" s="5"/>
      <c r="BF293" s="4"/>
      <c r="BI293" s="4"/>
      <c r="BJ293" s="5"/>
      <c r="BK293" s="4"/>
      <c r="BO293" s="4"/>
      <c r="BP293" s="5"/>
      <c r="BQ293" s="4"/>
    </row>
    <row r="294" spans="5:69" s="3" customFormat="1" ht="14.4" x14ac:dyDescent="0.3">
      <c r="E294" s="57"/>
      <c r="F294" s="44"/>
      <c r="G294" s="45"/>
      <c r="H294" s="45"/>
      <c r="I294" s="57"/>
      <c r="K294" s="4"/>
      <c r="L294" s="5"/>
      <c r="M294" s="4"/>
      <c r="P294" s="4"/>
      <c r="Q294" s="5"/>
      <c r="R294" s="4"/>
      <c r="U294" s="4"/>
      <c r="V294" s="5"/>
      <c r="W294" s="4"/>
      <c r="Z294" s="4"/>
      <c r="AA294" s="5"/>
      <c r="AB294" s="4"/>
      <c r="AE294" s="4"/>
      <c r="AF294" s="5"/>
      <c r="AG294" s="4"/>
      <c r="AJ294" s="4"/>
      <c r="AK294" s="5"/>
      <c r="AL294" s="4"/>
      <c r="AO294" s="4"/>
      <c r="AP294" s="5"/>
      <c r="AQ294" s="4"/>
      <c r="AT294" s="4"/>
      <c r="AU294" s="5"/>
      <c r="AV294" s="4"/>
      <c r="AY294" s="4"/>
      <c r="AZ294" s="5"/>
      <c r="BA294" s="4"/>
      <c r="BD294" s="4"/>
      <c r="BE294" s="5"/>
      <c r="BF294" s="4"/>
      <c r="BI294" s="4"/>
      <c r="BJ294" s="5"/>
      <c r="BK294" s="4"/>
      <c r="BO294" s="4"/>
      <c r="BP294" s="5"/>
      <c r="BQ294" s="4"/>
    </row>
    <row r="295" spans="5:69" s="3" customFormat="1" ht="14.4" x14ac:dyDescent="0.3">
      <c r="E295" s="57"/>
      <c r="F295" s="44"/>
      <c r="G295" s="45"/>
      <c r="H295" s="45"/>
      <c r="I295" s="57"/>
      <c r="K295" s="4"/>
      <c r="L295" s="5"/>
      <c r="M295" s="4"/>
      <c r="P295" s="4"/>
      <c r="Q295" s="5"/>
      <c r="R295" s="4"/>
      <c r="U295" s="4"/>
      <c r="V295" s="5"/>
      <c r="W295" s="4"/>
      <c r="Z295" s="4"/>
      <c r="AA295" s="5"/>
      <c r="AB295" s="4"/>
      <c r="AE295" s="4"/>
      <c r="AF295" s="5"/>
      <c r="AG295" s="4"/>
      <c r="AJ295" s="4"/>
      <c r="AK295" s="5"/>
      <c r="AL295" s="4"/>
      <c r="AO295" s="4"/>
      <c r="AP295" s="5"/>
      <c r="AQ295" s="4"/>
      <c r="AT295" s="4"/>
      <c r="AU295" s="5"/>
      <c r="AV295" s="4"/>
      <c r="AY295" s="4"/>
      <c r="AZ295" s="5"/>
      <c r="BA295" s="4"/>
      <c r="BD295" s="4"/>
      <c r="BE295" s="5"/>
      <c r="BF295" s="4"/>
      <c r="BI295" s="4"/>
      <c r="BJ295" s="5"/>
      <c r="BK295" s="4"/>
      <c r="BO295" s="4"/>
      <c r="BP295" s="5"/>
      <c r="BQ295" s="4"/>
    </row>
    <row r="296" spans="5:69" s="3" customFormat="1" ht="14.4" x14ac:dyDescent="0.3">
      <c r="E296" s="57"/>
      <c r="F296" s="44"/>
      <c r="G296" s="45"/>
      <c r="H296" s="45"/>
      <c r="I296" s="57"/>
      <c r="K296" s="4"/>
      <c r="L296" s="5"/>
      <c r="M296" s="4"/>
      <c r="P296" s="4"/>
      <c r="Q296" s="5"/>
      <c r="R296" s="4"/>
      <c r="U296" s="4"/>
      <c r="V296" s="5"/>
      <c r="W296" s="4"/>
      <c r="Z296" s="4"/>
      <c r="AA296" s="5"/>
      <c r="AB296" s="4"/>
      <c r="AE296" s="4"/>
      <c r="AF296" s="5"/>
      <c r="AG296" s="4"/>
      <c r="AJ296" s="4"/>
      <c r="AK296" s="5"/>
      <c r="AL296" s="4"/>
      <c r="AO296" s="4"/>
      <c r="AP296" s="5"/>
      <c r="AQ296" s="4"/>
      <c r="AT296" s="4"/>
      <c r="AU296" s="5"/>
      <c r="AV296" s="4"/>
      <c r="AY296" s="4"/>
      <c r="AZ296" s="5"/>
      <c r="BA296" s="4"/>
      <c r="BD296" s="4"/>
      <c r="BE296" s="5"/>
      <c r="BF296" s="4"/>
      <c r="BI296" s="4"/>
      <c r="BJ296" s="5"/>
      <c r="BK296" s="4"/>
      <c r="BO296" s="4"/>
      <c r="BP296" s="5"/>
      <c r="BQ296" s="4"/>
    </row>
    <row r="297" spans="5:69" s="3" customFormat="1" ht="14.4" x14ac:dyDescent="0.3">
      <c r="E297" s="57"/>
      <c r="F297" s="44"/>
      <c r="G297" s="45"/>
      <c r="H297" s="45"/>
      <c r="I297" s="57"/>
      <c r="K297" s="4"/>
      <c r="L297" s="5"/>
      <c r="M297" s="4"/>
      <c r="P297" s="4"/>
      <c r="Q297" s="5"/>
      <c r="R297" s="4"/>
      <c r="U297" s="4"/>
      <c r="V297" s="5"/>
      <c r="W297" s="4"/>
      <c r="Z297" s="4"/>
      <c r="AA297" s="5"/>
      <c r="AB297" s="4"/>
      <c r="AE297" s="4"/>
      <c r="AF297" s="5"/>
      <c r="AG297" s="4"/>
      <c r="AJ297" s="4"/>
      <c r="AK297" s="5"/>
      <c r="AL297" s="4"/>
      <c r="AO297" s="4"/>
      <c r="AP297" s="5"/>
      <c r="AQ297" s="4"/>
      <c r="AT297" s="4"/>
      <c r="AU297" s="5"/>
      <c r="AV297" s="4"/>
      <c r="AY297" s="4"/>
      <c r="AZ297" s="5"/>
      <c r="BA297" s="4"/>
      <c r="BD297" s="4"/>
      <c r="BE297" s="5"/>
      <c r="BF297" s="4"/>
      <c r="BI297" s="4"/>
      <c r="BJ297" s="5"/>
      <c r="BK297" s="4"/>
      <c r="BO297" s="4"/>
      <c r="BP297" s="5"/>
      <c r="BQ297" s="4"/>
    </row>
    <row r="298" spans="5:69" s="3" customFormat="1" ht="14.4" x14ac:dyDescent="0.3">
      <c r="E298" s="57"/>
      <c r="F298" s="44"/>
      <c r="G298" s="45"/>
      <c r="H298" s="45"/>
      <c r="I298" s="57"/>
      <c r="K298" s="4"/>
      <c r="L298" s="5"/>
      <c r="M298" s="4"/>
      <c r="P298" s="4"/>
      <c r="Q298" s="5"/>
      <c r="R298" s="4"/>
      <c r="U298" s="4"/>
      <c r="V298" s="5"/>
      <c r="W298" s="4"/>
      <c r="Z298" s="4"/>
      <c r="AA298" s="5"/>
      <c r="AB298" s="4"/>
      <c r="AE298" s="4"/>
      <c r="AF298" s="5"/>
      <c r="AG298" s="4"/>
      <c r="AJ298" s="4"/>
      <c r="AK298" s="5"/>
      <c r="AL298" s="4"/>
      <c r="AO298" s="4"/>
      <c r="AP298" s="5"/>
      <c r="AQ298" s="4"/>
      <c r="AT298" s="4"/>
      <c r="AU298" s="5"/>
      <c r="AV298" s="4"/>
      <c r="AY298" s="4"/>
      <c r="AZ298" s="5"/>
      <c r="BA298" s="4"/>
      <c r="BD298" s="4"/>
      <c r="BE298" s="5"/>
      <c r="BF298" s="4"/>
      <c r="BI298" s="4"/>
      <c r="BJ298" s="5"/>
      <c r="BK298" s="4"/>
      <c r="BO298" s="4"/>
      <c r="BP298" s="5"/>
      <c r="BQ298" s="4"/>
    </row>
    <row r="299" spans="5:69" s="3" customFormat="1" ht="14.4" x14ac:dyDescent="0.3">
      <c r="E299" s="57"/>
      <c r="F299" s="44"/>
      <c r="G299" s="45"/>
      <c r="H299" s="45"/>
      <c r="I299" s="57"/>
      <c r="K299" s="4"/>
      <c r="L299" s="5"/>
      <c r="M299" s="4"/>
      <c r="P299" s="4"/>
      <c r="Q299" s="5"/>
      <c r="R299" s="4"/>
      <c r="U299" s="4"/>
      <c r="V299" s="5"/>
      <c r="W299" s="4"/>
      <c r="Z299" s="4"/>
      <c r="AA299" s="5"/>
      <c r="AB299" s="4"/>
      <c r="AE299" s="4"/>
      <c r="AF299" s="5"/>
      <c r="AG299" s="4"/>
      <c r="AJ299" s="4"/>
      <c r="AK299" s="5"/>
      <c r="AL299" s="4"/>
      <c r="AO299" s="4"/>
      <c r="AP299" s="5"/>
      <c r="AQ299" s="4"/>
      <c r="AT299" s="4"/>
      <c r="AU299" s="5"/>
      <c r="AV299" s="4"/>
      <c r="AY299" s="4"/>
      <c r="AZ299" s="5"/>
      <c r="BA299" s="4"/>
      <c r="BD299" s="4"/>
      <c r="BE299" s="5"/>
      <c r="BF299" s="4"/>
      <c r="BI299" s="4"/>
      <c r="BJ299" s="5"/>
      <c r="BK299" s="4"/>
      <c r="BO299" s="4"/>
      <c r="BP299" s="5"/>
      <c r="BQ299" s="4"/>
    </row>
    <row r="300" spans="5:69" s="3" customFormat="1" ht="14.4" x14ac:dyDescent="0.3">
      <c r="E300" s="57"/>
      <c r="F300" s="44"/>
      <c r="G300" s="45"/>
      <c r="H300" s="45"/>
      <c r="I300" s="57"/>
      <c r="K300" s="4"/>
      <c r="L300" s="5"/>
      <c r="M300" s="4"/>
      <c r="P300" s="4"/>
      <c r="Q300" s="5"/>
      <c r="R300" s="4"/>
      <c r="U300" s="4"/>
      <c r="V300" s="5"/>
      <c r="W300" s="4"/>
      <c r="Z300" s="4"/>
      <c r="AA300" s="5"/>
      <c r="AB300" s="4"/>
      <c r="AE300" s="4"/>
      <c r="AF300" s="5"/>
      <c r="AG300" s="4"/>
      <c r="AJ300" s="4"/>
      <c r="AK300" s="5"/>
      <c r="AL300" s="4"/>
      <c r="AO300" s="4"/>
      <c r="AP300" s="5"/>
      <c r="AQ300" s="4"/>
      <c r="AT300" s="4"/>
      <c r="AU300" s="5"/>
      <c r="AV300" s="4"/>
      <c r="AY300" s="4"/>
      <c r="AZ300" s="5"/>
      <c r="BA300" s="4"/>
      <c r="BD300" s="4"/>
      <c r="BE300" s="5"/>
      <c r="BF300" s="4"/>
      <c r="BI300" s="4"/>
      <c r="BJ300" s="5"/>
      <c r="BK300" s="4"/>
      <c r="BO300" s="4"/>
      <c r="BP300" s="5"/>
      <c r="BQ300" s="4"/>
    </row>
    <row r="301" spans="5:69" s="3" customFormat="1" ht="14.4" x14ac:dyDescent="0.3">
      <c r="E301" s="57"/>
      <c r="F301" s="44"/>
      <c r="G301" s="45"/>
      <c r="H301" s="45"/>
      <c r="I301" s="57"/>
      <c r="K301" s="4"/>
      <c r="L301" s="5"/>
      <c r="M301" s="4"/>
      <c r="P301" s="4"/>
      <c r="Q301" s="5"/>
      <c r="R301" s="4"/>
      <c r="U301" s="4"/>
      <c r="V301" s="5"/>
      <c r="W301" s="4"/>
      <c r="Z301" s="4"/>
      <c r="AA301" s="5"/>
      <c r="AB301" s="4"/>
      <c r="AE301" s="4"/>
      <c r="AF301" s="5"/>
      <c r="AG301" s="4"/>
      <c r="AJ301" s="4"/>
      <c r="AK301" s="5"/>
      <c r="AL301" s="4"/>
      <c r="AO301" s="4"/>
      <c r="AP301" s="5"/>
      <c r="AQ301" s="4"/>
      <c r="AT301" s="4"/>
      <c r="AU301" s="5"/>
      <c r="AV301" s="4"/>
      <c r="AY301" s="4"/>
      <c r="AZ301" s="5"/>
      <c r="BA301" s="4"/>
      <c r="BD301" s="4"/>
      <c r="BE301" s="5"/>
      <c r="BF301" s="4"/>
      <c r="BI301" s="4"/>
      <c r="BJ301" s="5"/>
      <c r="BK301" s="4"/>
      <c r="BO301" s="4"/>
      <c r="BP301" s="5"/>
      <c r="BQ301" s="4"/>
    </row>
    <row r="302" spans="5:69" s="3" customFormat="1" ht="14.4" x14ac:dyDescent="0.3">
      <c r="E302" s="57"/>
      <c r="F302" s="44"/>
      <c r="G302" s="45"/>
      <c r="H302" s="45"/>
      <c r="I302" s="57"/>
      <c r="K302" s="4"/>
      <c r="L302" s="5"/>
      <c r="M302" s="4"/>
      <c r="P302" s="4"/>
      <c r="Q302" s="5"/>
      <c r="R302" s="4"/>
      <c r="U302" s="4"/>
      <c r="V302" s="5"/>
      <c r="W302" s="4"/>
      <c r="Z302" s="4"/>
      <c r="AA302" s="5"/>
      <c r="AB302" s="4"/>
      <c r="AE302" s="4"/>
      <c r="AF302" s="5"/>
      <c r="AG302" s="4"/>
      <c r="AJ302" s="4"/>
      <c r="AK302" s="5"/>
      <c r="AL302" s="4"/>
      <c r="AO302" s="4"/>
      <c r="AP302" s="5"/>
      <c r="AQ302" s="4"/>
      <c r="AT302" s="4"/>
      <c r="AU302" s="5"/>
      <c r="AV302" s="4"/>
      <c r="AY302" s="4"/>
      <c r="AZ302" s="5"/>
      <c r="BA302" s="4"/>
      <c r="BD302" s="4"/>
      <c r="BE302" s="5"/>
      <c r="BF302" s="4"/>
      <c r="BI302" s="4"/>
      <c r="BJ302" s="5"/>
      <c r="BK302" s="4"/>
      <c r="BO302" s="4"/>
      <c r="BP302" s="5"/>
      <c r="BQ302" s="4"/>
    </row>
    <row r="303" spans="5:69" s="3" customFormat="1" ht="14.4" x14ac:dyDescent="0.3">
      <c r="E303" s="57"/>
      <c r="F303" s="44"/>
      <c r="G303" s="45"/>
      <c r="H303" s="45"/>
      <c r="I303" s="57"/>
      <c r="K303" s="4"/>
      <c r="L303" s="5"/>
      <c r="M303" s="4"/>
      <c r="P303" s="4"/>
      <c r="Q303" s="5"/>
      <c r="R303" s="4"/>
      <c r="U303" s="4"/>
      <c r="V303" s="5"/>
      <c r="W303" s="4"/>
      <c r="Z303" s="4"/>
      <c r="AA303" s="5"/>
      <c r="AB303" s="4"/>
      <c r="AE303" s="4"/>
      <c r="AF303" s="5"/>
      <c r="AG303" s="4"/>
      <c r="AJ303" s="4"/>
      <c r="AK303" s="5"/>
      <c r="AL303" s="4"/>
      <c r="AO303" s="4"/>
      <c r="AP303" s="5"/>
      <c r="AQ303" s="4"/>
      <c r="AT303" s="4"/>
      <c r="AU303" s="5"/>
      <c r="AV303" s="4"/>
      <c r="AY303" s="4"/>
      <c r="AZ303" s="5"/>
      <c r="BA303" s="4"/>
      <c r="BD303" s="4"/>
      <c r="BE303" s="5"/>
      <c r="BF303" s="4"/>
      <c r="BI303" s="4"/>
      <c r="BJ303" s="5"/>
      <c r="BK303" s="4"/>
      <c r="BO303" s="4"/>
      <c r="BP303" s="5"/>
      <c r="BQ303" s="4"/>
    </row>
    <row r="304" spans="5:69" s="3" customFormat="1" ht="14.4" x14ac:dyDescent="0.3">
      <c r="E304" s="57"/>
      <c r="F304" s="44"/>
      <c r="G304" s="45"/>
      <c r="H304" s="45"/>
      <c r="I304" s="57"/>
      <c r="K304" s="4"/>
      <c r="L304" s="5"/>
      <c r="M304" s="4"/>
      <c r="P304" s="4"/>
      <c r="Q304" s="5"/>
      <c r="R304" s="4"/>
      <c r="U304" s="4"/>
      <c r="V304" s="5"/>
      <c r="W304" s="4"/>
      <c r="Z304" s="4"/>
      <c r="AA304" s="5"/>
      <c r="AB304" s="4"/>
      <c r="AE304" s="4"/>
      <c r="AF304" s="5"/>
      <c r="AG304" s="4"/>
      <c r="AJ304" s="4"/>
      <c r="AK304" s="5"/>
      <c r="AL304" s="4"/>
      <c r="AO304" s="4"/>
      <c r="AP304" s="5"/>
      <c r="AQ304" s="4"/>
      <c r="AT304" s="4"/>
      <c r="AU304" s="5"/>
      <c r="AV304" s="4"/>
      <c r="AY304" s="4"/>
      <c r="AZ304" s="5"/>
      <c r="BA304" s="4"/>
      <c r="BD304" s="4"/>
      <c r="BE304" s="5"/>
      <c r="BF304" s="4"/>
      <c r="BI304" s="4"/>
      <c r="BJ304" s="5"/>
      <c r="BK304" s="4"/>
      <c r="BO304" s="4"/>
      <c r="BP304" s="5"/>
      <c r="BQ304" s="4"/>
    </row>
    <row r="305" spans="5:69" s="3" customFormat="1" ht="14.4" x14ac:dyDescent="0.3">
      <c r="E305" s="57"/>
      <c r="F305" s="44"/>
      <c r="G305" s="45"/>
      <c r="H305" s="45"/>
      <c r="I305" s="57"/>
      <c r="K305" s="4"/>
      <c r="L305" s="5"/>
      <c r="M305" s="4"/>
      <c r="P305" s="4"/>
      <c r="Q305" s="5"/>
      <c r="R305" s="4"/>
      <c r="U305" s="4"/>
      <c r="V305" s="5"/>
      <c r="W305" s="4"/>
      <c r="Z305" s="4"/>
      <c r="AA305" s="5"/>
      <c r="AB305" s="4"/>
      <c r="AE305" s="4"/>
      <c r="AF305" s="5"/>
      <c r="AG305" s="4"/>
      <c r="AJ305" s="4"/>
      <c r="AK305" s="5"/>
      <c r="AL305" s="4"/>
      <c r="AO305" s="4"/>
      <c r="AP305" s="5"/>
      <c r="AQ305" s="4"/>
      <c r="AT305" s="4"/>
      <c r="AU305" s="5"/>
      <c r="AV305" s="4"/>
      <c r="AY305" s="4"/>
      <c r="AZ305" s="5"/>
      <c r="BA305" s="4"/>
      <c r="BD305" s="4"/>
      <c r="BE305" s="5"/>
      <c r="BF305" s="4"/>
      <c r="BI305" s="4"/>
      <c r="BJ305" s="5"/>
      <c r="BK305" s="4"/>
      <c r="BO305" s="4"/>
      <c r="BP305" s="5"/>
      <c r="BQ305" s="4"/>
    </row>
    <row r="306" spans="5:69" s="3" customFormat="1" ht="14.4" x14ac:dyDescent="0.3">
      <c r="E306" s="57"/>
      <c r="F306" s="44"/>
      <c r="G306" s="45"/>
      <c r="H306" s="45"/>
      <c r="I306" s="57"/>
      <c r="K306" s="4"/>
      <c r="L306" s="5"/>
      <c r="M306" s="4"/>
      <c r="P306" s="4"/>
      <c r="Q306" s="5"/>
      <c r="R306" s="4"/>
      <c r="U306" s="4"/>
      <c r="V306" s="5"/>
      <c r="W306" s="4"/>
      <c r="Z306" s="4"/>
      <c r="AA306" s="5"/>
      <c r="AB306" s="4"/>
      <c r="AE306" s="4"/>
      <c r="AF306" s="5"/>
      <c r="AG306" s="4"/>
      <c r="AJ306" s="4"/>
      <c r="AK306" s="5"/>
      <c r="AL306" s="4"/>
      <c r="AO306" s="4"/>
      <c r="AP306" s="5"/>
      <c r="AQ306" s="4"/>
      <c r="AT306" s="4"/>
      <c r="AU306" s="5"/>
      <c r="AV306" s="4"/>
      <c r="AY306" s="4"/>
      <c r="AZ306" s="5"/>
      <c r="BA306" s="4"/>
      <c r="BD306" s="4"/>
      <c r="BE306" s="5"/>
      <c r="BF306" s="4"/>
      <c r="BI306" s="4"/>
      <c r="BJ306" s="5"/>
      <c r="BK306" s="4"/>
      <c r="BO306" s="4"/>
      <c r="BP306" s="5"/>
      <c r="BQ306" s="4"/>
    </row>
    <row r="307" spans="5:69" s="3" customFormat="1" ht="14.4" x14ac:dyDescent="0.3">
      <c r="E307" s="57"/>
      <c r="F307" s="44"/>
      <c r="G307" s="45"/>
      <c r="H307" s="45"/>
      <c r="I307" s="57"/>
      <c r="K307" s="4"/>
      <c r="L307" s="5"/>
      <c r="M307" s="4"/>
      <c r="P307" s="4"/>
      <c r="Q307" s="5"/>
      <c r="R307" s="4"/>
      <c r="U307" s="4"/>
      <c r="V307" s="5"/>
      <c r="W307" s="4"/>
      <c r="Z307" s="4"/>
      <c r="AA307" s="5"/>
      <c r="AB307" s="4"/>
      <c r="AE307" s="4"/>
      <c r="AF307" s="5"/>
      <c r="AG307" s="4"/>
      <c r="AJ307" s="4"/>
      <c r="AK307" s="5"/>
      <c r="AL307" s="4"/>
      <c r="AO307" s="4"/>
      <c r="AP307" s="5"/>
      <c r="AQ307" s="4"/>
      <c r="AT307" s="4"/>
      <c r="AU307" s="5"/>
      <c r="AV307" s="4"/>
      <c r="AY307" s="4"/>
      <c r="AZ307" s="5"/>
      <c r="BA307" s="4"/>
      <c r="BD307" s="4"/>
      <c r="BE307" s="5"/>
      <c r="BF307" s="4"/>
      <c r="BI307" s="4"/>
      <c r="BJ307" s="5"/>
      <c r="BK307" s="4"/>
      <c r="BO307" s="4"/>
      <c r="BP307" s="5"/>
      <c r="BQ307" s="4"/>
    </row>
    <row r="308" spans="5:69" s="3" customFormat="1" ht="14.4" x14ac:dyDescent="0.3">
      <c r="E308" s="57"/>
      <c r="F308" s="44"/>
      <c r="G308" s="45"/>
      <c r="H308" s="45"/>
      <c r="I308" s="57"/>
      <c r="K308" s="4"/>
      <c r="L308" s="5"/>
      <c r="M308" s="4"/>
      <c r="P308" s="4"/>
      <c r="Q308" s="5"/>
      <c r="R308" s="4"/>
      <c r="U308" s="4"/>
      <c r="V308" s="5"/>
      <c r="W308" s="4"/>
      <c r="Z308" s="4"/>
      <c r="AA308" s="5"/>
      <c r="AB308" s="4"/>
      <c r="AE308" s="4"/>
      <c r="AF308" s="5"/>
      <c r="AG308" s="4"/>
      <c r="AJ308" s="4"/>
      <c r="AK308" s="5"/>
      <c r="AL308" s="4"/>
      <c r="AO308" s="4"/>
      <c r="AP308" s="5"/>
      <c r="AQ308" s="4"/>
      <c r="AT308" s="4"/>
      <c r="AU308" s="5"/>
      <c r="AV308" s="4"/>
      <c r="AY308" s="4"/>
      <c r="AZ308" s="5"/>
      <c r="BA308" s="4"/>
      <c r="BD308" s="4"/>
      <c r="BE308" s="5"/>
      <c r="BF308" s="4"/>
      <c r="BI308" s="4"/>
      <c r="BJ308" s="5"/>
      <c r="BK308" s="4"/>
      <c r="BO308" s="4"/>
      <c r="BP308" s="5"/>
      <c r="BQ308" s="4"/>
    </row>
    <row r="309" spans="5:69" s="3" customFormat="1" ht="14.4" x14ac:dyDescent="0.3">
      <c r="E309" s="57"/>
      <c r="F309" s="44"/>
      <c r="G309" s="45"/>
      <c r="H309" s="45"/>
      <c r="I309" s="57"/>
      <c r="K309" s="4"/>
      <c r="L309" s="5"/>
      <c r="M309" s="4"/>
      <c r="P309" s="4"/>
      <c r="Q309" s="5"/>
      <c r="R309" s="4"/>
      <c r="U309" s="4"/>
      <c r="V309" s="5"/>
      <c r="W309" s="4"/>
      <c r="Z309" s="4"/>
      <c r="AA309" s="5"/>
      <c r="AB309" s="4"/>
      <c r="AE309" s="4"/>
      <c r="AF309" s="5"/>
      <c r="AG309" s="4"/>
      <c r="AJ309" s="4"/>
      <c r="AK309" s="5"/>
      <c r="AL309" s="4"/>
      <c r="AO309" s="4"/>
      <c r="AP309" s="5"/>
      <c r="AQ309" s="4"/>
      <c r="AT309" s="4"/>
      <c r="AU309" s="5"/>
      <c r="AV309" s="4"/>
      <c r="AY309" s="4"/>
      <c r="AZ309" s="5"/>
      <c r="BA309" s="4"/>
      <c r="BD309" s="4"/>
      <c r="BE309" s="5"/>
      <c r="BF309" s="4"/>
      <c r="BI309" s="4"/>
      <c r="BJ309" s="5"/>
      <c r="BK309" s="4"/>
      <c r="BO309" s="4"/>
      <c r="BP309" s="5"/>
      <c r="BQ309" s="4"/>
    </row>
    <row r="310" spans="5:69" s="3" customFormat="1" ht="14.4" x14ac:dyDescent="0.3">
      <c r="E310" s="57"/>
      <c r="F310" s="44"/>
      <c r="G310" s="45"/>
      <c r="H310" s="45"/>
      <c r="I310" s="57"/>
      <c r="K310" s="4"/>
      <c r="L310" s="5"/>
      <c r="M310" s="4"/>
      <c r="P310" s="4"/>
      <c r="Q310" s="5"/>
      <c r="R310" s="4"/>
      <c r="U310" s="4"/>
      <c r="V310" s="5"/>
      <c r="W310" s="4"/>
      <c r="Z310" s="4"/>
      <c r="AA310" s="5"/>
      <c r="AB310" s="4"/>
      <c r="AE310" s="4"/>
      <c r="AF310" s="5"/>
      <c r="AG310" s="4"/>
      <c r="AJ310" s="4"/>
      <c r="AK310" s="5"/>
      <c r="AL310" s="4"/>
      <c r="AO310" s="4"/>
      <c r="AP310" s="5"/>
      <c r="AQ310" s="4"/>
      <c r="AT310" s="4"/>
      <c r="AU310" s="5"/>
      <c r="AV310" s="4"/>
      <c r="AY310" s="4"/>
      <c r="AZ310" s="5"/>
      <c r="BA310" s="4"/>
      <c r="BD310" s="4"/>
      <c r="BE310" s="5"/>
      <c r="BF310" s="4"/>
      <c r="BI310" s="4"/>
      <c r="BJ310" s="5"/>
      <c r="BK310" s="4"/>
      <c r="BO310" s="4"/>
      <c r="BP310" s="5"/>
      <c r="BQ310" s="4"/>
    </row>
    <row r="311" spans="5:69" s="3" customFormat="1" ht="14.4" x14ac:dyDescent="0.3">
      <c r="E311" s="57"/>
      <c r="F311" s="44"/>
      <c r="G311" s="45"/>
      <c r="H311" s="45"/>
      <c r="I311" s="57"/>
      <c r="K311" s="4"/>
      <c r="L311" s="5"/>
      <c r="M311" s="4"/>
      <c r="P311" s="4"/>
      <c r="Q311" s="5"/>
      <c r="R311" s="4"/>
      <c r="U311" s="4"/>
      <c r="V311" s="5"/>
      <c r="W311" s="4"/>
      <c r="Z311" s="4"/>
      <c r="AA311" s="5"/>
      <c r="AB311" s="4"/>
      <c r="AE311" s="4"/>
      <c r="AF311" s="5"/>
      <c r="AG311" s="4"/>
      <c r="AJ311" s="4"/>
      <c r="AK311" s="5"/>
      <c r="AL311" s="4"/>
      <c r="AO311" s="4"/>
      <c r="AP311" s="5"/>
      <c r="AQ311" s="4"/>
      <c r="AT311" s="4"/>
      <c r="AU311" s="5"/>
      <c r="AV311" s="4"/>
      <c r="AY311" s="4"/>
      <c r="AZ311" s="5"/>
      <c r="BA311" s="4"/>
      <c r="BD311" s="4"/>
      <c r="BE311" s="5"/>
      <c r="BF311" s="4"/>
      <c r="BI311" s="4"/>
      <c r="BJ311" s="5"/>
      <c r="BK311" s="4"/>
      <c r="BO311" s="4"/>
      <c r="BP311" s="5"/>
      <c r="BQ311" s="4"/>
    </row>
    <row r="312" spans="5:69" s="3" customFormat="1" ht="14.4" x14ac:dyDescent="0.3">
      <c r="E312" s="57"/>
      <c r="F312" s="44"/>
      <c r="G312" s="45"/>
      <c r="H312" s="45"/>
      <c r="I312" s="57"/>
      <c r="K312" s="4"/>
      <c r="L312" s="5"/>
      <c r="M312" s="4"/>
      <c r="P312" s="4"/>
      <c r="Q312" s="5"/>
      <c r="R312" s="4"/>
      <c r="U312" s="4"/>
      <c r="V312" s="5"/>
      <c r="W312" s="4"/>
      <c r="Z312" s="4"/>
      <c r="AA312" s="5"/>
      <c r="AB312" s="4"/>
      <c r="AE312" s="4"/>
      <c r="AF312" s="5"/>
      <c r="AG312" s="4"/>
      <c r="AJ312" s="4"/>
      <c r="AK312" s="5"/>
      <c r="AL312" s="4"/>
      <c r="AO312" s="4"/>
      <c r="AP312" s="5"/>
      <c r="AQ312" s="4"/>
      <c r="AT312" s="4"/>
      <c r="AU312" s="5"/>
      <c r="AV312" s="4"/>
      <c r="AY312" s="4"/>
      <c r="AZ312" s="5"/>
      <c r="BA312" s="4"/>
      <c r="BD312" s="4"/>
      <c r="BE312" s="5"/>
      <c r="BF312" s="4"/>
      <c r="BI312" s="4"/>
      <c r="BJ312" s="5"/>
      <c r="BK312" s="4"/>
      <c r="BO312" s="4"/>
      <c r="BP312" s="5"/>
      <c r="BQ312" s="4"/>
    </row>
    <row r="313" spans="5:69" s="3" customFormat="1" ht="14.4" x14ac:dyDescent="0.3">
      <c r="E313" s="57"/>
      <c r="F313" s="44"/>
      <c r="G313" s="45"/>
      <c r="H313" s="45"/>
      <c r="I313" s="57"/>
      <c r="K313" s="4"/>
      <c r="L313" s="5"/>
      <c r="M313" s="4"/>
      <c r="P313" s="4"/>
      <c r="Q313" s="5"/>
      <c r="R313" s="4"/>
      <c r="U313" s="4"/>
      <c r="V313" s="5"/>
      <c r="W313" s="4"/>
      <c r="Z313" s="4"/>
      <c r="AA313" s="5"/>
      <c r="AB313" s="4"/>
      <c r="AE313" s="4"/>
      <c r="AF313" s="5"/>
      <c r="AG313" s="4"/>
      <c r="AJ313" s="4"/>
      <c r="AK313" s="5"/>
      <c r="AL313" s="4"/>
      <c r="AO313" s="4"/>
      <c r="AP313" s="5"/>
      <c r="AQ313" s="4"/>
      <c r="AT313" s="4"/>
      <c r="AU313" s="5"/>
      <c r="AV313" s="4"/>
      <c r="AY313" s="4"/>
      <c r="AZ313" s="5"/>
      <c r="BA313" s="4"/>
      <c r="BD313" s="4"/>
      <c r="BE313" s="5"/>
      <c r="BF313" s="4"/>
      <c r="BI313" s="4"/>
      <c r="BJ313" s="5"/>
      <c r="BK313" s="4"/>
      <c r="BO313" s="4"/>
      <c r="BP313" s="5"/>
      <c r="BQ313" s="4"/>
    </row>
    <row r="314" spans="5:69" s="3" customFormat="1" ht="14.4" x14ac:dyDescent="0.3">
      <c r="E314" s="57"/>
      <c r="F314" s="44"/>
      <c r="G314" s="45"/>
      <c r="H314" s="45"/>
      <c r="I314" s="57"/>
      <c r="K314" s="4"/>
      <c r="L314" s="5"/>
      <c r="M314" s="4"/>
      <c r="P314" s="4"/>
      <c r="Q314" s="5"/>
      <c r="R314" s="4"/>
      <c r="U314" s="4"/>
      <c r="V314" s="5"/>
      <c r="W314" s="4"/>
      <c r="Z314" s="4"/>
      <c r="AA314" s="5"/>
      <c r="AB314" s="4"/>
      <c r="AE314" s="4"/>
      <c r="AF314" s="5"/>
      <c r="AG314" s="4"/>
      <c r="AJ314" s="4"/>
      <c r="AK314" s="5"/>
      <c r="AL314" s="4"/>
      <c r="AO314" s="4"/>
      <c r="AP314" s="5"/>
      <c r="AQ314" s="4"/>
      <c r="AT314" s="4"/>
      <c r="AU314" s="5"/>
      <c r="AV314" s="4"/>
      <c r="AY314" s="4"/>
      <c r="AZ314" s="5"/>
      <c r="BA314" s="4"/>
      <c r="BD314" s="4"/>
      <c r="BE314" s="5"/>
      <c r="BF314" s="4"/>
      <c r="BI314" s="4"/>
      <c r="BJ314" s="5"/>
      <c r="BK314" s="4"/>
      <c r="BO314" s="4"/>
      <c r="BP314" s="5"/>
      <c r="BQ314" s="4"/>
    </row>
    <row r="315" spans="5:69" s="3" customFormat="1" ht="14.4" x14ac:dyDescent="0.3">
      <c r="E315" s="57"/>
      <c r="F315" s="44"/>
      <c r="G315" s="45"/>
      <c r="H315" s="45"/>
      <c r="I315" s="57"/>
      <c r="K315" s="4"/>
      <c r="L315" s="5"/>
      <c r="M315" s="4"/>
      <c r="P315" s="4"/>
      <c r="Q315" s="5"/>
      <c r="R315" s="4"/>
      <c r="U315" s="4"/>
      <c r="V315" s="5"/>
      <c r="W315" s="4"/>
      <c r="Z315" s="4"/>
      <c r="AA315" s="5"/>
      <c r="AB315" s="4"/>
      <c r="AE315" s="4"/>
      <c r="AF315" s="5"/>
      <c r="AG315" s="4"/>
      <c r="AJ315" s="4"/>
      <c r="AK315" s="5"/>
      <c r="AL315" s="4"/>
      <c r="AO315" s="4"/>
      <c r="AP315" s="5"/>
      <c r="AQ315" s="4"/>
      <c r="AT315" s="4"/>
      <c r="AU315" s="5"/>
      <c r="AV315" s="4"/>
      <c r="AY315" s="4"/>
      <c r="AZ315" s="5"/>
      <c r="BA315" s="4"/>
      <c r="BD315" s="4"/>
      <c r="BE315" s="5"/>
      <c r="BF315" s="4"/>
      <c r="BI315" s="4"/>
      <c r="BJ315" s="5"/>
      <c r="BK315" s="4"/>
      <c r="BO315" s="4"/>
      <c r="BP315" s="5"/>
      <c r="BQ315" s="4"/>
    </row>
    <row r="316" spans="5:69" s="3" customFormat="1" ht="14.4" x14ac:dyDescent="0.3">
      <c r="E316" s="57"/>
      <c r="F316" s="44"/>
      <c r="G316" s="45"/>
      <c r="H316" s="45"/>
      <c r="I316" s="57"/>
      <c r="K316" s="4"/>
      <c r="L316" s="5"/>
      <c r="M316" s="4"/>
      <c r="P316" s="4"/>
      <c r="Q316" s="5"/>
      <c r="R316" s="4"/>
      <c r="U316" s="4"/>
      <c r="V316" s="5"/>
      <c r="W316" s="4"/>
      <c r="Z316" s="4"/>
      <c r="AA316" s="5"/>
      <c r="AB316" s="4"/>
      <c r="AE316" s="4"/>
      <c r="AF316" s="5"/>
      <c r="AG316" s="4"/>
      <c r="AJ316" s="4"/>
      <c r="AK316" s="5"/>
      <c r="AL316" s="4"/>
      <c r="AO316" s="4"/>
      <c r="AP316" s="5"/>
      <c r="AQ316" s="4"/>
      <c r="AT316" s="4"/>
      <c r="AU316" s="5"/>
      <c r="AV316" s="4"/>
      <c r="AY316" s="4"/>
      <c r="AZ316" s="5"/>
      <c r="BA316" s="4"/>
      <c r="BD316" s="4"/>
      <c r="BE316" s="5"/>
      <c r="BF316" s="4"/>
      <c r="BI316" s="4"/>
      <c r="BJ316" s="5"/>
      <c r="BK316" s="4"/>
      <c r="BO316" s="4"/>
      <c r="BP316" s="5"/>
      <c r="BQ316" s="4"/>
    </row>
    <row r="317" spans="5:69" s="3" customFormat="1" ht="14.4" x14ac:dyDescent="0.3">
      <c r="E317" s="57"/>
      <c r="F317" s="44"/>
      <c r="G317" s="45"/>
      <c r="H317" s="45"/>
      <c r="I317" s="57"/>
      <c r="K317" s="4"/>
      <c r="L317" s="5"/>
      <c r="M317" s="4"/>
      <c r="P317" s="4"/>
      <c r="Q317" s="5"/>
      <c r="R317" s="4"/>
      <c r="U317" s="4"/>
      <c r="V317" s="5"/>
      <c r="W317" s="4"/>
      <c r="Z317" s="4"/>
      <c r="AA317" s="5"/>
      <c r="AB317" s="4"/>
      <c r="AE317" s="4"/>
      <c r="AF317" s="5"/>
      <c r="AG317" s="4"/>
      <c r="AJ317" s="4"/>
      <c r="AK317" s="5"/>
      <c r="AL317" s="4"/>
      <c r="AO317" s="4"/>
      <c r="AP317" s="5"/>
      <c r="AQ317" s="4"/>
      <c r="AT317" s="4"/>
      <c r="AU317" s="5"/>
      <c r="AV317" s="4"/>
      <c r="AY317" s="4"/>
      <c r="AZ317" s="5"/>
      <c r="BA317" s="4"/>
      <c r="BD317" s="4"/>
      <c r="BE317" s="5"/>
      <c r="BF317" s="4"/>
      <c r="BI317" s="4"/>
      <c r="BJ317" s="5"/>
      <c r="BK317" s="4"/>
      <c r="BO317" s="4"/>
      <c r="BP317" s="5"/>
      <c r="BQ317" s="4"/>
    </row>
    <row r="318" spans="5:69" s="3" customFormat="1" ht="14.4" x14ac:dyDescent="0.3">
      <c r="E318" s="57"/>
      <c r="F318" s="44"/>
      <c r="G318" s="45"/>
      <c r="H318" s="45"/>
      <c r="I318" s="57"/>
      <c r="K318" s="4"/>
      <c r="L318" s="5"/>
      <c r="M318" s="4"/>
      <c r="P318" s="4"/>
      <c r="Q318" s="5"/>
      <c r="R318" s="4"/>
      <c r="U318" s="4"/>
      <c r="V318" s="5"/>
      <c r="W318" s="4"/>
      <c r="Z318" s="4"/>
      <c r="AA318" s="5"/>
      <c r="AB318" s="4"/>
      <c r="AE318" s="4"/>
      <c r="AF318" s="5"/>
      <c r="AG318" s="4"/>
      <c r="AJ318" s="4"/>
      <c r="AK318" s="5"/>
      <c r="AL318" s="4"/>
      <c r="AO318" s="4"/>
      <c r="AP318" s="5"/>
      <c r="AQ318" s="4"/>
      <c r="AT318" s="4"/>
      <c r="AU318" s="5"/>
      <c r="AV318" s="4"/>
      <c r="AY318" s="4"/>
      <c r="AZ318" s="5"/>
      <c r="BA318" s="4"/>
      <c r="BD318" s="4"/>
      <c r="BE318" s="5"/>
      <c r="BF318" s="4"/>
      <c r="BI318" s="4"/>
      <c r="BJ318" s="5"/>
      <c r="BK318" s="4"/>
      <c r="BO318" s="4"/>
      <c r="BP318" s="5"/>
      <c r="BQ318" s="4"/>
    </row>
    <row r="319" spans="5:69" s="3" customFormat="1" ht="14.4" x14ac:dyDescent="0.3">
      <c r="E319" s="57"/>
      <c r="F319" s="44"/>
      <c r="G319" s="45"/>
      <c r="H319" s="45"/>
      <c r="I319" s="57"/>
      <c r="K319" s="4"/>
      <c r="L319" s="5"/>
      <c r="M319" s="4"/>
      <c r="P319" s="4"/>
      <c r="Q319" s="5"/>
      <c r="R319" s="4"/>
      <c r="U319" s="4"/>
      <c r="V319" s="5"/>
      <c r="W319" s="4"/>
      <c r="Z319" s="4"/>
      <c r="AA319" s="5"/>
      <c r="AB319" s="4"/>
      <c r="AE319" s="4"/>
      <c r="AF319" s="5"/>
      <c r="AG319" s="4"/>
      <c r="AJ319" s="4"/>
      <c r="AK319" s="5"/>
      <c r="AL319" s="4"/>
      <c r="AO319" s="4"/>
      <c r="AP319" s="5"/>
      <c r="AQ319" s="4"/>
      <c r="AT319" s="4"/>
      <c r="AU319" s="5"/>
      <c r="AV319" s="4"/>
      <c r="AY319" s="4"/>
      <c r="AZ319" s="5"/>
      <c r="BA319" s="4"/>
      <c r="BD319" s="4"/>
      <c r="BE319" s="5"/>
      <c r="BF319" s="4"/>
      <c r="BI319" s="4"/>
      <c r="BJ319" s="5"/>
      <c r="BK319" s="4"/>
      <c r="BO319" s="4"/>
      <c r="BP319" s="5"/>
      <c r="BQ319" s="4"/>
    </row>
    <row r="320" spans="5:69" s="3" customFormat="1" ht="14.4" x14ac:dyDescent="0.3">
      <c r="E320" s="57"/>
      <c r="F320" s="44"/>
      <c r="G320" s="45"/>
      <c r="H320" s="45"/>
      <c r="I320" s="57"/>
      <c r="K320" s="4"/>
      <c r="L320" s="5"/>
      <c r="M320" s="4"/>
      <c r="P320" s="4"/>
      <c r="Q320" s="5"/>
      <c r="R320" s="4"/>
      <c r="U320" s="4"/>
      <c r="V320" s="5"/>
      <c r="W320" s="4"/>
      <c r="Z320" s="4"/>
      <c r="AA320" s="5"/>
      <c r="AB320" s="4"/>
      <c r="AE320" s="4"/>
      <c r="AF320" s="5"/>
      <c r="AG320" s="4"/>
      <c r="AJ320" s="4"/>
      <c r="AK320" s="5"/>
      <c r="AL320" s="4"/>
      <c r="AO320" s="4"/>
      <c r="AP320" s="5"/>
      <c r="AQ320" s="4"/>
      <c r="AT320" s="4"/>
      <c r="AU320" s="5"/>
      <c r="AV320" s="4"/>
      <c r="AY320" s="4"/>
      <c r="AZ320" s="5"/>
      <c r="BA320" s="4"/>
      <c r="BD320" s="4"/>
      <c r="BE320" s="5"/>
      <c r="BF320" s="4"/>
      <c r="BI320" s="4"/>
      <c r="BJ320" s="5"/>
      <c r="BK320" s="4"/>
      <c r="BO320" s="4"/>
      <c r="BP320" s="5"/>
      <c r="BQ320" s="4"/>
    </row>
    <row r="321" spans="5:69" s="3" customFormat="1" ht="14.4" x14ac:dyDescent="0.3">
      <c r="E321" s="57"/>
      <c r="F321" s="44"/>
      <c r="G321" s="45"/>
      <c r="H321" s="45"/>
      <c r="I321" s="57"/>
      <c r="K321" s="4"/>
      <c r="L321" s="5"/>
      <c r="M321" s="4"/>
      <c r="P321" s="4"/>
      <c r="Q321" s="5"/>
      <c r="R321" s="4"/>
      <c r="U321" s="4"/>
      <c r="V321" s="5"/>
      <c r="W321" s="4"/>
      <c r="Z321" s="4"/>
      <c r="AA321" s="5"/>
      <c r="AB321" s="4"/>
      <c r="AE321" s="4"/>
      <c r="AF321" s="5"/>
      <c r="AG321" s="4"/>
      <c r="AJ321" s="4"/>
      <c r="AK321" s="5"/>
      <c r="AL321" s="4"/>
      <c r="AO321" s="4"/>
      <c r="AP321" s="5"/>
      <c r="AQ321" s="4"/>
      <c r="AT321" s="4"/>
      <c r="AU321" s="5"/>
      <c r="AV321" s="4"/>
      <c r="AY321" s="4"/>
      <c r="AZ321" s="5"/>
      <c r="BA321" s="4"/>
      <c r="BD321" s="4"/>
      <c r="BE321" s="5"/>
      <c r="BF321" s="4"/>
      <c r="BI321" s="4"/>
      <c r="BJ321" s="5"/>
      <c r="BK321" s="4"/>
      <c r="BO321" s="4"/>
      <c r="BP321" s="5"/>
      <c r="BQ321" s="4"/>
    </row>
    <row r="322" spans="5:69" s="3" customFormat="1" ht="14.4" x14ac:dyDescent="0.3">
      <c r="E322" s="57"/>
      <c r="F322" s="44"/>
      <c r="G322" s="45"/>
      <c r="H322" s="45"/>
      <c r="I322" s="57"/>
      <c r="K322" s="4"/>
      <c r="L322" s="5"/>
      <c r="M322" s="4"/>
      <c r="P322" s="4"/>
      <c r="Q322" s="5"/>
      <c r="R322" s="4"/>
      <c r="U322" s="4"/>
      <c r="V322" s="5"/>
      <c r="W322" s="4"/>
      <c r="Z322" s="4"/>
      <c r="AA322" s="5"/>
      <c r="AB322" s="4"/>
      <c r="AE322" s="4"/>
      <c r="AF322" s="5"/>
      <c r="AG322" s="4"/>
      <c r="AJ322" s="4"/>
      <c r="AK322" s="5"/>
      <c r="AL322" s="4"/>
      <c r="AO322" s="4"/>
      <c r="AP322" s="5"/>
      <c r="AQ322" s="4"/>
      <c r="AT322" s="4"/>
      <c r="AU322" s="5"/>
      <c r="AV322" s="4"/>
      <c r="AY322" s="4"/>
      <c r="AZ322" s="5"/>
      <c r="BA322" s="4"/>
      <c r="BD322" s="4"/>
      <c r="BE322" s="5"/>
      <c r="BF322" s="4"/>
      <c r="BI322" s="4"/>
      <c r="BJ322" s="5"/>
      <c r="BK322" s="4"/>
      <c r="BO322" s="4"/>
      <c r="BP322" s="5"/>
      <c r="BQ322" s="4"/>
    </row>
    <row r="323" spans="5:69" s="3" customFormat="1" ht="14.4" x14ac:dyDescent="0.3">
      <c r="E323" s="57"/>
      <c r="F323" s="44"/>
      <c r="G323" s="45"/>
      <c r="H323" s="45"/>
      <c r="I323" s="57"/>
      <c r="K323" s="4"/>
      <c r="L323" s="5"/>
      <c r="M323" s="4"/>
      <c r="P323" s="4"/>
      <c r="Q323" s="5"/>
      <c r="R323" s="4"/>
      <c r="U323" s="4"/>
      <c r="V323" s="5"/>
      <c r="W323" s="4"/>
      <c r="Z323" s="4"/>
      <c r="AA323" s="5"/>
      <c r="AB323" s="4"/>
      <c r="AE323" s="4"/>
      <c r="AF323" s="5"/>
      <c r="AG323" s="4"/>
      <c r="AJ323" s="4"/>
      <c r="AK323" s="5"/>
      <c r="AL323" s="4"/>
      <c r="AO323" s="4"/>
      <c r="AP323" s="5"/>
      <c r="AQ323" s="4"/>
      <c r="AT323" s="4"/>
      <c r="AU323" s="5"/>
      <c r="AV323" s="4"/>
      <c r="AY323" s="4"/>
      <c r="AZ323" s="5"/>
      <c r="BA323" s="4"/>
      <c r="BD323" s="4"/>
      <c r="BE323" s="5"/>
      <c r="BF323" s="4"/>
      <c r="BI323" s="4"/>
      <c r="BJ323" s="5"/>
      <c r="BK323" s="4"/>
      <c r="BO323" s="4"/>
      <c r="BP323" s="5"/>
      <c r="BQ323" s="4"/>
    </row>
    <row r="324" spans="5:69" s="3" customFormat="1" ht="14.4" x14ac:dyDescent="0.3">
      <c r="E324" s="57"/>
      <c r="F324" s="44"/>
      <c r="G324" s="45"/>
      <c r="H324" s="45"/>
      <c r="I324" s="57"/>
      <c r="K324" s="4"/>
      <c r="L324" s="5"/>
      <c r="M324" s="4"/>
      <c r="P324" s="4"/>
      <c r="Q324" s="5"/>
      <c r="R324" s="4"/>
      <c r="U324" s="4"/>
      <c r="V324" s="5"/>
      <c r="W324" s="4"/>
      <c r="Z324" s="4"/>
      <c r="AA324" s="5"/>
      <c r="AB324" s="4"/>
      <c r="AE324" s="4"/>
      <c r="AF324" s="5"/>
      <c r="AG324" s="4"/>
      <c r="AJ324" s="4"/>
      <c r="AK324" s="5"/>
      <c r="AL324" s="4"/>
      <c r="AO324" s="4"/>
      <c r="AP324" s="5"/>
      <c r="AQ324" s="4"/>
      <c r="AT324" s="4"/>
      <c r="AU324" s="5"/>
      <c r="AV324" s="4"/>
      <c r="AY324" s="4"/>
      <c r="AZ324" s="5"/>
      <c r="BA324" s="4"/>
      <c r="BD324" s="4"/>
      <c r="BE324" s="5"/>
      <c r="BF324" s="4"/>
      <c r="BI324" s="4"/>
      <c r="BJ324" s="5"/>
      <c r="BK324" s="4"/>
      <c r="BO324" s="4"/>
      <c r="BP324" s="5"/>
      <c r="BQ324" s="4"/>
    </row>
    <row r="325" spans="5:69" s="3" customFormat="1" ht="14.4" x14ac:dyDescent="0.3">
      <c r="E325" s="57"/>
      <c r="F325" s="44"/>
      <c r="G325" s="45"/>
      <c r="H325" s="45"/>
      <c r="I325" s="57"/>
      <c r="K325" s="4"/>
      <c r="L325" s="5"/>
      <c r="M325" s="4"/>
      <c r="P325" s="4"/>
      <c r="Q325" s="5"/>
      <c r="R325" s="4"/>
      <c r="U325" s="4"/>
      <c r="V325" s="5"/>
      <c r="W325" s="4"/>
      <c r="Z325" s="4"/>
      <c r="AA325" s="5"/>
      <c r="AB325" s="4"/>
      <c r="AE325" s="4"/>
      <c r="AF325" s="5"/>
      <c r="AG325" s="4"/>
      <c r="AJ325" s="4"/>
      <c r="AK325" s="5"/>
      <c r="AL325" s="4"/>
      <c r="AO325" s="4"/>
      <c r="AP325" s="5"/>
      <c r="AQ325" s="4"/>
      <c r="AT325" s="4"/>
      <c r="AU325" s="5"/>
      <c r="AV325" s="4"/>
      <c r="AY325" s="4"/>
      <c r="AZ325" s="5"/>
      <c r="BA325" s="4"/>
      <c r="BD325" s="4"/>
      <c r="BE325" s="5"/>
      <c r="BF325" s="4"/>
      <c r="BI325" s="4"/>
      <c r="BJ325" s="5"/>
      <c r="BK325" s="4"/>
      <c r="BO325" s="4"/>
      <c r="BP325" s="5"/>
      <c r="BQ325" s="4"/>
    </row>
    <row r="326" spans="5:69" s="3" customFormat="1" ht="14.4" x14ac:dyDescent="0.3">
      <c r="E326" s="57"/>
      <c r="F326" s="44"/>
      <c r="G326" s="45"/>
      <c r="H326" s="45"/>
      <c r="I326" s="57"/>
      <c r="K326" s="4"/>
      <c r="L326" s="5"/>
      <c r="M326" s="4"/>
      <c r="P326" s="4"/>
      <c r="Q326" s="5"/>
      <c r="R326" s="4"/>
      <c r="U326" s="4"/>
      <c r="V326" s="5"/>
      <c r="W326" s="4"/>
      <c r="Z326" s="4"/>
      <c r="AA326" s="5"/>
      <c r="AB326" s="4"/>
      <c r="AE326" s="4"/>
      <c r="AF326" s="5"/>
      <c r="AG326" s="4"/>
      <c r="AJ326" s="4"/>
      <c r="AK326" s="5"/>
      <c r="AL326" s="4"/>
      <c r="AO326" s="4"/>
      <c r="AP326" s="5"/>
      <c r="AQ326" s="4"/>
      <c r="AT326" s="4"/>
      <c r="AU326" s="5"/>
      <c r="AV326" s="4"/>
      <c r="AY326" s="4"/>
      <c r="AZ326" s="5"/>
      <c r="BA326" s="4"/>
      <c r="BD326" s="4"/>
      <c r="BE326" s="5"/>
      <c r="BF326" s="4"/>
      <c r="BI326" s="4"/>
      <c r="BJ326" s="5"/>
      <c r="BK326" s="4"/>
      <c r="BO326" s="4"/>
      <c r="BP326" s="5"/>
      <c r="BQ326" s="4"/>
    </row>
    <row r="327" spans="5:69" s="3" customFormat="1" ht="14.4" x14ac:dyDescent="0.3">
      <c r="E327" s="57"/>
      <c r="F327" s="44"/>
      <c r="G327" s="45"/>
      <c r="H327" s="45"/>
      <c r="I327" s="57"/>
      <c r="K327" s="4"/>
      <c r="L327" s="5"/>
      <c r="M327" s="4"/>
      <c r="P327" s="4"/>
      <c r="Q327" s="5"/>
      <c r="R327" s="4"/>
      <c r="U327" s="4"/>
      <c r="V327" s="5"/>
      <c r="W327" s="4"/>
      <c r="Z327" s="4"/>
      <c r="AA327" s="5"/>
      <c r="AB327" s="4"/>
      <c r="AE327" s="4"/>
      <c r="AF327" s="5"/>
      <c r="AG327" s="4"/>
      <c r="AJ327" s="4"/>
      <c r="AK327" s="5"/>
      <c r="AL327" s="4"/>
      <c r="AO327" s="4"/>
      <c r="AP327" s="5"/>
      <c r="AQ327" s="4"/>
      <c r="AT327" s="4"/>
      <c r="AU327" s="5"/>
      <c r="AV327" s="4"/>
      <c r="AY327" s="4"/>
      <c r="AZ327" s="5"/>
      <c r="BA327" s="4"/>
      <c r="BD327" s="4"/>
      <c r="BE327" s="5"/>
      <c r="BF327" s="4"/>
      <c r="BI327" s="4"/>
      <c r="BJ327" s="5"/>
      <c r="BK327" s="4"/>
      <c r="BO327" s="4"/>
      <c r="BP327" s="5"/>
      <c r="BQ327" s="4"/>
    </row>
    <row r="328" spans="5:69" s="3" customFormat="1" ht="14.4" x14ac:dyDescent="0.3">
      <c r="E328" s="57"/>
      <c r="F328" s="44"/>
      <c r="G328" s="45"/>
      <c r="H328" s="45"/>
      <c r="I328" s="57"/>
      <c r="K328" s="4"/>
      <c r="L328" s="5"/>
      <c r="M328" s="4"/>
      <c r="P328" s="4"/>
      <c r="Q328" s="5"/>
      <c r="R328" s="4"/>
      <c r="U328" s="4"/>
      <c r="V328" s="5"/>
      <c r="W328" s="4"/>
      <c r="Z328" s="4"/>
      <c r="AA328" s="5"/>
      <c r="AB328" s="4"/>
      <c r="AE328" s="4"/>
      <c r="AF328" s="5"/>
      <c r="AG328" s="4"/>
      <c r="AJ328" s="4"/>
      <c r="AK328" s="5"/>
      <c r="AL328" s="4"/>
      <c r="AO328" s="4"/>
      <c r="AP328" s="5"/>
      <c r="AQ328" s="4"/>
      <c r="AT328" s="4"/>
      <c r="AU328" s="5"/>
      <c r="AV328" s="4"/>
      <c r="AY328" s="4"/>
      <c r="AZ328" s="5"/>
      <c r="BA328" s="4"/>
      <c r="BD328" s="4"/>
      <c r="BE328" s="5"/>
      <c r="BF328" s="4"/>
      <c r="BI328" s="4"/>
      <c r="BJ328" s="5"/>
      <c r="BK328" s="4"/>
      <c r="BO328" s="4"/>
      <c r="BP328" s="5"/>
      <c r="BQ328" s="4"/>
    </row>
    <row r="329" spans="5:69" s="3" customFormat="1" ht="14.4" x14ac:dyDescent="0.3">
      <c r="E329" s="57"/>
      <c r="F329" s="44"/>
      <c r="G329" s="45"/>
      <c r="H329" s="45"/>
      <c r="I329" s="57"/>
      <c r="K329" s="4"/>
      <c r="L329" s="5"/>
      <c r="M329" s="4"/>
      <c r="P329" s="4"/>
      <c r="Q329" s="5"/>
      <c r="R329" s="4"/>
      <c r="U329" s="4"/>
      <c r="V329" s="5"/>
      <c r="W329" s="4"/>
      <c r="Z329" s="4"/>
      <c r="AA329" s="5"/>
      <c r="AB329" s="4"/>
      <c r="AE329" s="4"/>
      <c r="AF329" s="5"/>
      <c r="AG329" s="4"/>
      <c r="AJ329" s="4"/>
      <c r="AK329" s="5"/>
      <c r="AL329" s="4"/>
      <c r="AO329" s="4"/>
      <c r="AP329" s="5"/>
      <c r="AQ329" s="4"/>
      <c r="AT329" s="4"/>
      <c r="AU329" s="5"/>
      <c r="AV329" s="4"/>
      <c r="AY329" s="4"/>
      <c r="AZ329" s="5"/>
      <c r="BA329" s="4"/>
      <c r="BD329" s="4"/>
      <c r="BE329" s="5"/>
      <c r="BF329" s="4"/>
      <c r="BI329" s="4"/>
      <c r="BJ329" s="5"/>
      <c r="BK329" s="4"/>
      <c r="BO329" s="4"/>
      <c r="BP329" s="5"/>
      <c r="BQ329" s="4"/>
    </row>
    <row r="330" spans="5:69" s="3" customFormat="1" ht="14.4" x14ac:dyDescent="0.3">
      <c r="E330" s="57"/>
      <c r="F330" s="44"/>
      <c r="G330" s="45"/>
      <c r="H330" s="45"/>
      <c r="I330" s="57"/>
      <c r="K330" s="4"/>
      <c r="L330" s="5"/>
      <c r="M330" s="4"/>
      <c r="P330" s="4"/>
      <c r="Q330" s="5"/>
      <c r="R330" s="4"/>
      <c r="U330" s="4"/>
      <c r="V330" s="5"/>
      <c r="W330" s="4"/>
      <c r="Z330" s="4"/>
      <c r="AA330" s="5"/>
      <c r="AB330" s="4"/>
      <c r="AE330" s="4"/>
      <c r="AF330" s="5"/>
      <c r="AG330" s="4"/>
      <c r="AJ330" s="4"/>
      <c r="AK330" s="5"/>
      <c r="AL330" s="4"/>
      <c r="AO330" s="4"/>
      <c r="AP330" s="5"/>
      <c r="AQ330" s="4"/>
      <c r="AT330" s="4"/>
      <c r="AU330" s="5"/>
      <c r="AV330" s="4"/>
      <c r="AY330" s="4"/>
      <c r="AZ330" s="5"/>
      <c r="BA330" s="4"/>
      <c r="BD330" s="4"/>
      <c r="BE330" s="5"/>
      <c r="BF330" s="4"/>
      <c r="BI330" s="4"/>
      <c r="BJ330" s="5"/>
      <c r="BK330" s="4"/>
      <c r="BO330" s="4"/>
      <c r="BP330" s="5"/>
      <c r="BQ330" s="4"/>
    </row>
    <row r="331" spans="5:69" s="3" customFormat="1" ht="14.4" x14ac:dyDescent="0.3">
      <c r="E331" s="57"/>
      <c r="F331" s="44"/>
      <c r="G331" s="45"/>
      <c r="H331" s="45"/>
      <c r="I331" s="57"/>
      <c r="K331" s="4"/>
      <c r="L331" s="5"/>
      <c r="M331" s="4"/>
      <c r="P331" s="4"/>
      <c r="Q331" s="5"/>
      <c r="R331" s="4"/>
      <c r="U331" s="4"/>
      <c r="V331" s="5"/>
      <c r="W331" s="4"/>
      <c r="Z331" s="4"/>
      <c r="AA331" s="5"/>
      <c r="AB331" s="4"/>
      <c r="AE331" s="4"/>
      <c r="AF331" s="5"/>
      <c r="AG331" s="4"/>
      <c r="AJ331" s="4"/>
      <c r="AK331" s="5"/>
      <c r="AL331" s="4"/>
      <c r="AO331" s="4"/>
      <c r="AP331" s="5"/>
      <c r="AQ331" s="4"/>
      <c r="AT331" s="4"/>
      <c r="AU331" s="5"/>
      <c r="AV331" s="4"/>
      <c r="AY331" s="4"/>
      <c r="AZ331" s="5"/>
      <c r="BA331" s="4"/>
      <c r="BD331" s="4"/>
      <c r="BE331" s="5"/>
      <c r="BF331" s="4"/>
      <c r="BI331" s="4"/>
      <c r="BJ331" s="5"/>
      <c r="BK331" s="4"/>
      <c r="BO331" s="4"/>
      <c r="BP331" s="5"/>
      <c r="BQ331" s="4"/>
    </row>
    <row r="332" spans="5:69" s="3" customFormat="1" ht="14.4" x14ac:dyDescent="0.3">
      <c r="E332" s="57"/>
      <c r="F332" s="44"/>
      <c r="G332" s="45"/>
      <c r="H332" s="45"/>
      <c r="I332" s="57"/>
      <c r="K332" s="4"/>
      <c r="L332" s="5"/>
      <c r="M332" s="4"/>
      <c r="P332" s="4"/>
      <c r="Q332" s="5"/>
      <c r="R332" s="4"/>
      <c r="U332" s="4"/>
      <c r="V332" s="5"/>
      <c r="W332" s="4"/>
      <c r="Z332" s="4"/>
      <c r="AA332" s="5"/>
      <c r="AB332" s="4"/>
      <c r="AE332" s="4"/>
      <c r="AF332" s="5"/>
      <c r="AG332" s="4"/>
      <c r="AJ332" s="4"/>
      <c r="AK332" s="5"/>
      <c r="AL332" s="4"/>
      <c r="AO332" s="4"/>
      <c r="AP332" s="5"/>
      <c r="AQ332" s="4"/>
      <c r="AT332" s="4"/>
      <c r="AU332" s="5"/>
      <c r="AV332" s="4"/>
      <c r="AY332" s="4"/>
      <c r="AZ332" s="5"/>
      <c r="BA332" s="4"/>
      <c r="BD332" s="4"/>
      <c r="BE332" s="5"/>
      <c r="BF332" s="4"/>
      <c r="BI332" s="4"/>
      <c r="BJ332" s="5"/>
      <c r="BK332" s="4"/>
      <c r="BO332" s="4"/>
      <c r="BP332" s="5"/>
      <c r="BQ332" s="4"/>
    </row>
    <row r="333" spans="5:69" s="3" customFormat="1" ht="14.4" x14ac:dyDescent="0.3">
      <c r="E333" s="57"/>
      <c r="F333" s="44"/>
      <c r="G333" s="45"/>
      <c r="H333" s="45"/>
      <c r="I333" s="57"/>
      <c r="K333" s="4"/>
      <c r="L333" s="5"/>
      <c r="M333" s="4"/>
      <c r="P333" s="4"/>
      <c r="Q333" s="5"/>
      <c r="R333" s="4"/>
      <c r="U333" s="4"/>
      <c r="V333" s="5"/>
      <c r="W333" s="4"/>
      <c r="Z333" s="4"/>
      <c r="AA333" s="5"/>
      <c r="AB333" s="4"/>
      <c r="AE333" s="4"/>
      <c r="AF333" s="5"/>
      <c r="AG333" s="4"/>
      <c r="AJ333" s="4"/>
      <c r="AK333" s="5"/>
      <c r="AL333" s="4"/>
      <c r="AO333" s="4"/>
      <c r="AP333" s="5"/>
      <c r="AQ333" s="4"/>
      <c r="AT333" s="4"/>
      <c r="AU333" s="5"/>
      <c r="AV333" s="4"/>
      <c r="AY333" s="4"/>
      <c r="AZ333" s="5"/>
      <c r="BA333" s="4"/>
      <c r="BD333" s="4"/>
      <c r="BE333" s="5"/>
      <c r="BF333" s="4"/>
      <c r="BI333" s="4"/>
      <c r="BJ333" s="5"/>
      <c r="BK333" s="4"/>
      <c r="BO333" s="4"/>
      <c r="BP333" s="5"/>
      <c r="BQ333" s="4"/>
    </row>
    <row r="334" spans="5:69" s="3" customFormat="1" ht="14.4" x14ac:dyDescent="0.3">
      <c r="E334" s="57"/>
      <c r="F334" s="44"/>
      <c r="G334" s="45"/>
      <c r="H334" s="45"/>
      <c r="I334" s="57"/>
      <c r="K334" s="4"/>
      <c r="L334" s="5"/>
      <c r="M334" s="4"/>
      <c r="P334" s="4"/>
      <c r="Q334" s="5"/>
      <c r="R334" s="4"/>
      <c r="U334" s="4"/>
      <c r="V334" s="5"/>
      <c r="W334" s="4"/>
      <c r="Z334" s="4"/>
      <c r="AA334" s="5"/>
      <c r="AB334" s="4"/>
      <c r="AE334" s="4"/>
      <c r="AF334" s="5"/>
      <c r="AG334" s="4"/>
      <c r="AJ334" s="4"/>
      <c r="AK334" s="5"/>
      <c r="AL334" s="4"/>
      <c r="AO334" s="4"/>
      <c r="AP334" s="5"/>
      <c r="AQ334" s="4"/>
      <c r="AT334" s="4"/>
      <c r="AU334" s="5"/>
      <c r="AV334" s="4"/>
      <c r="AY334" s="4"/>
      <c r="AZ334" s="5"/>
      <c r="BA334" s="4"/>
      <c r="BD334" s="4"/>
      <c r="BE334" s="5"/>
      <c r="BF334" s="4"/>
      <c r="BI334" s="4"/>
      <c r="BJ334" s="5"/>
      <c r="BK334" s="4"/>
      <c r="BO334" s="4"/>
      <c r="BP334" s="5"/>
      <c r="BQ334" s="4"/>
    </row>
    <row r="335" spans="5:69" s="3" customFormat="1" ht="14.4" x14ac:dyDescent="0.3">
      <c r="E335" s="57"/>
      <c r="F335" s="44"/>
      <c r="G335" s="45"/>
      <c r="H335" s="45"/>
      <c r="I335" s="57"/>
      <c r="K335" s="4"/>
      <c r="L335" s="5"/>
      <c r="M335" s="4"/>
      <c r="P335" s="4"/>
      <c r="Q335" s="5"/>
      <c r="R335" s="4"/>
      <c r="U335" s="4"/>
      <c r="V335" s="5"/>
      <c r="W335" s="4"/>
      <c r="Z335" s="4"/>
      <c r="AA335" s="5"/>
      <c r="AB335" s="4"/>
      <c r="AE335" s="4"/>
      <c r="AF335" s="5"/>
      <c r="AG335" s="4"/>
      <c r="AJ335" s="4"/>
      <c r="AK335" s="5"/>
      <c r="AL335" s="4"/>
      <c r="AO335" s="4"/>
      <c r="AP335" s="5"/>
      <c r="AQ335" s="4"/>
      <c r="AT335" s="4"/>
      <c r="AU335" s="5"/>
      <c r="AV335" s="4"/>
      <c r="AY335" s="4"/>
      <c r="AZ335" s="5"/>
      <c r="BA335" s="4"/>
      <c r="BD335" s="4"/>
      <c r="BE335" s="5"/>
      <c r="BF335" s="4"/>
      <c r="BI335" s="4"/>
      <c r="BJ335" s="5"/>
      <c r="BK335" s="4"/>
      <c r="BO335" s="4"/>
      <c r="BP335" s="5"/>
      <c r="BQ335" s="4"/>
    </row>
    <row r="336" spans="5:69" s="3" customFormat="1" ht="14.4" x14ac:dyDescent="0.3">
      <c r="E336" s="57"/>
      <c r="F336" s="44"/>
      <c r="G336" s="45"/>
      <c r="H336" s="45"/>
      <c r="I336" s="57"/>
      <c r="K336" s="4"/>
      <c r="L336" s="5"/>
      <c r="M336" s="4"/>
      <c r="P336" s="4"/>
      <c r="Q336" s="5"/>
      <c r="R336" s="4"/>
      <c r="U336" s="4"/>
      <c r="V336" s="5"/>
      <c r="W336" s="4"/>
      <c r="Z336" s="4"/>
      <c r="AA336" s="5"/>
      <c r="AB336" s="4"/>
      <c r="AE336" s="4"/>
      <c r="AF336" s="5"/>
      <c r="AG336" s="4"/>
      <c r="AJ336" s="4"/>
      <c r="AK336" s="5"/>
      <c r="AL336" s="4"/>
      <c r="AO336" s="4"/>
      <c r="AP336" s="5"/>
      <c r="AQ336" s="4"/>
      <c r="AT336" s="4"/>
      <c r="AU336" s="5"/>
      <c r="AV336" s="4"/>
      <c r="AY336" s="4"/>
      <c r="AZ336" s="5"/>
      <c r="BA336" s="4"/>
      <c r="BD336" s="4"/>
      <c r="BE336" s="5"/>
      <c r="BF336" s="4"/>
      <c r="BI336" s="4"/>
      <c r="BJ336" s="5"/>
      <c r="BK336" s="4"/>
      <c r="BO336" s="4"/>
      <c r="BP336" s="5"/>
      <c r="BQ336" s="4"/>
    </row>
    <row r="337" spans="5:69" s="3" customFormat="1" ht="14.4" x14ac:dyDescent="0.3">
      <c r="E337" s="57"/>
      <c r="F337" s="44"/>
      <c r="G337" s="45"/>
      <c r="H337" s="45"/>
      <c r="I337" s="57"/>
      <c r="K337" s="4"/>
      <c r="L337" s="5"/>
      <c r="M337" s="4"/>
      <c r="P337" s="4"/>
      <c r="Q337" s="5"/>
      <c r="R337" s="4"/>
      <c r="U337" s="4"/>
      <c r="V337" s="5"/>
      <c r="W337" s="4"/>
      <c r="Z337" s="4"/>
      <c r="AA337" s="5"/>
      <c r="AB337" s="4"/>
      <c r="AE337" s="4"/>
      <c r="AF337" s="5"/>
      <c r="AG337" s="4"/>
      <c r="AJ337" s="4"/>
      <c r="AK337" s="5"/>
      <c r="AL337" s="4"/>
      <c r="AO337" s="4"/>
      <c r="AP337" s="5"/>
      <c r="AQ337" s="4"/>
      <c r="AT337" s="4"/>
      <c r="AU337" s="5"/>
      <c r="AV337" s="4"/>
      <c r="AY337" s="4"/>
      <c r="AZ337" s="5"/>
      <c r="BA337" s="4"/>
      <c r="BD337" s="4"/>
      <c r="BE337" s="5"/>
      <c r="BF337" s="4"/>
      <c r="BI337" s="4"/>
      <c r="BJ337" s="5"/>
      <c r="BK337" s="4"/>
      <c r="BO337" s="4"/>
      <c r="BP337" s="5"/>
      <c r="BQ337" s="4"/>
    </row>
    <row r="338" spans="5:69" s="3" customFormat="1" ht="14.4" x14ac:dyDescent="0.3">
      <c r="E338" s="57"/>
      <c r="F338" s="44"/>
      <c r="G338" s="45"/>
      <c r="H338" s="45"/>
      <c r="I338" s="57"/>
      <c r="K338" s="4"/>
      <c r="L338" s="5"/>
      <c r="M338" s="4"/>
      <c r="P338" s="4"/>
      <c r="Q338" s="5"/>
      <c r="R338" s="4"/>
      <c r="U338" s="4"/>
      <c r="V338" s="5"/>
      <c r="W338" s="4"/>
      <c r="Z338" s="4"/>
      <c r="AA338" s="5"/>
      <c r="AB338" s="4"/>
      <c r="AE338" s="4"/>
      <c r="AF338" s="5"/>
      <c r="AG338" s="4"/>
      <c r="AJ338" s="4"/>
      <c r="AK338" s="5"/>
      <c r="AL338" s="4"/>
      <c r="AO338" s="4"/>
      <c r="AP338" s="5"/>
      <c r="AQ338" s="4"/>
      <c r="AT338" s="4"/>
      <c r="AU338" s="5"/>
      <c r="AV338" s="4"/>
      <c r="AY338" s="4"/>
      <c r="AZ338" s="5"/>
      <c r="BA338" s="4"/>
      <c r="BD338" s="4"/>
      <c r="BE338" s="5"/>
      <c r="BF338" s="4"/>
      <c r="BI338" s="4"/>
      <c r="BJ338" s="5"/>
      <c r="BK338" s="4"/>
      <c r="BO338" s="4"/>
      <c r="BP338" s="5"/>
      <c r="BQ338" s="4"/>
    </row>
    <row r="339" spans="5:69" s="3" customFormat="1" ht="14.4" x14ac:dyDescent="0.3">
      <c r="E339" s="57"/>
      <c r="F339" s="44"/>
      <c r="G339" s="45"/>
      <c r="H339" s="45"/>
      <c r="I339" s="57"/>
      <c r="K339" s="4"/>
      <c r="L339" s="5"/>
      <c r="M339" s="4"/>
      <c r="P339" s="4"/>
      <c r="Q339" s="5"/>
      <c r="R339" s="4"/>
      <c r="U339" s="4"/>
      <c r="V339" s="5"/>
      <c r="W339" s="4"/>
      <c r="Z339" s="4"/>
      <c r="AA339" s="5"/>
      <c r="AB339" s="4"/>
      <c r="AE339" s="4"/>
      <c r="AF339" s="5"/>
      <c r="AG339" s="4"/>
      <c r="AJ339" s="4"/>
      <c r="AK339" s="5"/>
      <c r="AL339" s="4"/>
      <c r="AO339" s="4"/>
      <c r="AP339" s="5"/>
      <c r="AQ339" s="4"/>
      <c r="AT339" s="4"/>
      <c r="AU339" s="5"/>
      <c r="AV339" s="4"/>
      <c r="AY339" s="4"/>
      <c r="AZ339" s="5"/>
      <c r="BA339" s="4"/>
      <c r="BD339" s="4"/>
      <c r="BE339" s="5"/>
      <c r="BF339" s="4"/>
      <c r="BI339" s="4"/>
      <c r="BJ339" s="5"/>
      <c r="BK339" s="4"/>
      <c r="BO339" s="4"/>
      <c r="BP339" s="5"/>
      <c r="BQ339" s="4"/>
    </row>
    <row r="340" spans="5:69" s="3" customFormat="1" ht="14.4" x14ac:dyDescent="0.3">
      <c r="E340" s="57"/>
      <c r="F340" s="44"/>
      <c r="G340" s="45"/>
      <c r="H340" s="45"/>
      <c r="I340" s="57"/>
      <c r="K340" s="4"/>
      <c r="L340" s="5"/>
      <c r="M340" s="4"/>
      <c r="P340" s="4"/>
      <c r="Q340" s="5"/>
      <c r="R340" s="4"/>
      <c r="U340" s="4"/>
      <c r="V340" s="5"/>
      <c r="W340" s="4"/>
      <c r="Z340" s="4"/>
      <c r="AA340" s="5"/>
      <c r="AB340" s="4"/>
      <c r="AE340" s="4"/>
      <c r="AF340" s="5"/>
      <c r="AG340" s="4"/>
      <c r="AJ340" s="4"/>
      <c r="AK340" s="5"/>
      <c r="AL340" s="4"/>
      <c r="AO340" s="4"/>
      <c r="AP340" s="5"/>
      <c r="AQ340" s="4"/>
      <c r="AT340" s="4"/>
      <c r="AU340" s="5"/>
      <c r="AV340" s="4"/>
      <c r="AY340" s="4"/>
      <c r="AZ340" s="5"/>
      <c r="BA340" s="4"/>
      <c r="BD340" s="4"/>
      <c r="BE340" s="5"/>
      <c r="BF340" s="4"/>
      <c r="BI340" s="4"/>
      <c r="BJ340" s="5"/>
      <c r="BK340" s="4"/>
      <c r="BO340" s="4"/>
      <c r="BP340" s="5"/>
      <c r="BQ340" s="4"/>
    </row>
    <row r="341" spans="5:69" s="3" customFormat="1" ht="14.4" x14ac:dyDescent="0.3">
      <c r="E341" s="57"/>
      <c r="F341" s="44"/>
      <c r="G341" s="45"/>
      <c r="H341" s="45"/>
      <c r="I341" s="57"/>
      <c r="K341" s="4"/>
      <c r="L341" s="5"/>
      <c r="M341" s="4"/>
      <c r="P341" s="4"/>
      <c r="Q341" s="5"/>
      <c r="R341" s="4"/>
      <c r="U341" s="4"/>
      <c r="V341" s="5"/>
      <c r="W341" s="4"/>
      <c r="Z341" s="4"/>
      <c r="AA341" s="5"/>
      <c r="AB341" s="4"/>
      <c r="AE341" s="4"/>
      <c r="AF341" s="5"/>
      <c r="AG341" s="4"/>
      <c r="AJ341" s="4"/>
      <c r="AK341" s="5"/>
      <c r="AL341" s="4"/>
      <c r="AO341" s="4"/>
      <c r="AP341" s="5"/>
      <c r="AQ341" s="4"/>
      <c r="AT341" s="4"/>
      <c r="AU341" s="5"/>
      <c r="AV341" s="4"/>
      <c r="AY341" s="4"/>
      <c r="AZ341" s="5"/>
      <c r="BA341" s="4"/>
      <c r="BD341" s="4"/>
      <c r="BE341" s="5"/>
      <c r="BF341" s="4"/>
      <c r="BI341" s="4"/>
      <c r="BJ341" s="5"/>
      <c r="BK341" s="4"/>
      <c r="BO341" s="4"/>
      <c r="BP341" s="5"/>
      <c r="BQ341" s="4"/>
    </row>
    <row r="342" spans="5:69" s="3" customFormat="1" ht="14.4" x14ac:dyDescent="0.3">
      <c r="E342" s="57"/>
      <c r="F342" s="44"/>
      <c r="G342" s="45"/>
      <c r="H342" s="45"/>
      <c r="I342" s="57"/>
      <c r="K342" s="4"/>
      <c r="L342" s="5"/>
      <c r="M342" s="4"/>
      <c r="P342" s="4"/>
      <c r="Q342" s="5"/>
      <c r="R342" s="4"/>
      <c r="U342" s="4"/>
      <c r="V342" s="5"/>
      <c r="W342" s="4"/>
      <c r="Z342" s="4"/>
      <c r="AA342" s="5"/>
      <c r="AB342" s="4"/>
      <c r="AE342" s="4"/>
      <c r="AF342" s="5"/>
      <c r="AG342" s="4"/>
      <c r="AJ342" s="4"/>
      <c r="AK342" s="5"/>
      <c r="AL342" s="4"/>
      <c r="AO342" s="4"/>
      <c r="AP342" s="5"/>
      <c r="AQ342" s="4"/>
      <c r="AT342" s="4"/>
      <c r="AU342" s="5"/>
      <c r="AV342" s="4"/>
      <c r="AY342" s="4"/>
      <c r="AZ342" s="5"/>
      <c r="BA342" s="4"/>
      <c r="BD342" s="4"/>
      <c r="BE342" s="5"/>
      <c r="BF342" s="4"/>
      <c r="BI342" s="4"/>
      <c r="BJ342" s="5"/>
      <c r="BK342" s="4"/>
      <c r="BO342" s="4"/>
      <c r="BP342" s="5"/>
      <c r="BQ342" s="4"/>
    </row>
    <row r="343" spans="5:69" s="3" customFormat="1" ht="14.4" x14ac:dyDescent="0.3">
      <c r="E343" s="57"/>
      <c r="F343" s="44"/>
      <c r="G343" s="45"/>
      <c r="H343" s="45"/>
      <c r="I343" s="57"/>
      <c r="K343" s="4"/>
      <c r="L343" s="5"/>
      <c r="M343" s="4"/>
      <c r="P343" s="4"/>
      <c r="Q343" s="5"/>
      <c r="R343" s="4"/>
      <c r="U343" s="4"/>
      <c r="V343" s="5"/>
      <c r="W343" s="4"/>
      <c r="Z343" s="4"/>
      <c r="AA343" s="5"/>
      <c r="AB343" s="4"/>
      <c r="AE343" s="4"/>
      <c r="AF343" s="5"/>
      <c r="AG343" s="4"/>
      <c r="AJ343" s="4"/>
      <c r="AK343" s="5"/>
      <c r="AL343" s="4"/>
      <c r="AO343" s="4"/>
      <c r="AP343" s="5"/>
      <c r="AQ343" s="4"/>
      <c r="AT343" s="4"/>
      <c r="AU343" s="5"/>
      <c r="AV343" s="4"/>
      <c r="AY343" s="4"/>
      <c r="AZ343" s="5"/>
      <c r="BA343" s="4"/>
      <c r="BD343" s="4"/>
      <c r="BE343" s="5"/>
      <c r="BF343" s="4"/>
      <c r="BI343" s="4"/>
      <c r="BJ343" s="5"/>
      <c r="BK343" s="4"/>
      <c r="BO343" s="4"/>
      <c r="BP343" s="5"/>
      <c r="BQ343" s="4"/>
    </row>
    <row r="344" spans="5:69" s="3" customFormat="1" ht="14.4" x14ac:dyDescent="0.3">
      <c r="E344" s="57"/>
      <c r="F344" s="44"/>
      <c r="G344" s="45"/>
      <c r="H344" s="45"/>
      <c r="I344" s="57"/>
      <c r="K344" s="4"/>
      <c r="L344" s="5"/>
      <c r="M344" s="4"/>
      <c r="P344" s="4"/>
      <c r="Q344" s="5"/>
      <c r="R344" s="4"/>
      <c r="U344" s="4"/>
      <c r="V344" s="5"/>
      <c r="W344" s="4"/>
      <c r="Z344" s="4"/>
      <c r="AA344" s="5"/>
      <c r="AB344" s="4"/>
      <c r="AE344" s="4"/>
      <c r="AF344" s="5"/>
      <c r="AG344" s="4"/>
      <c r="AJ344" s="4"/>
      <c r="AK344" s="5"/>
      <c r="AL344" s="4"/>
      <c r="AO344" s="4"/>
      <c r="AP344" s="5"/>
      <c r="AQ344" s="4"/>
      <c r="AT344" s="4"/>
      <c r="AU344" s="5"/>
      <c r="AV344" s="4"/>
      <c r="AY344" s="4"/>
      <c r="AZ344" s="5"/>
      <c r="BA344" s="4"/>
      <c r="BD344" s="4"/>
      <c r="BE344" s="5"/>
      <c r="BF344" s="4"/>
      <c r="BI344" s="4"/>
      <c r="BJ344" s="5"/>
      <c r="BK344" s="4"/>
      <c r="BO344" s="4"/>
      <c r="BP344" s="5"/>
      <c r="BQ344" s="4"/>
    </row>
    <row r="345" spans="5:69" s="3" customFormat="1" ht="14.4" x14ac:dyDescent="0.3">
      <c r="E345" s="57"/>
      <c r="F345" s="44"/>
      <c r="G345" s="45"/>
      <c r="H345" s="45"/>
      <c r="I345" s="57"/>
      <c r="K345" s="4"/>
      <c r="L345" s="5"/>
      <c r="M345" s="4"/>
      <c r="P345" s="4"/>
      <c r="Q345" s="5"/>
      <c r="R345" s="4"/>
      <c r="U345" s="4"/>
      <c r="V345" s="5"/>
      <c r="W345" s="4"/>
      <c r="Z345" s="4"/>
      <c r="AA345" s="5"/>
      <c r="AB345" s="4"/>
      <c r="AE345" s="4"/>
      <c r="AF345" s="5"/>
      <c r="AG345" s="4"/>
      <c r="AJ345" s="4"/>
      <c r="AK345" s="5"/>
      <c r="AL345" s="4"/>
      <c r="AO345" s="4"/>
      <c r="AP345" s="5"/>
      <c r="AQ345" s="4"/>
      <c r="AT345" s="4"/>
      <c r="AU345" s="5"/>
      <c r="AV345" s="4"/>
      <c r="AY345" s="4"/>
      <c r="AZ345" s="5"/>
      <c r="BA345" s="4"/>
      <c r="BD345" s="4"/>
      <c r="BE345" s="5"/>
      <c r="BF345" s="4"/>
      <c r="BI345" s="4"/>
      <c r="BJ345" s="5"/>
      <c r="BK345" s="4"/>
      <c r="BO345" s="4"/>
      <c r="BP345" s="5"/>
      <c r="BQ345" s="4"/>
    </row>
    <row r="346" spans="5:69" s="3" customFormat="1" ht="14.4" x14ac:dyDescent="0.3">
      <c r="E346" s="57"/>
      <c r="F346" s="44"/>
      <c r="G346" s="45"/>
      <c r="H346" s="45"/>
      <c r="I346" s="57"/>
      <c r="K346" s="4"/>
      <c r="L346" s="5"/>
      <c r="M346" s="4"/>
      <c r="P346" s="4"/>
      <c r="Q346" s="5"/>
      <c r="R346" s="4"/>
      <c r="U346" s="4"/>
      <c r="V346" s="5"/>
      <c r="W346" s="4"/>
      <c r="Z346" s="4"/>
      <c r="AA346" s="5"/>
      <c r="AB346" s="4"/>
      <c r="AE346" s="4"/>
      <c r="AF346" s="5"/>
      <c r="AG346" s="4"/>
      <c r="AJ346" s="4"/>
      <c r="AK346" s="5"/>
      <c r="AL346" s="4"/>
      <c r="AO346" s="4"/>
      <c r="AP346" s="5"/>
      <c r="AQ346" s="4"/>
      <c r="AT346" s="4"/>
      <c r="AU346" s="5"/>
      <c r="AV346" s="4"/>
      <c r="AY346" s="4"/>
      <c r="AZ346" s="5"/>
      <c r="BA346" s="4"/>
      <c r="BD346" s="4"/>
      <c r="BE346" s="5"/>
      <c r="BF346" s="4"/>
      <c r="BI346" s="4"/>
      <c r="BJ346" s="5"/>
      <c r="BK346" s="4"/>
      <c r="BO346" s="4"/>
      <c r="BP346" s="5"/>
      <c r="BQ346" s="4"/>
    </row>
    <row r="347" spans="5:69" s="3" customFormat="1" ht="14.4" x14ac:dyDescent="0.3">
      <c r="E347" s="57"/>
      <c r="F347" s="44"/>
      <c r="G347" s="45"/>
      <c r="H347" s="45"/>
      <c r="I347" s="57"/>
      <c r="K347" s="4"/>
      <c r="L347" s="5"/>
      <c r="M347" s="4"/>
      <c r="P347" s="4"/>
      <c r="Q347" s="5"/>
      <c r="R347" s="4"/>
      <c r="U347" s="4"/>
      <c r="V347" s="5"/>
      <c r="W347" s="4"/>
      <c r="Z347" s="4"/>
      <c r="AA347" s="5"/>
      <c r="AB347" s="4"/>
      <c r="AE347" s="4"/>
      <c r="AF347" s="5"/>
      <c r="AG347" s="4"/>
      <c r="AJ347" s="4"/>
      <c r="AK347" s="5"/>
      <c r="AL347" s="4"/>
      <c r="AO347" s="4"/>
      <c r="AP347" s="5"/>
      <c r="AQ347" s="4"/>
      <c r="AT347" s="4"/>
      <c r="AU347" s="5"/>
      <c r="AV347" s="4"/>
      <c r="AY347" s="4"/>
      <c r="AZ347" s="5"/>
      <c r="BA347" s="4"/>
      <c r="BD347" s="4"/>
      <c r="BE347" s="5"/>
      <c r="BF347" s="4"/>
      <c r="BI347" s="4"/>
      <c r="BJ347" s="5"/>
      <c r="BK347" s="4"/>
      <c r="BO347" s="4"/>
      <c r="BP347" s="5"/>
      <c r="BQ347" s="4"/>
    </row>
    <row r="348" spans="5:69" s="3" customFormat="1" ht="14.4" x14ac:dyDescent="0.3">
      <c r="E348" s="57"/>
      <c r="F348" s="44"/>
      <c r="G348" s="45"/>
      <c r="H348" s="45"/>
      <c r="I348" s="57"/>
      <c r="K348" s="4"/>
      <c r="L348" s="5"/>
      <c r="M348" s="4"/>
      <c r="P348" s="4"/>
      <c r="Q348" s="5"/>
      <c r="R348" s="4"/>
      <c r="U348" s="4"/>
      <c r="V348" s="5"/>
      <c r="W348" s="4"/>
      <c r="Z348" s="4"/>
      <c r="AA348" s="5"/>
      <c r="AB348" s="4"/>
      <c r="AE348" s="4"/>
      <c r="AF348" s="5"/>
      <c r="AG348" s="4"/>
      <c r="AJ348" s="4"/>
      <c r="AK348" s="5"/>
      <c r="AL348" s="4"/>
      <c r="AO348" s="4"/>
      <c r="AP348" s="5"/>
      <c r="AQ348" s="4"/>
      <c r="AT348" s="4"/>
      <c r="AU348" s="5"/>
      <c r="AV348" s="4"/>
      <c r="AY348" s="4"/>
      <c r="AZ348" s="5"/>
      <c r="BA348" s="4"/>
      <c r="BD348" s="4"/>
      <c r="BE348" s="5"/>
      <c r="BF348" s="4"/>
      <c r="BI348" s="4"/>
      <c r="BJ348" s="5"/>
      <c r="BK348" s="4"/>
      <c r="BO348" s="4"/>
      <c r="BP348" s="5"/>
      <c r="BQ348" s="4"/>
    </row>
    <row r="349" spans="5:69" s="3" customFormat="1" ht="14.4" x14ac:dyDescent="0.3">
      <c r="E349" s="57"/>
      <c r="F349" s="44"/>
      <c r="G349" s="45"/>
      <c r="H349" s="45"/>
      <c r="I349" s="57"/>
      <c r="K349" s="4"/>
      <c r="L349" s="5"/>
      <c r="M349" s="4"/>
      <c r="P349" s="4"/>
      <c r="Q349" s="5"/>
      <c r="R349" s="4"/>
      <c r="U349" s="4"/>
      <c r="V349" s="5"/>
      <c r="W349" s="4"/>
      <c r="Z349" s="4"/>
      <c r="AA349" s="5"/>
      <c r="AB349" s="4"/>
      <c r="AE349" s="4"/>
      <c r="AF349" s="5"/>
      <c r="AG349" s="4"/>
      <c r="AJ349" s="4"/>
      <c r="AK349" s="5"/>
      <c r="AL349" s="4"/>
      <c r="AO349" s="4"/>
      <c r="AP349" s="5"/>
      <c r="AQ349" s="4"/>
      <c r="AT349" s="4"/>
      <c r="AU349" s="5"/>
      <c r="AV349" s="4"/>
      <c r="AY349" s="4"/>
      <c r="AZ349" s="5"/>
      <c r="BA349" s="4"/>
      <c r="BD349" s="4"/>
      <c r="BE349" s="5"/>
      <c r="BF349" s="4"/>
      <c r="BI349" s="4"/>
      <c r="BJ349" s="5"/>
      <c r="BK349" s="4"/>
      <c r="BO349" s="4"/>
      <c r="BP349" s="5"/>
      <c r="BQ349" s="4"/>
    </row>
    <row r="350" spans="5:69" s="3" customFormat="1" ht="14.4" x14ac:dyDescent="0.3">
      <c r="E350" s="57"/>
      <c r="F350" s="44"/>
      <c r="G350" s="45"/>
      <c r="H350" s="45"/>
      <c r="I350" s="57"/>
      <c r="K350" s="4"/>
      <c r="L350" s="5"/>
      <c r="M350" s="4"/>
      <c r="P350" s="4"/>
      <c r="Q350" s="5"/>
      <c r="R350" s="4"/>
      <c r="U350" s="4"/>
      <c r="V350" s="5"/>
      <c r="W350" s="4"/>
      <c r="Z350" s="4"/>
      <c r="AA350" s="5"/>
      <c r="AB350" s="4"/>
      <c r="AE350" s="4"/>
      <c r="AF350" s="5"/>
      <c r="AG350" s="4"/>
      <c r="AJ350" s="4"/>
      <c r="AK350" s="5"/>
      <c r="AL350" s="4"/>
      <c r="AO350" s="4"/>
      <c r="AP350" s="5"/>
      <c r="AQ350" s="4"/>
      <c r="AT350" s="4"/>
      <c r="AU350" s="5"/>
      <c r="AV350" s="4"/>
      <c r="AY350" s="4"/>
      <c r="AZ350" s="5"/>
      <c r="BA350" s="4"/>
      <c r="BD350" s="4"/>
      <c r="BE350" s="5"/>
      <c r="BF350" s="4"/>
      <c r="BI350" s="4"/>
      <c r="BJ350" s="5"/>
      <c r="BK350" s="4"/>
      <c r="BO350" s="4"/>
      <c r="BP350" s="5"/>
      <c r="BQ350" s="4"/>
    </row>
    <row r="351" spans="5:69" s="3" customFormat="1" ht="14.4" x14ac:dyDescent="0.3">
      <c r="E351" s="57"/>
      <c r="F351" s="44"/>
      <c r="G351" s="45"/>
      <c r="H351" s="45"/>
      <c r="I351" s="57"/>
      <c r="K351" s="4"/>
      <c r="L351" s="5"/>
      <c r="M351" s="4"/>
      <c r="P351" s="4"/>
      <c r="Q351" s="5"/>
      <c r="R351" s="4"/>
      <c r="U351" s="4"/>
      <c r="V351" s="5"/>
      <c r="W351" s="4"/>
      <c r="Z351" s="4"/>
      <c r="AA351" s="5"/>
      <c r="AB351" s="4"/>
      <c r="AE351" s="4"/>
      <c r="AF351" s="5"/>
      <c r="AG351" s="4"/>
      <c r="AJ351" s="4"/>
      <c r="AK351" s="5"/>
      <c r="AL351" s="4"/>
      <c r="AO351" s="4"/>
      <c r="AP351" s="5"/>
      <c r="AQ351" s="4"/>
      <c r="AT351" s="4"/>
      <c r="AU351" s="5"/>
      <c r="AV351" s="4"/>
      <c r="AY351" s="4"/>
      <c r="AZ351" s="5"/>
      <c r="BA351" s="4"/>
      <c r="BD351" s="4"/>
      <c r="BE351" s="5"/>
      <c r="BF351" s="4"/>
      <c r="BI351" s="4"/>
      <c r="BJ351" s="5"/>
      <c r="BK351" s="4"/>
      <c r="BO351" s="4"/>
      <c r="BP351" s="5"/>
      <c r="BQ351" s="4"/>
    </row>
    <row r="352" spans="5:69" s="3" customFormat="1" ht="14.4" x14ac:dyDescent="0.3">
      <c r="E352" s="57"/>
      <c r="F352" s="44"/>
      <c r="G352" s="45"/>
      <c r="H352" s="45"/>
      <c r="I352" s="57"/>
      <c r="K352" s="4"/>
      <c r="L352" s="5"/>
      <c r="M352" s="4"/>
      <c r="P352" s="4"/>
      <c r="Q352" s="5"/>
      <c r="R352" s="4"/>
      <c r="U352" s="4"/>
      <c r="V352" s="5"/>
      <c r="W352" s="4"/>
      <c r="Z352" s="4"/>
      <c r="AA352" s="5"/>
      <c r="AB352" s="4"/>
      <c r="AE352" s="4"/>
      <c r="AF352" s="5"/>
      <c r="AG352" s="4"/>
      <c r="AJ352" s="4"/>
      <c r="AK352" s="5"/>
      <c r="AL352" s="4"/>
      <c r="AO352" s="4"/>
      <c r="AP352" s="5"/>
      <c r="AQ352" s="4"/>
      <c r="AT352" s="4"/>
      <c r="AU352" s="5"/>
      <c r="AV352" s="4"/>
      <c r="AY352" s="4"/>
      <c r="AZ352" s="5"/>
      <c r="BA352" s="4"/>
      <c r="BD352" s="4"/>
      <c r="BE352" s="5"/>
      <c r="BF352" s="4"/>
      <c r="BI352" s="4"/>
      <c r="BJ352" s="5"/>
      <c r="BK352" s="4"/>
      <c r="BO352" s="4"/>
      <c r="BP352" s="5"/>
      <c r="BQ352" s="4"/>
    </row>
    <row r="353" spans="5:69" s="3" customFormat="1" ht="14.4" x14ac:dyDescent="0.3">
      <c r="E353" s="57"/>
      <c r="F353" s="44"/>
      <c r="G353" s="45"/>
      <c r="H353" s="45"/>
      <c r="I353" s="57"/>
      <c r="K353" s="4"/>
      <c r="L353" s="5"/>
      <c r="M353" s="4"/>
      <c r="P353" s="4"/>
      <c r="Q353" s="5"/>
      <c r="R353" s="4"/>
      <c r="U353" s="4"/>
      <c r="V353" s="5"/>
      <c r="W353" s="4"/>
      <c r="Z353" s="4"/>
      <c r="AA353" s="5"/>
      <c r="AB353" s="4"/>
      <c r="AE353" s="4"/>
      <c r="AF353" s="5"/>
      <c r="AG353" s="4"/>
      <c r="AJ353" s="4"/>
      <c r="AK353" s="5"/>
      <c r="AL353" s="4"/>
      <c r="AO353" s="4"/>
      <c r="AP353" s="5"/>
      <c r="AQ353" s="4"/>
      <c r="AT353" s="4"/>
      <c r="AU353" s="5"/>
      <c r="AV353" s="4"/>
      <c r="AY353" s="4"/>
      <c r="AZ353" s="5"/>
      <c r="BA353" s="4"/>
      <c r="BD353" s="4"/>
      <c r="BE353" s="5"/>
      <c r="BF353" s="4"/>
      <c r="BI353" s="4"/>
      <c r="BJ353" s="5"/>
      <c r="BK353" s="4"/>
      <c r="BO353" s="4"/>
      <c r="BP353" s="5"/>
      <c r="BQ353" s="4"/>
    </row>
    <row r="354" spans="5:69" s="3" customFormat="1" ht="14.4" x14ac:dyDescent="0.3">
      <c r="E354" s="57"/>
      <c r="F354" s="44"/>
      <c r="G354" s="45"/>
      <c r="H354" s="45"/>
      <c r="I354" s="57"/>
      <c r="K354" s="4"/>
      <c r="L354" s="5"/>
      <c r="M354" s="4"/>
      <c r="P354" s="4"/>
      <c r="Q354" s="5"/>
      <c r="R354" s="4"/>
      <c r="U354" s="4"/>
      <c r="V354" s="5"/>
      <c r="W354" s="4"/>
      <c r="Z354" s="4"/>
      <c r="AA354" s="5"/>
      <c r="AB354" s="4"/>
      <c r="AE354" s="4"/>
      <c r="AF354" s="5"/>
      <c r="AG354" s="4"/>
      <c r="AJ354" s="4"/>
      <c r="AK354" s="5"/>
      <c r="AL354" s="4"/>
      <c r="AO354" s="4"/>
      <c r="AP354" s="5"/>
      <c r="AQ354" s="4"/>
      <c r="AT354" s="4"/>
      <c r="AU354" s="5"/>
      <c r="AV354" s="4"/>
      <c r="AY354" s="4"/>
      <c r="AZ354" s="5"/>
      <c r="BA354" s="4"/>
      <c r="BD354" s="4"/>
      <c r="BE354" s="5"/>
      <c r="BF354" s="4"/>
      <c r="BI354" s="4"/>
      <c r="BJ354" s="5"/>
      <c r="BK354" s="4"/>
      <c r="BO354" s="4"/>
      <c r="BP354" s="5"/>
      <c r="BQ354" s="4"/>
    </row>
    <row r="355" spans="5:69" s="3" customFormat="1" ht="14.4" x14ac:dyDescent="0.3">
      <c r="E355" s="57"/>
      <c r="F355" s="44"/>
      <c r="G355" s="45"/>
      <c r="H355" s="45"/>
      <c r="I355" s="57"/>
      <c r="K355" s="4"/>
      <c r="L355" s="5"/>
      <c r="M355" s="4"/>
      <c r="P355" s="4"/>
      <c r="Q355" s="5"/>
      <c r="R355" s="4"/>
      <c r="U355" s="4"/>
      <c r="V355" s="5"/>
      <c r="W355" s="4"/>
      <c r="Z355" s="4"/>
      <c r="AA355" s="5"/>
      <c r="AB355" s="4"/>
      <c r="AE355" s="4"/>
      <c r="AF355" s="5"/>
      <c r="AG355" s="4"/>
      <c r="AJ355" s="4"/>
      <c r="AK355" s="5"/>
      <c r="AL355" s="4"/>
      <c r="AO355" s="4"/>
      <c r="AP355" s="5"/>
      <c r="AQ355" s="4"/>
      <c r="AT355" s="4"/>
      <c r="AU355" s="5"/>
      <c r="AV355" s="4"/>
      <c r="AY355" s="4"/>
      <c r="AZ355" s="5"/>
      <c r="BA355" s="4"/>
      <c r="BD355" s="4"/>
      <c r="BE355" s="5"/>
      <c r="BF355" s="4"/>
      <c r="BI355" s="4"/>
      <c r="BJ355" s="5"/>
      <c r="BK355" s="4"/>
      <c r="BO355" s="4"/>
      <c r="BP355" s="5"/>
      <c r="BQ355" s="4"/>
    </row>
    <row r="356" spans="5:69" s="3" customFormat="1" ht="14.4" x14ac:dyDescent="0.3">
      <c r="E356" s="57"/>
      <c r="F356" s="44"/>
      <c r="G356" s="45"/>
      <c r="H356" s="45"/>
      <c r="I356" s="57"/>
      <c r="K356" s="4"/>
      <c r="L356" s="5"/>
      <c r="M356" s="4"/>
      <c r="P356" s="4"/>
      <c r="Q356" s="5"/>
      <c r="R356" s="4"/>
      <c r="U356" s="4"/>
      <c r="V356" s="5"/>
      <c r="W356" s="4"/>
      <c r="Z356" s="4"/>
      <c r="AA356" s="5"/>
      <c r="AB356" s="4"/>
      <c r="AE356" s="4"/>
      <c r="AF356" s="5"/>
      <c r="AG356" s="4"/>
      <c r="AJ356" s="4"/>
      <c r="AK356" s="5"/>
      <c r="AL356" s="4"/>
      <c r="AO356" s="4"/>
      <c r="AP356" s="5"/>
      <c r="AQ356" s="4"/>
      <c r="AT356" s="4"/>
      <c r="AU356" s="5"/>
      <c r="AV356" s="4"/>
      <c r="AY356" s="4"/>
      <c r="AZ356" s="5"/>
      <c r="BA356" s="4"/>
      <c r="BD356" s="4"/>
      <c r="BE356" s="5"/>
      <c r="BF356" s="4"/>
      <c r="BI356" s="4"/>
      <c r="BJ356" s="5"/>
      <c r="BK356" s="4"/>
      <c r="BO356" s="4"/>
      <c r="BP356" s="5"/>
      <c r="BQ356" s="4"/>
    </row>
    <row r="357" spans="5:69" s="3" customFormat="1" ht="14.4" x14ac:dyDescent="0.3">
      <c r="E357" s="57"/>
      <c r="F357" s="44"/>
      <c r="G357" s="45"/>
      <c r="H357" s="45"/>
      <c r="I357" s="57"/>
      <c r="K357" s="4"/>
      <c r="L357" s="5"/>
      <c r="M357" s="4"/>
      <c r="P357" s="4"/>
      <c r="Q357" s="5"/>
      <c r="R357" s="4"/>
      <c r="U357" s="4"/>
      <c r="V357" s="5"/>
      <c r="W357" s="4"/>
      <c r="Z357" s="4"/>
      <c r="AA357" s="5"/>
      <c r="AB357" s="4"/>
      <c r="AE357" s="4"/>
      <c r="AF357" s="5"/>
      <c r="AG357" s="4"/>
      <c r="AJ357" s="4"/>
      <c r="AK357" s="5"/>
      <c r="AL357" s="4"/>
      <c r="AO357" s="4"/>
      <c r="AP357" s="5"/>
      <c r="AQ357" s="4"/>
      <c r="AT357" s="4"/>
      <c r="AU357" s="5"/>
      <c r="AV357" s="4"/>
      <c r="AY357" s="4"/>
      <c r="AZ357" s="5"/>
      <c r="BA357" s="4"/>
      <c r="BD357" s="4"/>
      <c r="BE357" s="5"/>
      <c r="BF357" s="4"/>
      <c r="BI357" s="4"/>
      <c r="BJ357" s="5"/>
      <c r="BK357" s="4"/>
      <c r="BO357" s="4"/>
      <c r="BP357" s="5"/>
      <c r="BQ357" s="4"/>
    </row>
    <row r="358" spans="5:69" s="3" customFormat="1" ht="14.4" x14ac:dyDescent="0.3">
      <c r="E358" s="57"/>
      <c r="F358" s="44"/>
      <c r="G358" s="45"/>
      <c r="H358" s="45"/>
      <c r="I358" s="57"/>
      <c r="K358" s="4"/>
      <c r="L358" s="5"/>
      <c r="M358" s="4"/>
      <c r="P358" s="4"/>
      <c r="Q358" s="5"/>
      <c r="R358" s="4"/>
      <c r="U358" s="4"/>
      <c r="V358" s="5"/>
      <c r="W358" s="4"/>
      <c r="Z358" s="4"/>
      <c r="AA358" s="5"/>
      <c r="AB358" s="4"/>
      <c r="AE358" s="4"/>
      <c r="AF358" s="5"/>
      <c r="AG358" s="4"/>
      <c r="AJ358" s="4"/>
      <c r="AK358" s="5"/>
      <c r="AL358" s="4"/>
      <c r="AO358" s="4"/>
      <c r="AP358" s="5"/>
      <c r="AQ358" s="4"/>
      <c r="AT358" s="4"/>
      <c r="AU358" s="5"/>
      <c r="AV358" s="4"/>
      <c r="AY358" s="4"/>
      <c r="AZ358" s="5"/>
      <c r="BA358" s="4"/>
      <c r="BD358" s="4"/>
      <c r="BE358" s="5"/>
      <c r="BF358" s="4"/>
      <c r="BI358" s="4"/>
      <c r="BJ358" s="5"/>
      <c r="BK358" s="4"/>
      <c r="BO358" s="4"/>
      <c r="BP358" s="5"/>
      <c r="BQ358" s="4"/>
    </row>
    <row r="359" spans="5:69" s="3" customFormat="1" ht="14.4" x14ac:dyDescent="0.3">
      <c r="E359" s="57"/>
      <c r="F359" s="44"/>
      <c r="G359" s="45"/>
      <c r="H359" s="45"/>
      <c r="I359" s="57"/>
      <c r="K359" s="4"/>
      <c r="L359" s="5"/>
      <c r="M359" s="4"/>
      <c r="P359" s="4"/>
      <c r="Q359" s="5"/>
      <c r="R359" s="4"/>
      <c r="U359" s="4"/>
      <c r="V359" s="5"/>
      <c r="W359" s="4"/>
      <c r="Z359" s="4"/>
      <c r="AA359" s="5"/>
      <c r="AB359" s="4"/>
      <c r="AE359" s="4"/>
      <c r="AF359" s="5"/>
      <c r="AG359" s="4"/>
      <c r="AJ359" s="4"/>
      <c r="AK359" s="5"/>
      <c r="AL359" s="4"/>
      <c r="AO359" s="4"/>
      <c r="AP359" s="5"/>
      <c r="AQ359" s="4"/>
      <c r="AT359" s="4"/>
      <c r="AU359" s="5"/>
      <c r="AV359" s="4"/>
      <c r="AY359" s="4"/>
      <c r="AZ359" s="5"/>
      <c r="BA359" s="4"/>
      <c r="BD359" s="4"/>
      <c r="BE359" s="5"/>
      <c r="BF359" s="4"/>
      <c r="BI359" s="4"/>
      <c r="BJ359" s="5"/>
      <c r="BK359" s="4"/>
      <c r="BO359" s="4"/>
      <c r="BP359" s="5"/>
      <c r="BQ359" s="4"/>
    </row>
    <row r="360" spans="5:69" s="3" customFormat="1" ht="14.4" x14ac:dyDescent="0.3">
      <c r="E360" s="57"/>
      <c r="F360" s="44"/>
      <c r="G360" s="45"/>
      <c r="H360" s="45"/>
      <c r="I360" s="57"/>
      <c r="K360" s="4"/>
      <c r="L360" s="5"/>
      <c r="M360" s="4"/>
      <c r="P360" s="4"/>
      <c r="Q360" s="5"/>
      <c r="R360" s="4"/>
      <c r="U360" s="4"/>
      <c r="V360" s="5"/>
      <c r="W360" s="4"/>
      <c r="Z360" s="4"/>
      <c r="AA360" s="5"/>
      <c r="AB360" s="4"/>
      <c r="AE360" s="4"/>
      <c r="AF360" s="5"/>
      <c r="AG360" s="4"/>
      <c r="AJ360" s="4"/>
      <c r="AK360" s="5"/>
      <c r="AL360" s="4"/>
      <c r="AO360" s="4"/>
      <c r="AP360" s="5"/>
      <c r="AQ360" s="4"/>
      <c r="AT360" s="4"/>
      <c r="AU360" s="5"/>
      <c r="AV360" s="4"/>
      <c r="AY360" s="4"/>
      <c r="AZ360" s="5"/>
      <c r="BA360" s="4"/>
      <c r="BD360" s="4"/>
      <c r="BE360" s="5"/>
      <c r="BF360" s="4"/>
      <c r="BI360" s="4"/>
      <c r="BJ360" s="5"/>
      <c r="BK360" s="4"/>
      <c r="BO360" s="4"/>
      <c r="BP360" s="5"/>
      <c r="BQ360" s="4"/>
    </row>
    <row r="361" spans="5:69" s="3" customFormat="1" ht="14.4" x14ac:dyDescent="0.3">
      <c r="E361" s="57"/>
      <c r="F361" s="44"/>
      <c r="G361" s="45"/>
      <c r="H361" s="45"/>
      <c r="I361" s="57"/>
      <c r="K361" s="4"/>
      <c r="L361" s="5"/>
      <c r="M361" s="4"/>
      <c r="P361" s="4"/>
      <c r="Q361" s="5"/>
      <c r="R361" s="4"/>
      <c r="U361" s="4"/>
      <c r="V361" s="5"/>
      <c r="W361" s="4"/>
      <c r="Z361" s="4"/>
      <c r="AA361" s="5"/>
      <c r="AB361" s="4"/>
      <c r="AE361" s="4"/>
      <c r="AF361" s="5"/>
      <c r="AG361" s="4"/>
      <c r="AJ361" s="4"/>
      <c r="AK361" s="5"/>
      <c r="AL361" s="4"/>
      <c r="AO361" s="4"/>
      <c r="AP361" s="5"/>
      <c r="AQ361" s="4"/>
      <c r="AT361" s="4"/>
      <c r="AU361" s="5"/>
      <c r="AV361" s="4"/>
      <c r="AY361" s="4"/>
      <c r="AZ361" s="5"/>
      <c r="BA361" s="4"/>
      <c r="BD361" s="4"/>
      <c r="BE361" s="5"/>
      <c r="BF361" s="4"/>
      <c r="BI361" s="4"/>
      <c r="BJ361" s="5"/>
      <c r="BK361" s="4"/>
      <c r="BO361" s="4"/>
      <c r="BP361" s="5"/>
      <c r="BQ361" s="4"/>
    </row>
    <row r="362" spans="5:69" s="3" customFormat="1" ht="14.4" x14ac:dyDescent="0.3">
      <c r="E362" s="57"/>
      <c r="F362" s="44"/>
      <c r="G362" s="45"/>
      <c r="H362" s="45"/>
      <c r="I362" s="57"/>
      <c r="K362" s="4"/>
      <c r="L362" s="5"/>
      <c r="M362" s="4"/>
      <c r="P362" s="4"/>
      <c r="Q362" s="5"/>
      <c r="R362" s="4"/>
      <c r="U362" s="4"/>
      <c r="V362" s="5"/>
      <c r="W362" s="4"/>
      <c r="Z362" s="4"/>
      <c r="AA362" s="5"/>
      <c r="AB362" s="4"/>
      <c r="AE362" s="4"/>
      <c r="AF362" s="5"/>
      <c r="AG362" s="4"/>
      <c r="AJ362" s="4"/>
      <c r="AK362" s="5"/>
      <c r="AL362" s="4"/>
      <c r="AO362" s="4"/>
      <c r="AP362" s="5"/>
      <c r="AQ362" s="4"/>
      <c r="AT362" s="4"/>
      <c r="AU362" s="5"/>
      <c r="AV362" s="4"/>
      <c r="AY362" s="4"/>
      <c r="AZ362" s="5"/>
      <c r="BA362" s="4"/>
      <c r="BD362" s="4"/>
      <c r="BE362" s="5"/>
      <c r="BF362" s="4"/>
      <c r="BI362" s="4"/>
      <c r="BJ362" s="5"/>
      <c r="BK362" s="4"/>
      <c r="BO362" s="4"/>
      <c r="BP362" s="5"/>
      <c r="BQ362" s="4"/>
    </row>
    <row r="363" spans="5:69" s="3" customFormat="1" ht="14.4" x14ac:dyDescent="0.3">
      <c r="E363" s="57"/>
      <c r="F363" s="44"/>
      <c r="G363" s="45"/>
      <c r="H363" s="45"/>
      <c r="I363" s="57"/>
      <c r="K363" s="4"/>
      <c r="L363" s="5"/>
      <c r="M363" s="4"/>
      <c r="P363" s="4"/>
      <c r="Q363" s="5"/>
      <c r="R363" s="4"/>
      <c r="U363" s="4"/>
      <c r="V363" s="5"/>
      <c r="W363" s="4"/>
      <c r="Z363" s="4"/>
      <c r="AA363" s="5"/>
      <c r="AB363" s="4"/>
      <c r="AE363" s="4"/>
      <c r="AF363" s="5"/>
      <c r="AG363" s="4"/>
      <c r="AJ363" s="4"/>
      <c r="AK363" s="5"/>
      <c r="AL363" s="4"/>
      <c r="AO363" s="4"/>
      <c r="AP363" s="5"/>
      <c r="AQ363" s="4"/>
      <c r="AT363" s="4"/>
      <c r="AU363" s="5"/>
      <c r="AV363" s="4"/>
      <c r="AY363" s="4"/>
      <c r="AZ363" s="5"/>
      <c r="BA363" s="4"/>
      <c r="BD363" s="4"/>
      <c r="BE363" s="5"/>
      <c r="BF363" s="4"/>
      <c r="BI363" s="4"/>
      <c r="BJ363" s="5"/>
      <c r="BK363" s="4"/>
      <c r="BO363" s="4"/>
      <c r="BP363" s="5"/>
      <c r="BQ363" s="4"/>
    </row>
    <row r="364" spans="5:69" s="3" customFormat="1" ht="14.4" x14ac:dyDescent="0.3">
      <c r="E364" s="57"/>
      <c r="F364" s="44"/>
      <c r="G364" s="45"/>
      <c r="H364" s="45"/>
      <c r="I364" s="57"/>
      <c r="K364" s="4"/>
      <c r="L364" s="5"/>
      <c r="M364" s="4"/>
      <c r="P364" s="4"/>
      <c r="Q364" s="5"/>
      <c r="R364" s="4"/>
      <c r="U364" s="4"/>
      <c r="V364" s="5"/>
      <c r="W364" s="4"/>
      <c r="Z364" s="4"/>
      <c r="AA364" s="5"/>
      <c r="AB364" s="4"/>
      <c r="AE364" s="4"/>
      <c r="AF364" s="5"/>
      <c r="AG364" s="4"/>
      <c r="AJ364" s="4"/>
      <c r="AK364" s="5"/>
      <c r="AL364" s="4"/>
      <c r="AO364" s="4"/>
      <c r="AP364" s="5"/>
      <c r="AQ364" s="4"/>
      <c r="AT364" s="4"/>
      <c r="AU364" s="5"/>
      <c r="AV364" s="4"/>
      <c r="AY364" s="4"/>
      <c r="AZ364" s="5"/>
      <c r="BA364" s="4"/>
      <c r="BD364" s="4"/>
      <c r="BE364" s="5"/>
      <c r="BF364" s="4"/>
      <c r="BI364" s="4"/>
      <c r="BJ364" s="5"/>
      <c r="BK364" s="4"/>
      <c r="BO364" s="4"/>
      <c r="BP364" s="5"/>
      <c r="BQ364" s="4"/>
    </row>
    <row r="365" spans="5:69" s="3" customFormat="1" ht="14.4" x14ac:dyDescent="0.3">
      <c r="E365" s="57"/>
      <c r="F365" s="44"/>
      <c r="G365" s="45"/>
      <c r="H365" s="45"/>
      <c r="I365" s="57"/>
      <c r="K365" s="4"/>
      <c r="L365" s="5"/>
      <c r="M365" s="4"/>
      <c r="P365" s="4"/>
      <c r="Q365" s="5"/>
      <c r="R365" s="4"/>
      <c r="U365" s="4"/>
      <c r="V365" s="5"/>
      <c r="W365" s="4"/>
      <c r="Z365" s="4"/>
      <c r="AA365" s="5"/>
      <c r="AB365" s="4"/>
      <c r="AE365" s="4"/>
      <c r="AF365" s="5"/>
      <c r="AG365" s="4"/>
      <c r="AJ365" s="4"/>
      <c r="AK365" s="5"/>
      <c r="AL365" s="4"/>
      <c r="AO365" s="4"/>
      <c r="AP365" s="5"/>
      <c r="AQ365" s="4"/>
      <c r="AT365" s="4"/>
      <c r="AU365" s="5"/>
      <c r="AV365" s="4"/>
      <c r="AY365" s="4"/>
      <c r="AZ365" s="5"/>
      <c r="BA365" s="4"/>
      <c r="BD365" s="4"/>
      <c r="BE365" s="5"/>
      <c r="BF365" s="4"/>
      <c r="BI365" s="4"/>
      <c r="BJ365" s="5"/>
      <c r="BK365" s="4"/>
      <c r="BO365" s="4"/>
      <c r="BP365" s="5"/>
      <c r="BQ365" s="4"/>
    </row>
    <row r="366" spans="5:69" s="3" customFormat="1" ht="14.4" x14ac:dyDescent="0.3">
      <c r="E366" s="57"/>
      <c r="F366" s="44"/>
      <c r="G366" s="45"/>
      <c r="H366" s="45"/>
      <c r="I366" s="57"/>
      <c r="K366" s="4"/>
      <c r="L366" s="5"/>
      <c r="M366" s="4"/>
      <c r="P366" s="4"/>
      <c r="Q366" s="5"/>
      <c r="R366" s="4"/>
      <c r="U366" s="4"/>
      <c r="V366" s="5"/>
      <c r="W366" s="4"/>
      <c r="Z366" s="4"/>
      <c r="AA366" s="5"/>
      <c r="AB366" s="4"/>
      <c r="AE366" s="4"/>
      <c r="AF366" s="5"/>
      <c r="AG366" s="4"/>
      <c r="AJ366" s="4"/>
      <c r="AK366" s="5"/>
      <c r="AL366" s="4"/>
      <c r="AO366" s="4"/>
      <c r="AP366" s="5"/>
      <c r="AQ366" s="4"/>
      <c r="AT366" s="4"/>
      <c r="AU366" s="5"/>
      <c r="AV366" s="4"/>
      <c r="AY366" s="4"/>
      <c r="AZ366" s="5"/>
      <c r="BA366" s="4"/>
      <c r="BD366" s="4"/>
      <c r="BE366" s="5"/>
      <c r="BF366" s="4"/>
      <c r="BI366" s="4"/>
      <c r="BJ366" s="5"/>
      <c r="BK366" s="4"/>
      <c r="BO366" s="4"/>
      <c r="BP366" s="5"/>
      <c r="BQ366" s="4"/>
    </row>
    <row r="367" spans="5:69" s="3" customFormat="1" ht="14.4" x14ac:dyDescent="0.3">
      <c r="E367" s="57"/>
      <c r="F367" s="44"/>
      <c r="G367" s="45"/>
      <c r="H367" s="45"/>
      <c r="I367" s="57"/>
      <c r="K367" s="4"/>
      <c r="L367" s="5"/>
      <c r="M367" s="4"/>
      <c r="P367" s="4"/>
      <c r="Q367" s="5"/>
      <c r="R367" s="4"/>
      <c r="U367" s="4"/>
      <c r="V367" s="5"/>
      <c r="W367" s="4"/>
      <c r="Z367" s="4"/>
      <c r="AA367" s="5"/>
      <c r="AB367" s="4"/>
      <c r="AE367" s="4"/>
      <c r="AF367" s="5"/>
      <c r="AG367" s="4"/>
      <c r="AJ367" s="4"/>
      <c r="AK367" s="5"/>
      <c r="AL367" s="4"/>
      <c r="AO367" s="4"/>
      <c r="AP367" s="5"/>
      <c r="AQ367" s="4"/>
      <c r="AT367" s="4"/>
      <c r="AU367" s="5"/>
      <c r="AV367" s="4"/>
      <c r="AY367" s="4"/>
      <c r="AZ367" s="5"/>
      <c r="BA367" s="4"/>
      <c r="BD367" s="4"/>
      <c r="BE367" s="5"/>
      <c r="BF367" s="4"/>
      <c r="BI367" s="4"/>
      <c r="BJ367" s="5"/>
      <c r="BK367" s="4"/>
      <c r="BO367" s="4"/>
      <c r="BP367" s="5"/>
      <c r="BQ367" s="4"/>
    </row>
    <row r="368" spans="5:69" s="3" customFormat="1" ht="14.4" x14ac:dyDescent="0.3">
      <c r="E368" s="57"/>
      <c r="F368" s="44"/>
      <c r="G368" s="45"/>
      <c r="H368" s="45"/>
      <c r="I368" s="57"/>
      <c r="K368" s="4"/>
      <c r="L368" s="5"/>
      <c r="M368" s="4"/>
      <c r="P368" s="4"/>
      <c r="Q368" s="5"/>
      <c r="R368" s="4"/>
      <c r="U368" s="4"/>
      <c r="V368" s="5"/>
      <c r="W368" s="4"/>
      <c r="Z368" s="4"/>
      <c r="AA368" s="5"/>
      <c r="AB368" s="4"/>
      <c r="AE368" s="4"/>
      <c r="AF368" s="5"/>
      <c r="AG368" s="4"/>
      <c r="AJ368" s="4"/>
      <c r="AK368" s="5"/>
      <c r="AL368" s="4"/>
      <c r="AO368" s="4"/>
      <c r="AP368" s="5"/>
      <c r="AQ368" s="4"/>
      <c r="AT368" s="4"/>
      <c r="AU368" s="5"/>
      <c r="AV368" s="4"/>
      <c r="AY368" s="4"/>
      <c r="AZ368" s="5"/>
      <c r="BA368" s="4"/>
      <c r="BD368" s="4"/>
      <c r="BE368" s="5"/>
      <c r="BF368" s="4"/>
      <c r="BI368" s="4"/>
      <c r="BJ368" s="5"/>
      <c r="BK368" s="4"/>
      <c r="BO368" s="4"/>
      <c r="BP368" s="5"/>
      <c r="BQ368" s="4"/>
    </row>
    <row r="369" spans="5:69" s="3" customFormat="1" ht="14.4" x14ac:dyDescent="0.3">
      <c r="E369" s="57"/>
      <c r="F369" s="44"/>
      <c r="G369" s="45"/>
      <c r="H369" s="45"/>
      <c r="I369" s="57"/>
      <c r="K369" s="4"/>
      <c r="L369" s="5"/>
      <c r="M369" s="4"/>
      <c r="P369" s="4"/>
      <c r="Q369" s="5"/>
      <c r="R369" s="4"/>
      <c r="U369" s="4"/>
      <c r="V369" s="5"/>
      <c r="W369" s="4"/>
      <c r="Z369" s="4"/>
      <c r="AA369" s="5"/>
      <c r="AB369" s="4"/>
      <c r="AE369" s="4"/>
      <c r="AF369" s="5"/>
      <c r="AG369" s="4"/>
      <c r="AJ369" s="4"/>
      <c r="AK369" s="5"/>
      <c r="AL369" s="4"/>
      <c r="AO369" s="4"/>
      <c r="AP369" s="5"/>
      <c r="AQ369" s="4"/>
      <c r="AT369" s="4"/>
      <c r="AU369" s="5"/>
      <c r="AV369" s="4"/>
      <c r="AY369" s="4"/>
      <c r="AZ369" s="5"/>
      <c r="BA369" s="4"/>
      <c r="BD369" s="4"/>
      <c r="BE369" s="5"/>
      <c r="BF369" s="4"/>
      <c r="BI369" s="4"/>
      <c r="BJ369" s="5"/>
      <c r="BK369" s="4"/>
      <c r="BO369" s="4"/>
      <c r="BP369" s="5"/>
      <c r="BQ369" s="4"/>
    </row>
    <row r="370" spans="5:69" s="3" customFormat="1" ht="14.4" x14ac:dyDescent="0.3">
      <c r="E370" s="57"/>
      <c r="F370" s="44"/>
      <c r="G370" s="45"/>
      <c r="H370" s="45"/>
      <c r="I370" s="57"/>
      <c r="K370" s="4"/>
      <c r="L370" s="5"/>
      <c r="M370" s="4"/>
      <c r="P370" s="4"/>
      <c r="Q370" s="5"/>
      <c r="R370" s="4"/>
      <c r="U370" s="4"/>
      <c r="V370" s="5"/>
      <c r="W370" s="4"/>
      <c r="Z370" s="4"/>
      <c r="AA370" s="5"/>
      <c r="AB370" s="4"/>
      <c r="AE370" s="4"/>
      <c r="AF370" s="5"/>
      <c r="AG370" s="4"/>
      <c r="AJ370" s="4"/>
      <c r="AK370" s="5"/>
      <c r="AL370" s="4"/>
      <c r="AO370" s="4"/>
      <c r="AP370" s="5"/>
      <c r="AQ370" s="4"/>
      <c r="AT370" s="4"/>
      <c r="AU370" s="5"/>
      <c r="AV370" s="4"/>
      <c r="AY370" s="4"/>
      <c r="AZ370" s="5"/>
      <c r="BA370" s="4"/>
      <c r="BD370" s="4"/>
      <c r="BE370" s="5"/>
      <c r="BF370" s="4"/>
      <c r="BI370" s="4"/>
      <c r="BJ370" s="5"/>
      <c r="BK370" s="4"/>
      <c r="BO370" s="4"/>
      <c r="BP370" s="5"/>
      <c r="BQ370" s="4"/>
    </row>
    <row r="371" spans="5:69" s="3" customFormat="1" ht="14.4" x14ac:dyDescent="0.3">
      <c r="E371" s="57"/>
      <c r="F371" s="44"/>
      <c r="G371" s="45"/>
      <c r="H371" s="45"/>
      <c r="I371" s="57"/>
      <c r="K371" s="4"/>
      <c r="L371" s="5"/>
      <c r="M371" s="4"/>
      <c r="P371" s="4"/>
      <c r="Q371" s="5"/>
      <c r="R371" s="4"/>
      <c r="U371" s="4"/>
      <c r="V371" s="5"/>
      <c r="W371" s="4"/>
      <c r="Z371" s="4"/>
      <c r="AA371" s="5"/>
      <c r="AB371" s="4"/>
      <c r="AE371" s="4"/>
      <c r="AF371" s="5"/>
      <c r="AG371" s="4"/>
      <c r="AJ371" s="4"/>
      <c r="AK371" s="5"/>
      <c r="AL371" s="4"/>
      <c r="AO371" s="4"/>
      <c r="AP371" s="5"/>
      <c r="AQ371" s="4"/>
      <c r="AT371" s="4"/>
      <c r="AU371" s="5"/>
      <c r="AV371" s="4"/>
      <c r="AY371" s="4"/>
      <c r="AZ371" s="5"/>
      <c r="BA371" s="4"/>
      <c r="BD371" s="4"/>
      <c r="BE371" s="5"/>
      <c r="BF371" s="4"/>
      <c r="BI371" s="4"/>
      <c r="BJ371" s="5"/>
      <c r="BK371" s="4"/>
      <c r="BO371" s="4"/>
      <c r="BP371" s="5"/>
      <c r="BQ371" s="4"/>
    </row>
    <row r="372" spans="5:69" s="3" customFormat="1" ht="14.4" x14ac:dyDescent="0.3">
      <c r="E372" s="57"/>
      <c r="F372" s="44"/>
      <c r="G372" s="45"/>
      <c r="H372" s="45"/>
      <c r="I372" s="57"/>
      <c r="K372" s="4"/>
      <c r="L372" s="5"/>
      <c r="M372" s="4"/>
      <c r="P372" s="4"/>
      <c r="Q372" s="5"/>
      <c r="R372" s="4"/>
      <c r="U372" s="4"/>
      <c r="V372" s="5"/>
      <c r="W372" s="4"/>
      <c r="Z372" s="4"/>
      <c r="AA372" s="5"/>
      <c r="AB372" s="4"/>
      <c r="AE372" s="4"/>
      <c r="AF372" s="5"/>
      <c r="AG372" s="4"/>
      <c r="AJ372" s="4"/>
      <c r="AK372" s="5"/>
      <c r="AL372" s="4"/>
      <c r="AO372" s="4"/>
      <c r="AP372" s="5"/>
      <c r="AQ372" s="4"/>
      <c r="AT372" s="4"/>
      <c r="AU372" s="5"/>
      <c r="AV372" s="4"/>
      <c r="AY372" s="4"/>
      <c r="AZ372" s="5"/>
      <c r="BA372" s="4"/>
      <c r="BD372" s="4"/>
      <c r="BE372" s="5"/>
      <c r="BF372" s="4"/>
      <c r="BI372" s="4"/>
      <c r="BJ372" s="5"/>
      <c r="BK372" s="4"/>
      <c r="BO372" s="4"/>
      <c r="BP372" s="5"/>
      <c r="BQ372" s="4"/>
    </row>
    <row r="373" spans="5:69" s="3" customFormat="1" ht="14.4" x14ac:dyDescent="0.3">
      <c r="E373" s="57"/>
      <c r="F373" s="44"/>
      <c r="G373" s="45"/>
      <c r="H373" s="45"/>
      <c r="I373" s="57"/>
      <c r="K373" s="4"/>
      <c r="L373" s="5"/>
      <c r="M373" s="4"/>
      <c r="P373" s="4"/>
      <c r="Q373" s="5"/>
      <c r="R373" s="4"/>
      <c r="U373" s="4"/>
      <c r="V373" s="5"/>
      <c r="W373" s="4"/>
      <c r="Z373" s="4"/>
      <c r="AA373" s="5"/>
      <c r="AB373" s="4"/>
      <c r="AE373" s="4"/>
      <c r="AF373" s="5"/>
      <c r="AG373" s="4"/>
      <c r="AJ373" s="4"/>
      <c r="AK373" s="5"/>
      <c r="AL373" s="4"/>
      <c r="AO373" s="4"/>
      <c r="AP373" s="5"/>
      <c r="AQ373" s="4"/>
      <c r="AT373" s="4"/>
      <c r="AU373" s="5"/>
      <c r="AV373" s="4"/>
      <c r="AY373" s="4"/>
      <c r="AZ373" s="5"/>
      <c r="BA373" s="4"/>
      <c r="BD373" s="4"/>
      <c r="BE373" s="5"/>
      <c r="BF373" s="4"/>
      <c r="BI373" s="4"/>
      <c r="BJ373" s="5"/>
      <c r="BK373" s="4"/>
      <c r="BO373" s="4"/>
      <c r="BP373" s="5"/>
      <c r="BQ373" s="4"/>
    </row>
    <row r="374" spans="5:69" s="3" customFormat="1" ht="14.4" x14ac:dyDescent="0.3">
      <c r="E374" s="57"/>
      <c r="F374" s="44"/>
      <c r="G374" s="45"/>
      <c r="H374" s="45"/>
      <c r="I374" s="57"/>
      <c r="K374" s="4"/>
      <c r="L374" s="5"/>
      <c r="M374" s="4"/>
      <c r="P374" s="4"/>
      <c r="Q374" s="5"/>
      <c r="R374" s="4"/>
      <c r="U374" s="4"/>
      <c r="V374" s="5"/>
      <c r="W374" s="4"/>
      <c r="Z374" s="4"/>
      <c r="AA374" s="5"/>
      <c r="AB374" s="4"/>
      <c r="AE374" s="4"/>
      <c r="AF374" s="5"/>
      <c r="AG374" s="4"/>
      <c r="AJ374" s="4"/>
      <c r="AK374" s="5"/>
      <c r="AL374" s="4"/>
      <c r="AO374" s="4"/>
      <c r="AP374" s="5"/>
      <c r="AQ374" s="4"/>
      <c r="AT374" s="4"/>
      <c r="AU374" s="5"/>
      <c r="AV374" s="4"/>
      <c r="AY374" s="4"/>
      <c r="AZ374" s="5"/>
      <c r="BA374" s="4"/>
      <c r="BD374" s="4"/>
      <c r="BE374" s="5"/>
      <c r="BF374" s="4"/>
      <c r="BI374" s="4"/>
      <c r="BJ374" s="5"/>
      <c r="BK374" s="4"/>
      <c r="BO374" s="4"/>
      <c r="BP374" s="5"/>
      <c r="BQ374" s="4"/>
    </row>
    <row r="375" spans="5:69" s="3" customFormat="1" ht="14.4" x14ac:dyDescent="0.3">
      <c r="E375" s="57"/>
      <c r="F375" s="44"/>
      <c r="G375" s="45"/>
      <c r="H375" s="45"/>
      <c r="I375" s="57"/>
      <c r="K375" s="4"/>
      <c r="L375" s="5"/>
      <c r="M375" s="4"/>
      <c r="P375" s="4"/>
      <c r="Q375" s="5"/>
      <c r="R375" s="4"/>
      <c r="U375" s="4"/>
      <c r="V375" s="5"/>
      <c r="W375" s="4"/>
      <c r="Z375" s="4"/>
      <c r="AA375" s="5"/>
      <c r="AB375" s="4"/>
      <c r="AE375" s="4"/>
      <c r="AF375" s="5"/>
      <c r="AG375" s="4"/>
      <c r="AJ375" s="4"/>
      <c r="AK375" s="5"/>
      <c r="AL375" s="4"/>
      <c r="AO375" s="4"/>
      <c r="AP375" s="5"/>
      <c r="AQ375" s="4"/>
      <c r="AT375" s="4"/>
      <c r="AU375" s="5"/>
      <c r="AV375" s="4"/>
      <c r="AY375" s="4"/>
      <c r="AZ375" s="5"/>
      <c r="BA375" s="4"/>
      <c r="BD375" s="4"/>
      <c r="BE375" s="5"/>
      <c r="BF375" s="4"/>
      <c r="BI375" s="4"/>
      <c r="BJ375" s="5"/>
      <c r="BK375" s="4"/>
      <c r="BO375" s="4"/>
      <c r="BP375" s="5"/>
      <c r="BQ375" s="4"/>
    </row>
    <row r="376" spans="5:69" s="3" customFormat="1" ht="14.4" x14ac:dyDescent="0.3">
      <c r="E376" s="57"/>
      <c r="F376" s="44"/>
      <c r="G376" s="45"/>
      <c r="H376" s="45"/>
      <c r="I376" s="57"/>
      <c r="K376" s="4"/>
      <c r="L376" s="5"/>
      <c r="M376" s="4"/>
      <c r="P376" s="4"/>
      <c r="Q376" s="5"/>
      <c r="R376" s="4"/>
      <c r="U376" s="4"/>
      <c r="V376" s="5"/>
      <c r="W376" s="4"/>
      <c r="Z376" s="4"/>
      <c r="AA376" s="5"/>
      <c r="AB376" s="4"/>
      <c r="AE376" s="4"/>
      <c r="AF376" s="5"/>
      <c r="AG376" s="4"/>
      <c r="AJ376" s="4"/>
      <c r="AK376" s="5"/>
      <c r="AL376" s="4"/>
      <c r="AO376" s="4"/>
      <c r="AP376" s="5"/>
      <c r="AQ376" s="4"/>
      <c r="AT376" s="4"/>
      <c r="AU376" s="5"/>
      <c r="AV376" s="4"/>
      <c r="AY376" s="4"/>
      <c r="AZ376" s="5"/>
      <c r="BA376" s="4"/>
      <c r="BD376" s="4"/>
      <c r="BE376" s="5"/>
      <c r="BF376" s="4"/>
      <c r="BI376" s="4"/>
      <c r="BJ376" s="5"/>
      <c r="BK376" s="4"/>
      <c r="BO376" s="4"/>
      <c r="BP376" s="5"/>
      <c r="BQ376" s="4"/>
    </row>
    <row r="377" spans="5:69" s="3" customFormat="1" ht="14.4" x14ac:dyDescent="0.3">
      <c r="E377" s="57"/>
      <c r="F377" s="44"/>
      <c r="G377" s="45"/>
      <c r="H377" s="45"/>
      <c r="I377" s="57"/>
      <c r="K377" s="4"/>
      <c r="L377" s="5"/>
      <c r="M377" s="4"/>
      <c r="P377" s="4"/>
      <c r="Q377" s="5"/>
      <c r="R377" s="4"/>
      <c r="U377" s="4"/>
      <c r="V377" s="5"/>
      <c r="W377" s="4"/>
      <c r="Z377" s="4"/>
      <c r="AA377" s="5"/>
      <c r="AB377" s="4"/>
      <c r="AE377" s="4"/>
      <c r="AF377" s="5"/>
      <c r="AG377" s="4"/>
      <c r="AJ377" s="4"/>
      <c r="AK377" s="5"/>
      <c r="AL377" s="4"/>
      <c r="AO377" s="4"/>
      <c r="AP377" s="5"/>
      <c r="AQ377" s="4"/>
      <c r="AT377" s="4"/>
      <c r="AU377" s="5"/>
      <c r="AV377" s="4"/>
      <c r="AY377" s="4"/>
      <c r="AZ377" s="5"/>
      <c r="BA377" s="4"/>
      <c r="BD377" s="4"/>
      <c r="BE377" s="5"/>
      <c r="BF377" s="4"/>
      <c r="BI377" s="4"/>
      <c r="BJ377" s="5"/>
      <c r="BK377" s="4"/>
      <c r="BO377" s="4"/>
      <c r="BP377" s="5"/>
      <c r="BQ377" s="4"/>
    </row>
    <row r="378" spans="5:69" s="3" customFormat="1" ht="14.4" x14ac:dyDescent="0.3">
      <c r="E378" s="57"/>
      <c r="F378" s="44"/>
      <c r="G378" s="45"/>
      <c r="H378" s="45"/>
      <c r="I378" s="57"/>
      <c r="K378" s="4"/>
      <c r="L378" s="5"/>
      <c r="M378" s="4"/>
      <c r="P378" s="4"/>
      <c r="Q378" s="5"/>
      <c r="R378" s="4"/>
      <c r="U378" s="4"/>
      <c r="V378" s="5"/>
      <c r="W378" s="4"/>
      <c r="Z378" s="4"/>
      <c r="AA378" s="5"/>
      <c r="AB378" s="4"/>
      <c r="AE378" s="4"/>
      <c r="AF378" s="5"/>
      <c r="AG378" s="4"/>
      <c r="AJ378" s="4"/>
      <c r="AK378" s="5"/>
      <c r="AL378" s="4"/>
      <c r="AO378" s="4"/>
      <c r="AP378" s="5"/>
      <c r="AQ378" s="4"/>
      <c r="AT378" s="4"/>
      <c r="AU378" s="5"/>
      <c r="AV378" s="4"/>
      <c r="AY378" s="4"/>
      <c r="AZ378" s="5"/>
      <c r="BA378" s="4"/>
      <c r="BD378" s="4"/>
      <c r="BE378" s="5"/>
      <c r="BF378" s="4"/>
      <c r="BI378" s="4"/>
      <c r="BJ378" s="5"/>
      <c r="BK378" s="4"/>
      <c r="BO378" s="4"/>
      <c r="BP378" s="5"/>
      <c r="BQ378" s="4"/>
    </row>
    <row r="379" spans="5:69" s="3" customFormat="1" ht="14.4" x14ac:dyDescent="0.3">
      <c r="E379" s="57"/>
      <c r="F379" s="44"/>
      <c r="G379" s="45"/>
      <c r="H379" s="45"/>
      <c r="I379" s="57"/>
      <c r="K379" s="4"/>
      <c r="L379" s="5"/>
      <c r="M379" s="4"/>
      <c r="P379" s="4"/>
      <c r="Q379" s="5"/>
      <c r="R379" s="4"/>
      <c r="U379" s="4"/>
      <c r="V379" s="5"/>
      <c r="W379" s="4"/>
      <c r="Z379" s="4"/>
      <c r="AA379" s="5"/>
      <c r="AB379" s="4"/>
      <c r="AE379" s="4"/>
      <c r="AF379" s="5"/>
      <c r="AG379" s="4"/>
      <c r="AJ379" s="4"/>
      <c r="AK379" s="5"/>
      <c r="AL379" s="4"/>
      <c r="AO379" s="4"/>
      <c r="AP379" s="5"/>
      <c r="AQ379" s="4"/>
      <c r="AT379" s="4"/>
      <c r="AU379" s="5"/>
      <c r="AV379" s="4"/>
      <c r="AY379" s="4"/>
      <c r="AZ379" s="5"/>
      <c r="BA379" s="4"/>
      <c r="BD379" s="4"/>
      <c r="BE379" s="5"/>
      <c r="BF379" s="4"/>
      <c r="BI379" s="4"/>
      <c r="BJ379" s="5"/>
      <c r="BK379" s="4"/>
      <c r="BO379" s="4"/>
      <c r="BP379" s="5"/>
      <c r="BQ379" s="4"/>
    </row>
    <row r="380" spans="5:69" s="3" customFormat="1" ht="14.4" x14ac:dyDescent="0.3">
      <c r="E380" s="57"/>
      <c r="F380" s="44"/>
      <c r="G380" s="45"/>
      <c r="H380" s="45"/>
      <c r="I380" s="57"/>
      <c r="K380" s="4"/>
      <c r="L380" s="5"/>
      <c r="M380" s="4"/>
      <c r="P380" s="4"/>
      <c r="Q380" s="5"/>
      <c r="R380" s="4"/>
      <c r="U380" s="4"/>
      <c r="V380" s="5"/>
      <c r="W380" s="4"/>
      <c r="Z380" s="4"/>
      <c r="AA380" s="5"/>
      <c r="AB380" s="4"/>
      <c r="AE380" s="4"/>
      <c r="AF380" s="5"/>
      <c r="AG380" s="4"/>
      <c r="AJ380" s="4"/>
      <c r="AK380" s="5"/>
      <c r="AL380" s="4"/>
      <c r="AO380" s="4"/>
      <c r="AP380" s="5"/>
      <c r="AQ380" s="4"/>
      <c r="AT380" s="4"/>
      <c r="AU380" s="5"/>
      <c r="AV380" s="4"/>
      <c r="AY380" s="4"/>
      <c r="AZ380" s="5"/>
      <c r="BA380" s="4"/>
      <c r="BD380" s="4"/>
      <c r="BE380" s="5"/>
      <c r="BF380" s="4"/>
      <c r="BI380" s="4"/>
      <c r="BJ380" s="5"/>
      <c r="BK380" s="4"/>
      <c r="BO380" s="4"/>
      <c r="BP380" s="5"/>
      <c r="BQ380" s="4"/>
    </row>
    <row r="381" spans="5:69" s="3" customFormat="1" ht="14.4" x14ac:dyDescent="0.3">
      <c r="E381" s="57"/>
      <c r="F381" s="44"/>
      <c r="G381" s="45"/>
      <c r="H381" s="45"/>
      <c r="I381" s="57"/>
      <c r="K381" s="4"/>
      <c r="L381" s="5"/>
      <c r="M381" s="4"/>
      <c r="P381" s="4"/>
      <c r="Q381" s="5"/>
      <c r="R381" s="4"/>
      <c r="U381" s="4"/>
      <c r="V381" s="5"/>
      <c r="W381" s="4"/>
      <c r="Z381" s="4"/>
      <c r="AA381" s="5"/>
      <c r="AB381" s="4"/>
      <c r="AE381" s="4"/>
      <c r="AF381" s="5"/>
      <c r="AG381" s="4"/>
      <c r="AJ381" s="4"/>
      <c r="AK381" s="5"/>
      <c r="AL381" s="4"/>
      <c r="AO381" s="4"/>
      <c r="AP381" s="5"/>
      <c r="AQ381" s="4"/>
      <c r="AT381" s="4"/>
      <c r="AU381" s="5"/>
      <c r="AV381" s="4"/>
      <c r="AY381" s="4"/>
      <c r="AZ381" s="5"/>
      <c r="BA381" s="4"/>
      <c r="BD381" s="4"/>
      <c r="BE381" s="5"/>
      <c r="BF381" s="4"/>
      <c r="BI381" s="4"/>
      <c r="BJ381" s="5"/>
      <c r="BK381" s="4"/>
      <c r="BO381" s="4"/>
      <c r="BP381" s="5"/>
      <c r="BQ381" s="4"/>
    </row>
    <row r="382" spans="5:69" s="3" customFormat="1" ht="14.4" x14ac:dyDescent="0.3">
      <c r="E382" s="57"/>
      <c r="F382" s="44"/>
      <c r="G382" s="45"/>
      <c r="H382" s="45"/>
      <c r="I382" s="57"/>
      <c r="K382" s="4"/>
      <c r="L382" s="5"/>
      <c r="M382" s="4"/>
      <c r="P382" s="4"/>
      <c r="Q382" s="5"/>
      <c r="R382" s="4"/>
      <c r="U382" s="4"/>
      <c r="V382" s="5"/>
      <c r="W382" s="4"/>
      <c r="Z382" s="4"/>
      <c r="AA382" s="5"/>
      <c r="AB382" s="4"/>
      <c r="AE382" s="4"/>
      <c r="AF382" s="5"/>
      <c r="AG382" s="4"/>
      <c r="AJ382" s="4"/>
      <c r="AK382" s="5"/>
      <c r="AL382" s="4"/>
      <c r="AO382" s="4"/>
      <c r="AP382" s="5"/>
      <c r="AQ382" s="4"/>
      <c r="AT382" s="4"/>
      <c r="AU382" s="5"/>
      <c r="AV382" s="4"/>
      <c r="AY382" s="4"/>
      <c r="AZ382" s="5"/>
      <c r="BA382" s="4"/>
      <c r="BD382" s="4"/>
      <c r="BE382" s="5"/>
      <c r="BF382" s="4"/>
      <c r="BI382" s="4"/>
      <c r="BJ382" s="5"/>
      <c r="BK382" s="4"/>
      <c r="BO382" s="4"/>
      <c r="BP382" s="5"/>
      <c r="BQ382" s="4"/>
    </row>
    <row r="383" spans="5:69" s="3" customFormat="1" ht="14.4" x14ac:dyDescent="0.3">
      <c r="E383" s="57"/>
      <c r="F383" s="44"/>
      <c r="G383" s="45"/>
      <c r="H383" s="45"/>
      <c r="I383" s="57"/>
      <c r="K383" s="4"/>
      <c r="L383" s="5"/>
      <c r="M383" s="4"/>
      <c r="P383" s="4"/>
      <c r="Q383" s="5"/>
      <c r="R383" s="4"/>
      <c r="U383" s="4"/>
      <c r="V383" s="5"/>
      <c r="W383" s="4"/>
      <c r="Z383" s="4"/>
      <c r="AA383" s="5"/>
      <c r="AB383" s="4"/>
      <c r="AE383" s="4"/>
      <c r="AF383" s="5"/>
      <c r="AG383" s="4"/>
      <c r="AJ383" s="4"/>
      <c r="AK383" s="5"/>
      <c r="AL383" s="4"/>
      <c r="AO383" s="4"/>
      <c r="AP383" s="5"/>
      <c r="AQ383" s="4"/>
      <c r="AT383" s="4"/>
      <c r="AU383" s="5"/>
      <c r="AV383" s="4"/>
      <c r="AY383" s="4"/>
      <c r="AZ383" s="5"/>
      <c r="BA383" s="4"/>
      <c r="BD383" s="4"/>
      <c r="BE383" s="5"/>
      <c r="BF383" s="4"/>
      <c r="BI383" s="4"/>
      <c r="BJ383" s="5"/>
      <c r="BK383" s="4"/>
      <c r="BO383" s="4"/>
      <c r="BP383" s="5"/>
      <c r="BQ383" s="4"/>
    </row>
    <row r="384" spans="5:69" s="3" customFormat="1" ht="14.4" x14ac:dyDescent="0.3">
      <c r="E384" s="57"/>
      <c r="F384" s="44"/>
      <c r="G384" s="45"/>
      <c r="H384" s="45"/>
      <c r="I384" s="57"/>
      <c r="K384" s="4"/>
      <c r="L384" s="5"/>
      <c r="M384" s="4"/>
      <c r="P384" s="4"/>
      <c r="Q384" s="5"/>
      <c r="R384" s="4"/>
      <c r="U384" s="4"/>
      <c r="V384" s="5"/>
      <c r="W384" s="4"/>
      <c r="Z384" s="4"/>
      <c r="AA384" s="5"/>
      <c r="AB384" s="4"/>
      <c r="AE384" s="4"/>
      <c r="AF384" s="5"/>
      <c r="AG384" s="4"/>
      <c r="AJ384" s="4"/>
      <c r="AK384" s="5"/>
      <c r="AL384" s="4"/>
      <c r="AO384" s="4"/>
      <c r="AP384" s="5"/>
      <c r="AQ384" s="4"/>
      <c r="AT384" s="4"/>
      <c r="AU384" s="5"/>
      <c r="AV384" s="4"/>
      <c r="AY384" s="4"/>
      <c r="AZ384" s="5"/>
      <c r="BA384" s="4"/>
      <c r="BD384" s="4"/>
      <c r="BE384" s="5"/>
      <c r="BF384" s="4"/>
      <c r="BI384" s="4"/>
      <c r="BJ384" s="5"/>
      <c r="BK384" s="4"/>
      <c r="BO384" s="4"/>
      <c r="BP384" s="5"/>
      <c r="BQ384" s="4"/>
    </row>
    <row r="385" spans="3:69" s="3" customFormat="1" ht="14.4" x14ac:dyDescent="0.3">
      <c r="E385" s="57"/>
      <c r="F385" s="44"/>
      <c r="G385" s="45"/>
      <c r="H385" s="45"/>
      <c r="I385" s="57"/>
      <c r="K385" s="4"/>
      <c r="L385" s="5"/>
      <c r="M385" s="4"/>
      <c r="P385" s="4"/>
      <c r="Q385" s="5"/>
      <c r="R385" s="4"/>
      <c r="U385" s="4"/>
      <c r="V385" s="5"/>
      <c r="W385" s="4"/>
      <c r="Z385" s="4"/>
      <c r="AA385" s="5"/>
      <c r="AB385" s="4"/>
      <c r="AE385" s="4"/>
      <c r="AF385" s="5"/>
      <c r="AG385" s="4"/>
      <c r="AJ385" s="4"/>
      <c r="AK385" s="5"/>
      <c r="AL385" s="4"/>
      <c r="AO385" s="4"/>
      <c r="AP385" s="5"/>
      <c r="AQ385" s="4"/>
      <c r="AT385" s="4"/>
      <c r="AU385" s="5"/>
      <c r="AV385" s="4"/>
      <c r="AY385" s="4"/>
      <c r="AZ385" s="5"/>
      <c r="BA385" s="4"/>
      <c r="BD385" s="4"/>
      <c r="BE385" s="5"/>
      <c r="BF385" s="4"/>
      <c r="BI385" s="4"/>
      <c r="BJ385" s="5"/>
      <c r="BK385" s="4"/>
      <c r="BO385" s="4"/>
      <c r="BP385" s="5"/>
      <c r="BQ385" s="4"/>
    </row>
    <row r="386" spans="3:69" s="3" customFormat="1" ht="14.4" x14ac:dyDescent="0.3">
      <c r="E386" s="57"/>
      <c r="F386" s="44"/>
      <c r="G386" s="45"/>
      <c r="H386" s="45"/>
      <c r="I386" s="57"/>
      <c r="K386" s="4"/>
      <c r="L386" s="5"/>
      <c r="M386" s="4"/>
      <c r="P386" s="4"/>
      <c r="Q386" s="5"/>
      <c r="R386" s="4"/>
      <c r="U386" s="4"/>
      <c r="V386" s="5"/>
      <c r="W386" s="4"/>
      <c r="Z386" s="4"/>
      <c r="AA386" s="5"/>
      <c r="AB386" s="4"/>
      <c r="AE386" s="4"/>
      <c r="AF386" s="5"/>
      <c r="AG386" s="4"/>
      <c r="AJ386" s="4"/>
      <c r="AK386" s="5"/>
      <c r="AL386" s="4"/>
      <c r="AO386" s="4"/>
      <c r="AP386" s="5"/>
      <c r="AQ386" s="4"/>
      <c r="AT386" s="4"/>
      <c r="AU386" s="5"/>
      <c r="AV386" s="4"/>
      <c r="AY386" s="4"/>
      <c r="AZ386" s="5"/>
      <c r="BA386" s="4"/>
      <c r="BD386" s="4"/>
      <c r="BE386" s="5"/>
      <c r="BF386" s="4"/>
      <c r="BI386" s="4"/>
      <c r="BJ386" s="5"/>
      <c r="BK386" s="4"/>
      <c r="BO386" s="4"/>
      <c r="BP386" s="5"/>
      <c r="BQ386" s="4"/>
    </row>
    <row r="387" spans="3:69" s="3" customFormat="1" ht="14.4" x14ac:dyDescent="0.3">
      <c r="E387" s="57"/>
      <c r="F387" s="44"/>
      <c r="G387" s="45"/>
      <c r="H387" s="45"/>
      <c r="I387" s="57"/>
      <c r="K387" s="4"/>
      <c r="L387" s="5"/>
      <c r="M387" s="4"/>
      <c r="P387" s="4"/>
      <c r="Q387" s="5"/>
      <c r="R387" s="4"/>
      <c r="U387" s="4"/>
      <c r="V387" s="5"/>
      <c r="W387" s="4"/>
      <c r="Z387" s="4"/>
      <c r="AA387" s="5"/>
      <c r="AB387" s="4"/>
      <c r="AE387" s="4"/>
      <c r="AF387" s="5"/>
      <c r="AG387" s="4"/>
      <c r="AJ387" s="4"/>
      <c r="AK387" s="5"/>
      <c r="AL387" s="4"/>
      <c r="AO387" s="4"/>
      <c r="AP387" s="5"/>
      <c r="AQ387" s="4"/>
      <c r="AT387" s="4"/>
      <c r="AU387" s="5"/>
      <c r="AV387" s="4"/>
      <c r="AY387" s="4"/>
      <c r="AZ387" s="5"/>
      <c r="BA387" s="4"/>
      <c r="BD387" s="4"/>
      <c r="BE387" s="5"/>
      <c r="BF387" s="4"/>
      <c r="BI387" s="4"/>
      <c r="BJ387" s="5"/>
      <c r="BK387" s="4"/>
      <c r="BO387" s="4"/>
      <c r="BP387" s="5"/>
      <c r="BQ387" s="4"/>
    </row>
    <row r="388" spans="3:69" ht="14.4" x14ac:dyDescent="0.3">
      <c r="C388" s="3"/>
      <c r="D388" s="3"/>
    </row>
    <row r="389" spans="3:69" ht="14.4" x14ac:dyDescent="0.3">
      <c r="C389" s="3"/>
      <c r="D389" s="3"/>
    </row>
    <row r="390" spans="3:69" ht="14.4" x14ac:dyDescent="0.3">
      <c r="C390" s="3"/>
      <c r="D390" s="3"/>
    </row>
    <row r="391" spans="3:69" ht="14.4" x14ac:dyDescent="0.3">
      <c r="C391" s="3"/>
      <c r="D391" s="3"/>
    </row>
    <row r="392" spans="3:69" ht="14.4" x14ac:dyDescent="0.3">
      <c r="C392" s="3"/>
      <c r="D392" s="3"/>
    </row>
    <row r="393" spans="3:69" ht="14.4" x14ac:dyDescent="0.3">
      <c r="C393" s="3"/>
      <c r="D393" s="3"/>
    </row>
    <row r="394" spans="3:69" ht="14.4" x14ac:dyDescent="0.3">
      <c r="C394" s="3"/>
      <c r="D394" s="3"/>
    </row>
    <row r="395" spans="3:69" ht="14.4" x14ac:dyDescent="0.3">
      <c r="C395" s="3"/>
      <c r="D395" s="3"/>
    </row>
    <row r="396" spans="3:69" ht="14.4" x14ac:dyDescent="0.3">
      <c r="C396" s="3"/>
      <c r="D396" s="3"/>
    </row>
    <row r="397" spans="3:69" ht="14.4" x14ac:dyDescent="0.3">
      <c r="C397" s="3"/>
      <c r="D397" s="3"/>
    </row>
    <row r="398" spans="3:69" ht="14.4" x14ac:dyDescent="0.3">
      <c r="C398" s="3"/>
      <c r="D398" s="3"/>
    </row>
    <row r="399" spans="3:69" ht="14.4" x14ac:dyDescent="0.3">
      <c r="C399" s="3"/>
      <c r="D399" s="3"/>
    </row>
    <row r="400" spans="3:69" ht="14.4" x14ac:dyDescent="0.3">
      <c r="C400" s="3"/>
      <c r="D400" s="3"/>
    </row>
    <row r="401" spans="3:4" ht="14.4" x14ac:dyDescent="0.3">
      <c r="C401" s="3"/>
      <c r="D401" s="3"/>
    </row>
    <row r="402" spans="3:4" ht="14.4" x14ac:dyDescent="0.3">
      <c r="C402" s="3"/>
      <c r="D402" s="3"/>
    </row>
    <row r="403" spans="3:4" ht="14.4" x14ac:dyDescent="0.3">
      <c r="C403" s="3"/>
      <c r="D403" s="3"/>
    </row>
    <row r="404" spans="3:4" ht="14.4" x14ac:dyDescent="0.3">
      <c r="C404" s="3"/>
      <c r="D404" s="3"/>
    </row>
    <row r="405" spans="3:4" ht="14.4" x14ac:dyDescent="0.3">
      <c r="C405" s="3"/>
      <c r="D405" s="3"/>
    </row>
    <row r="406" spans="3:4" ht="14.4" x14ac:dyDescent="0.3">
      <c r="C406" s="3"/>
      <c r="D406" s="3"/>
    </row>
    <row r="407" spans="3:4" ht="14.4" x14ac:dyDescent="0.3">
      <c r="C407" s="3"/>
      <c r="D407" s="3"/>
    </row>
    <row r="408" spans="3:4" ht="14.4" x14ac:dyDescent="0.3">
      <c r="C408" s="3"/>
      <c r="D408" s="3"/>
    </row>
    <row r="409" spans="3:4" ht="14.4" x14ac:dyDescent="0.3">
      <c r="C409" s="3"/>
      <c r="D409" s="3"/>
    </row>
    <row r="410" spans="3:4" ht="14.4" x14ac:dyDescent="0.3">
      <c r="C410" s="3"/>
      <c r="D410" s="3"/>
    </row>
    <row r="411" spans="3:4" ht="14.4" x14ac:dyDescent="0.3">
      <c r="C411" s="3"/>
      <c r="D411" s="3"/>
    </row>
    <row r="412" spans="3:4" ht="14.4" x14ac:dyDescent="0.3">
      <c r="C412" s="3"/>
      <c r="D412" s="3"/>
    </row>
    <row r="413" spans="3:4" ht="14.4" x14ac:dyDescent="0.3">
      <c r="C413" s="3"/>
      <c r="D413" s="3"/>
    </row>
    <row r="414" spans="3:4" ht="14.4" x14ac:dyDescent="0.3">
      <c r="C414" s="3"/>
      <c r="D414" s="3"/>
    </row>
    <row r="415" spans="3:4" ht="14.4" x14ac:dyDescent="0.3">
      <c r="C415" s="3"/>
      <c r="D415" s="3"/>
    </row>
    <row r="416" spans="3:4" ht="14.4" x14ac:dyDescent="0.3">
      <c r="C416" s="3"/>
      <c r="D416" s="3"/>
    </row>
    <row r="417" spans="3:4" ht="14.4" x14ac:dyDescent="0.3">
      <c r="C417" s="3"/>
      <c r="D417" s="3"/>
    </row>
    <row r="418" spans="3:4" ht="14.4" x14ac:dyDescent="0.3">
      <c r="C418" s="3"/>
      <c r="D418" s="3"/>
    </row>
    <row r="419" spans="3:4" ht="14.4" x14ac:dyDescent="0.3">
      <c r="C419" s="3"/>
      <c r="D419" s="3"/>
    </row>
    <row r="420" spans="3:4" ht="14.4" x14ac:dyDescent="0.3">
      <c r="C420" s="3"/>
      <c r="D420" s="3"/>
    </row>
    <row r="421" spans="3:4" ht="14.4" x14ac:dyDescent="0.3">
      <c r="C421" s="3"/>
      <c r="D421" s="3"/>
    </row>
    <row r="422" spans="3:4" ht="14.4" x14ac:dyDescent="0.3">
      <c r="C422" s="3"/>
      <c r="D422" s="3"/>
    </row>
    <row r="423" spans="3:4" ht="14.4" x14ac:dyDescent="0.3">
      <c r="C423" s="3"/>
      <c r="D423" s="3"/>
    </row>
    <row r="424" spans="3:4" ht="14.4" x14ac:dyDescent="0.3">
      <c r="C424" s="3"/>
      <c r="D424" s="3"/>
    </row>
    <row r="425" spans="3:4" ht="14.4" x14ac:dyDescent="0.3">
      <c r="C425" s="3"/>
      <c r="D425" s="3"/>
    </row>
    <row r="426" spans="3:4" ht="14.4" x14ac:dyDescent="0.3">
      <c r="C426" s="3"/>
      <c r="D426" s="3"/>
    </row>
    <row r="427" spans="3:4" ht="14.4" x14ac:dyDescent="0.3">
      <c r="C427" s="3"/>
      <c r="D427" s="3"/>
    </row>
    <row r="428" spans="3:4" ht="14.4" x14ac:dyDescent="0.3">
      <c r="C428" s="3"/>
      <c r="D428" s="3"/>
    </row>
  </sheetData>
  <autoFilter ref="E2:E406" xr:uid="{00000000-0009-0000-0000-00000B000000}"/>
  <mergeCells count="26">
    <mergeCell ref="C66:C68"/>
    <mergeCell ref="C70:C72"/>
    <mergeCell ref="C75:C77"/>
    <mergeCell ref="C79:C81"/>
    <mergeCell ref="C84:C86"/>
    <mergeCell ref="C56:C58"/>
    <mergeCell ref="C61:C63"/>
    <mergeCell ref="C8:C15"/>
    <mergeCell ref="C18:C25"/>
    <mergeCell ref="C28:C35"/>
    <mergeCell ref="C40:C47"/>
    <mergeCell ref="BN3:BR3"/>
    <mergeCell ref="BS3:BW3"/>
    <mergeCell ref="BY3:CC3"/>
    <mergeCell ref="AY3:BC3"/>
    <mergeCell ref="BD3:BH3"/>
    <mergeCell ref="AI3:AM3"/>
    <mergeCell ref="AO3:AS3"/>
    <mergeCell ref="AT3:AX3"/>
    <mergeCell ref="Y3:AC3"/>
    <mergeCell ref="BI3:BM3"/>
    <mergeCell ref="E3:I3"/>
    <mergeCell ref="J3:N3"/>
    <mergeCell ref="O3:S3"/>
    <mergeCell ref="T3:X3"/>
    <mergeCell ref="AD3:AH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W427"/>
  <sheetViews>
    <sheetView zoomScale="70" zoomScaleNormal="70" workbookViewId="0">
      <pane xSplit="3" topLeftCell="D1" activePane="topRight" state="frozen"/>
      <selection activeCell="G35" sqref="G35"/>
      <selection pane="topRight" activeCell="G35" sqref="G35"/>
    </sheetView>
  </sheetViews>
  <sheetFormatPr defaultRowHeight="15.05" outlineLevelRow="1" outlineLevelCol="1" x14ac:dyDescent="0.3"/>
  <cols>
    <col min="1" max="1" width="3" style="3" customWidth="1"/>
    <col min="2" max="2" width="19.6640625" customWidth="1"/>
    <col min="3" max="3" width="12.6640625" customWidth="1"/>
    <col min="4" max="4" width="6.109375" style="69" customWidth="1" outlineLevel="1"/>
    <col min="5" max="5" width="13.88671875" style="51" customWidth="1" outlineLevel="1"/>
    <col min="6" max="6" width="7" style="52" customWidth="1" outlineLevel="1"/>
    <col min="7" max="7" width="9.5546875" style="52" customWidth="1" outlineLevel="1"/>
    <col min="8" max="8" width="9.109375" style="69" customWidth="1" outlineLevel="1"/>
    <col min="9" max="9" width="8" customWidth="1" outlineLevel="1"/>
    <col min="10" max="10" width="6" style="2" customWidth="1" outlineLevel="1"/>
    <col min="11" max="11" width="13.88671875" style="1" customWidth="1" outlineLevel="1"/>
    <col min="12" max="12" width="7.33203125" style="2" customWidth="1" outlineLevel="1"/>
    <col min="13" max="13" width="9.109375" customWidth="1" outlineLevel="1"/>
    <col min="14" max="14" width="8" customWidth="1" outlineLevel="1"/>
    <col min="15" max="15" width="6" style="2" customWidth="1" outlineLevel="1"/>
    <col min="16" max="16" width="13.88671875" style="1" customWidth="1" outlineLevel="1"/>
    <col min="17" max="17" width="6" style="2" customWidth="1" outlineLevel="1"/>
    <col min="18" max="18" width="9.109375" customWidth="1" outlineLevel="1"/>
    <col min="19" max="19" width="8" customWidth="1" outlineLevel="1"/>
    <col min="20" max="20" width="6" style="2" customWidth="1" outlineLevel="1"/>
    <col min="21" max="21" width="13.88671875" style="1" customWidth="1" outlineLevel="1"/>
    <col min="22" max="22" width="6" style="2" customWidth="1" outlineLevel="1"/>
    <col min="23" max="23" width="9.109375" customWidth="1" outlineLevel="1"/>
    <col min="24" max="24" width="8" customWidth="1" outlineLevel="1"/>
    <col min="25" max="25" width="6" style="2" customWidth="1" outlineLevel="1"/>
    <col min="26" max="26" width="13.88671875" style="1" customWidth="1" outlineLevel="1"/>
    <col min="27" max="27" width="9.6640625" style="2" customWidth="1" outlineLevel="1"/>
    <col min="28" max="28" width="9.109375" customWidth="1" outlineLevel="1"/>
    <col min="29" max="29" width="8" customWidth="1" outlineLevel="1"/>
    <col min="30" max="30" width="6" style="2" customWidth="1" outlineLevel="1"/>
    <col min="31" max="31" width="13.88671875" style="1" customWidth="1" outlineLevel="1"/>
    <col min="32" max="32" width="9.33203125" style="2" customWidth="1" outlineLevel="1"/>
    <col min="33" max="33" width="9.109375" customWidth="1" outlineLevel="1"/>
    <col min="34" max="34" width="8" customWidth="1"/>
    <col min="35" max="35" width="6" style="2" customWidth="1"/>
    <col min="36" max="36" width="13.88671875" style="1" customWidth="1"/>
    <col min="37" max="37" width="6" style="2" customWidth="1"/>
    <col min="39" max="39" width="2" customWidth="1"/>
    <col min="40" max="40" width="6.6640625" style="2" customWidth="1" outlineLevel="1"/>
    <col min="41" max="41" width="9.33203125" style="1" customWidth="1" outlineLevel="1"/>
    <col min="42" max="42" width="13.5546875" style="2" customWidth="1" outlineLevel="1"/>
    <col min="43" max="43" width="9.109375" customWidth="1" outlineLevel="1"/>
    <col min="44" max="44" width="8" customWidth="1" outlineLevel="1"/>
    <col min="45" max="45" width="8.5546875" style="2" customWidth="1" outlineLevel="1"/>
    <col min="46" max="46" width="7.44140625" style="1" customWidth="1" outlineLevel="1"/>
    <col min="47" max="47" width="13.109375" style="2" customWidth="1" outlineLevel="1"/>
    <col min="48" max="48" width="7" customWidth="1" outlineLevel="1"/>
    <col min="49" max="49" width="9.44140625" customWidth="1" outlineLevel="1"/>
    <col min="50" max="50" width="9.5546875" style="2" customWidth="1" outlineLevel="1"/>
    <col min="51" max="51" width="6" style="1" customWidth="1" outlineLevel="1"/>
    <col min="52" max="52" width="11.44140625" style="2" customWidth="1" outlineLevel="1"/>
    <col min="53" max="53" width="6.33203125" customWidth="1" outlineLevel="1"/>
    <col min="54" max="54" width="8.5546875" customWidth="1" outlineLevel="1"/>
    <col min="55" max="55" width="6" style="2" customWidth="1" outlineLevel="1"/>
    <col min="56" max="56" width="5.88671875" style="1" customWidth="1" outlineLevel="1"/>
    <col min="57" max="57" width="11.33203125" style="2" customWidth="1" outlineLevel="1"/>
    <col min="58" max="58" width="6.33203125" customWidth="1" outlineLevel="1"/>
    <col min="59" max="59" width="8" customWidth="1" outlineLevel="1"/>
    <col min="60" max="60" width="6" style="2" customWidth="1" outlineLevel="1"/>
    <col min="61" max="61" width="5.88671875" style="1" customWidth="1" outlineLevel="1"/>
    <col min="62" max="62" width="12.33203125" style="2" customWidth="1" outlineLevel="1"/>
    <col min="63" max="63" width="9.109375" customWidth="1" outlineLevel="1"/>
    <col min="64" max="64" width="9.33203125" style="3" customWidth="1" outlineLevel="1"/>
    <col min="65" max="65" width="8" customWidth="1" outlineLevel="1"/>
    <col min="66" max="66" width="6" style="2" customWidth="1" outlineLevel="1"/>
    <col min="67" max="67" width="13.88671875" style="1" customWidth="1" outlineLevel="1"/>
    <col min="68" max="68" width="6" style="2" customWidth="1" outlineLevel="1"/>
    <col min="69" max="69" width="9.109375" customWidth="1" outlineLevel="1"/>
    <col min="70" max="71" width="9.109375" style="3"/>
    <col min="72" max="72" width="13.44140625" style="3" customWidth="1"/>
    <col min="73" max="74" width="9.109375" style="3"/>
    <col min="75" max="75" width="1.88671875" style="3" customWidth="1"/>
    <col min="76" max="77" width="9.109375" style="3"/>
    <col min="78" max="78" width="12.6640625" style="3" customWidth="1"/>
    <col min="79" max="101" width="9.109375" style="3"/>
  </cols>
  <sheetData>
    <row r="1" spans="2:80" s="20" customFormat="1" thickBot="1" x14ac:dyDescent="0.35">
      <c r="D1" s="32"/>
      <c r="E1" s="33"/>
      <c r="F1" s="34"/>
      <c r="G1" s="34"/>
      <c r="H1" s="32"/>
      <c r="J1" s="21"/>
      <c r="K1" s="22"/>
      <c r="L1" s="21"/>
      <c r="O1" s="21"/>
      <c r="P1" s="22"/>
      <c r="Q1" s="21"/>
      <c r="T1" s="21"/>
      <c r="U1" s="22"/>
      <c r="V1" s="21"/>
      <c r="Y1" s="21"/>
      <c r="Z1" s="22"/>
      <c r="AA1" s="21"/>
      <c r="AD1" s="21"/>
      <c r="AE1" s="22"/>
      <c r="AF1" s="21"/>
      <c r="AI1" s="21"/>
      <c r="AJ1" s="22"/>
      <c r="AK1" s="21"/>
      <c r="AM1" s="23"/>
      <c r="AO1" s="21"/>
      <c r="AP1" s="22"/>
      <c r="AQ1" s="21"/>
      <c r="AT1" s="21"/>
      <c r="AU1" s="22"/>
      <c r="AV1" s="21"/>
      <c r="AY1" s="21"/>
      <c r="AZ1" s="22"/>
      <c r="BA1" s="21"/>
      <c r="BD1" s="21"/>
      <c r="BE1" s="22"/>
      <c r="BF1" s="21"/>
      <c r="BI1" s="21"/>
      <c r="BJ1" s="22"/>
      <c r="BK1" s="21"/>
      <c r="BN1" s="21"/>
      <c r="BO1" s="22"/>
      <c r="BP1" s="21"/>
      <c r="BS1" s="21"/>
      <c r="BT1" s="22"/>
      <c r="BU1" s="21"/>
      <c r="BY1" s="21"/>
      <c r="BZ1" s="22"/>
      <c r="CA1" s="21"/>
    </row>
    <row r="2" spans="2:80" s="3" customFormat="1" ht="15.65" thickTop="1" thickBot="1" x14ac:dyDescent="0.35">
      <c r="B2" s="30" t="s">
        <v>16</v>
      </c>
      <c r="C2" s="31"/>
      <c r="D2" s="134" t="s">
        <v>32</v>
      </c>
      <c r="E2" s="135"/>
      <c r="F2" s="135"/>
      <c r="G2" s="135"/>
      <c r="H2" s="136"/>
      <c r="I2" s="134" t="s">
        <v>33</v>
      </c>
      <c r="J2" s="135"/>
      <c r="K2" s="135"/>
      <c r="L2" s="135"/>
      <c r="M2" s="136"/>
      <c r="N2" s="134" t="s">
        <v>34</v>
      </c>
      <c r="O2" s="135"/>
      <c r="P2" s="135"/>
      <c r="Q2" s="135"/>
      <c r="R2" s="136"/>
      <c r="S2" s="134" t="s">
        <v>35</v>
      </c>
      <c r="T2" s="135"/>
      <c r="U2" s="135"/>
      <c r="V2" s="135"/>
      <c r="W2" s="136"/>
      <c r="X2" s="134" t="s">
        <v>36</v>
      </c>
      <c r="Y2" s="135"/>
      <c r="Z2" s="135"/>
      <c r="AA2" s="135"/>
      <c r="AB2" s="136"/>
      <c r="AC2" s="134" t="s">
        <v>37</v>
      </c>
      <c r="AD2" s="135"/>
      <c r="AE2" s="135"/>
      <c r="AF2" s="135"/>
      <c r="AG2" s="136"/>
      <c r="AH2" s="134" t="s">
        <v>38</v>
      </c>
      <c r="AI2" s="135"/>
      <c r="AJ2" s="135"/>
      <c r="AK2" s="135"/>
      <c r="AL2" s="136"/>
      <c r="AM2" s="18"/>
      <c r="AN2" s="134" t="s">
        <v>39</v>
      </c>
      <c r="AO2" s="135"/>
      <c r="AP2" s="135"/>
      <c r="AQ2" s="135"/>
      <c r="AR2" s="136"/>
      <c r="AS2" s="134" t="s">
        <v>40</v>
      </c>
      <c r="AT2" s="135"/>
      <c r="AU2" s="135"/>
      <c r="AV2" s="135"/>
      <c r="AW2" s="136"/>
      <c r="AX2" s="134" t="s">
        <v>41</v>
      </c>
      <c r="AY2" s="135"/>
      <c r="AZ2" s="135"/>
      <c r="BA2" s="135"/>
      <c r="BB2" s="136"/>
      <c r="BC2" s="134" t="s">
        <v>42</v>
      </c>
      <c r="BD2" s="135"/>
      <c r="BE2" s="135"/>
      <c r="BF2" s="135"/>
      <c r="BG2" s="136"/>
      <c r="BH2" s="134" t="s">
        <v>43</v>
      </c>
      <c r="BI2" s="135"/>
      <c r="BJ2" s="135"/>
      <c r="BK2" s="135"/>
      <c r="BL2" s="136"/>
      <c r="BM2" s="134" t="s">
        <v>44</v>
      </c>
      <c r="BN2" s="135"/>
      <c r="BO2" s="135"/>
      <c r="BP2" s="135"/>
      <c r="BQ2" s="136"/>
      <c r="BR2" s="134" t="s">
        <v>45</v>
      </c>
      <c r="BS2" s="135"/>
      <c r="BT2" s="135"/>
      <c r="BU2" s="135"/>
      <c r="BV2" s="136"/>
      <c r="BX2" s="134" t="s">
        <v>46</v>
      </c>
      <c r="BY2" s="135"/>
      <c r="BZ2" s="135"/>
      <c r="CA2" s="135"/>
      <c r="CB2" s="136"/>
    </row>
    <row r="3" spans="2:80" s="3" customFormat="1" ht="15.65" thickTop="1" thickBot="1" x14ac:dyDescent="0.35">
      <c r="B3" s="26" t="s">
        <v>5</v>
      </c>
      <c r="C3" s="15" t="s">
        <v>6</v>
      </c>
      <c r="D3" s="26" t="s">
        <v>7</v>
      </c>
      <c r="E3" s="27" t="s">
        <v>8</v>
      </c>
      <c r="F3" s="29" t="s">
        <v>47</v>
      </c>
      <c r="G3" s="29" t="s">
        <v>48</v>
      </c>
      <c r="H3" s="14" t="s">
        <v>9</v>
      </c>
      <c r="I3" s="26" t="s">
        <v>7</v>
      </c>
      <c r="J3" s="27" t="s">
        <v>8</v>
      </c>
      <c r="K3" s="29" t="s">
        <v>47</v>
      </c>
      <c r="L3" s="29" t="s">
        <v>48</v>
      </c>
      <c r="M3" s="14" t="s">
        <v>9</v>
      </c>
      <c r="N3" s="26" t="s">
        <v>7</v>
      </c>
      <c r="O3" s="27" t="s">
        <v>8</v>
      </c>
      <c r="P3" s="29" t="s">
        <v>47</v>
      </c>
      <c r="Q3" s="29" t="s">
        <v>48</v>
      </c>
      <c r="R3" s="14" t="s">
        <v>9</v>
      </c>
      <c r="S3" s="26" t="s">
        <v>7</v>
      </c>
      <c r="T3" s="27" t="s">
        <v>8</v>
      </c>
      <c r="U3" s="29" t="s">
        <v>47</v>
      </c>
      <c r="V3" s="29" t="s">
        <v>48</v>
      </c>
      <c r="W3" s="14" t="s">
        <v>9</v>
      </c>
      <c r="X3" s="26" t="s">
        <v>7</v>
      </c>
      <c r="Y3" s="27" t="s">
        <v>8</v>
      </c>
      <c r="Z3" s="29" t="s">
        <v>47</v>
      </c>
      <c r="AA3" s="29" t="s">
        <v>48</v>
      </c>
      <c r="AB3" s="14" t="s">
        <v>9</v>
      </c>
      <c r="AC3" s="26" t="s">
        <v>7</v>
      </c>
      <c r="AD3" s="27" t="s">
        <v>8</v>
      </c>
      <c r="AE3" s="29" t="s">
        <v>47</v>
      </c>
      <c r="AF3" s="29" t="s">
        <v>48</v>
      </c>
      <c r="AG3" s="14" t="s">
        <v>9</v>
      </c>
      <c r="AH3" s="26" t="s">
        <v>7</v>
      </c>
      <c r="AI3" s="27" t="s">
        <v>8</v>
      </c>
      <c r="AJ3" s="29" t="s">
        <v>47</v>
      </c>
      <c r="AK3" s="29" t="s">
        <v>48</v>
      </c>
      <c r="AL3" s="14" t="s">
        <v>9</v>
      </c>
      <c r="AM3" s="9"/>
      <c r="AN3" s="26" t="s">
        <v>7</v>
      </c>
      <c r="AO3" s="27" t="s">
        <v>8</v>
      </c>
      <c r="AP3" s="29" t="s">
        <v>47</v>
      </c>
      <c r="AQ3" s="29" t="s">
        <v>48</v>
      </c>
      <c r="AR3" s="14" t="s">
        <v>9</v>
      </c>
      <c r="AS3" s="26" t="s">
        <v>7</v>
      </c>
      <c r="AT3" s="27" t="s">
        <v>8</v>
      </c>
      <c r="AU3" s="29" t="s">
        <v>47</v>
      </c>
      <c r="AV3" s="29" t="s">
        <v>48</v>
      </c>
      <c r="AW3" s="14" t="s">
        <v>9</v>
      </c>
      <c r="AX3" s="26" t="s">
        <v>7</v>
      </c>
      <c r="AY3" s="27" t="s">
        <v>8</v>
      </c>
      <c r="AZ3" s="29" t="s">
        <v>47</v>
      </c>
      <c r="BA3" s="29" t="s">
        <v>48</v>
      </c>
      <c r="BB3" s="14" t="s">
        <v>9</v>
      </c>
      <c r="BC3" s="26" t="s">
        <v>7</v>
      </c>
      <c r="BD3" s="27" t="s">
        <v>8</v>
      </c>
      <c r="BE3" s="29" t="s">
        <v>47</v>
      </c>
      <c r="BF3" s="29" t="s">
        <v>48</v>
      </c>
      <c r="BG3" s="14" t="s">
        <v>9</v>
      </c>
      <c r="BH3" s="26" t="s">
        <v>7</v>
      </c>
      <c r="BI3" s="27" t="s">
        <v>8</v>
      </c>
      <c r="BJ3" s="29" t="s">
        <v>47</v>
      </c>
      <c r="BK3" s="29" t="s">
        <v>48</v>
      </c>
      <c r="BL3" s="14" t="s">
        <v>9</v>
      </c>
      <c r="BM3" s="26" t="s">
        <v>7</v>
      </c>
      <c r="BN3" s="27" t="s">
        <v>8</v>
      </c>
      <c r="BO3" s="29" t="s">
        <v>47</v>
      </c>
      <c r="BP3" s="29" t="s">
        <v>48</v>
      </c>
      <c r="BQ3" s="14" t="s">
        <v>9</v>
      </c>
      <c r="BR3" s="26" t="s">
        <v>7</v>
      </c>
      <c r="BS3" s="27" t="s">
        <v>8</v>
      </c>
      <c r="BT3" s="29" t="s">
        <v>47</v>
      </c>
      <c r="BU3" s="29" t="s">
        <v>48</v>
      </c>
      <c r="BV3" s="14" t="s">
        <v>9</v>
      </c>
      <c r="BX3" s="26" t="s">
        <v>7</v>
      </c>
      <c r="BY3" s="27" t="s">
        <v>8</v>
      </c>
      <c r="BZ3" s="29" t="s">
        <v>47</v>
      </c>
      <c r="CA3" s="29" t="s">
        <v>48</v>
      </c>
      <c r="CB3" s="14" t="s">
        <v>9</v>
      </c>
    </row>
    <row r="4" spans="2:80" s="3" customFormat="1" ht="15.65" thickTop="1" thickBot="1" x14ac:dyDescent="0.35">
      <c r="B4" s="24" t="s">
        <v>19</v>
      </c>
      <c r="C4" s="8" t="s">
        <v>4</v>
      </c>
      <c r="D4" s="35"/>
      <c r="E4" s="36"/>
      <c r="F4" s="37" t="str">
        <f>IF(D4=0,"-",D4/D37)</f>
        <v>-</v>
      </c>
      <c r="G4" s="37" t="str">
        <f>IF(E4=0,"-",E4/E37)</f>
        <v>-</v>
      </c>
      <c r="H4" s="38" t="str">
        <f>IF(D4&gt;0,E4/D4,"-")</f>
        <v>-</v>
      </c>
      <c r="I4" s="35"/>
      <c r="J4" s="36"/>
      <c r="K4" s="37" t="str">
        <f>IF(I4=0,"-",I4/I37)</f>
        <v>-</v>
      </c>
      <c r="L4" s="37" t="str">
        <f>IF(J4=0,"-",J4/J37)</f>
        <v>-</v>
      </c>
      <c r="M4" s="38" t="str">
        <f>IF(I4&gt;0,J4/I4,"-")</f>
        <v>-</v>
      </c>
      <c r="N4" s="35"/>
      <c r="O4" s="36"/>
      <c r="P4" s="37" t="str">
        <f>IF(N4=0,"-",N4/N37)</f>
        <v>-</v>
      </c>
      <c r="Q4" s="37" t="str">
        <f>IF(O4=0,"-",O4/O37)</f>
        <v>-</v>
      </c>
      <c r="R4" s="38" t="str">
        <f>IF(N4&gt;0,O4/N4,"-")</f>
        <v>-</v>
      </c>
      <c r="S4" s="35"/>
      <c r="T4" s="36"/>
      <c r="U4" s="37" t="str">
        <f>IF(S4=0,"-",S4/S37)</f>
        <v>-</v>
      </c>
      <c r="V4" s="37" t="str">
        <f>IF(T4=0,"-",T4/T37)</f>
        <v>-</v>
      </c>
      <c r="W4" s="38" t="str">
        <f>IF(S4&gt;0,T4/S4,"-")</f>
        <v>-</v>
      </c>
      <c r="X4" s="35"/>
      <c r="Y4" s="36"/>
      <c r="Z4" s="37" t="str">
        <f>IF(X4=0,"-",X4/X37)</f>
        <v>-</v>
      </c>
      <c r="AA4" s="37" t="str">
        <f>IF(Y4=0,"-",Y4/Y37)</f>
        <v>-</v>
      </c>
      <c r="AB4" s="38" t="str">
        <f>IF(X4&gt;0,Y4/X4,"-")</f>
        <v>-</v>
      </c>
      <c r="AC4" s="35"/>
      <c r="AD4" s="36"/>
      <c r="AE4" s="37" t="str">
        <f>IF(AC4=0,"-",AC4/AC37)</f>
        <v>-</v>
      </c>
      <c r="AF4" s="37" t="str">
        <f>IF(AD4=0,"-",AD4/AD37)</f>
        <v>-</v>
      </c>
      <c r="AG4" s="38" t="str">
        <f>IF(AC4&gt;0,AD4/AC4,"-")</f>
        <v>-</v>
      </c>
      <c r="AH4" s="35">
        <f>AC4+X4+S4+N4+I4+D4</f>
        <v>0</v>
      </c>
      <c r="AI4" s="36">
        <f>AD4+Y4+T4+O4+J4+E4</f>
        <v>0</v>
      </c>
      <c r="AJ4" s="37" t="str">
        <f>IF(AH4=0,"-",AH4/AH37)</f>
        <v>-</v>
      </c>
      <c r="AK4" s="37" t="str">
        <f>IF(AI4=0,"-",AI4/AI37)</f>
        <v>-</v>
      </c>
      <c r="AL4" s="38" t="str">
        <f>IF(AH4&gt;0,AI4/AH4,"-")</f>
        <v>-</v>
      </c>
      <c r="AM4" s="10"/>
      <c r="AN4" s="35"/>
      <c r="AO4" s="36"/>
      <c r="AP4" s="37" t="str">
        <f>IF(AN4=0,"-",AN4/AN37)</f>
        <v>-</v>
      </c>
      <c r="AQ4" s="37" t="str">
        <f>IF(AO4=0,"-",AO4/AO37)</f>
        <v>-</v>
      </c>
      <c r="AR4" s="38" t="str">
        <f>IF(AN4&gt;0,AO4/AN4,"-")</f>
        <v>-</v>
      </c>
      <c r="AS4" s="35"/>
      <c r="AT4" s="36"/>
      <c r="AU4" s="37" t="str">
        <f>IF(AS4=0,"-",AS4/AS37)</f>
        <v>-</v>
      </c>
      <c r="AV4" s="37" t="str">
        <f>IF(AT4=0,"-",AT4/AT37)</f>
        <v>-</v>
      </c>
      <c r="AW4" s="38" t="str">
        <f>IF(AS4&gt;0,AT4/AS4,"-")</f>
        <v>-</v>
      </c>
      <c r="AX4" s="35"/>
      <c r="AY4" s="36"/>
      <c r="AZ4" s="37" t="str">
        <f>IF(AX4=0,"-",AX4/AX37)</f>
        <v>-</v>
      </c>
      <c r="BA4" s="37" t="str">
        <f>IF(AY4=0,"-",AY4/AY37)</f>
        <v>-</v>
      </c>
      <c r="BB4" s="38" t="str">
        <f>IF(AX4&gt;0,AY4/AX4,"-")</f>
        <v>-</v>
      </c>
      <c r="BC4" s="35"/>
      <c r="BD4" s="36"/>
      <c r="BE4" s="37" t="str">
        <f>IF(BC4=0,"-",BC4/BC37)</f>
        <v>-</v>
      </c>
      <c r="BF4" s="37" t="str">
        <f>IF(BD4=0,"-",BD4/BD37)</f>
        <v>-</v>
      </c>
      <c r="BG4" s="38" t="str">
        <f>IF(BC4&gt;0,BD4/BC4,"-")</f>
        <v>-</v>
      </c>
      <c r="BH4" s="35"/>
      <c r="BI4" s="36"/>
      <c r="BJ4" s="37" t="str">
        <f>IF(BH4=0,"-",BH4/BH37)</f>
        <v>-</v>
      </c>
      <c r="BK4" s="37" t="str">
        <f>IF(BI4=0,"-",BI4/BI37)</f>
        <v>-</v>
      </c>
      <c r="BL4" s="38" t="str">
        <f>IF(BH4&gt;0,BI4/BH4,"-")</f>
        <v>-</v>
      </c>
      <c r="BM4" s="35"/>
      <c r="BN4" s="36"/>
      <c r="BO4" s="37" t="str">
        <f>IF(BM4=0,"-",BM4/BM37)</f>
        <v>-</v>
      </c>
      <c r="BP4" s="37" t="str">
        <f>IF(BN4=0,"-",BN4/BN37)</f>
        <v>-</v>
      </c>
      <c r="BQ4" s="38" t="str">
        <f>IF(BM4&gt;0,BN4/BM4,"-")</f>
        <v>-</v>
      </c>
      <c r="BR4" s="35"/>
      <c r="BS4" s="36"/>
      <c r="BT4" s="37" t="str">
        <f>IF(BR4=0,"-",BR4/BR37)</f>
        <v>-</v>
      </c>
      <c r="BU4" s="37" t="str">
        <f>IF(BS4=0,"-",BS4/BS37)</f>
        <v>-</v>
      </c>
      <c r="BV4" s="38" t="str">
        <f>IF(BR4&gt;0,BS4/BR4,"-")</f>
        <v>-</v>
      </c>
      <c r="BX4" s="35"/>
      <c r="BY4" s="36"/>
      <c r="BZ4" s="37" t="str">
        <f>IF(BX4=0,"-",BX4/BX37)</f>
        <v>-</v>
      </c>
      <c r="CA4" s="37" t="str">
        <f>IF(BY4=0,"-",BY4/BY37)</f>
        <v>-</v>
      </c>
      <c r="CB4" s="38" t="str">
        <f>IF(BX4&gt;0,BY4/BX4,"-")</f>
        <v>-</v>
      </c>
    </row>
    <row r="5" spans="2:80" s="3" customFormat="1" ht="15.65" thickTop="1" thickBot="1" x14ac:dyDescent="0.35">
      <c r="B5" s="6" t="s">
        <v>3</v>
      </c>
      <c r="C5" s="7" t="s">
        <v>4</v>
      </c>
      <c r="D5" s="39">
        <f>SUM(D4:D4)</f>
        <v>0</v>
      </c>
      <c r="E5" s="40">
        <f>SUM(E4:E4)</f>
        <v>0</v>
      </c>
      <c r="F5" s="41" t="str">
        <f>IF(D5=0,"-",D5/D37)</f>
        <v>-</v>
      </c>
      <c r="G5" s="41" t="str">
        <f>IF(E5=0,"-",E5/E37)</f>
        <v>-</v>
      </c>
      <c r="H5" s="42" t="str">
        <f>IF(E5=0,"-",E5/D5)</f>
        <v>-</v>
      </c>
      <c r="I5" s="39">
        <f>SUM(I4:I4)</f>
        <v>0</v>
      </c>
      <c r="J5" s="40">
        <f>SUM(J4:J4)</f>
        <v>0</v>
      </c>
      <c r="K5" s="41" t="str">
        <f>IF(I5=0,"-",I5/I37)</f>
        <v>-</v>
      </c>
      <c r="L5" s="41" t="str">
        <f>IF(J5=0,"-",J5/J37)</f>
        <v>-</v>
      </c>
      <c r="M5" s="42" t="str">
        <f>IF(J5=0,"-",J5/I5)</f>
        <v>-</v>
      </c>
      <c r="N5" s="39">
        <f>SUM(N4:N4)</f>
        <v>0</v>
      </c>
      <c r="O5" s="40">
        <f>SUM(O4:O4)</f>
        <v>0</v>
      </c>
      <c r="P5" s="41" t="str">
        <f>IF(N5=0,"-",N5/N37)</f>
        <v>-</v>
      </c>
      <c r="Q5" s="41" t="str">
        <f>IF(O5=0,"-",O5/O37)</f>
        <v>-</v>
      </c>
      <c r="R5" s="42" t="str">
        <f>IF(O5=0,"-",O5/N5)</f>
        <v>-</v>
      </c>
      <c r="S5" s="39">
        <f>SUM(S4:S4)</f>
        <v>0</v>
      </c>
      <c r="T5" s="40">
        <f>SUM(T4:T4)</f>
        <v>0</v>
      </c>
      <c r="U5" s="41" t="str">
        <f>IF(S5=0,"-",S5/S37)</f>
        <v>-</v>
      </c>
      <c r="V5" s="41" t="str">
        <f>IF(T5=0,"-",T5/T37)</f>
        <v>-</v>
      </c>
      <c r="W5" s="42" t="str">
        <f>IF(T5=0,"-",T5/S5)</f>
        <v>-</v>
      </c>
      <c r="X5" s="39">
        <f>SUM(X4:X4)</f>
        <v>0</v>
      </c>
      <c r="Y5" s="40">
        <f>SUM(Y4:Y4)</f>
        <v>0</v>
      </c>
      <c r="Z5" s="41" t="str">
        <f>IF(X5=0,"-",X5/X37)</f>
        <v>-</v>
      </c>
      <c r="AA5" s="41" t="str">
        <f>IF(Y5=0,"-",Y5/Y37)</f>
        <v>-</v>
      </c>
      <c r="AB5" s="42" t="str">
        <f>IF(Y5=0,"-",Y5/X5)</f>
        <v>-</v>
      </c>
      <c r="AC5" s="39">
        <f>SUM(AC4:AC4)</f>
        <v>0</v>
      </c>
      <c r="AD5" s="40">
        <f>SUM(AD4:AD4)</f>
        <v>0</v>
      </c>
      <c r="AE5" s="41" t="str">
        <f>IF(AC5=0,"-",AC5/AC37)</f>
        <v>-</v>
      </c>
      <c r="AF5" s="41" t="str">
        <f>IF(AD5=0,"-",AD5/AD37)</f>
        <v>-</v>
      </c>
      <c r="AG5" s="42" t="str">
        <f>IF(AD5=0,"-",AD5/AC5)</f>
        <v>-</v>
      </c>
      <c r="AH5" s="39">
        <f>SUM(AH4:AH4)</f>
        <v>0</v>
      </c>
      <c r="AI5" s="40">
        <f>SUM(AI4:AI4)</f>
        <v>0</v>
      </c>
      <c r="AJ5" s="41" t="str">
        <f>IF(AH5=0,"-",AH5/AH37)</f>
        <v>-</v>
      </c>
      <c r="AK5" s="41" t="str">
        <f>IF(AI5=0,"-",AI5/AI37)</f>
        <v>-</v>
      </c>
      <c r="AL5" s="42" t="str">
        <f>IF(AI5=0,"-",AI5/AH5)</f>
        <v>-</v>
      </c>
      <c r="AM5" s="16"/>
      <c r="AN5" s="39">
        <f>SUM(AN4:AN4)</f>
        <v>0</v>
      </c>
      <c r="AO5" s="40">
        <f>SUM(AO4:AO4)</f>
        <v>0</v>
      </c>
      <c r="AP5" s="41" t="str">
        <f>IF(AN5=0,"-",AN5/AN37)</f>
        <v>-</v>
      </c>
      <c r="AQ5" s="41" t="str">
        <f>IF(AO5=0,"-",AO5/AO37)</f>
        <v>-</v>
      </c>
      <c r="AR5" s="42" t="str">
        <f>IF(AO5=0,"-",AO5/AN5)</f>
        <v>-</v>
      </c>
      <c r="AS5" s="39">
        <f>SUM(AS4:AS4)</f>
        <v>0</v>
      </c>
      <c r="AT5" s="40">
        <f>SUM(AT4:AT4)</f>
        <v>0</v>
      </c>
      <c r="AU5" s="41" t="str">
        <f>IF(AS5=0,"-",AS5/AS37)</f>
        <v>-</v>
      </c>
      <c r="AV5" s="41" t="str">
        <f>IF(AT5=0,"-",AT5/AT37)</f>
        <v>-</v>
      </c>
      <c r="AW5" s="42" t="str">
        <f>IF(AT5=0,"-",AT5/AS5)</f>
        <v>-</v>
      </c>
      <c r="AX5" s="39">
        <f>SUM(AX4:AX4)</f>
        <v>0</v>
      </c>
      <c r="AY5" s="40">
        <f>SUM(AY4:AY4)</f>
        <v>0</v>
      </c>
      <c r="AZ5" s="41" t="str">
        <f>IF(AX5=0,"-",AX5/AX37)</f>
        <v>-</v>
      </c>
      <c r="BA5" s="41" t="str">
        <f>IF(AY5=0,"-",AY5/AY37)</f>
        <v>-</v>
      </c>
      <c r="BB5" s="42" t="str">
        <f>IF(AY5=0,"-",AY5/AX5)</f>
        <v>-</v>
      </c>
      <c r="BC5" s="39">
        <f>SUM(BC4:BC4)</f>
        <v>0</v>
      </c>
      <c r="BD5" s="40">
        <f>SUM(BD4:BD4)</f>
        <v>0</v>
      </c>
      <c r="BE5" s="41" t="str">
        <f>IF(BC5=0,"-",BC5/BC37)</f>
        <v>-</v>
      </c>
      <c r="BF5" s="41" t="str">
        <f>IF(BD5=0,"-",BD5/BD37)</f>
        <v>-</v>
      </c>
      <c r="BG5" s="42" t="str">
        <f>IF(BD5=0,"-",BD5/BC5)</f>
        <v>-</v>
      </c>
      <c r="BH5" s="39">
        <f>SUM(BH4:BH4)</f>
        <v>0</v>
      </c>
      <c r="BI5" s="40">
        <f>SUM(BI4:BI4)</f>
        <v>0</v>
      </c>
      <c r="BJ5" s="41" t="str">
        <f>IF(BH5=0,"-",BH5/BH37)</f>
        <v>-</v>
      </c>
      <c r="BK5" s="41" t="str">
        <f>IF(BI5=0,"-",BI5/BI37)</f>
        <v>-</v>
      </c>
      <c r="BL5" s="42" t="str">
        <f>IF(BI5=0,"-",BI5/BH5)</f>
        <v>-</v>
      </c>
      <c r="BM5" s="39">
        <f>SUM(BM4:BM4)</f>
        <v>0</v>
      </c>
      <c r="BN5" s="40">
        <f>SUM(BN4:BN4)</f>
        <v>0</v>
      </c>
      <c r="BO5" s="41" t="str">
        <f>IF(BM5=0,"-",BM5/BM37)</f>
        <v>-</v>
      </c>
      <c r="BP5" s="41" t="str">
        <f>IF(BN5=0,"-",BN5/BN37)</f>
        <v>-</v>
      </c>
      <c r="BQ5" s="42" t="str">
        <f>IF(BN5=0,"-",BN5/BM5)</f>
        <v>-</v>
      </c>
      <c r="BR5" s="39">
        <f>SUM(BR4:BR4)</f>
        <v>0</v>
      </c>
      <c r="BS5" s="40">
        <f>SUM(BS4:BS4)</f>
        <v>0</v>
      </c>
      <c r="BT5" s="41" t="str">
        <f>IF(BR5=0,"-",BR5/BR37)</f>
        <v>-</v>
      </c>
      <c r="BU5" s="41" t="str">
        <f>IF(BS5=0,"-",BS5/BS37)</f>
        <v>-</v>
      </c>
      <c r="BV5" s="42" t="str">
        <f>IF(BS5=0,"-",BS5/BR5)</f>
        <v>-</v>
      </c>
      <c r="BX5" s="39">
        <f>SUM(BX4:BX4)</f>
        <v>0</v>
      </c>
      <c r="BY5" s="40">
        <f>SUM(BY4:BY4)</f>
        <v>0</v>
      </c>
      <c r="BZ5" s="41" t="str">
        <f>IF(BX5=0,"-",BX5/BX37)</f>
        <v>-</v>
      </c>
      <c r="CA5" s="41" t="str">
        <f>IF(BY5=0,"-",BY5/BY37)</f>
        <v>-</v>
      </c>
      <c r="CB5" s="42" t="str">
        <f>IF(BY5=0,"-",BY5/BX5)</f>
        <v>-</v>
      </c>
    </row>
    <row r="6" spans="2:80" s="3" customFormat="1" ht="16" customHeight="1" thickTop="1" thickBot="1" x14ac:dyDescent="0.35">
      <c r="D6" s="43"/>
      <c r="E6" s="44"/>
      <c r="F6" s="45"/>
      <c r="G6" s="45"/>
      <c r="H6" s="44"/>
      <c r="I6" s="43"/>
      <c r="J6" s="44"/>
      <c r="K6" s="45"/>
      <c r="L6" s="45"/>
      <c r="M6" s="44"/>
      <c r="N6" s="43"/>
      <c r="O6" s="44"/>
      <c r="P6" s="45"/>
      <c r="Q6" s="45"/>
      <c r="R6" s="44"/>
      <c r="S6" s="43"/>
      <c r="T6" s="44"/>
      <c r="U6" s="45"/>
      <c r="V6" s="45"/>
      <c r="W6" s="44"/>
      <c r="X6" s="43"/>
      <c r="Y6" s="44"/>
      <c r="Z6" s="45"/>
      <c r="AA6" s="45"/>
      <c r="AB6" s="44"/>
      <c r="AC6" s="43"/>
      <c r="AD6" s="44"/>
      <c r="AE6" s="45"/>
      <c r="AF6" s="45"/>
      <c r="AG6" s="44"/>
      <c r="AH6" s="43"/>
      <c r="AI6" s="44"/>
      <c r="AJ6" s="45"/>
      <c r="AK6" s="45"/>
      <c r="AL6" s="44"/>
      <c r="AM6" s="10"/>
      <c r="AN6" s="43"/>
      <c r="AO6" s="44"/>
      <c r="AP6" s="45"/>
      <c r="AQ6" s="45"/>
      <c r="AR6" s="44"/>
      <c r="AS6" s="43"/>
      <c r="AT6" s="44"/>
      <c r="AU6" s="45"/>
      <c r="AV6" s="45"/>
      <c r="AW6" s="44"/>
      <c r="AX6" s="43"/>
      <c r="AY6" s="44"/>
      <c r="AZ6" s="45"/>
      <c r="BA6" s="45"/>
      <c r="BB6" s="44"/>
      <c r="BC6" s="43"/>
      <c r="BD6" s="44"/>
      <c r="BE6" s="45"/>
      <c r="BF6" s="45"/>
      <c r="BG6" s="44"/>
      <c r="BH6" s="43"/>
      <c r="BI6" s="44"/>
      <c r="BJ6" s="45"/>
      <c r="BK6" s="45"/>
      <c r="BL6" s="44"/>
      <c r="BM6" s="43"/>
      <c r="BN6" s="44"/>
      <c r="BO6" s="45"/>
      <c r="BP6" s="45"/>
      <c r="BQ6" s="44"/>
      <c r="BR6" s="43"/>
      <c r="BS6" s="44"/>
      <c r="BT6" s="45"/>
      <c r="BU6" s="45"/>
      <c r="BV6" s="44"/>
      <c r="BX6" s="43"/>
      <c r="BY6" s="44"/>
      <c r="BZ6" s="45"/>
      <c r="CA6" s="45"/>
      <c r="CB6" s="44"/>
    </row>
    <row r="7" spans="2:80" s="3" customFormat="1" ht="15.65" thickTop="1" x14ac:dyDescent="0.3">
      <c r="B7" s="137" t="s">
        <v>2</v>
      </c>
      <c r="C7" s="8" t="s">
        <v>20</v>
      </c>
      <c r="D7" s="35"/>
      <c r="E7" s="36"/>
      <c r="F7" s="37" t="str">
        <f>IF(D7&gt;0,D7/D$15,"-")</f>
        <v>-</v>
      </c>
      <c r="G7" s="37" t="str">
        <f>IF(E7&gt;0,E7/E$15,"-")</f>
        <v>-</v>
      </c>
      <c r="H7" s="38" t="str">
        <f>IF(D7&gt;0,E7/D7,"-")</f>
        <v>-</v>
      </c>
      <c r="I7" s="35"/>
      <c r="J7" s="36"/>
      <c r="K7" s="37" t="str">
        <f>IF(I7&gt;0,I7/I$15,"-")</f>
        <v>-</v>
      </c>
      <c r="L7" s="37" t="str">
        <f>IF(J7&gt;0,J7/J$15,"-")</f>
        <v>-</v>
      </c>
      <c r="M7" s="38" t="str">
        <f>IF(I7&gt;0,J7/I7,"-")</f>
        <v>-</v>
      </c>
      <c r="N7" s="35"/>
      <c r="O7" s="36"/>
      <c r="P7" s="37" t="str">
        <f>IF(N7&gt;0,N7/N$15,"-")</f>
        <v>-</v>
      </c>
      <c r="Q7" s="37" t="str">
        <f>IF(O7&gt;0,O7/O$15,"-")</f>
        <v>-</v>
      </c>
      <c r="R7" s="38" t="str">
        <f>IF(N7&gt;0,O7/N7,"-")</f>
        <v>-</v>
      </c>
      <c r="S7" s="35"/>
      <c r="T7" s="36"/>
      <c r="U7" s="37" t="str">
        <f>IF(S7&gt;0,S7/S$15,"-")</f>
        <v>-</v>
      </c>
      <c r="V7" s="37" t="str">
        <f>IF(T7&gt;0,T7/T$15,"-")</f>
        <v>-</v>
      </c>
      <c r="W7" s="38" t="str">
        <f>IF(S7&gt;0,T7/S7,"-")</f>
        <v>-</v>
      </c>
      <c r="X7" s="35"/>
      <c r="Y7" s="36"/>
      <c r="Z7" s="37" t="str">
        <f>IF(X7&gt;0,X7/X$15,"-")</f>
        <v>-</v>
      </c>
      <c r="AA7" s="37" t="str">
        <f>IF(Y7&gt;0,Y7/Y$15,"-")</f>
        <v>-</v>
      </c>
      <c r="AB7" s="38" t="str">
        <f>IF(X7&gt;0,Y7/X7,"-")</f>
        <v>-</v>
      </c>
      <c r="AC7" s="35"/>
      <c r="AD7" s="36"/>
      <c r="AE7" s="37" t="str">
        <f>IF(AC7&gt;0,AC7/AC$15,"-")</f>
        <v>-</v>
      </c>
      <c r="AF7" s="37" t="str">
        <f>IF(AD7&gt;0,AD7/AD$15,"-")</f>
        <v>-</v>
      </c>
      <c r="AG7" s="38" t="str">
        <f>IF(AC7&gt;0,AD7/AC7,"-")</f>
        <v>-</v>
      </c>
      <c r="AH7" s="35">
        <f t="shared" ref="AH7:AH14" si="0">AC7+X7+S7+N7+I7+D7</f>
        <v>0</v>
      </c>
      <c r="AI7" s="36">
        <f t="shared" ref="AI7:AI14" si="1">AD7+Y7+T7+O7+J7+E7</f>
        <v>0</v>
      </c>
      <c r="AJ7" s="37" t="str">
        <f>IF(AH7&gt;0,AH7/AH$15,"-")</f>
        <v>-</v>
      </c>
      <c r="AK7" s="37" t="str">
        <f>IF(AI7&gt;0,AI7/AI$15,"-")</f>
        <v>-</v>
      </c>
      <c r="AL7" s="38" t="str">
        <f>IF(AH7&gt;0,AI7/AH7,"-")</f>
        <v>-</v>
      </c>
      <c r="AM7" s="10"/>
      <c r="AN7" s="35"/>
      <c r="AO7" s="36"/>
      <c r="AP7" s="37" t="str">
        <f>IF(AN7&gt;0,AN7/AN$15,"-")</f>
        <v>-</v>
      </c>
      <c r="AQ7" s="37" t="str">
        <f>IF(AO7&gt;0,AO7/AO$15,"-")</f>
        <v>-</v>
      </c>
      <c r="AR7" s="38" t="str">
        <f>IF(AN7&gt;0,AO7/AN7,"-")</f>
        <v>-</v>
      </c>
      <c r="AS7" s="35"/>
      <c r="AT7" s="36"/>
      <c r="AU7" s="37" t="str">
        <f>IF(AS7&gt;0,AS7/AS$15,"-")</f>
        <v>-</v>
      </c>
      <c r="AV7" s="37" t="str">
        <f>IF(AT7&gt;0,AT7/AT$15,"-")</f>
        <v>-</v>
      </c>
      <c r="AW7" s="38" t="str">
        <f>IF(AS7&gt;0,AT7/AS7,"-")</f>
        <v>-</v>
      </c>
      <c r="AX7" s="35"/>
      <c r="AY7" s="36"/>
      <c r="AZ7" s="37" t="str">
        <f>IF(AX7&gt;0,AX7/AX$15,"-")</f>
        <v>-</v>
      </c>
      <c r="BA7" s="37" t="str">
        <f>IF(AY7&gt;0,AY7/AY$15,"-")</f>
        <v>-</v>
      </c>
      <c r="BB7" s="38" t="str">
        <f>IF(AX7&gt;0,AY7/AX7,"-")</f>
        <v>-</v>
      </c>
      <c r="BC7" s="35"/>
      <c r="BD7" s="36"/>
      <c r="BE7" s="37" t="str">
        <f>IF(BC7&gt;0,BC7/BC$15,"-")</f>
        <v>-</v>
      </c>
      <c r="BF7" s="37" t="str">
        <f>IF(BD7&gt;0,BD7/BD$15,"-")</f>
        <v>-</v>
      </c>
      <c r="BG7" s="38" t="str">
        <f>IF(BC7&gt;0,BD7/BC7,"-")</f>
        <v>-</v>
      </c>
      <c r="BH7" s="35"/>
      <c r="BI7" s="36"/>
      <c r="BJ7" s="37" t="str">
        <f>IF(BH7&gt;0,BH7/BH$15,"-")</f>
        <v>-</v>
      </c>
      <c r="BK7" s="37" t="str">
        <f>IF(BI7&gt;0,BI7/BI$15,"-")</f>
        <v>-</v>
      </c>
      <c r="BL7" s="38" t="str">
        <f>IF(BH7&gt;0,BI7/BH7,"-")</f>
        <v>-</v>
      </c>
      <c r="BM7" s="35"/>
      <c r="BN7" s="36"/>
      <c r="BO7" s="37" t="str">
        <f>IF(BM7&gt;0,BM7/BM$15,"-")</f>
        <v>-</v>
      </c>
      <c r="BP7" s="37" t="str">
        <f>IF(BN7&gt;0,BN7/BN$15,"-")</f>
        <v>-</v>
      </c>
      <c r="BQ7" s="38" t="str">
        <f>IF(BM7&gt;0,BN7/BM7,"-")</f>
        <v>-</v>
      </c>
      <c r="BR7" s="35">
        <f t="shared" ref="BR7:BR14" si="2">BM7+BH7+BC7+AX7+AS7+AN7</f>
        <v>0</v>
      </c>
      <c r="BS7" s="36">
        <f t="shared" ref="BS7:BS14" si="3">BN7+BI7+BD7+AY7+AT7+AO7</f>
        <v>0</v>
      </c>
      <c r="BT7" s="37" t="str">
        <f>IF(BR7&gt;0,BR7/BR$15,"-")</f>
        <v>-</v>
      </c>
      <c r="BU7" s="37" t="str">
        <f>IF(BS7&gt;0,BS7/BS$15,"-")</f>
        <v>-</v>
      </c>
      <c r="BV7" s="38" t="str">
        <f>IF(BR7&gt;0,BS7/BR7,"-")</f>
        <v>-</v>
      </c>
      <c r="BX7" s="65">
        <f>BR7+AH7</f>
        <v>0</v>
      </c>
      <c r="BY7" s="36">
        <f>BS7+AI7</f>
        <v>0</v>
      </c>
      <c r="BZ7" s="37" t="str">
        <f>IF(BX7&gt;0,BX7/BX$15,"-")</f>
        <v>-</v>
      </c>
      <c r="CA7" s="37" t="str">
        <f>IF(BY7&gt;0,BY7/BY$15,"-")</f>
        <v>-</v>
      </c>
      <c r="CB7" s="38" t="str">
        <f>IF(BX7&gt;0,BY7/BX7,"-")</f>
        <v>-</v>
      </c>
    </row>
    <row r="8" spans="2:80" s="3" customFormat="1" x14ac:dyDescent="0.3">
      <c r="B8" s="138"/>
      <c r="C8" s="9" t="s">
        <v>26</v>
      </c>
      <c r="D8" s="46"/>
      <c r="E8" s="47"/>
      <c r="F8" s="48" t="str">
        <f t="shared" ref="F8:F14" si="4">IF(D8&gt;0,D8/D$15,"-")</f>
        <v>-</v>
      </c>
      <c r="G8" s="48" t="str">
        <f t="shared" ref="G8:G14" si="5">IF(E8&gt;0,E8/E$15,"-")</f>
        <v>-</v>
      </c>
      <c r="H8" s="49" t="str">
        <f t="shared" ref="H8:H14" si="6">IF(D8&gt;0,E8/D8,"-")</f>
        <v>-</v>
      </c>
      <c r="I8" s="46"/>
      <c r="J8" s="47"/>
      <c r="K8" s="48" t="str">
        <f t="shared" ref="K8:K14" si="7">IF(I8&gt;0,I8/I$15,"-")</f>
        <v>-</v>
      </c>
      <c r="L8" s="48" t="str">
        <f t="shared" ref="L8:L14" si="8">IF(J8&gt;0,J8/J$15,"-")</f>
        <v>-</v>
      </c>
      <c r="M8" s="49" t="str">
        <f t="shared" ref="M8:M14" si="9">IF(I8&gt;0,J8/I8,"-")</f>
        <v>-</v>
      </c>
      <c r="N8" s="46"/>
      <c r="O8" s="47"/>
      <c r="P8" s="48" t="str">
        <f t="shared" ref="P8:P14" si="10">IF(N8&gt;0,N8/N$15,"-")</f>
        <v>-</v>
      </c>
      <c r="Q8" s="48" t="str">
        <f t="shared" ref="Q8:Q14" si="11">IF(O8&gt;0,O8/O$15,"-")</f>
        <v>-</v>
      </c>
      <c r="R8" s="49" t="str">
        <f t="shared" ref="R8:R14" si="12">IF(N8&gt;0,O8/N8,"-")</f>
        <v>-</v>
      </c>
      <c r="S8" s="46"/>
      <c r="T8" s="47"/>
      <c r="U8" s="48" t="str">
        <f t="shared" ref="U8:U14" si="13">IF(S8&gt;0,S8/S$15,"-")</f>
        <v>-</v>
      </c>
      <c r="V8" s="48" t="str">
        <f t="shared" ref="V8:V14" si="14">IF(T8&gt;0,T8/T$15,"-")</f>
        <v>-</v>
      </c>
      <c r="W8" s="49" t="str">
        <f t="shared" ref="W8:W14" si="15">IF(S8&gt;0,T8/S8,"-")</f>
        <v>-</v>
      </c>
      <c r="X8" s="46"/>
      <c r="Y8" s="47"/>
      <c r="Z8" s="48" t="str">
        <f t="shared" ref="Z8:Z14" si="16">IF(X8&gt;0,X8/X$15,"-")</f>
        <v>-</v>
      </c>
      <c r="AA8" s="48" t="str">
        <f t="shared" ref="AA8:AA14" si="17">IF(Y8&gt;0,Y8/Y$15,"-")</f>
        <v>-</v>
      </c>
      <c r="AB8" s="49" t="str">
        <f t="shared" ref="AB8:AB14" si="18">IF(X8&gt;0,Y8/X8,"-")</f>
        <v>-</v>
      </c>
      <c r="AC8" s="46"/>
      <c r="AD8" s="47"/>
      <c r="AE8" s="48" t="str">
        <f t="shared" ref="AE8:AE14" si="19">IF(AC8&gt;0,AC8/AC$15,"-")</f>
        <v>-</v>
      </c>
      <c r="AF8" s="48" t="str">
        <f t="shared" ref="AF8:AF14" si="20">IF(AD8&gt;0,AD8/AD$15,"-")</f>
        <v>-</v>
      </c>
      <c r="AG8" s="49" t="str">
        <f t="shared" ref="AG8:AG14" si="21">IF(AC8&gt;0,AD8/AC8,"-")</f>
        <v>-</v>
      </c>
      <c r="AH8" s="46">
        <f t="shared" si="0"/>
        <v>0</v>
      </c>
      <c r="AI8" s="47">
        <f t="shared" si="1"/>
        <v>0</v>
      </c>
      <c r="AJ8" s="48" t="str">
        <f t="shared" ref="AJ8:AJ14" si="22">IF(AH8&gt;0,AH8/AH$15,"-")</f>
        <v>-</v>
      </c>
      <c r="AK8" s="48" t="str">
        <f t="shared" ref="AK8:AK14" si="23">IF(AI8&gt;0,AI8/AI$15,"-")</f>
        <v>-</v>
      </c>
      <c r="AL8" s="49" t="str">
        <f t="shared" ref="AL8:AL14" si="24">IF(AH8&gt;0,AI8/AH8,"-")</f>
        <v>-</v>
      </c>
      <c r="AM8" s="10"/>
      <c r="AN8" s="46"/>
      <c r="AO8" s="47"/>
      <c r="AP8" s="48" t="str">
        <f t="shared" ref="AP8:AP14" si="25">IF(AN8&gt;0,AN8/AN$15,"-")</f>
        <v>-</v>
      </c>
      <c r="AQ8" s="48" t="str">
        <f t="shared" ref="AQ8:AQ14" si="26">IF(AO8&gt;0,AO8/AO$15,"-")</f>
        <v>-</v>
      </c>
      <c r="AR8" s="49" t="str">
        <f t="shared" ref="AR8:AR14" si="27">IF(AN8&gt;0,AO8/AN8,"-")</f>
        <v>-</v>
      </c>
      <c r="AS8" s="46"/>
      <c r="AT8" s="47"/>
      <c r="AU8" s="48" t="str">
        <f t="shared" ref="AU8:AU14" si="28">IF(AS8&gt;0,AS8/AS$15,"-")</f>
        <v>-</v>
      </c>
      <c r="AV8" s="48" t="str">
        <f t="shared" ref="AV8:AV14" si="29">IF(AT8&gt;0,AT8/AT$15,"-")</f>
        <v>-</v>
      </c>
      <c r="AW8" s="49" t="str">
        <f t="shared" ref="AW8:AW14" si="30">IF(AS8&gt;0,AT8/AS8,"-")</f>
        <v>-</v>
      </c>
      <c r="AX8" s="46"/>
      <c r="AY8" s="47"/>
      <c r="AZ8" s="48" t="str">
        <f t="shared" ref="AZ8:AZ14" si="31">IF(AX8&gt;0,AX8/AX$15,"-")</f>
        <v>-</v>
      </c>
      <c r="BA8" s="48" t="str">
        <f t="shared" ref="BA8:BA14" si="32">IF(AY8&gt;0,AY8/AY$15,"-")</f>
        <v>-</v>
      </c>
      <c r="BB8" s="49" t="str">
        <f t="shared" ref="BB8:BB14" si="33">IF(AX8&gt;0,AY8/AX8,"-")</f>
        <v>-</v>
      </c>
      <c r="BC8" s="46"/>
      <c r="BD8" s="47"/>
      <c r="BE8" s="48" t="str">
        <f t="shared" ref="BE8:BE14" si="34">IF(BC8&gt;0,BC8/BC$15,"-")</f>
        <v>-</v>
      </c>
      <c r="BF8" s="48" t="str">
        <f t="shared" ref="BF8:BF14" si="35">IF(BD8&gt;0,BD8/BD$15,"-")</f>
        <v>-</v>
      </c>
      <c r="BG8" s="49" t="str">
        <f t="shared" ref="BG8:BG14" si="36">IF(BC8&gt;0,BD8/BC8,"-")</f>
        <v>-</v>
      </c>
      <c r="BH8" s="46"/>
      <c r="BI8" s="47"/>
      <c r="BJ8" s="48" t="str">
        <f t="shared" ref="BJ8:BJ14" si="37">IF(BH8&gt;0,BH8/BH$15,"-")</f>
        <v>-</v>
      </c>
      <c r="BK8" s="48" t="str">
        <f t="shared" ref="BK8:BK14" si="38">IF(BI8&gt;0,BI8/BI$15,"-")</f>
        <v>-</v>
      </c>
      <c r="BL8" s="49" t="str">
        <f t="shared" ref="BL8:BL14" si="39">IF(BH8&gt;0,BI8/BH8,"-")</f>
        <v>-</v>
      </c>
      <c r="BM8" s="46"/>
      <c r="BN8" s="47"/>
      <c r="BO8" s="48" t="str">
        <f t="shared" ref="BO8:BO14" si="40">IF(BM8&gt;0,BM8/BM$15,"-")</f>
        <v>-</v>
      </c>
      <c r="BP8" s="48" t="str">
        <f t="shared" ref="BP8:BP14" si="41">IF(BN8&gt;0,BN8/BN$15,"-")</f>
        <v>-</v>
      </c>
      <c r="BQ8" s="49" t="str">
        <f t="shared" ref="BQ8:BQ14" si="42">IF(BM8&gt;0,BN8/BM8,"-")</f>
        <v>-</v>
      </c>
      <c r="BR8" s="46">
        <f t="shared" si="2"/>
        <v>0</v>
      </c>
      <c r="BS8" s="47">
        <f t="shared" si="3"/>
        <v>0</v>
      </c>
      <c r="BT8" s="48" t="str">
        <f t="shared" ref="BT8:BT14" si="43">IF(BR8&gt;0,BR8/BR$15,"-")</f>
        <v>-</v>
      </c>
      <c r="BU8" s="48" t="str">
        <f t="shared" ref="BU8:BU14" si="44">IF(BS8&gt;0,BS8/BS$15,"-")</f>
        <v>-</v>
      </c>
      <c r="BV8" s="49" t="str">
        <f t="shared" ref="BV8:BV14" si="45">IF(BR8&gt;0,BS8/BR8,"-")</f>
        <v>-</v>
      </c>
      <c r="BX8" s="66">
        <f t="shared" ref="BX8:BX14" si="46">BR8+AH8</f>
        <v>0</v>
      </c>
      <c r="BY8" s="47">
        <f t="shared" ref="BY8:BY14" si="47">BS8+AI8</f>
        <v>0</v>
      </c>
      <c r="BZ8" s="48" t="str">
        <f t="shared" ref="BZ8:BZ14" si="48">IF(BX8&gt;0,BX8/BX$15,"-")</f>
        <v>-</v>
      </c>
      <c r="CA8" s="48" t="str">
        <f t="shared" ref="CA8:CA14" si="49">IF(BY8&gt;0,BY8/BY$15,"-")</f>
        <v>-</v>
      </c>
      <c r="CB8" s="49" t="str">
        <f t="shared" ref="CB8:CB14" si="50">IF(BX8&gt;0,BY8/BX8,"-")</f>
        <v>-</v>
      </c>
    </row>
    <row r="9" spans="2:80" s="3" customFormat="1" x14ac:dyDescent="0.3">
      <c r="B9" s="138"/>
      <c r="C9" s="9" t="s">
        <v>27</v>
      </c>
      <c r="D9" s="46"/>
      <c r="E9" s="47"/>
      <c r="F9" s="48" t="str">
        <f t="shared" si="4"/>
        <v>-</v>
      </c>
      <c r="G9" s="48" t="str">
        <f t="shared" si="5"/>
        <v>-</v>
      </c>
      <c r="H9" s="49" t="str">
        <f t="shared" si="6"/>
        <v>-</v>
      </c>
      <c r="I9" s="46"/>
      <c r="J9" s="47"/>
      <c r="K9" s="48" t="str">
        <f t="shared" si="7"/>
        <v>-</v>
      </c>
      <c r="L9" s="48" t="str">
        <f t="shared" si="8"/>
        <v>-</v>
      </c>
      <c r="M9" s="49" t="str">
        <f t="shared" si="9"/>
        <v>-</v>
      </c>
      <c r="N9" s="46"/>
      <c r="O9" s="47"/>
      <c r="P9" s="48" t="str">
        <f t="shared" si="10"/>
        <v>-</v>
      </c>
      <c r="Q9" s="48" t="str">
        <f t="shared" si="11"/>
        <v>-</v>
      </c>
      <c r="R9" s="49" t="str">
        <f t="shared" si="12"/>
        <v>-</v>
      </c>
      <c r="S9" s="46"/>
      <c r="T9" s="47"/>
      <c r="U9" s="48" t="str">
        <f t="shared" si="13"/>
        <v>-</v>
      </c>
      <c r="V9" s="48" t="str">
        <f t="shared" si="14"/>
        <v>-</v>
      </c>
      <c r="W9" s="49" t="str">
        <f t="shared" si="15"/>
        <v>-</v>
      </c>
      <c r="X9" s="46"/>
      <c r="Y9" s="47"/>
      <c r="Z9" s="48" t="str">
        <f t="shared" si="16"/>
        <v>-</v>
      </c>
      <c r="AA9" s="48" t="str">
        <f t="shared" si="17"/>
        <v>-</v>
      </c>
      <c r="AB9" s="49" t="str">
        <f t="shared" si="18"/>
        <v>-</v>
      </c>
      <c r="AC9" s="46"/>
      <c r="AD9" s="47"/>
      <c r="AE9" s="48" t="str">
        <f t="shared" si="19"/>
        <v>-</v>
      </c>
      <c r="AF9" s="48" t="str">
        <f t="shared" si="20"/>
        <v>-</v>
      </c>
      <c r="AG9" s="49" t="str">
        <f t="shared" si="21"/>
        <v>-</v>
      </c>
      <c r="AH9" s="46">
        <f t="shared" si="0"/>
        <v>0</v>
      </c>
      <c r="AI9" s="47">
        <f t="shared" si="1"/>
        <v>0</v>
      </c>
      <c r="AJ9" s="48" t="str">
        <f t="shared" si="22"/>
        <v>-</v>
      </c>
      <c r="AK9" s="48" t="str">
        <f t="shared" si="23"/>
        <v>-</v>
      </c>
      <c r="AL9" s="49" t="str">
        <f t="shared" si="24"/>
        <v>-</v>
      </c>
      <c r="AM9" s="10"/>
      <c r="AN9" s="46"/>
      <c r="AO9" s="47"/>
      <c r="AP9" s="48" t="str">
        <f t="shared" si="25"/>
        <v>-</v>
      </c>
      <c r="AQ9" s="48" t="str">
        <f t="shared" si="26"/>
        <v>-</v>
      </c>
      <c r="AR9" s="49" t="str">
        <f t="shared" si="27"/>
        <v>-</v>
      </c>
      <c r="AS9" s="46"/>
      <c r="AT9" s="47"/>
      <c r="AU9" s="48" t="str">
        <f t="shared" si="28"/>
        <v>-</v>
      </c>
      <c r="AV9" s="48" t="str">
        <f t="shared" si="29"/>
        <v>-</v>
      </c>
      <c r="AW9" s="49" t="str">
        <f t="shared" si="30"/>
        <v>-</v>
      </c>
      <c r="AX9" s="46"/>
      <c r="AY9" s="47"/>
      <c r="AZ9" s="48" t="str">
        <f t="shared" si="31"/>
        <v>-</v>
      </c>
      <c r="BA9" s="48" t="str">
        <f t="shared" si="32"/>
        <v>-</v>
      </c>
      <c r="BB9" s="49" t="str">
        <f t="shared" si="33"/>
        <v>-</v>
      </c>
      <c r="BC9" s="46"/>
      <c r="BD9" s="47"/>
      <c r="BE9" s="48" t="str">
        <f t="shared" si="34"/>
        <v>-</v>
      </c>
      <c r="BF9" s="48" t="str">
        <f t="shared" si="35"/>
        <v>-</v>
      </c>
      <c r="BG9" s="49" t="str">
        <f t="shared" si="36"/>
        <v>-</v>
      </c>
      <c r="BH9" s="46"/>
      <c r="BI9" s="47"/>
      <c r="BJ9" s="48" t="str">
        <f t="shared" si="37"/>
        <v>-</v>
      </c>
      <c r="BK9" s="48" t="str">
        <f t="shared" si="38"/>
        <v>-</v>
      </c>
      <c r="BL9" s="49" t="str">
        <f t="shared" si="39"/>
        <v>-</v>
      </c>
      <c r="BM9" s="46"/>
      <c r="BN9" s="47"/>
      <c r="BO9" s="48" t="str">
        <f t="shared" si="40"/>
        <v>-</v>
      </c>
      <c r="BP9" s="48" t="str">
        <f t="shared" si="41"/>
        <v>-</v>
      </c>
      <c r="BQ9" s="49" t="str">
        <f t="shared" si="42"/>
        <v>-</v>
      </c>
      <c r="BR9" s="46">
        <f t="shared" si="2"/>
        <v>0</v>
      </c>
      <c r="BS9" s="47">
        <f t="shared" si="3"/>
        <v>0</v>
      </c>
      <c r="BT9" s="48" t="str">
        <f t="shared" si="43"/>
        <v>-</v>
      </c>
      <c r="BU9" s="48" t="str">
        <f t="shared" si="44"/>
        <v>-</v>
      </c>
      <c r="BV9" s="49" t="str">
        <f t="shared" si="45"/>
        <v>-</v>
      </c>
      <c r="BX9" s="66">
        <f>BR9+AH9</f>
        <v>0</v>
      </c>
      <c r="BY9" s="47">
        <f t="shared" si="47"/>
        <v>0</v>
      </c>
      <c r="BZ9" s="48" t="str">
        <f t="shared" si="48"/>
        <v>-</v>
      </c>
      <c r="CA9" s="48" t="str">
        <f t="shared" si="49"/>
        <v>-</v>
      </c>
      <c r="CB9" s="49" t="str">
        <f t="shared" si="50"/>
        <v>-</v>
      </c>
    </row>
    <row r="10" spans="2:80" s="3" customFormat="1" ht="18" customHeight="1" x14ac:dyDescent="0.3">
      <c r="B10" s="138"/>
      <c r="C10" s="9" t="s">
        <v>28</v>
      </c>
      <c r="D10" s="46"/>
      <c r="E10" s="47"/>
      <c r="F10" s="48" t="str">
        <f t="shared" si="4"/>
        <v>-</v>
      </c>
      <c r="G10" s="48" t="str">
        <f t="shared" si="5"/>
        <v>-</v>
      </c>
      <c r="H10" s="49" t="str">
        <f t="shared" si="6"/>
        <v>-</v>
      </c>
      <c r="I10" s="46"/>
      <c r="J10" s="47"/>
      <c r="K10" s="48" t="str">
        <f t="shared" si="7"/>
        <v>-</v>
      </c>
      <c r="L10" s="48" t="str">
        <f t="shared" si="8"/>
        <v>-</v>
      </c>
      <c r="M10" s="49" t="str">
        <f t="shared" si="9"/>
        <v>-</v>
      </c>
      <c r="N10" s="46"/>
      <c r="O10" s="47"/>
      <c r="P10" s="48" t="str">
        <f t="shared" si="10"/>
        <v>-</v>
      </c>
      <c r="Q10" s="48" t="str">
        <f t="shared" si="11"/>
        <v>-</v>
      </c>
      <c r="R10" s="49" t="str">
        <f t="shared" si="12"/>
        <v>-</v>
      </c>
      <c r="S10" s="46"/>
      <c r="T10" s="47"/>
      <c r="U10" s="48" t="str">
        <f t="shared" si="13"/>
        <v>-</v>
      </c>
      <c r="V10" s="48" t="str">
        <f t="shared" si="14"/>
        <v>-</v>
      </c>
      <c r="W10" s="49" t="str">
        <f t="shared" si="15"/>
        <v>-</v>
      </c>
      <c r="X10" s="46"/>
      <c r="Y10" s="47"/>
      <c r="Z10" s="48" t="str">
        <f t="shared" si="16"/>
        <v>-</v>
      </c>
      <c r="AA10" s="48" t="str">
        <f t="shared" si="17"/>
        <v>-</v>
      </c>
      <c r="AB10" s="49" t="str">
        <f t="shared" si="18"/>
        <v>-</v>
      </c>
      <c r="AC10" s="46"/>
      <c r="AD10" s="47"/>
      <c r="AE10" s="48" t="str">
        <f t="shared" si="19"/>
        <v>-</v>
      </c>
      <c r="AF10" s="48" t="str">
        <f t="shared" si="20"/>
        <v>-</v>
      </c>
      <c r="AG10" s="49" t="str">
        <f t="shared" si="21"/>
        <v>-</v>
      </c>
      <c r="AH10" s="46">
        <f t="shared" si="0"/>
        <v>0</v>
      </c>
      <c r="AI10" s="47">
        <f t="shared" si="1"/>
        <v>0</v>
      </c>
      <c r="AJ10" s="48" t="str">
        <f t="shared" si="22"/>
        <v>-</v>
      </c>
      <c r="AK10" s="48" t="str">
        <f t="shared" si="23"/>
        <v>-</v>
      </c>
      <c r="AL10" s="49" t="str">
        <f t="shared" si="24"/>
        <v>-</v>
      </c>
      <c r="AM10" s="10"/>
      <c r="AN10" s="46"/>
      <c r="AO10" s="47"/>
      <c r="AP10" s="48" t="str">
        <f t="shared" si="25"/>
        <v>-</v>
      </c>
      <c r="AQ10" s="48" t="str">
        <f t="shared" si="26"/>
        <v>-</v>
      </c>
      <c r="AR10" s="49" t="str">
        <f t="shared" si="27"/>
        <v>-</v>
      </c>
      <c r="AS10" s="46"/>
      <c r="AT10" s="47"/>
      <c r="AU10" s="48" t="str">
        <f t="shared" si="28"/>
        <v>-</v>
      </c>
      <c r="AV10" s="48" t="str">
        <f t="shared" si="29"/>
        <v>-</v>
      </c>
      <c r="AW10" s="49" t="str">
        <f t="shared" si="30"/>
        <v>-</v>
      </c>
      <c r="AX10" s="46"/>
      <c r="AY10" s="47"/>
      <c r="AZ10" s="48" t="str">
        <f t="shared" si="31"/>
        <v>-</v>
      </c>
      <c r="BA10" s="48" t="str">
        <f t="shared" si="32"/>
        <v>-</v>
      </c>
      <c r="BB10" s="49" t="str">
        <f t="shared" si="33"/>
        <v>-</v>
      </c>
      <c r="BC10" s="46"/>
      <c r="BD10" s="47"/>
      <c r="BE10" s="48" t="str">
        <f t="shared" si="34"/>
        <v>-</v>
      </c>
      <c r="BF10" s="48" t="str">
        <f t="shared" si="35"/>
        <v>-</v>
      </c>
      <c r="BG10" s="49" t="str">
        <f t="shared" si="36"/>
        <v>-</v>
      </c>
      <c r="BH10" s="46"/>
      <c r="BI10" s="47"/>
      <c r="BJ10" s="48" t="str">
        <f t="shared" si="37"/>
        <v>-</v>
      </c>
      <c r="BK10" s="48" t="str">
        <f t="shared" si="38"/>
        <v>-</v>
      </c>
      <c r="BL10" s="49" t="str">
        <f t="shared" si="39"/>
        <v>-</v>
      </c>
      <c r="BM10" s="46"/>
      <c r="BN10" s="47"/>
      <c r="BO10" s="48" t="str">
        <f t="shared" si="40"/>
        <v>-</v>
      </c>
      <c r="BP10" s="48" t="str">
        <f t="shared" si="41"/>
        <v>-</v>
      </c>
      <c r="BQ10" s="49" t="str">
        <f t="shared" si="42"/>
        <v>-</v>
      </c>
      <c r="BR10" s="46">
        <f t="shared" si="2"/>
        <v>0</v>
      </c>
      <c r="BS10" s="47">
        <f t="shared" si="3"/>
        <v>0</v>
      </c>
      <c r="BT10" s="48" t="str">
        <f t="shared" si="43"/>
        <v>-</v>
      </c>
      <c r="BU10" s="48" t="str">
        <f t="shared" si="44"/>
        <v>-</v>
      </c>
      <c r="BV10" s="49" t="str">
        <f t="shared" si="45"/>
        <v>-</v>
      </c>
      <c r="BX10" s="66">
        <f t="shared" si="46"/>
        <v>0</v>
      </c>
      <c r="BY10" s="47">
        <f t="shared" si="47"/>
        <v>0</v>
      </c>
      <c r="BZ10" s="48" t="str">
        <f t="shared" si="48"/>
        <v>-</v>
      </c>
      <c r="CA10" s="48" t="str">
        <f t="shared" si="49"/>
        <v>-</v>
      </c>
      <c r="CB10" s="49" t="str">
        <f t="shared" si="50"/>
        <v>-</v>
      </c>
    </row>
    <row r="11" spans="2:80" s="3" customFormat="1" ht="18" customHeight="1" x14ac:dyDescent="0.3">
      <c r="B11" s="138"/>
      <c r="C11" s="9" t="s">
        <v>29</v>
      </c>
      <c r="D11" s="46"/>
      <c r="E11" s="47"/>
      <c r="F11" s="48" t="str">
        <f t="shared" si="4"/>
        <v>-</v>
      </c>
      <c r="G11" s="48" t="str">
        <f t="shared" si="5"/>
        <v>-</v>
      </c>
      <c r="H11" s="49" t="str">
        <f t="shared" si="6"/>
        <v>-</v>
      </c>
      <c r="I11" s="46"/>
      <c r="J11" s="47"/>
      <c r="K11" s="48" t="str">
        <f t="shared" si="7"/>
        <v>-</v>
      </c>
      <c r="L11" s="48" t="str">
        <f t="shared" si="8"/>
        <v>-</v>
      </c>
      <c r="M11" s="49" t="str">
        <f t="shared" si="9"/>
        <v>-</v>
      </c>
      <c r="N11" s="46"/>
      <c r="O11" s="47"/>
      <c r="P11" s="48" t="str">
        <f t="shared" si="10"/>
        <v>-</v>
      </c>
      <c r="Q11" s="48" t="str">
        <f t="shared" si="11"/>
        <v>-</v>
      </c>
      <c r="R11" s="49" t="str">
        <f t="shared" si="12"/>
        <v>-</v>
      </c>
      <c r="S11" s="46"/>
      <c r="T11" s="47"/>
      <c r="U11" s="48" t="str">
        <f t="shared" si="13"/>
        <v>-</v>
      </c>
      <c r="V11" s="48" t="str">
        <f t="shared" si="14"/>
        <v>-</v>
      </c>
      <c r="W11" s="49" t="str">
        <f t="shared" si="15"/>
        <v>-</v>
      </c>
      <c r="X11" s="46"/>
      <c r="Y11" s="47"/>
      <c r="Z11" s="48" t="str">
        <f t="shared" si="16"/>
        <v>-</v>
      </c>
      <c r="AA11" s="48" t="str">
        <f t="shared" si="17"/>
        <v>-</v>
      </c>
      <c r="AB11" s="49" t="str">
        <f t="shared" si="18"/>
        <v>-</v>
      </c>
      <c r="AC11" s="46"/>
      <c r="AD11" s="47"/>
      <c r="AE11" s="48" t="str">
        <f t="shared" si="19"/>
        <v>-</v>
      </c>
      <c r="AF11" s="48" t="str">
        <f t="shared" si="20"/>
        <v>-</v>
      </c>
      <c r="AG11" s="49" t="str">
        <f t="shared" si="21"/>
        <v>-</v>
      </c>
      <c r="AH11" s="46">
        <f t="shared" si="0"/>
        <v>0</v>
      </c>
      <c r="AI11" s="47">
        <f t="shared" si="1"/>
        <v>0</v>
      </c>
      <c r="AJ11" s="48" t="str">
        <f t="shared" si="22"/>
        <v>-</v>
      </c>
      <c r="AK11" s="48" t="str">
        <f t="shared" si="23"/>
        <v>-</v>
      </c>
      <c r="AL11" s="49" t="str">
        <f t="shared" si="24"/>
        <v>-</v>
      </c>
      <c r="AM11" s="10"/>
      <c r="AN11" s="46"/>
      <c r="AO11" s="47"/>
      <c r="AP11" s="48" t="str">
        <f t="shared" si="25"/>
        <v>-</v>
      </c>
      <c r="AQ11" s="48" t="str">
        <f t="shared" si="26"/>
        <v>-</v>
      </c>
      <c r="AR11" s="49" t="str">
        <f t="shared" si="27"/>
        <v>-</v>
      </c>
      <c r="AS11" s="46"/>
      <c r="AT11" s="47"/>
      <c r="AU11" s="48" t="str">
        <f t="shared" si="28"/>
        <v>-</v>
      </c>
      <c r="AV11" s="48" t="str">
        <f t="shared" si="29"/>
        <v>-</v>
      </c>
      <c r="AW11" s="49" t="str">
        <f t="shared" si="30"/>
        <v>-</v>
      </c>
      <c r="AX11" s="46"/>
      <c r="AY11" s="47"/>
      <c r="AZ11" s="48" t="str">
        <f t="shared" si="31"/>
        <v>-</v>
      </c>
      <c r="BA11" s="48" t="str">
        <f t="shared" si="32"/>
        <v>-</v>
      </c>
      <c r="BB11" s="49" t="str">
        <f t="shared" si="33"/>
        <v>-</v>
      </c>
      <c r="BC11" s="46"/>
      <c r="BD11" s="47"/>
      <c r="BE11" s="48" t="str">
        <f t="shared" si="34"/>
        <v>-</v>
      </c>
      <c r="BF11" s="48" t="str">
        <f t="shared" si="35"/>
        <v>-</v>
      </c>
      <c r="BG11" s="49" t="str">
        <f t="shared" si="36"/>
        <v>-</v>
      </c>
      <c r="BH11" s="46"/>
      <c r="BI11" s="47"/>
      <c r="BJ11" s="48" t="str">
        <f t="shared" si="37"/>
        <v>-</v>
      </c>
      <c r="BK11" s="48" t="str">
        <f t="shared" si="38"/>
        <v>-</v>
      </c>
      <c r="BL11" s="49" t="str">
        <f t="shared" si="39"/>
        <v>-</v>
      </c>
      <c r="BM11" s="46"/>
      <c r="BN11" s="47"/>
      <c r="BO11" s="48" t="str">
        <f t="shared" si="40"/>
        <v>-</v>
      </c>
      <c r="BP11" s="48" t="str">
        <f t="shared" si="41"/>
        <v>-</v>
      </c>
      <c r="BQ11" s="49" t="str">
        <f t="shared" si="42"/>
        <v>-</v>
      </c>
      <c r="BR11" s="46">
        <f t="shared" si="2"/>
        <v>0</v>
      </c>
      <c r="BS11" s="47">
        <f t="shared" si="3"/>
        <v>0</v>
      </c>
      <c r="BT11" s="48" t="str">
        <f t="shared" si="43"/>
        <v>-</v>
      </c>
      <c r="BU11" s="48" t="str">
        <f t="shared" si="44"/>
        <v>-</v>
      </c>
      <c r="BV11" s="49" t="str">
        <f t="shared" si="45"/>
        <v>-</v>
      </c>
      <c r="BX11" s="66">
        <f t="shared" si="46"/>
        <v>0</v>
      </c>
      <c r="BY11" s="47">
        <f t="shared" si="47"/>
        <v>0</v>
      </c>
      <c r="BZ11" s="48" t="str">
        <f t="shared" si="48"/>
        <v>-</v>
      </c>
      <c r="CA11" s="48" t="str">
        <f t="shared" si="49"/>
        <v>-</v>
      </c>
      <c r="CB11" s="49" t="str">
        <f t="shared" si="50"/>
        <v>-</v>
      </c>
    </row>
    <row r="12" spans="2:80" s="3" customFormat="1" x14ac:dyDescent="0.3">
      <c r="B12" s="138"/>
      <c r="C12" s="9" t="s">
        <v>30</v>
      </c>
      <c r="D12" s="46"/>
      <c r="E12" s="47"/>
      <c r="F12" s="48" t="str">
        <f t="shared" si="4"/>
        <v>-</v>
      </c>
      <c r="G12" s="48" t="str">
        <f t="shared" si="5"/>
        <v>-</v>
      </c>
      <c r="H12" s="49" t="str">
        <f t="shared" si="6"/>
        <v>-</v>
      </c>
      <c r="I12" s="46"/>
      <c r="J12" s="47"/>
      <c r="K12" s="48" t="str">
        <f t="shared" si="7"/>
        <v>-</v>
      </c>
      <c r="L12" s="48" t="str">
        <f t="shared" si="8"/>
        <v>-</v>
      </c>
      <c r="M12" s="49" t="str">
        <f t="shared" si="9"/>
        <v>-</v>
      </c>
      <c r="N12" s="46"/>
      <c r="O12" s="47"/>
      <c r="P12" s="48" t="str">
        <f t="shared" si="10"/>
        <v>-</v>
      </c>
      <c r="Q12" s="48" t="str">
        <f t="shared" si="11"/>
        <v>-</v>
      </c>
      <c r="R12" s="49" t="str">
        <f t="shared" si="12"/>
        <v>-</v>
      </c>
      <c r="S12" s="46"/>
      <c r="T12" s="47"/>
      <c r="U12" s="48" t="str">
        <f t="shared" si="13"/>
        <v>-</v>
      </c>
      <c r="V12" s="48" t="str">
        <f t="shared" si="14"/>
        <v>-</v>
      </c>
      <c r="W12" s="49" t="str">
        <f t="shared" si="15"/>
        <v>-</v>
      </c>
      <c r="X12" s="46"/>
      <c r="Y12" s="47"/>
      <c r="Z12" s="48" t="str">
        <f t="shared" si="16"/>
        <v>-</v>
      </c>
      <c r="AA12" s="48" t="str">
        <f t="shared" si="17"/>
        <v>-</v>
      </c>
      <c r="AB12" s="49" t="str">
        <f t="shared" si="18"/>
        <v>-</v>
      </c>
      <c r="AC12" s="46"/>
      <c r="AD12" s="47"/>
      <c r="AE12" s="48" t="str">
        <f t="shared" si="19"/>
        <v>-</v>
      </c>
      <c r="AF12" s="48" t="str">
        <f t="shared" si="20"/>
        <v>-</v>
      </c>
      <c r="AG12" s="49" t="str">
        <f t="shared" si="21"/>
        <v>-</v>
      </c>
      <c r="AH12" s="46">
        <f t="shared" si="0"/>
        <v>0</v>
      </c>
      <c r="AI12" s="47">
        <f t="shared" si="1"/>
        <v>0</v>
      </c>
      <c r="AJ12" s="48" t="str">
        <f t="shared" si="22"/>
        <v>-</v>
      </c>
      <c r="AK12" s="48" t="str">
        <f t="shared" si="23"/>
        <v>-</v>
      </c>
      <c r="AL12" s="49" t="str">
        <f t="shared" si="24"/>
        <v>-</v>
      </c>
      <c r="AM12" s="10"/>
      <c r="AN12" s="46"/>
      <c r="AO12" s="47"/>
      <c r="AP12" s="48" t="str">
        <f t="shared" si="25"/>
        <v>-</v>
      </c>
      <c r="AQ12" s="48" t="str">
        <f t="shared" si="26"/>
        <v>-</v>
      </c>
      <c r="AR12" s="49" t="str">
        <f t="shared" si="27"/>
        <v>-</v>
      </c>
      <c r="AS12" s="46"/>
      <c r="AT12" s="47"/>
      <c r="AU12" s="48" t="str">
        <f t="shared" si="28"/>
        <v>-</v>
      </c>
      <c r="AV12" s="48" t="str">
        <f t="shared" si="29"/>
        <v>-</v>
      </c>
      <c r="AW12" s="49" t="str">
        <f t="shared" si="30"/>
        <v>-</v>
      </c>
      <c r="AX12" s="46"/>
      <c r="AY12" s="47"/>
      <c r="AZ12" s="48" t="str">
        <f t="shared" si="31"/>
        <v>-</v>
      </c>
      <c r="BA12" s="48" t="str">
        <f t="shared" si="32"/>
        <v>-</v>
      </c>
      <c r="BB12" s="49" t="str">
        <f t="shared" si="33"/>
        <v>-</v>
      </c>
      <c r="BC12" s="46"/>
      <c r="BD12" s="47"/>
      <c r="BE12" s="48" t="str">
        <f t="shared" si="34"/>
        <v>-</v>
      </c>
      <c r="BF12" s="48" t="str">
        <f t="shared" si="35"/>
        <v>-</v>
      </c>
      <c r="BG12" s="49" t="str">
        <f t="shared" si="36"/>
        <v>-</v>
      </c>
      <c r="BH12" s="46"/>
      <c r="BI12" s="47"/>
      <c r="BJ12" s="48" t="str">
        <f t="shared" si="37"/>
        <v>-</v>
      </c>
      <c r="BK12" s="48" t="str">
        <f t="shared" si="38"/>
        <v>-</v>
      </c>
      <c r="BL12" s="49" t="str">
        <f t="shared" si="39"/>
        <v>-</v>
      </c>
      <c r="BM12" s="46"/>
      <c r="BN12" s="47"/>
      <c r="BO12" s="48" t="str">
        <f t="shared" si="40"/>
        <v>-</v>
      </c>
      <c r="BP12" s="48" t="str">
        <f t="shared" si="41"/>
        <v>-</v>
      </c>
      <c r="BQ12" s="49" t="str">
        <f t="shared" si="42"/>
        <v>-</v>
      </c>
      <c r="BR12" s="46">
        <f t="shared" si="2"/>
        <v>0</v>
      </c>
      <c r="BS12" s="47">
        <f t="shared" si="3"/>
        <v>0</v>
      </c>
      <c r="BT12" s="48" t="str">
        <f t="shared" si="43"/>
        <v>-</v>
      </c>
      <c r="BU12" s="48" t="str">
        <f t="shared" si="44"/>
        <v>-</v>
      </c>
      <c r="BV12" s="49" t="str">
        <f t="shared" si="45"/>
        <v>-</v>
      </c>
      <c r="BX12" s="66">
        <f t="shared" si="46"/>
        <v>0</v>
      </c>
      <c r="BY12" s="47">
        <f t="shared" si="47"/>
        <v>0</v>
      </c>
      <c r="BZ12" s="48" t="str">
        <f t="shared" si="48"/>
        <v>-</v>
      </c>
      <c r="CA12" s="48" t="str">
        <f t="shared" si="49"/>
        <v>-</v>
      </c>
      <c r="CB12" s="49" t="str">
        <f t="shared" si="50"/>
        <v>-</v>
      </c>
    </row>
    <row r="13" spans="2:80" s="3" customFormat="1" x14ac:dyDescent="0.3">
      <c r="B13" s="138"/>
      <c r="C13" s="9" t="s">
        <v>31</v>
      </c>
      <c r="D13" s="46"/>
      <c r="E13" s="47"/>
      <c r="F13" s="48" t="str">
        <f t="shared" si="4"/>
        <v>-</v>
      </c>
      <c r="G13" s="48" t="str">
        <f t="shared" si="5"/>
        <v>-</v>
      </c>
      <c r="H13" s="49" t="str">
        <f t="shared" si="6"/>
        <v>-</v>
      </c>
      <c r="I13" s="46"/>
      <c r="J13" s="47"/>
      <c r="K13" s="48" t="str">
        <f t="shared" si="7"/>
        <v>-</v>
      </c>
      <c r="L13" s="48" t="str">
        <f t="shared" si="8"/>
        <v>-</v>
      </c>
      <c r="M13" s="49" t="str">
        <f t="shared" si="9"/>
        <v>-</v>
      </c>
      <c r="N13" s="46"/>
      <c r="O13" s="47"/>
      <c r="P13" s="48" t="str">
        <f t="shared" si="10"/>
        <v>-</v>
      </c>
      <c r="Q13" s="48" t="str">
        <f t="shared" si="11"/>
        <v>-</v>
      </c>
      <c r="R13" s="49" t="str">
        <f t="shared" si="12"/>
        <v>-</v>
      </c>
      <c r="S13" s="46"/>
      <c r="T13" s="47"/>
      <c r="U13" s="48" t="str">
        <f t="shared" si="13"/>
        <v>-</v>
      </c>
      <c r="V13" s="48" t="str">
        <f t="shared" si="14"/>
        <v>-</v>
      </c>
      <c r="W13" s="49" t="str">
        <f t="shared" si="15"/>
        <v>-</v>
      </c>
      <c r="X13" s="46"/>
      <c r="Y13" s="47"/>
      <c r="Z13" s="48" t="str">
        <f t="shared" si="16"/>
        <v>-</v>
      </c>
      <c r="AA13" s="48" t="str">
        <f t="shared" si="17"/>
        <v>-</v>
      </c>
      <c r="AB13" s="49" t="str">
        <f t="shared" si="18"/>
        <v>-</v>
      </c>
      <c r="AC13" s="46"/>
      <c r="AD13" s="47"/>
      <c r="AE13" s="48" t="str">
        <f t="shared" si="19"/>
        <v>-</v>
      </c>
      <c r="AF13" s="48" t="str">
        <f t="shared" si="20"/>
        <v>-</v>
      </c>
      <c r="AG13" s="49" t="str">
        <f t="shared" si="21"/>
        <v>-</v>
      </c>
      <c r="AH13" s="46">
        <f t="shared" si="0"/>
        <v>0</v>
      </c>
      <c r="AI13" s="47">
        <f t="shared" si="1"/>
        <v>0</v>
      </c>
      <c r="AJ13" s="48" t="str">
        <f t="shared" si="22"/>
        <v>-</v>
      </c>
      <c r="AK13" s="48" t="str">
        <f t="shared" si="23"/>
        <v>-</v>
      </c>
      <c r="AL13" s="49" t="str">
        <f t="shared" si="24"/>
        <v>-</v>
      </c>
      <c r="AM13" s="10"/>
      <c r="AN13" s="46"/>
      <c r="AO13" s="47"/>
      <c r="AP13" s="48" t="str">
        <f t="shared" si="25"/>
        <v>-</v>
      </c>
      <c r="AQ13" s="48" t="str">
        <f t="shared" si="26"/>
        <v>-</v>
      </c>
      <c r="AR13" s="49" t="str">
        <f t="shared" si="27"/>
        <v>-</v>
      </c>
      <c r="AS13" s="46"/>
      <c r="AT13" s="47"/>
      <c r="AU13" s="48" t="str">
        <f t="shared" si="28"/>
        <v>-</v>
      </c>
      <c r="AV13" s="48" t="str">
        <f t="shared" si="29"/>
        <v>-</v>
      </c>
      <c r="AW13" s="49" t="str">
        <f t="shared" si="30"/>
        <v>-</v>
      </c>
      <c r="AX13" s="46"/>
      <c r="AY13" s="47"/>
      <c r="AZ13" s="48" t="str">
        <f t="shared" si="31"/>
        <v>-</v>
      </c>
      <c r="BA13" s="48" t="str">
        <f t="shared" si="32"/>
        <v>-</v>
      </c>
      <c r="BB13" s="49" t="str">
        <f t="shared" si="33"/>
        <v>-</v>
      </c>
      <c r="BC13" s="46"/>
      <c r="BD13" s="47"/>
      <c r="BE13" s="48" t="str">
        <f t="shared" si="34"/>
        <v>-</v>
      </c>
      <c r="BF13" s="48" t="str">
        <f t="shared" si="35"/>
        <v>-</v>
      </c>
      <c r="BG13" s="49" t="str">
        <f t="shared" si="36"/>
        <v>-</v>
      </c>
      <c r="BH13" s="46"/>
      <c r="BI13" s="47"/>
      <c r="BJ13" s="48" t="str">
        <f t="shared" si="37"/>
        <v>-</v>
      </c>
      <c r="BK13" s="48" t="str">
        <f t="shared" si="38"/>
        <v>-</v>
      </c>
      <c r="BL13" s="49" t="str">
        <f t="shared" si="39"/>
        <v>-</v>
      </c>
      <c r="BM13" s="46"/>
      <c r="BN13" s="47"/>
      <c r="BO13" s="48" t="str">
        <f t="shared" si="40"/>
        <v>-</v>
      </c>
      <c r="BP13" s="48" t="str">
        <f t="shared" si="41"/>
        <v>-</v>
      </c>
      <c r="BQ13" s="49" t="str">
        <f t="shared" si="42"/>
        <v>-</v>
      </c>
      <c r="BR13" s="46">
        <f t="shared" si="2"/>
        <v>0</v>
      </c>
      <c r="BS13" s="47">
        <f t="shared" si="3"/>
        <v>0</v>
      </c>
      <c r="BT13" s="48" t="str">
        <f t="shared" si="43"/>
        <v>-</v>
      </c>
      <c r="BU13" s="48" t="str">
        <f t="shared" si="44"/>
        <v>-</v>
      </c>
      <c r="BV13" s="49" t="str">
        <f t="shared" si="45"/>
        <v>-</v>
      </c>
      <c r="BX13" s="66">
        <f t="shared" si="46"/>
        <v>0</v>
      </c>
      <c r="BY13" s="47">
        <f t="shared" si="47"/>
        <v>0</v>
      </c>
      <c r="BZ13" s="48" t="str">
        <f t="shared" si="48"/>
        <v>-</v>
      </c>
      <c r="CA13" s="48" t="str">
        <f t="shared" si="49"/>
        <v>-</v>
      </c>
      <c r="CB13" s="49" t="str">
        <f t="shared" si="50"/>
        <v>-</v>
      </c>
    </row>
    <row r="14" spans="2:80" s="3" customFormat="1" ht="15.65" thickBot="1" x14ac:dyDescent="0.35">
      <c r="B14" s="139"/>
      <c r="C14" s="11" t="s">
        <v>25</v>
      </c>
      <c r="D14" s="46"/>
      <c r="E14" s="47"/>
      <c r="F14" s="48" t="str">
        <f t="shared" si="4"/>
        <v>-</v>
      </c>
      <c r="G14" s="48" t="str">
        <f t="shared" si="5"/>
        <v>-</v>
      </c>
      <c r="H14" s="49" t="str">
        <f t="shared" si="6"/>
        <v>-</v>
      </c>
      <c r="I14" s="46"/>
      <c r="J14" s="47"/>
      <c r="K14" s="48" t="str">
        <f t="shared" si="7"/>
        <v>-</v>
      </c>
      <c r="L14" s="48" t="str">
        <f t="shared" si="8"/>
        <v>-</v>
      </c>
      <c r="M14" s="49" t="str">
        <f t="shared" si="9"/>
        <v>-</v>
      </c>
      <c r="N14" s="46"/>
      <c r="O14" s="47"/>
      <c r="P14" s="48" t="str">
        <f t="shared" si="10"/>
        <v>-</v>
      </c>
      <c r="Q14" s="48" t="str">
        <f t="shared" si="11"/>
        <v>-</v>
      </c>
      <c r="R14" s="49" t="str">
        <f t="shared" si="12"/>
        <v>-</v>
      </c>
      <c r="S14" s="46"/>
      <c r="T14" s="47"/>
      <c r="U14" s="48" t="str">
        <f t="shared" si="13"/>
        <v>-</v>
      </c>
      <c r="V14" s="48" t="str">
        <f t="shared" si="14"/>
        <v>-</v>
      </c>
      <c r="W14" s="49" t="str">
        <f t="shared" si="15"/>
        <v>-</v>
      </c>
      <c r="X14" s="46"/>
      <c r="Y14" s="47"/>
      <c r="Z14" s="48" t="str">
        <f t="shared" si="16"/>
        <v>-</v>
      </c>
      <c r="AA14" s="48" t="str">
        <f t="shared" si="17"/>
        <v>-</v>
      </c>
      <c r="AB14" s="49" t="str">
        <f t="shared" si="18"/>
        <v>-</v>
      </c>
      <c r="AC14" s="46"/>
      <c r="AD14" s="47"/>
      <c r="AE14" s="48" t="str">
        <f t="shared" si="19"/>
        <v>-</v>
      </c>
      <c r="AF14" s="48" t="str">
        <f t="shared" si="20"/>
        <v>-</v>
      </c>
      <c r="AG14" s="49" t="str">
        <f t="shared" si="21"/>
        <v>-</v>
      </c>
      <c r="AH14" s="46">
        <f t="shared" si="0"/>
        <v>0</v>
      </c>
      <c r="AI14" s="47">
        <f t="shared" si="1"/>
        <v>0</v>
      </c>
      <c r="AJ14" s="48" t="str">
        <f t="shared" si="22"/>
        <v>-</v>
      </c>
      <c r="AK14" s="48" t="str">
        <f t="shared" si="23"/>
        <v>-</v>
      </c>
      <c r="AL14" s="49" t="str">
        <f t="shared" si="24"/>
        <v>-</v>
      </c>
      <c r="AM14" s="10"/>
      <c r="AN14" s="46"/>
      <c r="AO14" s="47"/>
      <c r="AP14" s="48" t="str">
        <f t="shared" si="25"/>
        <v>-</v>
      </c>
      <c r="AQ14" s="48" t="str">
        <f t="shared" si="26"/>
        <v>-</v>
      </c>
      <c r="AR14" s="49" t="str">
        <f t="shared" si="27"/>
        <v>-</v>
      </c>
      <c r="AS14" s="46"/>
      <c r="AT14" s="47"/>
      <c r="AU14" s="48" t="str">
        <f t="shared" si="28"/>
        <v>-</v>
      </c>
      <c r="AV14" s="48" t="str">
        <f t="shared" si="29"/>
        <v>-</v>
      </c>
      <c r="AW14" s="49" t="str">
        <f t="shared" si="30"/>
        <v>-</v>
      </c>
      <c r="AX14" s="46"/>
      <c r="AY14" s="47"/>
      <c r="AZ14" s="48" t="str">
        <f t="shared" si="31"/>
        <v>-</v>
      </c>
      <c r="BA14" s="48" t="str">
        <f t="shared" si="32"/>
        <v>-</v>
      </c>
      <c r="BB14" s="49" t="str">
        <f t="shared" si="33"/>
        <v>-</v>
      </c>
      <c r="BC14" s="46"/>
      <c r="BD14" s="47"/>
      <c r="BE14" s="48" t="str">
        <f t="shared" si="34"/>
        <v>-</v>
      </c>
      <c r="BF14" s="48" t="str">
        <f t="shared" si="35"/>
        <v>-</v>
      </c>
      <c r="BG14" s="49" t="str">
        <f t="shared" si="36"/>
        <v>-</v>
      </c>
      <c r="BH14" s="46"/>
      <c r="BI14" s="47"/>
      <c r="BJ14" s="48" t="str">
        <f t="shared" si="37"/>
        <v>-</v>
      </c>
      <c r="BK14" s="48" t="str">
        <f t="shared" si="38"/>
        <v>-</v>
      </c>
      <c r="BL14" s="49" t="str">
        <f t="shared" si="39"/>
        <v>-</v>
      </c>
      <c r="BM14" s="46"/>
      <c r="BN14" s="47"/>
      <c r="BO14" s="48" t="str">
        <f t="shared" si="40"/>
        <v>-</v>
      </c>
      <c r="BP14" s="48" t="str">
        <f t="shared" si="41"/>
        <v>-</v>
      </c>
      <c r="BQ14" s="49" t="str">
        <f t="shared" si="42"/>
        <v>-</v>
      </c>
      <c r="BR14" s="46">
        <f t="shared" si="2"/>
        <v>0</v>
      </c>
      <c r="BS14" s="47">
        <f t="shared" si="3"/>
        <v>0</v>
      </c>
      <c r="BT14" s="48" t="str">
        <f t="shared" si="43"/>
        <v>-</v>
      </c>
      <c r="BU14" s="48" t="str">
        <f t="shared" si="44"/>
        <v>-</v>
      </c>
      <c r="BV14" s="49" t="str">
        <f t="shared" si="45"/>
        <v>-</v>
      </c>
      <c r="BX14" s="66">
        <f t="shared" si="46"/>
        <v>0</v>
      </c>
      <c r="BY14" s="47">
        <f t="shared" si="47"/>
        <v>0</v>
      </c>
      <c r="BZ14" s="48" t="str">
        <f t="shared" si="48"/>
        <v>-</v>
      </c>
      <c r="CA14" s="48" t="str">
        <f t="shared" si="49"/>
        <v>-</v>
      </c>
      <c r="CB14" s="49" t="str">
        <f t="shared" si="50"/>
        <v>-</v>
      </c>
    </row>
    <row r="15" spans="2:80" s="3" customFormat="1" ht="15.65" thickTop="1" thickBot="1" x14ac:dyDescent="0.35">
      <c r="B15" s="6" t="s">
        <v>10</v>
      </c>
      <c r="C15" s="7"/>
      <c r="D15" s="39">
        <f>SUM(D7:D14)</f>
        <v>0</v>
      </c>
      <c r="E15" s="40">
        <f>SUM(E7:E14)</f>
        <v>0</v>
      </c>
      <c r="F15" s="41" t="str">
        <f>IF(D15&gt;0,D15/D$37,"-")</f>
        <v>-</v>
      </c>
      <c r="G15" s="41" t="str">
        <f>IF(E15&gt;0,E15/E$37,"-")</f>
        <v>-</v>
      </c>
      <c r="H15" s="42" t="str">
        <f>IF(D15&gt;0,E15/D15,"-")</f>
        <v>-</v>
      </c>
      <c r="I15" s="39">
        <f>SUM(I7:I14)</f>
        <v>0</v>
      </c>
      <c r="J15" s="40">
        <f>SUM(J7:J14)</f>
        <v>0</v>
      </c>
      <c r="K15" s="41" t="str">
        <f>IF(I15&gt;0,I15/I$37,"-")</f>
        <v>-</v>
      </c>
      <c r="L15" s="41" t="str">
        <f>IF(J15&gt;0,J15/J$37,"-")</f>
        <v>-</v>
      </c>
      <c r="M15" s="42" t="str">
        <f>IF(I15&gt;0,J15/I15,"-")</f>
        <v>-</v>
      </c>
      <c r="N15" s="39">
        <f>SUM(N7:N14)</f>
        <v>0</v>
      </c>
      <c r="O15" s="40">
        <f>SUM(O7:O14)</f>
        <v>0</v>
      </c>
      <c r="P15" s="41" t="str">
        <f>IF(N15&gt;0,N15/N$37,"-")</f>
        <v>-</v>
      </c>
      <c r="Q15" s="41" t="str">
        <f>IF(O15&gt;0,O15/O$37,"-")</f>
        <v>-</v>
      </c>
      <c r="R15" s="42" t="str">
        <f>IF(N15&gt;0,O15/N15,"-")</f>
        <v>-</v>
      </c>
      <c r="S15" s="39">
        <f>SUM(S7:S14)</f>
        <v>0</v>
      </c>
      <c r="T15" s="40">
        <f>SUM(T7:T14)</f>
        <v>0</v>
      </c>
      <c r="U15" s="41" t="str">
        <f>IF(S15&gt;0,S15/S$37,"-")</f>
        <v>-</v>
      </c>
      <c r="V15" s="41" t="str">
        <f>IF(T15&gt;0,T15/T$37,"-")</f>
        <v>-</v>
      </c>
      <c r="W15" s="42" t="str">
        <f>IF(S15&gt;0,T15/S15,"-")</f>
        <v>-</v>
      </c>
      <c r="X15" s="39">
        <f>SUM(X7:X14)</f>
        <v>0</v>
      </c>
      <c r="Y15" s="40">
        <f>SUM(Y7:Y14)</f>
        <v>0</v>
      </c>
      <c r="Z15" s="41" t="str">
        <f>IF(X15&gt;0,X15/X$37,"-")</f>
        <v>-</v>
      </c>
      <c r="AA15" s="41" t="str">
        <f>IF(Y15&gt;0,Y15/Y$37,"-")</f>
        <v>-</v>
      </c>
      <c r="AB15" s="42" t="str">
        <f>IF(X15&gt;0,Y15/X15,"-")</f>
        <v>-</v>
      </c>
      <c r="AC15" s="39">
        <f>SUM(AC7:AC14)</f>
        <v>0</v>
      </c>
      <c r="AD15" s="40">
        <f>SUM(AD7:AD14)</f>
        <v>0</v>
      </c>
      <c r="AE15" s="41" t="str">
        <f>IF(AC15&gt;0,AC15/AC$37,"-")</f>
        <v>-</v>
      </c>
      <c r="AF15" s="41" t="str">
        <f>IF(AD15&gt;0,AD15/AD$37,"-")</f>
        <v>-</v>
      </c>
      <c r="AG15" s="42" t="str">
        <f>IF(AC15&gt;0,AD15/AC15,"-")</f>
        <v>-</v>
      </c>
      <c r="AH15" s="39">
        <f>SUM(AH7:AH14)</f>
        <v>0</v>
      </c>
      <c r="AI15" s="40">
        <f>SUM(AI7:AI14)</f>
        <v>0</v>
      </c>
      <c r="AJ15" s="41" t="str">
        <f>IF(AH15&gt;0,AH15/AH$37,"-")</f>
        <v>-</v>
      </c>
      <c r="AK15" s="41" t="str">
        <f>IF(AI15&gt;0,AI15/AI$37,"-")</f>
        <v>-</v>
      </c>
      <c r="AL15" s="42" t="str">
        <f>IF(AH15&gt;0,AI15/AH15,"-")</f>
        <v>-</v>
      </c>
      <c r="AM15" s="16"/>
      <c r="AN15" s="39">
        <f>SUM(AN7:AN14)</f>
        <v>0</v>
      </c>
      <c r="AO15" s="40">
        <f>SUM(AO7:AO14)</f>
        <v>0</v>
      </c>
      <c r="AP15" s="41" t="str">
        <f>IF(AN15&gt;0,AN15/AN$37,"-")</f>
        <v>-</v>
      </c>
      <c r="AQ15" s="41" t="str">
        <f>IF(AO15&gt;0,AO15/AO$37,"-")</f>
        <v>-</v>
      </c>
      <c r="AR15" s="42" t="str">
        <f>IF(AN15&gt;0,AO15/AN15,"-")</f>
        <v>-</v>
      </c>
      <c r="AS15" s="39">
        <f>SUM(AS7:AS14)</f>
        <v>0</v>
      </c>
      <c r="AT15" s="40">
        <f>SUM(AT7:AT14)</f>
        <v>0</v>
      </c>
      <c r="AU15" s="41" t="str">
        <f>IF(AS15&gt;0,AS15/AS$37,"-")</f>
        <v>-</v>
      </c>
      <c r="AV15" s="41" t="str">
        <f>IF(AT15&gt;0,AT15/AT$37,"-")</f>
        <v>-</v>
      </c>
      <c r="AW15" s="42" t="str">
        <f>IF(AS15&gt;0,AT15/AS15,"-")</f>
        <v>-</v>
      </c>
      <c r="AX15" s="39">
        <f>SUM(AX7:AX14)</f>
        <v>0</v>
      </c>
      <c r="AY15" s="40">
        <f>SUM(AY7:AY14)</f>
        <v>0</v>
      </c>
      <c r="AZ15" s="41" t="str">
        <f>IF(AX15&gt;0,AX15/AX$37,"-")</f>
        <v>-</v>
      </c>
      <c r="BA15" s="41" t="str">
        <f>IF(AY15&gt;0,AY15/AY$37,"-")</f>
        <v>-</v>
      </c>
      <c r="BB15" s="42" t="str">
        <f>IF(AX15&gt;0,AY15/AX15,"-")</f>
        <v>-</v>
      </c>
      <c r="BC15" s="39">
        <f>SUM(BC7:BC14)</f>
        <v>0</v>
      </c>
      <c r="BD15" s="40">
        <f>SUM(BD7:BD14)</f>
        <v>0</v>
      </c>
      <c r="BE15" s="41" t="str">
        <f>IF(BC15&gt;0,BC15/BC$37,"-")</f>
        <v>-</v>
      </c>
      <c r="BF15" s="41" t="str">
        <f>IF(BD15&gt;0,BD15/BD$37,"-")</f>
        <v>-</v>
      </c>
      <c r="BG15" s="42" t="str">
        <f>IF(BC15&gt;0,BD15/BC15,"-")</f>
        <v>-</v>
      </c>
      <c r="BH15" s="39">
        <f>SUM(BH7:BH14)</f>
        <v>0</v>
      </c>
      <c r="BI15" s="40">
        <f>SUM(BI7:BI14)</f>
        <v>0</v>
      </c>
      <c r="BJ15" s="41" t="str">
        <f>IF(BH15&gt;0,BH15/BH$37,"-")</f>
        <v>-</v>
      </c>
      <c r="BK15" s="41" t="str">
        <f>IF(BI15&gt;0,BI15/BI$37,"-")</f>
        <v>-</v>
      </c>
      <c r="BL15" s="42" t="str">
        <f>IF(BH15&gt;0,BI15/BH15,"-")</f>
        <v>-</v>
      </c>
      <c r="BM15" s="39">
        <f>SUM(BM7:BM14)</f>
        <v>0</v>
      </c>
      <c r="BN15" s="40">
        <f>SUM(BN7:BN14)</f>
        <v>0</v>
      </c>
      <c r="BO15" s="41" t="str">
        <f>IF(BM15&gt;0,BM15/BM$37,"-")</f>
        <v>-</v>
      </c>
      <c r="BP15" s="41" t="str">
        <f>IF(BN15&gt;0,BN15/BN$37,"-")</f>
        <v>-</v>
      </c>
      <c r="BQ15" s="42" t="str">
        <f>IF(BM15&gt;0,BN15/BM15,"-")</f>
        <v>-</v>
      </c>
      <c r="BR15" s="39">
        <f>SUM(BR7:BR14)</f>
        <v>0</v>
      </c>
      <c r="BS15" s="40">
        <f>SUM(BS7:BS14)</f>
        <v>0</v>
      </c>
      <c r="BT15" s="41" t="str">
        <f>IF(BR15&gt;0,BR15/BR$37,"-")</f>
        <v>-</v>
      </c>
      <c r="BU15" s="41" t="str">
        <f>IF(BS15&gt;0,BS15/BS$37,"-")</f>
        <v>-</v>
      </c>
      <c r="BV15" s="42" t="str">
        <f>IF(BR15&gt;0,BS15/BR15,"-")</f>
        <v>-</v>
      </c>
      <c r="BX15" s="68">
        <f>SUM(BX7:BX14)</f>
        <v>0</v>
      </c>
      <c r="BY15" s="40">
        <f>SUM(BY7:BY14)</f>
        <v>0</v>
      </c>
      <c r="BZ15" s="41" t="str">
        <f>IF(BX15&gt;0,BX15/BX$37,"-")</f>
        <v>-</v>
      </c>
      <c r="CA15" s="41" t="str">
        <f>IF(BY15&gt;0,BY15/BY$37,"-")</f>
        <v>-</v>
      </c>
      <c r="CB15" s="42" t="str">
        <f>IF(BX15&gt;0,BY15/BX15,"-")</f>
        <v>-</v>
      </c>
    </row>
    <row r="16" spans="2:80" s="3" customFormat="1" ht="4.55" customHeight="1" thickTop="1" thickBot="1" x14ac:dyDescent="0.35">
      <c r="B16"/>
      <c r="C16"/>
      <c r="D16" s="50"/>
      <c r="E16" s="51"/>
      <c r="F16" s="52"/>
      <c r="G16" s="52"/>
      <c r="H16" s="51"/>
      <c r="I16" s="50"/>
      <c r="J16" s="51"/>
      <c r="K16" s="52"/>
      <c r="L16" s="52"/>
      <c r="M16" s="51"/>
      <c r="N16" s="50"/>
      <c r="O16" s="51"/>
      <c r="P16" s="52"/>
      <c r="Q16" s="52"/>
      <c r="R16" s="51"/>
      <c r="S16" s="50"/>
      <c r="T16" s="51"/>
      <c r="U16" s="52"/>
      <c r="V16" s="52"/>
      <c r="W16" s="51"/>
      <c r="X16" s="50"/>
      <c r="Y16" s="51"/>
      <c r="Z16" s="52"/>
      <c r="AA16" s="52"/>
      <c r="AB16" s="51"/>
      <c r="AC16" s="50"/>
      <c r="AD16" s="51"/>
      <c r="AE16" s="52"/>
      <c r="AF16" s="52"/>
      <c r="AG16" s="51"/>
      <c r="AH16" s="50"/>
      <c r="AI16" s="51"/>
      <c r="AJ16" s="52"/>
      <c r="AK16" s="52"/>
      <c r="AL16" s="51"/>
      <c r="AM16" s="10"/>
      <c r="AN16" s="50"/>
      <c r="AO16" s="51"/>
      <c r="AP16" s="52"/>
      <c r="AQ16" s="52"/>
      <c r="AR16" s="51"/>
      <c r="AS16" s="50"/>
      <c r="AT16" s="51"/>
      <c r="AU16" s="52"/>
      <c r="AV16" s="52"/>
      <c r="AW16" s="51"/>
      <c r="AX16" s="50"/>
      <c r="AY16" s="51"/>
      <c r="AZ16" s="52"/>
      <c r="BA16" s="52"/>
      <c r="BB16" s="51"/>
      <c r="BC16" s="50"/>
      <c r="BD16" s="51"/>
      <c r="BE16" s="52"/>
      <c r="BF16" s="52"/>
      <c r="BG16" s="51"/>
      <c r="BH16" s="50"/>
      <c r="BI16" s="51"/>
      <c r="BJ16" s="52"/>
      <c r="BK16" s="52"/>
      <c r="BL16" s="51"/>
      <c r="BM16" s="50"/>
      <c r="BN16" s="51"/>
      <c r="BO16" s="52"/>
      <c r="BP16" s="52"/>
      <c r="BQ16" s="51"/>
      <c r="BR16" s="50"/>
      <c r="BS16" s="51"/>
      <c r="BT16" s="52"/>
      <c r="BU16" s="52"/>
      <c r="BV16" s="51"/>
      <c r="BX16" s="50"/>
      <c r="BY16" s="51"/>
      <c r="BZ16" s="52"/>
      <c r="CA16" s="52"/>
      <c r="CB16" s="51"/>
    </row>
    <row r="17" spans="2:80" s="3" customFormat="1" ht="15.65" thickTop="1" x14ac:dyDescent="0.3">
      <c r="B17" s="137" t="s">
        <v>1</v>
      </c>
      <c r="C17" s="8" t="s">
        <v>20</v>
      </c>
      <c r="D17" s="35"/>
      <c r="E17" s="36"/>
      <c r="F17" s="37" t="str">
        <f>IF(D17&gt;0,D17/D$25,"-")</f>
        <v>-</v>
      </c>
      <c r="G17" s="37" t="str">
        <f>IF(E17&gt;0,E17/E$25,"-")</f>
        <v>-</v>
      </c>
      <c r="H17" s="38" t="str">
        <f>IF(D17&gt;0,E17/D17,"-")</f>
        <v>-</v>
      </c>
      <c r="I17" s="35"/>
      <c r="J17" s="36"/>
      <c r="K17" s="37" t="str">
        <f>IF(I17&gt;0,I17/I$25,"-")</f>
        <v>-</v>
      </c>
      <c r="L17" s="37" t="str">
        <f>IF(J17&gt;0,J17/J$25,"-")</f>
        <v>-</v>
      </c>
      <c r="M17" s="38" t="str">
        <f>IF(I17&gt;0,J17/I17,"-")</f>
        <v>-</v>
      </c>
      <c r="N17" s="35"/>
      <c r="O17" s="36"/>
      <c r="P17" s="37" t="str">
        <f>IF(N17&gt;0,N17/N$25,"-")</f>
        <v>-</v>
      </c>
      <c r="Q17" s="37" t="str">
        <f>IF(O17&gt;0,O17/O$25,"-")</f>
        <v>-</v>
      </c>
      <c r="R17" s="38" t="str">
        <f>IF(N17&gt;0,O17/N17,"-")</f>
        <v>-</v>
      </c>
      <c r="S17" s="35"/>
      <c r="T17" s="36"/>
      <c r="U17" s="37" t="str">
        <f>IF(S17&gt;0,S17/S$25,"-")</f>
        <v>-</v>
      </c>
      <c r="V17" s="37" t="str">
        <f>IF(T17&gt;0,T17/T$25,"-")</f>
        <v>-</v>
      </c>
      <c r="W17" s="38" t="str">
        <f>IF(S17&gt;0,T17/S17,"-")</f>
        <v>-</v>
      </c>
      <c r="X17" s="35"/>
      <c r="Y17" s="36"/>
      <c r="Z17" s="37" t="str">
        <f>IF(X17&gt;0,X17/X$25,"-")</f>
        <v>-</v>
      </c>
      <c r="AA17" s="37" t="str">
        <f>IF(Y17&gt;0,Y17/Y$25,"-")</f>
        <v>-</v>
      </c>
      <c r="AB17" s="38" t="str">
        <f>IF(X17&gt;0,Y17/X17,"-")</f>
        <v>-</v>
      </c>
      <c r="AC17" s="35"/>
      <c r="AD17" s="36"/>
      <c r="AE17" s="37" t="str">
        <f>IF(AC17&gt;0,AC17/AC$25,"-")</f>
        <v>-</v>
      </c>
      <c r="AF17" s="37" t="str">
        <f>IF(AD17&gt;0,AD17/AD$25,"-")</f>
        <v>-</v>
      </c>
      <c r="AG17" s="38" t="str">
        <f>IF(AC17&gt;0,AD17/AC17,"-")</f>
        <v>-</v>
      </c>
      <c r="AH17" s="35">
        <f t="shared" ref="AH17:AH24" si="51">AC17+X17+S17+N17+I17+D17</f>
        <v>0</v>
      </c>
      <c r="AI17" s="36">
        <f t="shared" ref="AI17:AI24" si="52">AD17+Y17+T17+O17+J17+E17</f>
        <v>0</v>
      </c>
      <c r="AJ17" s="37" t="str">
        <f>IF(AH17&gt;0,AH17/AH$25,"-")</f>
        <v>-</v>
      </c>
      <c r="AK17" s="37" t="str">
        <f>IF(AI17&gt;0,AI17/AI$25,"-")</f>
        <v>-</v>
      </c>
      <c r="AL17" s="38" t="str">
        <f>IF(AH17&gt;0,AI17/AH17,"-")</f>
        <v>-</v>
      </c>
      <c r="AM17" s="10"/>
      <c r="AN17" s="35"/>
      <c r="AO17" s="36"/>
      <c r="AP17" s="37" t="str">
        <f>IF(AN17&gt;0,AN17/AN$25,"-")</f>
        <v>-</v>
      </c>
      <c r="AQ17" s="37" t="str">
        <f>IF(AO17&gt;0,AO17/AO$25,"-")</f>
        <v>-</v>
      </c>
      <c r="AR17" s="38" t="str">
        <f>IF(AN17&gt;0,AO17/AN17,"-")</f>
        <v>-</v>
      </c>
      <c r="AS17" s="35"/>
      <c r="AT17" s="36"/>
      <c r="AU17" s="37" t="str">
        <f>IF(AS17&gt;0,AS17/AS$25,"-")</f>
        <v>-</v>
      </c>
      <c r="AV17" s="37" t="str">
        <f>IF(AT17&gt;0,AT17/AT$25,"-")</f>
        <v>-</v>
      </c>
      <c r="AW17" s="38" t="str">
        <f>IF(AS17&gt;0,AT17/AS17,"-")</f>
        <v>-</v>
      </c>
      <c r="AX17" s="35"/>
      <c r="AY17" s="36"/>
      <c r="AZ17" s="37" t="str">
        <f>IF(AX17&gt;0,AX17/AX$25,"-")</f>
        <v>-</v>
      </c>
      <c r="BA17" s="37" t="str">
        <f>IF(AY17&gt;0,AY17/AY$25,"-")</f>
        <v>-</v>
      </c>
      <c r="BB17" s="38" t="str">
        <f>IF(AX17&gt;0,AY17/AX17,"-")</f>
        <v>-</v>
      </c>
      <c r="BC17" s="35"/>
      <c r="BD17" s="36"/>
      <c r="BE17" s="37" t="str">
        <f>IF(BC17&gt;0,BC17/BC$25,"-")</f>
        <v>-</v>
      </c>
      <c r="BF17" s="37" t="str">
        <f>IF(BD17&gt;0,BD17/BD$25,"-")</f>
        <v>-</v>
      </c>
      <c r="BG17" s="38" t="str">
        <f>IF(BC17&gt;0,BD17/BC17,"-")</f>
        <v>-</v>
      </c>
      <c r="BH17" s="35"/>
      <c r="BI17" s="36"/>
      <c r="BJ17" s="37" t="str">
        <f>IF(BH17&gt;0,BH17/BH$25,"-")</f>
        <v>-</v>
      </c>
      <c r="BK17" s="37" t="str">
        <f>IF(BI17&gt;0,BI17/BI$25,"-")</f>
        <v>-</v>
      </c>
      <c r="BL17" s="38" t="str">
        <f>IF(BH17&gt;0,BI17/BH17,"-")</f>
        <v>-</v>
      </c>
      <c r="BM17" s="35"/>
      <c r="BN17" s="36"/>
      <c r="BO17" s="37" t="str">
        <f>IF(BM17&gt;0,BM17/BM$25,"-")</f>
        <v>-</v>
      </c>
      <c r="BP17" s="37" t="str">
        <f>IF(BN17&gt;0,BN17/BN$25,"-")</f>
        <v>-</v>
      </c>
      <c r="BQ17" s="38" t="str">
        <f>IF(BM17&gt;0,BN17/BM17,"-")</f>
        <v>-</v>
      </c>
      <c r="BR17" s="35">
        <f t="shared" ref="BR17:BR24" si="53">BM17+BH17+BC17+AX17+AS17+AN17</f>
        <v>0</v>
      </c>
      <c r="BS17" s="36">
        <f t="shared" ref="BS17:BS24" si="54">BN17+BI17+BD17+AY17+AT17+AO17</f>
        <v>0</v>
      </c>
      <c r="BT17" s="37" t="str">
        <f>IF(BR17&gt;0,BR17/BR$25,"-")</f>
        <v>-</v>
      </c>
      <c r="BU17" s="37" t="str">
        <f>IF(BS17&gt;0,BS17/BS$25,"-")</f>
        <v>-</v>
      </c>
      <c r="BV17" s="38" t="str">
        <f>IF(BR17&gt;0,BS17/BR17,"-")</f>
        <v>-</v>
      </c>
      <c r="BX17" s="65">
        <f>BR17+AH17</f>
        <v>0</v>
      </c>
      <c r="BY17" s="36">
        <f>BS17+AI17</f>
        <v>0</v>
      </c>
      <c r="BZ17" s="37" t="str">
        <f>IF(BX17&gt;0,BX17/BX$25,"-")</f>
        <v>-</v>
      </c>
      <c r="CA17" s="37" t="str">
        <f>IF(BY17&gt;0,BY17/BY$25,"-")</f>
        <v>-</v>
      </c>
      <c r="CB17" s="38" t="str">
        <f>IF(BX17&gt;0,BY17/BX17,"-")</f>
        <v>-</v>
      </c>
    </row>
    <row r="18" spans="2:80" s="3" customFormat="1" x14ac:dyDescent="0.3">
      <c r="B18" s="138"/>
      <c r="C18" s="9" t="s">
        <v>26</v>
      </c>
      <c r="D18" s="46"/>
      <c r="E18" s="47"/>
      <c r="F18" s="48" t="str">
        <f t="shared" ref="F18:F24" si="55">IF(D18&gt;0,D18/D$25,"-")</f>
        <v>-</v>
      </c>
      <c r="G18" s="48" t="str">
        <f t="shared" ref="G18:G24" si="56">IF(E18&gt;0,E18/E$25,"-")</f>
        <v>-</v>
      </c>
      <c r="H18" s="49" t="str">
        <f t="shared" ref="H18:H24" si="57">IF(D18&gt;0,E18/D18,"-")</f>
        <v>-</v>
      </c>
      <c r="I18" s="46"/>
      <c r="J18" s="47"/>
      <c r="K18" s="48" t="str">
        <f t="shared" ref="K18:K24" si="58">IF(I18&gt;0,I18/I$25,"-")</f>
        <v>-</v>
      </c>
      <c r="L18" s="48" t="str">
        <f t="shared" ref="L18:L24" si="59">IF(J18&gt;0,J18/J$25,"-")</f>
        <v>-</v>
      </c>
      <c r="M18" s="49" t="str">
        <f t="shared" ref="M18:M24" si="60">IF(I18&gt;0,J18/I18,"-")</f>
        <v>-</v>
      </c>
      <c r="N18" s="46"/>
      <c r="O18" s="47"/>
      <c r="P18" s="48" t="str">
        <f t="shared" ref="P18:P24" si="61">IF(N18&gt;0,N18/N$25,"-")</f>
        <v>-</v>
      </c>
      <c r="Q18" s="48" t="str">
        <f t="shared" ref="Q18:Q24" si="62">IF(O18&gt;0,O18/O$25,"-")</f>
        <v>-</v>
      </c>
      <c r="R18" s="49" t="str">
        <f t="shared" ref="R18:R24" si="63">IF(N18&gt;0,O18/N18,"-")</f>
        <v>-</v>
      </c>
      <c r="S18" s="46"/>
      <c r="T18" s="47"/>
      <c r="U18" s="48" t="str">
        <f t="shared" ref="U18:U24" si="64">IF(S18&gt;0,S18/S$25,"-")</f>
        <v>-</v>
      </c>
      <c r="V18" s="48" t="str">
        <f t="shared" ref="V18:V24" si="65">IF(T18&gt;0,T18/T$25,"-")</f>
        <v>-</v>
      </c>
      <c r="W18" s="49" t="str">
        <f t="shared" ref="W18:W24" si="66">IF(S18&gt;0,T18/S18,"-")</f>
        <v>-</v>
      </c>
      <c r="X18" s="46"/>
      <c r="Y18" s="47"/>
      <c r="Z18" s="48" t="str">
        <f t="shared" ref="Z18:Z24" si="67">IF(X18&gt;0,X18/X$25,"-")</f>
        <v>-</v>
      </c>
      <c r="AA18" s="48" t="str">
        <f t="shared" ref="AA18:AA24" si="68">IF(Y18&gt;0,Y18/Y$25,"-")</f>
        <v>-</v>
      </c>
      <c r="AB18" s="49" t="str">
        <f t="shared" ref="AB18:AB24" si="69">IF(X18&gt;0,Y18/X18,"-")</f>
        <v>-</v>
      </c>
      <c r="AC18" s="46"/>
      <c r="AD18" s="47"/>
      <c r="AE18" s="48" t="str">
        <f t="shared" ref="AE18:AE24" si="70">IF(AC18&gt;0,AC18/AC$25,"-")</f>
        <v>-</v>
      </c>
      <c r="AF18" s="48" t="str">
        <f t="shared" ref="AF18:AF24" si="71">IF(AD18&gt;0,AD18/AD$25,"-")</f>
        <v>-</v>
      </c>
      <c r="AG18" s="49" t="str">
        <f t="shared" ref="AG18:AG24" si="72">IF(AC18&gt;0,AD18/AC18,"-")</f>
        <v>-</v>
      </c>
      <c r="AH18" s="46">
        <f t="shared" si="51"/>
        <v>0</v>
      </c>
      <c r="AI18" s="47">
        <f t="shared" si="52"/>
        <v>0</v>
      </c>
      <c r="AJ18" s="48" t="str">
        <f t="shared" ref="AJ18:AJ24" si="73">IF(AH18&gt;0,AH18/AH$25,"-")</f>
        <v>-</v>
      </c>
      <c r="AK18" s="48" t="str">
        <f t="shared" ref="AK18:AK24" si="74">IF(AI18&gt;0,AI18/AI$25,"-")</f>
        <v>-</v>
      </c>
      <c r="AL18" s="49" t="str">
        <f t="shared" ref="AL18:AL24" si="75">IF(AH18&gt;0,AI18/AH18,"-")</f>
        <v>-</v>
      </c>
      <c r="AM18" s="10"/>
      <c r="AN18" s="46"/>
      <c r="AO18" s="47"/>
      <c r="AP18" s="48" t="str">
        <f t="shared" ref="AP18:AP24" si="76">IF(AN18&gt;0,AN18/AN$25,"-")</f>
        <v>-</v>
      </c>
      <c r="AQ18" s="48" t="str">
        <f t="shared" ref="AQ18:AQ24" si="77">IF(AO18&gt;0,AO18/AO$25,"-")</f>
        <v>-</v>
      </c>
      <c r="AR18" s="49" t="str">
        <f t="shared" ref="AR18:AR24" si="78">IF(AN18&gt;0,AO18/AN18,"-")</f>
        <v>-</v>
      </c>
      <c r="AS18" s="46"/>
      <c r="AT18" s="47"/>
      <c r="AU18" s="48" t="str">
        <f t="shared" ref="AU18:AU24" si="79">IF(AS18&gt;0,AS18/AS$25,"-")</f>
        <v>-</v>
      </c>
      <c r="AV18" s="48" t="str">
        <f t="shared" ref="AV18:AV24" si="80">IF(AT18&gt;0,AT18/AT$25,"-")</f>
        <v>-</v>
      </c>
      <c r="AW18" s="49" t="str">
        <f t="shared" ref="AW18:AW24" si="81">IF(AS18&gt;0,AT18/AS18,"-")</f>
        <v>-</v>
      </c>
      <c r="AX18" s="46"/>
      <c r="AY18" s="47"/>
      <c r="AZ18" s="48" t="str">
        <f t="shared" ref="AZ18:AZ24" si="82">IF(AX18&gt;0,AX18/AX$25,"-")</f>
        <v>-</v>
      </c>
      <c r="BA18" s="48" t="str">
        <f t="shared" ref="BA18:BA24" si="83">IF(AY18&gt;0,AY18/AY$25,"-")</f>
        <v>-</v>
      </c>
      <c r="BB18" s="49" t="str">
        <f t="shared" ref="BB18:BB24" si="84">IF(AX18&gt;0,AY18/AX18,"-")</f>
        <v>-</v>
      </c>
      <c r="BC18" s="46"/>
      <c r="BD18" s="47"/>
      <c r="BE18" s="48" t="str">
        <f t="shared" ref="BE18:BE24" si="85">IF(BC18&gt;0,BC18/BC$25,"-")</f>
        <v>-</v>
      </c>
      <c r="BF18" s="48" t="str">
        <f t="shared" ref="BF18:BF24" si="86">IF(BD18&gt;0,BD18/BD$25,"-")</f>
        <v>-</v>
      </c>
      <c r="BG18" s="49" t="str">
        <f t="shared" ref="BG18:BG24" si="87">IF(BC18&gt;0,BD18/BC18,"-")</f>
        <v>-</v>
      </c>
      <c r="BH18" s="46"/>
      <c r="BI18" s="47"/>
      <c r="BJ18" s="48" t="str">
        <f t="shared" ref="BJ18:BJ24" si="88">IF(BH18&gt;0,BH18/BH$25,"-")</f>
        <v>-</v>
      </c>
      <c r="BK18" s="48" t="str">
        <f t="shared" ref="BK18:BK24" si="89">IF(BI18&gt;0,BI18/BI$25,"-")</f>
        <v>-</v>
      </c>
      <c r="BL18" s="49" t="str">
        <f t="shared" ref="BL18:BL24" si="90">IF(BH18&gt;0,BI18/BH18,"-")</f>
        <v>-</v>
      </c>
      <c r="BM18" s="46"/>
      <c r="BN18" s="47"/>
      <c r="BO18" s="48" t="str">
        <f t="shared" ref="BO18:BO24" si="91">IF(BM18&gt;0,BM18/BM$25,"-")</f>
        <v>-</v>
      </c>
      <c r="BP18" s="48" t="str">
        <f t="shared" ref="BP18:BP24" si="92">IF(BN18&gt;0,BN18/BN$25,"-")</f>
        <v>-</v>
      </c>
      <c r="BQ18" s="49" t="str">
        <f t="shared" ref="BQ18:BQ24" si="93">IF(BM18&gt;0,BN18/BM18,"-")</f>
        <v>-</v>
      </c>
      <c r="BR18" s="46">
        <f t="shared" si="53"/>
        <v>0</v>
      </c>
      <c r="BS18" s="47">
        <f t="shared" si="54"/>
        <v>0</v>
      </c>
      <c r="BT18" s="48" t="str">
        <f t="shared" ref="BT18:BT24" si="94">IF(BR18&gt;0,BR18/BR$25,"-")</f>
        <v>-</v>
      </c>
      <c r="BU18" s="48" t="str">
        <f t="shared" ref="BU18:BU24" si="95">IF(BS18&gt;0,BS18/BS$25,"-")</f>
        <v>-</v>
      </c>
      <c r="BV18" s="49" t="str">
        <f t="shared" ref="BV18:BV24" si="96">IF(BR18&gt;0,BS18/BR18,"-")</f>
        <v>-</v>
      </c>
      <c r="BX18" s="66">
        <f t="shared" ref="BX18" si="97">BR18+AH18</f>
        <v>0</v>
      </c>
      <c r="BY18" s="47">
        <f t="shared" ref="BY18:BY24" si="98">BS18+AI18</f>
        <v>0</v>
      </c>
      <c r="BZ18" s="48" t="str">
        <f t="shared" ref="BZ18:BZ24" si="99">IF(BX18&gt;0,BX18/BX$25,"-")</f>
        <v>-</v>
      </c>
      <c r="CA18" s="48" t="str">
        <f t="shared" ref="CA18:CA24" si="100">IF(BY18&gt;0,BY18/BY$25,"-")</f>
        <v>-</v>
      </c>
      <c r="CB18" s="49" t="str">
        <f t="shared" ref="CB18:CB24" si="101">IF(BX18&gt;0,BY18/BX18,"-")</f>
        <v>-</v>
      </c>
    </row>
    <row r="19" spans="2:80" s="3" customFormat="1" x14ac:dyDescent="0.3">
      <c r="B19" s="138"/>
      <c r="C19" s="9" t="s">
        <v>27</v>
      </c>
      <c r="D19" s="46"/>
      <c r="E19" s="47"/>
      <c r="F19" s="48" t="str">
        <f t="shared" si="55"/>
        <v>-</v>
      </c>
      <c r="G19" s="48" t="str">
        <f t="shared" si="56"/>
        <v>-</v>
      </c>
      <c r="H19" s="49" t="str">
        <f t="shared" si="57"/>
        <v>-</v>
      </c>
      <c r="I19" s="46"/>
      <c r="J19" s="47"/>
      <c r="K19" s="48" t="str">
        <f t="shared" si="58"/>
        <v>-</v>
      </c>
      <c r="L19" s="48" t="str">
        <f t="shared" si="59"/>
        <v>-</v>
      </c>
      <c r="M19" s="49" t="str">
        <f t="shared" si="60"/>
        <v>-</v>
      </c>
      <c r="N19" s="46"/>
      <c r="O19" s="47"/>
      <c r="P19" s="48" t="str">
        <f t="shared" si="61"/>
        <v>-</v>
      </c>
      <c r="Q19" s="48" t="str">
        <f t="shared" si="62"/>
        <v>-</v>
      </c>
      <c r="R19" s="49" t="str">
        <f t="shared" si="63"/>
        <v>-</v>
      </c>
      <c r="S19" s="46"/>
      <c r="T19" s="47"/>
      <c r="U19" s="48" t="str">
        <f t="shared" si="64"/>
        <v>-</v>
      </c>
      <c r="V19" s="48" t="str">
        <f t="shared" si="65"/>
        <v>-</v>
      </c>
      <c r="W19" s="49" t="str">
        <f t="shared" si="66"/>
        <v>-</v>
      </c>
      <c r="X19" s="46"/>
      <c r="Y19" s="47"/>
      <c r="Z19" s="48" t="str">
        <f t="shared" si="67"/>
        <v>-</v>
      </c>
      <c r="AA19" s="48" t="str">
        <f t="shared" si="68"/>
        <v>-</v>
      </c>
      <c r="AB19" s="49" t="str">
        <f t="shared" si="69"/>
        <v>-</v>
      </c>
      <c r="AC19" s="46"/>
      <c r="AD19" s="47"/>
      <c r="AE19" s="48" t="str">
        <f t="shared" si="70"/>
        <v>-</v>
      </c>
      <c r="AF19" s="48" t="str">
        <f t="shared" si="71"/>
        <v>-</v>
      </c>
      <c r="AG19" s="49" t="str">
        <f t="shared" si="72"/>
        <v>-</v>
      </c>
      <c r="AH19" s="46">
        <f t="shared" si="51"/>
        <v>0</v>
      </c>
      <c r="AI19" s="47">
        <f t="shared" si="52"/>
        <v>0</v>
      </c>
      <c r="AJ19" s="48" t="str">
        <f t="shared" si="73"/>
        <v>-</v>
      </c>
      <c r="AK19" s="48" t="str">
        <f t="shared" si="74"/>
        <v>-</v>
      </c>
      <c r="AL19" s="49" t="str">
        <f t="shared" si="75"/>
        <v>-</v>
      </c>
      <c r="AM19" s="10"/>
      <c r="AN19" s="46"/>
      <c r="AO19" s="47"/>
      <c r="AP19" s="48" t="str">
        <f t="shared" si="76"/>
        <v>-</v>
      </c>
      <c r="AQ19" s="48" t="str">
        <f t="shared" si="77"/>
        <v>-</v>
      </c>
      <c r="AR19" s="49" t="str">
        <f t="shared" si="78"/>
        <v>-</v>
      </c>
      <c r="AS19" s="46"/>
      <c r="AT19" s="47"/>
      <c r="AU19" s="48" t="str">
        <f t="shared" si="79"/>
        <v>-</v>
      </c>
      <c r="AV19" s="48" t="str">
        <f t="shared" si="80"/>
        <v>-</v>
      </c>
      <c r="AW19" s="49" t="str">
        <f t="shared" si="81"/>
        <v>-</v>
      </c>
      <c r="AX19" s="46"/>
      <c r="AY19" s="47"/>
      <c r="AZ19" s="48" t="str">
        <f t="shared" si="82"/>
        <v>-</v>
      </c>
      <c r="BA19" s="48" t="str">
        <f t="shared" si="83"/>
        <v>-</v>
      </c>
      <c r="BB19" s="49" t="str">
        <f t="shared" si="84"/>
        <v>-</v>
      </c>
      <c r="BC19" s="46"/>
      <c r="BD19" s="47"/>
      <c r="BE19" s="48" t="str">
        <f t="shared" si="85"/>
        <v>-</v>
      </c>
      <c r="BF19" s="48" t="str">
        <f t="shared" si="86"/>
        <v>-</v>
      </c>
      <c r="BG19" s="49" t="str">
        <f t="shared" si="87"/>
        <v>-</v>
      </c>
      <c r="BH19" s="46"/>
      <c r="BI19" s="47"/>
      <c r="BJ19" s="48" t="str">
        <f t="shared" si="88"/>
        <v>-</v>
      </c>
      <c r="BK19" s="48" t="str">
        <f t="shared" si="89"/>
        <v>-</v>
      </c>
      <c r="BL19" s="49" t="str">
        <f t="shared" si="90"/>
        <v>-</v>
      </c>
      <c r="BM19" s="46"/>
      <c r="BN19" s="47"/>
      <c r="BO19" s="48" t="str">
        <f t="shared" si="91"/>
        <v>-</v>
      </c>
      <c r="BP19" s="48" t="str">
        <f t="shared" si="92"/>
        <v>-</v>
      </c>
      <c r="BQ19" s="49" t="str">
        <f t="shared" si="93"/>
        <v>-</v>
      </c>
      <c r="BR19" s="46">
        <f t="shared" si="53"/>
        <v>0</v>
      </c>
      <c r="BS19" s="47">
        <f t="shared" si="54"/>
        <v>0</v>
      </c>
      <c r="BT19" s="48" t="str">
        <f t="shared" si="94"/>
        <v>-</v>
      </c>
      <c r="BU19" s="48" t="str">
        <f t="shared" si="95"/>
        <v>-</v>
      </c>
      <c r="BV19" s="49" t="str">
        <f t="shared" si="96"/>
        <v>-</v>
      </c>
      <c r="BX19" s="66">
        <f>BR19+AH19</f>
        <v>0</v>
      </c>
      <c r="BY19" s="47">
        <f t="shared" si="98"/>
        <v>0</v>
      </c>
      <c r="BZ19" s="48" t="str">
        <f t="shared" si="99"/>
        <v>-</v>
      </c>
      <c r="CA19" s="48" t="str">
        <f t="shared" si="100"/>
        <v>-</v>
      </c>
      <c r="CB19" s="49" t="str">
        <f t="shared" si="101"/>
        <v>-</v>
      </c>
    </row>
    <row r="20" spans="2:80" s="3" customFormat="1" x14ac:dyDescent="0.3">
      <c r="B20" s="138"/>
      <c r="C20" s="9" t="s">
        <v>28</v>
      </c>
      <c r="D20" s="46"/>
      <c r="E20" s="47"/>
      <c r="F20" s="48" t="str">
        <f t="shared" si="55"/>
        <v>-</v>
      </c>
      <c r="G20" s="48" t="str">
        <f t="shared" si="56"/>
        <v>-</v>
      </c>
      <c r="H20" s="49" t="str">
        <f t="shared" si="57"/>
        <v>-</v>
      </c>
      <c r="I20" s="46"/>
      <c r="J20" s="47"/>
      <c r="K20" s="48" t="str">
        <f t="shared" si="58"/>
        <v>-</v>
      </c>
      <c r="L20" s="48" t="str">
        <f t="shared" si="59"/>
        <v>-</v>
      </c>
      <c r="M20" s="49" t="str">
        <f t="shared" si="60"/>
        <v>-</v>
      </c>
      <c r="N20" s="46"/>
      <c r="O20" s="47"/>
      <c r="P20" s="48" t="str">
        <f t="shared" si="61"/>
        <v>-</v>
      </c>
      <c r="Q20" s="48" t="str">
        <f t="shared" si="62"/>
        <v>-</v>
      </c>
      <c r="R20" s="49" t="str">
        <f t="shared" si="63"/>
        <v>-</v>
      </c>
      <c r="S20" s="46"/>
      <c r="T20" s="47"/>
      <c r="U20" s="48" t="str">
        <f t="shared" si="64"/>
        <v>-</v>
      </c>
      <c r="V20" s="48" t="str">
        <f t="shared" si="65"/>
        <v>-</v>
      </c>
      <c r="W20" s="49" t="str">
        <f t="shared" si="66"/>
        <v>-</v>
      </c>
      <c r="X20" s="46"/>
      <c r="Y20" s="47"/>
      <c r="Z20" s="48" t="str">
        <f t="shared" si="67"/>
        <v>-</v>
      </c>
      <c r="AA20" s="48" t="str">
        <f t="shared" si="68"/>
        <v>-</v>
      </c>
      <c r="AB20" s="49" t="str">
        <f t="shared" si="69"/>
        <v>-</v>
      </c>
      <c r="AC20" s="46"/>
      <c r="AD20" s="47"/>
      <c r="AE20" s="48" t="str">
        <f t="shared" si="70"/>
        <v>-</v>
      </c>
      <c r="AF20" s="48" t="str">
        <f t="shared" si="71"/>
        <v>-</v>
      </c>
      <c r="AG20" s="49" t="str">
        <f t="shared" si="72"/>
        <v>-</v>
      </c>
      <c r="AH20" s="46">
        <f t="shared" si="51"/>
        <v>0</v>
      </c>
      <c r="AI20" s="47">
        <f t="shared" si="52"/>
        <v>0</v>
      </c>
      <c r="AJ20" s="48" t="str">
        <f t="shared" si="73"/>
        <v>-</v>
      </c>
      <c r="AK20" s="48" t="str">
        <f t="shared" si="74"/>
        <v>-</v>
      </c>
      <c r="AL20" s="49" t="str">
        <f t="shared" si="75"/>
        <v>-</v>
      </c>
      <c r="AM20" s="10"/>
      <c r="AN20" s="46"/>
      <c r="AO20" s="47"/>
      <c r="AP20" s="48" t="str">
        <f t="shared" si="76"/>
        <v>-</v>
      </c>
      <c r="AQ20" s="48" t="str">
        <f t="shared" si="77"/>
        <v>-</v>
      </c>
      <c r="AR20" s="49" t="str">
        <f t="shared" si="78"/>
        <v>-</v>
      </c>
      <c r="AS20" s="46"/>
      <c r="AT20" s="47"/>
      <c r="AU20" s="48" t="str">
        <f t="shared" si="79"/>
        <v>-</v>
      </c>
      <c r="AV20" s="48" t="str">
        <f t="shared" si="80"/>
        <v>-</v>
      </c>
      <c r="AW20" s="49" t="str">
        <f t="shared" si="81"/>
        <v>-</v>
      </c>
      <c r="AX20" s="46"/>
      <c r="AY20" s="47"/>
      <c r="AZ20" s="48" t="str">
        <f t="shared" si="82"/>
        <v>-</v>
      </c>
      <c r="BA20" s="48" t="str">
        <f t="shared" si="83"/>
        <v>-</v>
      </c>
      <c r="BB20" s="49" t="str">
        <f t="shared" si="84"/>
        <v>-</v>
      </c>
      <c r="BC20" s="46"/>
      <c r="BD20" s="47"/>
      <c r="BE20" s="48" t="str">
        <f t="shared" si="85"/>
        <v>-</v>
      </c>
      <c r="BF20" s="48" t="str">
        <f t="shared" si="86"/>
        <v>-</v>
      </c>
      <c r="BG20" s="49" t="str">
        <f t="shared" si="87"/>
        <v>-</v>
      </c>
      <c r="BH20" s="46"/>
      <c r="BI20" s="47"/>
      <c r="BJ20" s="48" t="str">
        <f t="shared" si="88"/>
        <v>-</v>
      </c>
      <c r="BK20" s="48" t="str">
        <f t="shared" si="89"/>
        <v>-</v>
      </c>
      <c r="BL20" s="49" t="str">
        <f t="shared" si="90"/>
        <v>-</v>
      </c>
      <c r="BM20" s="46"/>
      <c r="BN20" s="47"/>
      <c r="BO20" s="48" t="str">
        <f t="shared" si="91"/>
        <v>-</v>
      </c>
      <c r="BP20" s="48" t="str">
        <f t="shared" si="92"/>
        <v>-</v>
      </c>
      <c r="BQ20" s="49" t="str">
        <f t="shared" si="93"/>
        <v>-</v>
      </c>
      <c r="BR20" s="46">
        <f t="shared" si="53"/>
        <v>0</v>
      </c>
      <c r="BS20" s="47">
        <f t="shared" si="54"/>
        <v>0</v>
      </c>
      <c r="BT20" s="48" t="str">
        <f t="shared" si="94"/>
        <v>-</v>
      </c>
      <c r="BU20" s="48" t="str">
        <f t="shared" si="95"/>
        <v>-</v>
      </c>
      <c r="BV20" s="49" t="str">
        <f t="shared" si="96"/>
        <v>-</v>
      </c>
      <c r="BX20" s="66">
        <f t="shared" ref="BX20:BX24" si="102">BR20+AH20</f>
        <v>0</v>
      </c>
      <c r="BY20" s="47">
        <f t="shared" si="98"/>
        <v>0</v>
      </c>
      <c r="BZ20" s="48" t="str">
        <f t="shared" si="99"/>
        <v>-</v>
      </c>
      <c r="CA20" s="48" t="str">
        <f t="shared" si="100"/>
        <v>-</v>
      </c>
      <c r="CB20" s="49" t="str">
        <f t="shared" si="101"/>
        <v>-</v>
      </c>
    </row>
    <row r="21" spans="2:80" s="3" customFormat="1" x14ac:dyDescent="0.3">
      <c r="B21" s="138"/>
      <c r="C21" s="9" t="s">
        <v>29</v>
      </c>
      <c r="D21" s="46"/>
      <c r="E21" s="47"/>
      <c r="F21" s="48" t="str">
        <f t="shared" si="55"/>
        <v>-</v>
      </c>
      <c r="G21" s="48" t="str">
        <f t="shared" si="56"/>
        <v>-</v>
      </c>
      <c r="H21" s="49" t="str">
        <f t="shared" si="57"/>
        <v>-</v>
      </c>
      <c r="I21" s="46"/>
      <c r="J21" s="47"/>
      <c r="K21" s="48" t="str">
        <f t="shared" si="58"/>
        <v>-</v>
      </c>
      <c r="L21" s="48" t="str">
        <f t="shared" si="59"/>
        <v>-</v>
      </c>
      <c r="M21" s="49" t="str">
        <f t="shared" si="60"/>
        <v>-</v>
      </c>
      <c r="N21" s="46"/>
      <c r="O21" s="47"/>
      <c r="P21" s="48" t="str">
        <f t="shared" si="61"/>
        <v>-</v>
      </c>
      <c r="Q21" s="48" t="str">
        <f t="shared" si="62"/>
        <v>-</v>
      </c>
      <c r="R21" s="49" t="str">
        <f t="shared" si="63"/>
        <v>-</v>
      </c>
      <c r="S21" s="46"/>
      <c r="T21" s="47"/>
      <c r="U21" s="48" t="str">
        <f t="shared" si="64"/>
        <v>-</v>
      </c>
      <c r="V21" s="48" t="str">
        <f t="shared" si="65"/>
        <v>-</v>
      </c>
      <c r="W21" s="49" t="str">
        <f t="shared" si="66"/>
        <v>-</v>
      </c>
      <c r="X21" s="46"/>
      <c r="Y21" s="47"/>
      <c r="Z21" s="48" t="str">
        <f t="shared" si="67"/>
        <v>-</v>
      </c>
      <c r="AA21" s="48" t="str">
        <f t="shared" si="68"/>
        <v>-</v>
      </c>
      <c r="AB21" s="49" t="str">
        <f t="shared" si="69"/>
        <v>-</v>
      </c>
      <c r="AC21" s="46"/>
      <c r="AD21" s="47"/>
      <c r="AE21" s="48" t="str">
        <f t="shared" si="70"/>
        <v>-</v>
      </c>
      <c r="AF21" s="48" t="str">
        <f t="shared" si="71"/>
        <v>-</v>
      </c>
      <c r="AG21" s="49" t="str">
        <f t="shared" si="72"/>
        <v>-</v>
      </c>
      <c r="AH21" s="46">
        <f t="shared" si="51"/>
        <v>0</v>
      </c>
      <c r="AI21" s="47">
        <f t="shared" si="52"/>
        <v>0</v>
      </c>
      <c r="AJ21" s="48" t="str">
        <f t="shared" si="73"/>
        <v>-</v>
      </c>
      <c r="AK21" s="48" t="str">
        <f t="shared" si="74"/>
        <v>-</v>
      </c>
      <c r="AL21" s="49" t="str">
        <f t="shared" si="75"/>
        <v>-</v>
      </c>
      <c r="AM21" s="10"/>
      <c r="AN21" s="46"/>
      <c r="AO21" s="47"/>
      <c r="AP21" s="48" t="str">
        <f t="shared" si="76"/>
        <v>-</v>
      </c>
      <c r="AQ21" s="48" t="str">
        <f t="shared" si="77"/>
        <v>-</v>
      </c>
      <c r="AR21" s="49" t="str">
        <f t="shared" si="78"/>
        <v>-</v>
      </c>
      <c r="AS21" s="46"/>
      <c r="AT21" s="47"/>
      <c r="AU21" s="48" t="str">
        <f t="shared" si="79"/>
        <v>-</v>
      </c>
      <c r="AV21" s="48" t="str">
        <f t="shared" si="80"/>
        <v>-</v>
      </c>
      <c r="AW21" s="49" t="str">
        <f t="shared" si="81"/>
        <v>-</v>
      </c>
      <c r="AX21" s="46"/>
      <c r="AY21" s="47"/>
      <c r="AZ21" s="48" t="str">
        <f t="shared" si="82"/>
        <v>-</v>
      </c>
      <c r="BA21" s="48" t="str">
        <f t="shared" si="83"/>
        <v>-</v>
      </c>
      <c r="BB21" s="49" t="str">
        <f t="shared" si="84"/>
        <v>-</v>
      </c>
      <c r="BC21" s="46"/>
      <c r="BD21" s="47"/>
      <c r="BE21" s="48" t="str">
        <f t="shared" si="85"/>
        <v>-</v>
      </c>
      <c r="BF21" s="48" t="str">
        <f t="shared" si="86"/>
        <v>-</v>
      </c>
      <c r="BG21" s="49" t="str">
        <f t="shared" si="87"/>
        <v>-</v>
      </c>
      <c r="BH21" s="46"/>
      <c r="BI21" s="47"/>
      <c r="BJ21" s="48" t="str">
        <f t="shared" si="88"/>
        <v>-</v>
      </c>
      <c r="BK21" s="48" t="str">
        <f t="shared" si="89"/>
        <v>-</v>
      </c>
      <c r="BL21" s="49" t="str">
        <f t="shared" si="90"/>
        <v>-</v>
      </c>
      <c r="BM21" s="46"/>
      <c r="BN21" s="47"/>
      <c r="BO21" s="48" t="str">
        <f t="shared" si="91"/>
        <v>-</v>
      </c>
      <c r="BP21" s="48" t="str">
        <f t="shared" si="92"/>
        <v>-</v>
      </c>
      <c r="BQ21" s="49" t="str">
        <f t="shared" si="93"/>
        <v>-</v>
      </c>
      <c r="BR21" s="46">
        <f t="shared" si="53"/>
        <v>0</v>
      </c>
      <c r="BS21" s="47">
        <f t="shared" si="54"/>
        <v>0</v>
      </c>
      <c r="BT21" s="48" t="str">
        <f t="shared" si="94"/>
        <v>-</v>
      </c>
      <c r="BU21" s="48" t="str">
        <f t="shared" si="95"/>
        <v>-</v>
      </c>
      <c r="BV21" s="49" t="str">
        <f t="shared" si="96"/>
        <v>-</v>
      </c>
      <c r="BX21" s="66">
        <f t="shared" si="102"/>
        <v>0</v>
      </c>
      <c r="BY21" s="47">
        <f t="shared" si="98"/>
        <v>0</v>
      </c>
      <c r="BZ21" s="48" t="str">
        <f t="shared" si="99"/>
        <v>-</v>
      </c>
      <c r="CA21" s="48" t="str">
        <f t="shared" si="100"/>
        <v>-</v>
      </c>
      <c r="CB21" s="49" t="str">
        <f t="shared" si="101"/>
        <v>-</v>
      </c>
    </row>
    <row r="22" spans="2:80" s="3" customFormat="1" x14ac:dyDescent="0.3">
      <c r="B22" s="138"/>
      <c r="C22" s="9" t="s">
        <v>30</v>
      </c>
      <c r="D22" s="46"/>
      <c r="E22" s="47"/>
      <c r="F22" s="48" t="str">
        <f t="shared" si="55"/>
        <v>-</v>
      </c>
      <c r="G22" s="48" t="str">
        <f t="shared" si="56"/>
        <v>-</v>
      </c>
      <c r="H22" s="49" t="str">
        <f t="shared" si="57"/>
        <v>-</v>
      </c>
      <c r="I22" s="46"/>
      <c r="J22" s="47"/>
      <c r="K22" s="48" t="str">
        <f t="shared" si="58"/>
        <v>-</v>
      </c>
      <c r="L22" s="48" t="str">
        <f t="shared" si="59"/>
        <v>-</v>
      </c>
      <c r="M22" s="49" t="str">
        <f t="shared" si="60"/>
        <v>-</v>
      </c>
      <c r="N22" s="46"/>
      <c r="O22" s="47"/>
      <c r="P22" s="48" t="str">
        <f t="shared" si="61"/>
        <v>-</v>
      </c>
      <c r="Q22" s="48" t="str">
        <f t="shared" si="62"/>
        <v>-</v>
      </c>
      <c r="R22" s="49" t="str">
        <f t="shared" si="63"/>
        <v>-</v>
      </c>
      <c r="S22" s="46"/>
      <c r="T22" s="47"/>
      <c r="U22" s="48" t="str">
        <f t="shared" si="64"/>
        <v>-</v>
      </c>
      <c r="V22" s="48" t="str">
        <f t="shared" si="65"/>
        <v>-</v>
      </c>
      <c r="W22" s="49" t="str">
        <f t="shared" si="66"/>
        <v>-</v>
      </c>
      <c r="X22" s="46"/>
      <c r="Y22" s="47"/>
      <c r="Z22" s="48" t="str">
        <f t="shared" si="67"/>
        <v>-</v>
      </c>
      <c r="AA22" s="48" t="str">
        <f t="shared" si="68"/>
        <v>-</v>
      </c>
      <c r="AB22" s="49" t="str">
        <f t="shared" si="69"/>
        <v>-</v>
      </c>
      <c r="AC22" s="46"/>
      <c r="AD22" s="47"/>
      <c r="AE22" s="48" t="str">
        <f t="shared" si="70"/>
        <v>-</v>
      </c>
      <c r="AF22" s="48" t="str">
        <f t="shared" si="71"/>
        <v>-</v>
      </c>
      <c r="AG22" s="49" t="str">
        <f t="shared" si="72"/>
        <v>-</v>
      </c>
      <c r="AH22" s="46">
        <f t="shared" si="51"/>
        <v>0</v>
      </c>
      <c r="AI22" s="47">
        <f t="shared" si="52"/>
        <v>0</v>
      </c>
      <c r="AJ22" s="48" t="str">
        <f t="shared" si="73"/>
        <v>-</v>
      </c>
      <c r="AK22" s="48" t="str">
        <f t="shared" si="74"/>
        <v>-</v>
      </c>
      <c r="AL22" s="49" t="str">
        <f t="shared" si="75"/>
        <v>-</v>
      </c>
      <c r="AM22" s="10"/>
      <c r="AN22" s="46"/>
      <c r="AO22" s="47"/>
      <c r="AP22" s="48" t="str">
        <f t="shared" si="76"/>
        <v>-</v>
      </c>
      <c r="AQ22" s="48" t="str">
        <f t="shared" si="77"/>
        <v>-</v>
      </c>
      <c r="AR22" s="49" t="str">
        <f t="shared" si="78"/>
        <v>-</v>
      </c>
      <c r="AS22" s="46"/>
      <c r="AT22" s="47"/>
      <c r="AU22" s="48" t="str">
        <f t="shared" si="79"/>
        <v>-</v>
      </c>
      <c r="AV22" s="48" t="str">
        <f t="shared" si="80"/>
        <v>-</v>
      </c>
      <c r="AW22" s="49" t="str">
        <f t="shared" si="81"/>
        <v>-</v>
      </c>
      <c r="AX22" s="46"/>
      <c r="AY22" s="47"/>
      <c r="AZ22" s="48" t="str">
        <f t="shared" si="82"/>
        <v>-</v>
      </c>
      <c r="BA22" s="48" t="str">
        <f t="shared" si="83"/>
        <v>-</v>
      </c>
      <c r="BB22" s="49" t="str">
        <f t="shared" si="84"/>
        <v>-</v>
      </c>
      <c r="BC22" s="46"/>
      <c r="BD22" s="47"/>
      <c r="BE22" s="48" t="str">
        <f t="shared" si="85"/>
        <v>-</v>
      </c>
      <c r="BF22" s="48" t="str">
        <f t="shared" si="86"/>
        <v>-</v>
      </c>
      <c r="BG22" s="49" t="str">
        <f t="shared" si="87"/>
        <v>-</v>
      </c>
      <c r="BH22" s="46"/>
      <c r="BI22" s="47"/>
      <c r="BJ22" s="48" t="str">
        <f t="shared" si="88"/>
        <v>-</v>
      </c>
      <c r="BK22" s="48" t="str">
        <f t="shared" si="89"/>
        <v>-</v>
      </c>
      <c r="BL22" s="49" t="str">
        <f t="shared" si="90"/>
        <v>-</v>
      </c>
      <c r="BM22" s="46"/>
      <c r="BN22" s="47"/>
      <c r="BO22" s="48" t="str">
        <f t="shared" si="91"/>
        <v>-</v>
      </c>
      <c r="BP22" s="48" t="str">
        <f t="shared" si="92"/>
        <v>-</v>
      </c>
      <c r="BQ22" s="49" t="str">
        <f t="shared" si="93"/>
        <v>-</v>
      </c>
      <c r="BR22" s="46">
        <f t="shared" si="53"/>
        <v>0</v>
      </c>
      <c r="BS22" s="47">
        <f t="shared" si="54"/>
        <v>0</v>
      </c>
      <c r="BT22" s="48" t="str">
        <f t="shared" si="94"/>
        <v>-</v>
      </c>
      <c r="BU22" s="48" t="str">
        <f t="shared" si="95"/>
        <v>-</v>
      </c>
      <c r="BV22" s="49" t="str">
        <f t="shared" si="96"/>
        <v>-</v>
      </c>
      <c r="BX22" s="66">
        <f t="shared" si="102"/>
        <v>0</v>
      </c>
      <c r="BY22" s="47">
        <f t="shared" si="98"/>
        <v>0</v>
      </c>
      <c r="BZ22" s="48" t="str">
        <f t="shared" si="99"/>
        <v>-</v>
      </c>
      <c r="CA22" s="48" t="str">
        <f t="shared" si="100"/>
        <v>-</v>
      </c>
      <c r="CB22" s="49" t="str">
        <f t="shared" si="101"/>
        <v>-</v>
      </c>
    </row>
    <row r="23" spans="2:80" s="3" customFormat="1" x14ac:dyDescent="0.3">
      <c r="B23" s="138"/>
      <c r="C23" s="9" t="s">
        <v>31</v>
      </c>
      <c r="D23" s="46"/>
      <c r="E23" s="47"/>
      <c r="F23" s="48" t="str">
        <f t="shared" si="55"/>
        <v>-</v>
      </c>
      <c r="G23" s="48" t="str">
        <f t="shared" si="56"/>
        <v>-</v>
      </c>
      <c r="H23" s="49" t="str">
        <f t="shared" si="57"/>
        <v>-</v>
      </c>
      <c r="I23" s="46"/>
      <c r="J23" s="47"/>
      <c r="K23" s="48" t="str">
        <f t="shared" si="58"/>
        <v>-</v>
      </c>
      <c r="L23" s="48" t="str">
        <f t="shared" si="59"/>
        <v>-</v>
      </c>
      <c r="M23" s="49" t="str">
        <f t="shared" si="60"/>
        <v>-</v>
      </c>
      <c r="N23" s="46"/>
      <c r="O23" s="47"/>
      <c r="P23" s="48" t="str">
        <f t="shared" si="61"/>
        <v>-</v>
      </c>
      <c r="Q23" s="48" t="str">
        <f t="shared" si="62"/>
        <v>-</v>
      </c>
      <c r="R23" s="49" t="str">
        <f t="shared" si="63"/>
        <v>-</v>
      </c>
      <c r="S23" s="46"/>
      <c r="T23" s="47"/>
      <c r="U23" s="48" t="str">
        <f t="shared" si="64"/>
        <v>-</v>
      </c>
      <c r="V23" s="48" t="str">
        <f t="shared" si="65"/>
        <v>-</v>
      </c>
      <c r="W23" s="49" t="str">
        <f t="shared" si="66"/>
        <v>-</v>
      </c>
      <c r="X23" s="46"/>
      <c r="Y23" s="47"/>
      <c r="Z23" s="48" t="str">
        <f t="shared" si="67"/>
        <v>-</v>
      </c>
      <c r="AA23" s="48" t="str">
        <f t="shared" si="68"/>
        <v>-</v>
      </c>
      <c r="AB23" s="49" t="str">
        <f t="shared" si="69"/>
        <v>-</v>
      </c>
      <c r="AC23" s="46"/>
      <c r="AD23" s="47"/>
      <c r="AE23" s="48" t="str">
        <f t="shared" si="70"/>
        <v>-</v>
      </c>
      <c r="AF23" s="48" t="str">
        <f t="shared" si="71"/>
        <v>-</v>
      </c>
      <c r="AG23" s="49" t="str">
        <f t="shared" si="72"/>
        <v>-</v>
      </c>
      <c r="AH23" s="46">
        <f t="shared" si="51"/>
        <v>0</v>
      </c>
      <c r="AI23" s="47">
        <f t="shared" si="52"/>
        <v>0</v>
      </c>
      <c r="AJ23" s="48" t="str">
        <f t="shared" si="73"/>
        <v>-</v>
      </c>
      <c r="AK23" s="48" t="str">
        <f t="shared" si="74"/>
        <v>-</v>
      </c>
      <c r="AL23" s="49" t="str">
        <f t="shared" si="75"/>
        <v>-</v>
      </c>
      <c r="AM23" s="10"/>
      <c r="AN23" s="46"/>
      <c r="AO23" s="47"/>
      <c r="AP23" s="48" t="str">
        <f t="shared" si="76"/>
        <v>-</v>
      </c>
      <c r="AQ23" s="48" t="str">
        <f t="shared" si="77"/>
        <v>-</v>
      </c>
      <c r="AR23" s="49" t="str">
        <f t="shared" si="78"/>
        <v>-</v>
      </c>
      <c r="AS23" s="46"/>
      <c r="AT23" s="47"/>
      <c r="AU23" s="48" t="str">
        <f t="shared" si="79"/>
        <v>-</v>
      </c>
      <c r="AV23" s="48" t="str">
        <f t="shared" si="80"/>
        <v>-</v>
      </c>
      <c r="AW23" s="49" t="str">
        <f t="shared" si="81"/>
        <v>-</v>
      </c>
      <c r="AX23" s="46"/>
      <c r="AY23" s="47"/>
      <c r="AZ23" s="48" t="str">
        <f t="shared" si="82"/>
        <v>-</v>
      </c>
      <c r="BA23" s="48" t="str">
        <f t="shared" si="83"/>
        <v>-</v>
      </c>
      <c r="BB23" s="49" t="str">
        <f t="shared" si="84"/>
        <v>-</v>
      </c>
      <c r="BC23" s="46"/>
      <c r="BD23" s="47"/>
      <c r="BE23" s="48" t="str">
        <f t="shared" si="85"/>
        <v>-</v>
      </c>
      <c r="BF23" s="48" t="str">
        <f t="shared" si="86"/>
        <v>-</v>
      </c>
      <c r="BG23" s="49" t="str">
        <f t="shared" si="87"/>
        <v>-</v>
      </c>
      <c r="BH23" s="46"/>
      <c r="BI23" s="47"/>
      <c r="BJ23" s="48" t="str">
        <f t="shared" si="88"/>
        <v>-</v>
      </c>
      <c r="BK23" s="48" t="str">
        <f t="shared" si="89"/>
        <v>-</v>
      </c>
      <c r="BL23" s="49" t="str">
        <f t="shared" si="90"/>
        <v>-</v>
      </c>
      <c r="BM23" s="46"/>
      <c r="BN23" s="47"/>
      <c r="BO23" s="48" t="str">
        <f t="shared" si="91"/>
        <v>-</v>
      </c>
      <c r="BP23" s="48" t="str">
        <f t="shared" si="92"/>
        <v>-</v>
      </c>
      <c r="BQ23" s="49" t="str">
        <f t="shared" si="93"/>
        <v>-</v>
      </c>
      <c r="BR23" s="46">
        <f t="shared" si="53"/>
        <v>0</v>
      </c>
      <c r="BS23" s="47">
        <f t="shared" si="54"/>
        <v>0</v>
      </c>
      <c r="BT23" s="48" t="str">
        <f t="shared" si="94"/>
        <v>-</v>
      </c>
      <c r="BU23" s="48" t="str">
        <f t="shared" si="95"/>
        <v>-</v>
      </c>
      <c r="BV23" s="49" t="str">
        <f t="shared" si="96"/>
        <v>-</v>
      </c>
      <c r="BX23" s="66">
        <f t="shared" si="102"/>
        <v>0</v>
      </c>
      <c r="BY23" s="47">
        <f t="shared" si="98"/>
        <v>0</v>
      </c>
      <c r="BZ23" s="48" t="str">
        <f t="shared" si="99"/>
        <v>-</v>
      </c>
      <c r="CA23" s="48" t="str">
        <f t="shared" si="100"/>
        <v>-</v>
      </c>
      <c r="CB23" s="49" t="str">
        <f t="shared" si="101"/>
        <v>-</v>
      </c>
    </row>
    <row r="24" spans="2:80" s="3" customFormat="1" ht="15.65" thickBot="1" x14ac:dyDescent="0.35">
      <c r="B24" s="139"/>
      <c r="C24" s="11" t="s">
        <v>25</v>
      </c>
      <c r="D24" s="53"/>
      <c r="E24" s="54"/>
      <c r="F24" s="55" t="str">
        <f t="shared" si="55"/>
        <v>-</v>
      </c>
      <c r="G24" s="55" t="str">
        <f t="shared" si="56"/>
        <v>-</v>
      </c>
      <c r="H24" s="56" t="str">
        <f t="shared" si="57"/>
        <v>-</v>
      </c>
      <c r="I24" s="53"/>
      <c r="J24" s="54"/>
      <c r="K24" s="55" t="str">
        <f t="shared" si="58"/>
        <v>-</v>
      </c>
      <c r="L24" s="55" t="str">
        <f t="shared" si="59"/>
        <v>-</v>
      </c>
      <c r="M24" s="56" t="str">
        <f t="shared" si="60"/>
        <v>-</v>
      </c>
      <c r="N24" s="53"/>
      <c r="O24" s="54"/>
      <c r="P24" s="55" t="str">
        <f t="shared" si="61"/>
        <v>-</v>
      </c>
      <c r="Q24" s="55" t="str">
        <f t="shared" si="62"/>
        <v>-</v>
      </c>
      <c r="R24" s="56" t="str">
        <f t="shared" si="63"/>
        <v>-</v>
      </c>
      <c r="S24" s="53"/>
      <c r="T24" s="54"/>
      <c r="U24" s="55" t="str">
        <f t="shared" si="64"/>
        <v>-</v>
      </c>
      <c r="V24" s="55" t="str">
        <f t="shared" si="65"/>
        <v>-</v>
      </c>
      <c r="W24" s="56" t="str">
        <f t="shared" si="66"/>
        <v>-</v>
      </c>
      <c r="X24" s="53"/>
      <c r="Y24" s="54"/>
      <c r="Z24" s="55" t="str">
        <f t="shared" si="67"/>
        <v>-</v>
      </c>
      <c r="AA24" s="55" t="str">
        <f t="shared" si="68"/>
        <v>-</v>
      </c>
      <c r="AB24" s="56" t="str">
        <f t="shared" si="69"/>
        <v>-</v>
      </c>
      <c r="AC24" s="53"/>
      <c r="AD24" s="54"/>
      <c r="AE24" s="55" t="str">
        <f t="shared" si="70"/>
        <v>-</v>
      </c>
      <c r="AF24" s="55" t="str">
        <f t="shared" si="71"/>
        <v>-</v>
      </c>
      <c r="AG24" s="56" t="str">
        <f t="shared" si="72"/>
        <v>-</v>
      </c>
      <c r="AH24" s="53">
        <f t="shared" si="51"/>
        <v>0</v>
      </c>
      <c r="AI24" s="54">
        <f t="shared" si="52"/>
        <v>0</v>
      </c>
      <c r="AJ24" s="55" t="str">
        <f t="shared" si="73"/>
        <v>-</v>
      </c>
      <c r="AK24" s="55" t="str">
        <f t="shared" si="74"/>
        <v>-</v>
      </c>
      <c r="AL24" s="56" t="str">
        <f t="shared" si="75"/>
        <v>-</v>
      </c>
      <c r="AM24" s="10"/>
      <c r="AN24" s="53"/>
      <c r="AO24" s="54"/>
      <c r="AP24" s="55" t="str">
        <f t="shared" si="76"/>
        <v>-</v>
      </c>
      <c r="AQ24" s="55" t="str">
        <f t="shared" si="77"/>
        <v>-</v>
      </c>
      <c r="AR24" s="56" t="str">
        <f t="shared" si="78"/>
        <v>-</v>
      </c>
      <c r="AS24" s="53"/>
      <c r="AT24" s="54"/>
      <c r="AU24" s="55" t="str">
        <f t="shared" si="79"/>
        <v>-</v>
      </c>
      <c r="AV24" s="55" t="str">
        <f t="shared" si="80"/>
        <v>-</v>
      </c>
      <c r="AW24" s="56" t="str">
        <f t="shared" si="81"/>
        <v>-</v>
      </c>
      <c r="AX24" s="53"/>
      <c r="AY24" s="54"/>
      <c r="AZ24" s="55" t="str">
        <f t="shared" si="82"/>
        <v>-</v>
      </c>
      <c r="BA24" s="55" t="str">
        <f t="shared" si="83"/>
        <v>-</v>
      </c>
      <c r="BB24" s="56" t="str">
        <f t="shared" si="84"/>
        <v>-</v>
      </c>
      <c r="BC24" s="53"/>
      <c r="BD24" s="54"/>
      <c r="BE24" s="55" t="str">
        <f t="shared" si="85"/>
        <v>-</v>
      </c>
      <c r="BF24" s="55" t="str">
        <f t="shared" si="86"/>
        <v>-</v>
      </c>
      <c r="BG24" s="56" t="str">
        <f t="shared" si="87"/>
        <v>-</v>
      </c>
      <c r="BH24" s="53"/>
      <c r="BI24" s="54"/>
      <c r="BJ24" s="55" t="str">
        <f t="shared" si="88"/>
        <v>-</v>
      </c>
      <c r="BK24" s="55" t="str">
        <f t="shared" si="89"/>
        <v>-</v>
      </c>
      <c r="BL24" s="56" t="str">
        <f t="shared" si="90"/>
        <v>-</v>
      </c>
      <c r="BM24" s="53"/>
      <c r="BN24" s="54"/>
      <c r="BO24" s="55" t="str">
        <f t="shared" si="91"/>
        <v>-</v>
      </c>
      <c r="BP24" s="55" t="str">
        <f t="shared" si="92"/>
        <v>-</v>
      </c>
      <c r="BQ24" s="56" t="str">
        <f t="shared" si="93"/>
        <v>-</v>
      </c>
      <c r="BR24" s="53">
        <f t="shared" si="53"/>
        <v>0</v>
      </c>
      <c r="BS24" s="54">
        <f t="shared" si="54"/>
        <v>0</v>
      </c>
      <c r="BT24" s="55" t="str">
        <f t="shared" si="94"/>
        <v>-</v>
      </c>
      <c r="BU24" s="55" t="str">
        <f t="shared" si="95"/>
        <v>-</v>
      </c>
      <c r="BV24" s="56" t="str">
        <f t="shared" si="96"/>
        <v>-</v>
      </c>
      <c r="BX24" s="66">
        <f t="shared" si="102"/>
        <v>0</v>
      </c>
      <c r="BY24" s="47">
        <f t="shared" si="98"/>
        <v>0</v>
      </c>
      <c r="BZ24" s="48" t="str">
        <f t="shared" si="99"/>
        <v>-</v>
      </c>
      <c r="CA24" s="48" t="str">
        <f t="shared" si="100"/>
        <v>-</v>
      </c>
      <c r="CB24" s="49" t="str">
        <f t="shared" si="101"/>
        <v>-</v>
      </c>
    </row>
    <row r="25" spans="2:80" s="3" customFormat="1" ht="15.65" thickTop="1" thickBot="1" x14ac:dyDescent="0.35">
      <c r="B25" s="6" t="s">
        <v>11</v>
      </c>
      <c r="C25" s="7"/>
      <c r="D25" s="39">
        <f>SUM(D17:D24)</f>
        <v>0</v>
      </c>
      <c r="E25" s="40">
        <f>SUM(E17:E24)</f>
        <v>0</v>
      </c>
      <c r="F25" s="41" t="str">
        <f>IF(D25&gt;0,D25/D$37,"-")</f>
        <v>-</v>
      </c>
      <c r="G25" s="41" t="str">
        <f>IF(E25&gt;0,E25/E$37,"-")</f>
        <v>-</v>
      </c>
      <c r="H25" s="42" t="str">
        <f>IF(D25&gt;0,E25/D25,"-")</f>
        <v>-</v>
      </c>
      <c r="I25" s="39">
        <f>SUM(I17:I24)</f>
        <v>0</v>
      </c>
      <c r="J25" s="40">
        <f>SUM(J17:J24)</f>
        <v>0</v>
      </c>
      <c r="K25" s="41" t="str">
        <f>IF(I25&gt;0,I25/I$37,"-")</f>
        <v>-</v>
      </c>
      <c r="L25" s="41" t="str">
        <f>IF(J25&gt;0,J25/J$37,"-")</f>
        <v>-</v>
      </c>
      <c r="M25" s="42" t="str">
        <f>IF(I25&gt;0,J25/I25,"-")</f>
        <v>-</v>
      </c>
      <c r="N25" s="39">
        <f>SUM(N17:N24)</f>
        <v>0</v>
      </c>
      <c r="O25" s="40">
        <f>SUM(O17:O24)</f>
        <v>0</v>
      </c>
      <c r="P25" s="41" t="str">
        <f>IF(N25&gt;0,N25/N$37,"-")</f>
        <v>-</v>
      </c>
      <c r="Q25" s="41" t="str">
        <f>IF(O25&gt;0,O25/O$37,"-")</f>
        <v>-</v>
      </c>
      <c r="R25" s="42" t="str">
        <f>IF(N25&gt;0,O25/N25,"-")</f>
        <v>-</v>
      </c>
      <c r="S25" s="39">
        <f>SUM(S17:S24)</f>
        <v>0</v>
      </c>
      <c r="T25" s="40">
        <f>SUM(T17:T24)</f>
        <v>0</v>
      </c>
      <c r="U25" s="41" t="str">
        <f>IF(S25&gt;0,S25/S$37,"-")</f>
        <v>-</v>
      </c>
      <c r="V25" s="41" t="str">
        <f>IF(T25&gt;0,T25/T$37,"-")</f>
        <v>-</v>
      </c>
      <c r="W25" s="42" t="str">
        <f>IF(S25&gt;0,T25/S25,"-")</f>
        <v>-</v>
      </c>
      <c r="X25" s="39">
        <f>SUM(X17:X24)</f>
        <v>0</v>
      </c>
      <c r="Y25" s="40">
        <f>SUM(Y17:Y24)</f>
        <v>0</v>
      </c>
      <c r="Z25" s="41" t="str">
        <f>IF(X25&gt;0,X25/X$37,"-")</f>
        <v>-</v>
      </c>
      <c r="AA25" s="41" t="str">
        <f>IF(Y25&gt;0,Y25/Y$37,"-")</f>
        <v>-</v>
      </c>
      <c r="AB25" s="42" t="str">
        <f>IF(X25&gt;0,Y25/X25,"-")</f>
        <v>-</v>
      </c>
      <c r="AC25" s="39">
        <f>SUM(AC17:AC24)</f>
        <v>0</v>
      </c>
      <c r="AD25" s="40">
        <f>SUM(AD17:AD24)</f>
        <v>0</v>
      </c>
      <c r="AE25" s="41" t="str">
        <f>IF(AC25&gt;0,AC25/AC$37,"-")</f>
        <v>-</v>
      </c>
      <c r="AF25" s="41" t="str">
        <f>IF(AD25&gt;0,AD25/AD$37,"-")</f>
        <v>-</v>
      </c>
      <c r="AG25" s="42" t="str">
        <f>IF(AC25&gt;0,AD25/AC25,"-")</f>
        <v>-</v>
      </c>
      <c r="AH25" s="39">
        <f>SUM(AH17:AH24)</f>
        <v>0</v>
      </c>
      <c r="AI25" s="40">
        <f>SUM(AI17:AI24)</f>
        <v>0</v>
      </c>
      <c r="AJ25" s="41" t="str">
        <f>IF(AH25&gt;0,AH25/AH$37,"-")</f>
        <v>-</v>
      </c>
      <c r="AK25" s="41" t="str">
        <f>IF(AI25&gt;0,AI25/AI$37,"-")</f>
        <v>-</v>
      </c>
      <c r="AL25" s="42" t="str">
        <f>IF(AH25&gt;0,AI25/AH25,"-")</f>
        <v>-</v>
      </c>
      <c r="AM25" s="16"/>
      <c r="AN25" s="39">
        <f>SUM(AN17:AN24)</f>
        <v>0</v>
      </c>
      <c r="AO25" s="40">
        <f>SUM(AO17:AO24)</f>
        <v>0</v>
      </c>
      <c r="AP25" s="41" t="str">
        <f>IF(AN25&gt;0,AN25/AN$37,"-")</f>
        <v>-</v>
      </c>
      <c r="AQ25" s="41" t="str">
        <f>IF(AO25&gt;0,AO25/AO$37,"-")</f>
        <v>-</v>
      </c>
      <c r="AR25" s="42" t="str">
        <f>IF(AN25&gt;0,AO25/AN25,"-")</f>
        <v>-</v>
      </c>
      <c r="AS25" s="39">
        <f>SUM(AS17:AS24)</f>
        <v>0</v>
      </c>
      <c r="AT25" s="40">
        <f>SUM(AT17:AT24)</f>
        <v>0</v>
      </c>
      <c r="AU25" s="41" t="str">
        <f>IF(AS25&gt;0,AS25/AS$37,"-")</f>
        <v>-</v>
      </c>
      <c r="AV25" s="41" t="str">
        <f>IF(AT25&gt;0,AT25/AT$37,"-")</f>
        <v>-</v>
      </c>
      <c r="AW25" s="42" t="str">
        <f>IF(AS25&gt;0,AT25/AS25,"-")</f>
        <v>-</v>
      </c>
      <c r="AX25" s="39">
        <f>SUM(AX17:AX24)</f>
        <v>0</v>
      </c>
      <c r="AY25" s="40">
        <f>SUM(AY17:AY24)</f>
        <v>0</v>
      </c>
      <c r="AZ25" s="41" t="str">
        <f>IF(AX25&gt;0,AX25/AX$37,"-")</f>
        <v>-</v>
      </c>
      <c r="BA25" s="41" t="str">
        <f>IF(AY25&gt;0,AY25/AY$37,"-")</f>
        <v>-</v>
      </c>
      <c r="BB25" s="42" t="str">
        <f>IF(AX25&gt;0,AY25/AX25,"-")</f>
        <v>-</v>
      </c>
      <c r="BC25" s="39">
        <f>SUM(BC17:BC24)</f>
        <v>0</v>
      </c>
      <c r="BD25" s="40">
        <f>SUM(BD17:BD24)</f>
        <v>0</v>
      </c>
      <c r="BE25" s="41" t="str">
        <f>IF(BC25&gt;0,BC25/BC$37,"-")</f>
        <v>-</v>
      </c>
      <c r="BF25" s="41" t="str">
        <f>IF(BD25&gt;0,BD25/BD$37,"-")</f>
        <v>-</v>
      </c>
      <c r="BG25" s="42" t="str">
        <f>IF(BC25&gt;0,BD25/BC25,"-")</f>
        <v>-</v>
      </c>
      <c r="BH25" s="39">
        <f>SUM(BH17:BH24)</f>
        <v>0</v>
      </c>
      <c r="BI25" s="40">
        <f>SUM(BI17:BI24)</f>
        <v>0</v>
      </c>
      <c r="BJ25" s="41" t="str">
        <f>IF(BH25&gt;0,BH25/BH$37,"-")</f>
        <v>-</v>
      </c>
      <c r="BK25" s="41" t="str">
        <f>IF(BI25&gt;0,BI25/BI$37,"-")</f>
        <v>-</v>
      </c>
      <c r="BL25" s="42" t="str">
        <f>IF(BH25&gt;0,BI25/BH25,"-")</f>
        <v>-</v>
      </c>
      <c r="BM25" s="39">
        <f>SUM(BM17:BM24)</f>
        <v>0</v>
      </c>
      <c r="BN25" s="40">
        <f>SUM(BN17:BN24)</f>
        <v>0</v>
      </c>
      <c r="BO25" s="41" t="str">
        <f>IF(BM25&gt;0,BM25/BM$37,"-")</f>
        <v>-</v>
      </c>
      <c r="BP25" s="41" t="str">
        <f>IF(BN25&gt;0,BN25/BN$37,"-")</f>
        <v>-</v>
      </c>
      <c r="BQ25" s="42" t="str">
        <f>IF(BM25&gt;0,BN25/BM25,"-")</f>
        <v>-</v>
      </c>
      <c r="BR25" s="39">
        <f>SUM(BR17:BR24)</f>
        <v>0</v>
      </c>
      <c r="BS25" s="40">
        <f>SUM(BS17:BS24)</f>
        <v>0</v>
      </c>
      <c r="BT25" s="41" t="str">
        <f>IF(BR25&gt;0,BR25/BR$37,"-")</f>
        <v>-</v>
      </c>
      <c r="BU25" s="41" t="str">
        <f>IF(BS25&gt;0,BS25/BS$37,"-")</f>
        <v>-</v>
      </c>
      <c r="BV25" s="42" t="str">
        <f>IF(BR25&gt;0,BS25/BR25,"-")</f>
        <v>-</v>
      </c>
      <c r="BX25" s="68">
        <f>SUM(BX17:BX24)</f>
        <v>0</v>
      </c>
      <c r="BY25" s="40">
        <f>SUM(BY17:BY24)</f>
        <v>0</v>
      </c>
      <c r="BZ25" s="41" t="str">
        <f>IF(BX25&gt;0,BX25/BX$37,"-")</f>
        <v>-</v>
      </c>
      <c r="CA25" s="41" t="str">
        <f>IF(BY25&gt;0,BY25/BY$37,"-")</f>
        <v>-</v>
      </c>
      <c r="CB25" s="42" t="str">
        <f>IF(BX25&gt;0,BY25/BX25,"-")</f>
        <v>-</v>
      </c>
    </row>
    <row r="26" spans="2:80" s="3" customFormat="1" ht="3.8" customHeight="1" thickTop="1" thickBot="1" x14ac:dyDescent="0.35">
      <c r="B26"/>
      <c r="C26"/>
      <c r="D26" s="50"/>
      <c r="E26" s="51"/>
      <c r="F26" s="52"/>
      <c r="G26" s="52"/>
      <c r="H26" s="51"/>
      <c r="I26" s="50"/>
      <c r="J26" s="51"/>
      <c r="K26" s="52"/>
      <c r="L26" s="52"/>
      <c r="M26" s="51"/>
      <c r="N26" s="50"/>
      <c r="O26" s="51"/>
      <c r="P26" s="52"/>
      <c r="Q26" s="52"/>
      <c r="R26" s="51"/>
      <c r="S26" s="50"/>
      <c r="T26" s="51"/>
      <c r="U26" s="52"/>
      <c r="V26" s="52"/>
      <c r="W26" s="51"/>
      <c r="X26" s="50"/>
      <c r="Y26" s="51"/>
      <c r="Z26" s="52"/>
      <c r="AA26" s="52"/>
      <c r="AB26" s="51"/>
      <c r="AC26" s="50"/>
      <c r="AD26" s="51"/>
      <c r="AE26" s="52"/>
      <c r="AF26" s="52"/>
      <c r="AG26" s="51"/>
      <c r="AH26" s="50"/>
      <c r="AI26" s="51"/>
      <c r="AJ26" s="52"/>
      <c r="AK26" s="52"/>
      <c r="AL26" s="51"/>
      <c r="AM26" s="10"/>
      <c r="AN26" s="50"/>
      <c r="AO26" s="51"/>
      <c r="AP26" s="52"/>
      <c r="AQ26" s="52"/>
      <c r="AR26" s="51"/>
      <c r="AS26" s="50"/>
      <c r="AT26" s="51"/>
      <c r="AU26" s="52"/>
      <c r="AV26" s="52"/>
      <c r="AW26" s="51"/>
      <c r="AX26" s="50"/>
      <c r="AY26" s="51"/>
      <c r="AZ26" s="52"/>
      <c r="BA26" s="52"/>
      <c r="BB26" s="51"/>
      <c r="BC26" s="50"/>
      <c r="BD26" s="51"/>
      <c r="BE26" s="52"/>
      <c r="BF26" s="52"/>
      <c r="BG26" s="51"/>
      <c r="BH26" s="50"/>
      <c r="BI26" s="51"/>
      <c r="BJ26" s="52"/>
      <c r="BK26" s="52"/>
      <c r="BL26" s="51"/>
      <c r="BM26" s="50"/>
      <c r="BN26" s="51"/>
      <c r="BO26" s="52"/>
      <c r="BP26" s="52"/>
      <c r="BQ26" s="51"/>
      <c r="BR26" s="50"/>
      <c r="BS26" s="51"/>
      <c r="BT26" s="52"/>
      <c r="BU26" s="52"/>
      <c r="BV26" s="51"/>
      <c r="BX26" s="50"/>
      <c r="BY26" s="51"/>
      <c r="BZ26" s="52"/>
      <c r="CA26" s="52"/>
      <c r="CB26" s="51"/>
    </row>
    <row r="27" spans="2:80" s="3" customFormat="1" ht="15.65" thickTop="1" x14ac:dyDescent="0.3">
      <c r="B27" s="137" t="s">
        <v>0</v>
      </c>
      <c r="C27" s="8" t="s">
        <v>20</v>
      </c>
      <c r="D27" s="35"/>
      <c r="E27" s="36"/>
      <c r="F27" s="37" t="str">
        <f>IF(D27&gt;0,D27/D$35,"-")</f>
        <v>-</v>
      </c>
      <c r="G27" s="37" t="str">
        <f>IF(E27&gt;0,E27/E$35,"-")</f>
        <v>-</v>
      </c>
      <c r="H27" s="38" t="str">
        <f>IF(D27&gt;0,E27/D27,"-")</f>
        <v>-</v>
      </c>
      <c r="I27" s="35"/>
      <c r="J27" s="36"/>
      <c r="K27" s="37" t="str">
        <f>IF(I27&gt;0,I27/I$35,"-")</f>
        <v>-</v>
      </c>
      <c r="L27" s="37" t="str">
        <f>IF(J27&gt;0,J27/J$35,"-")</f>
        <v>-</v>
      </c>
      <c r="M27" s="38" t="str">
        <f>IF(I27&gt;0,J27/I27,"-")</f>
        <v>-</v>
      </c>
      <c r="N27" s="35"/>
      <c r="O27" s="36"/>
      <c r="P27" s="37" t="str">
        <f>IF(N27&gt;0,N27/N$35,"-")</f>
        <v>-</v>
      </c>
      <c r="Q27" s="37" t="str">
        <f>IF(O27&gt;0,O27/O$35,"-")</f>
        <v>-</v>
      </c>
      <c r="R27" s="38" t="str">
        <f>IF(N27&gt;0,O27/N27,"-")</f>
        <v>-</v>
      </c>
      <c r="S27" s="35"/>
      <c r="T27" s="36"/>
      <c r="U27" s="37" t="str">
        <f>IF(S27&gt;0,S27/S$35,"-")</f>
        <v>-</v>
      </c>
      <c r="V27" s="37" t="str">
        <f>IF(T27&gt;0,T27/T$35,"-")</f>
        <v>-</v>
      </c>
      <c r="W27" s="38" t="str">
        <f>IF(S27&gt;0,T27/S27,"-")</f>
        <v>-</v>
      </c>
      <c r="X27" s="35"/>
      <c r="Y27" s="36"/>
      <c r="Z27" s="37" t="str">
        <f>IF(X27&gt;0,X27/X$35,"-")</f>
        <v>-</v>
      </c>
      <c r="AA27" s="37" t="str">
        <f>IF(Y27&gt;0,Y27/Y$35,"-")</f>
        <v>-</v>
      </c>
      <c r="AB27" s="38" t="str">
        <f>IF(X27&gt;0,Y27/X27,"-")</f>
        <v>-</v>
      </c>
      <c r="AC27" s="35"/>
      <c r="AD27" s="36"/>
      <c r="AE27" s="37" t="str">
        <f>IF(AC27&gt;0,AC27/AC$35,"-")</f>
        <v>-</v>
      </c>
      <c r="AF27" s="37" t="str">
        <f>IF(AD27&gt;0,AD27/AD$35,"-")</f>
        <v>-</v>
      </c>
      <c r="AG27" s="38" t="str">
        <f>IF(AC27&gt;0,AD27/AC27,"-")</f>
        <v>-</v>
      </c>
      <c r="AH27" s="35">
        <f t="shared" ref="AH27:AH34" si="103">AC27+X27+S27+N27+I27+D27</f>
        <v>0</v>
      </c>
      <c r="AI27" s="36">
        <f t="shared" ref="AI27:AI34" si="104">AD27+Y27+T27+O27+J27+E27</f>
        <v>0</v>
      </c>
      <c r="AJ27" s="37" t="str">
        <f>IF(AH27&gt;0,AH27/AH$35,"-")</f>
        <v>-</v>
      </c>
      <c r="AK27" s="37" t="str">
        <f>IF(AI27&gt;0,AI27/AI$35,"-")</f>
        <v>-</v>
      </c>
      <c r="AL27" s="38" t="str">
        <f>IF(AH27&gt;0,AI27/AH27,"-")</f>
        <v>-</v>
      </c>
      <c r="AM27" s="10"/>
      <c r="AN27" s="35"/>
      <c r="AO27" s="36"/>
      <c r="AP27" s="37" t="str">
        <f>IF(AN27&gt;0,AN27/AN$35,"-")</f>
        <v>-</v>
      </c>
      <c r="AQ27" s="37" t="str">
        <f>IF(AO27&gt;0,AO27/AO$35,"-")</f>
        <v>-</v>
      </c>
      <c r="AR27" s="38" t="str">
        <f>IF(AN27&gt;0,AO27/AN27,"-")</f>
        <v>-</v>
      </c>
      <c r="AS27" s="35"/>
      <c r="AT27" s="36"/>
      <c r="AU27" s="37" t="str">
        <f>IF(AS27&gt;0,AS27/AS$35,"-")</f>
        <v>-</v>
      </c>
      <c r="AV27" s="37" t="str">
        <f>IF(AT27&gt;0,AT27/AT$35,"-")</f>
        <v>-</v>
      </c>
      <c r="AW27" s="38" t="str">
        <f>IF(AS27&gt;0,AT27/AS27,"-")</f>
        <v>-</v>
      </c>
      <c r="AX27" s="35"/>
      <c r="AY27" s="36"/>
      <c r="AZ27" s="37" t="str">
        <f>IF(AX27&gt;0,AX27/AX$35,"-")</f>
        <v>-</v>
      </c>
      <c r="BA27" s="37" t="str">
        <f>IF(AY27&gt;0,AY27/AY$35,"-")</f>
        <v>-</v>
      </c>
      <c r="BB27" s="38" t="str">
        <f>IF(AX27&gt;0,AY27/AX27,"-")</f>
        <v>-</v>
      </c>
      <c r="BC27" s="35"/>
      <c r="BD27" s="36"/>
      <c r="BE27" s="37" t="str">
        <f>IF(BC27&gt;0,BC27/BC$35,"-")</f>
        <v>-</v>
      </c>
      <c r="BF27" s="37" t="str">
        <f>IF(BD27&gt;0,BD27/BD$35,"-")</f>
        <v>-</v>
      </c>
      <c r="BG27" s="38" t="str">
        <f>IF(BC27&gt;0,BD27/BC27,"-")</f>
        <v>-</v>
      </c>
      <c r="BH27" s="35"/>
      <c r="BI27" s="36"/>
      <c r="BJ27" s="37" t="str">
        <f>IF(BH27&gt;0,BH27/BH$35,"-")</f>
        <v>-</v>
      </c>
      <c r="BK27" s="37" t="str">
        <f>IF(BI27&gt;0,BI27/BI$35,"-")</f>
        <v>-</v>
      </c>
      <c r="BL27" s="38" t="str">
        <f>IF(BH27&gt;0,BI27/BH27,"-")</f>
        <v>-</v>
      </c>
      <c r="BM27" s="35"/>
      <c r="BN27" s="36"/>
      <c r="BO27" s="37" t="str">
        <f>IF(BM27&gt;0,BM27/BM$35,"-")</f>
        <v>-</v>
      </c>
      <c r="BP27" s="37" t="str">
        <f>IF(BN27&gt;0,BN27/BN$35,"-")</f>
        <v>-</v>
      </c>
      <c r="BQ27" s="38" t="str">
        <f>IF(BM27&gt;0,BN27/BM27,"-")</f>
        <v>-</v>
      </c>
      <c r="BR27" s="35">
        <f t="shared" ref="BR27:BR34" si="105">BM27+BH27+BC27+AX27+AS27+AN27</f>
        <v>0</v>
      </c>
      <c r="BS27" s="36">
        <f t="shared" ref="BS27:BS34" si="106">BN27+BI27+BD27+AY27+AT27+AO27</f>
        <v>0</v>
      </c>
      <c r="BT27" s="37" t="str">
        <f>IF(BR27&gt;0,BR27/BR$35,"-")</f>
        <v>-</v>
      </c>
      <c r="BU27" s="37" t="str">
        <f>IF(BS27&gt;0,BS27/BS$35,"-")</f>
        <v>-</v>
      </c>
      <c r="BV27" s="38" t="str">
        <f>IF(BR27&gt;0,BS27/BR27,"-")</f>
        <v>-</v>
      </c>
      <c r="BX27" s="65">
        <f>BR27+AH27</f>
        <v>0</v>
      </c>
      <c r="BY27" s="36">
        <f>BS27+AI27</f>
        <v>0</v>
      </c>
      <c r="BZ27" s="37" t="str">
        <f>IF(BX27&gt;0,BX27/BX$35,"-")</f>
        <v>-</v>
      </c>
      <c r="CA27" s="37" t="str">
        <f>IF(BY27&gt;0,BY27/BY$35,"-")</f>
        <v>-</v>
      </c>
      <c r="CB27" s="38" t="str">
        <f>IF(BX27&gt;0,BY27/BX27,"-")</f>
        <v>-</v>
      </c>
    </row>
    <row r="28" spans="2:80" s="3" customFormat="1" x14ac:dyDescent="0.3">
      <c r="B28" s="138"/>
      <c r="C28" s="9" t="s">
        <v>26</v>
      </c>
      <c r="D28" s="46"/>
      <c r="E28" s="47"/>
      <c r="F28" s="48" t="str">
        <f t="shared" ref="F28:F34" si="107">IF(D28&gt;0,D28/D$35,"-")</f>
        <v>-</v>
      </c>
      <c r="G28" s="48" t="str">
        <f t="shared" ref="G28:G34" si="108">IF(E28&gt;0,E28/E$35,"-")</f>
        <v>-</v>
      </c>
      <c r="H28" s="49" t="str">
        <f t="shared" ref="H28:H34" si="109">IF(D28&gt;0,E28/D28,"-")</f>
        <v>-</v>
      </c>
      <c r="I28" s="46"/>
      <c r="J28" s="47"/>
      <c r="K28" s="48" t="str">
        <f t="shared" ref="K28:K34" si="110">IF(I28&gt;0,I28/I$35,"-")</f>
        <v>-</v>
      </c>
      <c r="L28" s="48" t="str">
        <f t="shared" ref="L28:L34" si="111">IF(J28&gt;0,J28/J$35,"-")</f>
        <v>-</v>
      </c>
      <c r="M28" s="49" t="str">
        <f t="shared" ref="M28:M34" si="112">IF(I28&gt;0,J28/I28,"-")</f>
        <v>-</v>
      </c>
      <c r="N28" s="46"/>
      <c r="O28" s="47"/>
      <c r="P28" s="48" t="str">
        <f t="shared" ref="P28:P34" si="113">IF(N28&gt;0,N28/N$35,"-")</f>
        <v>-</v>
      </c>
      <c r="Q28" s="48" t="str">
        <f t="shared" ref="Q28:Q34" si="114">IF(O28&gt;0,O28/O$35,"-")</f>
        <v>-</v>
      </c>
      <c r="R28" s="49" t="str">
        <f t="shared" ref="R28:R34" si="115">IF(N28&gt;0,O28/N28,"-")</f>
        <v>-</v>
      </c>
      <c r="S28" s="46"/>
      <c r="T28" s="47"/>
      <c r="U28" s="48" t="str">
        <f t="shared" ref="U28:U34" si="116">IF(S28&gt;0,S28/S$35,"-")</f>
        <v>-</v>
      </c>
      <c r="V28" s="48" t="str">
        <f t="shared" ref="V28:V34" si="117">IF(T28&gt;0,T28/T$35,"-")</f>
        <v>-</v>
      </c>
      <c r="W28" s="49" t="str">
        <f t="shared" ref="W28:W34" si="118">IF(S28&gt;0,T28/S28,"-")</f>
        <v>-</v>
      </c>
      <c r="X28" s="46"/>
      <c r="Y28" s="47"/>
      <c r="Z28" s="48" t="str">
        <f t="shared" ref="Z28:Z34" si="119">IF(X28&gt;0,X28/X$35,"-")</f>
        <v>-</v>
      </c>
      <c r="AA28" s="48" t="str">
        <f t="shared" ref="AA28:AA34" si="120">IF(Y28&gt;0,Y28/Y$35,"-")</f>
        <v>-</v>
      </c>
      <c r="AB28" s="49" t="str">
        <f t="shared" ref="AB28:AB34" si="121">IF(X28&gt;0,Y28/X28,"-")</f>
        <v>-</v>
      </c>
      <c r="AC28" s="46"/>
      <c r="AD28" s="47"/>
      <c r="AE28" s="48" t="str">
        <f t="shared" ref="AE28:AE34" si="122">IF(AC28&gt;0,AC28/AC$35,"-")</f>
        <v>-</v>
      </c>
      <c r="AF28" s="48" t="str">
        <f t="shared" ref="AF28:AF34" si="123">IF(AD28&gt;0,AD28/AD$35,"-")</f>
        <v>-</v>
      </c>
      <c r="AG28" s="49" t="str">
        <f t="shared" ref="AG28:AG34" si="124">IF(AC28&gt;0,AD28/AC28,"-")</f>
        <v>-</v>
      </c>
      <c r="AH28" s="46">
        <f t="shared" si="103"/>
        <v>0</v>
      </c>
      <c r="AI28" s="47">
        <f t="shared" si="104"/>
        <v>0</v>
      </c>
      <c r="AJ28" s="48" t="str">
        <f t="shared" ref="AJ28:AJ34" si="125">IF(AH28&gt;0,AH28/AH$35,"-")</f>
        <v>-</v>
      </c>
      <c r="AK28" s="48" t="str">
        <f t="shared" ref="AK28:AK34" si="126">IF(AI28&gt;0,AI28/AI$35,"-")</f>
        <v>-</v>
      </c>
      <c r="AL28" s="49" t="str">
        <f t="shared" ref="AL28:AL34" si="127">IF(AH28&gt;0,AI28/AH28,"-")</f>
        <v>-</v>
      </c>
      <c r="AM28" s="10"/>
      <c r="AN28" s="46"/>
      <c r="AO28" s="47"/>
      <c r="AP28" s="48" t="str">
        <f t="shared" ref="AP28:AP34" si="128">IF(AN28&gt;0,AN28/AN$35,"-")</f>
        <v>-</v>
      </c>
      <c r="AQ28" s="48" t="str">
        <f t="shared" ref="AQ28:AQ34" si="129">IF(AO28&gt;0,AO28/AO$35,"-")</f>
        <v>-</v>
      </c>
      <c r="AR28" s="49" t="str">
        <f t="shared" ref="AR28:AR34" si="130">IF(AN28&gt;0,AO28/AN28,"-")</f>
        <v>-</v>
      </c>
      <c r="AS28" s="46"/>
      <c r="AT28" s="47"/>
      <c r="AU28" s="48" t="str">
        <f t="shared" ref="AU28:AU34" si="131">IF(AS28&gt;0,AS28/AS$35,"-")</f>
        <v>-</v>
      </c>
      <c r="AV28" s="48" t="str">
        <f t="shared" ref="AV28:AV34" si="132">IF(AT28&gt;0,AT28/AT$35,"-")</f>
        <v>-</v>
      </c>
      <c r="AW28" s="49" t="str">
        <f t="shared" ref="AW28:AW34" si="133">IF(AS28&gt;0,AT28/AS28,"-")</f>
        <v>-</v>
      </c>
      <c r="AX28" s="46"/>
      <c r="AY28" s="47"/>
      <c r="AZ28" s="48" t="str">
        <f t="shared" ref="AZ28:AZ34" si="134">IF(AX28&gt;0,AX28/AX$35,"-")</f>
        <v>-</v>
      </c>
      <c r="BA28" s="48" t="str">
        <f t="shared" ref="BA28:BA34" si="135">IF(AY28&gt;0,AY28/AY$35,"-")</f>
        <v>-</v>
      </c>
      <c r="BB28" s="49" t="str">
        <f t="shared" ref="BB28:BB34" si="136">IF(AX28&gt;0,AY28/AX28,"-")</f>
        <v>-</v>
      </c>
      <c r="BC28" s="46"/>
      <c r="BD28" s="47"/>
      <c r="BE28" s="48" t="str">
        <f t="shared" ref="BE28:BE34" si="137">IF(BC28&gt;0,BC28/BC$35,"-")</f>
        <v>-</v>
      </c>
      <c r="BF28" s="48" t="str">
        <f t="shared" ref="BF28:BF34" si="138">IF(BD28&gt;0,BD28/BD$35,"-")</f>
        <v>-</v>
      </c>
      <c r="BG28" s="49" t="str">
        <f t="shared" ref="BG28:BG34" si="139">IF(BC28&gt;0,BD28/BC28,"-")</f>
        <v>-</v>
      </c>
      <c r="BH28" s="46"/>
      <c r="BI28" s="47"/>
      <c r="BJ28" s="48" t="str">
        <f t="shared" ref="BJ28:BJ34" si="140">IF(BH28&gt;0,BH28/BH$35,"-")</f>
        <v>-</v>
      </c>
      <c r="BK28" s="48" t="str">
        <f t="shared" ref="BK28:BK34" si="141">IF(BI28&gt;0,BI28/BI$35,"-")</f>
        <v>-</v>
      </c>
      <c r="BL28" s="49" t="str">
        <f t="shared" ref="BL28:BL34" si="142">IF(BH28&gt;0,BI28/BH28,"-")</f>
        <v>-</v>
      </c>
      <c r="BM28" s="46"/>
      <c r="BN28" s="47"/>
      <c r="BO28" s="48" t="str">
        <f t="shared" ref="BO28:BO34" si="143">IF(BM28&gt;0,BM28/BM$35,"-")</f>
        <v>-</v>
      </c>
      <c r="BP28" s="48" t="str">
        <f t="shared" ref="BP28:BP34" si="144">IF(BN28&gt;0,BN28/BN$35,"-")</f>
        <v>-</v>
      </c>
      <c r="BQ28" s="49" t="str">
        <f t="shared" ref="BQ28:BQ34" si="145">IF(BM28&gt;0,BN28/BM28,"-")</f>
        <v>-</v>
      </c>
      <c r="BR28" s="46">
        <f t="shared" si="105"/>
        <v>0</v>
      </c>
      <c r="BS28" s="47">
        <f t="shared" si="106"/>
        <v>0</v>
      </c>
      <c r="BT28" s="48" t="str">
        <f t="shared" ref="BT28:BT34" si="146">IF(BR28&gt;0,BR28/BR$35,"-")</f>
        <v>-</v>
      </c>
      <c r="BU28" s="48" t="str">
        <f t="shared" ref="BU28:BU34" si="147">IF(BS28&gt;0,BS28/BS$35,"-")</f>
        <v>-</v>
      </c>
      <c r="BV28" s="49" t="str">
        <f t="shared" ref="BV28:BV34" si="148">IF(BR28&gt;0,BS28/BR28,"-")</f>
        <v>-</v>
      </c>
      <c r="BX28" s="66">
        <f t="shared" ref="BX28" si="149">BR28+AH28</f>
        <v>0</v>
      </c>
      <c r="BY28" s="47">
        <f t="shared" ref="BY28:BY34" si="150">BS28+AI28</f>
        <v>0</v>
      </c>
      <c r="BZ28" s="48" t="str">
        <f t="shared" ref="BZ28:BZ34" si="151">IF(BX28&gt;0,BX28/BX$35,"-")</f>
        <v>-</v>
      </c>
      <c r="CA28" s="48" t="str">
        <f t="shared" ref="CA28:CA34" si="152">IF(BY28&gt;0,BY28/BY$35,"-")</f>
        <v>-</v>
      </c>
      <c r="CB28" s="49" t="str">
        <f t="shared" ref="CB28:CB34" si="153">IF(BX28&gt;0,BY28/BX28,"-")</f>
        <v>-</v>
      </c>
    </row>
    <row r="29" spans="2:80" s="3" customFormat="1" x14ac:dyDescent="0.3">
      <c r="B29" s="138"/>
      <c r="C29" s="9" t="s">
        <v>27</v>
      </c>
      <c r="D29" s="46"/>
      <c r="E29" s="47"/>
      <c r="F29" s="48" t="str">
        <f t="shared" si="107"/>
        <v>-</v>
      </c>
      <c r="G29" s="48" t="str">
        <f t="shared" si="108"/>
        <v>-</v>
      </c>
      <c r="H29" s="49" t="str">
        <f t="shared" si="109"/>
        <v>-</v>
      </c>
      <c r="I29" s="46"/>
      <c r="J29" s="47"/>
      <c r="K29" s="48" t="str">
        <f t="shared" si="110"/>
        <v>-</v>
      </c>
      <c r="L29" s="48" t="str">
        <f t="shared" si="111"/>
        <v>-</v>
      </c>
      <c r="M29" s="49" t="str">
        <f t="shared" si="112"/>
        <v>-</v>
      </c>
      <c r="N29" s="46"/>
      <c r="O29" s="47"/>
      <c r="P29" s="48" t="str">
        <f t="shared" si="113"/>
        <v>-</v>
      </c>
      <c r="Q29" s="48" t="str">
        <f t="shared" si="114"/>
        <v>-</v>
      </c>
      <c r="R29" s="49" t="str">
        <f t="shared" si="115"/>
        <v>-</v>
      </c>
      <c r="S29" s="46"/>
      <c r="T29" s="47"/>
      <c r="U29" s="48" t="str">
        <f t="shared" si="116"/>
        <v>-</v>
      </c>
      <c r="V29" s="48" t="str">
        <f t="shared" si="117"/>
        <v>-</v>
      </c>
      <c r="W29" s="49" t="str">
        <f t="shared" si="118"/>
        <v>-</v>
      </c>
      <c r="X29" s="46"/>
      <c r="Y29" s="47"/>
      <c r="Z29" s="48" t="str">
        <f t="shared" si="119"/>
        <v>-</v>
      </c>
      <c r="AA29" s="48" t="str">
        <f t="shared" si="120"/>
        <v>-</v>
      </c>
      <c r="AB29" s="49" t="str">
        <f t="shared" si="121"/>
        <v>-</v>
      </c>
      <c r="AC29" s="46"/>
      <c r="AD29" s="47"/>
      <c r="AE29" s="48" t="str">
        <f t="shared" si="122"/>
        <v>-</v>
      </c>
      <c r="AF29" s="48" t="str">
        <f t="shared" si="123"/>
        <v>-</v>
      </c>
      <c r="AG29" s="49" t="str">
        <f t="shared" si="124"/>
        <v>-</v>
      </c>
      <c r="AH29" s="46">
        <f t="shared" si="103"/>
        <v>0</v>
      </c>
      <c r="AI29" s="47">
        <f t="shared" si="104"/>
        <v>0</v>
      </c>
      <c r="AJ29" s="48" t="str">
        <f t="shared" si="125"/>
        <v>-</v>
      </c>
      <c r="AK29" s="48" t="str">
        <f t="shared" si="126"/>
        <v>-</v>
      </c>
      <c r="AL29" s="49" t="str">
        <f t="shared" si="127"/>
        <v>-</v>
      </c>
      <c r="AM29" s="10"/>
      <c r="AN29" s="46"/>
      <c r="AO29" s="47"/>
      <c r="AP29" s="48" t="str">
        <f t="shared" si="128"/>
        <v>-</v>
      </c>
      <c r="AQ29" s="48" t="str">
        <f t="shared" si="129"/>
        <v>-</v>
      </c>
      <c r="AR29" s="49" t="str">
        <f t="shared" si="130"/>
        <v>-</v>
      </c>
      <c r="AS29" s="46"/>
      <c r="AT29" s="47"/>
      <c r="AU29" s="48" t="str">
        <f t="shared" si="131"/>
        <v>-</v>
      </c>
      <c r="AV29" s="48" t="str">
        <f t="shared" si="132"/>
        <v>-</v>
      </c>
      <c r="AW29" s="49" t="str">
        <f t="shared" si="133"/>
        <v>-</v>
      </c>
      <c r="AX29" s="46"/>
      <c r="AY29" s="47"/>
      <c r="AZ29" s="48" t="str">
        <f t="shared" si="134"/>
        <v>-</v>
      </c>
      <c r="BA29" s="48" t="str">
        <f t="shared" si="135"/>
        <v>-</v>
      </c>
      <c r="BB29" s="49" t="str">
        <f t="shared" si="136"/>
        <v>-</v>
      </c>
      <c r="BC29" s="46"/>
      <c r="BD29" s="47"/>
      <c r="BE29" s="48" t="str">
        <f t="shared" si="137"/>
        <v>-</v>
      </c>
      <c r="BF29" s="48" t="str">
        <f t="shared" si="138"/>
        <v>-</v>
      </c>
      <c r="BG29" s="49" t="str">
        <f t="shared" si="139"/>
        <v>-</v>
      </c>
      <c r="BH29" s="46"/>
      <c r="BI29" s="47"/>
      <c r="BJ29" s="48" t="str">
        <f t="shared" si="140"/>
        <v>-</v>
      </c>
      <c r="BK29" s="48" t="str">
        <f t="shared" si="141"/>
        <v>-</v>
      </c>
      <c r="BL29" s="49" t="str">
        <f t="shared" si="142"/>
        <v>-</v>
      </c>
      <c r="BM29" s="46"/>
      <c r="BN29" s="47"/>
      <c r="BO29" s="48" t="str">
        <f t="shared" si="143"/>
        <v>-</v>
      </c>
      <c r="BP29" s="48" t="str">
        <f t="shared" si="144"/>
        <v>-</v>
      </c>
      <c r="BQ29" s="49" t="str">
        <f t="shared" si="145"/>
        <v>-</v>
      </c>
      <c r="BR29" s="46">
        <f t="shared" si="105"/>
        <v>0</v>
      </c>
      <c r="BS29" s="47">
        <f t="shared" si="106"/>
        <v>0</v>
      </c>
      <c r="BT29" s="48" t="str">
        <f t="shared" si="146"/>
        <v>-</v>
      </c>
      <c r="BU29" s="48" t="str">
        <f t="shared" si="147"/>
        <v>-</v>
      </c>
      <c r="BV29" s="49" t="str">
        <f t="shared" si="148"/>
        <v>-</v>
      </c>
      <c r="BX29" s="66">
        <f>BR29+AH29</f>
        <v>0</v>
      </c>
      <c r="BY29" s="47">
        <f t="shared" si="150"/>
        <v>0</v>
      </c>
      <c r="BZ29" s="48" t="str">
        <f t="shared" si="151"/>
        <v>-</v>
      </c>
      <c r="CA29" s="48" t="str">
        <f t="shared" si="152"/>
        <v>-</v>
      </c>
      <c r="CB29" s="49" t="str">
        <f t="shared" si="153"/>
        <v>-</v>
      </c>
    </row>
    <row r="30" spans="2:80" s="3" customFormat="1" x14ac:dyDescent="0.3">
      <c r="B30" s="138"/>
      <c r="C30" s="9" t="s">
        <v>28</v>
      </c>
      <c r="D30" s="46"/>
      <c r="E30" s="47"/>
      <c r="F30" s="48" t="str">
        <f t="shared" si="107"/>
        <v>-</v>
      </c>
      <c r="G30" s="48" t="str">
        <f t="shared" si="108"/>
        <v>-</v>
      </c>
      <c r="H30" s="49" t="str">
        <f t="shared" si="109"/>
        <v>-</v>
      </c>
      <c r="I30" s="46"/>
      <c r="J30" s="47"/>
      <c r="K30" s="48" t="str">
        <f t="shared" si="110"/>
        <v>-</v>
      </c>
      <c r="L30" s="48" t="str">
        <f t="shared" si="111"/>
        <v>-</v>
      </c>
      <c r="M30" s="49" t="str">
        <f t="shared" si="112"/>
        <v>-</v>
      </c>
      <c r="N30" s="46"/>
      <c r="O30" s="47"/>
      <c r="P30" s="48" t="str">
        <f t="shared" si="113"/>
        <v>-</v>
      </c>
      <c r="Q30" s="48" t="str">
        <f t="shared" si="114"/>
        <v>-</v>
      </c>
      <c r="R30" s="49" t="str">
        <f t="shared" si="115"/>
        <v>-</v>
      </c>
      <c r="S30" s="46"/>
      <c r="T30" s="47"/>
      <c r="U30" s="48" t="str">
        <f t="shared" si="116"/>
        <v>-</v>
      </c>
      <c r="V30" s="48" t="str">
        <f t="shared" si="117"/>
        <v>-</v>
      </c>
      <c r="W30" s="49" t="str">
        <f t="shared" si="118"/>
        <v>-</v>
      </c>
      <c r="X30" s="46"/>
      <c r="Y30" s="47"/>
      <c r="Z30" s="48" t="str">
        <f t="shared" si="119"/>
        <v>-</v>
      </c>
      <c r="AA30" s="48" t="str">
        <f t="shared" si="120"/>
        <v>-</v>
      </c>
      <c r="AB30" s="49" t="str">
        <f t="shared" si="121"/>
        <v>-</v>
      </c>
      <c r="AC30" s="46"/>
      <c r="AD30" s="47"/>
      <c r="AE30" s="48" t="str">
        <f t="shared" si="122"/>
        <v>-</v>
      </c>
      <c r="AF30" s="48" t="str">
        <f t="shared" si="123"/>
        <v>-</v>
      </c>
      <c r="AG30" s="49" t="str">
        <f t="shared" si="124"/>
        <v>-</v>
      </c>
      <c r="AH30" s="46">
        <f t="shared" si="103"/>
        <v>0</v>
      </c>
      <c r="AI30" s="47">
        <f t="shared" si="104"/>
        <v>0</v>
      </c>
      <c r="AJ30" s="48" t="str">
        <f t="shared" si="125"/>
        <v>-</v>
      </c>
      <c r="AK30" s="48" t="str">
        <f t="shared" si="126"/>
        <v>-</v>
      </c>
      <c r="AL30" s="49" t="str">
        <f t="shared" si="127"/>
        <v>-</v>
      </c>
      <c r="AM30" s="10"/>
      <c r="AN30" s="46"/>
      <c r="AO30" s="47"/>
      <c r="AP30" s="48" t="str">
        <f t="shared" si="128"/>
        <v>-</v>
      </c>
      <c r="AQ30" s="48" t="str">
        <f t="shared" si="129"/>
        <v>-</v>
      </c>
      <c r="AR30" s="49" t="str">
        <f t="shared" si="130"/>
        <v>-</v>
      </c>
      <c r="AS30" s="46"/>
      <c r="AT30" s="47"/>
      <c r="AU30" s="48" t="str">
        <f t="shared" si="131"/>
        <v>-</v>
      </c>
      <c r="AV30" s="48" t="str">
        <f t="shared" si="132"/>
        <v>-</v>
      </c>
      <c r="AW30" s="49" t="str">
        <f t="shared" si="133"/>
        <v>-</v>
      </c>
      <c r="AX30" s="46"/>
      <c r="AY30" s="47"/>
      <c r="AZ30" s="48" t="str">
        <f t="shared" si="134"/>
        <v>-</v>
      </c>
      <c r="BA30" s="48" t="str">
        <f t="shared" si="135"/>
        <v>-</v>
      </c>
      <c r="BB30" s="49" t="str">
        <f t="shared" si="136"/>
        <v>-</v>
      </c>
      <c r="BC30" s="46"/>
      <c r="BD30" s="47"/>
      <c r="BE30" s="48" t="str">
        <f t="shared" si="137"/>
        <v>-</v>
      </c>
      <c r="BF30" s="48" t="str">
        <f t="shared" si="138"/>
        <v>-</v>
      </c>
      <c r="BG30" s="49" t="str">
        <f t="shared" si="139"/>
        <v>-</v>
      </c>
      <c r="BH30" s="46"/>
      <c r="BI30" s="47"/>
      <c r="BJ30" s="48" t="str">
        <f t="shared" si="140"/>
        <v>-</v>
      </c>
      <c r="BK30" s="48" t="str">
        <f t="shared" si="141"/>
        <v>-</v>
      </c>
      <c r="BL30" s="49" t="str">
        <f t="shared" si="142"/>
        <v>-</v>
      </c>
      <c r="BM30" s="46"/>
      <c r="BN30" s="47"/>
      <c r="BO30" s="48" t="str">
        <f t="shared" si="143"/>
        <v>-</v>
      </c>
      <c r="BP30" s="48" t="str">
        <f t="shared" si="144"/>
        <v>-</v>
      </c>
      <c r="BQ30" s="49" t="str">
        <f t="shared" si="145"/>
        <v>-</v>
      </c>
      <c r="BR30" s="46">
        <f t="shared" si="105"/>
        <v>0</v>
      </c>
      <c r="BS30" s="47">
        <f t="shared" si="106"/>
        <v>0</v>
      </c>
      <c r="BT30" s="48" t="str">
        <f t="shared" si="146"/>
        <v>-</v>
      </c>
      <c r="BU30" s="48" t="str">
        <f t="shared" si="147"/>
        <v>-</v>
      </c>
      <c r="BV30" s="49" t="str">
        <f t="shared" si="148"/>
        <v>-</v>
      </c>
      <c r="BX30" s="66">
        <f t="shared" ref="BX30:BX34" si="154">BR30+AH30</f>
        <v>0</v>
      </c>
      <c r="BY30" s="47">
        <f t="shared" si="150"/>
        <v>0</v>
      </c>
      <c r="BZ30" s="48" t="str">
        <f t="shared" si="151"/>
        <v>-</v>
      </c>
      <c r="CA30" s="48" t="str">
        <f t="shared" si="152"/>
        <v>-</v>
      </c>
      <c r="CB30" s="49" t="str">
        <f t="shared" si="153"/>
        <v>-</v>
      </c>
    </row>
    <row r="31" spans="2:80" s="3" customFormat="1" x14ac:dyDescent="0.3">
      <c r="B31" s="138"/>
      <c r="C31" s="9" t="s">
        <v>29</v>
      </c>
      <c r="D31" s="46"/>
      <c r="E31" s="47"/>
      <c r="F31" s="48" t="str">
        <f t="shared" si="107"/>
        <v>-</v>
      </c>
      <c r="G31" s="48" t="str">
        <f t="shared" si="108"/>
        <v>-</v>
      </c>
      <c r="H31" s="49" t="str">
        <f t="shared" si="109"/>
        <v>-</v>
      </c>
      <c r="I31" s="46"/>
      <c r="J31" s="47"/>
      <c r="K31" s="48" t="str">
        <f t="shared" si="110"/>
        <v>-</v>
      </c>
      <c r="L31" s="48" t="str">
        <f t="shared" si="111"/>
        <v>-</v>
      </c>
      <c r="M31" s="49" t="str">
        <f t="shared" si="112"/>
        <v>-</v>
      </c>
      <c r="N31" s="46"/>
      <c r="O31" s="47"/>
      <c r="P31" s="48" t="str">
        <f t="shared" si="113"/>
        <v>-</v>
      </c>
      <c r="Q31" s="48" t="str">
        <f t="shared" si="114"/>
        <v>-</v>
      </c>
      <c r="R31" s="49" t="str">
        <f t="shared" si="115"/>
        <v>-</v>
      </c>
      <c r="S31" s="46"/>
      <c r="T31" s="47"/>
      <c r="U31" s="48" t="str">
        <f t="shared" si="116"/>
        <v>-</v>
      </c>
      <c r="V31" s="48" t="str">
        <f t="shared" si="117"/>
        <v>-</v>
      </c>
      <c r="W31" s="49" t="str">
        <f t="shared" si="118"/>
        <v>-</v>
      </c>
      <c r="X31" s="46"/>
      <c r="Y31" s="47"/>
      <c r="Z31" s="48" t="str">
        <f t="shared" si="119"/>
        <v>-</v>
      </c>
      <c r="AA31" s="48" t="str">
        <f t="shared" si="120"/>
        <v>-</v>
      </c>
      <c r="AB31" s="49" t="str">
        <f t="shared" si="121"/>
        <v>-</v>
      </c>
      <c r="AC31" s="46"/>
      <c r="AD31" s="47"/>
      <c r="AE31" s="48" t="str">
        <f t="shared" si="122"/>
        <v>-</v>
      </c>
      <c r="AF31" s="48" t="str">
        <f t="shared" si="123"/>
        <v>-</v>
      </c>
      <c r="AG31" s="49" t="str">
        <f t="shared" si="124"/>
        <v>-</v>
      </c>
      <c r="AH31" s="46">
        <f t="shared" si="103"/>
        <v>0</v>
      </c>
      <c r="AI31" s="47">
        <f t="shared" si="104"/>
        <v>0</v>
      </c>
      <c r="AJ31" s="48" t="str">
        <f t="shared" si="125"/>
        <v>-</v>
      </c>
      <c r="AK31" s="48" t="str">
        <f t="shared" si="126"/>
        <v>-</v>
      </c>
      <c r="AL31" s="49" t="str">
        <f t="shared" si="127"/>
        <v>-</v>
      </c>
      <c r="AM31" s="10"/>
      <c r="AN31" s="46"/>
      <c r="AO31" s="47"/>
      <c r="AP31" s="48" t="str">
        <f t="shared" si="128"/>
        <v>-</v>
      </c>
      <c r="AQ31" s="48" t="str">
        <f t="shared" si="129"/>
        <v>-</v>
      </c>
      <c r="AR31" s="49" t="str">
        <f t="shared" si="130"/>
        <v>-</v>
      </c>
      <c r="AS31" s="46"/>
      <c r="AT31" s="47"/>
      <c r="AU31" s="48" t="str">
        <f t="shared" si="131"/>
        <v>-</v>
      </c>
      <c r="AV31" s="48" t="str">
        <f t="shared" si="132"/>
        <v>-</v>
      </c>
      <c r="AW31" s="49" t="str">
        <f t="shared" si="133"/>
        <v>-</v>
      </c>
      <c r="AX31" s="46"/>
      <c r="AY31" s="47"/>
      <c r="AZ31" s="48" t="str">
        <f t="shared" si="134"/>
        <v>-</v>
      </c>
      <c r="BA31" s="48" t="str">
        <f t="shared" si="135"/>
        <v>-</v>
      </c>
      <c r="BB31" s="49" t="str">
        <f t="shared" si="136"/>
        <v>-</v>
      </c>
      <c r="BC31" s="46"/>
      <c r="BD31" s="47"/>
      <c r="BE31" s="48" t="str">
        <f t="shared" si="137"/>
        <v>-</v>
      </c>
      <c r="BF31" s="48" t="str">
        <f t="shared" si="138"/>
        <v>-</v>
      </c>
      <c r="BG31" s="49" t="str">
        <f t="shared" si="139"/>
        <v>-</v>
      </c>
      <c r="BH31" s="46"/>
      <c r="BI31" s="47"/>
      <c r="BJ31" s="48" t="str">
        <f t="shared" si="140"/>
        <v>-</v>
      </c>
      <c r="BK31" s="48" t="str">
        <f t="shared" si="141"/>
        <v>-</v>
      </c>
      <c r="BL31" s="49" t="str">
        <f t="shared" si="142"/>
        <v>-</v>
      </c>
      <c r="BM31" s="46"/>
      <c r="BN31" s="47"/>
      <c r="BO31" s="48" t="str">
        <f t="shared" si="143"/>
        <v>-</v>
      </c>
      <c r="BP31" s="48" t="str">
        <f t="shared" si="144"/>
        <v>-</v>
      </c>
      <c r="BQ31" s="49" t="str">
        <f t="shared" si="145"/>
        <v>-</v>
      </c>
      <c r="BR31" s="46">
        <f t="shared" si="105"/>
        <v>0</v>
      </c>
      <c r="BS31" s="47">
        <f t="shared" si="106"/>
        <v>0</v>
      </c>
      <c r="BT31" s="48" t="str">
        <f t="shared" si="146"/>
        <v>-</v>
      </c>
      <c r="BU31" s="48" t="str">
        <f t="shared" si="147"/>
        <v>-</v>
      </c>
      <c r="BV31" s="49" t="str">
        <f t="shared" si="148"/>
        <v>-</v>
      </c>
      <c r="BX31" s="66">
        <f t="shared" si="154"/>
        <v>0</v>
      </c>
      <c r="BY31" s="47">
        <f t="shared" si="150"/>
        <v>0</v>
      </c>
      <c r="BZ31" s="48" t="str">
        <f t="shared" si="151"/>
        <v>-</v>
      </c>
      <c r="CA31" s="48" t="str">
        <f t="shared" si="152"/>
        <v>-</v>
      </c>
      <c r="CB31" s="49" t="str">
        <f t="shared" si="153"/>
        <v>-</v>
      </c>
    </row>
    <row r="32" spans="2:80" s="3" customFormat="1" x14ac:dyDescent="0.3">
      <c r="B32" s="138"/>
      <c r="C32" s="9" t="s">
        <v>30</v>
      </c>
      <c r="D32" s="46"/>
      <c r="E32" s="47"/>
      <c r="F32" s="48" t="str">
        <f t="shared" si="107"/>
        <v>-</v>
      </c>
      <c r="G32" s="48" t="str">
        <f t="shared" si="108"/>
        <v>-</v>
      </c>
      <c r="H32" s="49" t="str">
        <f t="shared" si="109"/>
        <v>-</v>
      </c>
      <c r="I32" s="46"/>
      <c r="J32" s="47"/>
      <c r="K32" s="48" t="str">
        <f t="shared" si="110"/>
        <v>-</v>
      </c>
      <c r="L32" s="48" t="str">
        <f t="shared" si="111"/>
        <v>-</v>
      </c>
      <c r="M32" s="49" t="str">
        <f t="shared" si="112"/>
        <v>-</v>
      </c>
      <c r="N32" s="46"/>
      <c r="O32" s="47"/>
      <c r="P32" s="48" t="str">
        <f t="shared" si="113"/>
        <v>-</v>
      </c>
      <c r="Q32" s="48" t="str">
        <f t="shared" si="114"/>
        <v>-</v>
      </c>
      <c r="R32" s="49" t="str">
        <f t="shared" si="115"/>
        <v>-</v>
      </c>
      <c r="S32" s="46"/>
      <c r="T32" s="47"/>
      <c r="U32" s="48" t="str">
        <f t="shared" si="116"/>
        <v>-</v>
      </c>
      <c r="V32" s="48" t="str">
        <f t="shared" si="117"/>
        <v>-</v>
      </c>
      <c r="W32" s="49" t="str">
        <f t="shared" si="118"/>
        <v>-</v>
      </c>
      <c r="X32" s="46"/>
      <c r="Y32" s="47"/>
      <c r="Z32" s="48" t="str">
        <f t="shared" si="119"/>
        <v>-</v>
      </c>
      <c r="AA32" s="48" t="str">
        <f t="shared" si="120"/>
        <v>-</v>
      </c>
      <c r="AB32" s="49" t="str">
        <f t="shared" si="121"/>
        <v>-</v>
      </c>
      <c r="AC32" s="46"/>
      <c r="AD32" s="47"/>
      <c r="AE32" s="48" t="str">
        <f t="shared" si="122"/>
        <v>-</v>
      </c>
      <c r="AF32" s="48" t="str">
        <f t="shared" si="123"/>
        <v>-</v>
      </c>
      <c r="AG32" s="49" t="str">
        <f t="shared" si="124"/>
        <v>-</v>
      </c>
      <c r="AH32" s="46">
        <f t="shared" si="103"/>
        <v>0</v>
      </c>
      <c r="AI32" s="47">
        <f t="shared" si="104"/>
        <v>0</v>
      </c>
      <c r="AJ32" s="48" t="str">
        <f t="shared" si="125"/>
        <v>-</v>
      </c>
      <c r="AK32" s="48" t="str">
        <f t="shared" si="126"/>
        <v>-</v>
      </c>
      <c r="AL32" s="49" t="str">
        <f t="shared" si="127"/>
        <v>-</v>
      </c>
      <c r="AM32" s="10"/>
      <c r="AN32" s="46"/>
      <c r="AO32" s="47"/>
      <c r="AP32" s="48" t="str">
        <f t="shared" si="128"/>
        <v>-</v>
      </c>
      <c r="AQ32" s="48" t="str">
        <f t="shared" si="129"/>
        <v>-</v>
      </c>
      <c r="AR32" s="49" t="str">
        <f t="shared" si="130"/>
        <v>-</v>
      </c>
      <c r="AS32" s="46"/>
      <c r="AT32" s="47"/>
      <c r="AU32" s="48" t="str">
        <f t="shared" si="131"/>
        <v>-</v>
      </c>
      <c r="AV32" s="48" t="str">
        <f t="shared" si="132"/>
        <v>-</v>
      </c>
      <c r="AW32" s="49" t="str">
        <f t="shared" si="133"/>
        <v>-</v>
      </c>
      <c r="AX32" s="46"/>
      <c r="AY32" s="47"/>
      <c r="AZ32" s="48" t="str">
        <f t="shared" si="134"/>
        <v>-</v>
      </c>
      <c r="BA32" s="48" t="str">
        <f t="shared" si="135"/>
        <v>-</v>
      </c>
      <c r="BB32" s="49" t="str">
        <f t="shared" si="136"/>
        <v>-</v>
      </c>
      <c r="BC32" s="46"/>
      <c r="BD32" s="47"/>
      <c r="BE32" s="48" t="str">
        <f t="shared" si="137"/>
        <v>-</v>
      </c>
      <c r="BF32" s="48" t="str">
        <f t="shared" si="138"/>
        <v>-</v>
      </c>
      <c r="BG32" s="49" t="str">
        <f t="shared" si="139"/>
        <v>-</v>
      </c>
      <c r="BH32" s="46"/>
      <c r="BI32" s="47"/>
      <c r="BJ32" s="48" t="str">
        <f t="shared" si="140"/>
        <v>-</v>
      </c>
      <c r="BK32" s="48" t="str">
        <f t="shared" si="141"/>
        <v>-</v>
      </c>
      <c r="BL32" s="49" t="str">
        <f t="shared" si="142"/>
        <v>-</v>
      </c>
      <c r="BM32" s="46"/>
      <c r="BN32" s="47"/>
      <c r="BO32" s="48" t="str">
        <f t="shared" si="143"/>
        <v>-</v>
      </c>
      <c r="BP32" s="48" t="str">
        <f t="shared" si="144"/>
        <v>-</v>
      </c>
      <c r="BQ32" s="49" t="str">
        <f t="shared" si="145"/>
        <v>-</v>
      </c>
      <c r="BR32" s="46">
        <f t="shared" si="105"/>
        <v>0</v>
      </c>
      <c r="BS32" s="47">
        <f t="shared" si="106"/>
        <v>0</v>
      </c>
      <c r="BT32" s="48" t="str">
        <f t="shared" si="146"/>
        <v>-</v>
      </c>
      <c r="BU32" s="48" t="str">
        <f t="shared" si="147"/>
        <v>-</v>
      </c>
      <c r="BV32" s="49" t="str">
        <f t="shared" si="148"/>
        <v>-</v>
      </c>
      <c r="BX32" s="66">
        <f t="shared" si="154"/>
        <v>0</v>
      </c>
      <c r="BY32" s="47">
        <f t="shared" si="150"/>
        <v>0</v>
      </c>
      <c r="BZ32" s="48" t="str">
        <f t="shared" si="151"/>
        <v>-</v>
      </c>
      <c r="CA32" s="48" t="str">
        <f t="shared" si="152"/>
        <v>-</v>
      </c>
      <c r="CB32" s="49" t="str">
        <f t="shared" si="153"/>
        <v>-</v>
      </c>
    </row>
    <row r="33" spans="2:80" s="3" customFormat="1" x14ac:dyDescent="0.3">
      <c r="B33" s="138"/>
      <c r="C33" s="9" t="s">
        <v>31</v>
      </c>
      <c r="D33" s="46"/>
      <c r="E33" s="47"/>
      <c r="F33" s="48" t="str">
        <f t="shared" si="107"/>
        <v>-</v>
      </c>
      <c r="G33" s="48" t="str">
        <f t="shared" si="108"/>
        <v>-</v>
      </c>
      <c r="H33" s="49" t="str">
        <f t="shared" si="109"/>
        <v>-</v>
      </c>
      <c r="I33" s="46"/>
      <c r="J33" s="47"/>
      <c r="K33" s="48" t="str">
        <f t="shared" si="110"/>
        <v>-</v>
      </c>
      <c r="L33" s="48" t="str">
        <f t="shared" si="111"/>
        <v>-</v>
      </c>
      <c r="M33" s="49" t="str">
        <f t="shared" si="112"/>
        <v>-</v>
      </c>
      <c r="N33" s="46"/>
      <c r="O33" s="47"/>
      <c r="P33" s="48" t="str">
        <f t="shared" si="113"/>
        <v>-</v>
      </c>
      <c r="Q33" s="48" t="str">
        <f t="shared" si="114"/>
        <v>-</v>
      </c>
      <c r="R33" s="49" t="str">
        <f t="shared" si="115"/>
        <v>-</v>
      </c>
      <c r="S33" s="46"/>
      <c r="T33" s="47"/>
      <c r="U33" s="48" t="str">
        <f t="shared" si="116"/>
        <v>-</v>
      </c>
      <c r="V33" s="48" t="str">
        <f t="shared" si="117"/>
        <v>-</v>
      </c>
      <c r="W33" s="49" t="str">
        <f t="shared" si="118"/>
        <v>-</v>
      </c>
      <c r="X33" s="46"/>
      <c r="Y33" s="47"/>
      <c r="Z33" s="48" t="str">
        <f t="shared" si="119"/>
        <v>-</v>
      </c>
      <c r="AA33" s="48" t="str">
        <f t="shared" si="120"/>
        <v>-</v>
      </c>
      <c r="AB33" s="49" t="str">
        <f t="shared" si="121"/>
        <v>-</v>
      </c>
      <c r="AC33" s="46"/>
      <c r="AD33" s="47"/>
      <c r="AE33" s="48" t="str">
        <f t="shared" si="122"/>
        <v>-</v>
      </c>
      <c r="AF33" s="48" t="str">
        <f t="shared" si="123"/>
        <v>-</v>
      </c>
      <c r="AG33" s="49" t="str">
        <f t="shared" si="124"/>
        <v>-</v>
      </c>
      <c r="AH33" s="46">
        <f t="shared" si="103"/>
        <v>0</v>
      </c>
      <c r="AI33" s="47">
        <f t="shared" si="104"/>
        <v>0</v>
      </c>
      <c r="AJ33" s="48" t="str">
        <f t="shared" si="125"/>
        <v>-</v>
      </c>
      <c r="AK33" s="48" t="str">
        <f t="shared" si="126"/>
        <v>-</v>
      </c>
      <c r="AL33" s="49" t="str">
        <f t="shared" si="127"/>
        <v>-</v>
      </c>
      <c r="AM33" s="10"/>
      <c r="AN33" s="46"/>
      <c r="AO33" s="47"/>
      <c r="AP33" s="48" t="str">
        <f t="shared" si="128"/>
        <v>-</v>
      </c>
      <c r="AQ33" s="48" t="str">
        <f t="shared" si="129"/>
        <v>-</v>
      </c>
      <c r="AR33" s="49" t="str">
        <f t="shared" si="130"/>
        <v>-</v>
      </c>
      <c r="AS33" s="46"/>
      <c r="AT33" s="47"/>
      <c r="AU33" s="48" t="str">
        <f t="shared" si="131"/>
        <v>-</v>
      </c>
      <c r="AV33" s="48" t="str">
        <f t="shared" si="132"/>
        <v>-</v>
      </c>
      <c r="AW33" s="49" t="str">
        <f t="shared" si="133"/>
        <v>-</v>
      </c>
      <c r="AX33" s="46"/>
      <c r="AY33" s="47"/>
      <c r="AZ33" s="48" t="str">
        <f t="shared" si="134"/>
        <v>-</v>
      </c>
      <c r="BA33" s="48" t="str">
        <f t="shared" si="135"/>
        <v>-</v>
      </c>
      <c r="BB33" s="49" t="str">
        <f t="shared" si="136"/>
        <v>-</v>
      </c>
      <c r="BC33" s="46"/>
      <c r="BD33" s="47"/>
      <c r="BE33" s="48" t="str">
        <f t="shared" si="137"/>
        <v>-</v>
      </c>
      <c r="BF33" s="48" t="str">
        <f t="shared" si="138"/>
        <v>-</v>
      </c>
      <c r="BG33" s="49" t="str">
        <f t="shared" si="139"/>
        <v>-</v>
      </c>
      <c r="BH33" s="46"/>
      <c r="BI33" s="47"/>
      <c r="BJ33" s="48" t="str">
        <f t="shared" si="140"/>
        <v>-</v>
      </c>
      <c r="BK33" s="48" t="str">
        <f t="shared" si="141"/>
        <v>-</v>
      </c>
      <c r="BL33" s="49" t="str">
        <f t="shared" si="142"/>
        <v>-</v>
      </c>
      <c r="BM33" s="46"/>
      <c r="BN33" s="47"/>
      <c r="BO33" s="48" t="str">
        <f t="shared" si="143"/>
        <v>-</v>
      </c>
      <c r="BP33" s="48" t="str">
        <f t="shared" si="144"/>
        <v>-</v>
      </c>
      <c r="BQ33" s="49" t="str">
        <f t="shared" si="145"/>
        <v>-</v>
      </c>
      <c r="BR33" s="46">
        <f t="shared" si="105"/>
        <v>0</v>
      </c>
      <c r="BS33" s="47">
        <f t="shared" si="106"/>
        <v>0</v>
      </c>
      <c r="BT33" s="48" t="str">
        <f t="shared" si="146"/>
        <v>-</v>
      </c>
      <c r="BU33" s="48" t="str">
        <f t="shared" si="147"/>
        <v>-</v>
      </c>
      <c r="BV33" s="49" t="str">
        <f t="shared" si="148"/>
        <v>-</v>
      </c>
      <c r="BX33" s="66">
        <f t="shared" si="154"/>
        <v>0</v>
      </c>
      <c r="BY33" s="47">
        <f t="shared" si="150"/>
        <v>0</v>
      </c>
      <c r="BZ33" s="48" t="str">
        <f t="shared" si="151"/>
        <v>-</v>
      </c>
      <c r="CA33" s="48" t="str">
        <f t="shared" si="152"/>
        <v>-</v>
      </c>
      <c r="CB33" s="49" t="str">
        <f t="shared" si="153"/>
        <v>-</v>
      </c>
    </row>
    <row r="34" spans="2:80" s="3" customFormat="1" ht="15.65" thickBot="1" x14ac:dyDescent="0.35">
      <c r="B34" s="139"/>
      <c r="C34" s="11" t="s">
        <v>25</v>
      </c>
      <c r="D34" s="53"/>
      <c r="E34" s="54"/>
      <c r="F34" s="55" t="str">
        <f t="shared" si="107"/>
        <v>-</v>
      </c>
      <c r="G34" s="55" t="str">
        <f t="shared" si="108"/>
        <v>-</v>
      </c>
      <c r="H34" s="56" t="str">
        <f t="shared" si="109"/>
        <v>-</v>
      </c>
      <c r="I34" s="53"/>
      <c r="J34" s="54"/>
      <c r="K34" s="55" t="str">
        <f t="shared" si="110"/>
        <v>-</v>
      </c>
      <c r="L34" s="55" t="str">
        <f t="shared" si="111"/>
        <v>-</v>
      </c>
      <c r="M34" s="56" t="str">
        <f t="shared" si="112"/>
        <v>-</v>
      </c>
      <c r="N34" s="53"/>
      <c r="O34" s="54"/>
      <c r="P34" s="55" t="str">
        <f t="shared" si="113"/>
        <v>-</v>
      </c>
      <c r="Q34" s="55" t="str">
        <f t="shared" si="114"/>
        <v>-</v>
      </c>
      <c r="R34" s="56" t="str">
        <f t="shared" si="115"/>
        <v>-</v>
      </c>
      <c r="S34" s="53"/>
      <c r="T34" s="54"/>
      <c r="U34" s="55" t="str">
        <f t="shared" si="116"/>
        <v>-</v>
      </c>
      <c r="V34" s="55" t="str">
        <f t="shared" si="117"/>
        <v>-</v>
      </c>
      <c r="W34" s="56" t="str">
        <f t="shared" si="118"/>
        <v>-</v>
      </c>
      <c r="X34" s="53"/>
      <c r="Y34" s="54"/>
      <c r="Z34" s="55" t="str">
        <f t="shared" si="119"/>
        <v>-</v>
      </c>
      <c r="AA34" s="55" t="str">
        <f t="shared" si="120"/>
        <v>-</v>
      </c>
      <c r="AB34" s="56" t="str">
        <f t="shared" si="121"/>
        <v>-</v>
      </c>
      <c r="AC34" s="53"/>
      <c r="AD34" s="54"/>
      <c r="AE34" s="55" t="str">
        <f t="shared" si="122"/>
        <v>-</v>
      </c>
      <c r="AF34" s="55" t="str">
        <f t="shared" si="123"/>
        <v>-</v>
      </c>
      <c r="AG34" s="56" t="str">
        <f t="shared" si="124"/>
        <v>-</v>
      </c>
      <c r="AH34" s="53">
        <f t="shared" si="103"/>
        <v>0</v>
      </c>
      <c r="AI34" s="54">
        <f t="shared" si="104"/>
        <v>0</v>
      </c>
      <c r="AJ34" s="55" t="str">
        <f t="shared" si="125"/>
        <v>-</v>
      </c>
      <c r="AK34" s="55" t="str">
        <f t="shared" si="126"/>
        <v>-</v>
      </c>
      <c r="AL34" s="56" t="str">
        <f t="shared" si="127"/>
        <v>-</v>
      </c>
      <c r="AM34" s="10"/>
      <c r="AN34" s="53"/>
      <c r="AO34" s="54"/>
      <c r="AP34" s="55" t="str">
        <f t="shared" si="128"/>
        <v>-</v>
      </c>
      <c r="AQ34" s="55" t="str">
        <f t="shared" si="129"/>
        <v>-</v>
      </c>
      <c r="AR34" s="56" t="str">
        <f t="shared" si="130"/>
        <v>-</v>
      </c>
      <c r="AS34" s="53"/>
      <c r="AT34" s="54"/>
      <c r="AU34" s="55" t="str">
        <f t="shared" si="131"/>
        <v>-</v>
      </c>
      <c r="AV34" s="55" t="str">
        <f t="shared" si="132"/>
        <v>-</v>
      </c>
      <c r="AW34" s="56" t="str">
        <f t="shared" si="133"/>
        <v>-</v>
      </c>
      <c r="AX34" s="53"/>
      <c r="AY34" s="54"/>
      <c r="AZ34" s="55" t="str">
        <f t="shared" si="134"/>
        <v>-</v>
      </c>
      <c r="BA34" s="55" t="str">
        <f t="shared" si="135"/>
        <v>-</v>
      </c>
      <c r="BB34" s="56" t="str">
        <f t="shared" si="136"/>
        <v>-</v>
      </c>
      <c r="BC34" s="53"/>
      <c r="BD34" s="54"/>
      <c r="BE34" s="55" t="str">
        <f t="shared" si="137"/>
        <v>-</v>
      </c>
      <c r="BF34" s="55" t="str">
        <f t="shared" si="138"/>
        <v>-</v>
      </c>
      <c r="BG34" s="56" t="str">
        <f t="shared" si="139"/>
        <v>-</v>
      </c>
      <c r="BH34" s="53"/>
      <c r="BI34" s="54"/>
      <c r="BJ34" s="55" t="str">
        <f t="shared" si="140"/>
        <v>-</v>
      </c>
      <c r="BK34" s="55" t="str">
        <f t="shared" si="141"/>
        <v>-</v>
      </c>
      <c r="BL34" s="56" t="str">
        <f t="shared" si="142"/>
        <v>-</v>
      </c>
      <c r="BM34" s="53"/>
      <c r="BN34" s="54"/>
      <c r="BO34" s="55" t="str">
        <f t="shared" si="143"/>
        <v>-</v>
      </c>
      <c r="BP34" s="55" t="str">
        <f t="shared" si="144"/>
        <v>-</v>
      </c>
      <c r="BQ34" s="56" t="str">
        <f t="shared" si="145"/>
        <v>-</v>
      </c>
      <c r="BR34" s="53">
        <f t="shared" si="105"/>
        <v>0</v>
      </c>
      <c r="BS34" s="54">
        <f t="shared" si="106"/>
        <v>0</v>
      </c>
      <c r="BT34" s="55" t="str">
        <f t="shared" si="146"/>
        <v>-</v>
      </c>
      <c r="BU34" s="55" t="str">
        <f t="shared" si="147"/>
        <v>-</v>
      </c>
      <c r="BV34" s="56" t="str">
        <f t="shared" si="148"/>
        <v>-</v>
      </c>
      <c r="BX34" s="66">
        <f t="shared" si="154"/>
        <v>0</v>
      </c>
      <c r="BY34" s="47">
        <f t="shared" si="150"/>
        <v>0</v>
      </c>
      <c r="BZ34" s="48" t="str">
        <f t="shared" si="151"/>
        <v>-</v>
      </c>
      <c r="CA34" s="48" t="str">
        <f t="shared" si="152"/>
        <v>-</v>
      </c>
      <c r="CB34" s="49" t="str">
        <f t="shared" si="153"/>
        <v>-</v>
      </c>
    </row>
    <row r="35" spans="2:80" s="3" customFormat="1" ht="15.65" thickTop="1" thickBot="1" x14ac:dyDescent="0.35">
      <c r="B35" s="6" t="s">
        <v>12</v>
      </c>
      <c r="C35" s="7"/>
      <c r="D35" s="39">
        <f>SUM(D27:D34)</f>
        <v>0</v>
      </c>
      <c r="E35" s="40">
        <f>SUM(E27:E34)</f>
        <v>0</v>
      </c>
      <c r="F35" s="41" t="str">
        <f>IF(D35&gt;0,D35/D$37,"-")</f>
        <v>-</v>
      </c>
      <c r="G35" s="41" t="str">
        <f>IF(E35&gt;0,E35/E$37,"-")</f>
        <v>-</v>
      </c>
      <c r="H35" s="42" t="str">
        <f>IF(D35&gt;0,E35/D35,"-")</f>
        <v>-</v>
      </c>
      <c r="I35" s="39">
        <f>SUM(I27:I34)</f>
        <v>0</v>
      </c>
      <c r="J35" s="40">
        <f>SUM(J27:J34)</f>
        <v>0</v>
      </c>
      <c r="K35" s="41" t="str">
        <f>IF(I35&gt;0,I35/I$37,"-")</f>
        <v>-</v>
      </c>
      <c r="L35" s="41" t="str">
        <f>IF(J35&gt;0,J35/J$37,"-")</f>
        <v>-</v>
      </c>
      <c r="M35" s="42" t="str">
        <f>IF(I35&gt;0,J35/I35,"-")</f>
        <v>-</v>
      </c>
      <c r="N35" s="39">
        <f>SUM(N27:N34)</f>
        <v>0</v>
      </c>
      <c r="O35" s="40">
        <f>SUM(O27:O34)</f>
        <v>0</v>
      </c>
      <c r="P35" s="41" t="str">
        <f>IF(N35&gt;0,N35/N$37,"-")</f>
        <v>-</v>
      </c>
      <c r="Q35" s="41" t="str">
        <f>IF(O35&gt;0,O35/O$37,"-")</f>
        <v>-</v>
      </c>
      <c r="R35" s="42" t="str">
        <f>IF(N35&gt;0,O35/N35,"-")</f>
        <v>-</v>
      </c>
      <c r="S35" s="39">
        <f>SUM(S27:S34)</f>
        <v>0</v>
      </c>
      <c r="T35" s="40">
        <f>SUM(T27:T34)</f>
        <v>0</v>
      </c>
      <c r="U35" s="41" t="str">
        <f>IF(S35&gt;0,S35/S$37,"-")</f>
        <v>-</v>
      </c>
      <c r="V35" s="41" t="str">
        <f>IF(T35&gt;0,T35/T$37,"-")</f>
        <v>-</v>
      </c>
      <c r="W35" s="42" t="str">
        <f>IF(S35&gt;0,T35/S35,"-")</f>
        <v>-</v>
      </c>
      <c r="X35" s="39">
        <f>SUM(X27:X34)</f>
        <v>0</v>
      </c>
      <c r="Y35" s="40">
        <f>SUM(Y27:Y34)</f>
        <v>0</v>
      </c>
      <c r="Z35" s="41" t="str">
        <f>IF(X35&gt;0,X35/X$37,"-")</f>
        <v>-</v>
      </c>
      <c r="AA35" s="41" t="str">
        <f>IF(Y35&gt;0,Y35/Y$37,"-")</f>
        <v>-</v>
      </c>
      <c r="AB35" s="42" t="str">
        <f>IF(X35&gt;0,Y35/X35,"-")</f>
        <v>-</v>
      </c>
      <c r="AC35" s="39">
        <f>SUM(AC27:AC34)</f>
        <v>0</v>
      </c>
      <c r="AD35" s="40">
        <f>SUM(AD27:AD34)</f>
        <v>0</v>
      </c>
      <c r="AE35" s="41" t="str">
        <f>IF(AC35&gt;0,AC35/AC$37,"-")</f>
        <v>-</v>
      </c>
      <c r="AF35" s="41" t="str">
        <f>IF(AD35&gt;0,AD35/AD$37,"-")</f>
        <v>-</v>
      </c>
      <c r="AG35" s="42" t="str">
        <f>IF(AC35&gt;0,AD35/AC35,"-")</f>
        <v>-</v>
      </c>
      <c r="AH35" s="39">
        <f>SUM(AH27:AH34)</f>
        <v>0</v>
      </c>
      <c r="AI35" s="40">
        <f>SUM(AI27:AI34)</f>
        <v>0</v>
      </c>
      <c r="AJ35" s="41" t="str">
        <f>IF(AH35&gt;0,AH35/AH$37,"-")</f>
        <v>-</v>
      </c>
      <c r="AK35" s="41" t="str">
        <f>IF(AI35&gt;0,AI35/AI$37,"-")</f>
        <v>-</v>
      </c>
      <c r="AL35" s="42" t="str">
        <f>IF(AH35&gt;0,AI35/AH35,"-")</f>
        <v>-</v>
      </c>
      <c r="AM35" s="16"/>
      <c r="AN35" s="39">
        <f>SUM(AN27:AN34)</f>
        <v>0</v>
      </c>
      <c r="AO35" s="40">
        <f>SUM(AO27:AO34)</f>
        <v>0</v>
      </c>
      <c r="AP35" s="41" t="str">
        <f>IF(AN35&gt;0,AN35/AN$37,"-")</f>
        <v>-</v>
      </c>
      <c r="AQ35" s="41" t="str">
        <f>IF(AO35&gt;0,AO35/AO$37,"-")</f>
        <v>-</v>
      </c>
      <c r="AR35" s="42" t="str">
        <f>IF(AN35&gt;0,AO35/AN35,"-")</f>
        <v>-</v>
      </c>
      <c r="AS35" s="39">
        <f>SUM(AS27:AS34)</f>
        <v>0</v>
      </c>
      <c r="AT35" s="40">
        <f>SUM(AT27:AT34)</f>
        <v>0</v>
      </c>
      <c r="AU35" s="41" t="str">
        <f>IF(AS35&gt;0,AS35/AS$37,"-")</f>
        <v>-</v>
      </c>
      <c r="AV35" s="41" t="str">
        <f>IF(AT35&gt;0,AT35/AT$37,"-")</f>
        <v>-</v>
      </c>
      <c r="AW35" s="42" t="str">
        <f>IF(AS35&gt;0,AT35/AS35,"-")</f>
        <v>-</v>
      </c>
      <c r="AX35" s="39">
        <f>SUM(AX27:AX34)</f>
        <v>0</v>
      </c>
      <c r="AY35" s="40">
        <f>SUM(AY27:AY34)</f>
        <v>0</v>
      </c>
      <c r="AZ35" s="41" t="str">
        <f>IF(AX35&gt;0,AX35/AX$37,"-")</f>
        <v>-</v>
      </c>
      <c r="BA35" s="41" t="str">
        <f>IF(AY35&gt;0,AY35/AY$37,"-")</f>
        <v>-</v>
      </c>
      <c r="BB35" s="42" t="str">
        <f>IF(AX35&gt;0,AY35/AX35,"-")</f>
        <v>-</v>
      </c>
      <c r="BC35" s="39">
        <f>SUM(BC27:BC34)</f>
        <v>0</v>
      </c>
      <c r="BD35" s="40">
        <f>SUM(BD27:BD34)</f>
        <v>0</v>
      </c>
      <c r="BE35" s="41" t="str">
        <f>IF(BC35&gt;0,BC35/BC$37,"-")</f>
        <v>-</v>
      </c>
      <c r="BF35" s="41" t="str">
        <f>IF(BD35&gt;0,BD35/BD$37,"-")</f>
        <v>-</v>
      </c>
      <c r="BG35" s="42" t="str">
        <f>IF(BC35&gt;0,BD35/BC35,"-")</f>
        <v>-</v>
      </c>
      <c r="BH35" s="39">
        <f>SUM(BH27:BH34)</f>
        <v>0</v>
      </c>
      <c r="BI35" s="40">
        <f>SUM(BI27:BI34)</f>
        <v>0</v>
      </c>
      <c r="BJ35" s="41" t="str">
        <f>IF(BH35&gt;0,BH35/BH$37,"-")</f>
        <v>-</v>
      </c>
      <c r="BK35" s="41" t="str">
        <f>IF(BI35&gt;0,BI35/BI$37,"-")</f>
        <v>-</v>
      </c>
      <c r="BL35" s="42" t="str">
        <f>IF(BH35&gt;0,BI35/BH35,"-")</f>
        <v>-</v>
      </c>
      <c r="BM35" s="39">
        <f>SUM(BM27:BM34)</f>
        <v>0</v>
      </c>
      <c r="BN35" s="40">
        <f>SUM(BN27:BN34)</f>
        <v>0</v>
      </c>
      <c r="BO35" s="41" t="str">
        <f>IF(BM35&gt;0,BM35/BM$37,"-")</f>
        <v>-</v>
      </c>
      <c r="BP35" s="41" t="str">
        <f>IF(BN35&gt;0,BN35/BN$37,"-")</f>
        <v>-</v>
      </c>
      <c r="BQ35" s="42" t="str">
        <f>IF(BM35&gt;0,BN35/BM35,"-")</f>
        <v>-</v>
      </c>
      <c r="BR35" s="39">
        <f>SUM(BR27:BR34)</f>
        <v>0</v>
      </c>
      <c r="BS35" s="40">
        <f>SUM(BS27:BS34)</f>
        <v>0</v>
      </c>
      <c r="BT35" s="41" t="str">
        <f>IF(BR35&gt;0,BR35/BR$37,"-")</f>
        <v>-</v>
      </c>
      <c r="BU35" s="41" t="str">
        <f>IF(BS35&gt;0,BS35/BS$37,"-")</f>
        <v>-</v>
      </c>
      <c r="BV35" s="42" t="str">
        <f>IF(BR35&gt;0,BS35/BR35,"-")</f>
        <v>-</v>
      </c>
      <c r="BX35" s="68">
        <f>SUM(BX27:BX34)</f>
        <v>0</v>
      </c>
      <c r="BY35" s="40">
        <f>SUM(BY27:BY34)</f>
        <v>0</v>
      </c>
      <c r="BZ35" s="41" t="str">
        <f>IF(BX35&gt;0,BX35/BX$37,"-")</f>
        <v>-</v>
      </c>
      <c r="CA35" s="41" t="str">
        <f>IF(BY35&gt;0,BY35/BY$37,"-")</f>
        <v>-</v>
      </c>
      <c r="CB35" s="42" t="str">
        <f>IF(BX35&gt;0,BY35/BX35,"-")</f>
        <v>-</v>
      </c>
    </row>
    <row r="36" spans="2:80" s="3" customFormat="1" ht="6.1" customHeight="1" thickTop="1" thickBot="1" x14ac:dyDescent="0.35">
      <c r="D36" s="43"/>
      <c r="E36" s="44"/>
      <c r="F36" s="45"/>
      <c r="G36" s="45"/>
      <c r="H36" s="57"/>
      <c r="I36" s="43"/>
      <c r="J36" s="44"/>
      <c r="K36" s="45"/>
      <c r="L36" s="45"/>
      <c r="M36" s="57"/>
      <c r="N36" s="43"/>
      <c r="O36" s="44"/>
      <c r="P36" s="45"/>
      <c r="Q36" s="45"/>
      <c r="R36" s="57"/>
      <c r="S36" s="43"/>
      <c r="T36" s="44"/>
      <c r="U36" s="45"/>
      <c r="V36" s="45"/>
      <c r="W36" s="57"/>
      <c r="X36" s="43"/>
      <c r="Y36" s="44"/>
      <c r="Z36" s="45"/>
      <c r="AA36" s="45"/>
      <c r="AB36" s="57"/>
      <c r="AC36" s="43"/>
      <c r="AD36" s="44"/>
      <c r="AE36" s="45"/>
      <c r="AF36" s="45"/>
      <c r="AG36" s="57"/>
      <c r="AH36" s="43"/>
      <c r="AI36" s="44"/>
      <c r="AJ36" s="45"/>
      <c r="AK36" s="45"/>
      <c r="AL36" s="57"/>
      <c r="AM36" s="9"/>
      <c r="AN36" s="43"/>
      <c r="AO36" s="44"/>
      <c r="AP36" s="45"/>
      <c r="AQ36" s="45"/>
      <c r="AR36" s="57"/>
      <c r="AS36" s="43"/>
      <c r="AT36" s="44"/>
      <c r="AU36" s="45"/>
      <c r="AV36" s="45"/>
      <c r="AW36" s="57"/>
      <c r="AX36" s="43"/>
      <c r="AY36" s="44"/>
      <c r="AZ36" s="45"/>
      <c r="BA36" s="45"/>
      <c r="BB36" s="57"/>
      <c r="BC36" s="43"/>
      <c r="BD36" s="44"/>
      <c r="BE36" s="45"/>
      <c r="BF36" s="45"/>
      <c r="BG36" s="57"/>
      <c r="BH36" s="43"/>
      <c r="BI36" s="44"/>
      <c r="BJ36" s="45"/>
      <c r="BK36" s="45"/>
      <c r="BL36" s="57"/>
      <c r="BM36" s="43"/>
      <c r="BN36" s="44"/>
      <c r="BO36" s="45"/>
      <c r="BP36" s="45"/>
      <c r="BQ36" s="57"/>
      <c r="BR36" s="43"/>
      <c r="BS36" s="44"/>
      <c r="BT36" s="45"/>
      <c r="BU36" s="45"/>
      <c r="BV36" s="57"/>
      <c r="BX36" s="43"/>
      <c r="BY36" s="44"/>
      <c r="BZ36" s="45"/>
      <c r="CA36" s="45"/>
      <c r="CB36" s="57"/>
    </row>
    <row r="37" spans="2:80" s="3" customFormat="1" ht="15.65" thickTop="1" thickBot="1" x14ac:dyDescent="0.35">
      <c r="B37" s="12" t="s">
        <v>14</v>
      </c>
      <c r="C37" s="13"/>
      <c r="D37" s="58">
        <f>D35+D25+D15+D5</f>
        <v>0</v>
      </c>
      <c r="E37" s="59">
        <f>E35+E25+E15+E5</f>
        <v>0</v>
      </c>
      <c r="F37" s="60"/>
      <c r="G37" s="60"/>
      <c r="H37" s="61" t="str">
        <f>IF(D37&gt;0,E37/D37,"-")</f>
        <v>-</v>
      </c>
      <c r="I37" s="58">
        <f>I35+I25+I15+I5</f>
        <v>0</v>
      </c>
      <c r="J37" s="59">
        <f>J35+J25+J15+J5</f>
        <v>0</v>
      </c>
      <c r="K37" s="60"/>
      <c r="L37" s="60"/>
      <c r="M37" s="61" t="str">
        <f>IF(I37&gt;0,J37/I37,"-")</f>
        <v>-</v>
      </c>
      <c r="N37" s="58">
        <f>N35+N25+N15+N5</f>
        <v>0</v>
      </c>
      <c r="O37" s="59">
        <f>O35+O25+O15+O5</f>
        <v>0</v>
      </c>
      <c r="P37" s="60"/>
      <c r="Q37" s="60"/>
      <c r="R37" s="61" t="str">
        <f>IF(N37&gt;0,O37/N37,"-")</f>
        <v>-</v>
      </c>
      <c r="S37" s="58">
        <f>S35+S25+S15+S5</f>
        <v>0</v>
      </c>
      <c r="T37" s="59">
        <f>T35+T25+T15+T5</f>
        <v>0</v>
      </c>
      <c r="U37" s="60"/>
      <c r="V37" s="60"/>
      <c r="W37" s="61" t="str">
        <f>IF(S37&gt;0,T37/S37,"-")</f>
        <v>-</v>
      </c>
      <c r="X37" s="58">
        <f>X35+X25+X15+X5</f>
        <v>0</v>
      </c>
      <c r="Y37" s="59">
        <f>Y35+Y25+Y15+Y5</f>
        <v>0</v>
      </c>
      <c r="Z37" s="60"/>
      <c r="AA37" s="60"/>
      <c r="AB37" s="61" t="str">
        <f>IF(X37&gt;0,Y37/X37,"-")</f>
        <v>-</v>
      </c>
      <c r="AC37" s="58">
        <f>AC35+AC25+AC15+AC5</f>
        <v>0</v>
      </c>
      <c r="AD37" s="59">
        <f>AD35+AD25+AD15+AD5</f>
        <v>0</v>
      </c>
      <c r="AE37" s="60"/>
      <c r="AF37" s="60"/>
      <c r="AG37" s="61" t="str">
        <f>IF(AC37&gt;0,AD37/AC37,"-")</f>
        <v>-</v>
      </c>
      <c r="AH37" s="58">
        <f>AH35+AH25+AH15+AH5</f>
        <v>0</v>
      </c>
      <c r="AI37" s="59">
        <f>AI35+AI25+AI15+AI5</f>
        <v>0</v>
      </c>
      <c r="AJ37" s="60"/>
      <c r="AK37" s="60"/>
      <c r="AL37" s="61" t="str">
        <f>IF(AH37&gt;0,AI37/AH37,"-")</f>
        <v>-</v>
      </c>
      <c r="AM37" s="17"/>
      <c r="AN37" s="58">
        <f>AN35+AN25+AN15+AN5</f>
        <v>0</v>
      </c>
      <c r="AO37" s="59">
        <f>AO35+AO25+AO15+AO5</f>
        <v>0</v>
      </c>
      <c r="AP37" s="60"/>
      <c r="AQ37" s="60"/>
      <c r="AR37" s="61" t="str">
        <f>IF(AN37&gt;0,AO37/AN37,"-")</f>
        <v>-</v>
      </c>
      <c r="AS37" s="58">
        <f>AS35+AS25+AS15+AS5</f>
        <v>0</v>
      </c>
      <c r="AT37" s="59">
        <f>AT35+AT25+AT15+AT5</f>
        <v>0</v>
      </c>
      <c r="AU37" s="60"/>
      <c r="AV37" s="60"/>
      <c r="AW37" s="61" t="str">
        <f>IF(AS37&gt;0,AT37/AS37,"-")</f>
        <v>-</v>
      </c>
      <c r="AX37" s="58">
        <f>AX35+AX25+AX15+AX5</f>
        <v>0</v>
      </c>
      <c r="AY37" s="59">
        <f>AY35+AY25+AY15+AY5</f>
        <v>0</v>
      </c>
      <c r="AZ37" s="60"/>
      <c r="BA37" s="60"/>
      <c r="BB37" s="61" t="str">
        <f>IF(AX37&gt;0,AY37/AX37,"-")</f>
        <v>-</v>
      </c>
      <c r="BC37" s="58">
        <f>BC35+BC25+BC15+BC5</f>
        <v>0</v>
      </c>
      <c r="BD37" s="59">
        <f>BD35+BD25+BD15+BD5</f>
        <v>0</v>
      </c>
      <c r="BE37" s="60"/>
      <c r="BF37" s="60"/>
      <c r="BG37" s="61" t="str">
        <f>IF(BC37&gt;0,BD37/BC37,"-")</f>
        <v>-</v>
      </c>
      <c r="BH37" s="58">
        <f>BH35+BH25+BH15+BH5</f>
        <v>0</v>
      </c>
      <c r="BI37" s="59">
        <f>BI35+BI25+BI15+BI5</f>
        <v>0</v>
      </c>
      <c r="BJ37" s="60"/>
      <c r="BK37" s="60"/>
      <c r="BL37" s="61" t="str">
        <f>IF(BH37&gt;0,BI37/BH37,"-")</f>
        <v>-</v>
      </c>
      <c r="BM37" s="58">
        <f>BM35+BM25+BM15+BM5</f>
        <v>0</v>
      </c>
      <c r="BN37" s="59">
        <f>BN35+BN25+BN15+BN5</f>
        <v>0</v>
      </c>
      <c r="BO37" s="60"/>
      <c r="BP37" s="60"/>
      <c r="BQ37" s="61" t="str">
        <f>IF(BM37&gt;0,BN37/BM37,"-")</f>
        <v>-</v>
      </c>
      <c r="BR37" s="58">
        <f>BR35+BR25+BR15+BR5</f>
        <v>0</v>
      </c>
      <c r="BS37" s="59">
        <f>BS35+BS25+BS15+BS5</f>
        <v>0</v>
      </c>
      <c r="BT37" s="60"/>
      <c r="BU37" s="60"/>
      <c r="BV37" s="61" t="str">
        <f>IF(BR37&gt;0,BS37/BR37,"-")</f>
        <v>-</v>
      </c>
      <c r="BX37" s="70">
        <f>BX35+BX25+BX15+BX5</f>
        <v>0</v>
      </c>
      <c r="BY37" s="59">
        <f>BY35+BY25+BY15+BY5</f>
        <v>0</v>
      </c>
      <c r="BZ37" s="60"/>
      <c r="CA37" s="60"/>
      <c r="CB37" s="61" t="str">
        <f>IF(BX37&gt;0,BY37/BX37,"-")</f>
        <v>-</v>
      </c>
    </row>
    <row r="38" spans="2:80" s="3" customFormat="1" ht="15.65" thickTop="1" thickBot="1" x14ac:dyDescent="0.35">
      <c r="D38" s="57"/>
      <c r="E38" s="44"/>
      <c r="F38" s="45"/>
      <c r="G38" s="45"/>
      <c r="H38" s="57"/>
      <c r="I38" s="57"/>
      <c r="J38" s="44"/>
      <c r="K38" s="45"/>
      <c r="L38" s="45"/>
      <c r="M38" s="57"/>
      <c r="N38" s="57"/>
      <c r="O38" s="44"/>
      <c r="P38" s="45"/>
      <c r="Q38" s="45"/>
      <c r="R38" s="57"/>
      <c r="S38" s="57"/>
      <c r="T38" s="44"/>
      <c r="U38" s="45"/>
      <c r="V38" s="45"/>
      <c r="W38" s="57"/>
      <c r="X38" s="57"/>
      <c r="Y38" s="44"/>
      <c r="Z38" s="45"/>
      <c r="AA38" s="45"/>
      <c r="AB38" s="57"/>
      <c r="AC38" s="57"/>
      <c r="AD38" s="44"/>
      <c r="AE38" s="45"/>
      <c r="AF38" s="45"/>
      <c r="AG38" s="57"/>
      <c r="AH38" s="57"/>
      <c r="AI38" s="44"/>
      <c r="AJ38" s="45"/>
      <c r="AK38" s="45"/>
      <c r="AL38" s="57"/>
      <c r="AM38" s="9"/>
      <c r="AN38" s="57"/>
      <c r="AO38" s="44"/>
      <c r="AP38" s="45"/>
      <c r="AQ38" s="45"/>
      <c r="AR38" s="57"/>
      <c r="AS38" s="57"/>
      <c r="AT38" s="44"/>
      <c r="AU38" s="45"/>
      <c r="AV38" s="45"/>
      <c r="AW38" s="57"/>
      <c r="AX38" s="57"/>
      <c r="AY38" s="44"/>
      <c r="AZ38" s="45"/>
      <c r="BA38" s="45"/>
      <c r="BB38" s="57"/>
      <c r="BC38" s="57"/>
      <c r="BD38" s="44"/>
      <c r="BE38" s="45"/>
      <c r="BF38" s="45"/>
      <c r="BG38" s="57"/>
      <c r="BH38" s="57"/>
      <c r="BI38" s="44"/>
      <c r="BJ38" s="45"/>
      <c r="BK38" s="45"/>
      <c r="BL38" s="57"/>
      <c r="BM38" s="57"/>
      <c r="BN38" s="44"/>
      <c r="BO38" s="45"/>
      <c r="BP38" s="45"/>
      <c r="BQ38" s="57"/>
      <c r="BR38" s="57"/>
      <c r="BS38" s="44"/>
      <c r="BT38" s="45"/>
      <c r="BU38" s="45"/>
      <c r="BV38" s="57"/>
      <c r="BX38" s="57"/>
      <c r="BY38" s="44"/>
      <c r="BZ38" s="45"/>
      <c r="CA38" s="45"/>
      <c r="CB38" s="57"/>
    </row>
    <row r="39" spans="2:80" s="3" customFormat="1" ht="15.65" thickTop="1" x14ac:dyDescent="0.3">
      <c r="B39" s="140" t="s">
        <v>13</v>
      </c>
      <c r="C39" s="8" t="s">
        <v>20</v>
      </c>
      <c r="D39" s="35">
        <f>D7+D17+D27</f>
        <v>0</v>
      </c>
      <c r="E39" s="36">
        <f>E7+E17+E27</f>
        <v>0</v>
      </c>
      <c r="F39" s="37" t="str">
        <f>IF(D39&gt;0,D39/D$47,"-")</f>
        <v>-</v>
      </c>
      <c r="G39" s="37" t="str">
        <f>IF(E39&gt;0,E39/E$47,"-")</f>
        <v>-</v>
      </c>
      <c r="H39" s="38" t="str">
        <f>IF(D39&gt;0,E39/D39,"-")</f>
        <v>-</v>
      </c>
      <c r="I39" s="35">
        <f>I7+I17+I27</f>
        <v>0</v>
      </c>
      <c r="J39" s="36">
        <f>J7+J17+J27</f>
        <v>0</v>
      </c>
      <c r="K39" s="37" t="str">
        <f>IF(I39&gt;0,I39/I$47,"-")</f>
        <v>-</v>
      </c>
      <c r="L39" s="37" t="str">
        <f>IF(J39&gt;0,J39/J$47,"-")</f>
        <v>-</v>
      </c>
      <c r="M39" s="38" t="str">
        <f>IF(I39&gt;0,J39/I39,"-")</f>
        <v>-</v>
      </c>
      <c r="N39" s="35">
        <f>N7+N17+N27</f>
        <v>0</v>
      </c>
      <c r="O39" s="36">
        <f>O7+O17+O27</f>
        <v>0</v>
      </c>
      <c r="P39" s="37" t="str">
        <f>IF(N39&gt;0,N39/N$47,"-")</f>
        <v>-</v>
      </c>
      <c r="Q39" s="37" t="str">
        <f>IF(O39&gt;0,O39/O$47,"-")</f>
        <v>-</v>
      </c>
      <c r="R39" s="38" t="str">
        <f>IF(N39&gt;0,O39/N39,"-")</f>
        <v>-</v>
      </c>
      <c r="S39" s="35">
        <f>S7+S17+S27</f>
        <v>0</v>
      </c>
      <c r="T39" s="36">
        <f>T7+T17+T27</f>
        <v>0</v>
      </c>
      <c r="U39" s="37" t="str">
        <f>IF(S39&gt;0,S39/S$47,"-")</f>
        <v>-</v>
      </c>
      <c r="V39" s="37" t="str">
        <f>IF(T39&gt;0,T39/T$47,"-")</f>
        <v>-</v>
      </c>
      <c r="W39" s="38" t="str">
        <f>IF(S39&gt;0,T39/S39,"-")</f>
        <v>-</v>
      </c>
      <c r="X39" s="35">
        <f>X7+X17+X27</f>
        <v>0</v>
      </c>
      <c r="Y39" s="36">
        <f>Y7+Y17+Y27</f>
        <v>0</v>
      </c>
      <c r="Z39" s="37" t="str">
        <f>IF(X39&gt;0,X39/X$47,"-")</f>
        <v>-</v>
      </c>
      <c r="AA39" s="37" t="str">
        <f>IF(Y39&gt;0,Y39/Y$47,"-")</f>
        <v>-</v>
      </c>
      <c r="AB39" s="38" t="str">
        <f>IF(X39&gt;0,Y39/X39,"-")</f>
        <v>-</v>
      </c>
      <c r="AC39" s="35">
        <f>AC7+AC17+AC27</f>
        <v>0</v>
      </c>
      <c r="AD39" s="36">
        <f>AD7+AD17+AD27</f>
        <v>0</v>
      </c>
      <c r="AE39" s="37" t="str">
        <f>IF(AC39&gt;0,AC39/AC$47,"-")</f>
        <v>-</v>
      </c>
      <c r="AF39" s="37" t="str">
        <f>IF(AD39&gt;0,AD39/AD$47,"-")</f>
        <v>-</v>
      </c>
      <c r="AG39" s="38" t="str">
        <f>IF(AC39&gt;0,AD39/AC39,"-")</f>
        <v>-</v>
      </c>
      <c r="AH39" s="35">
        <f>AH7+AH17+AH27</f>
        <v>0</v>
      </c>
      <c r="AI39" s="36">
        <f>AI7+AI17+AI27</f>
        <v>0</v>
      </c>
      <c r="AJ39" s="37" t="str">
        <f>IF(AH39&gt;0,AH39/AH$47,"-")</f>
        <v>-</v>
      </c>
      <c r="AK39" s="37" t="str">
        <f>IF(AI39&gt;0,AI39/AI$47,"-")</f>
        <v>-</v>
      </c>
      <c r="AL39" s="38" t="str">
        <f>IF(AH39&gt;0,AI39/AH39,"-")</f>
        <v>-</v>
      </c>
      <c r="AM39" s="10"/>
      <c r="AN39" s="35">
        <f>AN7+AN17+AN27</f>
        <v>0</v>
      </c>
      <c r="AO39" s="36">
        <f>AO7+AO17+AO27</f>
        <v>0</v>
      </c>
      <c r="AP39" s="37" t="str">
        <f>IF(AN39&gt;0,AN39/AN$47,"-")</f>
        <v>-</v>
      </c>
      <c r="AQ39" s="37" t="str">
        <f>IF(AO39&gt;0,AO39/AO$47,"-")</f>
        <v>-</v>
      </c>
      <c r="AR39" s="38" t="str">
        <f>IF(AN39&gt;0,AO39/AN39,"-")</f>
        <v>-</v>
      </c>
      <c r="AS39" s="35">
        <f>AS7+AS17+AS27</f>
        <v>0</v>
      </c>
      <c r="AT39" s="36">
        <f>AT7+AT17+AT27</f>
        <v>0</v>
      </c>
      <c r="AU39" s="37" t="str">
        <f>IF(AS39&gt;0,AS39/AS$47,"-")</f>
        <v>-</v>
      </c>
      <c r="AV39" s="37" t="str">
        <f>IF(AT39&gt;0,AT39/AT$47,"-")</f>
        <v>-</v>
      </c>
      <c r="AW39" s="38" t="str">
        <f>IF(AS39&gt;0,AT39/AS39,"-")</f>
        <v>-</v>
      </c>
      <c r="AX39" s="35">
        <f>AX7+AX17+AX27</f>
        <v>0</v>
      </c>
      <c r="AY39" s="36">
        <f>AY7+AY17+AY27</f>
        <v>0</v>
      </c>
      <c r="AZ39" s="37" t="str">
        <f>IF(AX39&gt;0,AX39/AX$47,"-")</f>
        <v>-</v>
      </c>
      <c r="BA39" s="37" t="str">
        <f>IF(AY39&gt;0,AY39/AY$47,"-")</f>
        <v>-</v>
      </c>
      <c r="BB39" s="38" t="str">
        <f>IF(AX39&gt;0,AY39/AX39,"-")</f>
        <v>-</v>
      </c>
      <c r="BC39" s="35">
        <f>BC7+BC17+BC27</f>
        <v>0</v>
      </c>
      <c r="BD39" s="36">
        <f>BD7+BD17+BD27</f>
        <v>0</v>
      </c>
      <c r="BE39" s="37" t="str">
        <f>IF(BC39&gt;0,BC39/BC$47,"-")</f>
        <v>-</v>
      </c>
      <c r="BF39" s="37" t="str">
        <f>IF(BD39&gt;0,BD39/BD$47,"-")</f>
        <v>-</v>
      </c>
      <c r="BG39" s="38" t="str">
        <f>IF(BC39&gt;0,BD39/BC39,"-")</f>
        <v>-</v>
      </c>
      <c r="BH39" s="35">
        <f>BH7+BH17+BH27</f>
        <v>0</v>
      </c>
      <c r="BI39" s="36">
        <f>BI7+BI17+BI27</f>
        <v>0</v>
      </c>
      <c r="BJ39" s="37" t="str">
        <f>IF(BH39&gt;0,BH39/BH$47,"-")</f>
        <v>-</v>
      </c>
      <c r="BK39" s="37" t="str">
        <f>IF(BI39&gt;0,BI39/BI$47,"-")</f>
        <v>-</v>
      </c>
      <c r="BL39" s="38" t="str">
        <f>IF(BH39&gt;0,BI39/BH39,"-")</f>
        <v>-</v>
      </c>
      <c r="BM39" s="35">
        <f>BM7+BM17+BM27</f>
        <v>0</v>
      </c>
      <c r="BN39" s="36">
        <f>BN7+BN17+BN27</f>
        <v>0</v>
      </c>
      <c r="BO39" s="37" t="str">
        <f>IF(BM39&gt;0,BM39/BM$47,"-")</f>
        <v>-</v>
      </c>
      <c r="BP39" s="37" t="str">
        <f>IF(BN39&gt;0,BN39/BN$47,"-")</f>
        <v>-</v>
      </c>
      <c r="BQ39" s="38" t="str">
        <f>IF(BM39&gt;0,BN39/BM39,"-")</f>
        <v>-</v>
      </c>
      <c r="BR39" s="35">
        <f>BR7+BR17+BR27</f>
        <v>0</v>
      </c>
      <c r="BS39" s="36">
        <f>BS7+BS17+BS27</f>
        <v>0</v>
      </c>
      <c r="BT39" s="37" t="str">
        <f>IF(BR39&gt;0,BR39/BR$47,"-")</f>
        <v>-</v>
      </c>
      <c r="BU39" s="37" t="str">
        <f>IF(BS39&gt;0,BS39/BS$47,"-")</f>
        <v>-</v>
      </c>
      <c r="BV39" s="38" t="str">
        <f>IF(BR39&gt;0,BS39/BR39,"-")</f>
        <v>-</v>
      </c>
      <c r="BX39" s="65">
        <f>BX7+BX17+BX27</f>
        <v>0</v>
      </c>
      <c r="BY39" s="36">
        <f>BY7+BY17+BY27</f>
        <v>0</v>
      </c>
      <c r="BZ39" s="37" t="str">
        <f>IF(BX39&gt;0,BX39/BX$47,"-")</f>
        <v>-</v>
      </c>
      <c r="CA39" s="37" t="str">
        <f>IF(BY39&gt;0,BY39/BY$47,"-")</f>
        <v>-</v>
      </c>
      <c r="CB39" s="38" t="str">
        <f>IF(BX39&gt;0,BY39/BX39,"-")</f>
        <v>-</v>
      </c>
    </row>
    <row r="40" spans="2:80" s="3" customFormat="1" x14ac:dyDescent="0.3">
      <c r="B40" s="141"/>
      <c r="C40" s="9" t="s">
        <v>26</v>
      </c>
      <c r="D40" s="46">
        <f>D8+D18+D28</f>
        <v>0</v>
      </c>
      <c r="E40" s="47">
        <f t="shared" ref="E40" si="155">E8+E18+E28</f>
        <v>0</v>
      </c>
      <c r="F40" s="48" t="str">
        <f t="shared" ref="F40:F46" si="156">IF(D40&gt;0,D40/D$47,"-")</f>
        <v>-</v>
      </c>
      <c r="G40" s="48" t="str">
        <f t="shared" ref="G40:G46" si="157">IF(E40&gt;0,E40/E$47,"-")</f>
        <v>-</v>
      </c>
      <c r="H40" s="49" t="str">
        <f t="shared" ref="H40:H46" si="158">IF(D40&gt;0,E40/D40,"-")</f>
        <v>-</v>
      </c>
      <c r="I40" s="46">
        <f>I8+I18+I28</f>
        <v>0</v>
      </c>
      <c r="J40" s="47">
        <f t="shared" ref="J40" si="159">J8+J18+J28</f>
        <v>0</v>
      </c>
      <c r="K40" s="48" t="str">
        <f t="shared" ref="K40:K46" si="160">IF(I40&gt;0,I40/I$47,"-")</f>
        <v>-</v>
      </c>
      <c r="L40" s="48" t="str">
        <f t="shared" ref="L40:L46" si="161">IF(J40&gt;0,J40/J$47,"-")</f>
        <v>-</v>
      </c>
      <c r="M40" s="49" t="str">
        <f t="shared" ref="M40:M46" si="162">IF(I40&gt;0,J40/I40,"-")</f>
        <v>-</v>
      </c>
      <c r="N40" s="46">
        <f>N8+N18+N28</f>
        <v>0</v>
      </c>
      <c r="O40" s="47">
        <f t="shared" ref="O40" si="163">O8+O18+O28</f>
        <v>0</v>
      </c>
      <c r="P40" s="48" t="str">
        <f t="shared" ref="P40:P46" si="164">IF(N40&gt;0,N40/N$47,"-")</f>
        <v>-</v>
      </c>
      <c r="Q40" s="48" t="str">
        <f t="shared" ref="Q40:Q46" si="165">IF(O40&gt;0,O40/O$47,"-")</f>
        <v>-</v>
      </c>
      <c r="R40" s="49" t="str">
        <f t="shared" ref="R40:R46" si="166">IF(N40&gt;0,O40/N40,"-")</f>
        <v>-</v>
      </c>
      <c r="S40" s="46">
        <f>S8+S18+S28</f>
        <v>0</v>
      </c>
      <c r="T40" s="47">
        <f t="shared" ref="T40" si="167">T8+T18+T28</f>
        <v>0</v>
      </c>
      <c r="U40" s="48" t="str">
        <f t="shared" ref="U40:U46" si="168">IF(S40&gt;0,S40/S$47,"-")</f>
        <v>-</v>
      </c>
      <c r="V40" s="48" t="str">
        <f t="shared" ref="V40:V46" si="169">IF(T40&gt;0,T40/T$47,"-")</f>
        <v>-</v>
      </c>
      <c r="W40" s="49" t="str">
        <f t="shared" ref="W40:W46" si="170">IF(S40&gt;0,T40/S40,"-")</f>
        <v>-</v>
      </c>
      <c r="X40" s="46">
        <f>X8+X18+X28</f>
        <v>0</v>
      </c>
      <c r="Y40" s="47">
        <f t="shared" ref="Y40" si="171">Y8+Y18+Y28</f>
        <v>0</v>
      </c>
      <c r="Z40" s="48" t="str">
        <f t="shared" ref="Z40:Z46" si="172">IF(X40&gt;0,X40/X$47,"-")</f>
        <v>-</v>
      </c>
      <c r="AA40" s="48" t="str">
        <f t="shared" ref="AA40:AA46" si="173">IF(Y40&gt;0,Y40/Y$47,"-")</f>
        <v>-</v>
      </c>
      <c r="AB40" s="49" t="str">
        <f t="shared" ref="AB40:AB46" si="174">IF(X40&gt;0,Y40/X40,"-")</f>
        <v>-</v>
      </c>
      <c r="AC40" s="46">
        <f>AC8+AC18+AC28</f>
        <v>0</v>
      </c>
      <c r="AD40" s="47">
        <f t="shared" ref="AD40" si="175">AD8+AD18+AD28</f>
        <v>0</v>
      </c>
      <c r="AE40" s="48" t="str">
        <f t="shared" ref="AE40:AE46" si="176">IF(AC40&gt;0,AC40/AC$47,"-")</f>
        <v>-</v>
      </c>
      <c r="AF40" s="48" t="str">
        <f t="shared" ref="AF40:AF46" si="177">IF(AD40&gt;0,AD40/AD$47,"-")</f>
        <v>-</v>
      </c>
      <c r="AG40" s="49" t="str">
        <f t="shared" ref="AG40:AG46" si="178">IF(AC40&gt;0,AD40/AC40,"-")</f>
        <v>-</v>
      </c>
      <c r="AH40" s="46">
        <f>AH8+AH18+AH28</f>
        <v>0</v>
      </c>
      <c r="AI40" s="47">
        <f t="shared" ref="AI40" si="179">AI8+AI18+AI28</f>
        <v>0</v>
      </c>
      <c r="AJ40" s="48" t="str">
        <f t="shared" ref="AJ40:AJ46" si="180">IF(AH40&gt;0,AH40/AH$47,"-")</f>
        <v>-</v>
      </c>
      <c r="AK40" s="48" t="str">
        <f t="shared" ref="AK40:AK46" si="181">IF(AI40&gt;0,AI40/AI$47,"-")</f>
        <v>-</v>
      </c>
      <c r="AL40" s="49" t="str">
        <f t="shared" ref="AL40:AL46" si="182">IF(AH40&gt;0,AI40/AH40,"-")</f>
        <v>-</v>
      </c>
      <c r="AM40" s="10"/>
      <c r="AN40" s="46">
        <f>AN8+AN18+AN28</f>
        <v>0</v>
      </c>
      <c r="AO40" s="47">
        <f t="shared" ref="AO40" si="183">AO8+AO18+AO28</f>
        <v>0</v>
      </c>
      <c r="AP40" s="48" t="str">
        <f t="shared" ref="AP40:AP46" si="184">IF(AN40&gt;0,AN40/AN$47,"-")</f>
        <v>-</v>
      </c>
      <c r="AQ40" s="48" t="str">
        <f t="shared" ref="AQ40:AQ46" si="185">IF(AO40&gt;0,AO40/AO$47,"-")</f>
        <v>-</v>
      </c>
      <c r="AR40" s="49" t="str">
        <f t="shared" ref="AR40:AR46" si="186">IF(AN40&gt;0,AO40/AN40,"-")</f>
        <v>-</v>
      </c>
      <c r="AS40" s="46">
        <f>AS8+AS18+AS28</f>
        <v>0</v>
      </c>
      <c r="AT40" s="47">
        <f t="shared" ref="AT40" si="187">AT8+AT18+AT28</f>
        <v>0</v>
      </c>
      <c r="AU40" s="48" t="str">
        <f t="shared" ref="AU40:AU46" si="188">IF(AS40&gt;0,AS40/AS$47,"-")</f>
        <v>-</v>
      </c>
      <c r="AV40" s="48" t="str">
        <f t="shared" ref="AV40:AV46" si="189">IF(AT40&gt;0,AT40/AT$47,"-")</f>
        <v>-</v>
      </c>
      <c r="AW40" s="49" t="str">
        <f t="shared" ref="AW40:AW46" si="190">IF(AS40&gt;0,AT40/AS40,"-")</f>
        <v>-</v>
      </c>
      <c r="AX40" s="46">
        <f>AX8+AX18+AX28</f>
        <v>0</v>
      </c>
      <c r="AY40" s="47">
        <f t="shared" ref="AY40" si="191">AY8+AY18+AY28</f>
        <v>0</v>
      </c>
      <c r="AZ40" s="48" t="str">
        <f t="shared" ref="AZ40:AZ46" si="192">IF(AX40&gt;0,AX40/AX$47,"-")</f>
        <v>-</v>
      </c>
      <c r="BA40" s="48" t="str">
        <f t="shared" ref="BA40:BA46" si="193">IF(AY40&gt;0,AY40/AY$47,"-")</f>
        <v>-</v>
      </c>
      <c r="BB40" s="49" t="str">
        <f t="shared" ref="BB40:BB46" si="194">IF(AX40&gt;0,AY40/AX40,"-")</f>
        <v>-</v>
      </c>
      <c r="BC40" s="46">
        <f>BC8+BC18+BC28</f>
        <v>0</v>
      </c>
      <c r="BD40" s="47">
        <f t="shared" ref="BD40" si="195">BD8+BD18+BD28</f>
        <v>0</v>
      </c>
      <c r="BE40" s="48" t="str">
        <f t="shared" ref="BE40:BE46" si="196">IF(BC40&gt;0,BC40/BC$47,"-")</f>
        <v>-</v>
      </c>
      <c r="BF40" s="48" t="str">
        <f t="shared" ref="BF40:BF46" si="197">IF(BD40&gt;0,BD40/BD$47,"-")</f>
        <v>-</v>
      </c>
      <c r="BG40" s="49" t="str">
        <f t="shared" ref="BG40:BG46" si="198">IF(BC40&gt;0,BD40/BC40,"-")</f>
        <v>-</v>
      </c>
      <c r="BH40" s="46">
        <f>BH8+BH18+BH28</f>
        <v>0</v>
      </c>
      <c r="BI40" s="47">
        <f t="shared" ref="BI40" si="199">BI8+BI18+BI28</f>
        <v>0</v>
      </c>
      <c r="BJ40" s="48" t="str">
        <f t="shared" ref="BJ40:BJ46" si="200">IF(BH40&gt;0,BH40/BH$47,"-")</f>
        <v>-</v>
      </c>
      <c r="BK40" s="48" t="str">
        <f t="shared" ref="BK40:BK46" si="201">IF(BI40&gt;0,BI40/BI$47,"-")</f>
        <v>-</v>
      </c>
      <c r="BL40" s="49" t="str">
        <f t="shared" ref="BL40:BL46" si="202">IF(BH40&gt;0,BI40/BH40,"-")</f>
        <v>-</v>
      </c>
      <c r="BM40" s="46">
        <f>BM8+BM18+BM28</f>
        <v>0</v>
      </c>
      <c r="BN40" s="47">
        <f t="shared" ref="BN40" si="203">BN8+BN18+BN28</f>
        <v>0</v>
      </c>
      <c r="BO40" s="48" t="str">
        <f t="shared" ref="BO40:BO46" si="204">IF(BM40&gt;0,BM40/BM$47,"-")</f>
        <v>-</v>
      </c>
      <c r="BP40" s="48" t="str">
        <f t="shared" ref="BP40:BP46" si="205">IF(BN40&gt;0,BN40/BN$47,"-")</f>
        <v>-</v>
      </c>
      <c r="BQ40" s="49" t="str">
        <f t="shared" ref="BQ40:BQ46" si="206">IF(BM40&gt;0,BN40/BM40,"-")</f>
        <v>-</v>
      </c>
      <c r="BR40" s="46">
        <f>BR8+BR18+BR28</f>
        <v>0</v>
      </c>
      <c r="BS40" s="47">
        <f t="shared" ref="BS40" si="207">BS8+BS18+BS28</f>
        <v>0</v>
      </c>
      <c r="BT40" s="48" t="str">
        <f t="shared" ref="BT40:BT46" si="208">IF(BR40&gt;0,BR40/BR$47,"-")</f>
        <v>-</v>
      </c>
      <c r="BU40" s="48" t="str">
        <f t="shared" ref="BU40:BU46" si="209">IF(BS40&gt;0,BS40/BS$47,"-")</f>
        <v>-</v>
      </c>
      <c r="BV40" s="49" t="str">
        <f t="shared" ref="BV40:BV46" si="210">IF(BR40&gt;0,BS40/BR40,"-")</f>
        <v>-</v>
      </c>
      <c r="BX40" s="66">
        <f>BX8+BX18+BX28</f>
        <v>0</v>
      </c>
      <c r="BY40" s="47">
        <f t="shared" ref="BY40" si="211">BY8+BY18+BY28</f>
        <v>0</v>
      </c>
      <c r="BZ40" s="48" t="str">
        <f t="shared" ref="BZ40:BZ46" si="212">IF(BX40&gt;0,BX40/BX$47,"-")</f>
        <v>-</v>
      </c>
      <c r="CA40" s="48" t="str">
        <f t="shared" ref="CA40:CA46" si="213">IF(BY40&gt;0,BY40/BY$47,"-")</f>
        <v>-</v>
      </c>
      <c r="CB40" s="49" t="str">
        <f t="shared" ref="CB40:CB46" si="214">IF(BX40&gt;0,BY40/BX40,"-")</f>
        <v>-</v>
      </c>
    </row>
    <row r="41" spans="2:80" s="3" customFormat="1" ht="14.4" x14ac:dyDescent="0.3">
      <c r="B41" s="141"/>
      <c r="C41" s="9" t="s">
        <v>27</v>
      </c>
      <c r="D41" s="46">
        <f t="shared" ref="D41:E41" si="215">D9+D19+D29</f>
        <v>0</v>
      </c>
      <c r="E41" s="47">
        <f t="shared" si="215"/>
        <v>0</v>
      </c>
      <c r="F41" s="48" t="str">
        <f t="shared" si="156"/>
        <v>-</v>
      </c>
      <c r="G41" s="48" t="str">
        <f t="shared" si="157"/>
        <v>-</v>
      </c>
      <c r="H41" s="49" t="str">
        <f t="shared" si="158"/>
        <v>-</v>
      </c>
      <c r="I41" s="46">
        <f t="shared" ref="I41:J41" si="216">I9+I19+I29</f>
        <v>0</v>
      </c>
      <c r="J41" s="47">
        <f t="shared" si="216"/>
        <v>0</v>
      </c>
      <c r="K41" s="48" t="str">
        <f t="shared" si="160"/>
        <v>-</v>
      </c>
      <c r="L41" s="48" t="str">
        <f t="shared" si="161"/>
        <v>-</v>
      </c>
      <c r="M41" s="49" t="str">
        <f t="shared" si="162"/>
        <v>-</v>
      </c>
      <c r="N41" s="46">
        <f t="shared" ref="N41:O41" si="217">N9+N19+N29</f>
        <v>0</v>
      </c>
      <c r="O41" s="47">
        <f t="shared" si="217"/>
        <v>0</v>
      </c>
      <c r="P41" s="48" t="str">
        <f t="shared" si="164"/>
        <v>-</v>
      </c>
      <c r="Q41" s="48" t="str">
        <f t="shared" si="165"/>
        <v>-</v>
      </c>
      <c r="R41" s="49" t="str">
        <f t="shared" si="166"/>
        <v>-</v>
      </c>
      <c r="S41" s="46">
        <f t="shared" ref="S41:T41" si="218">S9+S19+S29</f>
        <v>0</v>
      </c>
      <c r="T41" s="47">
        <f t="shared" si="218"/>
        <v>0</v>
      </c>
      <c r="U41" s="48" t="str">
        <f t="shared" si="168"/>
        <v>-</v>
      </c>
      <c r="V41" s="48" t="str">
        <f t="shared" si="169"/>
        <v>-</v>
      </c>
      <c r="W41" s="49" t="str">
        <f t="shared" si="170"/>
        <v>-</v>
      </c>
      <c r="X41" s="46">
        <f t="shared" ref="X41:Y41" si="219">X9+X19+X29</f>
        <v>0</v>
      </c>
      <c r="Y41" s="47">
        <f t="shared" si="219"/>
        <v>0</v>
      </c>
      <c r="Z41" s="48" t="str">
        <f t="shared" si="172"/>
        <v>-</v>
      </c>
      <c r="AA41" s="48" t="str">
        <f t="shared" si="173"/>
        <v>-</v>
      </c>
      <c r="AB41" s="49" t="str">
        <f t="shared" si="174"/>
        <v>-</v>
      </c>
      <c r="AC41" s="46">
        <f t="shared" ref="AC41:AD41" si="220">AC9+AC19+AC29</f>
        <v>0</v>
      </c>
      <c r="AD41" s="47">
        <f t="shared" si="220"/>
        <v>0</v>
      </c>
      <c r="AE41" s="48" t="str">
        <f t="shared" si="176"/>
        <v>-</v>
      </c>
      <c r="AF41" s="48" t="str">
        <f t="shared" si="177"/>
        <v>-</v>
      </c>
      <c r="AG41" s="49" t="str">
        <f t="shared" si="178"/>
        <v>-</v>
      </c>
      <c r="AH41" s="46">
        <f t="shared" ref="AH41:AI41" si="221">AH9+AH19+AH29</f>
        <v>0</v>
      </c>
      <c r="AI41" s="47">
        <f t="shared" si="221"/>
        <v>0</v>
      </c>
      <c r="AJ41" s="48" t="str">
        <f t="shared" si="180"/>
        <v>-</v>
      </c>
      <c r="AK41" s="48" t="str">
        <f t="shared" si="181"/>
        <v>-</v>
      </c>
      <c r="AL41" s="49" t="str">
        <f t="shared" si="182"/>
        <v>-</v>
      </c>
      <c r="AM41" s="10"/>
      <c r="AN41" s="46">
        <f t="shared" ref="AN41:AO41" si="222">AN9+AN19+AN29</f>
        <v>0</v>
      </c>
      <c r="AO41" s="47">
        <f t="shared" si="222"/>
        <v>0</v>
      </c>
      <c r="AP41" s="48" t="str">
        <f t="shared" si="184"/>
        <v>-</v>
      </c>
      <c r="AQ41" s="48" t="str">
        <f t="shared" si="185"/>
        <v>-</v>
      </c>
      <c r="AR41" s="49" t="str">
        <f t="shared" si="186"/>
        <v>-</v>
      </c>
      <c r="AS41" s="46">
        <f t="shared" ref="AS41:AT41" si="223">AS9+AS19+AS29</f>
        <v>0</v>
      </c>
      <c r="AT41" s="47">
        <f t="shared" si="223"/>
        <v>0</v>
      </c>
      <c r="AU41" s="48" t="str">
        <f t="shared" si="188"/>
        <v>-</v>
      </c>
      <c r="AV41" s="48" t="str">
        <f t="shared" si="189"/>
        <v>-</v>
      </c>
      <c r="AW41" s="49" t="str">
        <f t="shared" si="190"/>
        <v>-</v>
      </c>
      <c r="AX41" s="46">
        <f t="shared" ref="AX41:AY41" si="224">AX9+AX19+AX29</f>
        <v>0</v>
      </c>
      <c r="AY41" s="47">
        <f t="shared" si="224"/>
        <v>0</v>
      </c>
      <c r="AZ41" s="48" t="str">
        <f t="shared" si="192"/>
        <v>-</v>
      </c>
      <c r="BA41" s="48" t="str">
        <f t="shared" si="193"/>
        <v>-</v>
      </c>
      <c r="BB41" s="49" t="str">
        <f t="shared" si="194"/>
        <v>-</v>
      </c>
      <c r="BC41" s="46">
        <f t="shared" ref="BC41:BD41" si="225">BC9+BC19+BC29</f>
        <v>0</v>
      </c>
      <c r="BD41" s="47">
        <f t="shared" si="225"/>
        <v>0</v>
      </c>
      <c r="BE41" s="48" t="str">
        <f t="shared" si="196"/>
        <v>-</v>
      </c>
      <c r="BF41" s="48" t="str">
        <f t="shared" si="197"/>
        <v>-</v>
      </c>
      <c r="BG41" s="49" t="str">
        <f t="shared" si="198"/>
        <v>-</v>
      </c>
      <c r="BH41" s="46">
        <f t="shared" ref="BH41:BI41" si="226">BH9+BH19+BH29</f>
        <v>0</v>
      </c>
      <c r="BI41" s="47">
        <f t="shared" si="226"/>
        <v>0</v>
      </c>
      <c r="BJ41" s="48" t="str">
        <f t="shared" si="200"/>
        <v>-</v>
      </c>
      <c r="BK41" s="48" t="str">
        <f t="shared" si="201"/>
        <v>-</v>
      </c>
      <c r="BL41" s="49" t="str">
        <f t="shared" si="202"/>
        <v>-</v>
      </c>
      <c r="BM41" s="46">
        <f t="shared" ref="BM41:BN41" si="227">BM9+BM19+BM29</f>
        <v>0</v>
      </c>
      <c r="BN41" s="47">
        <f t="shared" si="227"/>
        <v>0</v>
      </c>
      <c r="BO41" s="48" t="str">
        <f t="shared" si="204"/>
        <v>-</v>
      </c>
      <c r="BP41" s="48" t="str">
        <f t="shared" si="205"/>
        <v>-</v>
      </c>
      <c r="BQ41" s="49" t="str">
        <f t="shared" si="206"/>
        <v>-</v>
      </c>
      <c r="BR41" s="46">
        <f t="shared" ref="BR41:BS41" si="228">BR9+BR19+BR29</f>
        <v>0</v>
      </c>
      <c r="BS41" s="47">
        <f t="shared" si="228"/>
        <v>0</v>
      </c>
      <c r="BT41" s="48" t="str">
        <f t="shared" si="208"/>
        <v>-</v>
      </c>
      <c r="BU41" s="48" t="str">
        <f t="shared" si="209"/>
        <v>-</v>
      </c>
      <c r="BV41" s="49" t="str">
        <f t="shared" si="210"/>
        <v>-</v>
      </c>
      <c r="BX41" s="66">
        <f t="shared" ref="BX41:BY41" si="229">BX9+BX19+BX29</f>
        <v>0</v>
      </c>
      <c r="BY41" s="47">
        <f t="shared" si="229"/>
        <v>0</v>
      </c>
      <c r="BZ41" s="48" t="str">
        <f t="shared" si="212"/>
        <v>-</v>
      </c>
      <c r="CA41" s="48" t="str">
        <f t="shared" si="213"/>
        <v>-</v>
      </c>
      <c r="CB41" s="49" t="str">
        <f t="shared" si="214"/>
        <v>-</v>
      </c>
    </row>
    <row r="42" spans="2:80" s="3" customFormat="1" ht="14.4" x14ac:dyDescent="0.3">
      <c r="B42" s="141"/>
      <c r="C42" s="9" t="s">
        <v>28</v>
      </c>
      <c r="D42" s="46">
        <f t="shared" ref="D42:E42" si="230">D10+D20+D30</f>
        <v>0</v>
      </c>
      <c r="E42" s="47">
        <f t="shared" si="230"/>
        <v>0</v>
      </c>
      <c r="F42" s="48" t="str">
        <f t="shared" si="156"/>
        <v>-</v>
      </c>
      <c r="G42" s="48" t="str">
        <f t="shared" si="157"/>
        <v>-</v>
      </c>
      <c r="H42" s="49" t="str">
        <f t="shared" si="158"/>
        <v>-</v>
      </c>
      <c r="I42" s="46">
        <f t="shared" ref="I42:J42" si="231">I10+I20+I30</f>
        <v>0</v>
      </c>
      <c r="J42" s="47">
        <f t="shared" si="231"/>
        <v>0</v>
      </c>
      <c r="K42" s="48" t="str">
        <f t="shared" si="160"/>
        <v>-</v>
      </c>
      <c r="L42" s="48" t="str">
        <f t="shared" si="161"/>
        <v>-</v>
      </c>
      <c r="M42" s="49" t="str">
        <f t="shared" si="162"/>
        <v>-</v>
      </c>
      <c r="N42" s="46">
        <f t="shared" ref="N42:O42" si="232">N10+N20+N30</f>
        <v>0</v>
      </c>
      <c r="O42" s="47">
        <f t="shared" si="232"/>
        <v>0</v>
      </c>
      <c r="P42" s="48" t="str">
        <f t="shared" si="164"/>
        <v>-</v>
      </c>
      <c r="Q42" s="48" t="str">
        <f t="shared" si="165"/>
        <v>-</v>
      </c>
      <c r="R42" s="49" t="str">
        <f t="shared" si="166"/>
        <v>-</v>
      </c>
      <c r="S42" s="46">
        <f t="shared" ref="S42:T42" si="233">S10+S20+S30</f>
        <v>0</v>
      </c>
      <c r="T42" s="47">
        <f t="shared" si="233"/>
        <v>0</v>
      </c>
      <c r="U42" s="48" t="str">
        <f t="shared" si="168"/>
        <v>-</v>
      </c>
      <c r="V42" s="48" t="str">
        <f t="shared" si="169"/>
        <v>-</v>
      </c>
      <c r="W42" s="49" t="str">
        <f t="shared" si="170"/>
        <v>-</v>
      </c>
      <c r="X42" s="46">
        <f t="shared" ref="X42:Y42" si="234">X10+X20+X30</f>
        <v>0</v>
      </c>
      <c r="Y42" s="47">
        <f t="shared" si="234"/>
        <v>0</v>
      </c>
      <c r="Z42" s="48" t="str">
        <f t="shared" si="172"/>
        <v>-</v>
      </c>
      <c r="AA42" s="48" t="str">
        <f t="shared" si="173"/>
        <v>-</v>
      </c>
      <c r="AB42" s="49" t="str">
        <f t="shared" si="174"/>
        <v>-</v>
      </c>
      <c r="AC42" s="46">
        <f t="shared" ref="AC42:AD42" si="235">AC10+AC20+AC30</f>
        <v>0</v>
      </c>
      <c r="AD42" s="47">
        <f t="shared" si="235"/>
        <v>0</v>
      </c>
      <c r="AE42" s="48" t="str">
        <f t="shared" si="176"/>
        <v>-</v>
      </c>
      <c r="AF42" s="48" t="str">
        <f t="shared" si="177"/>
        <v>-</v>
      </c>
      <c r="AG42" s="49" t="str">
        <f t="shared" si="178"/>
        <v>-</v>
      </c>
      <c r="AH42" s="46">
        <f t="shared" ref="AH42:AI42" si="236">AH10+AH20+AH30</f>
        <v>0</v>
      </c>
      <c r="AI42" s="47">
        <f t="shared" si="236"/>
        <v>0</v>
      </c>
      <c r="AJ42" s="48" t="str">
        <f t="shared" si="180"/>
        <v>-</v>
      </c>
      <c r="AK42" s="48" t="str">
        <f t="shared" si="181"/>
        <v>-</v>
      </c>
      <c r="AL42" s="49" t="str">
        <f t="shared" si="182"/>
        <v>-</v>
      </c>
      <c r="AM42" s="10"/>
      <c r="AN42" s="46">
        <f t="shared" ref="AN42:AO42" si="237">AN10+AN20+AN30</f>
        <v>0</v>
      </c>
      <c r="AO42" s="47">
        <f t="shared" si="237"/>
        <v>0</v>
      </c>
      <c r="AP42" s="48" t="str">
        <f t="shared" si="184"/>
        <v>-</v>
      </c>
      <c r="AQ42" s="48" t="str">
        <f t="shared" si="185"/>
        <v>-</v>
      </c>
      <c r="AR42" s="49" t="str">
        <f t="shared" si="186"/>
        <v>-</v>
      </c>
      <c r="AS42" s="46">
        <f t="shared" ref="AS42:AT42" si="238">AS10+AS20+AS30</f>
        <v>0</v>
      </c>
      <c r="AT42" s="47">
        <f t="shared" si="238"/>
        <v>0</v>
      </c>
      <c r="AU42" s="48" t="str">
        <f t="shared" si="188"/>
        <v>-</v>
      </c>
      <c r="AV42" s="48" t="str">
        <f t="shared" si="189"/>
        <v>-</v>
      </c>
      <c r="AW42" s="49" t="str">
        <f t="shared" si="190"/>
        <v>-</v>
      </c>
      <c r="AX42" s="46">
        <f t="shared" ref="AX42:AY42" si="239">AX10+AX20+AX30</f>
        <v>0</v>
      </c>
      <c r="AY42" s="47">
        <f t="shared" si="239"/>
        <v>0</v>
      </c>
      <c r="AZ42" s="48" t="str">
        <f t="shared" si="192"/>
        <v>-</v>
      </c>
      <c r="BA42" s="48" t="str">
        <f t="shared" si="193"/>
        <v>-</v>
      </c>
      <c r="BB42" s="49" t="str">
        <f t="shared" si="194"/>
        <v>-</v>
      </c>
      <c r="BC42" s="46">
        <f t="shared" ref="BC42:BD42" si="240">BC10+BC20+BC30</f>
        <v>0</v>
      </c>
      <c r="BD42" s="47">
        <f t="shared" si="240"/>
        <v>0</v>
      </c>
      <c r="BE42" s="48" t="str">
        <f t="shared" si="196"/>
        <v>-</v>
      </c>
      <c r="BF42" s="48" t="str">
        <f t="shared" si="197"/>
        <v>-</v>
      </c>
      <c r="BG42" s="49" t="str">
        <f t="shared" si="198"/>
        <v>-</v>
      </c>
      <c r="BH42" s="46">
        <f t="shared" ref="BH42:BI42" si="241">BH10+BH20+BH30</f>
        <v>0</v>
      </c>
      <c r="BI42" s="47">
        <f t="shared" si="241"/>
        <v>0</v>
      </c>
      <c r="BJ42" s="48" t="str">
        <f t="shared" si="200"/>
        <v>-</v>
      </c>
      <c r="BK42" s="48" t="str">
        <f t="shared" si="201"/>
        <v>-</v>
      </c>
      <c r="BL42" s="49" t="str">
        <f t="shared" si="202"/>
        <v>-</v>
      </c>
      <c r="BM42" s="46">
        <f t="shared" ref="BM42:BN42" si="242">BM10+BM20+BM30</f>
        <v>0</v>
      </c>
      <c r="BN42" s="47">
        <f t="shared" si="242"/>
        <v>0</v>
      </c>
      <c r="BO42" s="48" t="str">
        <f t="shared" si="204"/>
        <v>-</v>
      </c>
      <c r="BP42" s="48" t="str">
        <f t="shared" si="205"/>
        <v>-</v>
      </c>
      <c r="BQ42" s="49" t="str">
        <f t="shared" si="206"/>
        <v>-</v>
      </c>
      <c r="BR42" s="46">
        <f t="shared" ref="BR42:BS42" si="243">BR10+BR20+BR30</f>
        <v>0</v>
      </c>
      <c r="BS42" s="47">
        <f t="shared" si="243"/>
        <v>0</v>
      </c>
      <c r="BT42" s="48" t="str">
        <f t="shared" si="208"/>
        <v>-</v>
      </c>
      <c r="BU42" s="48" t="str">
        <f t="shared" si="209"/>
        <v>-</v>
      </c>
      <c r="BV42" s="49" t="str">
        <f t="shared" si="210"/>
        <v>-</v>
      </c>
      <c r="BX42" s="66">
        <f t="shared" ref="BX42:BY42" si="244">BX10+BX20+BX30</f>
        <v>0</v>
      </c>
      <c r="BY42" s="47">
        <f t="shared" si="244"/>
        <v>0</v>
      </c>
      <c r="BZ42" s="48" t="str">
        <f t="shared" si="212"/>
        <v>-</v>
      </c>
      <c r="CA42" s="48" t="str">
        <f t="shared" si="213"/>
        <v>-</v>
      </c>
      <c r="CB42" s="49" t="str">
        <f t="shared" si="214"/>
        <v>-</v>
      </c>
    </row>
    <row r="43" spans="2:80" s="3" customFormat="1" ht="14.4" x14ac:dyDescent="0.3">
      <c r="B43" s="141"/>
      <c r="C43" s="9" t="s">
        <v>29</v>
      </c>
      <c r="D43" s="46">
        <f t="shared" ref="D43:E43" si="245">D11+D21+D31</f>
        <v>0</v>
      </c>
      <c r="E43" s="47">
        <f t="shared" si="245"/>
        <v>0</v>
      </c>
      <c r="F43" s="48" t="str">
        <f t="shared" si="156"/>
        <v>-</v>
      </c>
      <c r="G43" s="48" t="str">
        <f t="shared" si="157"/>
        <v>-</v>
      </c>
      <c r="H43" s="49" t="str">
        <f t="shared" si="158"/>
        <v>-</v>
      </c>
      <c r="I43" s="46">
        <f t="shared" ref="I43:J43" si="246">I11+I21+I31</f>
        <v>0</v>
      </c>
      <c r="J43" s="47">
        <f t="shared" si="246"/>
        <v>0</v>
      </c>
      <c r="K43" s="48" t="str">
        <f t="shared" si="160"/>
        <v>-</v>
      </c>
      <c r="L43" s="48" t="str">
        <f t="shared" si="161"/>
        <v>-</v>
      </c>
      <c r="M43" s="49" t="str">
        <f t="shared" si="162"/>
        <v>-</v>
      </c>
      <c r="N43" s="46">
        <f t="shared" ref="N43:O43" si="247">N11+N21+N31</f>
        <v>0</v>
      </c>
      <c r="O43" s="47">
        <f t="shared" si="247"/>
        <v>0</v>
      </c>
      <c r="P43" s="48" t="str">
        <f t="shared" si="164"/>
        <v>-</v>
      </c>
      <c r="Q43" s="48" t="str">
        <f t="shared" si="165"/>
        <v>-</v>
      </c>
      <c r="R43" s="49" t="str">
        <f t="shared" si="166"/>
        <v>-</v>
      </c>
      <c r="S43" s="46">
        <f t="shared" ref="S43:T43" si="248">S11+S21+S31</f>
        <v>0</v>
      </c>
      <c r="T43" s="47">
        <f t="shared" si="248"/>
        <v>0</v>
      </c>
      <c r="U43" s="48" t="str">
        <f t="shared" si="168"/>
        <v>-</v>
      </c>
      <c r="V43" s="48" t="str">
        <f t="shared" si="169"/>
        <v>-</v>
      </c>
      <c r="W43" s="49" t="str">
        <f t="shared" si="170"/>
        <v>-</v>
      </c>
      <c r="X43" s="46">
        <f t="shared" ref="X43:Y43" si="249">X11+X21+X31</f>
        <v>0</v>
      </c>
      <c r="Y43" s="47">
        <f t="shared" si="249"/>
        <v>0</v>
      </c>
      <c r="Z43" s="48" t="str">
        <f t="shared" si="172"/>
        <v>-</v>
      </c>
      <c r="AA43" s="48" t="str">
        <f t="shared" si="173"/>
        <v>-</v>
      </c>
      <c r="AB43" s="49" t="str">
        <f t="shared" si="174"/>
        <v>-</v>
      </c>
      <c r="AC43" s="46">
        <f t="shared" ref="AC43:AD43" si="250">AC11+AC21+AC31</f>
        <v>0</v>
      </c>
      <c r="AD43" s="47">
        <f t="shared" si="250"/>
        <v>0</v>
      </c>
      <c r="AE43" s="48" t="str">
        <f t="shared" si="176"/>
        <v>-</v>
      </c>
      <c r="AF43" s="48" t="str">
        <f t="shared" si="177"/>
        <v>-</v>
      </c>
      <c r="AG43" s="49" t="str">
        <f t="shared" si="178"/>
        <v>-</v>
      </c>
      <c r="AH43" s="46">
        <f t="shared" ref="AH43:AI43" si="251">AH11+AH21+AH31</f>
        <v>0</v>
      </c>
      <c r="AI43" s="47">
        <f t="shared" si="251"/>
        <v>0</v>
      </c>
      <c r="AJ43" s="48" t="str">
        <f t="shared" si="180"/>
        <v>-</v>
      </c>
      <c r="AK43" s="48" t="str">
        <f t="shared" si="181"/>
        <v>-</v>
      </c>
      <c r="AL43" s="49" t="str">
        <f t="shared" si="182"/>
        <v>-</v>
      </c>
      <c r="AM43" s="10"/>
      <c r="AN43" s="46">
        <f t="shared" ref="AN43:AO43" si="252">AN11+AN21+AN31</f>
        <v>0</v>
      </c>
      <c r="AO43" s="47">
        <f t="shared" si="252"/>
        <v>0</v>
      </c>
      <c r="AP43" s="48" t="str">
        <f t="shared" si="184"/>
        <v>-</v>
      </c>
      <c r="AQ43" s="48" t="str">
        <f t="shared" si="185"/>
        <v>-</v>
      </c>
      <c r="AR43" s="49" t="str">
        <f t="shared" si="186"/>
        <v>-</v>
      </c>
      <c r="AS43" s="46">
        <f t="shared" ref="AS43:AT43" si="253">AS11+AS21+AS31</f>
        <v>0</v>
      </c>
      <c r="AT43" s="47">
        <f t="shared" si="253"/>
        <v>0</v>
      </c>
      <c r="AU43" s="48" t="str">
        <f t="shared" si="188"/>
        <v>-</v>
      </c>
      <c r="AV43" s="48" t="str">
        <f t="shared" si="189"/>
        <v>-</v>
      </c>
      <c r="AW43" s="49" t="str">
        <f t="shared" si="190"/>
        <v>-</v>
      </c>
      <c r="AX43" s="46">
        <f t="shared" ref="AX43:AY43" si="254">AX11+AX21+AX31</f>
        <v>0</v>
      </c>
      <c r="AY43" s="47">
        <f t="shared" si="254"/>
        <v>0</v>
      </c>
      <c r="AZ43" s="48" t="str">
        <f t="shared" si="192"/>
        <v>-</v>
      </c>
      <c r="BA43" s="48" t="str">
        <f t="shared" si="193"/>
        <v>-</v>
      </c>
      <c r="BB43" s="49" t="str">
        <f t="shared" si="194"/>
        <v>-</v>
      </c>
      <c r="BC43" s="46">
        <f t="shared" ref="BC43:BD43" si="255">BC11+BC21+BC31</f>
        <v>0</v>
      </c>
      <c r="BD43" s="47">
        <f t="shared" si="255"/>
        <v>0</v>
      </c>
      <c r="BE43" s="48" t="str">
        <f t="shared" si="196"/>
        <v>-</v>
      </c>
      <c r="BF43" s="48" t="str">
        <f t="shared" si="197"/>
        <v>-</v>
      </c>
      <c r="BG43" s="49" t="str">
        <f t="shared" si="198"/>
        <v>-</v>
      </c>
      <c r="BH43" s="46">
        <f t="shared" ref="BH43:BI43" si="256">BH11+BH21+BH31</f>
        <v>0</v>
      </c>
      <c r="BI43" s="47">
        <f t="shared" si="256"/>
        <v>0</v>
      </c>
      <c r="BJ43" s="48" t="str">
        <f t="shared" si="200"/>
        <v>-</v>
      </c>
      <c r="BK43" s="48" t="str">
        <f t="shared" si="201"/>
        <v>-</v>
      </c>
      <c r="BL43" s="49" t="str">
        <f t="shared" si="202"/>
        <v>-</v>
      </c>
      <c r="BM43" s="46">
        <f t="shared" ref="BM43:BN43" si="257">BM11+BM21+BM31</f>
        <v>0</v>
      </c>
      <c r="BN43" s="47">
        <f t="shared" si="257"/>
        <v>0</v>
      </c>
      <c r="BO43" s="48" t="str">
        <f t="shared" si="204"/>
        <v>-</v>
      </c>
      <c r="BP43" s="48" t="str">
        <f t="shared" si="205"/>
        <v>-</v>
      </c>
      <c r="BQ43" s="49" t="str">
        <f t="shared" si="206"/>
        <v>-</v>
      </c>
      <c r="BR43" s="46">
        <f t="shared" ref="BR43:BS43" si="258">BR11+BR21+BR31</f>
        <v>0</v>
      </c>
      <c r="BS43" s="47">
        <f t="shared" si="258"/>
        <v>0</v>
      </c>
      <c r="BT43" s="48" t="str">
        <f t="shared" si="208"/>
        <v>-</v>
      </c>
      <c r="BU43" s="48" t="str">
        <f t="shared" si="209"/>
        <v>-</v>
      </c>
      <c r="BV43" s="49" t="str">
        <f t="shared" si="210"/>
        <v>-</v>
      </c>
      <c r="BX43" s="66">
        <f t="shared" ref="BX43:BY43" si="259">BX11+BX21+BX31</f>
        <v>0</v>
      </c>
      <c r="BY43" s="47">
        <f t="shared" si="259"/>
        <v>0</v>
      </c>
      <c r="BZ43" s="48" t="str">
        <f t="shared" si="212"/>
        <v>-</v>
      </c>
      <c r="CA43" s="48" t="str">
        <f t="shared" si="213"/>
        <v>-</v>
      </c>
      <c r="CB43" s="49" t="str">
        <f t="shared" si="214"/>
        <v>-</v>
      </c>
    </row>
    <row r="44" spans="2:80" s="3" customFormat="1" ht="14.4" x14ac:dyDescent="0.3">
      <c r="B44" s="141"/>
      <c r="C44" s="9" t="s">
        <v>30</v>
      </c>
      <c r="D44" s="46">
        <f t="shared" ref="D44:E44" si="260">D12+D22+D32</f>
        <v>0</v>
      </c>
      <c r="E44" s="47">
        <f t="shared" si="260"/>
        <v>0</v>
      </c>
      <c r="F44" s="48" t="str">
        <f t="shared" si="156"/>
        <v>-</v>
      </c>
      <c r="G44" s="48" t="str">
        <f t="shared" si="157"/>
        <v>-</v>
      </c>
      <c r="H44" s="49" t="str">
        <f t="shared" si="158"/>
        <v>-</v>
      </c>
      <c r="I44" s="46">
        <f t="shared" ref="I44:J44" si="261">I12+I22+I32</f>
        <v>0</v>
      </c>
      <c r="J44" s="47">
        <f t="shared" si="261"/>
        <v>0</v>
      </c>
      <c r="K44" s="48" t="str">
        <f t="shared" si="160"/>
        <v>-</v>
      </c>
      <c r="L44" s="48" t="str">
        <f t="shared" si="161"/>
        <v>-</v>
      </c>
      <c r="M44" s="49" t="str">
        <f t="shared" si="162"/>
        <v>-</v>
      </c>
      <c r="N44" s="46">
        <f t="shared" ref="N44:O44" si="262">N12+N22+N32</f>
        <v>0</v>
      </c>
      <c r="O44" s="47">
        <f t="shared" si="262"/>
        <v>0</v>
      </c>
      <c r="P44" s="48" t="str">
        <f t="shared" si="164"/>
        <v>-</v>
      </c>
      <c r="Q44" s="48" t="str">
        <f t="shared" si="165"/>
        <v>-</v>
      </c>
      <c r="R44" s="49" t="str">
        <f t="shared" si="166"/>
        <v>-</v>
      </c>
      <c r="S44" s="46">
        <f t="shared" ref="S44:T44" si="263">S12+S22+S32</f>
        <v>0</v>
      </c>
      <c r="T44" s="47">
        <f t="shared" si="263"/>
        <v>0</v>
      </c>
      <c r="U44" s="48" t="str">
        <f t="shared" si="168"/>
        <v>-</v>
      </c>
      <c r="V44" s="48" t="str">
        <f t="shared" si="169"/>
        <v>-</v>
      </c>
      <c r="W44" s="49" t="str">
        <f t="shared" si="170"/>
        <v>-</v>
      </c>
      <c r="X44" s="46">
        <f t="shared" ref="X44:Y44" si="264">X12+X22+X32</f>
        <v>0</v>
      </c>
      <c r="Y44" s="47">
        <f t="shared" si="264"/>
        <v>0</v>
      </c>
      <c r="Z44" s="48" t="str">
        <f t="shared" si="172"/>
        <v>-</v>
      </c>
      <c r="AA44" s="48" t="str">
        <f t="shared" si="173"/>
        <v>-</v>
      </c>
      <c r="AB44" s="49" t="str">
        <f t="shared" si="174"/>
        <v>-</v>
      </c>
      <c r="AC44" s="46">
        <f t="shared" ref="AC44:AD44" si="265">AC12+AC22+AC32</f>
        <v>0</v>
      </c>
      <c r="AD44" s="47">
        <f t="shared" si="265"/>
        <v>0</v>
      </c>
      <c r="AE44" s="48" t="str">
        <f t="shared" si="176"/>
        <v>-</v>
      </c>
      <c r="AF44" s="48" t="str">
        <f t="shared" si="177"/>
        <v>-</v>
      </c>
      <c r="AG44" s="49" t="str">
        <f t="shared" si="178"/>
        <v>-</v>
      </c>
      <c r="AH44" s="46">
        <f t="shared" ref="AH44:AI44" si="266">AH12+AH22+AH32</f>
        <v>0</v>
      </c>
      <c r="AI44" s="47">
        <f t="shared" si="266"/>
        <v>0</v>
      </c>
      <c r="AJ44" s="48" t="str">
        <f t="shared" si="180"/>
        <v>-</v>
      </c>
      <c r="AK44" s="48" t="str">
        <f t="shared" si="181"/>
        <v>-</v>
      </c>
      <c r="AL44" s="49" t="str">
        <f t="shared" si="182"/>
        <v>-</v>
      </c>
      <c r="AM44" s="10"/>
      <c r="AN44" s="46">
        <f t="shared" ref="AN44:AO44" si="267">AN12+AN22+AN32</f>
        <v>0</v>
      </c>
      <c r="AO44" s="47">
        <f t="shared" si="267"/>
        <v>0</v>
      </c>
      <c r="AP44" s="48" t="str">
        <f t="shared" si="184"/>
        <v>-</v>
      </c>
      <c r="AQ44" s="48" t="str">
        <f t="shared" si="185"/>
        <v>-</v>
      </c>
      <c r="AR44" s="49" t="str">
        <f t="shared" si="186"/>
        <v>-</v>
      </c>
      <c r="AS44" s="46">
        <f t="shared" ref="AS44:AT44" si="268">AS12+AS22+AS32</f>
        <v>0</v>
      </c>
      <c r="AT44" s="47">
        <f t="shared" si="268"/>
        <v>0</v>
      </c>
      <c r="AU44" s="48" t="str">
        <f t="shared" si="188"/>
        <v>-</v>
      </c>
      <c r="AV44" s="48" t="str">
        <f t="shared" si="189"/>
        <v>-</v>
      </c>
      <c r="AW44" s="49" t="str">
        <f t="shared" si="190"/>
        <v>-</v>
      </c>
      <c r="AX44" s="46">
        <f t="shared" ref="AX44:AY44" si="269">AX12+AX22+AX32</f>
        <v>0</v>
      </c>
      <c r="AY44" s="47">
        <f t="shared" si="269"/>
        <v>0</v>
      </c>
      <c r="AZ44" s="48" t="str">
        <f t="shared" si="192"/>
        <v>-</v>
      </c>
      <c r="BA44" s="48" t="str">
        <f t="shared" si="193"/>
        <v>-</v>
      </c>
      <c r="BB44" s="49" t="str">
        <f t="shared" si="194"/>
        <v>-</v>
      </c>
      <c r="BC44" s="46">
        <f t="shared" ref="BC44:BD44" si="270">BC12+BC22+BC32</f>
        <v>0</v>
      </c>
      <c r="BD44" s="47">
        <f t="shared" si="270"/>
        <v>0</v>
      </c>
      <c r="BE44" s="48" t="str">
        <f t="shared" si="196"/>
        <v>-</v>
      </c>
      <c r="BF44" s="48" t="str">
        <f t="shared" si="197"/>
        <v>-</v>
      </c>
      <c r="BG44" s="49" t="str">
        <f t="shared" si="198"/>
        <v>-</v>
      </c>
      <c r="BH44" s="46">
        <f t="shared" ref="BH44:BI44" si="271">BH12+BH22+BH32</f>
        <v>0</v>
      </c>
      <c r="BI44" s="47">
        <f t="shared" si="271"/>
        <v>0</v>
      </c>
      <c r="BJ44" s="48" t="str">
        <f t="shared" si="200"/>
        <v>-</v>
      </c>
      <c r="BK44" s="48" t="str">
        <f t="shared" si="201"/>
        <v>-</v>
      </c>
      <c r="BL44" s="49" t="str">
        <f t="shared" si="202"/>
        <v>-</v>
      </c>
      <c r="BM44" s="46">
        <f t="shared" ref="BM44:BN44" si="272">BM12+BM22+BM32</f>
        <v>0</v>
      </c>
      <c r="BN44" s="47">
        <f t="shared" si="272"/>
        <v>0</v>
      </c>
      <c r="BO44" s="48" t="str">
        <f t="shared" si="204"/>
        <v>-</v>
      </c>
      <c r="BP44" s="48" t="str">
        <f t="shared" si="205"/>
        <v>-</v>
      </c>
      <c r="BQ44" s="49" t="str">
        <f t="shared" si="206"/>
        <v>-</v>
      </c>
      <c r="BR44" s="46">
        <f t="shared" ref="BR44:BS44" si="273">BR12+BR22+BR32</f>
        <v>0</v>
      </c>
      <c r="BS44" s="47">
        <f t="shared" si="273"/>
        <v>0</v>
      </c>
      <c r="BT44" s="48" t="str">
        <f t="shared" si="208"/>
        <v>-</v>
      </c>
      <c r="BU44" s="48" t="str">
        <f t="shared" si="209"/>
        <v>-</v>
      </c>
      <c r="BV44" s="49" t="str">
        <f t="shared" si="210"/>
        <v>-</v>
      </c>
      <c r="BX44" s="66">
        <f t="shared" ref="BX44:BY44" si="274">BX12+BX22+BX32</f>
        <v>0</v>
      </c>
      <c r="BY44" s="47">
        <f t="shared" si="274"/>
        <v>0</v>
      </c>
      <c r="BZ44" s="48" t="str">
        <f t="shared" si="212"/>
        <v>-</v>
      </c>
      <c r="CA44" s="48" t="str">
        <f t="shared" si="213"/>
        <v>-</v>
      </c>
      <c r="CB44" s="49" t="str">
        <f t="shared" si="214"/>
        <v>-</v>
      </c>
    </row>
    <row r="45" spans="2:80" s="3" customFormat="1" ht="14.4" x14ac:dyDescent="0.3">
      <c r="B45" s="141"/>
      <c r="C45" s="9" t="s">
        <v>31</v>
      </c>
      <c r="D45" s="46">
        <f t="shared" ref="D45:E45" si="275">D13+D23+D33</f>
        <v>0</v>
      </c>
      <c r="E45" s="47">
        <f t="shared" si="275"/>
        <v>0</v>
      </c>
      <c r="F45" s="48" t="str">
        <f t="shared" si="156"/>
        <v>-</v>
      </c>
      <c r="G45" s="48" t="str">
        <f t="shared" si="157"/>
        <v>-</v>
      </c>
      <c r="H45" s="49" t="str">
        <f t="shared" si="158"/>
        <v>-</v>
      </c>
      <c r="I45" s="46">
        <f t="shared" ref="I45:J45" si="276">I13+I23+I33</f>
        <v>0</v>
      </c>
      <c r="J45" s="47">
        <f t="shared" si="276"/>
        <v>0</v>
      </c>
      <c r="K45" s="48" t="str">
        <f t="shared" si="160"/>
        <v>-</v>
      </c>
      <c r="L45" s="48" t="str">
        <f t="shared" si="161"/>
        <v>-</v>
      </c>
      <c r="M45" s="49" t="str">
        <f t="shared" si="162"/>
        <v>-</v>
      </c>
      <c r="N45" s="46">
        <f t="shared" ref="N45:O45" si="277">N13+N23+N33</f>
        <v>0</v>
      </c>
      <c r="O45" s="47">
        <f t="shared" si="277"/>
        <v>0</v>
      </c>
      <c r="P45" s="48" t="str">
        <f t="shared" si="164"/>
        <v>-</v>
      </c>
      <c r="Q45" s="48" t="str">
        <f t="shared" si="165"/>
        <v>-</v>
      </c>
      <c r="R45" s="49" t="str">
        <f t="shared" si="166"/>
        <v>-</v>
      </c>
      <c r="S45" s="46">
        <f t="shared" ref="S45:T45" si="278">S13+S23+S33</f>
        <v>0</v>
      </c>
      <c r="T45" s="47">
        <f t="shared" si="278"/>
        <v>0</v>
      </c>
      <c r="U45" s="48" t="str">
        <f t="shared" si="168"/>
        <v>-</v>
      </c>
      <c r="V45" s="48" t="str">
        <f t="shared" si="169"/>
        <v>-</v>
      </c>
      <c r="W45" s="49" t="str">
        <f t="shared" si="170"/>
        <v>-</v>
      </c>
      <c r="X45" s="46">
        <f t="shared" ref="X45:Y45" si="279">X13+X23+X33</f>
        <v>0</v>
      </c>
      <c r="Y45" s="47">
        <f t="shared" si="279"/>
        <v>0</v>
      </c>
      <c r="Z45" s="48" t="str">
        <f t="shared" si="172"/>
        <v>-</v>
      </c>
      <c r="AA45" s="48" t="str">
        <f t="shared" si="173"/>
        <v>-</v>
      </c>
      <c r="AB45" s="49" t="str">
        <f t="shared" si="174"/>
        <v>-</v>
      </c>
      <c r="AC45" s="46">
        <f t="shared" ref="AC45:AD45" si="280">AC13+AC23+AC33</f>
        <v>0</v>
      </c>
      <c r="AD45" s="47">
        <f t="shared" si="280"/>
        <v>0</v>
      </c>
      <c r="AE45" s="48" t="str">
        <f t="shared" si="176"/>
        <v>-</v>
      </c>
      <c r="AF45" s="48" t="str">
        <f t="shared" si="177"/>
        <v>-</v>
      </c>
      <c r="AG45" s="49" t="str">
        <f t="shared" si="178"/>
        <v>-</v>
      </c>
      <c r="AH45" s="46">
        <f t="shared" ref="AH45:AI45" si="281">AH13+AH23+AH33</f>
        <v>0</v>
      </c>
      <c r="AI45" s="47">
        <f t="shared" si="281"/>
        <v>0</v>
      </c>
      <c r="AJ45" s="48" t="str">
        <f t="shared" si="180"/>
        <v>-</v>
      </c>
      <c r="AK45" s="48" t="str">
        <f t="shared" si="181"/>
        <v>-</v>
      </c>
      <c r="AL45" s="49" t="str">
        <f t="shared" si="182"/>
        <v>-</v>
      </c>
      <c r="AM45" s="10"/>
      <c r="AN45" s="46">
        <f t="shared" ref="AN45:AO45" si="282">AN13+AN23+AN33</f>
        <v>0</v>
      </c>
      <c r="AO45" s="47">
        <f t="shared" si="282"/>
        <v>0</v>
      </c>
      <c r="AP45" s="48" t="str">
        <f t="shared" si="184"/>
        <v>-</v>
      </c>
      <c r="AQ45" s="48" t="str">
        <f t="shared" si="185"/>
        <v>-</v>
      </c>
      <c r="AR45" s="49" t="str">
        <f t="shared" si="186"/>
        <v>-</v>
      </c>
      <c r="AS45" s="46">
        <f t="shared" ref="AS45:AT45" si="283">AS13+AS23+AS33</f>
        <v>0</v>
      </c>
      <c r="AT45" s="47">
        <f t="shared" si="283"/>
        <v>0</v>
      </c>
      <c r="AU45" s="48" t="str">
        <f t="shared" si="188"/>
        <v>-</v>
      </c>
      <c r="AV45" s="48" t="str">
        <f t="shared" si="189"/>
        <v>-</v>
      </c>
      <c r="AW45" s="49" t="str">
        <f t="shared" si="190"/>
        <v>-</v>
      </c>
      <c r="AX45" s="46">
        <f t="shared" ref="AX45:AY45" si="284">AX13+AX23+AX33</f>
        <v>0</v>
      </c>
      <c r="AY45" s="47">
        <f t="shared" si="284"/>
        <v>0</v>
      </c>
      <c r="AZ45" s="48" t="str">
        <f t="shared" si="192"/>
        <v>-</v>
      </c>
      <c r="BA45" s="48" t="str">
        <f t="shared" si="193"/>
        <v>-</v>
      </c>
      <c r="BB45" s="49" t="str">
        <f t="shared" si="194"/>
        <v>-</v>
      </c>
      <c r="BC45" s="46">
        <f t="shared" ref="BC45:BD45" si="285">BC13+BC23+BC33</f>
        <v>0</v>
      </c>
      <c r="BD45" s="47">
        <f t="shared" si="285"/>
        <v>0</v>
      </c>
      <c r="BE45" s="48" t="str">
        <f t="shared" si="196"/>
        <v>-</v>
      </c>
      <c r="BF45" s="48" t="str">
        <f t="shared" si="197"/>
        <v>-</v>
      </c>
      <c r="BG45" s="49" t="str">
        <f t="shared" si="198"/>
        <v>-</v>
      </c>
      <c r="BH45" s="46">
        <f t="shared" ref="BH45:BI45" si="286">BH13+BH23+BH33</f>
        <v>0</v>
      </c>
      <c r="BI45" s="47">
        <f t="shared" si="286"/>
        <v>0</v>
      </c>
      <c r="BJ45" s="48" t="str">
        <f t="shared" si="200"/>
        <v>-</v>
      </c>
      <c r="BK45" s="48" t="str">
        <f t="shared" si="201"/>
        <v>-</v>
      </c>
      <c r="BL45" s="49" t="str">
        <f t="shared" si="202"/>
        <v>-</v>
      </c>
      <c r="BM45" s="46">
        <f t="shared" ref="BM45:BN45" si="287">BM13+BM23+BM33</f>
        <v>0</v>
      </c>
      <c r="BN45" s="47">
        <f t="shared" si="287"/>
        <v>0</v>
      </c>
      <c r="BO45" s="48" t="str">
        <f t="shared" si="204"/>
        <v>-</v>
      </c>
      <c r="BP45" s="48" t="str">
        <f t="shared" si="205"/>
        <v>-</v>
      </c>
      <c r="BQ45" s="49" t="str">
        <f t="shared" si="206"/>
        <v>-</v>
      </c>
      <c r="BR45" s="46">
        <f t="shared" ref="BR45:BS45" si="288">BR13+BR23+BR33</f>
        <v>0</v>
      </c>
      <c r="BS45" s="47">
        <f t="shared" si="288"/>
        <v>0</v>
      </c>
      <c r="BT45" s="48" t="str">
        <f t="shared" si="208"/>
        <v>-</v>
      </c>
      <c r="BU45" s="48" t="str">
        <f t="shared" si="209"/>
        <v>-</v>
      </c>
      <c r="BV45" s="49" t="str">
        <f t="shared" si="210"/>
        <v>-</v>
      </c>
      <c r="BX45" s="66">
        <f t="shared" ref="BX45:BY45" si="289">BX13+BX23+BX33</f>
        <v>0</v>
      </c>
      <c r="BY45" s="47">
        <f t="shared" si="289"/>
        <v>0</v>
      </c>
      <c r="BZ45" s="48" t="str">
        <f t="shared" si="212"/>
        <v>-</v>
      </c>
      <c r="CA45" s="48" t="str">
        <f t="shared" si="213"/>
        <v>-</v>
      </c>
      <c r="CB45" s="49" t="str">
        <f t="shared" si="214"/>
        <v>-</v>
      </c>
    </row>
    <row r="46" spans="2:80" s="3" customFormat="1" thickBot="1" x14ac:dyDescent="0.35">
      <c r="B46" s="142"/>
      <c r="C46" s="11" t="s">
        <v>25</v>
      </c>
      <c r="D46" s="46">
        <f t="shared" ref="D46:E46" si="290">D14+D24+D34</f>
        <v>0</v>
      </c>
      <c r="E46" s="47">
        <f t="shared" si="290"/>
        <v>0</v>
      </c>
      <c r="F46" s="48" t="str">
        <f t="shared" si="156"/>
        <v>-</v>
      </c>
      <c r="G46" s="48" t="str">
        <f t="shared" si="157"/>
        <v>-</v>
      </c>
      <c r="H46" s="49" t="str">
        <f t="shared" si="158"/>
        <v>-</v>
      </c>
      <c r="I46" s="46">
        <f t="shared" ref="I46:J46" si="291">I14+I24+I34</f>
        <v>0</v>
      </c>
      <c r="J46" s="47">
        <f t="shared" si="291"/>
        <v>0</v>
      </c>
      <c r="K46" s="48" t="str">
        <f t="shared" si="160"/>
        <v>-</v>
      </c>
      <c r="L46" s="48" t="str">
        <f t="shared" si="161"/>
        <v>-</v>
      </c>
      <c r="M46" s="49" t="str">
        <f t="shared" si="162"/>
        <v>-</v>
      </c>
      <c r="N46" s="46">
        <f t="shared" ref="N46:O46" si="292">N14+N24+N34</f>
        <v>0</v>
      </c>
      <c r="O46" s="47">
        <f t="shared" si="292"/>
        <v>0</v>
      </c>
      <c r="P46" s="48" t="str">
        <f t="shared" si="164"/>
        <v>-</v>
      </c>
      <c r="Q46" s="48" t="str">
        <f t="shared" si="165"/>
        <v>-</v>
      </c>
      <c r="R46" s="49" t="str">
        <f t="shared" si="166"/>
        <v>-</v>
      </c>
      <c r="S46" s="46">
        <f t="shared" ref="S46:T46" si="293">S14+S24+S34</f>
        <v>0</v>
      </c>
      <c r="T46" s="47">
        <f t="shared" si="293"/>
        <v>0</v>
      </c>
      <c r="U46" s="48" t="str">
        <f t="shared" si="168"/>
        <v>-</v>
      </c>
      <c r="V46" s="48" t="str">
        <f t="shared" si="169"/>
        <v>-</v>
      </c>
      <c r="W46" s="49" t="str">
        <f t="shared" si="170"/>
        <v>-</v>
      </c>
      <c r="X46" s="46">
        <f t="shared" ref="X46:Y46" si="294">X14+X24+X34</f>
        <v>0</v>
      </c>
      <c r="Y46" s="47">
        <f t="shared" si="294"/>
        <v>0</v>
      </c>
      <c r="Z46" s="48" t="str">
        <f t="shared" si="172"/>
        <v>-</v>
      </c>
      <c r="AA46" s="48" t="str">
        <f t="shared" si="173"/>
        <v>-</v>
      </c>
      <c r="AB46" s="49" t="str">
        <f t="shared" si="174"/>
        <v>-</v>
      </c>
      <c r="AC46" s="46">
        <f t="shared" ref="AC46:AD46" si="295">AC14+AC24+AC34</f>
        <v>0</v>
      </c>
      <c r="AD46" s="47">
        <f t="shared" si="295"/>
        <v>0</v>
      </c>
      <c r="AE46" s="48" t="str">
        <f t="shared" si="176"/>
        <v>-</v>
      </c>
      <c r="AF46" s="48" t="str">
        <f t="shared" si="177"/>
        <v>-</v>
      </c>
      <c r="AG46" s="49" t="str">
        <f t="shared" si="178"/>
        <v>-</v>
      </c>
      <c r="AH46" s="46">
        <f t="shared" ref="AH46:AI46" si="296">AH14+AH24+AH34</f>
        <v>0</v>
      </c>
      <c r="AI46" s="47">
        <f t="shared" si="296"/>
        <v>0</v>
      </c>
      <c r="AJ46" s="48" t="str">
        <f t="shared" si="180"/>
        <v>-</v>
      </c>
      <c r="AK46" s="48" t="str">
        <f t="shared" si="181"/>
        <v>-</v>
      </c>
      <c r="AL46" s="49" t="str">
        <f t="shared" si="182"/>
        <v>-</v>
      </c>
      <c r="AM46" s="10"/>
      <c r="AN46" s="46">
        <f t="shared" ref="AN46:AO46" si="297">AN14+AN24+AN34</f>
        <v>0</v>
      </c>
      <c r="AO46" s="47">
        <f t="shared" si="297"/>
        <v>0</v>
      </c>
      <c r="AP46" s="48" t="str">
        <f t="shared" si="184"/>
        <v>-</v>
      </c>
      <c r="AQ46" s="48" t="str">
        <f t="shared" si="185"/>
        <v>-</v>
      </c>
      <c r="AR46" s="49" t="str">
        <f t="shared" si="186"/>
        <v>-</v>
      </c>
      <c r="AS46" s="46">
        <f t="shared" ref="AS46:AT46" si="298">AS14+AS24+AS34</f>
        <v>0</v>
      </c>
      <c r="AT46" s="47">
        <f t="shared" si="298"/>
        <v>0</v>
      </c>
      <c r="AU46" s="48" t="str">
        <f t="shared" si="188"/>
        <v>-</v>
      </c>
      <c r="AV46" s="48" t="str">
        <f t="shared" si="189"/>
        <v>-</v>
      </c>
      <c r="AW46" s="49" t="str">
        <f t="shared" si="190"/>
        <v>-</v>
      </c>
      <c r="AX46" s="46">
        <f t="shared" ref="AX46:AY46" si="299">AX14+AX24+AX34</f>
        <v>0</v>
      </c>
      <c r="AY46" s="47">
        <f t="shared" si="299"/>
        <v>0</v>
      </c>
      <c r="AZ46" s="48" t="str">
        <f t="shared" si="192"/>
        <v>-</v>
      </c>
      <c r="BA46" s="48" t="str">
        <f t="shared" si="193"/>
        <v>-</v>
      </c>
      <c r="BB46" s="49" t="str">
        <f t="shared" si="194"/>
        <v>-</v>
      </c>
      <c r="BC46" s="46">
        <f t="shared" ref="BC46:BD46" si="300">BC14+BC24+BC34</f>
        <v>0</v>
      </c>
      <c r="BD46" s="47">
        <f t="shared" si="300"/>
        <v>0</v>
      </c>
      <c r="BE46" s="48" t="str">
        <f t="shared" si="196"/>
        <v>-</v>
      </c>
      <c r="BF46" s="48" t="str">
        <f t="shared" si="197"/>
        <v>-</v>
      </c>
      <c r="BG46" s="49" t="str">
        <f t="shared" si="198"/>
        <v>-</v>
      </c>
      <c r="BH46" s="46">
        <f t="shared" ref="BH46:BI46" si="301">BH14+BH24+BH34</f>
        <v>0</v>
      </c>
      <c r="BI46" s="47">
        <f t="shared" si="301"/>
        <v>0</v>
      </c>
      <c r="BJ46" s="48" t="str">
        <f t="shared" si="200"/>
        <v>-</v>
      </c>
      <c r="BK46" s="48" t="str">
        <f t="shared" si="201"/>
        <v>-</v>
      </c>
      <c r="BL46" s="49" t="str">
        <f t="shared" si="202"/>
        <v>-</v>
      </c>
      <c r="BM46" s="46">
        <f t="shared" ref="BM46:BN46" si="302">BM14+BM24+BM34</f>
        <v>0</v>
      </c>
      <c r="BN46" s="47">
        <f t="shared" si="302"/>
        <v>0</v>
      </c>
      <c r="BO46" s="48" t="str">
        <f t="shared" si="204"/>
        <v>-</v>
      </c>
      <c r="BP46" s="48" t="str">
        <f t="shared" si="205"/>
        <v>-</v>
      </c>
      <c r="BQ46" s="49" t="str">
        <f t="shared" si="206"/>
        <v>-</v>
      </c>
      <c r="BR46" s="46">
        <f t="shared" ref="BR46:BS46" si="303">BR14+BR24+BR34</f>
        <v>0</v>
      </c>
      <c r="BS46" s="47">
        <f t="shared" si="303"/>
        <v>0</v>
      </c>
      <c r="BT46" s="48" t="str">
        <f t="shared" si="208"/>
        <v>-</v>
      </c>
      <c r="BU46" s="48" t="str">
        <f t="shared" si="209"/>
        <v>-</v>
      </c>
      <c r="BV46" s="49" t="str">
        <f t="shared" si="210"/>
        <v>-</v>
      </c>
      <c r="BX46" s="66">
        <f t="shared" ref="BX46:BY46" si="304">BX14+BX24+BX34</f>
        <v>0</v>
      </c>
      <c r="BY46" s="47">
        <f t="shared" si="304"/>
        <v>0</v>
      </c>
      <c r="BZ46" s="48" t="str">
        <f t="shared" si="212"/>
        <v>-</v>
      </c>
      <c r="CA46" s="48" t="str">
        <f t="shared" si="213"/>
        <v>-</v>
      </c>
      <c r="CB46" s="49" t="str">
        <f t="shared" si="214"/>
        <v>-</v>
      </c>
    </row>
    <row r="47" spans="2:80" s="3" customFormat="1" ht="15.65" thickTop="1" thickBot="1" x14ac:dyDescent="0.35">
      <c r="B47" s="12" t="s">
        <v>15</v>
      </c>
      <c r="C47" s="13"/>
      <c r="D47" s="58">
        <f>SUM(D39:D46)</f>
        <v>0</v>
      </c>
      <c r="E47" s="59">
        <f>SUM(E39:E46)</f>
        <v>0</v>
      </c>
      <c r="F47" s="60" t="str">
        <f>IF(D47&gt;0,D47/D$37,"-")</f>
        <v>-</v>
      </c>
      <c r="G47" s="60" t="str">
        <f>IF(E47&gt;0,E47/E$37,"-")</f>
        <v>-</v>
      </c>
      <c r="H47" s="61" t="str">
        <f>IF(D47&gt;0,E47/D47,"-")</f>
        <v>-</v>
      </c>
      <c r="I47" s="58">
        <f>SUM(I39:I46)</f>
        <v>0</v>
      </c>
      <c r="J47" s="59">
        <f>SUM(J39:J46)</f>
        <v>0</v>
      </c>
      <c r="K47" s="60" t="str">
        <f>IF(I47&gt;0,I47/I$37,"-")</f>
        <v>-</v>
      </c>
      <c r="L47" s="60" t="str">
        <f>IF(J47&gt;0,J47/J$37,"-")</f>
        <v>-</v>
      </c>
      <c r="M47" s="61" t="str">
        <f>IF(I47&gt;0,J47/I47,"-")</f>
        <v>-</v>
      </c>
      <c r="N47" s="58">
        <f>SUM(N39:N46)</f>
        <v>0</v>
      </c>
      <c r="O47" s="59">
        <f>SUM(O39:O46)</f>
        <v>0</v>
      </c>
      <c r="P47" s="60" t="str">
        <f>IF(N47&gt;0,N47/N$37,"-")</f>
        <v>-</v>
      </c>
      <c r="Q47" s="60" t="str">
        <f>IF(O47&gt;0,O47/O$37,"-")</f>
        <v>-</v>
      </c>
      <c r="R47" s="61" t="str">
        <f>IF(N47&gt;0,O47/N47,"-")</f>
        <v>-</v>
      </c>
      <c r="S47" s="58">
        <f>SUM(S39:S46)</f>
        <v>0</v>
      </c>
      <c r="T47" s="59">
        <f>SUM(T39:T46)</f>
        <v>0</v>
      </c>
      <c r="U47" s="60" t="str">
        <f>IF(S47&gt;0,S47/S$37,"-")</f>
        <v>-</v>
      </c>
      <c r="V47" s="60" t="str">
        <f>IF(T47&gt;0,T47/T$37,"-")</f>
        <v>-</v>
      </c>
      <c r="W47" s="61" t="str">
        <f>IF(S47&gt;0,T47/S47,"-")</f>
        <v>-</v>
      </c>
      <c r="X47" s="58">
        <f>SUM(X39:X46)</f>
        <v>0</v>
      </c>
      <c r="Y47" s="59">
        <f>SUM(Y39:Y46)</f>
        <v>0</v>
      </c>
      <c r="Z47" s="60" t="str">
        <f>IF(X47&gt;0,X47/X$37,"-")</f>
        <v>-</v>
      </c>
      <c r="AA47" s="60" t="str">
        <f>IF(Y47&gt;0,Y47/Y$37,"-")</f>
        <v>-</v>
      </c>
      <c r="AB47" s="61" t="str">
        <f>IF(X47&gt;0,Y47/X47,"-")</f>
        <v>-</v>
      </c>
      <c r="AC47" s="58">
        <f>SUM(AC39:AC46)</f>
        <v>0</v>
      </c>
      <c r="AD47" s="59">
        <f>SUM(AD39:AD46)</f>
        <v>0</v>
      </c>
      <c r="AE47" s="60" t="str">
        <f>IF(AC47&gt;0,AC47/AC$37,"-")</f>
        <v>-</v>
      </c>
      <c r="AF47" s="60" t="str">
        <f>IF(AD47&gt;0,AD47/AD$37,"-")</f>
        <v>-</v>
      </c>
      <c r="AG47" s="61" t="str">
        <f>IF(AC47&gt;0,AD47/AC47,"-")</f>
        <v>-</v>
      </c>
      <c r="AH47" s="58">
        <f>SUM(AH39:AH46)</f>
        <v>0</v>
      </c>
      <c r="AI47" s="59">
        <f>SUM(AI39:AI46)</f>
        <v>0</v>
      </c>
      <c r="AJ47" s="60" t="str">
        <f>IF(AH47&gt;0,AH47/AH$37,"-")</f>
        <v>-</v>
      </c>
      <c r="AK47" s="60" t="str">
        <f>IF(AI47&gt;0,AI47/AI$37,"-")</f>
        <v>-</v>
      </c>
      <c r="AL47" s="61" t="str">
        <f>IF(AH47&gt;0,AI47/AH47,"-")</f>
        <v>-</v>
      </c>
      <c r="AM47" s="17"/>
      <c r="AN47" s="58">
        <f>SUM(AN39:AN46)</f>
        <v>0</v>
      </c>
      <c r="AO47" s="59">
        <f>SUM(AO39:AO46)</f>
        <v>0</v>
      </c>
      <c r="AP47" s="60" t="str">
        <f>IF(AN47&gt;0,AN47/AN$37,"-")</f>
        <v>-</v>
      </c>
      <c r="AQ47" s="60" t="str">
        <f>IF(AO47&gt;0,AO47/AO$37,"-")</f>
        <v>-</v>
      </c>
      <c r="AR47" s="61" t="str">
        <f>IF(AN47&gt;0,AO47/AN47,"-")</f>
        <v>-</v>
      </c>
      <c r="AS47" s="58">
        <f>SUM(AS39:AS46)</f>
        <v>0</v>
      </c>
      <c r="AT47" s="59">
        <f>SUM(AT39:AT46)</f>
        <v>0</v>
      </c>
      <c r="AU47" s="60" t="str">
        <f>IF(AS47&gt;0,AS47/AS$37,"-")</f>
        <v>-</v>
      </c>
      <c r="AV47" s="60" t="str">
        <f>IF(AT47&gt;0,AT47/AT$37,"-")</f>
        <v>-</v>
      </c>
      <c r="AW47" s="61" t="str">
        <f>IF(AS47&gt;0,AT47/AS47,"-")</f>
        <v>-</v>
      </c>
      <c r="AX47" s="58">
        <f>SUM(AX39:AX46)</f>
        <v>0</v>
      </c>
      <c r="AY47" s="59">
        <f>SUM(AY39:AY46)</f>
        <v>0</v>
      </c>
      <c r="AZ47" s="60" t="str">
        <f>IF(AX47&gt;0,AX47/AX$37,"-")</f>
        <v>-</v>
      </c>
      <c r="BA47" s="60" t="str">
        <f>IF(AY47&gt;0,AY47/AY$37,"-")</f>
        <v>-</v>
      </c>
      <c r="BB47" s="61" t="str">
        <f>IF(AX47&gt;0,AY47/AX47,"-")</f>
        <v>-</v>
      </c>
      <c r="BC47" s="58">
        <f>SUM(BC39:BC46)</f>
        <v>0</v>
      </c>
      <c r="BD47" s="59">
        <f>SUM(BD39:BD46)</f>
        <v>0</v>
      </c>
      <c r="BE47" s="60" t="str">
        <f>IF(BC47&gt;0,BC47/BC$37,"-")</f>
        <v>-</v>
      </c>
      <c r="BF47" s="60" t="str">
        <f>IF(BD47&gt;0,BD47/BD$37,"-")</f>
        <v>-</v>
      </c>
      <c r="BG47" s="61" t="str">
        <f>IF(BC47&gt;0,BD47/BC47,"-")</f>
        <v>-</v>
      </c>
      <c r="BH47" s="58">
        <f>SUM(BH39:BH46)</f>
        <v>0</v>
      </c>
      <c r="BI47" s="59">
        <f>SUM(BI39:BI46)</f>
        <v>0</v>
      </c>
      <c r="BJ47" s="60" t="str">
        <f>IF(BH47&gt;0,BH47/BH$37,"-")</f>
        <v>-</v>
      </c>
      <c r="BK47" s="60" t="str">
        <f>IF(BI47&gt;0,BI47/BI$37,"-")</f>
        <v>-</v>
      </c>
      <c r="BL47" s="61" t="str">
        <f>IF(BH47&gt;0,BI47/BH47,"-")</f>
        <v>-</v>
      </c>
      <c r="BM47" s="58">
        <f>SUM(BM39:BM46)</f>
        <v>0</v>
      </c>
      <c r="BN47" s="59">
        <f>SUM(BN39:BN46)</f>
        <v>0</v>
      </c>
      <c r="BO47" s="60" t="str">
        <f>IF(BM47&gt;0,BM47/BM$37,"-")</f>
        <v>-</v>
      </c>
      <c r="BP47" s="60" t="str">
        <f>IF(BN47&gt;0,BN47/BN$37,"-")</f>
        <v>-</v>
      </c>
      <c r="BQ47" s="61" t="str">
        <f>IF(BM47&gt;0,BN47/BM47,"-")</f>
        <v>-</v>
      </c>
      <c r="BR47" s="58">
        <f>SUM(BR39:BR46)</f>
        <v>0</v>
      </c>
      <c r="BS47" s="59">
        <f>SUM(BS39:BS46)</f>
        <v>0</v>
      </c>
      <c r="BT47" s="60" t="str">
        <f>IF(BR47&gt;0,BR47/BR$37,"-")</f>
        <v>-</v>
      </c>
      <c r="BU47" s="60" t="str">
        <f>IF(BS47&gt;0,BS47/BS$37,"-")</f>
        <v>-</v>
      </c>
      <c r="BV47" s="61" t="str">
        <f>IF(BR47&gt;0,BS47/BR47,"-")</f>
        <v>-</v>
      </c>
      <c r="BX47" s="70">
        <f>SUM(BX39:BX46)</f>
        <v>0</v>
      </c>
      <c r="BY47" s="59">
        <f>SUM(BY39:BY46)</f>
        <v>0</v>
      </c>
      <c r="BZ47" s="60" t="str">
        <f>IF(BX47&gt;0,BX47/BX$37,"-")</f>
        <v>-</v>
      </c>
      <c r="CA47" s="60" t="str">
        <f>IF(BY47&gt;0,BY47/BY$37,"-")</f>
        <v>-</v>
      </c>
      <c r="CB47" s="61" t="str">
        <f>IF(BX47&gt;0,BY47/BX47,"-")</f>
        <v>-</v>
      </c>
    </row>
    <row r="48" spans="2:80" s="3" customFormat="1" ht="15.65" thickTop="1" thickBot="1" x14ac:dyDescent="0.35">
      <c r="D48" s="57"/>
      <c r="E48" s="44"/>
      <c r="F48" s="45"/>
      <c r="G48" s="45"/>
      <c r="H48" s="57"/>
      <c r="I48" s="57"/>
      <c r="J48" s="44"/>
      <c r="K48" s="45"/>
      <c r="L48" s="45"/>
      <c r="M48" s="57"/>
      <c r="N48" s="57"/>
      <c r="O48" s="44"/>
      <c r="P48" s="45"/>
      <c r="Q48" s="45"/>
      <c r="R48" s="57"/>
      <c r="S48" s="57"/>
      <c r="T48" s="44"/>
      <c r="U48" s="45"/>
      <c r="V48" s="45"/>
      <c r="W48" s="57"/>
      <c r="X48" s="57"/>
      <c r="Y48" s="44"/>
      <c r="Z48" s="45"/>
      <c r="AA48" s="45"/>
      <c r="AB48" s="57"/>
      <c r="AC48" s="57"/>
      <c r="AD48" s="44"/>
      <c r="AE48" s="45"/>
      <c r="AF48" s="45"/>
      <c r="AG48" s="57"/>
      <c r="AH48" s="57"/>
      <c r="AI48" s="44"/>
      <c r="AJ48" s="45"/>
      <c r="AK48" s="45"/>
      <c r="AL48" s="57"/>
      <c r="AM48" s="9"/>
      <c r="AN48" s="57"/>
      <c r="AO48" s="44"/>
      <c r="AP48" s="45"/>
      <c r="AQ48" s="45"/>
      <c r="AR48" s="57"/>
      <c r="AS48" s="57"/>
      <c r="AT48" s="44"/>
      <c r="AU48" s="45"/>
      <c r="AV48" s="45"/>
      <c r="AW48" s="57"/>
      <c r="AX48" s="57"/>
      <c r="AY48" s="44"/>
      <c r="AZ48" s="45"/>
      <c r="BA48" s="45"/>
      <c r="BB48" s="57"/>
      <c r="BC48" s="57"/>
      <c r="BD48" s="44"/>
      <c r="BE48" s="45"/>
      <c r="BF48" s="45"/>
      <c r="BG48" s="57"/>
      <c r="BH48" s="57"/>
      <c r="BI48" s="44"/>
      <c r="BJ48" s="45"/>
      <c r="BK48" s="45"/>
      <c r="BL48" s="57"/>
      <c r="BM48" s="57"/>
      <c r="BN48" s="44"/>
      <c r="BO48" s="45"/>
      <c r="BP48" s="45"/>
      <c r="BQ48" s="57"/>
      <c r="BR48" s="57"/>
      <c r="BS48" s="44"/>
      <c r="BT48" s="45"/>
      <c r="BU48" s="45"/>
      <c r="BV48" s="57"/>
      <c r="BX48" s="57"/>
      <c r="BY48" s="44"/>
      <c r="BZ48" s="45"/>
      <c r="CA48" s="45"/>
      <c r="CB48" s="57"/>
    </row>
    <row r="49" spans="2:80" s="3" customFormat="1" ht="8.15" customHeight="1" thickTop="1" thickBot="1" x14ac:dyDescent="0.35">
      <c r="B49" s="19"/>
      <c r="C49" s="19"/>
      <c r="D49" s="62"/>
      <c r="E49" s="63"/>
      <c r="F49" s="64"/>
      <c r="G49" s="64"/>
      <c r="H49" s="62"/>
      <c r="I49" s="62"/>
      <c r="J49" s="63"/>
      <c r="K49" s="64"/>
      <c r="L49" s="64"/>
      <c r="M49" s="62"/>
      <c r="N49" s="62"/>
      <c r="O49" s="63"/>
      <c r="P49" s="64"/>
      <c r="Q49" s="64"/>
      <c r="R49" s="62"/>
      <c r="S49" s="62"/>
      <c r="T49" s="63"/>
      <c r="U49" s="64"/>
      <c r="V49" s="64"/>
      <c r="W49" s="62"/>
      <c r="X49" s="62"/>
      <c r="Y49" s="63"/>
      <c r="Z49" s="64"/>
      <c r="AA49" s="64"/>
      <c r="AB49" s="62"/>
      <c r="AC49" s="62"/>
      <c r="AD49" s="63"/>
      <c r="AE49" s="64"/>
      <c r="AF49" s="64"/>
      <c r="AG49" s="62"/>
      <c r="AH49" s="62"/>
      <c r="AI49" s="63"/>
      <c r="AJ49" s="64"/>
      <c r="AK49" s="64"/>
      <c r="AL49" s="62"/>
      <c r="AM49" s="19"/>
      <c r="AN49" s="62"/>
      <c r="AO49" s="63"/>
      <c r="AP49" s="64"/>
      <c r="AQ49" s="64"/>
      <c r="AR49" s="62"/>
      <c r="AS49" s="62"/>
      <c r="AT49" s="63"/>
      <c r="AU49" s="64"/>
      <c r="AV49" s="64"/>
      <c r="AW49" s="62"/>
      <c r="AX49" s="62"/>
      <c r="AY49" s="63"/>
      <c r="AZ49" s="64"/>
      <c r="BA49" s="64"/>
      <c r="BB49" s="62"/>
      <c r="BC49" s="62"/>
      <c r="BD49" s="63"/>
      <c r="BE49" s="64"/>
      <c r="BF49" s="64"/>
      <c r="BG49" s="62"/>
      <c r="BH49" s="62"/>
      <c r="BI49" s="63"/>
      <c r="BJ49" s="64"/>
      <c r="BK49" s="64"/>
      <c r="BL49" s="62"/>
      <c r="BM49" s="62"/>
      <c r="BN49" s="63"/>
      <c r="BO49" s="64"/>
      <c r="BP49" s="64"/>
      <c r="BQ49" s="62"/>
      <c r="BR49" s="62"/>
      <c r="BS49" s="63"/>
      <c r="BT49" s="64"/>
      <c r="BU49" s="64"/>
      <c r="BV49" s="62"/>
      <c r="BW49" s="19"/>
      <c r="BX49" s="62"/>
      <c r="BY49" s="63"/>
      <c r="BZ49" s="64"/>
      <c r="CA49" s="64"/>
      <c r="CB49" s="62"/>
    </row>
    <row r="50" spans="2:80" s="3" customFormat="1" ht="7.55" customHeight="1" thickTop="1" thickBot="1" x14ac:dyDescent="0.35">
      <c r="D50" s="57"/>
      <c r="E50" s="44"/>
      <c r="F50" s="45"/>
      <c r="G50" s="45"/>
      <c r="H50" s="57"/>
      <c r="I50" s="57"/>
      <c r="J50" s="44"/>
      <c r="K50" s="45"/>
      <c r="L50" s="45"/>
      <c r="M50" s="57"/>
      <c r="N50" s="57"/>
      <c r="O50" s="44"/>
      <c r="P50" s="45"/>
      <c r="Q50" s="45"/>
      <c r="R50" s="57"/>
      <c r="S50" s="57"/>
      <c r="T50" s="44"/>
      <c r="U50" s="45"/>
      <c r="V50" s="45"/>
      <c r="W50" s="57"/>
      <c r="X50" s="57"/>
      <c r="Y50" s="44"/>
      <c r="Z50" s="45"/>
      <c r="AA50" s="45"/>
      <c r="AB50" s="57"/>
      <c r="AC50" s="57"/>
      <c r="AD50" s="44"/>
      <c r="AE50" s="45"/>
      <c r="AF50" s="45"/>
      <c r="AG50" s="57"/>
      <c r="AH50" s="57"/>
      <c r="AI50" s="44"/>
      <c r="AJ50" s="45"/>
      <c r="AK50" s="45"/>
      <c r="AL50" s="57"/>
      <c r="AM50" s="9"/>
      <c r="AN50" s="57"/>
      <c r="AO50" s="44"/>
      <c r="AP50" s="45"/>
      <c r="AQ50" s="45"/>
      <c r="AR50" s="57"/>
      <c r="AS50" s="57"/>
      <c r="AT50" s="44"/>
      <c r="AU50" s="45"/>
      <c r="AV50" s="45"/>
      <c r="AW50" s="57"/>
      <c r="AX50" s="57"/>
      <c r="AY50" s="44"/>
      <c r="AZ50" s="45"/>
      <c r="BA50" s="45"/>
      <c r="BB50" s="57"/>
      <c r="BC50" s="57"/>
      <c r="BD50" s="44"/>
      <c r="BE50" s="45"/>
      <c r="BF50" s="45"/>
      <c r="BG50" s="57"/>
      <c r="BH50" s="57"/>
      <c r="BI50" s="44"/>
      <c r="BJ50" s="45"/>
      <c r="BK50" s="45"/>
      <c r="BL50" s="57"/>
      <c r="BM50" s="57"/>
      <c r="BN50" s="44"/>
      <c r="BO50" s="45"/>
      <c r="BP50" s="45"/>
      <c r="BQ50" s="57"/>
      <c r="BR50" s="57"/>
      <c r="BS50" s="44"/>
      <c r="BT50" s="45"/>
      <c r="BU50" s="45"/>
      <c r="BV50" s="57"/>
      <c r="BX50" s="57"/>
      <c r="BY50" s="44"/>
      <c r="BZ50" s="45"/>
      <c r="CA50" s="45"/>
      <c r="CB50" s="57"/>
    </row>
    <row r="51" spans="2:80" s="3" customFormat="1" ht="16.600000000000001" customHeight="1" outlineLevel="1" thickTop="1" thickBot="1" x14ac:dyDescent="0.35">
      <c r="B51" s="26" t="s">
        <v>5</v>
      </c>
      <c r="C51" s="15" t="s">
        <v>6</v>
      </c>
      <c r="D51" s="26" t="s">
        <v>7</v>
      </c>
      <c r="E51" s="28" t="s">
        <v>8</v>
      </c>
      <c r="F51" s="27"/>
      <c r="G51" s="28"/>
      <c r="H51" s="15" t="s">
        <v>9</v>
      </c>
      <c r="I51" s="26" t="s">
        <v>7</v>
      </c>
      <c r="J51" s="28" t="s">
        <v>8</v>
      </c>
      <c r="K51" s="27"/>
      <c r="L51" s="28"/>
      <c r="M51" s="15" t="s">
        <v>9</v>
      </c>
      <c r="N51" s="26" t="s">
        <v>7</v>
      </c>
      <c r="O51" s="28" t="s">
        <v>8</v>
      </c>
      <c r="P51" s="27"/>
      <c r="Q51" s="28"/>
      <c r="R51" s="15" t="s">
        <v>9</v>
      </c>
      <c r="S51" s="26" t="s">
        <v>7</v>
      </c>
      <c r="T51" s="28" t="s">
        <v>8</v>
      </c>
      <c r="U51" s="27"/>
      <c r="V51" s="28"/>
      <c r="W51" s="15" t="s">
        <v>9</v>
      </c>
      <c r="X51" s="26" t="s">
        <v>7</v>
      </c>
      <c r="Y51" s="28" t="s">
        <v>8</v>
      </c>
      <c r="Z51" s="27"/>
      <c r="AA51" s="28"/>
      <c r="AB51" s="15" t="s">
        <v>9</v>
      </c>
      <c r="AC51" s="26" t="s">
        <v>7</v>
      </c>
      <c r="AD51" s="28" t="s">
        <v>8</v>
      </c>
      <c r="AE51" s="27"/>
      <c r="AF51" s="28"/>
      <c r="AG51" s="15" t="s">
        <v>9</v>
      </c>
      <c r="AH51" s="26" t="s">
        <v>7</v>
      </c>
      <c r="AI51" s="28" t="s">
        <v>8</v>
      </c>
      <c r="AJ51" s="27"/>
      <c r="AK51" s="28"/>
      <c r="AL51" s="15" t="s">
        <v>9</v>
      </c>
      <c r="AM51" s="9"/>
      <c r="AN51" s="26" t="s">
        <v>7</v>
      </c>
      <c r="AO51" s="28" t="s">
        <v>8</v>
      </c>
      <c r="AP51" s="27"/>
      <c r="AQ51" s="28"/>
      <c r="AR51" s="15" t="s">
        <v>9</v>
      </c>
      <c r="AS51" s="26" t="s">
        <v>7</v>
      </c>
      <c r="AT51" s="28" t="s">
        <v>8</v>
      </c>
      <c r="AU51" s="27"/>
      <c r="AV51" s="28"/>
      <c r="AW51" s="15" t="s">
        <v>9</v>
      </c>
      <c r="AX51" s="26" t="s">
        <v>7</v>
      </c>
      <c r="AY51" s="28" t="s">
        <v>8</v>
      </c>
      <c r="AZ51" s="27"/>
      <c r="BA51" s="28"/>
      <c r="BB51" s="15" t="s">
        <v>9</v>
      </c>
      <c r="BC51" s="26" t="s">
        <v>7</v>
      </c>
      <c r="BD51" s="28" t="s">
        <v>8</v>
      </c>
      <c r="BE51" s="27"/>
      <c r="BF51" s="28"/>
      <c r="BG51" s="15" t="s">
        <v>9</v>
      </c>
      <c r="BH51" s="26" t="s">
        <v>7</v>
      </c>
      <c r="BI51" s="28" t="s">
        <v>8</v>
      </c>
      <c r="BJ51" s="27"/>
      <c r="BK51" s="28"/>
      <c r="BL51" s="15" t="s">
        <v>9</v>
      </c>
      <c r="BM51" s="26" t="s">
        <v>7</v>
      </c>
      <c r="BN51" s="28" t="s">
        <v>8</v>
      </c>
      <c r="BO51" s="27"/>
      <c r="BP51" s="28"/>
      <c r="BQ51" s="15" t="s">
        <v>9</v>
      </c>
      <c r="BR51" s="26" t="s">
        <v>7</v>
      </c>
      <c r="BS51" s="28" t="s">
        <v>8</v>
      </c>
      <c r="BT51" s="27"/>
      <c r="BU51" s="28"/>
      <c r="BV51" s="15" t="s">
        <v>9</v>
      </c>
      <c r="BX51" s="26" t="s">
        <v>7</v>
      </c>
      <c r="BY51" s="28" t="s">
        <v>8</v>
      </c>
      <c r="BZ51" s="27"/>
      <c r="CA51" s="28"/>
      <c r="CB51" s="15" t="s">
        <v>9</v>
      </c>
    </row>
    <row r="52" spans="2:80" s="3" customFormat="1" ht="15.65" thickTop="1" thickBot="1" x14ac:dyDescent="0.35">
      <c r="B52" s="24" t="s">
        <v>19</v>
      </c>
      <c r="C52" s="8" t="s">
        <v>4</v>
      </c>
      <c r="D52" s="35">
        <f>D4</f>
        <v>0</v>
      </c>
      <c r="E52" s="36">
        <f>E4</f>
        <v>0</v>
      </c>
      <c r="F52" s="37" t="str">
        <f>IF(D52=0,"-",D52/D53)</f>
        <v>-</v>
      </c>
      <c r="G52" s="37" t="str">
        <f>IF(E52=0,"-",E52/E53)</f>
        <v>-</v>
      </c>
      <c r="H52" s="38" t="str">
        <f>IF(D52&gt;0,E52/D52,"-")</f>
        <v>-</v>
      </c>
      <c r="I52" s="35">
        <f>I4</f>
        <v>0</v>
      </c>
      <c r="J52" s="36">
        <f>J4</f>
        <v>0</v>
      </c>
      <c r="K52" s="37" t="str">
        <f>IF(I52=0,"-",I52/I53)</f>
        <v>-</v>
      </c>
      <c r="L52" s="37" t="str">
        <f>IF(J52=0,"-",J52/J53)</f>
        <v>-</v>
      </c>
      <c r="M52" s="38" t="str">
        <f>IF(I52&gt;0,J52/I52,"-")</f>
        <v>-</v>
      </c>
      <c r="N52" s="35">
        <f>N4</f>
        <v>0</v>
      </c>
      <c r="O52" s="36">
        <f>O4</f>
        <v>0</v>
      </c>
      <c r="P52" s="37" t="str">
        <f>IF(N52=0,"-",N52/N53)</f>
        <v>-</v>
      </c>
      <c r="Q52" s="37" t="str">
        <f>IF(O52=0,"-",O52/O53)</f>
        <v>-</v>
      </c>
      <c r="R52" s="38" t="str">
        <f>IF(N52&gt;0,O52/N52,"-")</f>
        <v>-</v>
      </c>
      <c r="S52" s="35">
        <f>S4</f>
        <v>0</v>
      </c>
      <c r="T52" s="36">
        <f>T4</f>
        <v>0</v>
      </c>
      <c r="U52" s="37" t="str">
        <f>IF(S52=0,"-",S52/S53)</f>
        <v>-</v>
      </c>
      <c r="V52" s="37" t="str">
        <f>IF(T52=0,"-",T52/T53)</f>
        <v>-</v>
      </c>
      <c r="W52" s="38" t="str">
        <f>IF(S52&gt;0,T52/S52,"-")</f>
        <v>-</v>
      </c>
      <c r="X52" s="35">
        <f>X4</f>
        <v>0</v>
      </c>
      <c r="Y52" s="36">
        <f>Y4</f>
        <v>0</v>
      </c>
      <c r="Z52" s="37" t="str">
        <f>IF(X52=0,"-",X52/X53)</f>
        <v>-</v>
      </c>
      <c r="AA52" s="37" t="str">
        <f>IF(Y52=0,"-",Y52/Y53)</f>
        <v>-</v>
      </c>
      <c r="AB52" s="38" t="str">
        <f>IF(X52&gt;0,Y52/X52,"-")</f>
        <v>-</v>
      </c>
      <c r="AC52" s="35">
        <f>AC4</f>
        <v>0</v>
      </c>
      <c r="AD52" s="36">
        <f>AD4</f>
        <v>0</v>
      </c>
      <c r="AE52" s="37" t="str">
        <f>IF(AC52=0,"-",AC52/AC53)</f>
        <v>-</v>
      </c>
      <c r="AF52" s="37" t="str">
        <f>IF(AD52=0,"-",AD52/AD53)</f>
        <v>-</v>
      </c>
      <c r="AG52" s="38" t="str">
        <f>IF(AC52&gt;0,AD52/AC52,"-")</f>
        <v>-</v>
      </c>
      <c r="AH52" s="35">
        <f>AH4</f>
        <v>0</v>
      </c>
      <c r="AI52" s="36">
        <f>AI4</f>
        <v>0</v>
      </c>
      <c r="AJ52" s="37" t="str">
        <f>IF(AH52=0,"-",AH52/AH53)</f>
        <v>-</v>
      </c>
      <c r="AK52" s="37" t="str">
        <f>IF(AI52=0,"-",AI52/AI53)</f>
        <v>-</v>
      </c>
      <c r="AL52" s="38" t="str">
        <f>IF(AH52&gt;0,AI52/AH52,"-")</f>
        <v>-</v>
      </c>
      <c r="AM52" s="10"/>
      <c r="AN52" s="35">
        <f>AN4</f>
        <v>0</v>
      </c>
      <c r="AO52" s="36">
        <f>AO4</f>
        <v>0</v>
      </c>
      <c r="AP52" s="37" t="str">
        <f>IF(AN52=0,"-",AN52/AN53)</f>
        <v>-</v>
      </c>
      <c r="AQ52" s="37" t="str">
        <f>IF(AO52=0,"-",AO52/AO53)</f>
        <v>-</v>
      </c>
      <c r="AR52" s="38" t="str">
        <f>IF(AN52&gt;0,AO52/AN52,"-")</f>
        <v>-</v>
      </c>
      <c r="AS52" s="35">
        <f>AS4</f>
        <v>0</v>
      </c>
      <c r="AT52" s="36">
        <f>AT4</f>
        <v>0</v>
      </c>
      <c r="AU52" s="37" t="str">
        <f>IF(AS52=0,"-",AS52/AS53)</f>
        <v>-</v>
      </c>
      <c r="AV52" s="37" t="str">
        <f>IF(AT52=0,"-",AT52/AT53)</f>
        <v>-</v>
      </c>
      <c r="AW52" s="38" t="str">
        <f>IF(AS52&gt;0,AT52/AS52,"-")</f>
        <v>-</v>
      </c>
      <c r="AX52" s="35">
        <f>AX4</f>
        <v>0</v>
      </c>
      <c r="AY52" s="36">
        <f>AY4</f>
        <v>0</v>
      </c>
      <c r="AZ52" s="37" t="str">
        <f>IF(AX52=0,"-",AX52/AX53)</f>
        <v>-</v>
      </c>
      <c r="BA52" s="37" t="str">
        <f>IF(AY52=0,"-",AY52/AY53)</f>
        <v>-</v>
      </c>
      <c r="BB52" s="38" t="str">
        <f>IF(AX52&gt;0,AY52/AX52,"-")</f>
        <v>-</v>
      </c>
      <c r="BC52" s="35">
        <f>BC4</f>
        <v>0</v>
      </c>
      <c r="BD52" s="36">
        <f>BD4</f>
        <v>0</v>
      </c>
      <c r="BE52" s="37" t="str">
        <f>IF(BC52=0,"-",BC52/BC53)</f>
        <v>-</v>
      </c>
      <c r="BF52" s="37" t="str">
        <f>IF(BD52=0,"-",BD52/BD53)</f>
        <v>-</v>
      </c>
      <c r="BG52" s="38" t="str">
        <f>IF(BC52&gt;0,BD52/BC52,"-")</f>
        <v>-</v>
      </c>
      <c r="BH52" s="35">
        <f>BH4</f>
        <v>0</v>
      </c>
      <c r="BI52" s="36">
        <f>BI4</f>
        <v>0</v>
      </c>
      <c r="BJ52" s="37" t="str">
        <f>IF(BH52=0,"-",BH52/BH53)</f>
        <v>-</v>
      </c>
      <c r="BK52" s="37" t="str">
        <f>IF(BI52=0,"-",BI52/BI53)</f>
        <v>-</v>
      </c>
      <c r="BL52" s="38" t="str">
        <f>IF(BH52&gt;0,BI52/BH52,"-")</f>
        <v>-</v>
      </c>
      <c r="BM52" s="35">
        <f>BM4</f>
        <v>0</v>
      </c>
      <c r="BN52" s="36">
        <f>BN4</f>
        <v>0</v>
      </c>
      <c r="BO52" s="37" t="str">
        <f>IF(BM52=0,"-",BM52/BM53)</f>
        <v>-</v>
      </c>
      <c r="BP52" s="37" t="str">
        <f>IF(BN52=0,"-",BN52/BN53)</f>
        <v>-</v>
      </c>
      <c r="BQ52" s="38" t="str">
        <f>IF(BM52&gt;0,BN52/BM52,"-")</f>
        <v>-</v>
      </c>
      <c r="BR52" s="35">
        <f>BR4</f>
        <v>0</v>
      </c>
      <c r="BS52" s="36">
        <f>BS4</f>
        <v>0</v>
      </c>
      <c r="BT52" s="37" t="str">
        <f>IF(BR52=0,"-",BR52/BR53)</f>
        <v>-</v>
      </c>
      <c r="BU52" s="37" t="str">
        <f>IF(BS52=0,"-",BS52/BS53)</f>
        <v>-</v>
      </c>
      <c r="BV52" s="38" t="str">
        <f>IF(BR52&gt;0,BS52/BR52,"-")</f>
        <v>-</v>
      </c>
      <c r="BX52" s="35">
        <f>BX4</f>
        <v>0</v>
      </c>
      <c r="BY52" s="36">
        <f>BY4</f>
        <v>0</v>
      </c>
      <c r="BZ52" s="37" t="str">
        <f>IF(BX52=0,"-",BX52/BX53)</f>
        <v>-</v>
      </c>
      <c r="CA52" s="37" t="str">
        <f>IF(BY52=0,"-",BY52/BY53)</f>
        <v>-</v>
      </c>
      <c r="CB52" s="38" t="str">
        <f>IF(BX52&gt;0,BY52/BX52,"-")</f>
        <v>-</v>
      </c>
    </row>
    <row r="53" spans="2:80" s="3" customFormat="1" ht="15.65" thickTop="1" thickBot="1" x14ac:dyDescent="0.35">
      <c r="B53" s="6" t="s">
        <v>3</v>
      </c>
      <c r="C53" s="7" t="s">
        <v>4</v>
      </c>
      <c r="D53" s="39">
        <f>SUM(D52:D52)</f>
        <v>0</v>
      </c>
      <c r="E53" s="40">
        <f>SUM(E52:E52)</f>
        <v>0</v>
      </c>
      <c r="F53" s="41" t="str">
        <f>IF(D53=0,"-",D53/D87)</f>
        <v>-</v>
      </c>
      <c r="G53" s="41" t="str">
        <f>IF(E53=0,"-",E53/E87)</f>
        <v>-</v>
      </c>
      <c r="H53" s="42" t="str">
        <f>IF(E53=0,"-",E53/D53)</f>
        <v>-</v>
      </c>
      <c r="I53" s="39">
        <f>SUM(I52:I52)</f>
        <v>0</v>
      </c>
      <c r="J53" s="40">
        <f>SUM(J52:J52)</f>
        <v>0</v>
      </c>
      <c r="K53" s="41" t="str">
        <f>IF(I53=0,"-",I53/I87)</f>
        <v>-</v>
      </c>
      <c r="L53" s="41" t="str">
        <f>IF(J53=0,"-",J53/J87)</f>
        <v>-</v>
      </c>
      <c r="M53" s="42" t="str">
        <f>IF(J53=0,"-",J53/I53)</f>
        <v>-</v>
      </c>
      <c r="N53" s="39">
        <f>SUM(N52:N52)</f>
        <v>0</v>
      </c>
      <c r="O53" s="40">
        <f>SUM(O52:O52)</f>
        <v>0</v>
      </c>
      <c r="P53" s="41" t="str">
        <f>IF(N53=0,"-",N53/N87)</f>
        <v>-</v>
      </c>
      <c r="Q53" s="41" t="str">
        <f>IF(O53=0,"-",O53/O87)</f>
        <v>-</v>
      </c>
      <c r="R53" s="42" t="str">
        <f>IF(O53=0,"-",O53/N53)</f>
        <v>-</v>
      </c>
      <c r="S53" s="39">
        <f>SUM(S52:S52)</f>
        <v>0</v>
      </c>
      <c r="T53" s="40">
        <f>SUM(T52:T52)</f>
        <v>0</v>
      </c>
      <c r="U53" s="41" t="str">
        <f>IF(S53=0,"-",S53/S87)</f>
        <v>-</v>
      </c>
      <c r="V53" s="41" t="str">
        <f>IF(T53=0,"-",T53/T87)</f>
        <v>-</v>
      </c>
      <c r="W53" s="42" t="str">
        <f>IF(T53=0,"-",T53/S53)</f>
        <v>-</v>
      </c>
      <c r="X53" s="39">
        <f>SUM(X52:X52)</f>
        <v>0</v>
      </c>
      <c r="Y53" s="40">
        <f>SUM(Y52:Y52)</f>
        <v>0</v>
      </c>
      <c r="Z53" s="41" t="str">
        <f>IF(X53=0,"-",X53/X87)</f>
        <v>-</v>
      </c>
      <c r="AA53" s="41" t="str">
        <f>IF(Y53=0,"-",Y53/Y87)</f>
        <v>-</v>
      </c>
      <c r="AB53" s="42" t="str">
        <f>IF(Y53=0,"-",Y53/X53)</f>
        <v>-</v>
      </c>
      <c r="AC53" s="39">
        <f>SUM(AC52:AC52)</f>
        <v>0</v>
      </c>
      <c r="AD53" s="40">
        <f>SUM(AD52:AD52)</f>
        <v>0</v>
      </c>
      <c r="AE53" s="41" t="str">
        <f>IF(AC53=0,"-",AC53/AC87)</f>
        <v>-</v>
      </c>
      <c r="AF53" s="41" t="str">
        <f>IF(AD53=0,"-",AD53/AD87)</f>
        <v>-</v>
      </c>
      <c r="AG53" s="42" t="str">
        <f>IF(AD53=0,"-",AD53/AC53)</f>
        <v>-</v>
      </c>
      <c r="AH53" s="39">
        <f>SUM(AH52:AH52)</f>
        <v>0</v>
      </c>
      <c r="AI53" s="40">
        <f>SUM(AI52:AI52)</f>
        <v>0</v>
      </c>
      <c r="AJ53" s="41" t="str">
        <f>IF(AH53=0,"-",AH53/AH87)</f>
        <v>-</v>
      </c>
      <c r="AK53" s="41" t="str">
        <f>IF(AI53=0,"-",AI53/AI87)</f>
        <v>-</v>
      </c>
      <c r="AL53" s="42" t="str">
        <f>IF(AI53=0,"-",AI53/AH53)</f>
        <v>-</v>
      </c>
      <c r="AM53" s="16"/>
      <c r="AN53" s="39">
        <f>SUM(AN52:AN52)</f>
        <v>0</v>
      </c>
      <c r="AO53" s="40">
        <f>SUM(AO52:AO52)</f>
        <v>0</v>
      </c>
      <c r="AP53" s="41" t="str">
        <f>IF(AN53=0,"-",AN53/AN87)</f>
        <v>-</v>
      </c>
      <c r="AQ53" s="41" t="str">
        <f>IF(AO53=0,"-",AO53/AO87)</f>
        <v>-</v>
      </c>
      <c r="AR53" s="42" t="str">
        <f>IF(AO53=0,"-",AO53/AN53)</f>
        <v>-</v>
      </c>
      <c r="AS53" s="39">
        <f>SUM(AS52:AS52)</f>
        <v>0</v>
      </c>
      <c r="AT53" s="40">
        <f>SUM(AT52:AT52)</f>
        <v>0</v>
      </c>
      <c r="AU53" s="41" t="str">
        <f>IF(AS53=0,"-",AS53/AS87)</f>
        <v>-</v>
      </c>
      <c r="AV53" s="41" t="str">
        <f>IF(AT53=0,"-",AT53/AT87)</f>
        <v>-</v>
      </c>
      <c r="AW53" s="42" t="str">
        <f>IF(AT53=0,"-",AT53/AS53)</f>
        <v>-</v>
      </c>
      <c r="AX53" s="39">
        <f>SUM(AX52:AX52)</f>
        <v>0</v>
      </c>
      <c r="AY53" s="40">
        <f>SUM(AY52:AY52)</f>
        <v>0</v>
      </c>
      <c r="AZ53" s="41" t="str">
        <f>IF(AX53=0,"-",AX53/AX87)</f>
        <v>-</v>
      </c>
      <c r="BA53" s="41" t="str">
        <f>IF(AY53=0,"-",AY53/AY87)</f>
        <v>-</v>
      </c>
      <c r="BB53" s="42" t="str">
        <f>IF(AY53=0,"-",AY53/AX53)</f>
        <v>-</v>
      </c>
      <c r="BC53" s="39">
        <f>SUM(BC52:BC52)</f>
        <v>0</v>
      </c>
      <c r="BD53" s="40">
        <f>SUM(BD52:BD52)</f>
        <v>0</v>
      </c>
      <c r="BE53" s="41" t="str">
        <f>IF(BC53=0,"-",BC53/BC87)</f>
        <v>-</v>
      </c>
      <c r="BF53" s="41" t="str">
        <f>IF(BD53=0,"-",BD53/BD87)</f>
        <v>-</v>
      </c>
      <c r="BG53" s="42" t="str">
        <f>IF(BD53=0,"-",BD53/BC53)</f>
        <v>-</v>
      </c>
      <c r="BH53" s="39">
        <f>SUM(BH52:BH52)</f>
        <v>0</v>
      </c>
      <c r="BI53" s="40">
        <f>SUM(BI52:BI52)</f>
        <v>0</v>
      </c>
      <c r="BJ53" s="41" t="str">
        <f>IF(BH53=0,"-",BH53/BH87)</f>
        <v>-</v>
      </c>
      <c r="BK53" s="41" t="str">
        <f>IF(BI53=0,"-",BI53/BI87)</f>
        <v>-</v>
      </c>
      <c r="BL53" s="42" t="str">
        <f>IF(BI53=0,"-",BI53/BH53)</f>
        <v>-</v>
      </c>
      <c r="BM53" s="39">
        <f>SUM(BM52:BM52)</f>
        <v>0</v>
      </c>
      <c r="BN53" s="40">
        <f>SUM(BN52:BN52)</f>
        <v>0</v>
      </c>
      <c r="BO53" s="41" t="str">
        <f>IF(BM53=0,"-",BM53/BM87)</f>
        <v>-</v>
      </c>
      <c r="BP53" s="41" t="str">
        <f>IF(BN53=0,"-",BN53/BN87)</f>
        <v>-</v>
      </c>
      <c r="BQ53" s="42" t="str">
        <f>IF(BN53=0,"-",BN53/BM53)</f>
        <v>-</v>
      </c>
      <c r="BR53" s="39">
        <f>SUM(BR52:BR52)</f>
        <v>0</v>
      </c>
      <c r="BS53" s="40">
        <f>SUM(BS52:BS52)</f>
        <v>0</v>
      </c>
      <c r="BT53" s="41" t="str">
        <f>IF(BR53=0,"-",BR53/BR87)</f>
        <v>-</v>
      </c>
      <c r="BU53" s="41" t="str">
        <f>IF(BS53=0,"-",BS53/BS87)</f>
        <v>-</v>
      </c>
      <c r="BV53" s="42" t="str">
        <f>IF(BS53=0,"-",BS53/BR53)</f>
        <v>-</v>
      </c>
      <c r="BX53" s="39">
        <f>SUM(BX52:BX52)</f>
        <v>0</v>
      </c>
      <c r="BY53" s="40">
        <f>SUM(BY52:BY52)</f>
        <v>0</v>
      </c>
      <c r="BZ53" s="41" t="str">
        <f>IF(BX53=0,"-",BX53/BX87)</f>
        <v>-</v>
      </c>
      <c r="CA53" s="41" t="str">
        <f>IF(BY53=0,"-",BY53/BY87)</f>
        <v>-</v>
      </c>
      <c r="CB53" s="42" t="str">
        <f>IF(BY53=0,"-",BY53/BX53)</f>
        <v>-</v>
      </c>
    </row>
    <row r="54" spans="2:80" s="3" customFormat="1" ht="5.5" customHeight="1" outlineLevel="1" thickTop="1" thickBot="1" x14ac:dyDescent="0.35">
      <c r="D54" s="57"/>
      <c r="E54" s="44"/>
      <c r="F54" s="45"/>
      <c r="G54" s="45"/>
      <c r="H54" s="57"/>
      <c r="I54" s="57"/>
      <c r="J54" s="44"/>
      <c r="K54" s="45"/>
      <c r="L54" s="45"/>
      <c r="M54" s="57"/>
      <c r="N54" s="57"/>
      <c r="O54" s="44"/>
      <c r="P54" s="45"/>
      <c r="Q54" s="45"/>
      <c r="R54" s="57"/>
      <c r="S54" s="57"/>
      <c r="T54" s="44"/>
      <c r="U54" s="45"/>
      <c r="V54" s="45"/>
      <c r="W54" s="57"/>
      <c r="X54" s="57"/>
      <c r="Y54" s="44"/>
      <c r="Z54" s="45"/>
      <c r="AA54" s="45"/>
      <c r="AB54" s="57"/>
      <c r="AC54" s="57"/>
      <c r="AD54" s="44"/>
      <c r="AE54" s="45"/>
      <c r="AF54" s="45"/>
      <c r="AG54" s="57"/>
      <c r="AH54" s="57"/>
      <c r="AI54" s="44"/>
      <c r="AJ54" s="45"/>
      <c r="AK54" s="45"/>
      <c r="AL54" s="57"/>
      <c r="AN54" s="57"/>
      <c r="AO54" s="44"/>
      <c r="AP54" s="45"/>
      <c r="AQ54" s="45"/>
      <c r="AR54" s="57"/>
      <c r="AS54" s="57"/>
      <c r="AT54" s="44"/>
      <c r="AU54" s="45"/>
      <c r="AV54" s="45"/>
      <c r="AW54" s="57"/>
      <c r="AX54" s="57"/>
      <c r="AY54" s="44"/>
      <c r="AZ54" s="45"/>
      <c r="BA54" s="45"/>
      <c r="BB54" s="57"/>
      <c r="BC54" s="57"/>
      <c r="BD54" s="44"/>
      <c r="BE54" s="45"/>
      <c r="BF54" s="45"/>
      <c r="BG54" s="57"/>
      <c r="BH54" s="57"/>
      <c r="BI54" s="44"/>
      <c r="BJ54" s="45"/>
      <c r="BK54" s="45"/>
      <c r="BL54" s="57"/>
      <c r="BM54" s="57"/>
      <c r="BN54" s="44"/>
      <c r="BO54" s="45"/>
      <c r="BP54" s="45"/>
      <c r="BQ54" s="57"/>
      <c r="BR54" s="57"/>
      <c r="BS54" s="44"/>
      <c r="BT54" s="45"/>
      <c r="BU54" s="45"/>
      <c r="BV54" s="57"/>
      <c r="BX54" s="57"/>
      <c r="BY54" s="44"/>
      <c r="BZ54" s="45"/>
      <c r="CA54" s="45"/>
      <c r="CB54" s="57"/>
    </row>
    <row r="55" spans="2:80" s="3" customFormat="1" ht="16" customHeight="1" outlineLevel="1" thickTop="1" x14ac:dyDescent="0.3">
      <c r="B55" s="137" t="s">
        <v>20</v>
      </c>
      <c r="C55" s="8" t="s">
        <v>17</v>
      </c>
      <c r="D55" s="65">
        <f>D7</f>
        <v>0</v>
      </c>
      <c r="E55" s="36">
        <f>E7</f>
        <v>0</v>
      </c>
      <c r="F55" s="37" t="str">
        <f t="shared" ref="F55:G57" si="305">IF(D55=0,"-",D55/D$58)</f>
        <v>-</v>
      </c>
      <c r="G55" s="37" t="str">
        <f t="shared" si="305"/>
        <v>-</v>
      </c>
      <c r="H55" s="38" t="str">
        <f t="shared" ref="H55:H62" si="306">IF(D55&gt;0,E55/D55,"-")</f>
        <v>-</v>
      </c>
      <c r="I55" s="65">
        <f>I7</f>
        <v>0</v>
      </c>
      <c r="J55" s="36">
        <f>J7</f>
        <v>0</v>
      </c>
      <c r="K55" s="37" t="str">
        <f t="shared" ref="K55:L57" si="307">IF(I55=0,"-",I55/I$58)</f>
        <v>-</v>
      </c>
      <c r="L55" s="37" t="str">
        <f t="shared" si="307"/>
        <v>-</v>
      </c>
      <c r="M55" s="38" t="str">
        <f t="shared" ref="M55:M62" si="308">IF(I55&gt;0,J55/I55,"-")</f>
        <v>-</v>
      </c>
      <c r="N55" s="65">
        <f>N7</f>
        <v>0</v>
      </c>
      <c r="O55" s="36">
        <f>O7</f>
        <v>0</v>
      </c>
      <c r="P55" s="37" t="str">
        <f t="shared" ref="P55:Q57" si="309">IF(N55=0,"-",N55/N$58)</f>
        <v>-</v>
      </c>
      <c r="Q55" s="37" t="str">
        <f t="shared" si="309"/>
        <v>-</v>
      </c>
      <c r="R55" s="38" t="str">
        <f t="shared" ref="R55:R62" si="310">IF(N55&gt;0,O55/N55,"-")</f>
        <v>-</v>
      </c>
      <c r="S55" s="65">
        <f>S7</f>
        <v>0</v>
      </c>
      <c r="T55" s="36">
        <f>T7</f>
        <v>0</v>
      </c>
      <c r="U55" s="37" t="str">
        <f t="shared" ref="U55:V57" si="311">IF(S55=0,"-",S55/S$58)</f>
        <v>-</v>
      </c>
      <c r="V55" s="37" t="str">
        <f t="shared" si="311"/>
        <v>-</v>
      </c>
      <c r="W55" s="38" t="str">
        <f t="shared" ref="W55:W62" si="312">IF(S55&gt;0,T55/S55,"-")</f>
        <v>-</v>
      </c>
      <c r="X55" s="65">
        <f>X7</f>
        <v>0</v>
      </c>
      <c r="Y55" s="36">
        <f>Y7</f>
        <v>0</v>
      </c>
      <c r="Z55" s="37" t="str">
        <f t="shared" ref="Z55:AA57" si="313">IF(X55=0,"-",X55/X$58)</f>
        <v>-</v>
      </c>
      <c r="AA55" s="37" t="str">
        <f t="shared" si="313"/>
        <v>-</v>
      </c>
      <c r="AB55" s="38" t="str">
        <f t="shared" ref="AB55:AB62" si="314">IF(X55&gt;0,Y55/X55,"-")</f>
        <v>-</v>
      </c>
      <c r="AC55" s="65">
        <f>AC7</f>
        <v>0</v>
      </c>
      <c r="AD55" s="36">
        <f>AD7</f>
        <v>0</v>
      </c>
      <c r="AE55" s="37" t="str">
        <f t="shared" ref="AE55:AF57" si="315">IF(AC55=0,"-",AC55/AC$58)</f>
        <v>-</v>
      </c>
      <c r="AF55" s="37" t="str">
        <f t="shared" si="315"/>
        <v>-</v>
      </c>
      <c r="AG55" s="38" t="str">
        <f t="shared" ref="AG55:AG62" si="316">IF(AC55&gt;0,AD55/AC55,"-")</f>
        <v>-</v>
      </c>
      <c r="AH55" s="65">
        <f>AH7</f>
        <v>0</v>
      </c>
      <c r="AI55" s="36">
        <f>AI7</f>
        <v>0</v>
      </c>
      <c r="AJ55" s="37" t="str">
        <f t="shared" ref="AJ55:AK57" si="317">IF(AH55=0,"-",AH55/AH$58)</f>
        <v>-</v>
      </c>
      <c r="AK55" s="37" t="str">
        <f t="shared" si="317"/>
        <v>-</v>
      </c>
      <c r="AL55" s="38" t="str">
        <f t="shared" ref="AL55:AL62" si="318">IF(AH55&gt;0,AI55/AH55,"-")</f>
        <v>-</v>
      </c>
      <c r="AM55" s="10"/>
      <c r="AN55" s="65">
        <f>AN7</f>
        <v>0</v>
      </c>
      <c r="AO55" s="36">
        <f>AO7</f>
        <v>0</v>
      </c>
      <c r="AP55" s="37" t="str">
        <f t="shared" ref="AP55:AQ57" si="319">IF(AN55=0,"-",AN55/AN$58)</f>
        <v>-</v>
      </c>
      <c r="AQ55" s="37" t="str">
        <f t="shared" si="319"/>
        <v>-</v>
      </c>
      <c r="AR55" s="38" t="str">
        <f t="shared" ref="AR55:AR62" si="320">IF(AN55&gt;0,AO55/AN55,"-")</f>
        <v>-</v>
      </c>
      <c r="AS55" s="65">
        <f>AS7</f>
        <v>0</v>
      </c>
      <c r="AT55" s="36">
        <f>AT7</f>
        <v>0</v>
      </c>
      <c r="AU55" s="37" t="str">
        <f t="shared" ref="AU55:AV57" si="321">IF(AS55=0,"-",AS55/AS$58)</f>
        <v>-</v>
      </c>
      <c r="AV55" s="37" t="str">
        <f t="shared" si="321"/>
        <v>-</v>
      </c>
      <c r="AW55" s="38" t="str">
        <f t="shared" ref="AW55:AW62" si="322">IF(AS55&gt;0,AT55/AS55,"-")</f>
        <v>-</v>
      </c>
      <c r="AX55" s="65">
        <f>AX7</f>
        <v>0</v>
      </c>
      <c r="AY55" s="36">
        <f>AY7</f>
        <v>0</v>
      </c>
      <c r="AZ55" s="37" t="str">
        <f t="shared" ref="AZ55:BA57" si="323">IF(AX55=0,"-",AX55/AX$58)</f>
        <v>-</v>
      </c>
      <c r="BA55" s="37" t="str">
        <f t="shared" si="323"/>
        <v>-</v>
      </c>
      <c r="BB55" s="38" t="str">
        <f t="shared" ref="BB55:BB62" si="324">IF(AX55&gt;0,AY55/AX55,"-")</f>
        <v>-</v>
      </c>
      <c r="BC55" s="65">
        <f>BC7</f>
        <v>0</v>
      </c>
      <c r="BD55" s="36">
        <f>BD7</f>
        <v>0</v>
      </c>
      <c r="BE55" s="37" t="str">
        <f t="shared" ref="BE55:BF57" si="325">IF(BC55=0,"-",BC55/BC$58)</f>
        <v>-</v>
      </c>
      <c r="BF55" s="37" t="str">
        <f t="shared" si="325"/>
        <v>-</v>
      </c>
      <c r="BG55" s="38" t="str">
        <f t="shared" ref="BG55:BG62" si="326">IF(BC55&gt;0,BD55/BC55,"-")</f>
        <v>-</v>
      </c>
      <c r="BH55" s="65">
        <f>BH7</f>
        <v>0</v>
      </c>
      <c r="BI55" s="36">
        <f>BI7</f>
        <v>0</v>
      </c>
      <c r="BJ55" s="37" t="str">
        <f t="shared" ref="BJ55:BK57" si="327">IF(BH55=0,"-",BH55/BH$58)</f>
        <v>-</v>
      </c>
      <c r="BK55" s="37" t="str">
        <f t="shared" si="327"/>
        <v>-</v>
      </c>
      <c r="BL55" s="38" t="str">
        <f t="shared" ref="BL55:BL62" si="328">IF(BH55&gt;0,BI55/BH55,"-")</f>
        <v>-</v>
      </c>
      <c r="BM55" s="65">
        <f>BM7</f>
        <v>0</v>
      </c>
      <c r="BN55" s="36">
        <f>BN7</f>
        <v>0</v>
      </c>
      <c r="BO55" s="37" t="str">
        <f t="shared" ref="BO55:BP57" si="329">IF(BM55=0,"-",BM55/BM$58)</f>
        <v>-</v>
      </c>
      <c r="BP55" s="37" t="str">
        <f t="shared" si="329"/>
        <v>-</v>
      </c>
      <c r="BQ55" s="38" t="str">
        <f t="shared" ref="BQ55:BQ62" si="330">IF(BM55&gt;0,BN55/BM55,"-")</f>
        <v>-</v>
      </c>
      <c r="BR55" s="65">
        <f>BR7</f>
        <v>0</v>
      </c>
      <c r="BS55" s="36">
        <f>BS7</f>
        <v>0</v>
      </c>
      <c r="BT55" s="37" t="str">
        <f t="shared" ref="BT55:BU57" si="331">IF(BR55=0,"-",BR55/BR$58)</f>
        <v>-</v>
      </c>
      <c r="BU55" s="37" t="str">
        <f t="shared" si="331"/>
        <v>-</v>
      </c>
      <c r="BV55" s="38" t="str">
        <f t="shared" ref="BV55:BV62" si="332">IF(BR55&gt;0,BS55/BR55,"-")</f>
        <v>-</v>
      </c>
      <c r="BX55" s="65">
        <f>BX7</f>
        <v>0</v>
      </c>
      <c r="BY55" s="36">
        <f>BY7</f>
        <v>0</v>
      </c>
      <c r="BZ55" s="37" t="str">
        <f t="shared" ref="BZ55:CA57" si="333">IF(BX55=0,"-",BX55/BX$58)</f>
        <v>-</v>
      </c>
      <c r="CA55" s="37" t="str">
        <f t="shared" si="333"/>
        <v>-</v>
      </c>
      <c r="CB55" s="38" t="str">
        <f t="shared" ref="CB55:CB62" si="334">IF(BX55&gt;0,BY55/BX55,"-")</f>
        <v>-</v>
      </c>
    </row>
    <row r="56" spans="2:80" s="3" customFormat="1" ht="15.05" customHeight="1" outlineLevel="1" x14ac:dyDescent="0.3">
      <c r="B56" s="138"/>
      <c r="C56" s="9" t="s">
        <v>18</v>
      </c>
      <c r="D56" s="66">
        <f>D17</f>
        <v>0</v>
      </c>
      <c r="E56" s="47">
        <f>E17</f>
        <v>0</v>
      </c>
      <c r="F56" s="48" t="str">
        <f t="shared" si="305"/>
        <v>-</v>
      </c>
      <c r="G56" s="48" t="str">
        <f t="shared" si="305"/>
        <v>-</v>
      </c>
      <c r="H56" s="49" t="str">
        <f t="shared" si="306"/>
        <v>-</v>
      </c>
      <c r="I56" s="66">
        <f>I17</f>
        <v>0</v>
      </c>
      <c r="J56" s="47">
        <f>J17</f>
        <v>0</v>
      </c>
      <c r="K56" s="48" t="str">
        <f t="shared" si="307"/>
        <v>-</v>
      </c>
      <c r="L56" s="48" t="str">
        <f t="shared" si="307"/>
        <v>-</v>
      </c>
      <c r="M56" s="49" t="str">
        <f t="shared" si="308"/>
        <v>-</v>
      </c>
      <c r="N56" s="66">
        <f>N17</f>
        <v>0</v>
      </c>
      <c r="O56" s="47">
        <f>O17</f>
        <v>0</v>
      </c>
      <c r="P56" s="48" t="str">
        <f t="shared" si="309"/>
        <v>-</v>
      </c>
      <c r="Q56" s="48" t="str">
        <f t="shared" si="309"/>
        <v>-</v>
      </c>
      <c r="R56" s="49" t="str">
        <f t="shared" si="310"/>
        <v>-</v>
      </c>
      <c r="S56" s="66">
        <f>S17</f>
        <v>0</v>
      </c>
      <c r="T56" s="47">
        <f>T17</f>
        <v>0</v>
      </c>
      <c r="U56" s="48" t="str">
        <f t="shared" si="311"/>
        <v>-</v>
      </c>
      <c r="V56" s="48" t="str">
        <f t="shared" si="311"/>
        <v>-</v>
      </c>
      <c r="W56" s="49" t="str">
        <f t="shared" si="312"/>
        <v>-</v>
      </c>
      <c r="X56" s="66">
        <f>X17</f>
        <v>0</v>
      </c>
      <c r="Y56" s="47">
        <f>Y17</f>
        <v>0</v>
      </c>
      <c r="Z56" s="48" t="str">
        <f t="shared" si="313"/>
        <v>-</v>
      </c>
      <c r="AA56" s="48" t="str">
        <f t="shared" si="313"/>
        <v>-</v>
      </c>
      <c r="AB56" s="49" t="str">
        <f t="shared" si="314"/>
        <v>-</v>
      </c>
      <c r="AC56" s="66">
        <f>AC17</f>
        <v>0</v>
      </c>
      <c r="AD56" s="47">
        <f>AD17</f>
        <v>0</v>
      </c>
      <c r="AE56" s="48" t="str">
        <f t="shared" si="315"/>
        <v>-</v>
      </c>
      <c r="AF56" s="48" t="str">
        <f t="shared" si="315"/>
        <v>-</v>
      </c>
      <c r="AG56" s="49" t="str">
        <f t="shared" si="316"/>
        <v>-</v>
      </c>
      <c r="AH56" s="66">
        <f>AH17</f>
        <v>0</v>
      </c>
      <c r="AI56" s="47">
        <f>AI17</f>
        <v>0</v>
      </c>
      <c r="AJ56" s="48" t="str">
        <f t="shared" si="317"/>
        <v>-</v>
      </c>
      <c r="AK56" s="48" t="str">
        <f t="shared" si="317"/>
        <v>-</v>
      </c>
      <c r="AL56" s="49" t="str">
        <f t="shared" si="318"/>
        <v>-</v>
      </c>
      <c r="AM56" s="10"/>
      <c r="AN56" s="66">
        <f>AN17</f>
        <v>0</v>
      </c>
      <c r="AO56" s="47">
        <f>AO17</f>
        <v>0</v>
      </c>
      <c r="AP56" s="48" t="str">
        <f t="shared" si="319"/>
        <v>-</v>
      </c>
      <c r="AQ56" s="48" t="str">
        <f t="shared" si="319"/>
        <v>-</v>
      </c>
      <c r="AR56" s="49" t="str">
        <f t="shared" si="320"/>
        <v>-</v>
      </c>
      <c r="AS56" s="66">
        <f>AS17</f>
        <v>0</v>
      </c>
      <c r="AT56" s="47">
        <f>AT17</f>
        <v>0</v>
      </c>
      <c r="AU56" s="48" t="str">
        <f t="shared" si="321"/>
        <v>-</v>
      </c>
      <c r="AV56" s="48" t="str">
        <f t="shared" si="321"/>
        <v>-</v>
      </c>
      <c r="AW56" s="49" t="str">
        <f t="shared" si="322"/>
        <v>-</v>
      </c>
      <c r="AX56" s="66">
        <f>AX17</f>
        <v>0</v>
      </c>
      <c r="AY56" s="47">
        <f>AY17</f>
        <v>0</v>
      </c>
      <c r="AZ56" s="48" t="str">
        <f t="shared" si="323"/>
        <v>-</v>
      </c>
      <c r="BA56" s="48" t="str">
        <f t="shared" si="323"/>
        <v>-</v>
      </c>
      <c r="BB56" s="49" t="str">
        <f t="shared" si="324"/>
        <v>-</v>
      </c>
      <c r="BC56" s="66">
        <f>BC17</f>
        <v>0</v>
      </c>
      <c r="BD56" s="47">
        <f>BD17</f>
        <v>0</v>
      </c>
      <c r="BE56" s="48" t="str">
        <f t="shared" si="325"/>
        <v>-</v>
      </c>
      <c r="BF56" s="48" t="str">
        <f t="shared" si="325"/>
        <v>-</v>
      </c>
      <c r="BG56" s="49" t="str">
        <f t="shared" si="326"/>
        <v>-</v>
      </c>
      <c r="BH56" s="66">
        <f>BH17</f>
        <v>0</v>
      </c>
      <c r="BI56" s="47">
        <f>BI17</f>
        <v>0</v>
      </c>
      <c r="BJ56" s="48" t="str">
        <f t="shared" si="327"/>
        <v>-</v>
      </c>
      <c r="BK56" s="48" t="str">
        <f t="shared" si="327"/>
        <v>-</v>
      </c>
      <c r="BL56" s="49" t="str">
        <f t="shared" si="328"/>
        <v>-</v>
      </c>
      <c r="BM56" s="66">
        <f>BM17</f>
        <v>0</v>
      </c>
      <c r="BN56" s="47">
        <f>BN17</f>
        <v>0</v>
      </c>
      <c r="BO56" s="48" t="str">
        <f t="shared" si="329"/>
        <v>-</v>
      </c>
      <c r="BP56" s="48" t="str">
        <f t="shared" si="329"/>
        <v>-</v>
      </c>
      <c r="BQ56" s="49" t="str">
        <f t="shared" si="330"/>
        <v>-</v>
      </c>
      <c r="BR56" s="66">
        <f>BR17</f>
        <v>0</v>
      </c>
      <c r="BS56" s="47">
        <f>BS17</f>
        <v>0</v>
      </c>
      <c r="BT56" s="48" t="str">
        <f t="shared" si="331"/>
        <v>-</v>
      </c>
      <c r="BU56" s="48" t="str">
        <f t="shared" si="331"/>
        <v>-</v>
      </c>
      <c r="BV56" s="49" t="str">
        <f t="shared" si="332"/>
        <v>-</v>
      </c>
      <c r="BX56" s="66">
        <f>BX17</f>
        <v>0</v>
      </c>
      <c r="BY56" s="47">
        <f>BY17</f>
        <v>0</v>
      </c>
      <c r="BZ56" s="48" t="str">
        <f t="shared" si="333"/>
        <v>-</v>
      </c>
      <c r="CA56" s="48" t="str">
        <f t="shared" si="333"/>
        <v>-</v>
      </c>
      <c r="CB56" s="49" t="str">
        <f t="shared" si="334"/>
        <v>-</v>
      </c>
    </row>
    <row r="57" spans="2:80" s="3" customFormat="1" ht="16" customHeight="1" outlineLevel="1" thickBot="1" x14ac:dyDescent="0.35">
      <c r="B57" s="139"/>
      <c r="C57" s="11" t="s">
        <v>0</v>
      </c>
      <c r="D57" s="67">
        <f>D27</f>
        <v>0</v>
      </c>
      <c r="E57" s="54">
        <f>E27</f>
        <v>0</v>
      </c>
      <c r="F57" s="55" t="str">
        <f t="shared" si="305"/>
        <v>-</v>
      </c>
      <c r="G57" s="55" t="str">
        <f t="shared" si="305"/>
        <v>-</v>
      </c>
      <c r="H57" s="56" t="str">
        <f t="shared" si="306"/>
        <v>-</v>
      </c>
      <c r="I57" s="67">
        <f>I27</f>
        <v>0</v>
      </c>
      <c r="J57" s="54">
        <f>J27</f>
        <v>0</v>
      </c>
      <c r="K57" s="55" t="str">
        <f t="shared" si="307"/>
        <v>-</v>
      </c>
      <c r="L57" s="55" t="str">
        <f t="shared" si="307"/>
        <v>-</v>
      </c>
      <c r="M57" s="56" t="str">
        <f t="shared" si="308"/>
        <v>-</v>
      </c>
      <c r="N57" s="67">
        <f>N27</f>
        <v>0</v>
      </c>
      <c r="O57" s="54">
        <f>O27</f>
        <v>0</v>
      </c>
      <c r="P57" s="55" t="str">
        <f t="shared" si="309"/>
        <v>-</v>
      </c>
      <c r="Q57" s="55" t="str">
        <f t="shared" si="309"/>
        <v>-</v>
      </c>
      <c r="R57" s="56" t="str">
        <f t="shared" si="310"/>
        <v>-</v>
      </c>
      <c r="S57" s="67">
        <f>S27</f>
        <v>0</v>
      </c>
      <c r="T57" s="54">
        <f>T27</f>
        <v>0</v>
      </c>
      <c r="U57" s="55" t="str">
        <f t="shared" si="311"/>
        <v>-</v>
      </c>
      <c r="V57" s="55" t="str">
        <f t="shared" si="311"/>
        <v>-</v>
      </c>
      <c r="W57" s="56" t="str">
        <f t="shared" si="312"/>
        <v>-</v>
      </c>
      <c r="X57" s="67">
        <f>X27</f>
        <v>0</v>
      </c>
      <c r="Y57" s="54">
        <f>Y27</f>
        <v>0</v>
      </c>
      <c r="Z57" s="55" t="str">
        <f t="shared" si="313"/>
        <v>-</v>
      </c>
      <c r="AA57" s="55" t="str">
        <f t="shared" si="313"/>
        <v>-</v>
      </c>
      <c r="AB57" s="56" t="str">
        <f t="shared" si="314"/>
        <v>-</v>
      </c>
      <c r="AC57" s="67">
        <f>AC27</f>
        <v>0</v>
      </c>
      <c r="AD57" s="54">
        <f>AD27</f>
        <v>0</v>
      </c>
      <c r="AE57" s="55" t="str">
        <f t="shared" si="315"/>
        <v>-</v>
      </c>
      <c r="AF57" s="55" t="str">
        <f t="shared" si="315"/>
        <v>-</v>
      </c>
      <c r="AG57" s="56" t="str">
        <f t="shared" si="316"/>
        <v>-</v>
      </c>
      <c r="AH57" s="67">
        <f>AH27</f>
        <v>0</v>
      </c>
      <c r="AI57" s="54">
        <f>AI27</f>
        <v>0</v>
      </c>
      <c r="AJ57" s="55" t="str">
        <f t="shared" si="317"/>
        <v>-</v>
      </c>
      <c r="AK57" s="55" t="str">
        <f t="shared" si="317"/>
        <v>-</v>
      </c>
      <c r="AL57" s="56" t="str">
        <f t="shared" si="318"/>
        <v>-</v>
      </c>
      <c r="AM57" s="10"/>
      <c r="AN57" s="67">
        <f>AN27</f>
        <v>0</v>
      </c>
      <c r="AO57" s="54">
        <f>AO27</f>
        <v>0</v>
      </c>
      <c r="AP57" s="55" t="str">
        <f t="shared" si="319"/>
        <v>-</v>
      </c>
      <c r="AQ57" s="55" t="str">
        <f t="shared" si="319"/>
        <v>-</v>
      </c>
      <c r="AR57" s="56" t="str">
        <f t="shared" si="320"/>
        <v>-</v>
      </c>
      <c r="AS57" s="67">
        <f>AS27</f>
        <v>0</v>
      </c>
      <c r="AT57" s="54">
        <f>AT27</f>
        <v>0</v>
      </c>
      <c r="AU57" s="55" t="str">
        <f t="shared" si="321"/>
        <v>-</v>
      </c>
      <c r="AV57" s="55" t="str">
        <f t="shared" si="321"/>
        <v>-</v>
      </c>
      <c r="AW57" s="56" t="str">
        <f t="shared" si="322"/>
        <v>-</v>
      </c>
      <c r="AX57" s="67">
        <f>AX27</f>
        <v>0</v>
      </c>
      <c r="AY57" s="54">
        <f>AY27</f>
        <v>0</v>
      </c>
      <c r="AZ57" s="55" t="str">
        <f t="shared" si="323"/>
        <v>-</v>
      </c>
      <c r="BA57" s="55" t="str">
        <f t="shared" si="323"/>
        <v>-</v>
      </c>
      <c r="BB57" s="56" t="str">
        <f t="shared" si="324"/>
        <v>-</v>
      </c>
      <c r="BC57" s="67">
        <f>BC27</f>
        <v>0</v>
      </c>
      <c r="BD57" s="54">
        <f>BD27</f>
        <v>0</v>
      </c>
      <c r="BE57" s="55" t="str">
        <f t="shared" si="325"/>
        <v>-</v>
      </c>
      <c r="BF57" s="55" t="str">
        <f t="shared" si="325"/>
        <v>-</v>
      </c>
      <c r="BG57" s="56" t="str">
        <f t="shared" si="326"/>
        <v>-</v>
      </c>
      <c r="BH57" s="67">
        <f>BH27</f>
        <v>0</v>
      </c>
      <c r="BI57" s="54">
        <f>BI27</f>
        <v>0</v>
      </c>
      <c r="BJ57" s="55" t="str">
        <f t="shared" si="327"/>
        <v>-</v>
      </c>
      <c r="BK57" s="55" t="str">
        <f t="shared" si="327"/>
        <v>-</v>
      </c>
      <c r="BL57" s="56" t="str">
        <f t="shared" si="328"/>
        <v>-</v>
      </c>
      <c r="BM57" s="67">
        <f>BM27</f>
        <v>0</v>
      </c>
      <c r="BN57" s="54">
        <f>BN27</f>
        <v>0</v>
      </c>
      <c r="BO57" s="55" t="str">
        <f t="shared" si="329"/>
        <v>-</v>
      </c>
      <c r="BP57" s="55" t="str">
        <f t="shared" si="329"/>
        <v>-</v>
      </c>
      <c r="BQ57" s="56" t="str">
        <f t="shared" si="330"/>
        <v>-</v>
      </c>
      <c r="BR57" s="67">
        <f>BR27</f>
        <v>0</v>
      </c>
      <c r="BS57" s="54">
        <f>BS27</f>
        <v>0</v>
      </c>
      <c r="BT57" s="55" t="str">
        <f t="shared" si="331"/>
        <v>-</v>
      </c>
      <c r="BU57" s="55" t="str">
        <f t="shared" si="331"/>
        <v>-</v>
      </c>
      <c r="BV57" s="56" t="str">
        <f t="shared" si="332"/>
        <v>-</v>
      </c>
      <c r="BX57" s="67">
        <f>BX27</f>
        <v>0</v>
      </c>
      <c r="BY57" s="54">
        <f>BY27</f>
        <v>0</v>
      </c>
      <c r="BZ57" s="55" t="str">
        <f t="shared" si="333"/>
        <v>-</v>
      </c>
      <c r="CA57" s="55" t="str">
        <f t="shared" si="333"/>
        <v>-</v>
      </c>
      <c r="CB57" s="56" t="str">
        <f t="shared" si="334"/>
        <v>-</v>
      </c>
    </row>
    <row r="58" spans="2:80" s="3" customFormat="1" ht="16.600000000000001" customHeight="1" outlineLevel="1" thickTop="1" thickBot="1" x14ac:dyDescent="0.35">
      <c r="B58" s="6" t="s">
        <v>21</v>
      </c>
      <c r="C58" s="7"/>
      <c r="D58" s="68">
        <f>SUM(D55:D57)</f>
        <v>0</v>
      </c>
      <c r="E58" s="40">
        <f>SUM(E55:E57)</f>
        <v>0</v>
      </c>
      <c r="F58" s="41" t="str">
        <f>IF(D58=0,"-",D58/D$87)</f>
        <v>-</v>
      </c>
      <c r="G58" s="41" t="str">
        <f>IF(E58=0,"-",E58/E$87)</f>
        <v>-</v>
      </c>
      <c r="H58" s="42" t="str">
        <f t="shared" si="306"/>
        <v>-</v>
      </c>
      <c r="I58" s="68">
        <f>SUM(I55:I57)</f>
        <v>0</v>
      </c>
      <c r="J58" s="40">
        <f>SUM(J55:J57)</f>
        <v>0</v>
      </c>
      <c r="K58" s="41" t="str">
        <f>IF(I58=0,"-",I58/I$87)</f>
        <v>-</v>
      </c>
      <c r="L58" s="41" t="str">
        <f>IF(J58=0,"-",J58/J$87)</f>
        <v>-</v>
      </c>
      <c r="M58" s="42" t="str">
        <f t="shared" si="308"/>
        <v>-</v>
      </c>
      <c r="N58" s="68">
        <f>SUM(N55:N57)</f>
        <v>0</v>
      </c>
      <c r="O58" s="40">
        <f>SUM(O55:O57)</f>
        <v>0</v>
      </c>
      <c r="P58" s="41" t="str">
        <f>IF(N58=0,"-",N58/N$87)</f>
        <v>-</v>
      </c>
      <c r="Q58" s="41" t="str">
        <f>IF(O58=0,"-",O58/O$87)</f>
        <v>-</v>
      </c>
      <c r="R58" s="42" t="str">
        <f t="shared" si="310"/>
        <v>-</v>
      </c>
      <c r="S58" s="68">
        <f>SUM(S55:S57)</f>
        <v>0</v>
      </c>
      <c r="T58" s="40">
        <f>SUM(T55:T57)</f>
        <v>0</v>
      </c>
      <c r="U58" s="41" t="str">
        <f>IF(S58=0,"-",S58/S$87)</f>
        <v>-</v>
      </c>
      <c r="V58" s="41" t="str">
        <f>IF(T58=0,"-",T58/T$87)</f>
        <v>-</v>
      </c>
      <c r="W58" s="42" t="str">
        <f t="shared" si="312"/>
        <v>-</v>
      </c>
      <c r="X58" s="68">
        <f>SUM(X55:X57)</f>
        <v>0</v>
      </c>
      <c r="Y58" s="40">
        <f>SUM(Y55:Y57)</f>
        <v>0</v>
      </c>
      <c r="Z58" s="41" t="str">
        <f>IF(X58=0,"-",X58/X$87)</f>
        <v>-</v>
      </c>
      <c r="AA58" s="41" t="str">
        <f>IF(Y58=0,"-",Y58/Y$87)</f>
        <v>-</v>
      </c>
      <c r="AB58" s="42" t="str">
        <f t="shared" si="314"/>
        <v>-</v>
      </c>
      <c r="AC58" s="68">
        <f>SUM(AC55:AC57)</f>
        <v>0</v>
      </c>
      <c r="AD58" s="40">
        <f>SUM(AD55:AD57)</f>
        <v>0</v>
      </c>
      <c r="AE58" s="41" t="str">
        <f>IF(AC58=0,"-",AC58/AC$87)</f>
        <v>-</v>
      </c>
      <c r="AF58" s="41" t="str">
        <f>IF(AD58=0,"-",AD58/AD$87)</f>
        <v>-</v>
      </c>
      <c r="AG58" s="42" t="str">
        <f t="shared" si="316"/>
        <v>-</v>
      </c>
      <c r="AH58" s="68">
        <f>SUM(AH55:AH57)</f>
        <v>0</v>
      </c>
      <c r="AI58" s="40">
        <f>SUM(AI55:AI57)</f>
        <v>0</v>
      </c>
      <c r="AJ58" s="41" t="str">
        <f>IF(AH58=0,"-",AH58/AH$87)</f>
        <v>-</v>
      </c>
      <c r="AK58" s="41" t="str">
        <f>IF(AI58=0,"-",AI58/AI$87)</f>
        <v>-</v>
      </c>
      <c r="AL58" s="42" t="str">
        <f t="shared" si="318"/>
        <v>-</v>
      </c>
      <c r="AM58" s="16"/>
      <c r="AN58" s="68">
        <f>SUM(AN55:AN57)</f>
        <v>0</v>
      </c>
      <c r="AO58" s="40">
        <f>SUM(AO55:AO57)</f>
        <v>0</v>
      </c>
      <c r="AP58" s="41" t="str">
        <f>IF(AN58=0,"-",AN58/AN$87)</f>
        <v>-</v>
      </c>
      <c r="AQ58" s="41" t="str">
        <f>IF(AO58=0,"-",AO58/AO$87)</f>
        <v>-</v>
      </c>
      <c r="AR58" s="42" t="str">
        <f t="shared" si="320"/>
        <v>-</v>
      </c>
      <c r="AS58" s="68">
        <f>SUM(AS55:AS57)</f>
        <v>0</v>
      </c>
      <c r="AT58" s="40">
        <f>SUM(AT55:AT57)</f>
        <v>0</v>
      </c>
      <c r="AU58" s="41" t="str">
        <f>IF(AS58=0,"-",AS58/AS$87)</f>
        <v>-</v>
      </c>
      <c r="AV58" s="41" t="str">
        <f>IF(AT58=0,"-",AT58/AT$87)</f>
        <v>-</v>
      </c>
      <c r="AW58" s="42" t="str">
        <f t="shared" si="322"/>
        <v>-</v>
      </c>
      <c r="AX58" s="68">
        <f>SUM(AX55:AX57)</f>
        <v>0</v>
      </c>
      <c r="AY58" s="40">
        <f>SUM(AY55:AY57)</f>
        <v>0</v>
      </c>
      <c r="AZ58" s="41" t="str">
        <f>IF(AX58=0,"-",AX58/AX$87)</f>
        <v>-</v>
      </c>
      <c r="BA58" s="41" t="str">
        <f>IF(AY58=0,"-",AY58/AY$87)</f>
        <v>-</v>
      </c>
      <c r="BB58" s="42" t="str">
        <f t="shared" si="324"/>
        <v>-</v>
      </c>
      <c r="BC58" s="68">
        <f>SUM(BC55:BC57)</f>
        <v>0</v>
      </c>
      <c r="BD58" s="40">
        <f>SUM(BD55:BD57)</f>
        <v>0</v>
      </c>
      <c r="BE58" s="41" t="str">
        <f>IF(BC58=0,"-",BC58/BC$87)</f>
        <v>-</v>
      </c>
      <c r="BF58" s="41" t="str">
        <f>IF(BD58=0,"-",BD58/BD$87)</f>
        <v>-</v>
      </c>
      <c r="BG58" s="42" t="str">
        <f t="shared" si="326"/>
        <v>-</v>
      </c>
      <c r="BH58" s="68">
        <f>SUM(BH55:BH57)</f>
        <v>0</v>
      </c>
      <c r="BI58" s="40">
        <f>SUM(BI55:BI57)</f>
        <v>0</v>
      </c>
      <c r="BJ58" s="41" t="str">
        <f>IF(BH58=0,"-",BH58/BH$87)</f>
        <v>-</v>
      </c>
      <c r="BK58" s="41" t="str">
        <f>IF(BI58=0,"-",BI58/BI$87)</f>
        <v>-</v>
      </c>
      <c r="BL58" s="42" t="str">
        <f t="shared" si="328"/>
        <v>-</v>
      </c>
      <c r="BM58" s="68">
        <f>SUM(BM55:BM57)</f>
        <v>0</v>
      </c>
      <c r="BN58" s="40">
        <f>SUM(BN55:BN57)</f>
        <v>0</v>
      </c>
      <c r="BO58" s="41" t="str">
        <f>IF(BM58=0,"-",BM58/BM$87)</f>
        <v>-</v>
      </c>
      <c r="BP58" s="41" t="str">
        <f>IF(BN58=0,"-",BN58/BN$87)</f>
        <v>-</v>
      </c>
      <c r="BQ58" s="42" t="str">
        <f t="shared" si="330"/>
        <v>-</v>
      </c>
      <c r="BR58" s="68">
        <f>SUM(BR55:BR57)</f>
        <v>0</v>
      </c>
      <c r="BS58" s="40">
        <f>SUM(BS55:BS57)</f>
        <v>0</v>
      </c>
      <c r="BT58" s="41" t="str">
        <f>IF(BR58=0,"-",BR58/BR$87)</f>
        <v>-</v>
      </c>
      <c r="BU58" s="41" t="str">
        <f>IF(BS58=0,"-",BS58/BS$87)</f>
        <v>-</v>
      </c>
      <c r="BV58" s="42" t="str">
        <f t="shared" si="332"/>
        <v>-</v>
      </c>
      <c r="BX58" s="68">
        <f>SUM(BX55:BX57)</f>
        <v>0</v>
      </c>
      <c r="BY58" s="40">
        <f>SUM(BY55:BY57)</f>
        <v>0</v>
      </c>
      <c r="BZ58" s="41" t="str">
        <f>IF(BX58=0,"-",BX58/BX$87)</f>
        <v>-</v>
      </c>
      <c r="CA58" s="41" t="str">
        <f>IF(BY58=0,"-",BY58/BY$87)</f>
        <v>-</v>
      </c>
      <c r="CB58" s="42" t="str">
        <f t="shared" si="334"/>
        <v>-</v>
      </c>
    </row>
    <row r="59" spans="2:80" s="3" customFormat="1" ht="4.55" customHeight="1" outlineLevel="1" thickTop="1" thickBot="1" x14ac:dyDescent="0.35">
      <c r="B59"/>
      <c r="C59"/>
      <c r="D59" s="50">
        <f>D8</f>
        <v>0</v>
      </c>
      <c r="E59" s="51">
        <f>E8</f>
        <v>0</v>
      </c>
      <c r="F59" s="52" t="str">
        <f>IF(D59=0,"-",D59/D$62)</f>
        <v>-</v>
      </c>
      <c r="G59" s="52" t="str">
        <f>IF(E59=0,"-",E59/E$62)</f>
        <v>-</v>
      </c>
      <c r="H59" s="51" t="str">
        <f t="shared" si="306"/>
        <v>-</v>
      </c>
      <c r="I59" s="50">
        <f>I8</f>
        <v>0</v>
      </c>
      <c r="J59" s="51">
        <f>J8</f>
        <v>0</v>
      </c>
      <c r="K59" s="52" t="str">
        <f>IF(I59=0,"-",I59/I$62)</f>
        <v>-</v>
      </c>
      <c r="L59" s="52" t="str">
        <f>IF(J59=0,"-",J59/J$62)</f>
        <v>-</v>
      </c>
      <c r="M59" s="51" t="str">
        <f t="shared" si="308"/>
        <v>-</v>
      </c>
      <c r="N59" s="50">
        <f>N8</f>
        <v>0</v>
      </c>
      <c r="O59" s="51">
        <f>O8</f>
        <v>0</v>
      </c>
      <c r="P59" s="52" t="str">
        <f>IF(N59=0,"-",N59/N$62)</f>
        <v>-</v>
      </c>
      <c r="Q59" s="52" t="str">
        <f>IF(O59=0,"-",O59/O$62)</f>
        <v>-</v>
      </c>
      <c r="R59" s="51" t="str">
        <f t="shared" si="310"/>
        <v>-</v>
      </c>
      <c r="S59" s="50">
        <f>S8</f>
        <v>0</v>
      </c>
      <c r="T59" s="51">
        <f>T8</f>
        <v>0</v>
      </c>
      <c r="U59" s="52" t="str">
        <f>IF(S59=0,"-",S59/S$62)</f>
        <v>-</v>
      </c>
      <c r="V59" s="52" t="str">
        <f>IF(T59=0,"-",T59/T$62)</f>
        <v>-</v>
      </c>
      <c r="W59" s="51" t="str">
        <f t="shared" si="312"/>
        <v>-</v>
      </c>
      <c r="X59" s="50">
        <f>X8</f>
        <v>0</v>
      </c>
      <c r="Y59" s="51">
        <f>Y8</f>
        <v>0</v>
      </c>
      <c r="Z59" s="52" t="str">
        <f>IF(X59=0,"-",X59/X$62)</f>
        <v>-</v>
      </c>
      <c r="AA59" s="52" t="str">
        <f>IF(Y59=0,"-",Y59/Y$62)</f>
        <v>-</v>
      </c>
      <c r="AB59" s="51" t="str">
        <f t="shared" si="314"/>
        <v>-</v>
      </c>
      <c r="AC59" s="50">
        <f>AC8</f>
        <v>0</v>
      </c>
      <c r="AD59" s="51">
        <f>AD8</f>
        <v>0</v>
      </c>
      <c r="AE59" s="52" t="str">
        <f>IF(AC59=0,"-",AC59/AC$62)</f>
        <v>-</v>
      </c>
      <c r="AF59" s="52" t="str">
        <f>IF(AD59=0,"-",AD59/AD$62)</f>
        <v>-</v>
      </c>
      <c r="AG59" s="51" t="str">
        <f t="shared" si="316"/>
        <v>-</v>
      </c>
      <c r="AH59" s="50">
        <f>AH8</f>
        <v>0</v>
      </c>
      <c r="AI59" s="51">
        <f>AI8</f>
        <v>0</v>
      </c>
      <c r="AJ59" s="52" t="str">
        <f>IF(AH59=0,"-",AH59/AH$62)</f>
        <v>-</v>
      </c>
      <c r="AK59" s="52" t="str">
        <f>IF(AI59=0,"-",AI59/AI$62)</f>
        <v>-</v>
      </c>
      <c r="AL59" s="51" t="str">
        <f t="shared" si="318"/>
        <v>-</v>
      </c>
      <c r="AM59" s="10"/>
      <c r="AN59" s="50">
        <f>AN8</f>
        <v>0</v>
      </c>
      <c r="AO59" s="51">
        <f>AO8</f>
        <v>0</v>
      </c>
      <c r="AP59" s="52" t="str">
        <f>IF(AN59=0,"-",AN59/AN$62)</f>
        <v>-</v>
      </c>
      <c r="AQ59" s="52" t="str">
        <f>IF(AO59=0,"-",AO59/AO$62)</f>
        <v>-</v>
      </c>
      <c r="AR59" s="51" t="str">
        <f t="shared" si="320"/>
        <v>-</v>
      </c>
      <c r="AS59" s="50">
        <f>AS8</f>
        <v>0</v>
      </c>
      <c r="AT59" s="51">
        <f>AT8</f>
        <v>0</v>
      </c>
      <c r="AU59" s="52" t="str">
        <f>IF(AS59=0,"-",AS59/AS$62)</f>
        <v>-</v>
      </c>
      <c r="AV59" s="52" t="str">
        <f>IF(AT59=0,"-",AT59/AT$62)</f>
        <v>-</v>
      </c>
      <c r="AW59" s="51" t="str">
        <f t="shared" si="322"/>
        <v>-</v>
      </c>
      <c r="AX59" s="50">
        <f>AX8</f>
        <v>0</v>
      </c>
      <c r="AY59" s="51">
        <f>AY8</f>
        <v>0</v>
      </c>
      <c r="AZ59" s="52" t="str">
        <f>IF(AX59=0,"-",AX59/AX$62)</f>
        <v>-</v>
      </c>
      <c r="BA59" s="52" t="str">
        <f>IF(AY59=0,"-",AY59/AY$62)</f>
        <v>-</v>
      </c>
      <c r="BB59" s="51" t="str">
        <f t="shared" si="324"/>
        <v>-</v>
      </c>
      <c r="BC59" s="50">
        <f>BC8</f>
        <v>0</v>
      </c>
      <c r="BD59" s="51">
        <f>BD8</f>
        <v>0</v>
      </c>
      <c r="BE59" s="52" t="str">
        <f>IF(BC59=0,"-",BC59/BC$62)</f>
        <v>-</v>
      </c>
      <c r="BF59" s="52" t="str">
        <f>IF(BD59=0,"-",BD59/BD$62)</f>
        <v>-</v>
      </c>
      <c r="BG59" s="51" t="str">
        <f t="shared" si="326"/>
        <v>-</v>
      </c>
      <c r="BH59" s="50">
        <f>BH8</f>
        <v>0</v>
      </c>
      <c r="BI59" s="51">
        <f>BI8</f>
        <v>0</v>
      </c>
      <c r="BJ59" s="52" t="str">
        <f>IF(BH59=0,"-",BH59/BH$62)</f>
        <v>-</v>
      </c>
      <c r="BK59" s="52" t="str">
        <f>IF(BI59=0,"-",BI59/BI$62)</f>
        <v>-</v>
      </c>
      <c r="BL59" s="51" t="str">
        <f t="shared" si="328"/>
        <v>-</v>
      </c>
      <c r="BM59" s="50">
        <f>BM8</f>
        <v>0</v>
      </c>
      <c r="BN59" s="51">
        <f>BN8</f>
        <v>0</v>
      </c>
      <c r="BO59" s="52" t="str">
        <f>IF(BM59=0,"-",BM59/BM$62)</f>
        <v>-</v>
      </c>
      <c r="BP59" s="52" t="str">
        <f>IF(BN59=0,"-",BN59/BN$62)</f>
        <v>-</v>
      </c>
      <c r="BQ59" s="51" t="str">
        <f t="shared" si="330"/>
        <v>-</v>
      </c>
      <c r="BR59" s="50">
        <f>BR8</f>
        <v>0</v>
      </c>
      <c r="BS59" s="51">
        <f>BS8</f>
        <v>0</v>
      </c>
      <c r="BT59" s="52" t="str">
        <f>IF(BR59=0,"-",BR59/BR$62)</f>
        <v>-</v>
      </c>
      <c r="BU59" s="52" t="str">
        <f>IF(BS59=0,"-",BS59/BS$62)</f>
        <v>-</v>
      </c>
      <c r="BV59" s="51" t="str">
        <f t="shared" si="332"/>
        <v>-</v>
      </c>
      <c r="BX59" s="50">
        <f>BX8</f>
        <v>0</v>
      </c>
      <c r="BY59" s="51">
        <f>BY8</f>
        <v>0</v>
      </c>
      <c r="BZ59" s="52" t="str">
        <f>IF(BX59=0,"-",BX59/BX$62)</f>
        <v>-</v>
      </c>
      <c r="CA59" s="52" t="str">
        <f>IF(BY59=0,"-",BY59/BY$62)</f>
        <v>-</v>
      </c>
      <c r="CB59" s="51" t="str">
        <f t="shared" si="334"/>
        <v>-</v>
      </c>
    </row>
    <row r="60" spans="2:80" s="3" customFormat="1" ht="16" customHeight="1" outlineLevel="1" thickTop="1" x14ac:dyDescent="0.3">
      <c r="B60" s="137" t="s">
        <v>26</v>
      </c>
      <c r="C60" s="8" t="s">
        <v>17</v>
      </c>
      <c r="D60" s="65">
        <f>D8</f>
        <v>0</v>
      </c>
      <c r="E60" s="36">
        <f>E8</f>
        <v>0</v>
      </c>
      <c r="F60" s="37" t="str">
        <f t="shared" ref="F60:G62" si="335">IF(D60=0,"-",D60/D$63)</f>
        <v>-</v>
      </c>
      <c r="G60" s="37" t="str">
        <f t="shared" si="335"/>
        <v>-</v>
      </c>
      <c r="H60" s="38" t="str">
        <f t="shared" si="306"/>
        <v>-</v>
      </c>
      <c r="I60" s="65">
        <f>I8</f>
        <v>0</v>
      </c>
      <c r="J60" s="36">
        <f>J8</f>
        <v>0</v>
      </c>
      <c r="K60" s="37" t="str">
        <f t="shared" ref="K60:L62" si="336">IF(I60=0,"-",I60/I$63)</f>
        <v>-</v>
      </c>
      <c r="L60" s="37" t="str">
        <f t="shared" si="336"/>
        <v>-</v>
      </c>
      <c r="M60" s="38" t="str">
        <f t="shared" si="308"/>
        <v>-</v>
      </c>
      <c r="N60" s="65">
        <f>N8</f>
        <v>0</v>
      </c>
      <c r="O60" s="36">
        <f>O8</f>
        <v>0</v>
      </c>
      <c r="P60" s="37" t="str">
        <f t="shared" ref="P60:Q62" si="337">IF(N60=0,"-",N60/N$63)</f>
        <v>-</v>
      </c>
      <c r="Q60" s="37" t="str">
        <f t="shared" si="337"/>
        <v>-</v>
      </c>
      <c r="R60" s="38" t="str">
        <f t="shared" si="310"/>
        <v>-</v>
      </c>
      <c r="S60" s="65">
        <f>S8</f>
        <v>0</v>
      </c>
      <c r="T60" s="36">
        <f>T8</f>
        <v>0</v>
      </c>
      <c r="U60" s="37" t="str">
        <f t="shared" ref="U60:V62" si="338">IF(S60=0,"-",S60/S$63)</f>
        <v>-</v>
      </c>
      <c r="V60" s="37" t="str">
        <f t="shared" si="338"/>
        <v>-</v>
      </c>
      <c r="W60" s="38" t="str">
        <f t="shared" si="312"/>
        <v>-</v>
      </c>
      <c r="X60" s="65">
        <f>X8</f>
        <v>0</v>
      </c>
      <c r="Y60" s="36">
        <f>Y8</f>
        <v>0</v>
      </c>
      <c r="Z60" s="37" t="str">
        <f t="shared" ref="Z60:AA62" si="339">IF(X60=0,"-",X60/X$63)</f>
        <v>-</v>
      </c>
      <c r="AA60" s="37" t="str">
        <f t="shared" si="339"/>
        <v>-</v>
      </c>
      <c r="AB60" s="38" t="str">
        <f t="shared" si="314"/>
        <v>-</v>
      </c>
      <c r="AC60" s="65">
        <f>AC8</f>
        <v>0</v>
      </c>
      <c r="AD60" s="36">
        <f>AD8</f>
        <v>0</v>
      </c>
      <c r="AE60" s="37" t="str">
        <f t="shared" ref="AE60:AF62" si="340">IF(AC60=0,"-",AC60/AC$63)</f>
        <v>-</v>
      </c>
      <c r="AF60" s="37" t="str">
        <f t="shared" si="340"/>
        <v>-</v>
      </c>
      <c r="AG60" s="38" t="str">
        <f t="shared" si="316"/>
        <v>-</v>
      </c>
      <c r="AH60" s="65">
        <f>AH8</f>
        <v>0</v>
      </c>
      <c r="AI60" s="36">
        <f>AI8</f>
        <v>0</v>
      </c>
      <c r="AJ60" s="37" t="str">
        <f t="shared" ref="AJ60:AK62" si="341">IF(AH60=0,"-",AH60/AH$63)</f>
        <v>-</v>
      </c>
      <c r="AK60" s="37" t="str">
        <f t="shared" si="341"/>
        <v>-</v>
      </c>
      <c r="AL60" s="38" t="str">
        <f t="shared" si="318"/>
        <v>-</v>
      </c>
      <c r="AM60" s="10"/>
      <c r="AN60" s="65">
        <f>AN8</f>
        <v>0</v>
      </c>
      <c r="AO60" s="36">
        <f>AO8</f>
        <v>0</v>
      </c>
      <c r="AP60" s="37" t="str">
        <f t="shared" ref="AP60:AQ62" si="342">IF(AN60=0,"-",AN60/AN$63)</f>
        <v>-</v>
      </c>
      <c r="AQ60" s="37" t="str">
        <f t="shared" si="342"/>
        <v>-</v>
      </c>
      <c r="AR60" s="38" t="str">
        <f t="shared" si="320"/>
        <v>-</v>
      </c>
      <c r="AS60" s="65">
        <f>AS8</f>
        <v>0</v>
      </c>
      <c r="AT60" s="36">
        <f>AT8</f>
        <v>0</v>
      </c>
      <c r="AU60" s="37" t="str">
        <f t="shared" ref="AU60:AV62" si="343">IF(AS60=0,"-",AS60/AS$63)</f>
        <v>-</v>
      </c>
      <c r="AV60" s="37" t="str">
        <f t="shared" si="343"/>
        <v>-</v>
      </c>
      <c r="AW60" s="38" t="str">
        <f t="shared" si="322"/>
        <v>-</v>
      </c>
      <c r="AX60" s="65">
        <f>AX8</f>
        <v>0</v>
      </c>
      <c r="AY60" s="36">
        <f>AY8</f>
        <v>0</v>
      </c>
      <c r="AZ60" s="37" t="str">
        <f t="shared" ref="AZ60:BA62" si="344">IF(AX60=0,"-",AX60/AX$63)</f>
        <v>-</v>
      </c>
      <c r="BA60" s="37" t="str">
        <f t="shared" si="344"/>
        <v>-</v>
      </c>
      <c r="BB60" s="38" t="str">
        <f t="shared" si="324"/>
        <v>-</v>
      </c>
      <c r="BC60" s="65">
        <f>BC8</f>
        <v>0</v>
      </c>
      <c r="BD60" s="36">
        <f>BD8</f>
        <v>0</v>
      </c>
      <c r="BE60" s="37" t="str">
        <f t="shared" ref="BE60:BF62" si="345">IF(BC60=0,"-",BC60/BC$63)</f>
        <v>-</v>
      </c>
      <c r="BF60" s="37" t="str">
        <f t="shared" si="345"/>
        <v>-</v>
      </c>
      <c r="BG60" s="38" t="str">
        <f t="shared" si="326"/>
        <v>-</v>
      </c>
      <c r="BH60" s="65">
        <f>BH8</f>
        <v>0</v>
      </c>
      <c r="BI60" s="36">
        <f>BI8</f>
        <v>0</v>
      </c>
      <c r="BJ60" s="37" t="str">
        <f t="shared" ref="BJ60:BK62" si="346">IF(BH60=0,"-",BH60/BH$63)</f>
        <v>-</v>
      </c>
      <c r="BK60" s="37" t="str">
        <f t="shared" si="346"/>
        <v>-</v>
      </c>
      <c r="BL60" s="38" t="str">
        <f t="shared" si="328"/>
        <v>-</v>
      </c>
      <c r="BM60" s="65">
        <f>BM8</f>
        <v>0</v>
      </c>
      <c r="BN60" s="36">
        <f>BN8</f>
        <v>0</v>
      </c>
      <c r="BO60" s="37" t="str">
        <f t="shared" ref="BO60:BP62" si="347">IF(BM60=0,"-",BM60/BM$63)</f>
        <v>-</v>
      </c>
      <c r="BP60" s="37" t="str">
        <f t="shared" si="347"/>
        <v>-</v>
      </c>
      <c r="BQ60" s="38" t="str">
        <f t="shared" si="330"/>
        <v>-</v>
      </c>
      <c r="BR60" s="65">
        <f>BR8</f>
        <v>0</v>
      </c>
      <c r="BS60" s="36">
        <f>BS8</f>
        <v>0</v>
      </c>
      <c r="BT60" s="37" t="str">
        <f t="shared" ref="BT60:BU62" si="348">IF(BR60=0,"-",BR60/BR$63)</f>
        <v>-</v>
      </c>
      <c r="BU60" s="37" t="str">
        <f t="shared" si="348"/>
        <v>-</v>
      </c>
      <c r="BV60" s="38" t="str">
        <f t="shared" si="332"/>
        <v>-</v>
      </c>
      <c r="BX60" s="65">
        <f>BX8</f>
        <v>0</v>
      </c>
      <c r="BY60" s="36">
        <f>BY8</f>
        <v>0</v>
      </c>
      <c r="BZ60" s="37" t="str">
        <f t="shared" ref="BZ60:CA62" si="349">IF(BX60=0,"-",BX60/BX$63)</f>
        <v>-</v>
      </c>
      <c r="CA60" s="37" t="str">
        <f t="shared" si="349"/>
        <v>-</v>
      </c>
      <c r="CB60" s="38" t="str">
        <f t="shared" si="334"/>
        <v>-</v>
      </c>
    </row>
    <row r="61" spans="2:80" s="3" customFormat="1" ht="15.05" customHeight="1" outlineLevel="1" x14ac:dyDescent="0.3">
      <c r="B61" s="138"/>
      <c r="C61" s="9" t="s">
        <v>18</v>
      </c>
      <c r="D61" s="66">
        <f>D18</f>
        <v>0</v>
      </c>
      <c r="E61" s="47">
        <f>E18</f>
        <v>0</v>
      </c>
      <c r="F61" s="48" t="str">
        <f t="shared" si="335"/>
        <v>-</v>
      </c>
      <c r="G61" s="48" t="str">
        <f t="shared" si="335"/>
        <v>-</v>
      </c>
      <c r="H61" s="49" t="str">
        <f t="shared" si="306"/>
        <v>-</v>
      </c>
      <c r="I61" s="66">
        <f>I18</f>
        <v>0</v>
      </c>
      <c r="J61" s="47">
        <f>J18</f>
        <v>0</v>
      </c>
      <c r="K61" s="48" t="str">
        <f t="shared" si="336"/>
        <v>-</v>
      </c>
      <c r="L61" s="48" t="str">
        <f t="shared" si="336"/>
        <v>-</v>
      </c>
      <c r="M61" s="49" t="str">
        <f t="shared" si="308"/>
        <v>-</v>
      </c>
      <c r="N61" s="66">
        <f>N18</f>
        <v>0</v>
      </c>
      <c r="O61" s="47">
        <f>O18</f>
        <v>0</v>
      </c>
      <c r="P61" s="48" t="str">
        <f t="shared" si="337"/>
        <v>-</v>
      </c>
      <c r="Q61" s="48" t="str">
        <f t="shared" si="337"/>
        <v>-</v>
      </c>
      <c r="R61" s="49" t="str">
        <f t="shared" si="310"/>
        <v>-</v>
      </c>
      <c r="S61" s="66">
        <f>S18</f>
        <v>0</v>
      </c>
      <c r="T61" s="47">
        <f>T18</f>
        <v>0</v>
      </c>
      <c r="U61" s="48" t="str">
        <f t="shared" si="338"/>
        <v>-</v>
      </c>
      <c r="V61" s="48" t="str">
        <f t="shared" si="338"/>
        <v>-</v>
      </c>
      <c r="W61" s="49" t="str">
        <f t="shared" si="312"/>
        <v>-</v>
      </c>
      <c r="X61" s="66">
        <f>X18</f>
        <v>0</v>
      </c>
      <c r="Y61" s="47">
        <f>Y18</f>
        <v>0</v>
      </c>
      <c r="Z61" s="48" t="str">
        <f t="shared" si="339"/>
        <v>-</v>
      </c>
      <c r="AA61" s="48" t="str">
        <f t="shared" si="339"/>
        <v>-</v>
      </c>
      <c r="AB61" s="49" t="str">
        <f t="shared" si="314"/>
        <v>-</v>
      </c>
      <c r="AC61" s="66">
        <f>AC18</f>
        <v>0</v>
      </c>
      <c r="AD61" s="47">
        <f>AD18</f>
        <v>0</v>
      </c>
      <c r="AE61" s="48" t="str">
        <f t="shared" si="340"/>
        <v>-</v>
      </c>
      <c r="AF61" s="48" t="str">
        <f t="shared" si="340"/>
        <v>-</v>
      </c>
      <c r="AG61" s="49" t="str">
        <f t="shared" si="316"/>
        <v>-</v>
      </c>
      <c r="AH61" s="66">
        <f>AH18</f>
        <v>0</v>
      </c>
      <c r="AI61" s="47">
        <f>AI18</f>
        <v>0</v>
      </c>
      <c r="AJ61" s="48" t="str">
        <f t="shared" si="341"/>
        <v>-</v>
      </c>
      <c r="AK61" s="48" t="str">
        <f t="shared" si="341"/>
        <v>-</v>
      </c>
      <c r="AL61" s="49" t="str">
        <f t="shared" si="318"/>
        <v>-</v>
      </c>
      <c r="AM61" s="10"/>
      <c r="AN61" s="66">
        <f>AN18</f>
        <v>0</v>
      </c>
      <c r="AO61" s="47">
        <f>AO18</f>
        <v>0</v>
      </c>
      <c r="AP61" s="48" t="str">
        <f t="shared" si="342"/>
        <v>-</v>
      </c>
      <c r="AQ61" s="48" t="str">
        <f t="shared" si="342"/>
        <v>-</v>
      </c>
      <c r="AR61" s="49" t="str">
        <f t="shared" si="320"/>
        <v>-</v>
      </c>
      <c r="AS61" s="66">
        <f>AS18</f>
        <v>0</v>
      </c>
      <c r="AT61" s="47">
        <f>AT18</f>
        <v>0</v>
      </c>
      <c r="AU61" s="48" t="str">
        <f t="shared" si="343"/>
        <v>-</v>
      </c>
      <c r="AV61" s="48" t="str">
        <f t="shared" si="343"/>
        <v>-</v>
      </c>
      <c r="AW61" s="49" t="str">
        <f t="shared" si="322"/>
        <v>-</v>
      </c>
      <c r="AX61" s="66">
        <f>AX18</f>
        <v>0</v>
      </c>
      <c r="AY61" s="47">
        <f>AY18</f>
        <v>0</v>
      </c>
      <c r="AZ61" s="48" t="str">
        <f t="shared" si="344"/>
        <v>-</v>
      </c>
      <c r="BA61" s="48" t="str">
        <f t="shared" si="344"/>
        <v>-</v>
      </c>
      <c r="BB61" s="49" t="str">
        <f t="shared" si="324"/>
        <v>-</v>
      </c>
      <c r="BC61" s="66">
        <f>BC18</f>
        <v>0</v>
      </c>
      <c r="BD61" s="47">
        <f>BD18</f>
        <v>0</v>
      </c>
      <c r="BE61" s="48" t="str">
        <f t="shared" si="345"/>
        <v>-</v>
      </c>
      <c r="BF61" s="48" t="str">
        <f t="shared" si="345"/>
        <v>-</v>
      </c>
      <c r="BG61" s="49" t="str">
        <f t="shared" si="326"/>
        <v>-</v>
      </c>
      <c r="BH61" s="66">
        <f>BH18</f>
        <v>0</v>
      </c>
      <c r="BI61" s="47">
        <f>BI18</f>
        <v>0</v>
      </c>
      <c r="BJ61" s="48" t="str">
        <f t="shared" si="346"/>
        <v>-</v>
      </c>
      <c r="BK61" s="48" t="str">
        <f t="shared" si="346"/>
        <v>-</v>
      </c>
      <c r="BL61" s="49" t="str">
        <f t="shared" si="328"/>
        <v>-</v>
      </c>
      <c r="BM61" s="66">
        <f>BM18</f>
        <v>0</v>
      </c>
      <c r="BN61" s="47">
        <f>BN18</f>
        <v>0</v>
      </c>
      <c r="BO61" s="48" t="str">
        <f t="shared" si="347"/>
        <v>-</v>
      </c>
      <c r="BP61" s="48" t="str">
        <f t="shared" si="347"/>
        <v>-</v>
      </c>
      <c r="BQ61" s="49" t="str">
        <f t="shared" si="330"/>
        <v>-</v>
      </c>
      <c r="BR61" s="66">
        <f>BR18</f>
        <v>0</v>
      </c>
      <c r="BS61" s="47">
        <f>BS18</f>
        <v>0</v>
      </c>
      <c r="BT61" s="48" t="str">
        <f t="shared" si="348"/>
        <v>-</v>
      </c>
      <c r="BU61" s="48" t="str">
        <f t="shared" si="348"/>
        <v>-</v>
      </c>
      <c r="BV61" s="49" t="str">
        <f t="shared" si="332"/>
        <v>-</v>
      </c>
      <c r="BX61" s="66">
        <f>BX18</f>
        <v>0</v>
      </c>
      <c r="BY61" s="47">
        <f>BY18</f>
        <v>0</v>
      </c>
      <c r="BZ61" s="48" t="str">
        <f t="shared" si="349"/>
        <v>-</v>
      </c>
      <c r="CA61" s="48" t="str">
        <f t="shared" si="349"/>
        <v>-</v>
      </c>
      <c r="CB61" s="49" t="str">
        <f t="shared" si="334"/>
        <v>-</v>
      </c>
    </row>
    <row r="62" spans="2:80" s="3" customFormat="1" ht="16" customHeight="1" outlineLevel="1" thickBot="1" x14ac:dyDescent="0.35">
      <c r="B62" s="139"/>
      <c r="C62" s="11" t="s">
        <v>0</v>
      </c>
      <c r="D62" s="67">
        <f>D28</f>
        <v>0</v>
      </c>
      <c r="E62" s="54">
        <f>E28</f>
        <v>0</v>
      </c>
      <c r="F62" s="55" t="str">
        <f t="shared" si="335"/>
        <v>-</v>
      </c>
      <c r="G62" s="55" t="str">
        <f t="shared" si="335"/>
        <v>-</v>
      </c>
      <c r="H62" s="56" t="str">
        <f t="shared" si="306"/>
        <v>-</v>
      </c>
      <c r="I62" s="67">
        <f>I28</f>
        <v>0</v>
      </c>
      <c r="J62" s="54">
        <f>J28</f>
        <v>0</v>
      </c>
      <c r="K62" s="55" t="str">
        <f t="shared" si="336"/>
        <v>-</v>
      </c>
      <c r="L62" s="55" t="str">
        <f t="shared" si="336"/>
        <v>-</v>
      </c>
      <c r="M62" s="56" t="str">
        <f t="shared" si="308"/>
        <v>-</v>
      </c>
      <c r="N62" s="67">
        <f>N28</f>
        <v>0</v>
      </c>
      <c r="O62" s="54">
        <f>O28</f>
        <v>0</v>
      </c>
      <c r="P62" s="55" t="str">
        <f t="shared" si="337"/>
        <v>-</v>
      </c>
      <c r="Q62" s="55" t="str">
        <f t="shared" si="337"/>
        <v>-</v>
      </c>
      <c r="R62" s="56" t="str">
        <f t="shared" si="310"/>
        <v>-</v>
      </c>
      <c r="S62" s="67">
        <f>S28</f>
        <v>0</v>
      </c>
      <c r="T62" s="54">
        <f>T28</f>
        <v>0</v>
      </c>
      <c r="U62" s="55" t="str">
        <f t="shared" si="338"/>
        <v>-</v>
      </c>
      <c r="V62" s="55" t="str">
        <f t="shared" si="338"/>
        <v>-</v>
      </c>
      <c r="W62" s="56" t="str">
        <f t="shared" si="312"/>
        <v>-</v>
      </c>
      <c r="X62" s="67">
        <f>X28</f>
        <v>0</v>
      </c>
      <c r="Y62" s="54">
        <f>Y28</f>
        <v>0</v>
      </c>
      <c r="Z62" s="55" t="str">
        <f t="shared" si="339"/>
        <v>-</v>
      </c>
      <c r="AA62" s="55" t="str">
        <f t="shared" si="339"/>
        <v>-</v>
      </c>
      <c r="AB62" s="56" t="str">
        <f t="shared" si="314"/>
        <v>-</v>
      </c>
      <c r="AC62" s="67">
        <f>AC28</f>
        <v>0</v>
      </c>
      <c r="AD62" s="54">
        <f>AD28</f>
        <v>0</v>
      </c>
      <c r="AE62" s="55" t="str">
        <f t="shared" si="340"/>
        <v>-</v>
      </c>
      <c r="AF62" s="55" t="str">
        <f t="shared" si="340"/>
        <v>-</v>
      </c>
      <c r="AG62" s="56" t="str">
        <f t="shared" si="316"/>
        <v>-</v>
      </c>
      <c r="AH62" s="67">
        <f>AH28</f>
        <v>0</v>
      </c>
      <c r="AI62" s="54">
        <f>AI28</f>
        <v>0</v>
      </c>
      <c r="AJ62" s="55" t="str">
        <f t="shared" si="341"/>
        <v>-</v>
      </c>
      <c r="AK62" s="55" t="str">
        <f t="shared" si="341"/>
        <v>-</v>
      </c>
      <c r="AL62" s="56" t="str">
        <f t="shared" si="318"/>
        <v>-</v>
      </c>
      <c r="AM62" s="10"/>
      <c r="AN62" s="67">
        <f>AN28</f>
        <v>0</v>
      </c>
      <c r="AO62" s="54">
        <f>AO28</f>
        <v>0</v>
      </c>
      <c r="AP62" s="55" t="str">
        <f t="shared" si="342"/>
        <v>-</v>
      </c>
      <c r="AQ62" s="55" t="str">
        <f t="shared" si="342"/>
        <v>-</v>
      </c>
      <c r="AR62" s="56" t="str">
        <f t="shared" si="320"/>
        <v>-</v>
      </c>
      <c r="AS62" s="67">
        <f>AS28</f>
        <v>0</v>
      </c>
      <c r="AT62" s="54">
        <f>AT28</f>
        <v>0</v>
      </c>
      <c r="AU62" s="55" t="str">
        <f t="shared" si="343"/>
        <v>-</v>
      </c>
      <c r="AV62" s="55" t="str">
        <f t="shared" si="343"/>
        <v>-</v>
      </c>
      <c r="AW62" s="56" t="str">
        <f t="shared" si="322"/>
        <v>-</v>
      </c>
      <c r="AX62" s="67">
        <f>AX28</f>
        <v>0</v>
      </c>
      <c r="AY62" s="54">
        <f>AY28</f>
        <v>0</v>
      </c>
      <c r="AZ62" s="55" t="str">
        <f t="shared" si="344"/>
        <v>-</v>
      </c>
      <c r="BA62" s="55" t="str">
        <f t="shared" si="344"/>
        <v>-</v>
      </c>
      <c r="BB62" s="56" t="str">
        <f t="shared" si="324"/>
        <v>-</v>
      </c>
      <c r="BC62" s="67">
        <f>BC28</f>
        <v>0</v>
      </c>
      <c r="BD62" s="54">
        <f>BD28</f>
        <v>0</v>
      </c>
      <c r="BE62" s="55" t="str">
        <f t="shared" si="345"/>
        <v>-</v>
      </c>
      <c r="BF62" s="55" t="str">
        <f t="shared" si="345"/>
        <v>-</v>
      </c>
      <c r="BG62" s="56" t="str">
        <f t="shared" si="326"/>
        <v>-</v>
      </c>
      <c r="BH62" s="67">
        <f>BH28</f>
        <v>0</v>
      </c>
      <c r="BI62" s="54">
        <f>BI28</f>
        <v>0</v>
      </c>
      <c r="BJ62" s="55" t="str">
        <f t="shared" si="346"/>
        <v>-</v>
      </c>
      <c r="BK62" s="55" t="str">
        <f t="shared" si="346"/>
        <v>-</v>
      </c>
      <c r="BL62" s="56" t="str">
        <f t="shared" si="328"/>
        <v>-</v>
      </c>
      <c r="BM62" s="67">
        <f>BM28</f>
        <v>0</v>
      </c>
      <c r="BN62" s="54">
        <f>BN28</f>
        <v>0</v>
      </c>
      <c r="BO62" s="55" t="str">
        <f t="shared" si="347"/>
        <v>-</v>
      </c>
      <c r="BP62" s="55" t="str">
        <f t="shared" si="347"/>
        <v>-</v>
      </c>
      <c r="BQ62" s="56" t="str">
        <f t="shared" si="330"/>
        <v>-</v>
      </c>
      <c r="BR62" s="67">
        <f>BR28</f>
        <v>0</v>
      </c>
      <c r="BS62" s="54">
        <f>BS28</f>
        <v>0</v>
      </c>
      <c r="BT62" s="55" t="str">
        <f t="shared" si="348"/>
        <v>-</v>
      </c>
      <c r="BU62" s="55" t="str">
        <f t="shared" si="348"/>
        <v>-</v>
      </c>
      <c r="BV62" s="56" t="str">
        <f t="shared" si="332"/>
        <v>-</v>
      </c>
      <c r="BX62" s="67">
        <f>BX28</f>
        <v>0</v>
      </c>
      <c r="BY62" s="54">
        <f>BY28</f>
        <v>0</v>
      </c>
      <c r="BZ62" s="55" t="str">
        <f t="shared" si="349"/>
        <v>-</v>
      </c>
      <c r="CA62" s="55" t="str">
        <f t="shared" si="349"/>
        <v>-</v>
      </c>
      <c r="CB62" s="56" t="str">
        <f t="shared" si="334"/>
        <v>-</v>
      </c>
    </row>
    <row r="63" spans="2:80" s="3" customFormat="1" ht="16.600000000000001" customHeight="1" outlineLevel="1" thickTop="1" thickBot="1" x14ac:dyDescent="0.35">
      <c r="B63" s="6" t="str">
        <f>B60</f>
        <v>FA19</v>
      </c>
      <c r="C63" s="7"/>
      <c r="D63" s="68">
        <f>SUM(D60:D62)</f>
        <v>0</v>
      </c>
      <c r="E63" s="40">
        <f>SUM(E60:E62)</f>
        <v>0</v>
      </c>
      <c r="F63" s="41" t="str">
        <f>IF(D63=0,"-",D63/D$87)</f>
        <v>-</v>
      </c>
      <c r="G63" s="41" t="str">
        <f>IF(E63=0,"-",E63/E$87)</f>
        <v>-</v>
      </c>
      <c r="H63" s="42"/>
      <c r="I63" s="68">
        <f>SUM(I60:I62)</f>
        <v>0</v>
      </c>
      <c r="J63" s="40">
        <f>SUM(J60:J62)</f>
        <v>0</v>
      </c>
      <c r="K63" s="41" t="str">
        <f>IF(I63=0,"-",I63/I$87)</f>
        <v>-</v>
      </c>
      <c r="L63" s="41" t="str">
        <f>IF(J63=0,"-",J63/J$87)</f>
        <v>-</v>
      </c>
      <c r="M63" s="42"/>
      <c r="N63" s="68">
        <f>SUM(N60:N62)</f>
        <v>0</v>
      </c>
      <c r="O63" s="40">
        <f>SUM(O60:O62)</f>
        <v>0</v>
      </c>
      <c r="P63" s="41" t="str">
        <f>IF(N63=0,"-",N63/N$87)</f>
        <v>-</v>
      </c>
      <c r="Q63" s="41" t="str">
        <f>IF(O63=0,"-",O63/O$87)</f>
        <v>-</v>
      </c>
      <c r="R63" s="42"/>
      <c r="S63" s="68">
        <f>SUM(S60:S62)</f>
        <v>0</v>
      </c>
      <c r="T63" s="40">
        <f>SUM(T60:T62)</f>
        <v>0</v>
      </c>
      <c r="U63" s="41" t="str">
        <f>IF(S63=0,"-",S63/S$87)</f>
        <v>-</v>
      </c>
      <c r="V63" s="41" t="str">
        <f>IF(T63=0,"-",T63/T$87)</f>
        <v>-</v>
      </c>
      <c r="W63" s="42"/>
      <c r="X63" s="68">
        <f>SUM(X60:X62)</f>
        <v>0</v>
      </c>
      <c r="Y63" s="40">
        <f>SUM(Y60:Y62)</f>
        <v>0</v>
      </c>
      <c r="Z63" s="41" t="str">
        <f>IF(X63=0,"-",X63/X$87)</f>
        <v>-</v>
      </c>
      <c r="AA63" s="41" t="str">
        <f>IF(Y63=0,"-",Y63/Y$87)</f>
        <v>-</v>
      </c>
      <c r="AB63" s="42"/>
      <c r="AC63" s="68">
        <f>SUM(AC60:AC62)</f>
        <v>0</v>
      </c>
      <c r="AD63" s="40">
        <f>SUM(AD60:AD62)</f>
        <v>0</v>
      </c>
      <c r="AE63" s="41" t="str">
        <f>IF(AC63=0,"-",AC63/AC$87)</f>
        <v>-</v>
      </c>
      <c r="AF63" s="41" t="str">
        <f>IF(AD63=0,"-",AD63/AD$87)</f>
        <v>-</v>
      </c>
      <c r="AG63" s="42"/>
      <c r="AH63" s="68">
        <f>SUM(AH60:AH62)</f>
        <v>0</v>
      </c>
      <c r="AI63" s="40">
        <f>SUM(AI60:AI62)</f>
        <v>0</v>
      </c>
      <c r="AJ63" s="41" t="str">
        <f>IF(AH63=0,"-",AH63/AH$87)</f>
        <v>-</v>
      </c>
      <c r="AK63" s="41" t="str">
        <f>IF(AI63=0,"-",AI63/AI$87)</f>
        <v>-</v>
      </c>
      <c r="AL63" s="42"/>
      <c r="AM63" s="16"/>
      <c r="AN63" s="68">
        <f>SUM(AN60:AN62)</f>
        <v>0</v>
      </c>
      <c r="AO63" s="40">
        <f>SUM(AO60:AO62)</f>
        <v>0</v>
      </c>
      <c r="AP63" s="41" t="str">
        <f>IF(AN63=0,"-",AN63/AN$87)</f>
        <v>-</v>
      </c>
      <c r="AQ63" s="41" t="str">
        <f>IF(AO63=0,"-",AO63/AO$87)</f>
        <v>-</v>
      </c>
      <c r="AR63" s="42"/>
      <c r="AS63" s="68">
        <f>SUM(AS60:AS62)</f>
        <v>0</v>
      </c>
      <c r="AT63" s="40">
        <f>SUM(AT60:AT62)</f>
        <v>0</v>
      </c>
      <c r="AU63" s="41" t="str">
        <f>IF(AS63=0,"-",AS63/AS$87)</f>
        <v>-</v>
      </c>
      <c r="AV63" s="41" t="str">
        <f>IF(AT63=0,"-",AT63/AT$87)</f>
        <v>-</v>
      </c>
      <c r="AW63" s="42"/>
      <c r="AX63" s="68">
        <f>SUM(AX60:AX62)</f>
        <v>0</v>
      </c>
      <c r="AY63" s="40">
        <f>SUM(AY60:AY62)</f>
        <v>0</v>
      </c>
      <c r="AZ63" s="41" t="str">
        <f>IF(AX63=0,"-",AX63/AX$87)</f>
        <v>-</v>
      </c>
      <c r="BA63" s="41" t="str">
        <f>IF(AY63=0,"-",AY63/AY$87)</f>
        <v>-</v>
      </c>
      <c r="BB63" s="42"/>
      <c r="BC63" s="68">
        <f>SUM(BC60:BC62)</f>
        <v>0</v>
      </c>
      <c r="BD63" s="40">
        <f>SUM(BD60:BD62)</f>
        <v>0</v>
      </c>
      <c r="BE63" s="41" t="str">
        <f>IF(BC63=0,"-",BC63/BC$87)</f>
        <v>-</v>
      </c>
      <c r="BF63" s="41" t="str">
        <f>IF(BD63=0,"-",BD63/BD$87)</f>
        <v>-</v>
      </c>
      <c r="BG63" s="42"/>
      <c r="BH63" s="68">
        <f>SUM(BH60:BH62)</f>
        <v>0</v>
      </c>
      <c r="BI63" s="40">
        <f>SUM(BI60:BI62)</f>
        <v>0</v>
      </c>
      <c r="BJ63" s="41" t="str">
        <f>IF(BH63=0,"-",BH63/BH$87)</f>
        <v>-</v>
      </c>
      <c r="BK63" s="41" t="str">
        <f>IF(BI63=0,"-",BI63/BI$87)</f>
        <v>-</v>
      </c>
      <c r="BL63" s="42"/>
      <c r="BM63" s="68">
        <f>SUM(BM60:BM62)</f>
        <v>0</v>
      </c>
      <c r="BN63" s="40">
        <f>SUM(BN60:BN62)</f>
        <v>0</v>
      </c>
      <c r="BO63" s="41" t="str">
        <f>IF(BM63=0,"-",BM63/BM$87)</f>
        <v>-</v>
      </c>
      <c r="BP63" s="41" t="str">
        <f>IF(BN63=0,"-",BN63/BN$87)</f>
        <v>-</v>
      </c>
      <c r="BQ63" s="42"/>
      <c r="BR63" s="68">
        <f>SUM(BR60:BR62)</f>
        <v>0</v>
      </c>
      <c r="BS63" s="40">
        <f>SUM(BS60:BS62)</f>
        <v>0</v>
      </c>
      <c r="BT63" s="41" t="str">
        <f>IF(BR63=0,"-",BR63/BR$87)</f>
        <v>-</v>
      </c>
      <c r="BU63" s="41" t="str">
        <f>IF(BS63=0,"-",BS63/BS$87)</f>
        <v>-</v>
      </c>
      <c r="BV63" s="42"/>
      <c r="BX63" s="68">
        <f>SUM(BX60:BX62)</f>
        <v>0</v>
      </c>
      <c r="BY63" s="40">
        <f>SUM(BY60:BY62)</f>
        <v>0</v>
      </c>
      <c r="BZ63" s="41" t="str">
        <f>IF(BX63=0,"-",BX63/BX$87)</f>
        <v>-</v>
      </c>
      <c r="CA63" s="41" t="str">
        <f>IF(BY63=0,"-",BY63/BY$87)</f>
        <v>-</v>
      </c>
      <c r="CB63" s="42"/>
    </row>
    <row r="64" spans="2:80" s="3" customFormat="1" ht="4.55" customHeight="1" outlineLevel="1" thickTop="1" thickBot="1" x14ac:dyDescent="0.35">
      <c r="B64"/>
      <c r="C64"/>
      <c r="D64" s="50">
        <f>D10</f>
        <v>0</v>
      </c>
      <c r="E64" s="51">
        <f>E10</f>
        <v>0</v>
      </c>
      <c r="F64" s="52" t="str">
        <f>IF(D64=0,"-",D64/D$71)</f>
        <v>-</v>
      </c>
      <c r="G64" s="52" t="str">
        <f>IF(E64=0,"-",E64/E$71)</f>
        <v>-</v>
      </c>
      <c r="H64" s="51" t="str">
        <f>IF(D64&gt;0,E64/D64,"-")</f>
        <v>-</v>
      </c>
      <c r="I64" s="50">
        <f>I10</f>
        <v>0</v>
      </c>
      <c r="J64" s="51">
        <f>J10</f>
        <v>0</v>
      </c>
      <c r="K64" s="52" t="str">
        <f>IF(I64=0,"-",I64/I$71)</f>
        <v>-</v>
      </c>
      <c r="L64" s="52" t="str">
        <f>IF(J64=0,"-",J64/J$71)</f>
        <v>-</v>
      </c>
      <c r="M64" s="51" t="str">
        <f>IF(I64&gt;0,J64/I64,"-")</f>
        <v>-</v>
      </c>
      <c r="N64" s="50">
        <f>N10</f>
        <v>0</v>
      </c>
      <c r="O64" s="51">
        <f>O10</f>
        <v>0</v>
      </c>
      <c r="P64" s="52" t="str">
        <f>IF(N64=0,"-",N64/N$71)</f>
        <v>-</v>
      </c>
      <c r="Q64" s="52" t="str">
        <f>IF(O64=0,"-",O64/O$71)</f>
        <v>-</v>
      </c>
      <c r="R64" s="51" t="str">
        <f>IF(N64&gt;0,O64/N64,"-")</f>
        <v>-</v>
      </c>
      <c r="S64" s="50">
        <f>S10</f>
        <v>0</v>
      </c>
      <c r="T64" s="51">
        <f>T10</f>
        <v>0</v>
      </c>
      <c r="U64" s="52" t="str">
        <f>IF(S64=0,"-",S64/S$71)</f>
        <v>-</v>
      </c>
      <c r="V64" s="52" t="str">
        <f>IF(T64=0,"-",T64/T$71)</f>
        <v>-</v>
      </c>
      <c r="W64" s="51" t="str">
        <f>IF(S64&gt;0,T64/S64,"-")</f>
        <v>-</v>
      </c>
      <c r="X64" s="50">
        <f>X10</f>
        <v>0</v>
      </c>
      <c r="Y64" s="51">
        <f>Y10</f>
        <v>0</v>
      </c>
      <c r="Z64" s="52" t="str">
        <f>IF(X64=0,"-",X64/X$71)</f>
        <v>-</v>
      </c>
      <c r="AA64" s="52" t="str">
        <f>IF(Y64=0,"-",Y64/Y$71)</f>
        <v>-</v>
      </c>
      <c r="AB64" s="51" t="str">
        <f>IF(X64&gt;0,Y64/X64,"-")</f>
        <v>-</v>
      </c>
      <c r="AC64" s="50">
        <f>AC10</f>
        <v>0</v>
      </c>
      <c r="AD64" s="51">
        <f>AD10</f>
        <v>0</v>
      </c>
      <c r="AE64" s="52" t="str">
        <f>IF(AC64=0,"-",AC64/AC$71)</f>
        <v>-</v>
      </c>
      <c r="AF64" s="52" t="str">
        <f>IF(AD64=0,"-",AD64/AD$71)</f>
        <v>-</v>
      </c>
      <c r="AG64" s="51" t="str">
        <f>IF(AC64&gt;0,AD64/AC64,"-")</f>
        <v>-</v>
      </c>
      <c r="AH64" s="50">
        <f>AH10</f>
        <v>0</v>
      </c>
      <c r="AI64" s="51">
        <f>AI10</f>
        <v>0</v>
      </c>
      <c r="AJ64" s="52" t="str">
        <f>IF(AH64=0,"-",AH64/AH$71)</f>
        <v>-</v>
      </c>
      <c r="AK64" s="52" t="str">
        <f>IF(AI64=0,"-",AI64/AI$71)</f>
        <v>-</v>
      </c>
      <c r="AL64" s="51" t="str">
        <f>IF(AH64&gt;0,AI64/AH64,"-")</f>
        <v>-</v>
      </c>
      <c r="AM64" s="10"/>
      <c r="AN64" s="50">
        <f>AN10</f>
        <v>0</v>
      </c>
      <c r="AO64" s="51">
        <f>AO10</f>
        <v>0</v>
      </c>
      <c r="AP64" s="52" t="str">
        <f>IF(AN64=0,"-",AN64/AN$71)</f>
        <v>-</v>
      </c>
      <c r="AQ64" s="52" t="str">
        <f>IF(AO64=0,"-",AO64/AO$71)</f>
        <v>-</v>
      </c>
      <c r="AR64" s="51" t="str">
        <f>IF(AN64&gt;0,AO64/AN64,"-")</f>
        <v>-</v>
      </c>
      <c r="AS64" s="50">
        <f>AS10</f>
        <v>0</v>
      </c>
      <c r="AT64" s="51">
        <f>AT10</f>
        <v>0</v>
      </c>
      <c r="AU64" s="52" t="str">
        <f>IF(AS64=0,"-",AS64/AS$71)</f>
        <v>-</v>
      </c>
      <c r="AV64" s="52" t="str">
        <f>IF(AT64=0,"-",AT64/AT$71)</f>
        <v>-</v>
      </c>
      <c r="AW64" s="51" t="str">
        <f>IF(AS64&gt;0,AT64/AS64,"-")</f>
        <v>-</v>
      </c>
      <c r="AX64" s="50">
        <f>AX10</f>
        <v>0</v>
      </c>
      <c r="AY64" s="51">
        <f>AY10</f>
        <v>0</v>
      </c>
      <c r="AZ64" s="52" t="str">
        <f>IF(AX64=0,"-",AX64/AX$71)</f>
        <v>-</v>
      </c>
      <c r="BA64" s="52" t="str">
        <f>IF(AY64=0,"-",AY64/AY$71)</f>
        <v>-</v>
      </c>
      <c r="BB64" s="51" t="str">
        <f>IF(AX64&gt;0,AY64/AX64,"-")</f>
        <v>-</v>
      </c>
      <c r="BC64" s="50">
        <f>BC10</f>
        <v>0</v>
      </c>
      <c r="BD64" s="51">
        <f>BD10</f>
        <v>0</v>
      </c>
      <c r="BE64" s="52" t="str">
        <f>IF(BC64=0,"-",BC64/BC$71)</f>
        <v>-</v>
      </c>
      <c r="BF64" s="52" t="str">
        <f>IF(BD64=0,"-",BD64/BD$71)</f>
        <v>-</v>
      </c>
      <c r="BG64" s="51" t="str">
        <f>IF(BC64&gt;0,BD64/BC64,"-")</f>
        <v>-</v>
      </c>
      <c r="BH64" s="50">
        <f>BH10</f>
        <v>0</v>
      </c>
      <c r="BI64" s="51">
        <f>BI10</f>
        <v>0</v>
      </c>
      <c r="BJ64" s="52" t="str">
        <f>IF(BH64=0,"-",BH64/BH$71)</f>
        <v>-</v>
      </c>
      <c r="BK64" s="52" t="str">
        <f>IF(BI64=0,"-",BI64/BI$71)</f>
        <v>-</v>
      </c>
      <c r="BL64" s="51" t="str">
        <f>IF(BH64&gt;0,BI64/BH64,"-")</f>
        <v>-</v>
      </c>
      <c r="BM64" s="50">
        <f>BM10</f>
        <v>0</v>
      </c>
      <c r="BN64" s="51">
        <f>BN10</f>
        <v>0</v>
      </c>
      <c r="BO64" s="52" t="str">
        <f>IF(BM64=0,"-",BM64/BM$71)</f>
        <v>-</v>
      </c>
      <c r="BP64" s="52" t="str">
        <f>IF(BN64=0,"-",BN64/BN$71)</f>
        <v>-</v>
      </c>
      <c r="BQ64" s="51" t="str">
        <f>IF(BM64&gt;0,BN64/BM64,"-")</f>
        <v>-</v>
      </c>
      <c r="BR64" s="50">
        <f>BR10</f>
        <v>0</v>
      </c>
      <c r="BS64" s="51">
        <f>BS10</f>
        <v>0</v>
      </c>
      <c r="BT64" s="52" t="str">
        <f>IF(BR64=0,"-",BR64/BR$71)</f>
        <v>-</v>
      </c>
      <c r="BU64" s="52" t="str">
        <f>IF(BS64=0,"-",BS64/BS$71)</f>
        <v>-</v>
      </c>
      <c r="BV64" s="51" t="str">
        <f>IF(BR64&gt;0,BS64/BR64,"-")</f>
        <v>-</v>
      </c>
      <c r="BX64" s="50">
        <f>BX10</f>
        <v>0</v>
      </c>
      <c r="BY64" s="51">
        <f>BY10</f>
        <v>0</v>
      </c>
      <c r="BZ64" s="52" t="str">
        <f>IF(BX64=0,"-",BX64/BX$71)</f>
        <v>-</v>
      </c>
      <c r="CA64" s="52" t="str">
        <f>IF(BY64=0,"-",BY64/BY$71)</f>
        <v>-</v>
      </c>
      <c r="CB64" s="51" t="str">
        <f>IF(BX64&gt;0,BY64/BX64,"-")</f>
        <v>-</v>
      </c>
    </row>
    <row r="65" spans="2:80" s="3" customFormat="1" ht="16" customHeight="1" outlineLevel="1" thickTop="1" x14ac:dyDescent="0.3">
      <c r="B65" s="137" t="s">
        <v>27</v>
      </c>
      <c r="C65" s="8" t="s">
        <v>17</v>
      </c>
      <c r="D65" s="65">
        <f>D9</f>
        <v>0</v>
      </c>
      <c r="E65" s="36">
        <f>E9</f>
        <v>0</v>
      </c>
      <c r="F65" s="37" t="str">
        <f t="shared" ref="F65:G67" si="350">IF(D65=0,"-",D65/D$63)</f>
        <v>-</v>
      </c>
      <c r="G65" s="37" t="str">
        <f t="shared" si="350"/>
        <v>-</v>
      </c>
      <c r="H65" s="38" t="str">
        <f>IF(D65&gt;0,E65/D65,"-")</f>
        <v>-</v>
      </c>
      <c r="I65" s="65">
        <f>I9</f>
        <v>0</v>
      </c>
      <c r="J65" s="36">
        <f>J9</f>
        <v>0</v>
      </c>
      <c r="K65" s="37" t="str">
        <f t="shared" ref="K65:L67" si="351">IF(I65=0,"-",I65/I$63)</f>
        <v>-</v>
      </c>
      <c r="L65" s="37" t="str">
        <f t="shared" si="351"/>
        <v>-</v>
      </c>
      <c r="M65" s="38" t="str">
        <f>IF(I65&gt;0,J65/I65,"-")</f>
        <v>-</v>
      </c>
      <c r="N65" s="65">
        <f>N9</f>
        <v>0</v>
      </c>
      <c r="O65" s="36">
        <f>O9</f>
        <v>0</v>
      </c>
      <c r="P65" s="37" t="str">
        <f t="shared" ref="P65:Q67" si="352">IF(N65=0,"-",N65/N$63)</f>
        <v>-</v>
      </c>
      <c r="Q65" s="37" t="str">
        <f t="shared" si="352"/>
        <v>-</v>
      </c>
      <c r="R65" s="38" t="str">
        <f>IF(N65&gt;0,O65/N65,"-")</f>
        <v>-</v>
      </c>
      <c r="S65" s="65">
        <f>S9</f>
        <v>0</v>
      </c>
      <c r="T65" s="36">
        <f>T9</f>
        <v>0</v>
      </c>
      <c r="U65" s="37" t="str">
        <f t="shared" ref="U65:V67" si="353">IF(S65=0,"-",S65/S$63)</f>
        <v>-</v>
      </c>
      <c r="V65" s="37" t="str">
        <f t="shared" si="353"/>
        <v>-</v>
      </c>
      <c r="W65" s="38" t="str">
        <f>IF(S65&gt;0,T65/S65,"-")</f>
        <v>-</v>
      </c>
      <c r="X65" s="65">
        <f>X9</f>
        <v>0</v>
      </c>
      <c r="Y65" s="36">
        <f>Y9</f>
        <v>0</v>
      </c>
      <c r="Z65" s="37" t="str">
        <f t="shared" ref="Z65:AA67" si="354">IF(X65=0,"-",X65/X$63)</f>
        <v>-</v>
      </c>
      <c r="AA65" s="37" t="str">
        <f t="shared" si="354"/>
        <v>-</v>
      </c>
      <c r="AB65" s="38" t="str">
        <f>IF(X65&gt;0,Y65/X65,"-")</f>
        <v>-</v>
      </c>
      <c r="AC65" s="65">
        <f>AC9</f>
        <v>0</v>
      </c>
      <c r="AD65" s="36">
        <f>AD9</f>
        <v>0</v>
      </c>
      <c r="AE65" s="37" t="str">
        <f t="shared" ref="AE65:AF67" si="355">IF(AC65=0,"-",AC65/AC$63)</f>
        <v>-</v>
      </c>
      <c r="AF65" s="37" t="str">
        <f t="shared" si="355"/>
        <v>-</v>
      </c>
      <c r="AG65" s="38" t="str">
        <f>IF(AC65&gt;0,AD65/AC65,"-")</f>
        <v>-</v>
      </c>
      <c r="AH65" s="65">
        <f>AH9</f>
        <v>0</v>
      </c>
      <c r="AI65" s="36">
        <f>AI9</f>
        <v>0</v>
      </c>
      <c r="AJ65" s="37" t="str">
        <f t="shared" ref="AJ65:AK67" si="356">IF(AH65=0,"-",AH65/AH$63)</f>
        <v>-</v>
      </c>
      <c r="AK65" s="37" t="str">
        <f t="shared" si="356"/>
        <v>-</v>
      </c>
      <c r="AL65" s="38" t="str">
        <f>IF(AH65&gt;0,AI65/AH65,"-")</f>
        <v>-</v>
      </c>
      <c r="AM65" s="10"/>
      <c r="AN65" s="65">
        <f>AN9</f>
        <v>0</v>
      </c>
      <c r="AO65" s="36">
        <f>AO9</f>
        <v>0</v>
      </c>
      <c r="AP65" s="37" t="str">
        <f t="shared" ref="AP65:AQ67" si="357">IF(AN65=0,"-",AN65/AN$63)</f>
        <v>-</v>
      </c>
      <c r="AQ65" s="37" t="str">
        <f t="shared" si="357"/>
        <v>-</v>
      </c>
      <c r="AR65" s="38" t="str">
        <f>IF(AN65&gt;0,AO65/AN65,"-")</f>
        <v>-</v>
      </c>
      <c r="AS65" s="65">
        <f>AS9</f>
        <v>0</v>
      </c>
      <c r="AT65" s="36">
        <f>AT9</f>
        <v>0</v>
      </c>
      <c r="AU65" s="37" t="str">
        <f t="shared" ref="AU65:AV67" si="358">IF(AS65=0,"-",AS65/AS$63)</f>
        <v>-</v>
      </c>
      <c r="AV65" s="37" t="str">
        <f t="shared" si="358"/>
        <v>-</v>
      </c>
      <c r="AW65" s="38" t="str">
        <f>IF(AS65&gt;0,AT65/AS65,"-")</f>
        <v>-</v>
      </c>
      <c r="AX65" s="65">
        <f>AX9</f>
        <v>0</v>
      </c>
      <c r="AY65" s="36">
        <f>AY9</f>
        <v>0</v>
      </c>
      <c r="AZ65" s="37" t="str">
        <f t="shared" ref="AZ65:BA67" si="359">IF(AX65=0,"-",AX65/AX$63)</f>
        <v>-</v>
      </c>
      <c r="BA65" s="37" t="str">
        <f t="shared" si="359"/>
        <v>-</v>
      </c>
      <c r="BB65" s="38" t="str">
        <f>IF(AX65&gt;0,AY65/AX65,"-")</f>
        <v>-</v>
      </c>
      <c r="BC65" s="65">
        <f>BC9</f>
        <v>0</v>
      </c>
      <c r="BD65" s="36">
        <f>BD9</f>
        <v>0</v>
      </c>
      <c r="BE65" s="37" t="str">
        <f t="shared" ref="BE65:BF67" si="360">IF(BC65=0,"-",BC65/BC$63)</f>
        <v>-</v>
      </c>
      <c r="BF65" s="37" t="str">
        <f t="shared" si="360"/>
        <v>-</v>
      </c>
      <c r="BG65" s="38" t="str">
        <f>IF(BC65&gt;0,BD65/BC65,"-")</f>
        <v>-</v>
      </c>
      <c r="BH65" s="65">
        <f>BH9</f>
        <v>0</v>
      </c>
      <c r="BI65" s="36">
        <f>BI9</f>
        <v>0</v>
      </c>
      <c r="BJ65" s="37" t="str">
        <f t="shared" ref="BJ65:BK67" si="361">IF(BH65=0,"-",BH65/BH$63)</f>
        <v>-</v>
      </c>
      <c r="BK65" s="37" t="str">
        <f t="shared" si="361"/>
        <v>-</v>
      </c>
      <c r="BL65" s="38" t="str">
        <f>IF(BH65&gt;0,BI65/BH65,"-")</f>
        <v>-</v>
      </c>
      <c r="BM65" s="65">
        <f>BM9</f>
        <v>0</v>
      </c>
      <c r="BN65" s="36">
        <f>BN9</f>
        <v>0</v>
      </c>
      <c r="BO65" s="37" t="str">
        <f t="shared" ref="BO65:BP67" si="362">IF(BM65=0,"-",BM65/BM$63)</f>
        <v>-</v>
      </c>
      <c r="BP65" s="37" t="str">
        <f t="shared" si="362"/>
        <v>-</v>
      </c>
      <c r="BQ65" s="38" t="str">
        <f>IF(BM65&gt;0,BN65/BM65,"-")</f>
        <v>-</v>
      </c>
      <c r="BR65" s="65">
        <f>BR9</f>
        <v>0</v>
      </c>
      <c r="BS65" s="36">
        <f>BS9</f>
        <v>0</v>
      </c>
      <c r="BT65" s="37" t="str">
        <f t="shared" ref="BT65:BU67" si="363">IF(BR65=0,"-",BR65/BR$63)</f>
        <v>-</v>
      </c>
      <c r="BU65" s="37" t="str">
        <f t="shared" si="363"/>
        <v>-</v>
      </c>
      <c r="BV65" s="38" t="str">
        <f>IF(BR65&gt;0,BS65/BR65,"-")</f>
        <v>-</v>
      </c>
      <c r="BX65" s="65">
        <f>BX9</f>
        <v>0</v>
      </c>
      <c r="BY65" s="36">
        <f>BY9</f>
        <v>0</v>
      </c>
      <c r="BZ65" s="37" t="str">
        <f t="shared" ref="BZ65:CA67" si="364">IF(BX65=0,"-",BX65/BX$63)</f>
        <v>-</v>
      </c>
      <c r="CA65" s="37" t="str">
        <f t="shared" si="364"/>
        <v>-</v>
      </c>
      <c r="CB65" s="38" t="str">
        <f>IF(BX65&gt;0,BY65/BX65,"-")</f>
        <v>-</v>
      </c>
    </row>
    <row r="66" spans="2:80" s="3" customFormat="1" ht="15.05" customHeight="1" outlineLevel="1" x14ac:dyDescent="0.3">
      <c r="B66" s="138"/>
      <c r="C66" s="9" t="s">
        <v>18</v>
      </c>
      <c r="D66" s="66">
        <f>D19</f>
        <v>0</v>
      </c>
      <c r="E66" s="47">
        <f>E19</f>
        <v>0</v>
      </c>
      <c r="F66" s="48" t="str">
        <f t="shared" si="350"/>
        <v>-</v>
      </c>
      <c r="G66" s="48" t="str">
        <f t="shared" si="350"/>
        <v>-</v>
      </c>
      <c r="H66" s="49" t="str">
        <f>IF(D66&gt;0,E66/D66,"-")</f>
        <v>-</v>
      </c>
      <c r="I66" s="66">
        <f>I19</f>
        <v>0</v>
      </c>
      <c r="J66" s="47">
        <f>J19</f>
        <v>0</v>
      </c>
      <c r="K66" s="48" t="str">
        <f t="shared" si="351"/>
        <v>-</v>
      </c>
      <c r="L66" s="48" t="str">
        <f t="shared" si="351"/>
        <v>-</v>
      </c>
      <c r="M66" s="49" t="str">
        <f>IF(I66&gt;0,J66/I66,"-")</f>
        <v>-</v>
      </c>
      <c r="N66" s="66">
        <f>N19</f>
        <v>0</v>
      </c>
      <c r="O66" s="47">
        <f>O19</f>
        <v>0</v>
      </c>
      <c r="P66" s="48" t="str">
        <f t="shared" si="352"/>
        <v>-</v>
      </c>
      <c r="Q66" s="48" t="str">
        <f t="shared" si="352"/>
        <v>-</v>
      </c>
      <c r="R66" s="49" t="str">
        <f>IF(N66&gt;0,O66/N66,"-")</f>
        <v>-</v>
      </c>
      <c r="S66" s="66">
        <f>S19</f>
        <v>0</v>
      </c>
      <c r="T66" s="47">
        <f>T19</f>
        <v>0</v>
      </c>
      <c r="U66" s="48" t="str">
        <f t="shared" si="353"/>
        <v>-</v>
      </c>
      <c r="V66" s="48" t="str">
        <f t="shared" si="353"/>
        <v>-</v>
      </c>
      <c r="W66" s="49" t="str">
        <f>IF(S66&gt;0,T66/S66,"-")</f>
        <v>-</v>
      </c>
      <c r="X66" s="66">
        <f>X19</f>
        <v>0</v>
      </c>
      <c r="Y66" s="47">
        <f>Y19</f>
        <v>0</v>
      </c>
      <c r="Z66" s="48" t="str">
        <f t="shared" si="354"/>
        <v>-</v>
      </c>
      <c r="AA66" s="48" t="str">
        <f t="shared" si="354"/>
        <v>-</v>
      </c>
      <c r="AB66" s="49" t="str">
        <f>IF(X66&gt;0,Y66/X66,"-")</f>
        <v>-</v>
      </c>
      <c r="AC66" s="66">
        <f>AC19</f>
        <v>0</v>
      </c>
      <c r="AD66" s="47">
        <f>AD19</f>
        <v>0</v>
      </c>
      <c r="AE66" s="48" t="str">
        <f t="shared" si="355"/>
        <v>-</v>
      </c>
      <c r="AF66" s="48" t="str">
        <f t="shared" si="355"/>
        <v>-</v>
      </c>
      <c r="AG66" s="49" t="str">
        <f>IF(AC66&gt;0,AD66/AC66,"-")</f>
        <v>-</v>
      </c>
      <c r="AH66" s="66">
        <f>AH19</f>
        <v>0</v>
      </c>
      <c r="AI66" s="47">
        <f>AI19</f>
        <v>0</v>
      </c>
      <c r="AJ66" s="48" t="str">
        <f t="shared" si="356"/>
        <v>-</v>
      </c>
      <c r="AK66" s="48" t="str">
        <f t="shared" si="356"/>
        <v>-</v>
      </c>
      <c r="AL66" s="49" t="str">
        <f>IF(AH66&gt;0,AI66/AH66,"-")</f>
        <v>-</v>
      </c>
      <c r="AM66" s="10"/>
      <c r="AN66" s="66">
        <f>AN19</f>
        <v>0</v>
      </c>
      <c r="AO66" s="47">
        <f>AO19</f>
        <v>0</v>
      </c>
      <c r="AP66" s="48" t="str">
        <f t="shared" si="357"/>
        <v>-</v>
      </c>
      <c r="AQ66" s="48" t="str">
        <f t="shared" si="357"/>
        <v>-</v>
      </c>
      <c r="AR66" s="49" t="str">
        <f>IF(AN66&gt;0,AO66/AN66,"-")</f>
        <v>-</v>
      </c>
      <c r="AS66" s="66">
        <f>AS19</f>
        <v>0</v>
      </c>
      <c r="AT66" s="47">
        <f>AT19</f>
        <v>0</v>
      </c>
      <c r="AU66" s="48" t="str">
        <f t="shared" si="358"/>
        <v>-</v>
      </c>
      <c r="AV66" s="48" t="str">
        <f t="shared" si="358"/>
        <v>-</v>
      </c>
      <c r="AW66" s="49" t="str">
        <f>IF(AS66&gt;0,AT66/AS66,"-")</f>
        <v>-</v>
      </c>
      <c r="AX66" s="66">
        <f>AX19</f>
        <v>0</v>
      </c>
      <c r="AY66" s="47">
        <f>AY19</f>
        <v>0</v>
      </c>
      <c r="AZ66" s="48" t="str">
        <f t="shared" si="359"/>
        <v>-</v>
      </c>
      <c r="BA66" s="48" t="str">
        <f t="shared" si="359"/>
        <v>-</v>
      </c>
      <c r="BB66" s="49" t="str">
        <f>IF(AX66&gt;0,AY66/AX66,"-")</f>
        <v>-</v>
      </c>
      <c r="BC66" s="66">
        <f>BC19</f>
        <v>0</v>
      </c>
      <c r="BD66" s="47">
        <f>BD19</f>
        <v>0</v>
      </c>
      <c r="BE66" s="48" t="str">
        <f t="shared" si="360"/>
        <v>-</v>
      </c>
      <c r="BF66" s="48" t="str">
        <f t="shared" si="360"/>
        <v>-</v>
      </c>
      <c r="BG66" s="49" t="str">
        <f>IF(BC66&gt;0,BD66/BC66,"-")</f>
        <v>-</v>
      </c>
      <c r="BH66" s="66">
        <f>BH19</f>
        <v>0</v>
      </c>
      <c r="BI66" s="47">
        <f>BI19</f>
        <v>0</v>
      </c>
      <c r="BJ66" s="48" t="str">
        <f t="shared" si="361"/>
        <v>-</v>
      </c>
      <c r="BK66" s="48" t="str">
        <f t="shared" si="361"/>
        <v>-</v>
      </c>
      <c r="BL66" s="49" t="str">
        <f>IF(BH66&gt;0,BI66/BH66,"-")</f>
        <v>-</v>
      </c>
      <c r="BM66" s="66">
        <f>BM19</f>
        <v>0</v>
      </c>
      <c r="BN66" s="47">
        <f>BN19</f>
        <v>0</v>
      </c>
      <c r="BO66" s="48" t="str">
        <f t="shared" si="362"/>
        <v>-</v>
      </c>
      <c r="BP66" s="48" t="str">
        <f t="shared" si="362"/>
        <v>-</v>
      </c>
      <c r="BQ66" s="49" t="str">
        <f>IF(BM66&gt;0,BN66/BM66,"-")</f>
        <v>-</v>
      </c>
      <c r="BR66" s="66">
        <f>BR19</f>
        <v>0</v>
      </c>
      <c r="BS66" s="47">
        <f>BS19</f>
        <v>0</v>
      </c>
      <c r="BT66" s="48" t="str">
        <f t="shared" si="363"/>
        <v>-</v>
      </c>
      <c r="BU66" s="48" t="str">
        <f t="shared" si="363"/>
        <v>-</v>
      </c>
      <c r="BV66" s="49" t="str">
        <f>IF(BR66&gt;0,BS66/BR66,"-")</f>
        <v>-</v>
      </c>
      <c r="BX66" s="66">
        <f>BX19</f>
        <v>0</v>
      </c>
      <c r="BY66" s="47">
        <f>BY19</f>
        <v>0</v>
      </c>
      <c r="BZ66" s="48" t="str">
        <f t="shared" si="364"/>
        <v>-</v>
      </c>
      <c r="CA66" s="48" t="str">
        <f t="shared" si="364"/>
        <v>-</v>
      </c>
      <c r="CB66" s="49" t="str">
        <f>IF(BX66&gt;0,BY66/BX66,"-")</f>
        <v>-</v>
      </c>
    </row>
    <row r="67" spans="2:80" s="3" customFormat="1" ht="16" customHeight="1" outlineLevel="1" thickBot="1" x14ac:dyDescent="0.35">
      <c r="B67" s="139"/>
      <c r="C67" s="11" t="s">
        <v>0</v>
      </c>
      <c r="D67" s="67">
        <f>D29</f>
        <v>0</v>
      </c>
      <c r="E67" s="54">
        <f>E29</f>
        <v>0</v>
      </c>
      <c r="F67" s="55" t="str">
        <f t="shared" si="350"/>
        <v>-</v>
      </c>
      <c r="G67" s="55" t="str">
        <f t="shared" si="350"/>
        <v>-</v>
      </c>
      <c r="H67" s="56" t="str">
        <f>IF(D67&gt;0,E67/D67,"-")</f>
        <v>-</v>
      </c>
      <c r="I67" s="67">
        <f>I29</f>
        <v>0</v>
      </c>
      <c r="J67" s="54">
        <f>J29</f>
        <v>0</v>
      </c>
      <c r="K67" s="55" t="str">
        <f t="shared" si="351"/>
        <v>-</v>
      </c>
      <c r="L67" s="55" t="str">
        <f t="shared" si="351"/>
        <v>-</v>
      </c>
      <c r="M67" s="56" t="str">
        <f>IF(I67&gt;0,J67/I67,"-")</f>
        <v>-</v>
      </c>
      <c r="N67" s="67">
        <f>N29</f>
        <v>0</v>
      </c>
      <c r="O67" s="54">
        <f>O29</f>
        <v>0</v>
      </c>
      <c r="P67" s="55" t="str">
        <f t="shared" si="352"/>
        <v>-</v>
      </c>
      <c r="Q67" s="55" t="str">
        <f t="shared" si="352"/>
        <v>-</v>
      </c>
      <c r="R67" s="56" t="str">
        <f>IF(N67&gt;0,O67/N67,"-")</f>
        <v>-</v>
      </c>
      <c r="S67" s="67">
        <f>S29</f>
        <v>0</v>
      </c>
      <c r="T67" s="54">
        <f>T29</f>
        <v>0</v>
      </c>
      <c r="U67" s="55" t="str">
        <f t="shared" si="353"/>
        <v>-</v>
      </c>
      <c r="V67" s="55" t="str">
        <f t="shared" si="353"/>
        <v>-</v>
      </c>
      <c r="W67" s="56" t="str">
        <f>IF(S67&gt;0,T67/S67,"-")</f>
        <v>-</v>
      </c>
      <c r="X67" s="67">
        <f>X29</f>
        <v>0</v>
      </c>
      <c r="Y67" s="54">
        <f>Y29</f>
        <v>0</v>
      </c>
      <c r="Z67" s="55" t="str">
        <f t="shared" si="354"/>
        <v>-</v>
      </c>
      <c r="AA67" s="55" t="str">
        <f t="shared" si="354"/>
        <v>-</v>
      </c>
      <c r="AB67" s="56" t="str">
        <f>IF(X67&gt;0,Y67/X67,"-")</f>
        <v>-</v>
      </c>
      <c r="AC67" s="67">
        <f>AC29</f>
        <v>0</v>
      </c>
      <c r="AD67" s="54">
        <f>AD29</f>
        <v>0</v>
      </c>
      <c r="AE67" s="55" t="str">
        <f t="shared" si="355"/>
        <v>-</v>
      </c>
      <c r="AF67" s="55" t="str">
        <f t="shared" si="355"/>
        <v>-</v>
      </c>
      <c r="AG67" s="56" t="str">
        <f>IF(AC67&gt;0,AD67/AC67,"-")</f>
        <v>-</v>
      </c>
      <c r="AH67" s="67">
        <f>AH29</f>
        <v>0</v>
      </c>
      <c r="AI67" s="54">
        <f>AI29</f>
        <v>0</v>
      </c>
      <c r="AJ67" s="55" t="str">
        <f t="shared" si="356"/>
        <v>-</v>
      </c>
      <c r="AK67" s="55" t="str">
        <f t="shared" si="356"/>
        <v>-</v>
      </c>
      <c r="AL67" s="56" t="str">
        <f>IF(AH67&gt;0,AI67/AH67,"-")</f>
        <v>-</v>
      </c>
      <c r="AM67" s="10"/>
      <c r="AN67" s="67">
        <f>AN29</f>
        <v>0</v>
      </c>
      <c r="AO67" s="54">
        <f>AO29</f>
        <v>0</v>
      </c>
      <c r="AP67" s="55" t="str">
        <f t="shared" si="357"/>
        <v>-</v>
      </c>
      <c r="AQ67" s="55" t="str">
        <f t="shared" si="357"/>
        <v>-</v>
      </c>
      <c r="AR67" s="56" t="str">
        <f>IF(AN67&gt;0,AO67/AN67,"-")</f>
        <v>-</v>
      </c>
      <c r="AS67" s="67">
        <f>AS29</f>
        <v>0</v>
      </c>
      <c r="AT67" s="54">
        <f>AT29</f>
        <v>0</v>
      </c>
      <c r="AU67" s="55" t="str">
        <f t="shared" si="358"/>
        <v>-</v>
      </c>
      <c r="AV67" s="55" t="str">
        <f t="shared" si="358"/>
        <v>-</v>
      </c>
      <c r="AW67" s="56" t="str">
        <f>IF(AS67&gt;0,AT67/AS67,"-")</f>
        <v>-</v>
      </c>
      <c r="AX67" s="67">
        <f>AX29</f>
        <v>0</v>
      </c>
      <c r="AY67" s="54">
        <f>AY29</f>
        <v>0</v>
      </c>
      <c r="AZ67" s="55" t="str">
        <f t="shared" si="359"/>
        <v>-</v>
      </c>
      <c r="BA67" s="55" t="str">
        <f t="shared" si="359"/>
        <v>-</v>
      </c>
      <c r="BB67" s="56" t="str">
        <f>IF(AX67&gt;0,AY67/AX67,"-")</f>
        <v>-</v>
      </c>
      <c r="BC67" s="67">
        <f>BC29</f>
        <v>0</v>
      </c>
      <c r="BD67" s="54">
        <f>BD29</f>
        <v>0</v>
      </c>
      <c r="BE67" s="55" t="str">
        <f t="shared" si="360"/>
        <v>-</v>
      </c>
      <c r="BF67" s="55" t="str">
        <f t="shared" si="360"/>
        <v>-</v>
      </c>
      <c r="BG67" s="56" t="str">
        <f>IF(BC67&gt;0,BD67/BC67,"-")</f>
        <v>-</v>
      </c>
      <c r="BH67" s="67">
        <f>BH29</f>
        <v>0</v>
      </c>
      <c r="BI67" s="54">
        <f>BI29</f>
        <v>0</v>
      </c>
      <c r="BJ67" s="55" t="str">
        <f t="shared" si="361"/>
        <v>-</v>
      </c>
      <c r="BK67" s="55" t="str">
        <f t="shared" si="361"/>
        <v>-</v>
      </c>
      <c r="BL67" s="56" t="str">
        <f>IF(BH67&gt;0,BI67/BH67,"-")</f>
        <v>-</v>
      </c>
      <c r="BM67" s="67">
        <f>BM29</f>
        <v>0</v>
      </c>
      <c r="BN67" s="54">
        <f>BN29</f>
        <v>0</v>
      </c>
      <c r="BO67" s="55" t="str">
        <f t="shared" si="362"/>
        <v>-</v>
      </c>
      <c r="BP67" s="55" t="str">
        <f t="shared" si="362"/>
        <v>-</v>
      </c>
      <c r="BQ67" s="56" t="str">
        <f>IF(BM67&gt;0,BN67/BM67,"-")</f>
        <v>-</v>
      </c>
      <c r="BR67" s="67">
        <f>BR29</f>
        <v>0</v>
      </c>
      <c r="BS67" s="54">
        <f>BS29</f>
        <v>0</v>
      </c>
      <c r="BT67" s="55" t="str">
        <f t="shared" si="363"/>
        <v>-</v>
      </c>
      <c r="BU67" s="55" t="str">
        <f t="shared" si="363"/>
        <v>-</v>
      </c>
      <c r="BV67" s="56" t="str">
        <f>IF(BR67&gt;0,BS67/BR67,"-")</f>
        <v>-</v>
      </c>
      <c r="BX67" s="67">
        <f>BX29</f>
        <v>0</v>
      </c>
      <c r="BY67" s="54">
        <f>BY29</f>
        <v>0</v>
      </c>
      <c r="BZ67" s="55" t="str">
        <f t="shared" si="364"/>
        <v>-</v>
      </c>
      <c r="CA67" s="55" t="str">
        <f t="shared" si="364"/>
        <v>-</v>
      </c>
      <c r="CB67" s="56" t="str">
        <f>IF(BX67&gt;0,BY67/BX67,"-")</f>
        <v>-</v>
      </c>
    </row>
    <row r="68" spans="2:80" s="3" customFormat="1" ht="16.600000000000001" customHeight="1" outlineLevel="1" thickTop="1" thickBot="1" x14ac:dyDescent="0.35">
      <c r="B68" s="6" t="str">
        <f>B65</f>
        <v>HO19</v>
      </c>
      <c r="C68" s="7"/>
      <c r="D68" s="68">
        <f>SUM(D65:D67)</f>
        <v>0</v>
      </c>
      <c r="E68" s="40">
        <f>SUM(E65:E67)</f>
        <v>0</v>
      </c>
      <c r="F68" s="41" t="str">
        <f>IF(D68=0,"-",D68/D$87)</f>
        <v>-</v>
      </c>
      <c r="G68" s="41" t="str">
        <f>IF(E68=0,"-",E68/E$87)</f>
        <v>-</v>
      </c>
      <c r="H68" s="42"/>
      <c r="I68" s="68">
        <f>SUM(I65:I67)</f>
        <v>0</v>
      </c>
      <c r="J68" s="40">
        <f>SUM(J65:J67)</f>
        <v>0</v>
      </c>
      <c r="K68" s="41" t="str">
        <f>IF(I68=0,"-",I68/I$87)</f>
        <v>-</v>
      </c>
      <c r="L68" s="41" t="str">
        <f>IF(J68=0,"-",J68/J$87)</f>
        <v>-</v>
      </c>
      <c r="M68" s="42"/>
      <c r="N68" s="68">
        <f>SUM(N65:N67)</f>
        <v>0</v>
      </c>
      <c r="O68" s="40">
        <f>SUM(O65:O67)</f>
        <v>0</v>
      </c>
      <c r="P68" s="41" t="str">
        <f>IF(N68=0,"-",N68/N$87)</f>
        <v>-</v>
      </c>
      <c r="Q68" s="41" t="str">
        <f>IF(O68=0,"-",O68/O$87)</f>
        <v>-</v>
      </c>
      <c r="R68" s="42"/>
      <c r="S68" s="68">
        <f>SUM(S65:S67)</f>
        <v>0</v>
      </c>
      <c r="T68" s="40">
        <f>SUM(T65:T67)</f>
        <v>0</v>
      </c>
      <c r="U68" s="41" t="str">
        <f>IF(S68=0,"-",S68/S$87)</f>
        <v>-</v>
      </c>
      <c r="V68" s="41" t="str">
        <f>IF(T68=0,"-",T68/T$87)</f>
        <v>-</v>
      </c>
      <c r="W68" s="42"/>
      <c r="X68" s="68">
        <f>SUM(X65:X67)</f>
        <v>0</v>
      </c>
      <c r="Y68" s="40">
        <f>SUM(Y65:Y67)</f>
        <v>0</v>
      </c>
      <c r="Z68" s="41" t="str">
        <f>IF(X68=0,"-",X68/X$87)</f>
        <v>-</v>
      </c>
      <c r="AA68" s="41" t="str">
        <f>IF(Y68=0,"-",Y68/Y$87)</f>
        <v>-</v>
      </c>
      <c r="AB68" s="42"/>
      <c r="AC68" s="68">
        <f>SUM(AC65:AC67)</f>
        <v>0</v>
      </c>
      <c r="AD68" s="40">
        <f>SUM(AD65:AD67)</f>
        <v>0</v>
      </c>
      <c r="AE68" s="41" t="str">
        <f>IF(AC68=0,"-",AC68/AC$87)</f>
        <v>-</v>
      </c>
      <c r="AF68" s="41" t="str">
        <f>IF(AD68=0,"-",AD68/AD$87)</f>
        <v>-</v>
      </c>
      <c r="AG68" s="42"/>
      <c r="AH68" s="68">
        <f>SUM(AH65:AH67)</f>
        <v>0</v>
      </c>
      <c r="AI68" s="40">
        <f>SUM(AI65:AI67)</f>
        <v>0</v>
      </c>
      <c r="AJ68" s="41" t="str">
        <f>IF(AH68=0,"-",AH68/AH$87)</f>
        <v>-</v>
      </c>
      <c r="AK68" s="41" t="str">
        <f>IF(AI68=0,"-",AI68/AI$87)</f>
        <v>-</v>
      </c>
      <c r="AL68" s="42"/>
      <c r="AM68" s="16"/>
      <c r="AN68" s="68">
        <f>SUM(AN65:AN67)</f>
        <v>0</v>
      </c>
      <c r="AO68" s="40">
        <f>SUM(AO65:AO67)</f>
        <v>0</v>
      </c>
      <c r="AP68" s="41" t="str">
        <f>IF(AN68=0,"-",AN68/AN$87)</f>
        <v>-</v>
      </c>
      <c r="AQ68" s="41" t="str">
        <f>IF(AO68=0,"-",AO68/AO$87)</f>
        <v>-</v>
      </c>
      <c r="AR68" s="42"/>
      <c r="AS68" s="68">
        <f>SUM(AS65:AS67)</f>
        <v>0</v>
      </c>
      <c r="AT68" s="40">
        <f>SUM(AT65:AT67)</f>
        <v>0</v>
      </c>
      <c r="AU68" s="41" t="str">
        <f>IF(AS68=0,"-",AS68/AS$87)</f>
        <v>-</v>
      </c>
      <c r="AV68" s="41" t="str">
        <f>IF(AT68=0,"-",AT68/AT$87)</f>
        <v>-</v>
      </c>
      <c r="AW68" s="42"/>
      <c r="AX68" s="68">
        <f>SUM(AX65:AX67)</f>
        <v>0</v>
      </c>
      <c r="AY68" s="40">
        <f>SUM(AY65:AY67)</f>
        <v>0</v>
      </c>
      <c r="AZ68" s="41" t="str">
        <f>IF(AX68=0,"-",AX68/AX$87)</f>
        <v>-</v>
      </c>
      <c r="BA68" s="41" t="str">
        <f>IF(AY68=0,"-",AY68/AY$87)</f>
        <v>-</v>
      </c>
      <c r="BB68" s="42"/>
      <c r="BC68" s="68">
        <f>SUM(BC65:BC67)</f>
        <v>0</v>
      </c>
      <c r="BD68" s="40">
        <f>SUM(BD65:BD67)</f>
        <v>0</v>
      </c>
      <c r="BE68" s="41" t="str">
        <f>IF(BC68=0,"-",BC68/BC$87)</f>
        <v>-</v>
      </c>
      <c r="BF68" s="41" t="str">
        <f>IF(BD68=0,"-",BD68/BD$87)</f>
        <v>-</v>
      </c>
      <c r="BG68" s="42"/>
      <c r="BH68" s="68">
        <f>SUM(BH65:BH67)</f>
        <v>0</v>
      </c>
      <c r="BI68" s="40">
        <f>SUM(BI65:BI67)</f>
        <v>0</v>
      </c>
      <c r="BJ68" s="41" t="str">
        <f>IF(BH68=0,"-",BH68/BH$87)</f>
        <v>-</v>
      </c>
      <c r="BK68" s="41" t="str">
        <f>IF(BI68=0,"-",BI68/BI$87)</f>
        <v>-</v>
      </c>
      <c r="BL68" s="42"/>
      <c r="BM68" s="68">
        <f>SUM(BM65:BM67)</f>
        <v>0</v>
      </c>
      <c r="BN68" s="40">
        <f>SUM(BN65:BN67)</f>
        <v>0</v>
      </c>
      <c r="BO68" s="41" t="str">
        <f>IF(BM68=0,"-",BM68/BM$87)</f>
        <v>-</v>
      </c>
      <c r="BP68" s="41" t="str">
        <f>IF(BN68=0,"-",BN68/BN$87)</f>
        <v>-</v>
      </c>
      <c r="BQ68" s="42"/>
      <c r="BR68" s="68">
        <f>SUM(BR65:BR67)</f>
        <v>0</v>
      </c>
      <c r="BS68" s="40">
        <f>SUM(BS65:BS67)</f>
        <v>0</v>
      </c>
      <c r="BT68" s="41" t="str">
        <f>IF(BR68=0,"-",BR68/BR$87)</f>
        <v>-</v>
      </c>
      <c r="BU68" s="41" t="str">
        <f>IF(BS68=0,"-",BS68/BS$87)</f>
        <v>-</v>
      </c>
      <c r="BV68" s="42"/>
      <c r="BX68" s="68">
        <f>SUM(BX65:BX67)</f>
        <v>0</v>
      </c>
      <c r="BY68" s="40">
        <f>SUM(BY65:BY67)</f>
        <v>0</v>
      </c>
      <c r="BZ68" s="41" t="str">
        <f>IF(BX68=0,"-",BX68/BX$87)</f>
        <v>-</v>
      </c>
      <c r="CA68" s="41" t="str">
        <f>IF(BY68=0,"-",BY68/BY$87)</f>
        <v>-</v>
      </c>
      <c r="CB68" s="42"/>
    </row>
    <row r="69" spans="2:80" s="3" customFormat="1" ht="16" customHeight="1" outlineLevel="1" thickTop="1" x14ac:dyDescent="0.3">
      <c r="B69" s="137" t="s">
        <v>28</v>
      </c>
      <c r="C69" s="8" t="s">
        <v>17</v>
      </c>
      <c r="D69" s="65">
        <f>D10</f>
        <v>0</v>
      </c>
      <c r="E69" s="36">
        <f>E10</f>
        <v>0</v>
      </c>
      <c r="F69" s="37" t="str">
        <f t="shared" ref="F69:G71" si="365">IF(D69=0,"-",D69/D$72)</f>
        <v>-</v>
      </c>
      <c r="G69" s="37" t="str">
        <f t="shared" si="365"/>
        <v>-</v>
      </c>
      <c r="H69" s="38" t="str">
        <f>IF(D69&gt;0,E69/D69,"-")</f>
        <v>-</v>
      </c>
      <c r="I69" s="65">
        <f>I10</f>
        <v>0</v>
      </c>
      <c r="J69" s="36">
        <f>J10</f>
        <v>0</v>
      </c>
      <c r="K69" s="37" t="str">
        <f t="shared" ref="K69:L71" si="366">IF(I69=0,"-",I69/I$72)</f>
        <v>-</v>
      </c>
      <c r="L69" s="37" t="str">
        <f t="shared" si="366"/>
        <v>-</v>
      </c>
      <c r="M69" s="38" t="str">
        <f>IF(I69&gt;0,J69/I69,"-")</f>
        <v>-</v>
      </c>
      <c r="N69" s="65">
        <f>N10</f>
        <v>0</v>
      </c>
      <c r="O69" s="36">
        <f>O10</f>
        <v>0</v>
      </c>
      <c r="P69" s="37" t="str">
        <f t="shared" ref="P69:Q71" si="367">IF(N69=0,"-",N69/N$72)</f>
        <v>-</v>
      </c>
      <c r="Q69" s="37" t="str">
        <f t="shared" si="367"/>
        <v>-</v>
      </c>
      <c r="R69" s="38" t="str">
        <f>IF(N69&gt;0,O69/N69,"-")</f>
        <v>-</v>
      </c>
      <c r="S69" s="65">
        <f>S10</f>
        <v>0</v>
      </c>
      <c r="T69" s="36">
        <f>T10</f>
        <v>0</v>
      </c>
      <c r="U69" s="37" t="str">
        <f t="shared" ref="U69:V71" si="368">IF(S69=0,"-",S69/S$72)</f>
        <v>-</v>
      </c>
      <c r="V69" s="37" t="str">
        <f t="shared" si="368"/>
        <v>-</v>
      </c>
      <c r="W69" s="38" t="str">
        <f>IF(S69&gt;0,T69/S69,"-")</f>
        <v>-</v>
      </c>
      <c r="X69" s="65">
        <f>X10</f>
        <v>0</v>
      </c>
      <c r="Y69" s="36">
        <f>Y10</f>
        <v>0</v>
      </c>
      <c r="Z69" s="37" t="str">
        <f t="shared" ref="Z69:AA71" si="369">IF(X69=0,"-",X69/X$72)</f>
        <v>-</v>
      </c>
      <c r="AA69" s="37" t="str">
        <f t="shared" si="369"/>
        <v>-</v>
      </c>
      <c r="AB69" s="38" t="str">
        <f>IF(X69&gt;0,Y69/X69,"-")</f>
        <v>-</v>
      </c>
      <c r="AC69" s="65">
        <f>AC10</f>
        <v>0</v>
      </c>
      <c r="AD69" s="36">
        <f>AD10</f>
        <v>0</v>
      </c>
      <c r="AE69" s="37" t="str">
        <f t="shared" ref="AE69:AF71" si="370">IF(AC69=0,"-",AC69/AC$72)</f>
        <v>-</v>
      </c>
      <c r="AF69" s="37" t="str">
        <f t="shared" si="370"/>
        <v>-</v>
      </c>
      <c r="AG69" s="38" t="str">
        <f>IF(AC69&gt;0,AD69/AC69,"-")</f>
        <v>-</v>
      </c>
      <c r="AH69" s="65">
        <f>AH10</f>
        <v>0</v>
      </c>
      <c r="AI69" s="36">
        <f>AI10</f>
        <v>0</v>
      </c>
      <c r="AJ69" s="37" t="str">
        <f t="shared" ref="AJ69:AK71" si="371">IF(AH69=0,"-",AH69/AH$72)</f>
        <v>-</v>
      </c>
      <c r="AK69" s="37" t="str">
        <f t="shared" si="371"/>
        <v>-</v>
      </c>
      <c r="AL69" s="38" t="str">
        <f>IF(AH69&gt;0,AI69/AH69,"-")</f>
        <v>-</v>
      </c>
      <c r="AM69" s="10"/>
      <c r="AN69" s="65">
        <f>AN10</f>
        <v>0</v>
      </c>
      <c r="AO69" s="36">
        <f>AO10</f>
        <v>0</v>
      </c>
      <c r="AP69" s="37" t="str">
        <f t="shared" ref="AP69:AQ71" si="372">IF(AN69=0,"-",AN69/AN$72)</f>
        <v>-</v>
      </c>
      <c r="AQ69" s="37" t="str">
        <f t="shared" si="372"/>
        <v>-</v>
      </c>
      <c r="AR69" s="38" t="str">
        <f>IF(AN69&gt;0,AO69/AN69,"-")</f>
        <v>-</v>
      </c>
      <c r="AS69" s="65">
        <f>AS10</f>
        <v>0</v>
      </c>
      <c r="AT69" s="36">
        <f>AT10</f>
        <v>0</v>
      </c>
      <c r="AU69" s="37" t="str">
        <f t="shared" ref="AU69:AV71" si="373">IF(AS69=0,"-",AS69/AS$72)</f>
        <v>-</v>
      </c>
      <c r="AV69" s="37" t="str">
        <f t="shared" si="373"/>
        <v>-</v>
      </c>
      <c r="AW69" s="38" t="str">
        <f>IF(AS69&gt;0,AT69/AS69,"-")</f>
        <v>-</v>
      </c>
      <c r="AX69" s="65">
        <f>AX10</f>
        <v>0</v>
      </c>
      <c r="AY69" s="36">
        <f>AY10</f>
        <v>0</v>
      </c>
      <c r="AZ69" s="37" t="str">
        <f t="shared" ref="AZ69:BA71" si="374">IF(AX69=0,"-",AX69/AX$72)</f>
        <v>-</v>
      </c>
      <c r="BA69" s="37" t="str">
        <f t="shared" si="374"/>
        <v>-</v>
      </c>
      <c r="BB69" s="38" t="str">
        <f>IF(AX69&gt;0,AY69/AX69,"-")</f>
        <v>-</v>
      </c>
      <c r="BC69" s="65">
        <f>BC10</f>
        <v>0</v>
      </c>
      <c r="BD69" s="36">
        <f>BD10</f>
        <v>0</v>
      </c>
      <c r="BE69" s="37" t="str">
        <f t="shared" ref="BE69:BF71" si="375">IF(BC69=0,"-",BC69/BC$72)</f>
        <v>-</v>
      </c>
      <c r="BF69" s="37" t="str">
        <f t="shared" si="375"/>
        <v>-</v>
      </c>
      <c r="BG69" s="38" t="str">
        <f>IF(BC69&gt;0,BD69/BC69,"-")</f>
        <v>-</v>
      </c>
      <c r="BH69" s="65">
        <f>BH10</f>
        <v>0</v>
      </c>
      <c r="BI69" s="36">
        <f>BI10</f>
        <v>0</v>
      </c>
      <c r="BJ69" s="37" t="str">
        <f t="shared" ref="BJ69:BK71" si="376">IF(BH69=0,"-",BH69/BH$72)</f>
        <v>-</v>
      </c>
      <c r="BK69" s="37" t="str">
        <f t="shared" si="376"/>
        <v>-</v>
      </c>
      <c r="BL69" s="38" t="str">
        <f>IF(BH69&gt;0,BI69/BH69,"-")</f>
        <v>-</v>
      </c>
      <c r="BM69" s="65">
        <f>BM10</f>
        <v>0</v>
      </c>
      <c r="BN69" s="36">
        <f>BN10</f>
        <v>0</v>
      </c>
      <c r="BO69" s="37" t="str">
        <f t="shared" ref="BO69:BP71" si="377">IF(BM69=0,"-",BM69/BM$72)</f>
        <v>-</v>
      </c>
      <c r="BP69" s="37" t="str">
        <f t="shared" si="377"/>
        <v>-</v>
      </c>
      <c r="BQ69" s="38" t="str">
        <f>IF(BM69&gt;0,BN69/BM69,"-")</f>
        <v>-</v>
      </c>
      <c r="BR69" s="65">
        <f>BR10</f>
        <v>0</v>
      </c>
      <c r="BS69" s="36">
        <f>BS10</f>
        <v>0</v>
      </c>
      <c r="BT69" s="37" t="str">
        <f t="shared" ref="BT69:BU71" si="378">IF(BR69=0,"-",BR69/BR$72)</f>
        <v>-</v>
      </c>
      <c r="BU69" s="37" t="str">
        <f t="shared" si="378"/>
        <v>-</v>
      </c>
      <c r="BV69" s="38" t="str">
        <f>IF(BR69&gt;0,BS69/BR69,"-")</f>
        <v>-</v>
      </c>
      <c r="BX69" s="65">
        <f>BX10</f>
        <v>0</v>
      </c>
      <c r="BY69" s="36">
        <f>BY10</f>
        <v>0</v>
      </c>
      <c r="BZ69" s="37" t="str">
        <f t="shared" ref="BZ69:CA71" si="379">IF(BX69=0,"-",BX69/BX$72)</f>
        <v>-</v>
      </c>
      <c r="CA69" s="37" t="str">
        <f t="shared" si="379"/>
        <v>-</v>
      </c>
      <c r="CB69" s="38" t="str">
        <f>IF(BX69&gt;0,BY69/BX69,"-")</f>
        <v>-</v>
      </c>
    </row>
    <row r="70" spans="2:80" s="3" customFormat="1" ht="15.05" customHeight="1" outlineLevel="1" x14ac:dyDescent="0.3">
      <c r="B70" s="138"/>
      <c r="C70" s="9" t="s">
        <v>18</v>
      </c>
      <c r="D70" s="66">
        <f>D20</f>
        <v>0</v>
      </c>
      <c r="E70" s="47">
        <f>E20</f>
        <v>0</v>
      </c>
      <c r="F70" s="48" t="str">
        <f t="shared" si="365"/>
        <v>-</v>
      </c>
      <c r="G70" s="48" t="str">
        <f t="shared" si="365"/>
        <v>-</v>
      </c>
      <c r="H70" s="49" t="str">
        <f>IF(D70&gt;0,E70/D70,"-")</f>
        <v>-</v>
      </c>
      <c r="I70" s="66">
        <f>I20</f>
        <v>0</v>
      </c>
      <c r="J70" s="47">
        <f>J20</f>
        <v>0</v>
      </c>
      <c r="K70" s="48" t="str">
        <f t="shared" si="366"/>
        <v>-</v>
      </c>
      <c r="L70" s="48" t="str">
        <f t="shared" si="366"/>
        <v>-</v>
      </c>
      <c r="M70" s="49" t="str">
        <f>IF(I70&gt;0,J70/I70,"-")</f>
        <v>-</v>
      </c>
      <c r="N70" s="66">
        <f>N20</f>
        <v>0</v>
      </c>
      <c r="O70" s="47">
        <f>O20</f>
        <v>0</v>
      </c>
      <c r="P70" s="48" t="str">
        <f t="shared" si="367"/>
        <v>-</v>
      </c>
      <c r="Q70" s="48" t="str">
        <f t="shared" si="367"/>
        <v>-</v>
      </c>
      <c r="R70" s="49" t="str">
        <f>IF(N70&gt;0,O70/N70,"-")</f>
        <v>-</v>
      </c>
      <c r="S70" s="66">
        <f>S20</f>
        <v>0</v>
      </c>
      <c r="T70" s="47">
        <f>T20</f>
        <v>0</v>
      </c>
      <c r="U70" s="48" t="str">
        <f t="shared" si="368"/>
        <v>-</v>
      </c>
      <c r="V70" s="48" t="str">
        <f t="shared" si="368"/>
        <v>-</v>
      </c>
      <c r="W70" s="49" t="str">
        <f>IF(S70&gt;0,T70/S70,"-")</f>
        <v>-</v>
      </c>
      <c r="X70" s="66">
        <f>X20</f>
        <v>0</v>
      </c>
      <c r="Y70" s="47">
        <f>Y20</f>
        <v>0</v>
      </c>
      <c r="Z70" s="48" t="str">
        <f t="shared" si="369"/>
        <v>-</v>
      </c>
      <c r="AA70" s="48" t="str">
        <f t="shared" si="369"/>
        <v>-</v>
      </c>
      <c r="AB70" s="49" t="str">
        <f>IF(X70&gt;0,Y70/X70,"-")</f>
        <v>-</v>
      </c>
      <c r="AC70" s="66">
        <f>AC20</f>
        <v>0</v>
      </c>
      <c r="AD70" s="47">
        <f>AD20</f>
        <v>0</v>
      </c>
      <c r="AE70" s="48" t="str">
        <f t="shared" si="370"/>
        <v>-</v>
      </c>
      <c r="AF70" s="48" t="str">
        <f t="shared" si="370"/>
        <v>-</v>
      </c>
      <c r="AG70" s="49" t="str">
        <f>IF(AC70&gt;0,AD70/AC70,"-")</f>
        <v>-</v>
      </c>
      <c r="AH70" s="66">
        <f>AH20</f>
        <v>0</v>
      </c>
      <c r="AI70" s="47">
        <f>AI20</f>
        <v>0</v>
      </c>
      <c r="AJ70" s="48" t="str">
        <f t="shared" si="371"/>
        <v>-</v>
      </c>
      <c r="AK70" s="48" t="str">
        <f t="shared" si="371"/>
        <v>-</v>
      </c>
      <c r="AL70" s="49" t="str">
        <f>IF(AH70&gt;0,AI70/AH70,"-")</f>
        <v>-</v>
      </c>
      <c r="AM70" s="10"/>
      <c r="AN70" s="66">
        <f>AN20</f>
        <v>0</v>
      </c>
      <c r="AO70" s="47">
        <f>AO20</f>
        <v>0</v>
      </c>
      <c r="AP70" s="48" t="str">
        <f t="shared" si="372"/>
        <v>-</v>
      </c>
      <c r="AQ70" s="48" t="str">
        <f t="shared" si="372"/>
        <v>-</v>
      </c>
      <c r="AR70" s="49" t="str">
        <f>IF(AN70&gt;0,AO70/AN70,"-")</f>
        <v>-</v>
      </c>
      <c r="AS70" s="66">
        <f>AS20</f>
        <v>0</v>
      </c>
      <c r="AT70" s="47">
        <f>AT20</f>
        <v>0</v>
      </c>
      <c r="AU70" s="48" t="str">
        <f t="shared" si="373"/>
        <v>-</v>
      </c>
      <c r="AV70" s="48" t="str">
        <f t="shared" si="373"/>
        <v>-</v>
      </c>
      <c r="AW70" s="49" t="str">
        <f>IF(AS70&gt;0,AT70/AS70,"-")</f>
        <v>-</v>
      </c>
      <c r="AX70" s="66">
        <f>AX20</f>
        <v>0</v>
      </c>
      <c r="AY70" s="47">
        <f>AY20</f>
        <v>0</v>
      </c>
      <c r="AZ70" s="48" t="str">
        <f t="shared" si="374"/>
        <v>-</v>
      </c>
      <c r="BA70" s="48" t="str">
        <f t="shared" si="374"/>
        <v>-</v>
      </c>
      <c r="BB70" s="49" t="str">
        <f>IF(AX70&gt;0,AY70/AX70,"-")</f>
        <v>-</v>
      </c>
      <c r="BC70" s="66">
        <f>BC20</f>
        <v>0</v>
      </c>
      <c r="BD70" s="47">
        <f>BD20</f>
        <v>0</v>
      </c>
      <c r="BE70" s="48" t="str">
        <f t="shared" si="375"/>
        <v>-</v>
      </c>
      <c r="BF70" s="48" t="str">
        <f t="shared" si="375"/>
        <v>-</v>
      </c>
      <c r="BG70" s="49" t="str">
        <f>IF(BC70&gt;0,BD70/BC70,"-")</f>
        <v>-</v>
      </c>
      <c r="BH70" s="66">
        <f>BH20</f>
        <v>0</v>
      </c>
      <c r="BI70" s="47">
        <f>BI20</f>
        <v>0</v>
      </c>
      <c r="BJ70" s="48" t="str">
        <f t="shared" si="376"/>
        <v>-</v>
      </c>
      <c r="BK70" s="48" t="str">
        <f t="shared" si="376"/>
        <v>-</v>
      </c>
      <c r="BL70" s="49" t="str">
        <f>IF(BH70&gt;0,BI70/BH70,"-")</f>
        <v>-</v>
      </c>
      <c r="BM70" s="66">
        <f>BM20</f>
        <v>0</v>
      </c>
      <c r="BN70" s="47">
        <f>BN20</f>
        <v>0</v>
      </c>
      <c r="BO70" s="48" t="str">
        <f t="shared" si="377"/>
        <v>-</v>
      </c>
      <c r="BP70" s="48" t="str">
        <f t="shared" si="377"/>
        <v>-</v>
      </c>
      <c r="BQ70" s="49" t="str">
        <f>IF(BM70&gt;0,BN70/BM70,"-")</f>
        <v>-</v>
      </c>
      <c r="BR70" s="66">
        <f>BR20</f>
        <v>0</v>
      </c>
      <c r="BS70" s="47">
        <f>BS20</f>
        <v>0</v>
      </c>
      <c r="BT70" s="48" t="str">
        <f t="shared" si="378"/>
        <v>-</v>
      </c>
      <c r="BU70" s="48" t="str">
        <f t="shared" si="378"/>
        <v>-</v>
      </c>
      <c r="BV70" s="49" t="str">
        <f>IF(BR70&gt;0,BS70/BR70,"-")</f>
        <v>-</v>
      </c>
      <c r="BX70" s="66">
        <f>BX20</f>
        <v>0</v>
      </c>
      <c r="BY70" s="47">
        <f>BY20</f>
        <v>0</v>
      </c>
      <c r="BZ70" s="48" t="str">
        <f t="shared" si="379"/>
        <v>-</v>
      </c>
      <c r="CA70" s="48" t="str">
        <f t="shared" si="379"/>
        <v>-</v>
      </c>
      <c r="CB70" s="49" t="str">
        <f>IF(BX70&gt;0,BY70/BX70,"-")</f>
        <v>-</v>
      </c>
    </row>
    <row r="71" spans="2:80" s="3" customFormat="1" ht="16" customHeight="1" outlineLevel="1" thickBot="1" x14ac:dyDescent="0.35">
      <c r="B71" s="139"/>
      <c r="C71" s="11" t="s">
        <v>0</v>
      </c>
      <c r="D71" s="67">
        <f>D30</f>
        <v>0</v>
      </c>
      <c r="E71" s="54">
        <f>E30</f>
        <v>0</v>
      </c>
      <c r="F71" s="55" t="str">
        <f t="shared" si="365"/>
        <v>-</v>
      </c>
      <c r="G71" s="55" t="str">
        <f t="shared" si="365"/>
        <v>-</v>
      </c>
      <c r="H71" s="49" t="str">
        <f>IF(D71&gt;0,E71/D71,"-")</f>
        <v>-</v>
      </c>
      <c r="I71" s="67">
        <f>I30</f>
        <v>0</v>
      </c>
      <c r="J71" s="54">
        <f>J30</f>
        <v>0</v>
      </c>
      <c r="K71" s="55" t="str">
        <f t="shared" si="366"/>
        <v>-</v>
      </c>
      <c r="L71" s="55" t="str">
        <f t="shared" si="366"/>
        <v>-</v>
      </c>
      <c r="M71" s="49" t="str">
        <f>IF(I71&gt;0,J71/I71,"-")</f>
        <v>-</v>
      </c>
      <c r="N71" s="67">
        <f>N30</f>
        <v>0</v>
      </c>
      <c r="O71" s="54">
        <f>O30</f>
        <v>0</v>
      </c>
      <c r="P71" s="55" t="str">
        <f t="shared" si="367"/>
        <v>-</v>
      </c>
      <c r="Q71" s="55" t="str">
        <f t="shared" si="367"/>
        <v>-</v>
      </c>
      <c r="R71" s="49" t="str">
        <f>IF(N71&gt;0,O71/N71,"-")</f>
        <v>-</v>
      </c>
      <c r="S71" s="67">
        <f>S30</f>
        <v>0</v>
      </c>
      <c r="T71" s="54">
        <f>T30</f>
        <v>0</v>
      </c>
      <c r="U71" s="55" t="str">
        <f t="shared" si="368"/>
        <v>-</v>
      </c>
      <c r="V71" s="55" t="str">
        <f t="shared" si="368"/>
        <v>-</v>
      </c>
      <c r="W71" s="49" t="str">
        <f>IF(S71&gt;0,T71/S71,"-")</f>
        <v>-</v>
      </c>
      <c r="X71" s="67">
        <f>X30</f>
        <v>0</v>
      </c>
      <c r="Y71" s="54">
        <f>Y30</f>
        <v>0</v>
      </c>
      <c r="Z71" s="55" t="str">
        <f t="shared" si="369"/>
        <v>-</v>
      </c>
      <c r="AA71" s="55" t="str">
        <f t="shared" si="369"/>
        <v>-</v>
      </c>
      <c r="AB71" s="49" t="str">
        <f>IF(X71&gt;0,Y71/X71,"-")</f>
        <v>-</v>
      </c>
      <c r="AC71" s="67">
        <f>AC30</f>
        <v>0</v>
      </c>
      <c r="AD71" s="54">
        <f>AD30</f>
        <v>0</v>
      </c>
      <c r="AE71" s="55" t="str">
        <f t="shared" si="370"/>
        <v>-</v>
      </c>
      <c r="AF71" s="55" t="str">
        <f t="shared" si="370"/>
        <v>-</v>
      </c>
      <c r="AG71" s="49" t="str">
        <f>IF(AC71&gt;0,AD71/AC71,"-")</f>
        <v>-</v>
      </c>
      <c r="AH71" s="67">
        <f>AH30</f>
        <v>0</v>
      </c>
      <c r="AI71" s="54">
        <f>AI30</f>
        <v>0</v>
      </c>
      <c r="AJ71" s="55" t="str">
        <f t="shared" si="371"/>
        <v>-</v>
      </c>
      <c r="AK71" s="55" t="str">
        <f t="shared" si="371"/>
        <v>-</v>
      </c>
      <c r="AL71" s="49" t="str">
        <f>IF(AH71&gt;0,AI71/AH71,"-")</f>
        <v>-</v>
      </c>
      <c r="AM71" s="10"/>
      <c r="AN71" s="67">
        <f>AN30</f>
        <v>0</v>
      </c>
      <c r="AO71" s="54">
        <f>AO30</f>
        <v>0</v>
      </c>
      <c r="AP71" s="55" t="str">
        <f t="shared" si="372"/>
        <v>-</v>
      </c>
      <c r="AQ71" s="55" t="str">
        <f t="shared" si="372"/>
        <v>-</v>
      </c>
      <c r="AR71" s="49" t="str">
        <f>IF(AN71&gt;0,AO71/AN71,"-")</f>
        <v>-</v>
      </c>
      <c r="AS71" s="67">
        <f>AS30</f>
        <v>0</v>
      </c>
      <c r="AT71" s="54">
        <f>AT30</f>
        <v>0</v>
      </c>
      <c r="AU71" s="55" t="str">
        <f t="shared" si="373"/>
        <v>-</v>
      </c>
      <c r="AV71" s="55" t="str">
        <f t="shared" si="373"/>
        <v>-</v>
      </c>
      <c r="AW71" s="49" t="str">
        <f>IF(AS71&gt;0,AT71/AS71,"-")</f>
        <v>-</v>
      </c>
      <c r="AX71" s="67">
        <f>AX30</f>
        <v>0</v>
      </c>
      <c r="AY71" s="54">
        <f>AY30</f>
        <v>0</v>
      </c>
      <c r="AZ71" s="55" t="str">
        <f t="shared" si="374"/>
        <v>-</v>
      </c>
      <c r="BA71" s="55" t="str">
        <f t="shared" si="374"/>
        <v>-</v>
      </c>
      <c r="BB71" s="49" t="str">
        <f>IF(AX71&gt;0,AY71/AX71,"-")</f>
        <v>-</v>
      </c>
      <c r="BC71" s="67">
        <f>BC30</f>
        <v>0</v>
      </c>
      <c r="BD71" s="54">
        <f>BD30</f>
        <v>0</v>
      </c>
      <c r="BE71" s="55" t="str">
        <f t="shared" si="375"/>
        <v>-</v>
      </c>
      <c r="BF71" s="55" t="str">
        <f t="shared" si="375"/>
        <v>-</v>
      </c>
      <c r="BG71" s="49" t="str">
        <f>IF(BC71&gt;0,BD71/BC71,"-")</f>
        <v>-</v>
      </c>
      <c r="BH71" s="67">
        <f>BH30</f>
        <v>0</v>
      </c>
      <c r="BI71" s="54">
        <f>BI30</f>
        <v>0</v>
      </c>
      <c r="BJ71" s="55" t="str">
        <f t="shared" si="376"/>
        <v>-</v>
      </c>
      <c r="BK71" s="55" t="str">
        <f t="shared" si="376"/>
        <v>-</v>
      </c>
      <c r="BL71" s="49" t="str">
        <f>IF(BH71&gt;0,BI71/BH71,"-")</f>
        <v>-</v>
      </c>
      <c r="BM71" s="67">
        <f>BM30</f>
        <v>0</v>
      </c>
      <c r="BN71" s="54">
        <f>BN30</f>
        <v>0</v>
      </c>
      <c r="BO71" s="55" t="str">
        <f t="shared" si="377"/>
        <v>-</v>
      </c>
      <c r="BP71" s="55" t="str">
        <f t="shared" si="377"/>
        <v>-</v>
      </c>
      <c r="BQ71" s="49" t="str">
        <f>IF(BM71&gt;0,BN71/BM71,"-")</f>
        <v>-</v>
      </c>
      <c r="BR71" s="67">
        <f>BR30</f>
        <v>0</v>
      </c>
      <c r="BS71" s="54">
        <f>BS30</f>
        <v>0</v>
      </c>
      <c r="BT71" s="55" t="str">
        <f t="shared" si="378"/>
        <v>-</v>
      </c>
      <c r="BU71" s="55" t="str">
        <f t="shared" si="378"/>
        <v>-</v>
      </c>
      <c r="BV71" s="49" t="str">
        <f>IF(BR71&gt;0,BS71/BR71,"-")</f>
        <v>-</v>
      </c>
      <c r="BX71" s="67">
        <f>BX30</f>
        <v>0</v>
      </c>
      <c r="BY71" s="54">
        <f>BY30</f>
        <v>0</v>
      </c>
      <c r="BZ71" s="55" t="str">
        <f t="shared" si="379"/>
        <v>-</v>
      </c>
      <c r="CA71" s="55" t="str">
        <f t="shared" si="379"/>
        <v>-</v>
      </c>
      <c r="CB71" s="49" t="str">
        <f>IF(BX71&gt;0,BY71/BX71,"-")</f>
        <v>-</v>
      </c>
    </row>
    <row r="72" spans="2:80" s="3" customFormat="1" ht="16.600000000000001" customHeight="1" outlineLevel="1" thickTop="1" thickBot="1" x14ac:dyDescent="0.35">
      <c r="B72" s="6" t="str">
        <f>B69</f>
        <v>SP20</v>
      </c>
      <c r="C72" s="7"/>
      <c r="D72" s="68">
        <f>SUM(D69:D71)</f>
        <v>0</v>
      </c>
      <c r="E72" s="40">
        <f>SUM(E69:E71)</f>
        <v>0</v>
      </c>
      <c r="F72" s="41" t="str">
        <f>IF(D72=0,"-",D72/D$87)</f>
        <v>-</v>
      </c>
      <c r="G72" s="41" t="str">
        <f>IF(E72=0,"-",E72/E$87)</f>
        <v>-</v>
      </c>
      <c r="H72" s="42"/>
      <c r="I72" s="68">
        <f>SUM(I69:I71)</f>
        <v>0</v>
      </c>
      <c r="J72" s="40">
        <f>SUM(J69:J71)</f>
        <v>0</v>
      </c>
      <c r="K72" s="41" t="str">
        <f>IF(I72=0,"-",I72/I$87)</f>
        <v>-</v>
      </c>
      <c r="L72" s="41" t="str">
        <f>IF(J72=0,"-",J72/J$87)</f>
        <v>-</v>
      </c>
      <c r="M72" s="42"/>
      <c r="N72" s="68">
        <f>SUM(N69:N71)</f>
        <v>0</v>
      </c>
      <c r="O72" s="40">
        <f>SUM(O69:O71)</f>
        <v>0</v>
      </c>
      <c r="P72" s="41" t="str">
        <f>IF(N72=0,"-",N72/N$87)</f>
        <v>-</v>
      </c>
      <c r="Q72" s="41" t="str">
        <f>IF(O72=0,"-",O72/O$87)</f>
        <v>-</v>
      </c>
      <c r="R72" s="42"/>
      <c r="S72" s="68">
        <f>SUM(S69:S71)</f>
        <v>0</v>
      </c>
      <c r="T72" s="40">
        <f>SUM(T69:T71)</f>
        <v>0</v>
      </c>
      <c r="U72" s="41" t="str">
        <f>IF(S72=0,"-",S72/S$87)</f>
        <v>-</v>
      </c>
      <c r="V72" s="41" t="str">
        <f>IF(T72=0,"-",T72/T$87)</f>
        <v>-</v>
      </c>
      <c r="W72" s="42"/>
      <c r="X72" s="68">
        <f>SUM(X69:X71)</f>
        <v>0</v>
      </c>
      <c r="Y72" s="40">
        <f>SUM(Y69:Y71)</f>
        <v>0</v>
      </c>
      <c r="Z72" s="41" t="str">
        <f>IF(X72=0,"-",X72/X$87)</f>
        <v>-</v>
      </c>
      <c r="AA72" s="41" t="str">
        <f>IF(Y72=0,"-",Y72/Y$87)</f>
        <v>-</v>
      </c>
      <c r="AB72" s="42"/>
      <c r="AC72" s="68">
        <f>SUM(AC69:AC71)</f>
        <v>0</v>
      </c>
      <c r="AD72" s="40">
        <f>SUM(AD69:AD71)</f>
        <v>0</v>
      </c>
      <c r="AE72" s="41" t="str">
        <f>IF(AC72=0,"-",AC72/AC$87)</f>
        <v>-</v>
      </c>
      <c r="AF72" s="41" t="str">
        <f>IF(AD72=0,"-",AD72/AD$87)</f>
        <v>-</v>
      </c>
      <c r="AG72" s="42"/>
      <c r="AH72" s="68">
        <f>SUM(AH69:AH71)</f>
        <v>0</v>
      </c>
      <c r="AI72" s="40">
        <f>SUM(AI69:AI71)</f>
        <v>0</v>
      </c>
      <c r="AJ72" s="41" t="str">
        <f>IF(AH72=0,"-",AH72/AH$87)</f>
        <v>-</v>
      </c>
      <c r="AK72" s="41" t="str">
        <f>IF(AI72=0,"-",AI72/AI$87)</f>
        <v>-</v>
      </c>
      <c r="AL72" s="42"/>
      <c r="AM72" s="16"/>
      <c r="AN72" s="68">
        <f>SUM(AN69:AN71)</f>
        <v>0</v>
      </c>
      <c r="AO72" s="40">
        <f>SUM(AO69:AO71)</f>
        <v>0</v>
      </c>
      <c r="AP72" s="41" t="str">
        <f>IF(AN72=0,"-",AN72/AN$87)</f>
        <v>-</v>
      </c>
      <c r="AQ72" s="41" t="str">
        <f>IF(AO72=0,"-",AO72/AO$87)</f>
        <v>-</v>
      </c>
      <c r="AR72" s="42"/>
      <c r="AS72" s="68">
        <f>SUM(AS69:AS71)</f>
        <v>0</v>
      </c>
      <c r="AT72" s="40">
        <f>SUM(AT69:AT71)</f>
        <v>0</v>
      </c>
      <c r="AU72" s="41" t="str">
        <f>IF(AS72=0,"-",AS72/AS$87)</f>
        <v>-</v>
      </c>
      <c r="AV72" s="41" t="str">
        <f>IF(AT72=0,"-",AT72/AT$87)</f>
        <v>-</v>
      </c>
      <c r="AW72" s="42"/>
      <c r="AX72" s="68">
        <f>SUM(AX69:AX71)</f>
        <v>0</v>
      </c>
      <c r="AY72" s="40">
        <f>SUM(AY69:AY71)</f>
        <v>0</v>
      </c>
      <c r="AZ72" s="41" t="str">
        <f>IF(AX72=0,"-",AX72/AX$87)</f>
        <v>-</v>
      </c>
      <c r="BA72" s="41" t="str">
        <f>IF(AY72=0,"-",AY72/AY$87)</f>
        <v>-</v>
      </c>
      <c r="BB72" s="42"/>
      <c r="BC72" s="68">
        <f>SUM(BC69:BC71)</f>
        <v>0</v>
      </c>
      <c r="BD72" s="40">
        <f>SUM(BD69:BD71)</f>
        <v>0</v>
      </c>
      <c r="BE72" s="41" t="str">
        <f>IF(BC72=0,"-",BC72/BC$87)</f>
        <v>-</v>
      </c>
      <c r="BF72" s="41" t="str">
        <f>IF(BD72=0,"-",BD72/BD$87)</f>
        <v>-</v>
      </c>
      <c r="BG72" s="42"/>
      <c r="BH72" s="68">
        <f>SUM(BH69:BH71)</f>
        <v>0</v>
      </c>
      <c r="BI72" s="40">
        <f>SUM(BI69:BI71)</f>
        <v>0</v>
      </c>
      <c r="BJ72" s="41" t="str">
        <f>IF(BH72=0,"-",BH72/BH$87)</f>
        <v>-</v>
      </c>
      <c r="BK72" s="41" t="str">
        <f>IF(BI72=0,"-",BI72/BI$87)</f>
        <v>-</v>
      </c>
      <c r="BL72" s="42"/>
      <c r="BM72" s="68">
        <f>SUM(BM69:BM71)</f>
        <v>0</v>
      </c>
      <c r="BN72" s="40">
        <f>SUM(BN69:BN71)</f>
        <v>0</v>
      </c>
      <c r="BO72" s="41" t="str">
        <f>IF(BM72=0,"-",BM72/BM$87)</f>
        <v>-</v>
      </c>
      <c r="BP72" s="41" t="str">
        <f>IF(BN72=0,"-",BN72/BN$87)</f>
        <v>-</v>
      </c>
      <c r="BQ72" s="42"/>
      <c r="BR72" s="68">
        <f>SUM(BR69:BR71)</f>
        <v>0</v>
      </c>
      <c r="BS72" s="40">
        <f>SUM(BS69:BS71)</f>
        <v>0</v>
      </c>
      <c r="BT72" s="41" t="str">
        <f>IF(BR72=0,"-",BR72/BR$87)</f>
        <v>-</v>
      </c>
      <c r="BU72" s="41" t="str">
        <f>IF(BS72=0,"-",BS72/BS$87)</f>
        <v>-</v>
      </c>
      <c r="BV72" s="42"/>
      <c r="BX72" s="68">
        <f>SUM(BX69:BX71)</f>
        <v>0</v>
      </c>
      <c r="BY72" s="40">
        <f>SUM(BY69:BY71)</f>
        <v>0</v>
      </c>
      <c r="BZ72" s="41" t="str">
        <f>IF(BX72=0,"-",BX72/BX$87)</f>
        <v>-</v>
      </c>
      <c r="CA72" s="41" t="str">
        <f>IF(BY72=0,"-",BY72/BY$87)</f>
        <v>-</v>
      </c>
      <c r="CB72" s="42"/>
    </row>
    <row r="73" spans="2:80" s="3" customFormat="1" ht="3.8" customHeight="1" outlineLevel="1" thickTop="1" thickBot="1" x14ac:dyDescent="0.35">
      <c r="B73"/>
      <c r="C73"/>
      <c r="D73" s="50">
        <f>D12</f>
        <v>0</v>
      </c>
      <c r="E73" s="51">
        <f>E12</f>
        <v>0</v>
      </c>
      <c r="F73" s="52" t="str">
        <f>IF(D73=0,"-",D73/D$80)</f>
        <v>-</v>
      </c>
      <c r="G73" s="52" t="str">
        <f>IF(E73=0,"-",E73/E$80)</f>
        <v>-</v>
      </c>
      <c r="H73" s="51" t="str">
        <f>IF(D73&gt;0,E73/D73,"-")</f>
        <v>-</v>
      </c>
      <c r="I73" s="50">
        <f>I12</f>
        <v>0</v>
      </c>
      <c r="J73" s="51">
        <f>J12</f>
        <v>0</v>
      </c>
      <c r="K73" s="52" t="str">
        <f>IF(I73=0,"-",I73/I$80)</f>
        <v>-</v>
      </c>
      <c r="L73" s="52" t="str">
        <f>IF(J73=0,"-",J73/J$80)</f>
        <v>-</v>
      </c>
      <c r="M73" s="51" t="str">
        <f>IF(I73&gt;0,J73/I73,"-")</f>
        <v>-</v>
      </c>
      <c r="N73" s="50">
        <f>N12</f>
        <v>0</v>
      </c>
      <c r="O73" s="51">
        <f>O12</f>
        <v>0</v>
      </c>
      <c r="P73" s="52" t="str">
        <f>IF(N73=0,"-",N73/N$80)</f>
        <v>-</v>
      </c>
      <c r="Q73" s="52" t="str">
        <f>IF(O73=0,"-",O73/O$80)</f>
        <v>-</v>
      </c>
      <c r="R73" s="51" t="str">
        <f>IF(N73&gt;0,O73/N73,"-")</f>
        <v>-</v>
      </c>
      <c r="S73" s="50">
        <f>S12</f>
        <v>0</v>
      </c>
      <c r="T73" s="51">
        <f>T12</f>
        <v>0</v>
      </c>
      <c r="U73" s="52" t="str">
        <f>IF(S73=0,"-",S73/S$80)</f>
        <v>-</v>
      </c>
      <c r="V73" s="52" t="str">
        <f>IF(T73=0,"-",T73/T$80)</f>
        <v>-</v>
      </c>
      <c r="W73" s="51" t="str">
        <f>IF(S73&gt;0,T73/S73,"-")</f>
        <v>-</v>
      </c>
      <c r="X73" s="50">
        <f>X12</f>
        <v>0</v>
      </c>
      <c r="Y73" s="51">
        <f>Y12</f>
        <v>0</v>
      </c>
      <c r="Z73" s="52" t="str">
        <f>IF(X73=0,"-",X73/X$80)</f>
        <v>-</v>
      </c>
      <c r="AA73" s="52" t="str">
        <f>IF(Y73=0,"-",Y73/Y$80)</f>
        <v>-</v>
      </c>
      <c r="AB73" s="51" t="str">
        <f>IF(X73&gt;0,Y73/X73,"-")</f>
        <v>-</v>
      </c>
      <c r="AC73" s="50">
        <f>AC12</f>
        <v>0</v>
      </c>
      <c r="AD73" s="51">
        <f>AD12</f>
        <v>0</v>
      </c>
      <c r="AE73" s="52" t="str">
        <f>IF(AC73=0,"-",AC73/AC$80)</f>
        <v>-</v>
      </c>
      <c r="AF73" s="52" t="str">
        <f>IF(AD73=0,"-",AD73/AD$80)</f>
        <v>-</v>
      </c>
      <c r="AG73" s="51" t="str">
        <f>IF(AC73&gt;0,AD73/AC73,"-")</f>
        <v>-</v>
      </c>
      <c r="AH73" s="50">
        <f>AH12</f>
        <v>0</v>
      </c>
      <c r="AI73" s="51">
        <f>AI12</f>
        <v>0</v>
      </c>
      <c r="AJ73" s="52" t="str">
        <f>IF(AH73=0,"-",AH73/AH$80)</f>
        <v>-</v>
      </c>
      <c r="AK73" s="52" t="str">
        <f>IF(AI73=0,"-",AI73/AI$80)</f>
        <v>-</v>
      </c>
      <c r="AL73" s="51" t="str">
        <f>IF(AH73&gt;0,AI73/AH73,"-")</f>
        <v>-</v>
      </c>
      <c r="AM73" s="10"/>
      <c r="AN73" s="50">
        <f>AN12</f>
        <v>0</v>
      </c>
      <c r="AO73" s="51">
        <f>AO12</f>
        <v>0</v>
      </c>
      <c r="AP73" s="52" t="str">
        <f>IF(AN73=0,"-",AN73/AN$80)</f>
        <v>-</v>
      </c>
      <c r="AQ73" s="52" t="str">
        <f>IF(AO73=0,"-",AO73/AO$80)</f>
        <v>-</v>
      </c>
      <c r="AR73" s="51" t="str">
        <f>IF(AN73&gt;0,AO73/AN73,"-")</f>
        <v>-</v>
      </c>
      <c r="AS73" s="50">
        <f>AS12</f>
        <v>0</v>
      </c>
      <c r="AT73" s="51">
        <f>AT12</f>
        <v>0</v>
      </c>
      <c r="AU73" s="52" t="str">
        <f>IF(AS73=0,"-",AS73/AS$80)</f>
        <v>-</v>
      </c>
      <c r="AV73" s="52" t="str">
        <f>IF(AT73=0,"-",AT73/AT$80)</f>
        <v>-</v>
      </c>
      <c r="AW73" s="51" t="str">
        <f>IF(AS73&gt;0,AT73/AS73,"-")</f>
        <v>-</v>
      </c>
      <c r="AX73" s="50">
        <f>AX12</f>
        <v>0</v>
      </c>
      <c r="AY73" s="51">
        <f>AY12</f>
        <v>0</v>
      </c>
      <c r="AZ73" s="52" t="str">
        <f>IF(AX73=0,"-",AX73/AX$80)</f>
        <v>-</v>
      </c>
      <c r="BA73" s="52" t="str">
        <f>IF(AY73=0,"-",AY73/AY$80)</f>
        <v>-</v>
      </c>
      <c r="BB73" s="51" t="str">
        <f>IF(AX73&gt;0,AY73/AX73,"-")</f>
        <v>-</v>
      </c>
      <c r="BC73" s="50">
        <f>BC12</f>
        <v>0</v>
      </c>
      <c r="BD73" s="51">
        <f>BD12</f>
        <v>0</v>
      </c>
      <c r="BE73" s="52" t="str">
        <f>IF(BC73=0,"-",BC73/BC$80)</f>
        <v>-</v>
      </c>
      <c r="BF73" s="52" t="str">
        <f>IF(BD73=0,"-",BD73/BD$80)</f>
        <v>-</v>
      </c>
      <c r="BG73" s="51" t="str">
        <f>IF(BC73&gt;0,BD73/BC73,"-")</f>
        <v>-</v>
      </c>
      <c r="BH73" s="50">
        <f>BH12</f>
        <v>0</v>
      </c>
      <c r="BI73" s="51">
        <f>BI12</f>
        <v>0</v>
      </c>
      <c r="BJ73" s="52" t="str">
        <f>IF(BH73=0,"-",BH73/BH$80)</f>
        <v>-</v>
      </c>
      <c r="BK73" s="52" t="str">
        <f>IF(BI73=0,"-",BI73/BI$80)</f>
        <v>-</v>
      </c>
      <c r="BL73" s="51" t="str">
        <f>IF(BH73&gt;0,BI73/BH73,"-")</f>
        <v>-</v>
      </c>
      <c r="BM73" s="50">
        <f>BM12</f>
        <v>0</v>
      </c>
      <c r="BN73" s="51">
        <f>BN12</f>
        <v>0</v>
      </c>
      <c r="BO73" s="52" t="str">
        <f>IF(BM73=0,"-",BM73/BM$80)</f>
        <v>-</v>
      </c>
      <c r="BP73" s="52" t="str">
        <f>IF(BN73=0,"-",BN73/BN$80)</f>
        <v>-</v>
      </c>
      <c r="BQ73" s="51" t="str">
        <f>IF(BM73&gt;0,BN73/BM73,"-")</f>
        <v>-</v>
      </c>
      <c r="BR73" s="50">
        <f>BR12</f>
        <v>0</v>
      </c>
      <c r="BS73" s="51">
        <f>BS12</f>
        <v>0</v>
      </c>
      <c r="BT73" s="52" t="str">
        <f>IF(BR73=0,"-",BR73/BR$80)</f>
        <v>-</v>
      </c>
      <c r="BU73" s="52" t="str">
        <f>IF(BS73=0,"-",BS73/BS$80)</f>
        <v>-</v>
      </c>
      <c r="BV73" s="51" t="str">
        <f>IF(BR73&gt;0,BS73/BR73,"-")</f>
        <v>-</v>
      </c>
      <c r="BX73" s="50">
        <f>BX12</f>
        <v>0</v>
      </c>
      <c r="BY73" s="51">
        <f>BY12</f>
        <v>0</v>
      </c>
      <c r="BZ73" s="52" t="str">
        <f>IF(BX73=0,"-",BX73/BX$80)</f>
        <v>-</v>
      </c>
      <c r="CA73" s="52" t="str">
        <f>IF(BY73=0,"-",BY73/BY$80)</f>
        <v>-</v>
      </c>
      <c r="CB73" s="51" t="str">
        <f>IF(BX73&gt;0,BY73/BX73,"-")</f>
        <v>-</v>
      </c>
    </row>
    <row r="74" spans="2:80" s="3" customFormat="1" ht="16" customHeight="1" outlineLevel="1" thickTop="1" x14ac:dyDescent="0.3">
      <c r="B74" s="137" t="s">
        <v>29</v>
      </c>
      <c r="C74" s="8" t="s">
        <v>17</v>
      </c>
      <c r="D74" s="65">
        <f>D11</f>
        <v>0</v>
      </c>
      <c r="E74" s="36">
        <f>E11</f>
        <v>0</v>
      </c>
      <c r="F74" s="37" t="str">
        <f t="shared" ref="F74:G76" si="380">IF(D74=0,"-",D74/D$72)</f>
        <v>-</v>
      </c>
      <c r="G74" s="37" t="str">
        <f t="shared" si="380"/>
        <v>-</v>
      </c>
      <c r="H74" s="38" t="str">
        <f>IF(D74&gt;0,E74/D74,"-")</f>
        <v>-</v>
      </c>
      <c r="I74" s="65">
        <f>I11</f>
        <v>0</v>
      </c>
      <c r="J74" s="36">
        <f>J11</f>
        <v>0</v>
      </c>
      <c r="K74" s="37" t="str">
        <f t="shared" ref="K74:L76" si="381">IF(I74=0,"-",I74/I$72)</f>
        <v>-</v>
      </c>
      <c r="L74" s="37" t="str">
        <f t="shared" si="381"/>
        <v>-</v>
      </c>
      <c r="M74" s="38" t="str">
        <f>IF(I74&gt;0,J74/I74,"-")</f>
        <v>-</v>
      </c>
      <c r="N74" s="65">
        <f>N11</f>
        <v>0</v>
      </c>
      <c r="O74" s="36">
        <f>O11</f>
        <v>0</v>
      </c>
      <c r="P74" s="37" t="str">
        <f t="shared" ref="P74:Q76" si="382">IF(N74=0,"-",N74/N$72)</f>
        <v>-</v>
      </c>
      <c r="Q74" s="37" t="str">
        <f t="shared" si="382"/>
        <v>-</v>
      </c>
      <c r="R74" s="38" t="str">
        <f>IF(N74&gt;0,O74/N74,"-")</f>
        <v>-</v>
      </c>
      <c r="S74" s="65">
        <f>S11</f>
        <v>0</v>
      </c>
      <c r="T74" s="36">
        <f>T11</f>
        <v>0</v>
      </c>
      <c r="U74" s="37" t="str">
        <f t="shared" ref="U74:V76" si="383">IF(S74=0,"-",S74/S$72)</f>
        <v>-</v>
      </c>
      <c r="V74" s="37" t="str">
        <f t="shared" si="383"/>
        <v>-</v>
      </c>
      <c r="W74" s="38" t="str">
        <f>IF(S74&gt;0,T74/S74,"-")</f>
        <v>-</v>
      </c>
      <c r="X74" s="65">
        <f>X11</f>
        <v>0</v>
      </c>
      <c r="Y74" s="36">
        <f>Y11</f>
        <v>0</v>
      </c>
      <c r="Z74" s="37" t="str">
        <f t="shared" ref="Z74:AA76" si="384">IF(X74=0,"-",X74/X$72)</f>
        <v>-</v>
      </c>
      <c r="AA74" s="37" t="str">
        <f t="shared" si="384"/>
        <v>-</v>
      </c>
      <c r="AB74" s="38" t="str">
        <f>IF(X74&gt;0,Y74/X74,"-")</f>
        <v>-</v>
      </c>
      <c r="AC74" s="65">
        <f>AC11</f>
        <v>0</v>
      </c>
      <c r="AD74" s="36">
        <f>AD11</f>
        <v>0</v>
      </c>
      <c r="AE74" s="37" t="str">
        <f t="shared" ref="AE74:AF76" si="385">IF(AC74=0,"-",AC74/AC$72)</f>
        <v>-</v>
      </c>
      <c r="AF74" s="37" t="str">
        <f t="shared" si="385"/>
        <v>-</v>
      </c>
      <c r="AG74" s="38" t="str">
        <f>IF(AC74&gt;0,AD74/AC74,"-")</f>
        <v>-</v>
      </c>
      <c r="AH74" s="65">
        <f>AH11</f>
        <v>0</v>
      </c>
      <c r="AI74" s="36">
        <f>AI11</f>
        <v>0</v>
      </c>
      <c r="AJ74" s="37" t="str">
        <f t="shared" ref="AJ74:AK76" si="386">IF(AH74=0,"-",AH74/AH$72)</f>
        <v>-</v>
      </c>
      <c r="AK74" s="37" t="str">
        <f t="shared" si="386"/>
        <v>-</v>
      </c>
      <c r="AL74" s="38" t="str">
        <f>IF(AH74&gt;0,AI74/AH74,"-")</f>
        <v>-</v>
      </c>
      <c r="AM74" s="10"/>
      <c r="AN74" s="65">
        <f>AN11</f>
        <v>0</v>
      </c>
      <c r="AO74" s="36">
        <f>AO11</f>
        <v>0</v>
      </c>
      <c r="AP74" s="37" t="str">
        <f t="shared" ref="AP74:AQ76" si="387">IF(AN74=0,"-",AN74/AN$72)</f>
        <v>-</v>
      </c>
      <c r="AQ74" s="37" t="str">
        <f t="shared" si="387"/>
        <v>-</v>
      </c>
      <c r="AR74" s="38" t="str">
        <f>IF(AN74&gt;0,AO74/AN74,"-")</f>
        <v>-</v>
      </c>
      <c r="AS74" s="65">
        <f>AS11</f>
        <v>0</v>
      </c>
      <c r="AT74" s="36">
        <f>AT11</f>
        <v>0</v>
      </c>
      <c r="AU74" s="37" t="str">
        <f t="shared" ref="AU74:AV76" si="388">IF(AS74=0,"-",AS74/AS$72)</f>
        <v>-</v>
      </c>
      <c r="AV74" s="37" t="str">
        <f t="shared" si="388"/>
        <v>-</v>
      </c>
      <c r="AW74" s="38" t="str">
        <f>IF(AS74&gt;0,AT74/AS74,"-")</f>
        <v>-</v>
      </c>
      <c r="AX74" s="65">
        <f>AX11</f>
        <v>0</v>
      </c>
      <c r="AY74" s="36">
        <f>AY11</f>
        <v>0</v>
      </c>
      <c r="AZ74" s="37" t="str">
        <f t="shared" ref="AZ74:BA76" si="389">IF(AX74=0,"-",AX74/AX$72)</f>
        <v>-</v>
      </c>
      <c r="BA74" s="37" t="str">
        <f t="shared" si="389"/>
        <v>-</v>
      </c>
      <c r="BB74" s="38" t="str">
        <f>IF(AX74&gt;0,AY74/AX74,"-")</f>
        <v>-</v>
      </c>
      <c r="BC74" s="65">
        <f>BC11</f>
        <v>0</v>
      </c>
      <c r="BD74" s="36">
        <f>BD11</f>
        <v>0</v>
      </c>
      <c r="BE74" s="37" t="str">
        <f t="shared" ref="BE74:BF76" si="390">IF(BC74=0,"-",BC74/BC$72)</f>
        <v>-</v>
      </c>
      <c r="BF74" s="37" t="str">
        <f t="shared" si="390"/>
        <v>-</v>
      </c>
      <c r="BG74" s="38" t="str">
        <f>IF(BC74&gt;0,BD74/BC74,"-")</f>
        <v>-</v>
      </c>
      <c r="BH74" s="65">
        <f>BH11</f>
        <v>0</v>
      </c>
      <c r="BI74" s="36">
        <f>BI11</f>
        <v>0</v>
      </c>
      <c r="BJ74" s="37" t="str">
        <f t="shared" ref="BJ74:BK76" si="391">IF(BH74=0,"-",BH74/BH$72)</f>
        <v>-</v>
      </c>
      <c r="BK74" s="37" t="str">
        <f t="shared" si="391"/>
        <v>-</v>
      </c>
      <c r="BL74" s="38" t="str">
        <f>IF(BH74&gt;0,BI74/BH74,"-")</f>
        <v>-</v>
      </c>
      <c r="BM74" s="65">
        <f>BM11</f>
        <v>0</v>
      </c>
      <c r="BN74" s="36">
        <f>BN11</f>
        <v>0</v>
      </c>
      <c r="BO74" s="37" t="str">
        <f t="shared" ref="BO74:BP76" si="392">IF(BM74=0,"-",BM74/BM$72)</f>
        <v>-</v>
      </c>
      <c r="BP74" s="37" t="str">
        <f t="shared" si="392"/>
        <v>-</v>
      </c>
      <c r="BQ74" s="38" t="str">
        <f>IF(BM74&gt;0,BN74/BM74,"-")</f>
        <v>-</v>
      </c>
      <c r="BR74" s="65">
        <f>BR11</f>
        <v>0</v>
      </c>
      <c r="BS74" s="36">
        <f>BS11</f>
        <v>0</v>
      </c>
      <c r="BT74" s="37" t="str">
        <f t="shared" ref="BT74:BU76" si="393">IF(BR74=0,"-",BR74/BR$72)</f>
        <v>-</v>
      </c>
      <c r="BU74" s="37" t="str">
        <f t="shared" si="393"/>
        <v>-</v>
      </c>
      <c r="BV74" s="38" t="str">
        <f>IF(BR74&gt;0,BS74/BR74,"-")</f>
        <v>-</v>
      </c>
      <c r="BX74" s="65">
        <f>BX11</f>
        <v>0</v>
      </c>
      <c r="BY74" s="36">
        <f>BY11</f>
        <v>0</v>
      </c>
      <c r="BZ74" s="37" t="str">
        <f t="shared" ref="BZ74:CA76" si="394">IF(BX74=0,"-",BX74/BX$72)</f>
        <v>-</v>
      </c>
      <c r="CA74" s="37" t="str">
        <f t="shared" si="394"/>
        <v>-</v>
      </c>
      <c r="CB74" s="38" t="str">
        <f>IF(BX74&gt;0,BY74/BX74,"-")</f>
        <v>-</v>
      </c>
    </row>
    <row r="75" spans="2:80" s="3" customFormat="1" ht="15.05" customHeight="1" outlineLevel="1" x14ac:dyDescent="0.3">
      <c r="B75" s="138"/>
      <c r="C75" s="9" t="s">
        <v>18</v>
      </c>
      <c r="D75" s="66">
        <f>D21</f>
        <v>0</v>
      </c>
      <c r="E75" s="47">
        <f>E21</f>
        <v>0</v>
      </c>
      <c r="F75" s="48" t="str">
        <f t="shared" si="380"/>
        <v>-</v>
      </c>
      <c r="G75" s="48" t="str">
        <f t="shared" si="380"/>
        <v>-</v>
      </c>
      <c r="H75" s="49" t="str">
        <f>IF(D75&gt;0,E75/D75,"-")</f>
        <v>-</v>
      </c>
      <c r="I75" s="66">
        <f>I21</f>
        <v>0</v>
      </c>
      <c r="J75" s="47">
        <f>J21</f>
        <v>0</v>
      </c>
      <c r="K75" s="48" t="str">
        <f t="shared" si="381"/>
        <v>-</v>
      </c>
      <c r="L75" s="48" t="str">
        <f t="shared" si="381"/>
        <v>-</v>
      </c>
      <c r="M75" s="49" t="str">
        <f>IF(I75&gt;0,J75/I75,"-")</f>
        <v>-</v>
      </c>
      <c r="N75" s="66">
        <f>N21</f>
        <v>0</v>
      </c>
      <c r="O75" s="47">
        <f>O21</f>
        <v>0</v>
      </c>
      <c r="P75" s="48" t="str">
        <f t="shared" si="382"/>
        <v>-</v>
      </c>
      <c r="Q75" s="48" t="str">
        <f t="shared" si="382"/>
        <v>-</v>
      </c>
      <c r="R75" s="49" t="str">
        <f>IF(N75&gt;0,O75/N75,"-")</f>
        <v>-</v>
      </c>
      <c r="S75" s="66">
        <f>S21</f>
        <v>0</v>
      </c>
      <c r="T75" s="47">
        <f>T21</f>
        <v>0</v>
      </c>
      <c r="U75" s="48" t="str">
        <f t="shared" si="383"/>
        <v>-</v>
      </c>
      <c r="V75" s="48" t="str">
        <f t="shared" si="383"/>
        <v>-</v>
      </c>
      <c r="W75" s="49" t="str">
        <f>IF(S75&gt;0,T75/S75,"-")</f>
        <v>-</v>
      </c>
      <c r="X75" s="66">
        <f>X21</f>
        <v>0</v>
      </c>
      <c r="Y75" s="47">
        <f>Y21</f>
        <v>0</v>
      </c>
      <c r="Z75" s="48" t="str">
        <f t="shared" si="384"/>
        <v>-</v>
      </c>
      <c r="AA75" s="48" t="str">
        <f t="shared" si="384"/>
        <v>-</v>
      </c>
      <c r="AB75" s="49" t="str">
        <f>IF(X75&gt;0,Y75/X75,"-")</f>
        <v>-</v>
      </c>
      <c r="AC75" s="66">
        <f>AC21</f>
        <v>0</v>
      </c>
      <c r="AD75" s="47">
        <f>AD21</f>
        <v>0</v>
      </c>
      <c r="AE75" s="48" t="str">
        <f t="shared" si="385"/>
        <v>-</v>
      </c>
      <c r="AF75" s="48" t="str">
        <f t="shared" si="385"/>
        <v>-</v>
      </c>
      <c r="AG75" s="49" t="str">
        <f>IF(AC75&gt;0,AD75/AC75,"-")</f>
        <v>-</v>
      </c>
      <c r="AH75" s="66">
        <f>AH21</f>
        <v>0</v>
      </c>
      <c r="AI75" s="47">
        <f>AI21</f>
        <v>0</v>
      </c>
      <c r="AJ75" s="48" t="str">
        <f t="shared" si="386"/>
        <v>-</v>
      </c>
      <c r="AK75" s="48" t="str">
        <f t="shared" si="386"/>
        <v>-</v>
      </c>
      <c r="AL75" s="49" t="str">
        <f>IF(AH75&gt;0,AI75/AH75,"-")</f>
        <v>-</v>
      </c>
      <c r="AM75" s="10"/>
      <c r="AN75" s="66">
        <f>AN21</f>
        <v>0</v>
      </c>
      <c r="AO75" s="47">
        <f>AO21</f>
        <v>0</v>
      </c>
      <c r="AP75" s="48" t="str">
        <f t="shared" si="387"/>
        <v>-</v>
      </c>
      <c r="AQ75" s="48" t="str">
        <f t="shared" si="387"/>
        <v>-</v>
      </c>
      <c r="AR75" s="49" t="str">
        <f>IF(AN75&gt;0,AO75/AN75,"-")</f>
        <v>-</v>
      </c>
      <c r="AS75" s="66">
        <f>AS21</f>
        <v>0</v>
      </c>
      <c r="AT75" s="47">
        <f>AT21</f>
        <v>0</v>
      </c>
      <c r="AU75" s="48" t="str">
        <f t="shared" si="388"/>
        <v>-</v>
      </c>
      <c r="AV75" s="48" t="str">
        <f t="shared" si="388"/>
        <v>-</v>
      </c>
      <c r="AW75" s="49" t="str">
        <f>IF(AS75&gt;0,AT75/AS75,"-")</f>
        <v>-</v>
      </c>
      <c r="AX75" s="66">
        <f>AX21</f>
        <v>0</v>
      </c>
      <c r="AY75" s="47">
        <f>AY21</f>
        <v>0</v>
      </c>
      <c r="AZ75" s="48" t="str">
        <f t="shared" si="389"/>
        <v>-</v>
      </c>
      <c r="BA75" s="48" t="str">
        <f t="shared" si="389"/>
        <v>-</v>
      </c>
      <c r="BB75" s="49" t="str">
        <f>IF(AX75&gt;0,AY75/AX75,"-")</f>
        <v>-</v>
      </c>
      <c r="BC75" s="66">
        <f>BC21</f>
        <v>0</v>
      </c>
      <c r="BD75" s="47">
        <f>BD21</f>
        <v>0</v>
      </c>
      <c r="BE75" s="48" t="str">
        <f t="shared" si="390"/>
        <v>-</v>
      </c>
      <c r="BF75" s="48" t="str">
        <f t="shared" si="390"/>
        <v>-</v>
      </c>
      <c r="BG75" s="49" t="str">
        <f>IF(BC75&gt;0,BD75/BC75,"-")</f>
        <v>-</v>
      </c>
      <c r="BH75" s="66">
        <f>BH21</f>
        <v>0</v>
      </c>
      <c r="BI75" s="47">
        <f>BI21</f>
        <v>0</v>
      </c>
      <c r="BJ75" s="48" t="str">
        <f t="shared" si="391"/>
        <v>-</v>
      </c>
      <c r="BK75" s="48" t="str">
        <f t="shared" si="391"/>
        <v>-</v>
      </c>
      <c r="BL75" s="49" t="str">
        <f>IF(BH75&gt;0,BI75/BH75,"-")</f>
        <v>-</v>
      </c>
      <c r="BM75" s="66">
        <f>BM21</f>
        <v>0</v>
      </c>
      <c r="BN75" s="47">
        <f>BN21</f>
        <v>0</v>
      </c>
      <c r="BO75" s="48" t="str">
        <f t="shared" si="392"/>
        <v>-</v>
      </c>
      <c r="BP75" s="48" t="str">
        <f t="shared" si="392"/>
        <v>-</v>
      </c>
      <c r="BQ75" s="49" t="str">
        <f>IF(BM75&gt;0,BN75/BM75,"-")</f>
        <v>-</v>
      </c>
      <c r="BR75" s="66">
        <f>BR21</f>
        <v>0</v>
      </c>
      <c r="BS75" s="47">
        <f>BS21</f>
        <v>0</v>
      </c>
      <c r="BT75" s="48" t="str">
        <f t="shared" si="393"/>
        <v>-</v>
      </c>
      <c r="BU75" s="48" t="str">
        <f t="shared" si="393"/>
        <v>-</v>
      </c>
      <c r="BV75" s="49" t="str">
        <f>IF(BR75&gt;0,BS75/BR75,"-")</f>
        <v>-</v>
      </c>
      <c r="BX75" s="66">
        <f>BX21</f>
        <v>0</v>
      </c>
      <c r="BY75" s="47">
        <f>BY21</f>
        <v>0</v>
      </c>
      <c r="BZ75" s="48" t="str">
        <f t="shared" si="394"/>
        <v>-</v>
      </c>
      <c r="CA75" s="48" t="str">
        <f t="shared" si="394"/>
        <v>-</v>
      </c>
      <c r="CB75" s="49" t="str">
        <f>IF(BX75&gt;0,BY75/BX75,"-")</f>
        <v>-</v>
      </c>
    </row>
    <row r="76" spans="2:80" s="3" customFormat="1" ht="16" customHeight="1" outlineLevel="1" thickBot="1" x14ac:dyDescent="0.35">
      <c r="B76" s="139"/>
      <c r="C76" s="11" t="s">
        <v>0</v>
      </c>
      <c r="D76" s="67">
        <f>D31</f>
        <v>0</v>
      </c>
      <c r="E76" s="54">
        <f>E31</f>
        <v>0</v>
      </c>
      <c r="F76" s="55" t="str">
        <f t="shared" si="380"/>
        <v>-</v>
      </c>
      <c r="G76" s="55" t="str">
        <f t="shared" si="380"/>
        <v>-</v>
      </c>
      <c r="H76" s="49" t="str">
        <f>IF(D76&gt;0,E76/D76,"-")</f>
        <v>-</v>
      </c>
      <c r="I76" s="67">
        <f>I31</f>
        <v>0</v>
      </c>
      <c r="J76" s="54">
        <f>J31</f>
        <v>0</v>
      </c>
      <c r="K76" s="55" t="str">
        <f t="shared" si="381"/>
        <v>-</v>
      </c>
      <c r="L76" s="55" t="str">
        <f t="shared" si="381"/>
        <v>-</v>
      </c>
      <c r="M76" s="49" t="str">
        <f>IF(I76&gt;0,J76/I76,"-")</f>
        <v>-</v>
      </c>
      <c r="N76" s="67">
        <f>N31</f>
        <v>0</v>
      </c>
      <c r="O76" s="54">
        <f>O31</f>
        <v>0</v>
      </c>
      <c r="P76" s="55" t="str">
        <f t="shared" si="382"/>
        <v>-</v>
      </c>
      <c r="Q76" s="55" t="str">
        <f t="shared" si="382"/>
        <v>-</v>
      </c>
      <c r="R76" s="49" t="str">
        <f>IF(N76&gt;0,O76/N76,"-")</f>
        <v>-</v>
      </c>
      <c r="S76" s="67">
        <f>S31</f>
        <v>0</v>
      </c>
      <c r="T76" s="54">
        <f>T31</f>
        <v>0</v>
      </c>
      <c r="U76" s="55" t="str">
        <f t="shared" si="383"/>
        <v>-</v>
      </c>
      <c r="V76" s="55" t="str">
        <f t="shared" si="383"/>
        <v>-</v>
      </c>
      <c r="W76" s="49" t="str">
        <f>IF(S76&gt;0,T76/S76,"-")</f>
        <v>-</v>
      </c>
      <c r="X76" s="67">
        <f>X31</f>
        <v>0</v>
      </c>
      <c r="Y76" s="54">
        <f>Y31</f>
        <v>0</v>
      </c>
      <c r="Z76" s="55" t="str">
        <f t="shared" si="384"/>
        <v>-</v>
      </c>
      <c r="AA76" s="55" t="str">
        <f t="shared" si="384"/>
        <v>-</v>
      </c>
      <c r="AB76" s="49" t="str">
        <f>IF(X76&gt;0,Y76/X76,"-")</f>
        <v>-</v>
      </c>
      <c r="AC76" s="67">
        <f>AC31</f>
        <v>0</v>
      </c>
      <c r="AD76" s="54">
        <f>AD31</f>
        <v>0</v>
      </c>
      <c r="AE76" s="55" t="str">
        <f t="shared" si="385"/>
        <v>-</v>
      </c>
      <c r="AF76" s="55" t="str">
        <f t="shared" si="385"/>
        <v>-</v>
      </c>
      <c r="AG76" s="49" t="str">
        <f>IF(AC76&gt;0,AD76/AC76,"-")</f>
        <v>-</v>
      </c>
      <c r="AH76" s="67">
        <f>AH31</f>
        <v>0</v>
      </c>
      <c r="AI76" s="54">
        <f>AI31</f>
        <v>0</v>
      </c>
      <c r="AJ76" s="55" t="str">
        <f t="shared" si="386"/>
        <v>-</v>
      </c>
      <c r="AK76" s="55" t="str">
        <f t="shared" si="386"/>
        <v>-</v>
      </c>
      <c r="AL76" s="49" t="str">
        <f>IF(AH76&gt;0,AI76/AH76,"-")</f>
        <v>-</v>
      </c>
      <c r="AM76" s="10"/>
      <c r="AN76" s="67">
        <f>AN31</f>
        <v>0</v>
      </c>
      <c r="AO76" s="54">
        <f>AO31</f>
        <v>0</v>
      </c>
      <c r="AP76" s="55" t="str">
        <f t="shared" si="387"/>
        <v>-</v>
      </c>
      <c r="AQ76" s="55" t="str">
        <f t="shared" si="387"/>
        <v>-</v>
      </c>
      <c r="AR76" s="49" t="str">
        <f>IF(AN76&gt;0,AO76/AN76,"-")</f>
        <v>-</v>
      </c>
      <c r="AS76" s="67">
        <f>AS31</f>
        <v>0</v>
      </c>
      <c r="AT76" s="54">
        <f>AT31</f>
        <v>0</v>
      </c>
      <c r="AU76" s="55" t="str">
        <f t="shared" si="388"/>
        <v>-</v>
      </c>
      <c r="AV76" s="55" t="str">
        <f t="shared" si="388"/>
        <v>-</v>
      </c>
      <c r="AW76" s="49" t="str">
        <f>IF(AS76&gt;0,AT76/AS76,"-")</f>
        <v>-</v>
      </c>
      <c r="AX76" s="67">
        <f>AX31</f>
        <v>0</v>
      </c>
      <c r="AY76" s="54">
        <f>AY31</f>
        <v>0</v>
      </c>
      <c r="AZ76" s="55" t="str">
        <f t="shared" si="389"/>
        <v>-</v>
      </c>
      <c r="BA76" s="55" t="str">
        <f t="shared" si="389"/>
        <v>-</v>
      </c>
      <c r="BB76" s="49" t="str">
        <f>IF(AX76&gt;0,AY76/AX76,"-")</f>
        <v>-</v>
      </c>
      <c r="BC76" s="67">
        <f>BC31</f>
        <v>0</v>
      </c>
      <c r="BD76" s="54">
        <f>BD31</f>
        <v>0</v>
      </c>
      <c r="BE76" s="55" t="str">
        <f t="shared" si="390"/>
        <v>-</v>
      </c>
      <c r="BF76" s="55" t="str">
        <f t="shared" si="390"/>
        <v>-</v>
      </c>
      <c r="BG76" s="49" t="str">
        <f>IF(BC76&gt;0,BD76/BC76,"-")</f>
        <v>-</v>
      </c>
      <c r="BH76" s="67">
        <f>BH31</f>
        <v>0</v>
      </c>
      <c r="BI76" s="54">
        <f>BI31</f>
        <v>0</v>
      </c>
      <c r="BJ76" s="55" t="str">
        <f t="shared" si="391"/>
        <v>-</v>
      </c>
      <c r="BK76" s="55" t="str">
        <f t="shared" si="391"/>
        <v>-</v>
      </c>
      <c r="BL76" s="49" t="str">
        <f>IF(BH76&gt;0,BI76/BH76,"-")</f>
        <v>-</v>
      </c>
      <c r="BM76" s="67">
        <f>BM31</f>
        <v>0</v>
      </c>
      <c r="BN76" s="54">
        <f>BN31</f>
        <v>0</v>
      </c>
      <c r="BO76" s="55" t="str">
        <f t="shared" si="392"/>
        <v>-</v>
      </c>
      <c r="BP76" s="55" t="str">
        <f t="shared" si="392"/>
        <v>-</v>
      </c>
      <c r="BQ76" s="49" t="str">
        <f>IF(BM76&gt;0,BN76/BM76,"-")</f>
        <v>-</v>
      </c>
      <c r="BR76" s="67">
        <f>BR31</f>
        <v>0</v>
      </c>
      <c r="BS76" s="54">
        <f>BS31</f>
        <v>0</v>
      </c>
      <c r="BT76" s="55" t="str">
        <f t="shared" si="393"/>
        <v>-</v>
      </c>
      <c r="BU76" s="55" t="str">
        <f t="shared" si="393"/>
        <v>-</v>
      </c>
      <c r="BV76" s="49" t="str">
        <f>IF(BR76&gt;0,BS76/BR76,"-")</f>
        <v>-</v>
      </c>
      <c r="BX76" s="67">
        <f>BX31</f>
        <v>0</v>
      </c>
      <c r="BY76" s="54">
        <f>BY31</f>
        <v>0</v>
      </c>
      <c r="BZ76" s="55" t="str">
        <f t="shared" si="394"/>
        <v>-</v>
      </c>
      <c r="CA76" s="55" t="str">
        <f t="shared" si="394"/>
        <v>-</v>
      </c>
      <c r="CB76" s="49" t="str">
        <f>IF(BX76&gt;0,BY76/BX76,"-")</f>
        <v>-</v>
      </c>
    </row>
    <row r="77" spans="2:80" s="3" customFormat="1" ht="16.600000000000001" customHeight="1" outlineLevel="1" thickTop="1" thickBot="1" x14ac:dyDescent="0.35">
      <c r="B77" s="6" t="str">
        <f>B74</f>
        <v>SU20</v>
      </c>
      <c r="C77" s="7"/>
      <c r="D77" s="68">
        <f>SUM(D74:D76)</f>
        <v>0</v>
      </c>
      <c r="E77" s="40">
        <f>SUM(E74:E76)</f>
        <v>0</v>
      </c>
      <c r="F77" s="41" t="str">
        <f>IF(D77=0,"-",D77/D$87)</f>
        <v>-</v>
      </c>
      <c r="G77" s="41" t="str">
        <f>IF(E77=0,"-",E77/E$87)</f>
        <v>-</v>
      </c>
      <c r="H77" s="42"/>
      <c r="I77" s="68">
        <f>SUM(I74:I76)</f>
        <v>0</v>
      </c>
      <c r="J77" s="40">
        <f>SUM(J74:J76)</f>
        <v>0</v>
      </c>
      <c r="K77" s="41" t="str">
        <f>IF(I77=0,"-",I77/I$87)</f>
        <v>-</v>
      </c>
      <c r="L77" s="41" t="str">
        <f>IF(J77=0,"-",J77/J$87)</f>
        <v>-</v>
      </c>
      <c r="M77" s="42"/>
      <c r="N77" s="68">
        <f>SUM(N74:N76)</f>
        <v>0</v>
      </c>
      <c r="O77" s="40">
        <f>SUM(O74:O76)</f>
        <v>0</v>
      </c>
      <c r="P77" s="41" t="str">
        <f>IF(N77=0,"-",N77/N$87)</f>
        <v>-</v>
      </c>
      <c r="Q77" s="41" t="str">
        <f>IF(O77=0,"-",O77/O$87)</f>
        <v>-</v>
      </c>
      <c r="R77" s="42"/>
      <c r="S77" s="68">
        <f>SUM(S74:S76)</f>
        <v>0</v>
      </c>
      <c r="T77" s="40">
        <f>SUM(T74:T76)</f>
        <v>0</v>
      </c>
      <c r="U77" s="41" t="str">
        <f>IF(S77=0,"-",S77/S$87)</f>
        <v>-</v>
      </c>
      <c r="V77" s="41" t="str">
        <f>IF(T77=0,"-",T77/T$87)</f>
        <v>-</v>
      </c>
      <c r="W77" s="42"/>
      <c r="X77" s="68">
        <f>SUM(X74:X76)</f>
        <v>0</v>
      </c>
      <c r="Y77" s="40">
        <f>SUM(Y74:Y76)</f>
        <v>0</v>
      </c>
      <c r="Z77" s="41" t="str">
        <f>IF(X77=0,"-",X77/X$87)</f>
        <v>-</v>
      </c>
      <c r="AA77" s="41" t="str">
        <f>IF(Y77=0,"-",Y77/Y$87)</f>
        <v>-</v>
      </c>
      <c r="AB77" s="42"/>
      <c r="AC77" s="68">
        <f>SUM(AC74:AC76)</f>
        <v>0</v>
      </c>
      <c r="AD77" s="40">
        <f>SUM(AD74:AD76)</f>
        <v>0</v>
      </c>
      <c r="AE77" s="41" t="str">
        <f>IF(AC77=0,"-",AC77/AC$87)</f>
        <v>-</v>
      </c>
      <c r="AF77" s="41" t="str">
        <f>IF(AD77=0,"-",AD77/AD$87)</f>
        <v>-</v>
      </c>
      <c r="AG77" s="42"/>
      <c r="AH77" s="68">
        <f>SUM(AH74:AH76)</f>
        <v>0</v>
      </c>
      <c r="AI77" s="40">
        <f>SUM(AI74:AI76)</f>
        <v>0</v>
      </c>
      <c r="AJ77" s="41" t="str">
        <f>IF(AH77=0,"-",AH77/AH$87)</f>
        <v>-</v>
      </c>
      <c r="AK77" s="41" t="str">
        <f>IF(AI77=0,"-",AI77/AI$87)</f>
        <v>-</v>
      </c>
      <c r="AL77" s="42"/>
      <c r="AM77" s="16"/>
      <c r="AN77" s="68">
        <f>SUM(AN74:AN76)</f>
        <v>0</v>
      </c>
      <c r="AO77" s="40">
        <f>SUM(AO74:AO76)</f>
        <v>0</v>
      </c>
      <c r="AP77" s="41" t="str">
        <f>IF(AN77=0,"-",AN77/AN$87)</f>
        <v>-</v>
      </c>
      <c r="AQ77" s="41" t="str">
        <f>IF(AO77=0,"-",AO77/AO$87)</f>
        <v>-</v>
      </c>
      <c r="AR77" s="42"/>
      <c r="AS77" s="68">
        <f>SUM(AS74:AS76)</f>
        <v>0</v>
      </c>
      <c r="AT77" s="40">
        <f>SUM(AT74:AT76)</f>
        <v>0</v>
      </c>
      <c r="AU77" s="41" t="str">
        <f>IF(AS77=0,"-",AS77/AS$87)</f>
        <v>-</v>
      </c>
      <c r="AV77" s="41" t="str">
        <f>IF(AT77=0,"-",AT77/AT$87)</f>
        <v>-</v>
      </c>
      <c r="AW77" s="42"/>
      <c r="AX77" s="68">
        <f>SUM(AX74:AX76)</f>
        <v>0</v>
      </c>
      <c r="AY77" s="40">
        <f>SUM(AY74:AY76)</f>
        <v>0</v>
      </c>
      <c r="AZ77" s="41" t="str">
        <f>IF(AX77=0,"-",AX77/AX$87)</f>
        <v>-</v>
      </c>
      <c r="BA77" s="41" t="str">
        <f>IF(AY77=0,"-",AY77/AY$87)</f>
        <v>-</v>
      </c>
      <c r="BB77" s="42"/>
      <c r="BC77" s="68">
        <f>SUM(BC74:BC76)</f>
        <v>0</v>
      </c>
      <c r="BD77" s="40">
        <f>SUM(BD74:BD76)</f>
        <v>0</v>
      </c>
      <c r="BE77" s="41" t="str">
        <f>IF(BC77=0,"-",BC77/BC$87)</f>
        <v>-</v>
      </c>
      <c r="BF77" s="41" t="str">
        <f>IF(BD77=0,"-",BD77/BD$87)</f>
        <v>-</v>
      </c>
      <c r="BG77" s="42"/>
      <c r="BH77" s="68">
        <f>SUM(BH74:BH76)</f>
        <v>0</v>
      </c>
      <c r="BI77" s="40">
        <f>SUM(BI74:BI76)</f>
        <v>0</v>
      </c>
      <c r="BJ77" s="41" t="str">
        <f>IF(BH77=0,"-",BH77/BH$87)</f>
        <v>-</v>
      </c>
      <c r="BK77" s="41" t="str">
        <f>IF(BI77=0,"-",BI77/BI$87)</f>
        <v>-</v>
      </c>
      <c r="BL77" s="42"/>
      <c r="BM77" s="68">
        <f>SUM(BM74:BM76)</f>
        <v>0</v>
      </c>
      <c r="BN77" s="40">
        <f>SUM(BN74:BN76)</f>
        <v>0</v>
      </c>
      <c r="BO77" s="41" t="str">
        <f>IF(BM77=0,"-",BM77/BM$87)</f>
        <v>-</v>
      </c>
      <c r="BP77" s="41" t="str">
        <f>IF(BN77=0,"-",BN77/BN$87)</f>
        <v>-</v>
      </c>
      <c r="BQ77" s="42"/>
      <c r="BR77" s="68">
        <f>SUM(BR74:BR76)</f>
        <v>0</v>
      </c>
      <c r="BS77" s="40">
        <f>SUM(BS74:BS76)</f>
        <v>0</v>
      </c>
      <c r="BT77" s="41" t="str">
        <f>IF(BR77=0,"-",BR77/BR$87)</f>
        <v>-</v>
      </c>
      <c r="BU77" s="41" t="str">
        <f>IF(BS77=0,"-",BS77/BS$87)</f>
        <v>-</v>
      </c>
      <c r="BV77" s="42"/>
      <c r="BX77" s="68">
        <f>SUM(BX74:BX76)</f>
        <v>0</v>
      </c>
      <c r="BY77" s="40">
        <f>SUM(BY74:BY76)</f>
        <v>0</v>
      </c>
      <c r="BZ77" s="41" t="str">
        <f>IF(BX77=0,"-",BX77/BX$87)</f>
        <v>-</v>
      </c>
      <c r="CA77" s="41" t="str">
        <f>IF(BY77=0,"-",BY77/BY$87)</f>
        <v>-</v>
      </c>
      <c r="CB77" s="42"/>
    </row>
    <row r="78" spans="2:80" s="3" customFormat="1" ht="16" customHeight="1" outlineLevel="1" thickTop="1" x14ac:dyDescent="0.3">
      <c r="B78" s="137" t="s">
        <v>30</v>
      </c>
      <c r="C78" s="8" t="s">
        <v>17</v>
      </c>
      <c r="D78" s="65">
        <f>D12</f>
        <v>0</v>
      </c>
      <c r="E78" s="36">
        <f>E12</f>
        <v>0</v>
      </c>
      <c r="F78" s="37" t="str">
        <f t="shared" ref="F78:G80" si="395">IF(D78=0,"-",D78/D$81)</f>
        <v>-</v>
      </c>
      <c r="G78" s="37" t="str">
        <f t="shared" si="395"/>
        <v>-</v>
      </c>
      <c r="H78" s="38" t="str">
        <f>IF(D78&gt;0,E78/D78,"-")</f>
        <v>-</v>
      </c>
      <c r="I78" s="65">
        <f>I12</f>
        <v>0</v>
      </c>
      <c r="J78" s="36">
        <f>J12</f>
        <v>0</v>
      </c>
      <c r="K78" s="37" t="str">
        <f t="shared" ref="K78:L80" si="396">IF(I78=0,"-",I78/I$81)</f>
        <v>-</v>
      </c>
      <c r="L78" s="37" t="str">
        <f t="shared" si="396"/>
        <v>-</v>
      </c>
      <c r="M78" s="38" t="str">
        <f>IF(I78&gt;0,J78/I78,"-")</f>
        <v>-</v>
      </c>
      <c r="N78" s="65">
        <f>N12</f>
        <v>0</v>
      </c>
      <c r="O78" s="36">
        <f>O12</f>
        <v>0</v>
      </c>
      <c r="P78" s="37" t="str">
        <f t="shared" ref="P78:Q80" si="397">IF(N78=0,"-",N78/N$81)</f>
        <v>-</v>
      </c>
      <c r="Q78" s="37" t="str">
        <f t="shared" si="397"/>
        <v>-</v>
      </c>
      <c r="R78" s="38" t="str">
        <f>IF(N78&gt;0,O78/N78,"-")</f>
        <v>-</v>
      </c>
      <c r="S78" s="65">
        <f>S12</f>
        <v>0</v>
      </c>
      <c r="T78" s="36">
        <f>T12</f>
        <v>0</v>
      </c>
      <c r="U78" s="37" t="str">
        <f t="shared" ref="U78:V80" si="398">IF(S78=0,"-",S78/S$81)</f>
        <v>-</v>
      </c>
      <c r="V78" s="37" t="str">
        <f t="shared" si="398"/>
        <v>-</v>
      </c>
      <c r="W78" s="38" t="str">
        <f>IF(S78&gt;0,T78/S78,"-")</f>
        <v>-</v>
      </c>
      <c r="X78" s="65">
        <f>X12</f>
        <v>0</v>
      </c>
      <c r="Y78" s="36">
        <f>Y12</f>
        <v>0</v>
      </c>
      <c r="Z78" s="37" t="str">
        <f t="shared" ref="Z78:AA80" si="399">IF(X78=0,"-",X78/X$81)</f>
        <v>-</v>
      </c>
      <c r="AA78" s="37" t="str">
        <f t="shared" si="399"/>
        <v>-</v>
      </c>
      <c r="AB78" s="38" t="str">
        <f>IF(X78&gt;0,Y78/X78,"-")</f>
        <v>-</v>
      </c>
      <c r="AC78" s="65">
        <f>AC12</f>
        <v>0</v>
      </c>
      <c r="AD78" s="36">
        <f>AD12</f>
        <v>0</v>
      </c>
      <c r="AE78" s="37" t="str">
        <f t="shared" ref="AE78:AF80" si="400">IF(AC78=0,"-",AC78/AC$81)</f>
        <v>-</v>
      </c>
      <c r="AF78" s="37" t="str">
        <f t="shared" si="400"/>
        <v>-</v>
      </c>
      <c r="AG78" s="38" t="str">
        <f>IF(AC78&gt;0,AD78/AC78,"-")</f>
        <v>-</v>
      </c>
      <c r="AH78" s="65">
        <f>AH12</f>
        <v>0</v>
      </c>
      <c r="AI78" s="36">
        <f>AI12</f>
        <v>0</v>
      </c>
      <c r="AJ78" s="37" t="str">
        <f t="shared" ref="AJ78:AK80" si="401">IF(AH78=0,"-",AH78/AH$81)</f>
        <v>-</v>
      </c>
      <c r="AK78" s="37" t="str">
        <f t="shared" si="401"/>
        <v>-</v>
      </c>
      <c r="AL78" s="38" t="str">
        <f>IF(AH78&gt;0,AI78/AH78,"-")</f>
        <v>-</v>
      </c>
      <c r="AM78" s="10"/>
      <c r="AN78" s="65">
        <f>AN12</f>
        <v>0</v>
      </c>
      <c r="AO78" s="36">
        <f>AO12</f>
        <v>0</v>
      </c>
      <c r="AP78" s="37" t="str">
        <f t="shared" ref="AP78:AQ80" si="402">IF(AN78=0,"-",AN78/AN$81)</f>
        <v>-</v>
      </c>
      <c r="AQ78" s="37" t="str">
        <f t="shared" si="402"/>
        <v>-</v>
      </c>
      <c r="AR78" s="38" t="str">
        <f>IF(AN78&gt;0,AO78/AN78,"-")</f>
        <v>-</v>
      </c>
      <c r="AS78" s="65">
        <f>AS12</f>
        <v>0</v>
      </c>
      <c r="AT78" s="36">
        <f>AT12</f>
        <v>0</v>
      </c>
      <c r="AU78" s="37" t="str">
        <f t="shared" ref="AU78:AV80" si="403">IF(AS78=0,"-",AS78/AS$81)</f>
        <v>-</v>
      </c>
      <c r="AV78" s="37" t="str">
        <f t="shared" si="403"/>
        <v>-</v>
      </c>
      <c r="AW78" s="38" t="str">
        <f>IF(AS78&gt;0,AT78/AS78,"-")</f>
        <v>-</v>
      </c>
      <c r="AX78" s="65">
        <f>AX12</f>
        <v>0</v>
      </c>
      <c r="AY78" s="36">
        <f>AY12</f>
        <v>0</v>
      </c>
      <c r="AZ78" s="37" t="str">
        <f t="shared" ref="AZ78:BA80" si="404">IF(AX78=0,"-",AX78/AX$81)</f>
        <v>-</v>
      </c>
      <c r="BA78" s="37" t="str">
        <f t="shared" si="404"/>
        <v>-</v>
      </c>
      <c r="BB78" s="38" t="str">
        <f>IF(AX78&gt;0,AY78/AX78,"-")</f>
        <v>-</v>
      </c>
      <c r="BC78" s="65">
        <f>BC12</f>
        <v>0</v>
      </c>
      <c r="BD78" s="36">
        <f>BD12</f>
        <v>0</v>
      </c>
      <c r="BE78" s="37" t="str">
        <f t="shared" ref="BE78:BF80" si="405">IF(BC78=0,"-",BC78/BC$81)</f>
        <v>-</v>
      </c>
      <c r="BF78" s="37" t="str">
        <f t="shared" si="405"/>
        <v>-</v>
      </c>
      <c r="BG78" s="38" t="str">
        <f>IF(BC78&gt;0,BD78/BC78,"-")</f>
        <v>-</v>
      </c>
      <c r="BH78" s="65">
        <f>BH12</f>
        <v>0</v>
      </c>
      <c r="BI78" s="36">
        <f>BI12</f>
        <v>0</v>
      </c>
      <c r="BJ78" s="37" t="str">
        <f t="shared" ref="BJ78:BK80" si="406">IF(BH78=0,"-",BH78/BH$81)</f>
        <v>-</v>
      </c>
      <c r="BK78" s="37" t="str">
        <f t="shared" si="406"/>
        <v>-</v>
      </c>
      <c r="BL78" s="38" t="str">
        <f>IF(BH78&gt;0,BI78/BH78,"-")</f>
        <v>-</v>
      </c>
      <c r="BM78" s="65">
        <f>BM12</f>
        <v>0</v>
      </c>
      <c r="BN78" s="36">
        <f>BN12</f>
        <v>0</v>
      </c>
      <c r="BO78" s="37" t="str">
        <f t="shared" ref="BO78:BP80" si="407">IF(BM78=0,"-",BM78/BM$81)</f>
        <v>-</v>
      </c>
      <c r="BP78" s="37" t="str">
        <f t="shared" si="407"/>
        <v>-</v>
      </c>
      <c r="BQ78" s="38" t="str">
        <f>IF(BM78&gt;0,BN78/BM78,"-")</f>
        <v>-</v>
      </c>
      <c r="BR78" s="65">
        <f>BR12</f>
        <v>0</v>
      </c>
      <c r="BS78" s="36">
        <f>BS12</f>
        <v>0</v>
      </c>
      <c r="BT78" s="37" t="str">
        <f t="shared" ref="BT78:BU80" si="408">IF(BR78=0,"-",BR78/BR$81)</f>
        <v>-</v>
      </c>
      <c r="BU78" s="37" t="str">
        <f t="shared" si="408"/>
        <v>-</v>
      </c>
      <c r="BV78" s="38" t="str">
        <f>IF(BR78&gt;0,BS78/BR78,"-")</f>
        <v>-</v>
      </c>
      <c r="BX78" s="65">
        <f>BX12</f>
        <v>0</v>
      </c>
      <c r="BY78" s="36">
        <f>BY12</f>
        <v>0</v>
      </c>
      <c r="BZ78" s="37" t="str">
        <f t="shared" ref="BZ78:CA80" si="409">IF(BX78=0,"-",BX78/BX$81)</f>
        <v>-</v>
      </c>
      <c r="CA78" s="37" t="str">
        <f t="shared" si="409"/>
        <v>-</v>
      </c>
      <c r="CB78" s="38" t="str">
        <f>IF(BX78&gt;0,BY78/BX78,"-")</f>
        <v>-</v>
      </c>
    </row>
    <row r="79" spans="2:80" s="3" customFormat="1" ht="15.05" customHeight="1" outlineLevel="1" x14ac:dyDescent="0.3">
      <c r="B79" s="138"/>
      <c r="C79" s="9" t="s">
        <v>18</v>
      </c>
      <c r="D79" s="66">
        <f>D22</f>
        <v>0</v>
      </c>
      <c r="E79" s="47">
        <f>E22</f>
        <v>0</v>
      </c>
      <c r="F79" s="48" t="str">
        <f t="shared" si="395"/>
        <v>-</v>
      </c>
      <c r="G79" s="48" t="str">
        <f t="shared" si="395"/>
        <v>-</v>
      </c>
      <c r="H79" s="49" t="str">
        <f>IF(D79&gt;0,E79/D79,"-")</f>
        <v>-</v>
      </c>
      <c r="I79" s="66">
        <f>I22</f>
        <v>0</v>
      </c>
      <c r="J79" s="47">
        <f>J22</f>
        <v>0</v>
      </c>
      <c r="K79" s="48" t="str">
        <f t="shared" si="396"/>
        <v>-</v>
      </c>
      <c r="L79" s="48" t="str">
        <f t="shared" si="396"/>
        <v>-</v>
      </c>
      <c r="M79" s="49" t="str">
        <f>IF(I79&gt;0,J79/I79,"-")</f>
        <v>-</v>
      </c>
      <c r="N79" s="66">
        <f>N22</f>
        <v>0</v>
      </c>
      <c r="O79" s="47">
        <f>O22</f>
        <v>0</v>
      </c>
      <c r="P79" s="48" t="str">
        <f t="shared" si="397"/>
        <v>-</v>
      </c>
      <c r="Q79" s="48" t="str">
        <f t="shared" si="397"/>
        <v>-</v>
      </c>
      <c r="R79" s="49" t="str">
        <f>IF(N79&gt;0,O79/N79,"-")</f>
        <v>-</v>
      </c>
      <c r="S79" s="66">
        <f>S22</f>
        <v>0</v>
      </c>
      <c r="T79" s="47">
        <f>T22</f>
        <v>0</v>
      </c>
      <c r="U79" s="48" t="str">
        <f t="shared" si="398"/>
        <v>-</v>
      </c>
      <c r="V79" s="48" t="str">
        <f t="shared" si="398"/>
        <v>-</v>
      </c>
      <c r="W79" s="49" t="str">
        <f>IF(S79&gt;0,T79/S79,"-")</f>
        <v>-</v>
      </c>
      <c r="X79" s="66">
        <f>X22</f>
        <v>0</v>
      </c>
      <c r="Y79" s="47">
        <f>Y22</f>
        <v>0</v>
      </c>
      <c r="Z79" s="48" t="str">
        <f t="shared" si="399"/>
        <v>-</v>
      </c>
      <c r="AA79" s="48" t="str">
        <f t="shared" si="399"/>
        <v>-</v>
      </c>
      <c r="AB79" s="49" t="str">
        <f>IF(X79&gt;0,Y79/X79,"-")</f>
        <v>-</v>
      </c>
      <c r="AC79" s="66">
        <f>AC22</f>
        <v>0</v>
      </c>
      <c r="AD79" s="47">
        <f>AD22</f>
        <v>0</v>
      </c>
      <c r="AE79" s="48" t="str">
        <f t="shared" si="400"/>
        <v>-</v>
      </c>
      <c r="AF79" s="48" t="str">
        <f t="shared" si="400"/>
        <v>-</v>
      </c>
      <c r="AG79" s="49" t="str">
        <f>IF(AC79&gt;0,AD79/AC79,"-")</f>
        <v>-</v>
      </c>
      <c r="AH79" s="66">
        <f>AH22</f>
        <v>0</v>
      </c>
      <c r="AI79" s="47">
        <f>AI22</f>
        <v>0</v>
      </c>
      <c r="AJ79" s="48" t="str">
        <f t="shared" si="401"/>
        <v>-</v>
      </c>
      <c r="AK79" s="48" t="str">
        <f t="shared" si="401"/>
        <v>-</v>
      </c>
      <c r="AL79" s="49" t="str">
        <f>IF(AH79&gt;0,AI79/AH79,"-")</f>
        <v>-</v>
      </c>
      <c r="AM79" s="10"/>
      <c r="AN79" s="66">
        <f>AN22</f>
        <v>0</v>
      </c>
      <c r="AO79" s="47">
        <f>AO22</f>
        <v>0</v>
      </c>
      <c r="AP79" s="48" t="str">
        <f t="shared" si="402"/>
        <v>-</v>
      </c>
      <c r="AQ79" s="48" t="str">
        <f t="shared" si="402"/>
        <v>-</v>
      </c>
      <c r="AR79" s="49" t="str">
        <f>IF(AN79&gt;0,AO79/AN79,"-")</f>
        <v>-</v>
      </c>
      <c r="AS79" s="66">
        <f>AS22</f>
        <v>0</v>
      </c>
      <c r="AT79" s="47">
        <f>AT22</f>
        <v>0</v>
      </c>
      <c r="AU79" s="48" t="str">
        <f t="shared" si="403"/>
        <v>-</v>
      </c>
      <c r="AV79" s="48" t="str">
        <f t="shared" si="403"/>
        <v>-</v>
      </c>
      <c r="AW79" s="49" t="str">
        <f>IF(AS79&gt;0,AT79/AS79,"-")</f>
        <v>-</v>
      </c>
      <c r="AX79" s="66">
        <f>AX22</f>
        <v>0</v>
      </c>
      <c r="AY79" s="47">
        <f>AY22</f>
        <v>0</v>
      </c>
      <c r="AZ79" s="48" t="str">
        <f t="shared" si="404"/>
        <v>-</v>
      </c>
      <c r="BA79" s="48" t="str">
        <f t="shared" si="404"/>
        <v>-</v>
      </c>
      <c r="BB79" s="49" t="str">
        <f>IF(AX79&gt;0,AY79/AX79,"-")</f>
        <v>-</v>
      </c>
      <c r="BC79" s="66">
        <f>BC22</f>
        <v>0</v>
      </c>
      <c r="BD79" s="47">
        <f>BD22</f>
        <v>0</v>
      </c>
      <c r="BE79" s="48" t="str">
        <f t="shared" si="405"/>
        <v>-</v>
      </c>
      <c r="BF79" s="48" t="str">
        <f t="shared" si="405"/>
        <v>-</v>
      </c>
      <c r="BG79" s="49" t="str">
        <f>IF(BC79&gt;0,BD79/BC79,"-")</f>
        <v>-</v>
      </c>
      <c r="BH79" s="66">
        <f>BH22</f>
        <v>0</v>
      </c>
      <c r="BI79" s="47">
        <f>BI22</f>
        <v>0</v>
      </c>
      <c r="BJ79" s="48" t="str">
        <f t="shared" si="406"/>
        <v>-</v>
      </c>
      <c r="BK79" s="48" t="str">
        <f t="shared" si="406"/>
        <v>-</v>
      </c>
      <c r="BL79" s="49" t="str">
        <f>IF(BH79&gt;0,BI79/BH79,"-")</f>
        <v>-</v>
      </c>
      <c r="BM79" s="66">
        <f>BM22</f>
        <v>0</v>
      </c>
      <c r="BN79" s="47">
        <f>BN22</f>
        <v>0</v>
      </c>
      <c r="BO79" s="48" t="str">
        <f t="shared" si="407"/>
        <v>-</v>
      </c>
      <c r="BP79" s="48" t="str">
        <f t="shared" si="407"/>
        <v>-</v>
      </c>
      <c r="BQ79" s="49" t="str">
        <f>IF(BM79&gt;0,BN79/BM79,"-")</f>
        <v>-</v>
      </c>
      <c r="BR79" s="66">
        <f>BR22</f>
        <v>0</v>
      </c>
      <c r="BS79" s="47">
        <f>BS22</f>
        <v>0</v>
      </c>
      <c r="BT79" s="48" t="str">
        <f t="shared" si="408"/>
        <v>-</v>
      </c>
      <c r="BU79" s="48" t="str">
        <f t="shared" si="408"/>
        <v>-</v>
      </c>
      <c r="BV79" s="49" t="str">
        <f>IF(BR79&gt;0,BS79/BR79,"-")</f>
        <v>-</v>
      </c>
      <c r="BX79" s="66">
        <f>BX22</f>
        <v>0</v>
      </c>
      <c r="BY79" s="47">
        <f>BY22</f>
        <v>0</v>
      </c>
      <c r="BZ79" s="48" t="str">
        <f t="shared" si="409"/>
        <v>-</v>
      </c>
      <c r="CA79" s="48" t="str">
        <f t="shared" si="409"/>
        <v>-</v>
      </c>
      <c r="CB79" s="49" t="str">
        <f>IF(BX79&gt;0,BY79/BX79,"-")</f>
        <v>-</v>
      </c>
    </row>
    <row r="80" spans="2:80" s="3" customFormat="1" ht="16" customHeight="1" outlineLevel="1" thickBot="1" x14ac:dyDescent="0.35">
      <c r="B80" s="139"/>
      <c r="C80" s="11" t="s">
        <v>0</v>
      </c>
      <c r="D80" s="67">
        <f>D32</f>
        <v>0</v>
      </c>
      <c r="E80" s="54">
        <f>E32</f>
        <v>0</v>
      </c>
      <c r="F80" s="55" t="str">
        <f t="shared" si="395"/>
        <v>-</v>
      </c>
      <c r="G80" s="55" t="str">
        <f t="shared" si="395"/>
        <v>-</v>
      </c>
      <c r="H80" s="56" t="str">
        <f>IF(D80&gt;0,E80/D80,"-")</f>
        <v>-</v>
      </c>
      <c r="I80" s="67">
        <f>I32</f>
        <v>0</v>
      </c>
      <c r="J80" s="54">
        <f>J32</f>
        <v>0</v>
      </c>
      <c r="K80" s="55" t="str">
        <f t="shared" si="396"/>
        <v>-</v>
      </c>
      <c r="L80" s="55" t="str">
        <f t="shared" si="396"/>
        <v>-</v>
      </c>
      <c r="M80" s="56" t="str">
        <f>IF(I80&gt;0,J80/I80,"-")</f>
        <v>-</v>
      </c>
      <c r="N80" s="67">
        <f>N32</f>
        <v>0</v>
      </c>
      <c r="O80" s="54">
        <f>O32</f>
        <v>0</v>
      </c>
      <c r="P80" s="55" t="str">
        <f t="shared" si="397"/>
        <v>-</v>
      </c>
      <c r="Q80" s="55" t="str">
        <f t="shared" si="397"/>
        <v>-</v>
      </c>
      <c r="R80" s="56" t="str">
        <f>IF(N80&gt;0,O80/N80,"-")</f>
        <v>-</v>
      </c>
      <c r="S80" s="67">
        <f>S32</f>
        <v>0</v>
      </c>
      <c r="T80" s="54">
        <f>T32</f>
        <v>0</v>
      </c>
      <c r="U80" s="55" t="str">
        <f t="shared" si="398"/>
        <v>-</v>
      </c>
      <c r="V80" s="55" t="str">
        <f t="shared" si="398"/>
        <v>-</v>
      </c>
      <c r="W80" s="56" t="str">
        <f>IF(S80&gt;0,T80/S80,"-")</f>
        <v>-</v>
      </c>
      <c r="X80" s="67">
        <f>X32</f>
        <v>0</v>
      </c>
      <c r="Y80" s="54">
        <f>Y32</f>
        <v>0</v>
      </c>
      <c r="Z80" s="55" t="str">
        <f t="shared" si="399"/>
        <v>-</v>
      </c>
      <c r="AA80" s="55" t="str">
        <f t="shared" si="399"/>
        <v>-</v>
      </c>
      <c r="AB80" s="56" t="str">
        <f>IF(X80&gt;0,Y80/X80,"-")</f>
        <v>-</v>
      </c>
      <c r="AC80" s="67">
        <f>AC32</f>
        <v>0</v>
      </c>
      <c r="AD80" s="54">
        <f>AD32</f>
        <v>0</v>
      </c>
      <c r="AE80" s="55" t="str">
        <f t="shared" si="400"/>
        <v>-</v>
      </c>
      <c r="AF80" s="55" t="str">
        <f t="shared" si="400"/>
        <v>-</v>
      </c>
      <c r="AG80" s="56" t="str">
        <f>IF(AC80&gt;0,AD80/AC80,"-")</f>
        <v>-</v>
      </c>
      <c r="AH80" s="67">
        <f>AH32</f>
        <v>0</v>
      </c>
      <c r="AI80" s="54">
        <f>AI32</f>
        <v>0</v>
      </c>
      <c r="AJ80" s="55" t="str">
        <f t="shared" si="401"/>
        <v>-</v>
      </c>
      <c r="AK80" s="55" t="str">
        <f t="shared" si="401"/>
        <v>-</v>
      </c>
      <c r="AL80" s="56" t="str">
        <f>IF(AH80&gt;0,AI80/AH80,"-")</f>
        <v>-</v>
      </c>
      <c r="AM80" s="10"/>
      <c r="AN80" s="67">
        <f>AN32</f>
        <v>0</v>
      </c>
      <c r="AO80" s="54">
        <f>AO32</f>
        <v>0</v>
      </c>
      <c r="AP80" s="55" t="str">
        <f t="shared" si="402"/>
        <v>-</v>
      </c>
      <c r="AQ80" s="55" t="str">
        <f t="shared" si="402"/>
        <v>-</v>
      </c>
      <c r="AR80" s="56" t="str">
        <f>IF(AN80&gt;0,AO80/AN80,"-")</f>
        <v>-</v>
      </c>
      <c r="AS80" s="67">
        <f>AS32</f>
        <v>0</v>
      </c>
      <c r="AT80" s="54">
        <f>AT32</f>
        <v>0</v>
      </c>
      <c r="AU80" s="55" t="str">
        <f t="shared" si="403"/>
        <v>-</v>
      </c>
      <c r="AV80" s="55" t="str">
        <f t="shared" si="403"/>
        <v>-</v>
      </c>
      <c r="AW80" s="56" t="str">
        <f>IF(AS80&gt;0,AT80/AS80,"-")</f>
        <v>-</v>
      </c>
      <c r="AX80" s="67">
        <f>AX32</f>
        <v>0</v>
      </c>
      <c r="AY80" s="54">
        <f>AY32</f>
        <v>0</v>
      </c>
      <c r="AZ80" s="55" t="str">
        <f t="shared" si="404"/>
        <v>-</v>
      </c>
      <c r="BA80" s="55" t="str">
        <f t="shared" si="404"/>
        <v>-</v>
      </c>
      <c r="BB80" s="56" t="str">
        <f>IF(AX80&gt;0,AY80/AX80,"-")</f>
        <v>-</v>
      </c>
      <c r="BC80" s="67">
        <f>BC32</f>
        <v>0</v>
      </c>
      <c r="BD80" s="54">
        <f>BD32</f>
        <v>0</v>
      </c>
      <c r="BE80" s="55" t="str">
        <f t="shared" si="405"/>
        <v>-</v>
      </c>
      <c r="BF80" s="55" t="str">
        <f t="shared" si="405"/>
        <v>-</v>
      </c>
      <c r="BG80" s="56" t="str">
        <f>IF(BC80&gt;0,BD80/BC80,"-")</f>
        <v>-</v>
      </c>
      <c r="BH80" s="67">
        <f>BH32</f>
        <v>0</v>
      </c>
      <c r="BI80" s="54">
        <f>BI32</f>
        <v>0</v>
      </c>
      <c r="BJ80" s="55" t="str">
        <f t="shared" si="406"/>
        <v>-</v>
      </c>
      <c r="BK80" s="55" t="str">
        <f t="shared" si="406"/>
        <v>-</v>
      </c>
      <c r="BL80" s="56" t="str">
        <f>IF(BH80&gt;0,BI80/BH80,"-")</f>
        <v>-</v>
      </c>
      <c r="BM80" s="67">
        <f>BM32</f>
        <v>0</v>
      </c>
      <c r="BN80" s="54">
        <f>BN32</f>
        <v>0</v>
      </c>
      <c r="BO80" s="55" t="str">
        <f t="shared" si="407"/>
        <v>-</v>
      </c>
      <c r="BP80" s="55" t="str">
        <f t="shared" si="407"/>
        <v>-</v>
      </c>
      <c r="BQ80" s="56" t="str">
        <f>IF(BM80&gt;0,BN80/BM80,"-")</f>
        <v>-</v>
      </c>
      <c r="BR80" s="67">
        <f>BR32</f>
        <v>0</v>
      </c>
      <c r="BS80" s="54">
        <f>BS32</f>
        <v>0</v>
      </c>
      <c r="BT80" s="55" t="str">
        <f t="shared" si="408"/>
        <v>-</v>
      </c>
      <c r="BU80" s="55" t="str">
        <f t="shared" si="408"/>
        <v>-</v>
      </c>
      <c r="BV80" s="56" t="str">
        <f>IF(BR80&gt;0,BS80/BR80,"-")</f>
        <v>-</v>
      </c>
      <c r="BX80" s="67">
        <f>BX32</f>
        <v>0</v>
      </c>
      <c r="BY80" s="54">
        <f>BY32</f>
        <v>0</v>
      </c>
      <c r="BZ80" s="55" t="str">
        <f t="shared" si="409"/>
        <v>-</v>
      </c>
      <c r="CA80" s="55" t="str">
        <f t="shared" si="409"/>
        <v>-</v>
      </c>
      <c r="CB80" s="56" t="str">
        <f>IF(BX80&gt;0,BY80/BX80,"-")</f>
        <v>-</v>
      </c>
    </row>
    <row r="81" spans="2:80" s="3" customFormat="1" ht="16.600000000000001" customHeight="1" outlineLevel="1" thickTop="1" thickBot="1" x14ac:dyDescent="0.35">
      <c r="B81" s="6" t="str">
        <f>B78</f>
        <v>FA20</v>
      </c>
      <c r="C81" s="7"/>
      <c r="D81" s="68">
        <f>SUM(D78:D80)</f>
        <v>0</v>
      </c>
      <c r="E81" s="40">
        <f>SUM(E78:E80)</f>
        <v>0</v>
      </c>
      <c r="F81" s="41" t="str">
        <f>IF(D81=0,"-",D81/D$87)</f>
        <v>-</v>
      </c>
      <c r="G81" s="41" t="str">
        <f>IF(E81=0,"-",E81/E$87)</f>
        <v>-</v>
      </c>
      <c r="H81" s="42" t="str">
        <f>IF(D81&gt;0,E81/D81,"-")</f>
        <v>-</v>
      </c>
      <c r="I81" s="68">
        <f>SUM(I78:I80)</f>
        <v>0</v>
      </c>
      <c r="J81" s="40">
        <f>SUM(J78:J80)</f>
        <v>0</v>
      </c>
      <c r="K81" s="41" t="str">
        <f>IF(I81=0,"-",I81/I$87)</f>
        <v>-</v>
      </c>
      <c r="L81" s="41" t="str">
        <f>IF(J81=0,"-",J81/J$87)</f>
        <v>-</v>
      </c>
      <c r="M81" s="42" t="str">
        <f>IF(I81&gt;0,J81/I81,"-")</f>
        <v>-</v>
      </c>
      <c r="N81" s="68">
        <f>SUM(N78:N80)</f>
        <v>0</v>
      </c>
      <c r="O81" s="40">
        <f>SUM(O78:O80)</f>
        <v>0</v>
      </c>
      <c r="P81" s="41" t="str">
        <f>IF(N81=0,"-",N81/N$87)</f>
        <v>-</v>
      </c>
      <c r="Q81" s="41" t="str">
        <f>IF(O81=0,"-",O81/O$87)</f>
        <v>-</v>
      </c>
      <c r="R81" s="42" t="str">
        <f>IF(N81&gt;0,O81/N81,"-")</f>
        <v>-</v>
      </c>
      <c r="S81" s="68">
        <f>SUM(S78:S80)</f>
        <v>0</v>
      </c>
      <c r="T81" s="40">
        <f>SUM(T78:T80)</f>
        <v>0</v>
      </c>
      <c r="U81" s="41" t="str">
        <f>IF(S81=0,"-",S81/S$87)</f>
        <v>-</v>
      </c>
      <c r="V81" s="41" t="str">
        <f>IF(T81=0,"-",T81/T$87)</f>
        <v>-</v>
      </c>
      <c r="W81" s="42" t="str">
        <f>IF(S81&gt;0,T81/S81,"-")</f>
        <v>-</v>
      </c>
      <c r="X81" s="68">
        <f>SUM(X78:X80)</f>
        <v>0</v>
      </c>
      <c r="Y81" s="40">
        <f>SUM(Y78:Y80)</f>
        <v>0</v>
      </c>
      <c r="Z81" s="41" t="str">
        <f>IF(X81=0,"-",X81/X$87)</f>
        <v>-</v>
      </c>
      <c r="AA81" s="41" t="str">
        <f>IF(Y81=0,"-",Y81/Y$87)</f>
        <v>-</v>
      </c>
      <c r="AB81" s="42" t="str">
        <f>IF(X81&gt;0,Y81/X81,"-")</f>
        <v>-</v>
      </c>
      <c r="AC81" s="68">
        <f>SUM(AC78:AC80)</f>
        <v>0</v>
      </c>
      <c r="AD81" s="40">
        <f>SUM(AD78:AD80)</f>
        <v>0</v>
      </c>
      <c r="AE81" s="41" t="str">
        <f>IF(AC81=0,"-",AC81/AC$87)</f>
        <v>-</v>
      </c>
      <c r="AF81" s="41" t="str">
        <f>IF(AD81=0,"-",AD81/AD$87)</f>
        <v>-</v>
      </c>
      <c r="AG81" s="42" t="str">
        <f>IF(AC81&gt;0,AD81/AC81,"-")</f>
        <v>-</v>
      </c>
      <c r="AH81" s="68">
        <f>SUM(AH78:AH80)</f>
        <v>0</v>
      </c>
      <c r="AI81" s="40">
        <f>SUM(AI78:AI80)</f>
        <v>0</v>
      </c>
      <c r="AJ81" s="41" t="str">
        <f>IF(AH81=0,"-",AH81/AH$87)</f>
        <v>-</v>
      </c>
      <c r="AK81" s="41" t="str">
        <f>IF(AI81=0,"-",AI81/AI$87)</f>
        <v>-</v>
      </c>
      <c r="AL81" s="42" t="str">
        <f>IF(AH81&gt;0,AI81/AH81,"-")</f>
        <v>-</v>
      </c>
      <c r="AM81" s="16"/>
      <c r="AN81" s="68">
        <f>SUM(AN78:AN80)</f>
        <v>0</v>
      </c>
      <c r="AO81" s="40">
        <f>SUM(AO78:AO80)</f>
        <v>0</v>
      </c>
      <c r="AP81" s="41" t="str">
        <f>IF(AN81=0,"-",AN81/AN$87)</f>
        <v>-</v>
      </c>
      <c r="AQ81" s="41" t="str">
        <f>IF(AO81=0,"-",AO81/AO$87)</f>
        <v>-</v>
      </c>
      <c r="AR81" s="42" t="str">
        <f>IF(AN81&gt;0,AO81/AN81,"-")</f>
        <v>-</v>
      </c>
      <c r="AS81" s="68">
        <f>SUM(AS78:AS80)</f>
        <v>0</v>
      </c>
      <c r="AT81" s="40">
        <f>SUM(AT78:AT80)</f>
        <v>0</v>
      </c>
      <c r="AU81" s="41" t="str">
        <f>IF(AS81=0,"-",AS81/AS$87)</f>
        <v>-</v>
      </c>
      <c r="AV81" s="41" t="str">
        <f>IF(AT81=0,"-",AT81/AT$87)</f>
        <v>-</v>
      </c>
      <c r="AW81" s="42" t="str">
        <f>IF(AS81&gt;0,AT81/AS81,"-")</f>
        <v>-</v>
      </c>
      <c r="AX81" s="68">
        <f>SUM(AX78:AX80)</f>
        <v>0</v>
      </c>
      <c r="AY81" s="40">
        <f>SUM(AY78:AY80)</f>
        <v>0</v>
      </c>
      <c r="AZ81" s="41" t="str">
        <f>IF(AX81=0,"-",AX81/AX$87)</f>
        <v>-</v>
      </c>
      <c r="BA81" s="41" t="str">
        <f>IF(AY81=0,"-",AY81/AY$87)</f>
        <v>-</v>
      </c>
      <c r="BB81" s="42" t="str">
        <f>IF(AX81&gt;0,AY81/AX81,"-")</f>
        <v>-</v>
      </c>
      <c r="BC81" s="68">
        <f>SUM(BC78:BC80)</f>
        <v>0</v>
      </c>
      <c r="BD81" s="40">
        <f>SUM(BD78:BD80)</f>
        <v>0</v>
      </c>
      <c r="BE81" s="41" t="str">
        <f>IF(BC81=0,"-",BC81/BC$87)</f>
        <v>-</v>
      </c>
      <c r="BF81" s="41" t="str">
        <f>IF(BD81=0,"-",BD81/BD$87)</f>
        <v>-</v>
      </c>
      <c r="BG81" s="42" t="str">
        <f>IF(BC81&gt;0,BD81/BC81,"-")</f>
        <v>-</v>
      </c>
      <c r="BH81" s="68">
        <f>SUM(BH78:BH80)</f>
        <v>0</v>
      </c>
      <c r="BI81" s="40">
        <f>SUM(BI78:BI80)</f>
        <v>0</v>
      </c>
      <c r="BJ81" s="41" t="str">
        <f>IF(BH81=0,"-",BH81/BH$87)</f>
        <v>-</v>
      </c>
      <c r="BK81" s="41" t="str">
        <f>IF(BI81=0,"-",BI81/BI$87)</f>
        <v>-</v>
      </c>
      <c r="BL81" s="42" t="str">
        <f>IF(BH81&gt;0,BI81/BH81,"-")</f>
        <v>-</v>
      </c>
      <c r="BM81" s="68">
        <f>SUM(BM78:BM80)</f>
        <v>0</v>
      </c>
      <c r="BN81" s="40">
        <f>SUM(BN78:BN80)</f>
        <v>0</v>
      </c>
      <c r="BO81" s="41" t="str">
        <f>IF(BM81=0,"-",BM81/BM$87)</f>
        <v>-</v>
      </c>
      <c r="BP81" s="41" t="str">
        <f>IF(BN81=0,"-",BN81/BN$87)</f>
        <v>-</v>
      </c>
      <c r="BQ81" s="42" t="str">
        <f>IF(BM81&gt;0,BN81/BM81,"-")</f>
        <v>-</v>
      </c>
      <c r="BR81" s="68">
        <f>SUM(BR78:BR80)</f>
        <v>0</v>
      </c>
      <c r="BS81" s="40">
        <f>SUM(BS78:BS80)</f>
        <v>0</v>
      </c>
      <c r="BT81" s="41" t="str">
        <f>IF(BR81=0,"-",BR81/BR$87)</f>
        <v>-</v>
      </c>
      <c r="BU81" s="41" t="str">
        <f>IF(BS81=0,"-",BS81/BS$87)</f>
        <v>-</v>
      </c>
      <c r="BV81" s="42" t="str">
        <f>IF(BR81&gt;0,BS81/BR81,"-")</f>
        <v>-</v>
      </c>
      <c r="BX81" s="68">
        <f>SUM(BX78:BX80)</f>
        <v>0</v>
      </c>
      <c r="BY81" s="40">
        <f>SUM(BY78:BY80)</f>
        <v>0</v>
      </c>
      <c r="BZ81" s="41" t="str">
        <f>IF(BX81=0,"-",BX81/BX$87)</f>
        <v>-</v>
      </c>
      <c r="CA81" s="41" t="str">
        <f>IF(BY81=0,"-",BY81/BY$87)</f>
        <v>-</v>
      </c>
      <c r="CB81" s="42" t="str">
        <f>IF(BX81&gt;0,BY81/BX81,"-")</f>
        <v>-</v>
      </c>
    </row>
    <row r="82" spans="2:80" s="3" customFormat="1" ht="6.1" customHeight="1" outlineLevel="1" thickTop="1" thickBot="1" x14ac:dyDescent="0.35">
      <c r="D82" s="43"/>
      <c r="E82" s="44"/>
      <c r="F82" s="45"/>
      <c r="G82" s="45"/>
      <c r="H82" s="57"/>
      <c r="I82" s="43"/>
      <c r="J82" s="44"/>
      <c r="K82" s="45"/>
      <c r="L82" s="45"/>
      <c r="M82" s="57"/>
      <c r="N82" s="43"/>
      <c r="O82" s="44"/>
      <c r="P82" s="45"/>
      <c r="Q82" s="45"/>
      <c r="R82" s="57"/>
      <c r="S82" s="43"/>
      <c r="T82" s="44"/>
      <c r="U82" s="45"/>
      <c r="V82" s="45"/>
      <c r="W82" s="57"/>
      <c r="X82" s="43"/>
      <c r="Y82" s="44"/>
      <c r="Z82" s="45"/>
      <c r="AA82" s="45"/>
      <c r="AB82" s="57"/>
      <c r="AC82" s="43"/>
      <c r="AD82" s="44"/>
      <c r="AE82" s="45"/>
      <c r="AF82" s="45"/>
      <c r="AG82" s="57"/>
      <c r="AH82" s="43"/>
      <c r="AI82" s="44"/>
      <c r="AJ82" s="45"/>
      <c r="AK82" s="45"/>
      <c r="AL82" s="57"/>
      <c r="AM82" s="9"/>
      <c r="AN82" s="43"/>
      <c r="AO82" s="44"/>
      <c r="AP82" s="45"/>
      <c r="AQ82" s="45"/>
      <c r="AR82" s="57"/>
      <c r="AS82" s="43"/>
      <c r="AT82" s="44"/>
      <c r="AU82" s="45"/>
      <c r="AV82" s="45"/>
      <c r="AW82" s="57"/>
      <c r="AX82" s="43"/>
      <c r="AY82" s="44"/>
      <c r="AZ82" s="45"/>
      <c r="BA82" s="45"/>
      <c r="BB82" s="57"/>
      <c r="BC82" s="43"/>
      <c r="BD82" s="44"/>
      <c r="BE82" s="45"/>
      <c r="BF82" s="45"/>
      <c r="BG82" s="57"/>
      <c r="BH82" s="43"/>
      <c r="BI82" s="44"/>
      <c r="BJ82" s="45"/>
      <c r="BK82" s="45"/>
      <c r="BL82" s="57"/>
      <c r="BM82" s="43"/>
      <c r="BN82" s="44"/>
      <c r="BO82" s="45"/>
      <c r="BP82" s="45"/>
      <c r="BQ82" s="57"/>
      <c r="BR82" s="43"/>
      <c r="BS82" s="44"/>
      <c r="BT82" s="45"/>
      <c r="BU82" s="45"/>
      <c r="BV82" s="57"/>
      <c r="BX82" s="43"/>
      <c r="BY82" s="44"/>
      <c r="BZ82" s="45"/>
      <c r="CA82" s="45"/>
      <c r="CB82" s="57"/>
    </row>
    <row r="83" spans="2:80" s="3" customFormat="1" ht="16" customHeight="1" outlineLevel="1" thickTop="1" x14ac:dyDescent="0.3">
      <c r="B83" s="137" t="s">
        <v>31</v>
      </c>
      <c r="C83" s="8" t="s">
        <v>17</v>
      </c>
      <c r="D83" s="65">
        <f>D13</f>
        <v>0</v>
      </c>
      <c r="E83" s="36">
        <f>E13</f>
        <v>0</v>
      </c>
      <c r="F83" s="37" t="str">
        <f t="shared" ref="F83:G85" si="410">IF(D83=0,"-",D83/D$81)</f>
        <v>-</v>
      </c>
      <c r="G83" s="37" t="str">
        <f t="shared" si="410"/>
        <v>-</v>
      </c>
      <c r="H83" s="38" t="str">
        <f>IF(D83&gt;0,E83/D83,"-")</f>
        <v>-</v>
      </c>
      <c r="I83" s="65">
        <f>I13</f>
        <v>0</v>
      </c>
      <c r="J83" s="36">
        <f>J13</f>
        <v>0</v>
      </c>
      <c r="K83" s="37" t="str">
        <f t="shared" ref="K83:L85" si="411">IF(I83=0,"-",I83/I$81)</f>
        <v>-</v>
      </c>
      <c r="L83" s="37" t="str">
        <f t="shared" si="411"/>
        <v>-</v>
      </c>
      <c r="M83" s="38" t="str">
        <f>IF(I83&gt;0,J83/I83,"-")</f>
        <v>-</v>
      </c>
      <c r="N83" s="65">
        <f>N13</f>
        <v>0</v>
      </c>
      <c r="O83" s="36">
        <f>O13</f>
        <v>0</v>
      </c>
      <c r="P83" s="37" t="str">
        <f t="shared" ref="P83:Q85" si="412">IF(N83=0,"-",N83/N$81)</f>
        <v>-</v>
      </c>
      <c r="Q83" s="37" t="str">
        <f t="shared" si="412"/>
        <v>-</v>
      </c>
      <c r="R83" s="38" t="str">
        <f>IF(N83&gt;0,O83/N83,"-")</f>
        <v>-</v>
      </c>
      <c r="S83" s="65">
        <f>S13</f>
        <v>0</v>
      </c>
      <c r="T83" s="36">
        <f>T13</f>
        <v>0</v>
      </c>
      <c r="U83" s="37" t="str">
        <f t="shared" ref="U83:V85" si="413">IF(S83=0,"-",S83/S$81)</f>
        <v>-</v>
      </c>
      <c r="V83" s="37" t="str">
        <f t="shared" si="413"/>
        <v>-</v>
      </c>
      <c r="W83" s="38" t="str">
        <f>IF(S83&gt;0,T83/S83,"-")</f>
        <v>-</v>
      </c>
      <c r="X83" s="65">
        <f>X13</f>
        <v>0</v>
      </c>
      <c r="Y83" s="36">
        <f>Y13</f>
        <v>0</v>
      </c>
      <c r="Z83" s="37" t="str">
        <f t="shared" ref="Z83:AA85" si="414">IF(X83=0,"-",X83/X$81)</f>
        <v>-</v>
      </c>
      <c r="AA83" s="37" t="str">
        <f t="shared" si="414"/>
        <v>-</v>
      </c>
      <c r="AB83" s="38" t="str">
        <f>IF(X83&gt;0,Y83/X83,"-")</f>
        <v>-</v>
      </c>
      <c r="AC83" s="65">
        <f>AC13</f>
        <v>0</v>
      </c>
      <c r="AD83" s="36">
        <f>AD13</f>
        <v>0</v>
      </c>
      <c r="AE83" s="37" t="str">
        <f t="shared" ref="AE83:AF85" si="415">IF(AC83=0,"-",AC83/AC$81)</f>
        <v>-</v>
      </c>
      <c r="AF83" s="37" t="str">
        <f t="shared" si="415"/>
        <v>-</v>
      </c>
      <c r="AG83" s="38" t="str">
        <f>IF(AC83&gt;0,AD83/AC83,"-")</f>
        <v>-</v>
      </c>
      <c r="AH83" s="65">
        <f>AH13</f>
        <v>0</v>
      </c>
      <c r="AI83" s="36">
        <f>AI13</f>
        <v>0</v>
      </c>
      <c r="AJ83" s="37" t="str">
        <f t="shared" ref="AJ83:AK85" si="416">IF(AH83=0,"-",AH83/AH$81)</f>
        <v>-</v>
      </c>
      <c r="AK83" s="37" t="str">
        <f t="shared" si="416"/>
        <v>-</v>
      </c>
      <c r="AL83" s="38" t="str">
        <f>IF(AH83&gt;0,AI83/AH83,"-")</f>
        <v>-</v>
      </c>
      <c r="AM83" s="10"/>
      <c r="AN83" s="65">
        <f>AN13</f>
        <v>0</v>
      </c>
      <c r="AO83" s="36">
        <f>AO13</f>
        <v>0</v>
      </c>
      <c r="AP83" s="37" t="str">
        <f t="shared" ref="AP83:AQ85" si="417">IF(AN83=0,"-",AN83/AN$81)</f>
        <v>-</v>
      </c>
      <c r="AQ83" s="37" t="str">
        <f t="shared" si="417"/>
        <v>-</v>
      </c>
      <c r="AR83" s="38" t="str">
        <f>IF(AN83&gt;0,AO83/AN83,"-")</f>
        <v>-</v>
      </c>
      <c r="AS83" s="65">
        <f>AS13</f>
        <v>0</v>
      </c>
      <c r="AT83" s="36">
        <f>AT13</f>
        <v>0</v>
      </c>
      <c r="AU83" s="37" t="str">
        <f t="shared" ref="AU83:AV85" si="418">IF(AS83=0,"-",AS83/AS$81)</f>
        <v>-</v>
      </c>
      <c r="AV83" s="37" t="str">
        <f t="shared" si="418"/>
        <v>-</v>
      </c>
      <c r="AW83" s="38" t="str">
        <f>IF(AS83&gt;0,AT83/AS83,"-")</f>
        <v>-</v>
      </c>
      <c r="AX83" s="65">
        <f>AX13</f>
        <v>0</v>
      </c>
      <c r="AY83" s="36">
        <f>AY13</f>
        <v>0</v>
      </c>
      <c r="AZ83" s="37" t="str">
        <f t="shared" ref="AZ83:BA85" si="419">IF(AX83=0,"-",AX83/AX$81)</f>
        <v>-</v>
      </c>
      <c r="BA83" s="37" t="str">
        <f t="shared" si="419"/>
        <v>-</v>
      </c>
      <c r="BB83" s="38" t="str">
        <f>IF(AX83&gt;0,AY83/AX83,"-")</f>
        <v>-</v>
      </c>
      <c r="BC83" s="65">
        <f>BC13</f>
        <v>0</v>
      </c>
      <c r="BD83" s="36">
        <f>BD13</f>
        <v>0</v>
      </c>
      <c r="BE83" s="37" t="str">
        <f t="shared" ref="BE83:BF85" si="420">IF(BC83=0,"-",BC83/BC$81)</f>
        <v>-</v>
      </c>
      <c r="BF83" s="37" t="str">
        <f t="shared" si="420"/>
        <v>-</v>
      </c>
      <c r="BG83" s="38" t="str">
        <f>IF(BC83&gt;0,BD83/BC83,"-")</f>
        <v>-</v>
      </c>
      <c r="BH83" s="65">
        <f>BH13</f>
        <v>0</v>
      </c>
      <c r="BI83" s="36">
        <f>BI13</f>
        <v>0</v>
      </c>
      <c r="BJ83" s="37" t="str">
        <f t="shared" ref="BJ83:BK85" si="421">IF(BH83=0,"-",BH83/BH$81)</f>
        <v>-</v>
      </c>
      <c r="BK83" s="37" t="str">
        <f t="shared" si="421"/>
        <v>-</v>
      </c>
      <c r="BL83" s="38" t="str">
        <f>IF(BH83&gt;0,BI83/BH83,"-")</f>
        <v>-</v>
      </c>
      <c r="BM83" s="65">
        <f>BM13</f>
        <v>0</v>
      </c>
      <c r="BN83" s="36">
        <f>BN13</f>
        <v>0</v>
      </c>
      <c r="BO83" s="37" t="str">
        <f t="shared" ref="BO83:BP85" si="422">IF(BM83=0,"-",BM83/BM$81)</f>
        <v>-</v>
      </c>
      <c r="BP83" s="37" t="str">
        <f t="shared" si="422"/>
        <v>-</v>
      </c>
      <c r="BQ83" s="38" t="str">
        <f>IF(BM83&gt;0,BN83/BM83,"-")</f>
        <v>-</v>
      </c>
      <c r="BR83" s="65">
        <f>BR13</f>
        <v>0</v>
      </c>
      <c r="BS83" s="36">
        <f>BS13</f>
        <v>0</v>
      </c>
      <c r="BT83" s="37" t="str">
        <f t="shared" ref="BT83:BU85" si="423">IF(BR83=0,"-",BR83/BR$81)</f>
        <v>-</v>
      </c>
      <c r="BU83" s="37" t="str">
        <f t="shared" si="423"/>
        <v>-</v>
      </c>
      <c r="BV83" s="38" t="str">
        <f>IF(BR83&gt;0,BS83/BR83,"-")</f>
        <v>-</v>
      </c>
      <c r="BX83" s="65">
        <f>BX13</f>
        <v>0</v>
      </c>
      <c r="BY83" s="36">
        <f>BY13</f>
        <v>0</v>
      </c>
      <c r="BZ83" s="37" t="str">
        <f t="shared" ref="BZ83:CA85" si="424">IF(BX83=0,"-",BX83/BX$81)</f>
        <v>-</v>
      </c>
      <c r="CA83" s="37" t="str">
        <f t="shared" si="424"/>
        <v>-</v>
      </c>
      <c r="CB83" s="38" t="str">
        <f>IF(BX83&gt;0,BY83/BX83,"-")</f>
        <v>-</v>
      </c>
    </row>
    <row r="84" spans="2:80" s="3" customFormat="1" ht="15.05" customHeight="1" outlineLevel="1" x14ac:dyDescent="0.3">
      <c r="B84" s="138"/>
      <c r="C84" s="9" t="s">
        <v>18</v>
      </c>
      <c r="D84" s="66">
        <f>D23</f>
        <v>0</v>
      </c>
      <c r="E84" s="47">
        <f>E23</f>
        <v>0</v>
      </c>
      <c r="F84" s="48" t="str">
        <f t="shared" si="410"/>
        <v>-</v>
      </c>
      <c r="G84" s="48" t="str">
        <f t="shared" si="410"/>
        <v>-</v>
      </c>
      <c r="H84" s="49" t="str">
        <f>IF(D84&gt;0,E84/D84,"-")</f>
        <v>-</v>
      </c>
      <c r="I84" s="66">
        <f>I23</f>
        <v>0</v>
      </c>
      <c r="J84" s="47">
        <f>J23</f>
        <v>0</v>
      </c>
      <c r="K84" s="48" t="str">
        <f t="shared" si="411"/>
        <v>-</v>
      </c>
      <c r="L84" s="48" t="str">
        <f t="shared" si="411"/>
        <v>-</v>
      </c>
      <c r="M84" s="49" t="str">
        <f>IF(I84&gt;0,J84/I84,"-")</f>
        <v>-</v>
      </c>
      <c r="N84" s="66">
        <f>N23</f>
        <v>0</v>
      </c>
      <c r="O84" s="47">
        <f>O23</f>
        <v>0</v>
      </c>
      <c r="P84" s="48" t="str">
        <f t="shared" si="412"/>
        <v>-</v>
      </c>
      <c r="Q84" s="48" t="str">
        <f t="shared" si="412"/>
        <v>-</v>
      </c>
      <c r="R84" s="49" t="str">
        <f>IF(N84&gt;0,O84/N84,"-")</f>
        <v>-</v>
      </c>
      <c r="S84" s="66">
        <f>S23</f>
        <v>0</v>
      </c>
      <c r="T84" s="47">
        <f>T23</f>
        <v>0</v>
      </c>
      <c r="U84" s="48" t="str">
        <f t="shared" si="413"/>
        <v>-</v>
      </c>
      <c r="V84" s="48" t="str">
        <f t="shared" si="413"/>
        <v>-</v>
      </c>
      <c r="W84" s="49" t="str">
        <f>IF(S84&gt;0,T84/S84,"-")</f>
        <v>-</v>
      </c>
      <c r="X84" s="66">
        <f>X23</f>
        <v>0</v>
      </c>
      <c r="Y84" s="47">
        <f>Y23</f>
        <v>0</v>
      </c>
      <c r="Z84" s="48" t="str">
        <f t="shared" si="414"/>
        <v>-</v>
      </c>
      <c r="AA84" s="48" t="str">
        <f t="shared" si="414"/>
        <v>-</v>
      </c>
      <c r="AB84" s="49" t="str">
        <f>IF(X84&gt;0,Y84/X84,"-")</f>
        <v>-</v>
      </c>
      <c r="AC84" s="66">
        <f>AC23</f>
        <v>0</v>
      </c>
      <c r="AD84" s="47">
        <f>AD23</f>
        <v>0</v>
      </c>
      <c r="AE84" s="48" t="str">
        <f t="shared" si="415"/>
        <v>-</v>
      </c>
      <c r="AF84" s="48" t="str">
        <f t="shared" si="415"/>
        <v>-</v>
      </c>
      <c r="AG84" s="49" t="str">
        <f>IF(AC84&gt;0,AD84/AC84,"-")</f>
        <v>-</v>
      </c>
      <c r="AH84" s="66">
        <f>AH23</f>
        <v>0</v>
      </c>
      <c r="AI84" s="47">
        <f>AI23</f>
        <v>0</v>
      </c>
      <c r="AJ84" s="48" t="str">
        <f t="shared" si="416"/>
        <v>-</v>
      </c>
      <c r="AK84" s="48" t="str">
        <f t="shared" si="416"/>
        <v>-</v>
      </c>
      <c r="AL84" s="49" t="str">
        <f>IF(AH84&gt;0,AI84/AH84,"-")</f>
        <v>-</v>
      </c>
      <c r="AM84" s="10"/>
      <c r="AN84" s="66">
        <f>AN23</f>
        <v>0</v>
      </c>
      <c r="AO84" s="47">
        <f>AO23</f>
        <v>0</v>
      </c>
      <c r="AP84" s="48" t="str">
        <f t="shared" si="417"/>
        <v>-</v>
      </c>
      <c r="AQ84" s="48" t="str">
        <f t="shared" si="417"/>
        <v>-</v>
      </c>
      <c r="AR84" s="49" t="str">
        <f>IF(AN84&gt;0,AO84/AN84,"-")</f>
        <v>-</v>
      </c>
      <c r="AS84" s="66">
        <f>AS23</f>
        <v>0</v>
      </c>
      <c r="AT84" s="47">
        <f>AT23</f>
        <v>0</v>
      </c>
      <c r="AU84" s="48" t="str">
        <f t="shared" si="418"/>
        <v>-</v>
      </c>
      <c r="AV84" s="48" t="str">
        <f t="shared" si="418"/>
        <v>-</v>
      </c>
      <c r="AW84" s="49" t="str">
        <f>IF(AS84&gt;0,AT84/AS84,"-")</f>
        <v>-</v>
      </c>
      <c r="AX84" s="66">
        <f>AX23</f>
        <v>0</v>
      </c>
      <c r="AY84" s="47">
        <f>AY23</f>
        <v>0</v>
      </c>
      <c r="AZ84" s="48" t="str">
        <f t="shared" si="419"/>
        <v>-</v>
      </c>
      <c r="BA84" s="48" t="str">
        <f t="shared" si="419"/>
        <v>-</v>
      </c>
      <c r="BB84" s="49" t="str">
        <f>IF(AX84&gt;0,AY84/AX84,"-")</f>
        <v>-</v>
      </c>
      <c r="BC84" s="66">
        <f>BC23</f>
        <v>0</v>
      </c>
      <c r="BD84" s="47">
        <f>BD23</f>
        <v>0</v>
      </c>
      <c r="BE84" s="48" t="str">
        <f t="shared" si="420"/>
        <v>-</v>
      </c>
      <c r="BF84" s="48" t="str">
        <f t="shared" si="420"/>
        <v>-</v>
      </c>
      <c r="BG84" s="49" t="str">
        <f>IF(BC84&gt;0,BD84/BC84,"-")</f>
        <v>-</v>
      </c>
      <c r="BH84" s="66">
        <f>BH23</f>
        <v>0</v>
      </c>
      <c r="BI84" s="47">
        <f>BI23</f>
        <v>0</v>
      </c>
      <c r="BJ84" s="48" t="str">
        <f t="shared" si="421"/>
        <v>-</v>
      </c>
      <c r="BK84" s="48" t="str">
        <f t="shared" si="421"/>
        <v>-</v>
      </c>
      <c r="BL84" s="49" t="str">
        <f>IF(BH84&gt;0,BI84/BH84,"-")</f>
        <v>-</v>
      </c>
      <c r="BM84" s="66">
        <f>BM23</f>
        <v>0</v>
      </c>
      <c r="BN84" s="47">
        <f>BN23</f>
        <v>0</v>
      </c>
      <c r="BO84" s="48" t="str">
        <f t="shared" si="422"/>
        <v>-</v>
      </c>
      <c r="BP84" s="48" t="str">
        <f t="shared" si="422"/>
        <v>-</v>
      </c>
      <c r="BQ84" s="49" t="str">
        <f>IF(BM84&gt;0,BN84/BM84,"-")</f>
        <v>-</v>
      </c>
      <c r="BR84" s="66">
        <f>BR23</f>
        <v>0</v>
      </c>
      <c r="BS84" s="47">
        <f>BS23</f>
        <v>0</v>
      </c>
      <c r="BT84" s="48" t="str">
        <f t="shared" si="423"/>
        <v>-</v>
      </c>
      <c r="BU84" s="48" t="str">
        <f t="shared" si="423"/>
        <v>-</v>
      </c>
      <c r="BV84" s="49" t="str">
        <f>IF(BR84&gt;0,BS84/BR84,"-")</f>
        <v>-</v>
      </c>
      <c r="BX84" s="66">
        <f>BX23</f>
        <v>0</v>
      </c>
      <c r="BY84" s="47">
        <f>BY23</f>
        <v>0</v>
      </c>
      <c r="BZ84" s="48" t="str">
        <f t="shared" si="424"/>
        <v>-</v>
      </c>
      <c r="CA84" s="48" t="str">
        <f t="shared" si="424"/>
        <v>-</v>
      </c>
      <c r="CB84" s="49" t="str">
        <f>IF(BX84&gt;0,BY84/BX84,"-")</f>
        <v>-</v>
      </c>
    </row>
    <row r="85" spans="2:80" s="3" customFormat="1" ht="16" customHeight="1" outlineLevel="1" thickBot="1" x14ac:dyDescent="0.35">
      <c r="B85" s="139"/>
      <c r="C85" s="11" t="s">
        <v>0</v>
      </c>
      <c r="D85" s="67">
        <f>D33</f>
        <v>0</v>
      </c>
      <c r="E85" s="54">
        <f>E33</f>
        <v>0</v>
      </c>
      <c r="F85" s="55" t="str">
        <f t="shared" si="410"/>
        <v>-</v>
      </c>
      <c r="G85" s="55" t="str">
        <f t="shared" si="410"/>
        <v>-</v>
      </c>
      <c r="H85" s="56" t="str">
        <f>IF(D85&gt;0,E85/D85,"-")</f>
        <v>-</v>
      </c>
      <c r="I85" s="67">
        <f>I33</f>
        <v>0</v>
      </c>
      <c r="J85" s="54">
        <f>J33</f>
        <v>0</v>
      </c>
      <c r="K85" s="55" t="str">
        <f t="shared" si="411"/>
        <v>-</v>
      </c>
      <c r="L85" s="55" t="str">
        <f t="shared" si="411"/>
        <v>-</v>
      </c>
      <c r="M85" s="56" t="str">
        <f>IF(I85&gt;0,J85/I85,"-")</f>
        <v>-</v>
      </c>
      <c r="N85" s="67">
        <f>N33</f>
        <v>0</v>
      </c>
      <c r="O85" s="54">
        <f>O33</f>
        <v>0</v>
      </c>
      <c r="P85" s="55" t="str">
        <f t="shared" si="412"/>
        <v>-</v>
      </c>
      <c r="Q85" s="55" t="str">
        <f t="shared" si="412"/>
        <v>-</v>
      </c>
      <c r="R85" s="56" t="str">
        <f>IF(N85&gt;0,O85/N85,"-")</f>
        <v>-</v>
      </c>
      <c r="S85" s="67">
        <f>S33</f>
        <v>0</v>
      </c>
      <c r="T85" s="54">
        <f>T33</f>
        <v>0</v>
      </c>
      <c r="U85" s="55" t="str">
        <f t="shared" si="413"/>
        <v>-</v>
      </c>
      <c r="V85" s="55" t="str">
        <f t="shared" si="413"/>
        <v>-</v>
      </c>
      <c r="W85" s="56" t="str">
        <f>IF(S85&gt;0,T85/S85,"-")</f>
        <v>-</v>
      </c>
      <c r="X85" s="67">
        <f>X33</f>
        <v>0</v>
      </c>
      <c r="Y85" s="54">
        <f>Y33</f>
        <v>0</v>
      </c>
      <c r="Z85" s="55" t="str">
        <f t="shared" si="414"/>
        <v>-</v>
      </c>
      <c r="AA85" s="55" t="str">
        <f t="shared" si="414"/>
        <v>-</v>
      </c>
      <c r="AB85" s="56" t="str">
        <f>IF(X85&gt;0,Y85/X85,"-")</f>
        <v>-</v>
      </c>
      <c r="AC85" s="67">
        <f>AC33</f>
        <v>0</v>
      </c>
      <c r="AD85" s="54">
        <f>AD33</f>
        <v>0</v>
      </c>
      <c r="AE85" s="55" t="str">
        <f t="shared" si="415"/>
        <v>-</v>
      </c>
      <c r="AF85" s="55" t="str">
        <f t="shared" si="415"/>
        <v>-</v>
      </c>
      <c r="AG85" s="56" t="str">
        <f>IF(AC85&gt;0,AD85/AC85,"-")</f>
        <v>-</v>
      </c>
      <c r="AH85" s="67">
        <f>AH33</f>
        <v>0</v>
      </c>
      <c r="AI85" s="54">
        <f>AI33</f>
        <v>0</v>
      </c>
      <c r="AJ85" s="55" t="str">
        <f t="shared" si="416"/>
        <v>-</v>
      </c>
      <c r="AK85" s="55" t="str">
        <f t="shared" si="416"/>
        <v>-</v>
      </c>
      <c r="AL85" s="56" t="str">
        <f>IF(AH85&gt;0,AI85/AH85,"-")</f>
        <v>-</v>
      </c>
      <c r="AM85" s="10"/>
      <c r="AN85" s="67">
        <f>AN33</f>
        <v>0</v>
      </c>
      <c r="AO85" s="54">
        <f>AO33</f>
        <v>0</v>
      </c>
      <c r="AP85" s="55" t="str">
        <f t="shared" si="417"/>
        <v>-</v>
      </c>
      <c r="AQ85" s="55" t="str">
        <f t="shared" si="417"/>
        <v>-</v>
      </c>
      <c r="AR85" s="56" t="str">
        <f>IF(AN85&gt;0,AO85/AN85,"-")</f>
        <v>-</v>
      </c>
      <c r="AS85" s="67">
        <f>AS33</f>
        <v>0</v>
      </c>
      <c r="AT85" s="54">
        <f>AT33</f>
        <v>0</v>
      </c>
      <c r="AU85" s="55" t="str">
        <f t="shared" si="418"/>
        <v>-</v>
      </c>
      <c r="AV85" s="55" t="str">
        <f t="shared" si="418"/>
        <v>-</v>
      </c>
      <c r="AW85" s="56" t="str">
        <f>IF(AS85&gt;0,AT85/AS85,"-")</f>
        <v>-</v>
      </c>
      <c r="AX85" s="67">
        <f>AX33</f>
        <v>0</v>
      </c>
      <c r="AY85" s="54">
        <f>AY33</f>
        <v>0</v>
      </c>
      <c r="AZ85" s="55" t="str">
        <f t="shared" si="419"/>
        <v>-</v>
      </c>
      <c r="BA85" s="55" t="str">
        <f t="shared" si="419"/>
        <v>-</v>
      </c>
      <c r="BB85" s="56" t="str">
        <f>IF(AX85&gt;0,AY85/AX85,"-")</f>
        <v>-</v>
      </c>
      <c r="BC85" s="67">
        <f>BC33</f>
        <v>0</v>
      </c>
      <c r="BD85" s="54">
        <f>BD33</f>
        <v>0</v>
      </c>
      <c r="BE85" s="55" t="str">
        <f t="shared" si="420"/>
        <v>-</v>
      </c>
      <c r="BF85" s="55" t="str">
        <f t="shared" si="420"/>
        <v>-</v>
      </c>
      <c r="BG85" s="56" t="str">
        <f>IF(BC85&gt;0,BD85/BC85,"-")</f>
        <v>-</v>
      </c>
      <c r="BH85" s="67">
        <f>BH33</f>
        <v>0</v>
      </c>
      <c r="BI85" s="54">
        <f>BI33</f>
        <v>0</v>
      </c>
      <c r="BJ85" s="55" t="str">
        <f t="shared" si="421"/>
        <v>-</v>
      </c>
      <c r="BK85" s="55" t="str">
        <f t="shared" si="421"/>
        <v>-</v>
      </c>
      <c r="BL85" s="56" t="str">
        <f>IF(BH85&gt;0,BI85/BH85,"-")</f>
        <v>-</v>
      </c>
      <c r="BM85" s="67">
        <f>BM33</f>
        <v>0</v>
      </c>
      <c r="BN85" s="54">
        <f>BN33</f>
        <v>0</v>
      </c>
      <c r="BO85" s="55" t="str">
        <f t="shared" si="422"/>
        <v>-</v>
      </c>
      <c r="BP85" s="55" t="str">
        <f t="shared" si="422"/>
        <v>-</v>
      </c>
      <c r="BQ85" s="56" t="str">
        <f>IF(BM85&gt;0,BN85/BM85,"-")</f>
        <v>-</v>
      </c>
      <c r="BR85" s="67">
        <f>BR33</f>
        <v>0</v>
      </c>
      <c r="BS85" s="54">
        <f>BS33</f>
        <v>0</v>
      </c>
      <c r="BT85" s="55" t="str">
        <f t="shared" si="423"/>
        <v>-</v>
      </c>
      <c r="BU85" s="55" t="str">
        <f t="shared" si="423"/>
        <v>-</v>
      </c>
      <c r="BV85" s="56" t="str">
        <f>IF(BR85&gt;0,BS85/BR85,"-")</f>
        <v>-</v>
      </c>
      <c r="BX85" s="67">
        <f>BX33</f>
        <v>0</v>
      </c>
      <c r="BY85" s="54">
        <f>BY33</f>
        <v>0</v>
      </c>
      <c r="BZ85" s="55" t="str">
        <f t="shared" si="424"/>
        <v>-</v>
      </c>
      <c r="CA85" s="55" t="str">
        <f t="shared" si="424"/>
        <v>-</v>
      </c>
      <c r="CB85" s="56" t="str">
        <f>IF(BX85&gt;0,BY85/BX85,"-")</f>
        <v>-</v>
      </c>
    </row>
    <row r="86" spans="2:80" s="3" customFormat="1" ht="16.600000000000001" customHeight="1" outlineLevel="1" thickTop="1" thickBot="1" x14ac:dyDescent="0.35">
      <c r="B86" s="6" t="str">
        <f>B83</f>
        <v>HO20</v>
      </c>
      <c r="C86" s="7"/>
      <c r="D86" s="68">
        <f>SUM(D83:D85)</f>
        <v>0</v>
      </c>
      <c r="E86" s="40">
        <f>SUM(E83:E85)</f>
        <v>0</v>
      </c>
      <c r="F86" s="41" t="str">
        <f>IF(D86=0,"-",D86/D$87)</f>
        <v>-</v>
      </c>
      <c r="G86" s="41" t="str">
        <f>IF(E86=0,"-",E86/E$87)</f>
        <v>-</v>
      </c>
      <c r="H86" s="42" t="str">
        <f>IF(D86&gt;0,E86/D86,"-")</f>
        <v>-</v>
      </c>
      <c r="I86" s="68">
        <f>SUM(I83:I85)</f>
        <v>0</v>
      </c>
      <c r="J86" s="40">
        <f>SUM(J83:J85)</f>
        <v>0</v>
      </c>
      <c r="K86" s="41" t="str">
        <f>IF(I86=0,"-",I86/I$87)</f>
        <v>-</v>
      </c>
      <c r="L86" s="41" t="str">
        <f>IF(J86=0,"-",J86/J$87)</f>
        <v>-</v>
      </c>
      <c r="M86" s="42" t="str">
        <f>IF(I86&gt;0,J86/I86,"-")</f>
        <v>-</v>
      </c>
      <c r="N86" s="68">
        <f>SUM(N83:N85)</f>
        <v>0</v>
      </c>
      <c r="O86" s="40">
        <f>SUM(O83:O85)</f>
        <v>0</v>
      </c>
      <c r="P86" s="41" t="str">
        <f>IF(N86=0,"-",N86/N$87)</f>
        <v>-</v>
      </c>
      <c r="Q86" s="41" t="str">
        <f>IF(O86=0,"-",O86/O$87)</f>
        <v>-</v>
      </c>
      <c r="R86" s="42" t="str">
        <f>IF(N86&gt;0,O86/N86,"-")</f>
        <v>-</v>
      </c>
      <c r="S86" s="68">
        <f>SUM(S83:S85)</f>
        <v>0</v>
      </c>
      <c r="T86" s="40">
        <f>SUM(T83:T85)</f>
        <v>0</v>
      </c>
      <c r="U86" s="41" t="str">
        <f>IF(S86=0,"-",S86/S$87)</f>
        <v>-</v>
      </c>
      <c r="V86" s="41" t="str">
        <f>IF(T86=0,"-",T86/T$87)</f>
        <v>-</v>
      </c>
      <c r="W86" s="42" t="str">
        <f>IF(S86&gt;0,T86/S86,"-")</f>
        <v>-</v>
      </c>
      <c r="X86" s="68">
        <f>SUM(X83:X85)</f>
        <v>0</v>
      </c>
      <c r="Y86" s="40">
        <f>SUM(Y83:Y85)</f>
        <v>0</v>
      </c>
      <c r="Z86" s="41" t="str">
        <f>IF(X86=0,"-",X86/X$87)</f>
        <v>-</v>
      </c>
      <c r="AA86" s="41" t="str">
        <f>IF(Y86=0,"-",Y86/Y$87)</f>
        <v>-</v>
      </c>
      <c r="AB86" s="42" t="str">
        <f>IF(X86&gt;0,Y86/X86,"-")</f>
        <v>-</v>
      </c>
      <c r="AC86" s="68">
        <f>SUM(AC83:AC85)</f>
        <v>0</v>
      </c>
      <c r="AD86" s="40">
        <f>SUM(AD83:AD85)</f>
        <v>0</v>
      </c>
      <c r="AE86" s="41" t="str">
        <f>IF(AC86=0,"-",AC86/AC$87)</f>
        <v>-</v>
      </c>
      <c r="AF86" s="41" t="str">
        <f>IF(AD86=0,"-",AD86/AD$87)</f>
        <v>-</v>
      </c>
      <c r="AG86" s="42" t="str">
        <f>IF(AC86&gt;0,AD86/AC86,"-")</f>
        <v>-</v>
      </c>
      <c r="AH86" s="68">
        <f>SUM(AH83:AH85)</f>
        <v>0</v>
      </c>
      <c r="AI86" s="40">
        <f>SUM(AI83:AI85)</f>
        <v>0</v>
      </c>
      <c r="AJ86" s="41" t="str">
        <f>IF(AH86=0,"-",AH86/AH$87)</f>
        <v>-</v>
      </c>
      <c r="AK86" s="41" t="str">
        <f>IF(AI86=0,"-",AI86/AI$87)</f>
        <v>-</v>
      </c>
      <c r="AL86" s="42" t="str">
        <f>IF(AH86&gt;0,AI86/AH86,"-")</f>
        <v>-</v>
      </c>
      <c r="AM86" s="16"/>
      <c r="AN86" s="68">
        <f>SUM(AN83:AN85)</f>
        <v>0</v>
      </c>
      <c r="AO86" s="40">
        <f>SUM(AO83:AO85)</f>
        <v>0</v>
      </c>
      <c r="AP86" s="41" t="str">
        <f>IF(AN86=0,"-",AN86/AN$87)</f>
        <v>-</v>
      </c>
      <c r="AQ86" s="41" t="str">
        <f>IF(AO86=0,"-",AO86/AO$87)</f>
        <v>-</v>
      </c>
      <c r="AR86" s="42" t="str">
        <f>IF(AN86&gt;0,AO86/AN86,"-")</f>
        <v>-</v>
      </c>
      <c r="AS86" s="68">
        <f>SUM(AS83:AS85)</f>
        <v>0</v>
      </c>
      <c r="AT86" s="40">
        <f>SUM(AT83:AT85)</f>
        <v>0</v>
      </c>
      <c r="AU86" s="41" t="str">
        <f>IF(AS86=0,"-",AS86/AS$87)</f>
        <v>-</v>
      </c>
      <c r="AV86" s="41" t="str">
        <f>IF(AT86=0,"-",AT86/AT$87)</f>
        <v>-</v>
      </c>
      <c r="AW86" s="42" t="str">
        <f>IF(AS86&gt;0,AT86/AS86,"-")</f>
        <v>-</v>
      </c>
      <c r="AX86" s="68">
        <f>SUM(AX83:AX85)</f>
        <v>0</v>
      </c>
      <c r="AY86" s="40">
        <f>SUM(AY83:AY85)</f>
        <v>0</v>
      </c>
      <c r="AZ86" s="41" t="str">
        <f>IF(AX86=0,"-",AX86/AX$87)</f>
        <v>-</v>
      </c>
      <c r="BA86" s="41" t="str">
        <f>IF(AY86=0,"-",AY86/AY$87)</f>
        <v>-</v>
      </c>
      <c r="BB86" s="42" t="str">
        <f>IF(AX86&gt;0,AY86/AX86,"-")</f>
        <v>-</v>
      </c>
      <c r="BC86" s="68">
        <f>SUM(BC83:BC85)</f>
        <v>0</v>
      </c>
      <c r="BD86" s="40">
        <f>SUM(BD83:BD85)</f>
        <v>0</v>
      </c>
      <c r="BE86" s="41" t="str">
        <f>IF(BC86=0,"-",BC86/BC$87)</f>
        <v>-</v>
      </c>
      <c r="BF86" s="41" t="str">
        <f>IF(BD86=0,"-",BD86/BD$87)</f>
        <v>-</v>
      </c>
      <c r="BG86" s="42" t="str">
        <f>IF(BC86&gt;0,BD86/BC86,"-")</f>
        <v>-</v>
      </c>
      <c r="BH86" s="68">
        <f>SUM(BH83:BH85)</f>
        <v>0</v>
      </c>
      <c r="BI86" s="40">
        <f>SUM(BI83:BI85)</f>
        <v>0</v>
      </c>
      <c r="BJ86" s="41" t="str">
        <f>IF(BH86=0,"-",BH86/BH$87)</f>
        <v>-</v>
      </c>
      <c r="BK86" s="41" t="str">
        <f>IF(BI86=0,"-",BI86/BI$87)</f>
        <v>-</v>
      </c>
      <c r="BL86" s="42" t="str">
        <f>IF(BH86&gt;0,BI86/BH86,"-")</f>
        <v>-</v>
      </c>
      <c r="BM86" s="68">
        <f>SUM(BM83:BM85)</f>
        <v>0</v>
      </c>
      <c r="BN86" s="40">
        <f>SUM(BN83:BN85)</f>
        <v>0</v>
      </c>
      <c r="BO86" s="41" t="str">
        <f>IF(BM86=0,"-",BM86/BM$87)</f>
        <v>-</v>
      </c>
      <c r="BP86" s="41" t="str">
        <f>IF(BN86=0,"-",BN86/BN$87)</f>
        <v>-</v>
      </c>
      <c r="BQ86" s="42" t="str">
        <f>IF(BM86&gt;0,BN86/BM86,"-")</f>
        <v>-</v>
      </c>
      <c r="BR86" s="68">
        <f>SUM(BR83:BR85)</f>
        <v>0</v>
      </c>
      <c r="BS86" s="40">
        <f>SUM(BS83:BS85)</f>
        <v>0</v>
      </c>
      <c r="BT86" s="41" t="str">
        <f>IF(BR86=0,"-",BR86/BR$87)</f>
        <v>-</v>
      </c>
      <c r="BU86" s="41" t="str">
        <f>IF(BS86=0,"-",BS86/BS$87)</f>
        <v>-</v>
      </c>
      <c r="BV86" s="42" t="str">
        <f>IF(BR86&gt;0,BS86/BR86,"-")</f>
        <v>-</v>
      </c>
      <c r="BX86" s="68">
        <f>SUM(BX83:BX85)</f>
        <v>0</v>
      </c>
      <c r="BY86" s="40">
        <f>SUM(BY83:BY85)</f>
        <v>0</v>
      </c>
      <c r="BZ86" s="41" t="str">
        <f>IF(BX86=0,"-",BX86/BX$87)</f>
        <v>-</v>
      </c>
      <c r="CA86" s="41" t="str">
        <f>IF(BY86=0,"-",BY86/BY$87)</f>
        <v>-</v>
      </c>
      <c r="CB86" s="42" t="str">
        <f>IF(BX86&gt;0,BY86/BX86,"-")</f>
        <v>-</v>
      </c>
    </row>
    <row r="87" spans="2:80" s="3" customFormat="1" ht="15.65" thickTop="1" thickBot="1" x14ac:dyDescent="0.35">
      <c r="B87" s="12" t="s">
        <v>14</v>
      </c>
      <c r="C87" s="13"/>
      <c r="D87" s="58">
        <f>D81+D72+D63+D53+D58+D68+D77+D86</f>
        <v>0</v>
      </c>
      <c r="E87" s="59">
        <f>E81+E72+E63+E53+E58+E68+E77+E86</f>
        <v>0</v>
      </c>
      <c r="F87" s="60"/>
      <c r="G87" s="60"/>
      <c r="H87" s="61" t="str">
        <f>IF(D87&gt;0,E87/D87,"-")</f>
        <v>-</v>
      </c>
      <c r="I87" s="58">
        <f>I81+I72+I63+I53+I58+I68+I77+I86</f>
        <v>0</v>
      </c>
      <c r="J87" s="59">
        <f>J81+J72+J63+J53+J58+J68+J77+J86</f>
        <v>0</v>
      </c>
      <c r="K87" s="60"/>
      <c r="L87" s="60"/>
      <c r="M87" s="61" t="str">
        <f>IF(I87&gt;0,J87/I87,"-")</f>
        <v>-</v>
      </c>
      <c r="N87" s="58">
        <f>N81+N72+N63+N53+N58+N68+N77+N86</f>
        <v>0</v>
      </c>
      <c r="O87" s="59">
        <f>O81+O72+O63+O53+O58+O68+O77+O86</f>
        <v>0</v>
      </c>
      <c r="P87" s="60"/>
      <c r="Q87" s="60"/>
      <c r="R87" s="61" t="str">
        <f>IF(N87&gt;0,O87/N87,"-")</f>
        <v>-</v>
      </c>
      <c r="S87" s="58">
        <f>S81+S72+S63+S53+S58+S68+S77+S86</f>
        <v>0</v>
      </c>
      <c r="T87" s="59">
        <f>T81+T72+T63+T53+T58+T68+T77+T86</f>
        <v>0</v>
      </c>
      <c r="U87" s="60"/>
      <c r="V87" s="60"/>
      <c r="W87" s="61" t="str">
        <f>IF(S87&gt;0,T87/S87,"-")</f>
        <v>-</v>
      </c>
      <c r="X87" s="58">
        <f>X81+X72+X63+X53+X58+X68+X77+X86</f>
        <v>0</v>
      </c>
      <c r="Y87" s="59">
        <f>Y81+Y72+Y63+Y53+Y58+Y68+Y77+Y86</f>
        <v>0</v>
      </c>
      <c r="Z87" s="60"/>
      <c r="AA87" s="60"/>
      <c r="AB87" s="61" t="str">
        <f>IF(X87&gt;0,Y87/X87,"-")</f>
        <v>-</v>
      </c>
      <c r="AC87" s="58">
        <f>AC81+AC72+AC63+AC53+AC58+AC68+AC77+AC86</f>
        <v>0</v>
      </c>
      <c r="AD87" s="59">
        <f>AD81+AD72+AD63+AD53+AD58+AD68+AD77+AD86</f>
        <v>0</v>
      </c>
      <c r="AE87" s="60"/>
      <c r="AF87" s="60"/>
      <c r="AG87" s="61" t="str">
        <f>IF(AC87&gt;0,AD87/AC87,"-")</f>
        <v>-</v>
      </c>
      <c r="AH87" s="58">
        <f>AH81+AH72+AH63+AH53+AH58+AH68+AH77+AH86</f>
        <v>0</v>
      </c>
      <c r="AI87" s="59">
        <f>AI81+AI72+AI63+AI53+AI58+AI68+AI77+AI86</f>
        <v>0</v>
      </c>
      <c r="AJ87" s="60"/>
      <c r="AK87" s="60"/>
      <c r="AL87" s="61" t="str">
        <f>IF(AH87&gt;0,AI87/AH87,"-")</f>
        <v>-</v>
      </c>
      <c r="AM87" s="17"/>
      <c r="AN87" s="58">
        <f>AN81+AN72+AN63+AN53+AN58+AN68+AN77+AN86</f>
        <v>0</v>
      </c>
      <c r="AO87" s="59">
        <f>AO81+AO72+AO63+AO53+AO58+AO68+AO77+AO86</f>
        <v>0</v>
      </c>
      <c r="AP87" s="60"/>
      <c r="AQ87" s="60"/>
      <c r="AR87" s="61" t="str">
        <f>IF(AN87&gt;0,AO87/AN87,"-")</f>
        <v>-</v>
      </c>
      <c r="AS87" s="58">
        <f>AS81+AS72+AS63+AS53+AS58+AS68+AS77+AS86</f>
        <v>0</v>
      </c>
      <c r="AT87" s="59">
        <f>AT81+AT72+AT63+AT53+AT58+AT68+AT77+AT86</f>
        <v>0</v>
      </c>
      <c r="AU87" s="60"/>
      <c r="AV87" s="60"/>
      <c r="AW87" s="61" t="str">
        <f>IF(AS87&gt;0,AT87/AS87,"-")</f>
        <v>-</v>
      </c>
      <c r="AX87" s="58">
        <f>AX81+AX72+AX63+AX53+AX58+AX68+AX77+AX86</f>
        <v>0</v>
      </c>
      <c r="AY87" s="59">
        <f>AY81+AY72+AY63+AY53+AY58+AY68+AY77+AY86</f>
        <v>0</v>
      </c>
      <c r="AZ87" s="60"/>
      <c r="BA87" s="60"/>
      <c r="BB87" s="61" t="str">
        <f>IF(AX87&gt;0,AY87/AX87,"-")</f>
        <v>-</v>
      </c>
      <c r="BC87" s="58">
        <f>BC81+BC72+BC63+BC53+BC58+BC68+BC77+BC86</f>
        <v>0</v>
      </c>
      <c r="BD87" s="59">
        <f>BD81+BD72+BD63+BD53+BD58+BD68+BD77+BD86</f>
        <v>0</v>
      </c>
      <c r="BE87" s="60"/>
      <c r="BF87" s="60"/>
      <c r="BG87" s="61" t="str">
        <f>IF(BC87&gt;0,BD87/BC87,"-")</f>
        <v>-</v>
      </c>
      <c r="BH87" s="58">
        <f>BH81+BH72+BH63+BH53+BH58+BH68+BH77+BH86</f>
        <v>0</v>
      </c>
      <c r="BI87" s="59">
        <f>BI81+BI72+BI63+BI53+BI58+BI68+BI77+BI86</f>
        <v>0</v>
      </c>
      <c r="BJ87" s="60"/>
      <c r="BK87" s="60"/>
      <c r="BL87" s="61" t="str">
        <f>IF(BH87&gt;0,BI87/BH87,"-")</f>
        <v>-</v>
      </c>
      <c r="BM87" s="58">
        <f>BM81+BM72+BM63+BM53+BM58+BM68+BM77+BM86</f>
        <v>0</v>
      </c>
      <c r="BN87" s="59">
        <f>BN81+BN72+BN63+BN53+BN58+BN68+BN77+BN86</f>
        <v>0</v>
      </c>
      <c r="BO87" s="60"/>
      <c r="BP87" s="60"/>
      <c r="BQ87" s="61" t="str">
        <f>IF(BM87&gt;0,BN87/BM87,"-")</f>
        <v>-</v>
      </c>
      <c r="BR87" s="58">
        <f>BR81+BR72+BR63+BR53+BR58+BR68+BR77+BR86</f>
        <v>0</v>
      </c>
      <c r="BS87" s="59">
        <f>BS81+BS72+BS63+BS53+BS58+BS68+BS77+BS86</f>
        <v>0</v>
      </c>
      <c r="BT87" s="60"/>
      <c r="BU87" s="60"/>
      <c r="BV87" s="61" t="str">
        <f>IF(BR87&gt;0,BS87/BR87,"-")</f>
        <v>-</v>
      </c>
      <c r="BX87" s="58">
        <f>BX81+BX72+BX63+BX53+BX58+BX68+BX77+BX86</f>
        <v>0</v>
      </c>
      <c r="BY87" s="59">
        <f>BY81+BY72+BY63+BY53+BY58+BY68+BY77+BY86</f>
        <v>0</v>
      </c>
      <c r="BZ87" s="60"/>
      <c r="CA87" s="60"/>
      <c r="CB87" s="61" t="str">
        <f>IF(BX87&gt;0,BY87/BX87,"-")</f>
        <v>-</v>
      </c>
    </row>
    <row r="88" spans="2:80" s="3" customFormat="1" thickTop="1" x14ac:dyDescent="0.3">
      <c r="D88" s="57"/>
      <c r="E88" s="44"/>
      <c r="F88" s="45"/>
      <c r="G88" s="45"/>
      <c r="H88" s="57"/>
      <c r="J88" s="4"/>
      <c r="K88" s="5"/>
      <c r="L88" s="4"/>
      <c r="O88" s="4"/>
      <c r="P88" s="5"/>
      <c r="Q88" s="4"/>
      <c r="T88" s="4"/>
      <c r="U88" s="5"/>
      <c r="V88" s="4"/>
      <c r="Y88" s="4"/>
      <c r="Z88" s="5"/>
      <c r="AA88" s="4"/>
      <c r="AD88" s="4"/>
      <c r="AE88" s="5"/>
      <c r="AF88" s="4"/>
      <c r="AI88" s="4"/>
      <c r="AJ88" s="5"/>
      <c r="AK88" s="4"/>
      <c r="AN88" s="4"/>
      <c r="AO88" s="5"/>
      <c r="AP88" s="4"/>
      <c r="AS88" s="4"/>
      <c r="AT88" s="5"/>
      <c r="AU88" s="4"/>
      <c r="AX88" s="4"/>
      <c r="AY88" s="5"/>
      <c r="AZ88" s="4"/>
      <c r="BC88" s="4"/>
      <c r="BD88" s="5"/>
      <c r="BE88" s="4"/>
      <c r="BH88" s="4"/>
      <c r="BI88" s="5"/>
      <c r="BJ88" s="4"/>
      <c r="BN88" s="4"/>
      <c r="BO88" s="5"/>
      <c r="BP88" s="4"/>
    </row>
    <row r="89" spans="2:80" s="3" customFormat="1" ht="14.4" x14ac:dyDescent="0.3">
      <c r="B89" s="25" t="s">
        <v>22</v>
      </c>
      <c r="D89" s="57"/>
      <c r="E89" s="44"/>
      <c r="F89" s="45"/>
      <c r="G89" s="45" t="str">
        <f>G4</f>
        <v>-</v>
      </c>
      <c r="H89" s="57"/>
      <c r="I89" s="57"/>
      <c r="J89" s="44"/>
      <c r="K89" s="45"/>
      <c r="L89" s="45" t="str">
        <f t="shared" ref="L89" si="425">L4</f>
        <v>-</v>
      </c>
      <c r="M89" s="57"/>
      <c r="N89" s="57"/>
      <c r="O89" s="44"/>
      <c r="P89" s="45"/>
      <c r="Q89" s="45" t="str">
        <f t="shared" ref="Q89" si="426">Q4</f>
        <v>-</v>
      </c>
      <c r="R89" s="57"/>
      <c r="S89" s="57"/>
      <c r="T89" s="44"/>
      <c r="U89" s="45"/>
      <c r="V89" s="45" t="str">
        <f t="shared" ref="V89" si="427">V4</f>
        <v>-</v>
      </c>
      <c r="W89" s="57"/>
      <c r="X89" s="57"/>
      <c r="Y89" s="44"/>
      <c r="Z89" s="45"/>
      <c r="AA89" s="45" t="str">
        <f t="shared" ref="AA89" si="428">AA4</f>
        <v>-</v>
      </c>
      <c r="AB89" s="57"/>
      <c r="AC89" s="57"/>
      <c r="AD89" s="44"/>
      <c r="AE89" s="45"/>
      <c r="AF89" s="45" t="str">
        <f t="shared" ref="AF89" si="429">AF4</f>
        <v>-</v>
      </c>
      <c r="AG89" s="57"/>
      <c r="AH89" s="57"/>
      <c r="AI89" s="44"/>
      <c r="AJ89" s="45"/>
      <c r="AK89" s="45" t="str">
        <f t="shared" ref="AK89" si="430">AK4</f>
        <v>-</v>
      </c>
      <c r="AL89" s="57"/>
      <c r="AM89" s="57"/>
      <c r="AN89" s="57"/>
      <c r="AO89" s="44"/>
      <c r="AP89" s="45"/>
      <c r="AQ89" s="45" t="str">
        <f t="shared" ref="AQ89" si="431">AQ4</f>
        <v>-</v>
      </c>
      <c r="AR89" s="57"/>
      <c r="AS89" s="57"/>
      <c r="AT89" s="44"/>
      <c r="AU89" s="45"/>
      <c r="AV89" s="45" t="str">
        <f t="shared" ref="AV89" si="432">AV4</f>
        <v>-</v>
      </c>
      <c r="AW89" s="57"/>
      <c r="AX89" s="57"/>
      <c r="AY89" s="44"/>
      <c r="AZ89" s="45"/>
      <c r="BA89" s="45" t="str">
        <f t="shared" ref="BA89" si="433">BA4</f>
        <v>-</v>
      </c>
      <c r="BB89" s="57"/>
      <c r="BC89" s="57"/>
      <c r="BD89" s="44"/>
      <c r="BE89" s="45"/>
      <c r="BF89" s="45" t="str">
        <f t="shared" ref="BF89" si="434">BF4</f>
        <v>-</v>
      </c>
      <c r="BG89" s="57"/>
      <c r="BH89" s="57"/>
      <c r="BI89" s="44"/>
      <c r="BJ89" s="45"/>
      <c r="BK89" s="45" t="str">
        <f t="shared" ref="BK89" si="435">BK4</f>
        <v>-</v>
      </c>
      <c r="BL89" s="57"/>
      <c r="BM89" s="57"/>
      <c r="BN89" s="44"/>
      <c r="BO89" s="45"/>
      <c r="BP89" s="45" t="str">
        <f t="shared" ref="BP89" si="436">BP4</f>
        <v>-</v>
      </c>
      <c r="BQ89" s="57"/>
      <c r="BR89" s="57"/>
      <c r="BS89" s="44"/>
      <c r="BT89" s="45"/>
      <c r="BU89" s="45" t="str">
        <f t="shared" ref="BU89" si="437">BU4</f>
        <v>-</v>
      </c>
      <c r="BV89" s="57"/>
      <c r="BW89" s="57"/>
      <c r="BX89" s="57"/>
      <c r="BY89" s="44"/>
      <c r="BZ89" s="45"/>
      <c r="CA89" s="45" t="str">
        <f t="shared" ref="CA89" si="438">CA4</f>
        <v>-</v>
      </c>
      <c r="CB89" s="57"/>
    </row>
    <row r="90" spans="2:80" s="3" customFormat="1" ht="14.4" x14ac:dyDescent="0.3">
      <c r="B90" s="25" t="s">
        <v>23</v>
      </c>
      <c r="D90" s="57"/>
      <c r="E90" s="44"/>
      <c r="F90" s="45"/>
      <c r="G90" s="45"/>
      <c r="H90" s="57"/>
      <c r="I90" s="57"/>
      <c r="J90" s="44"/>
      <c r="K90" s="45"/>
      <c r="L90" s="45"/>
      <c r="M90" s="57"/>
      <c r="N90" s="57"/>
      <c r="O90" s="44"/>
      <c r="P90" s="45"/>
      <c r="Q90" s="45"/>
      <c r="R90" s="57"/>
      <c r="S90" s="57"/>
      <c r="T90" s="44"/>
      <c r="U90" s="45"/>
      <c r="V90" s="45"/>
      <c r="W90" s="57"/>
      <c r="X90" s="57"/>
      <c r="Y90" s="44"/>
      <c r="Z90" s="45"/>
      <c r="AA90" s="45"/>
      <c r="AB90" s="57"/>
      <c r="AC90" s="57"/>
      <c r="AD90" s="44"/>
      <c r="AE90" s="45"/>
      <c r="AF90" s="45"/>
      <c r="AG90" s="57"/>
      <c r="AH90" s="57"/>
      <c r="AI90" s="44"/>
      <c r="AJ90" s="45"/>
      <c r="AK90" s="45"/>
      <c r="AL90" s="57"/>
      <c r="AM90" s="57"/>
      <c r="AN90" s="57"/>
      <c r="AO90" s="44"/>
      <c r="AP90" s="45"/>
      <c r="AQ90" s="45"/>
      <c r="AR90" s="57"/>
      <c r="AS90" s="57"/>
      <c r="AT90" s="44"/>
      <c r="AU90" s="45"/>
      <c r="AV90" s="45"/>
      <c r="AW90" s="57"/>
      <c r="AX90" s="57"/>
      <c r="AY90" s="44"/>
      <c r="AZ90" s="45"/>
      <c r="BA90" s="45"/>
      <c r="BB90" s="57"/>
      <c r="BC90" s="57"/>
      <c r="BD90" s="44"/>
      <c r="BE90" s="45"/>
      <c r="BF90" s="45"/>
      <c r="BG90" s="57"/>
      <c r="BH90" s="57"/>
      <c r="BI90" s="44"/>
      <c r="BJ90" s="45"/>
      <c r="BK90" s="45"/>
      <c r="BL90" s="57"/>
      <c r="BM90" s="57"/>
      <c r="BN90" s="44"/>
      <c r="BO90" s="45"/>
      <c r="BP90" s="45"/>
      <c r="BQ90" s="57"/>
      <c r="BR90" s="57"/>
      <c r="BS90" s="44"/>
      <c r="BT90" s="45"/>
      <c r="BU90" s="45"/>
      <c r="BV90" s="57"/>
      <c r="BW90" s="57"/>
      <c r="BX90" s="57"/>
      <c r="BY90" s="44"/>
      <c r="BZ90" s="45"/>
      <c r="CA90" s="45"/>
      <c r="CB90" s="57"/>
    </row>
    <row r="91" spans="2:80" s="3" customFormat="1" ht="14.4" x14ac:dyDescent="0.3">
      <c r="B91" s="25" t="s">
        <v>2</v>
      </c>
      <c r="D91" s="57"/>
      <c r="E91" s="44"/>
      <c r="F91" s="45"/>
      <c r="G91" s="45" t="str">
        <f>G15</f>
        <v>-</v>
      </c>
      <c r="H91" s="57"/>
      <c r="I91" s="57"/>
      <c r="J91" s="44"/>
      <c r="K91" s="45"/>
      <c r="L91" s="45" t="str">
        <f t="shared" ref="L91" si="439">L15</f>
        <v>-</v>
      </c>
      <c r="M91" s="57"/>
      <c r="N91" s="57"/>
      <c r="O91" s="44"/>
      <c r="P91" s="45"/>
      <c r="Q91" s="45" t="str">
        <f t="shared" ref="Q91" si="440">Q15</f>
        <v>-</v>
      </c>
      <c r="R91" s="57"/>
      <c r="S91" s="57"/>
      <c r="T91" s="44"/>
      <c r="U91" s="45"/>
      <c r="V91" s="45" t="str">
        <f t="shared" ref="V91" si="441">V15</f>
        <v>-</v>
      </c>
      <c r="W91" s="57"/>
      <c r="X91" s="57"/>
      <c r="Y91" s="44"/>
      <c r="Z91" s="45"/>
      <c r="AA91" s="45" t="str">
        <f t="shared" ref="AA91" si="442">AA15</f>
        <v>-</v>
      </c>
      <c r="AB91" s="57"/>
      <c r="AC91" s="57"/>
      <c r="AD91" s="44"/>
      <c r="AE91" s="45"/>
      <c r="AF91" s="45" t="str">
        <f t="shared" ref="AF91" si="443">AF15</f>
        <v>-</v>
      </c>
      <c r="AG91" s="57"/>
      <c r="AH91" s="57"/>
      <c r="AI91" s="44"/>
      <c r="AJ91" s="45"/>
      <c r="AK91" s="45" t="str">
        <f t="shared" ref="AK91" si="444">AK15</f>
        <v>-</v>
      </c>
      <c r="AL91" s="57"/>
      <c r="AM91" s="57"/>
      <c r="AN91" s="57"/>
      <c r="AO91" s="44"/>
      <c r="AP91" s="45"/>
      <c r="AQ91" s="45" t="str">
        <f t="shared" ref="AQ91" si="445">AQ15</f>
        <v>-</v>
      </c>
      <c r="AR91" s="57"/>
      <c r="AS91" s="57"/>
      <c r="AT91" s="44"/>
      <c r="AU91" s="45"/>
      <c r="AV91" s="45" t="str">
        <f t="shared" ref="AV91" si="446">AV15</f>
        <v>-</v>
      </c>
      <c r="AW91" s="57"/>
      <c r="AX91" s="57"/>
      <c r="AY91" s="44"/>
      <c r="AZ91" s="45"/>
      <c r="BA91" s="45" t="str">
        <f t="shared" ref="BA91" si="447">BA15</f>
        <v>-</v>
      </c>
      <c r="BB91" s="57"/>
      <c r="BC91" s="57"/>
      <c r="BD91" s="44"/>
      <c r="BE91" s="45"/>
      <c r="BF91" s="45" t="str">
        <f t="shared" ref="BF91" si="448">BF15</f>
        <v>-</v>
      </c>
      <c r="BG91" s="57"/>
      <c r="BH91" s="57"/>
      <c r="BI91" s="44"/>
      <c r="BJ91" s="45"/>
      <c r="BK91" s="45" t="str">
        <f t="shared" ref="BK91" si="449">BK15</f>
        <v>-</v>
      </c>
      <c r="BL91" s="57"/>
      <c r="BM91" s="57"/>
      <c r="BN91" s="44"/>
      <c r="BO91" s="45"/>
      <c r="BP91" s="45" t="str">
        <f t="shared" ref="BP91" si="450">BP15</f>
        <v>-</v>
      </c>
      <c r="BQ91" s="57"/>
      <c r="BR91" s="57"/>
      <c r="BS91" s="44"/>
      <c r="BT91" s="45"/>
      <c r="BU91" s="45" t="str">
        <f t="shared" ref="BU91" si="451">BU15</f>
        <v>-</v>
      </c>
      <c r="BV91" s="57"/>
      <c r="BW91" s="57"/>
      <c r="BX91" s="57"/>
      <c r="BY91" s="44"/>
      <c r="BZ91" s="45"/>
      <c r="CA91" s="45" t="str">
        <f t="shared" ref="CA91" si="452">CA15</f>
        <v>-</v>
      </c>
      <c r="CB91" s="57"/>
    </row>
    <row r="92" spans="2:80" s="3" customFormat="1" ht="14.4" x14ac:dyDescent="0.3">
      <c r="B92" s="25" t="s">
        <v>1</v>
      </c>
      <c r="D92" s="57"/>
      <c r="E92" s="44"/>
      <c r="F92" s="45"/>
      <c r="G92" s="45" t="str">
        <f>G25</f>
        <v>-</v>
      </c>
      <c r="H92" s="57"/>
      <c r="I92" s="57"/>
      <c r="J92" s="44"/>
      <c r="K92" s="45"/>
      <c r="L92" s="45" t="str">
        <f t="shared" ref="L92" si="453">L25</f>
        <v>-</v>
      </c>
      <c r="M92" s="57"/>
      <c r="N92" s="57"/>
      <c r="O92" s="44"/>
      <c r="P92" s="45"/>
      <c r="Q92" s="45" t="str">
        <f t="shared" ref="Q92" si="454">Q25</f>
        <v>-</v>
      </c>
      <c r="R92" s="57"/>
      <c r="S92" s="57"/>
      <c r="T92" s="44"/>
      <c r="U92" s="45"/>
      <c r="V92" s="45" t="str">
        <f t="shared" ref="V92" si="455">V25</f>
        <v>-</v>
      </c>
      <c r="W92" s="57"/>
      <c r="X92" s="57"/>
      <c r="Y92" s="44"/>
      <c r="Z92" s="45"/>
      <c r="AA92" s="45" t="str">
        <f t="shared" ref="AA92" si="456">AA25</f>
        <v>-</v>
      </c>
      <c r="AB92" s="57"/>
      <c r="AC92" s="57"/>
      <c r="AD92" s="44"/>
      <c r="AE92" s="45"/>
      <c r="AF92" s="45" t="str">
        <f t="shared" ref="AF92" si="457">AF25</f>
        <v>-</v>
      </c>
      <c r="AG92" s="57"/>
      <c r="AH92" s="57"/>
      <c r="AI92" s="44"/>
      <c r="AJ92" s="45"/>
      <c r="AK92" s="45" t="str">
        <f t="shared" ref="AK92" si="458">AK25</f>
        <v>-</v>
      </c>
      <c r="AL92" s="57"/>
      <c r="AM92" s="57"/>
      <c r="AN92" s="57"/>
      <c r="AO92" s="44"/>
      <c r="AP92" s="45"/>
      <c r="AQ92" s="45" t="str">
        <f t="shared" ref="AQ92" si="459">AQ25</f>
        <v>-</v>
      </c>
      <c r="AR92" s="57"/>
      <c r="AS92" s="57"/>
      <c r="AT92" s="44"/>
      <c r="AU92" s="45"/>
      <c r="AV92" s="45" t="str">
        <f t="shared" ref="AV92" si="460">AV25</f>
        <v>-</v>
      </c>
      <c r="AW92" s="57"/>
      <c r="AX92" s="57"/>
      <c r="AY92" s="44"/>
      <c r="AZ92" s="45"/>
      <c r="BA92" s="45" t="str">
        <f t="shared" ref="BA92" si="461">BA25</f>
        <v>-</v>
      </c>
      <c r="BB92" s="57"/>
      <c r="BC92" s="57"/>
      <c r="BD92" s="44"/>
      <c r="BE92" s="45"/>
      <c r="BF92" s="45" t="str">
        <f t="shared" ref="BF92" si="462">BF25</f>
        <v>-</v>
      </c>
      <c r="BG92" s="57"/>
      <c r="BH92" s="57"/>
      <c r="BI92" s="44"/>
      <c r="BJ92" s="45"/>
      <c r="BK92" s="45" t="str">
        <f t="shared" ref="BK92" si="463">BK25</f>
        <v>-</v>
      </c>
      <c r="BL92" s="57"/>
      <c r="BM92" s="57"/>
      <c r="BN92" s="44"/>
      <c r="BO92" s="45"/>
      <c r="BP92" s="45" t="str">
        <f t="shared" ref="BP92" si="464">BP25</f>
        <v>-</v>
      </c>
      <c r="BQ92" s="57"/>
      <c r="BR92" s="57"/>
      <c r="BS92" s="44"/>
      <c r="BT92" s="45"/>
      <c r="BU92" s="45" t="str">
        <f t="shared" ref="BU92" si="465">BU25</f>
        <v>-</v>
      </c>
      <c r="BV92" s="57"/>
      <c r="BW92" s="57"/>
      <c r="BX92" s="57"/>
      <c r="BY92" s="44"/>
      <c r="BZ92" s="45"/>
      <c r="CA92" s="45" t="str">
        <f t="shared" ref="CA92" si="466">CA25</f>
        <v>-</v>
      </c>
      <c r="CB92" s="57"/>
    </row>
    <row r="93" spans="2:80" s="3" customFormat="1" ht="14.4" x14ac:dyDescent="0.3">
      <c r="B93" s="25" t="s">
        <v>24</v>
      </c>
      <c r="D93" s="57"/>
      <c r="E93" s="44"/>
      <c r="F93" s="45"/>
      <c r="G93" s="45" t="str">
        <f>G35</f>
        <v>-</v>
      </c>
      <c r="H93" s="57"/>
      <c r="I93" s="57"/>
      <c r="J93" s="44"/>
      <c r="K93" s="45"/>
      <c r="L93" s="45" t="str">
        <f t="shared" ref="L93" si="467">L35</f>
        <v>-</v>
      </c>
      <c r="M93" s="57"/>
      <c r="N93" s="57"/>
      <c r="O93" s="44"/>
      <c r="P93" s="45"/>
      <c r="Q93" s="45" t="str">
        <f t="shared" ref="Q93" si="468">Q35</f>
        <v>-</v>
      </c>
      <c r="R93" s="57"/>
      <c r="S93" s="57"/>
      <c r="T93" s="44"/>
      <c r="U93" s="45"/>
      <c r="V93" s="45" t="str">
        <f t="shared" ref="V93" si="469">V35</f>
        <v>-</v>
      </c>
      <c r="W93" s="57"/>
      <c r="X93" s="57"/>
      <c r="Y93" s="44"/>
      <c r="Z93" s="45"/>
      <c r="AA93" s="45" t="str">
        <f t="shared" ref="AA93" si="470">AA35</f>
        <v>-</v>
      </c>
      <c r="AB93" s="57"/>
      <c r="AC93" s="57"/>
      <c r="AD93" s="44"/>
      <c r="AE93" s="45"/>
      <c r="AF93" s="45" t="str">
        <f t="shared" ref="AF93" si="471">AF35</f>
        <v>-</v>
      </c>
      <c r="AG93" s="57"/>
      <c r="AH93" s="57"/>
      <c r="AI93" s="44"/>
      <c r="AJ93" s="45"/>
      <c r="AK93" s="45" t="str">
        <f t="shared" ref="AK93" si="472">AK35</f>
        <v>-</v>
      </c>
      <c r="AL93" s="57"/>
      <c r="AM93" s="57"/>
      <c r="AN93" s="57"/>
      <c r="AO93" s="44"/>
      <c r="AP93" s="45"/>
      <c r="AQ93" s="45" t="str">
        <f t="shared" ref="AQ93" si="473">AQ35</f>
        <v>-</v>
      </c>
      <c r="AR93" s="57"/>
      <c r="AS93" s="57"/>
      <c r="AT93" s="44"/>
      <c r="AU93" s="45"/>
      <c r="AV93" s="45" t="str">
        <f t="shared" ref="AV93" si="474">AV35</f>
        <v>-</v>
      </c>
      <c r="AW93" s="57"/>
      <c r="AX93" s="57"/>
      <c r="AY93" s="44"/>
      <c r="AZ93" s="45"/>
      <c r="BA93" s="45" t="str">
        <f t="shared" ref="BA93" si="475">BA35</f>
        <v>-</v>
      </c>
      <c r="BB93" s="57"/>
      <c r="BC93" s="57"/>
      <c r="BD93" s="44"/>
      <c r="BE93" s="45"/>
      <c r="BF93" s="45" t="str">
        <f t="shared" ref="BF93" si="476">BF35</f>
        <v>-</v>
      </c>
      <c r="BG93" s="57"/>
      <c r="BH93" s="57"/>
      <c r="BI93" s="44"/>
      <c r="BJ93" s="45"/>
      <c r="BK93" s="45" t="str">
        <f t="shared" ref="BK93" si="477">BK35</f>
        <v>-</v>
      </c>
      <c r="BL93" s="57"/>
      <c r="BM93" s="57"/>
      <c r="BN93" s="44"/>
      <c r="BO93" s="45"/>
      <c r="BP93" s="45" t="str">
        <f t="shared" ref="BP93" si="478">BP35</f>
        <v>-</v>
      </c>
      <c r="BQ93" s="57"/>
      <c r="BR93" s="57"/>
      <c r="BS93" s="44"/>
      <c r="BT93" s="45"/>
      <c r="BU93" s="45" t="str">
        <f t="shared" ref="BU93" si="479">BU35</f>
        <v>-</v>
      </c>
      <c r="BV93" s="57"/>
      <c r="BW93" s="57"/>
      <c r="BX93" s="57"/>
      <c r="BY93" s="44"/>
      <c r="BZ93" s="45"/>
      <c r="CA93" s="45" t="str">
        <f t="shared" ref="CA93" si="480">CA35</f>
        <v>-</v>
      </c>
      <c r="CB93" s="57"/>
    </row>
    <row r="94" spans="2:80" s="3" customFormat="1" ht="14.4" x14ac:dyDescent="0.3">
      <c r="D94" s="57"/>
      <c r="E94" s="44"/>
      <c r="F94" s="45"/>
      <c r="G94" s="45"/>
      <c r="H94" s="57"/>
      <c r="I94" s="57"/>
      <c r="J94" s="44"/>
      <c r="K94" s="45"/>
      <c r="L94" s="45"/>
      <c r="M94" s="57"/>
      <c r="N94" s="57"/>
      <c r="O94" s="44"/>
      <c r="P94" s="45"/>
      <c r="Q94" s="45"/>
      <c r="R94" s="57"/>
      <c r="S94" s="57"/>
      <c r="T94" s="44"/>
      <c r="U94" s="45"/>
      <c r="V94" s="45"/>
      <c r="W94" s="57"/>
      <c r="X94" s="57"/>
      <c r="Y94" s="44"/>
      <c r="Z94" s="45"/>
      <c r="AA94" s="45"/>
      <c r="AB94" s="57"/>
      <c r="AC94" s="57"/>
      <c r="AD94" s="44"/>
      <c r="AE94" s="45"/>
      <c r="AF94" s="45"/>
      <c r="AG94" s="57"/>
      <c r="AH94" s="57"/>
      <c r="AI94" s="44"/>
      <c r="AJ94" s="45"/>
      <c r="AK94" s="45"/>
      <c r="AL94" s="57"/>
      <c r="AM94" s="57"/>
      <c r="AN94" s="44"/>
      <c r="AO94" s="45"/>
      <c r="AP94" s="45"/>
      <c r="AQ94" s="57"/>
      <c r="AR94" s="57"/>
      <c r="AS94" s="44"/>
      <c r="AT94" s="45"/>
      <c r="AU94" s="45"/>
      <c r="AV94" s="57"/>
      <c r="AW94" s="57"/>
      <c r="AX94" s="44"/>
      <c r="AY94" s="45"/>
      <c r="AZ94" s="45"/>
      <c r="BA94" s="57"/>
      <c r="BB94" s="57"/>
      <c r="BC94" s="44"/>
      <c r="BD94" s="45"/>
      <c r="BE94" s="45"/>
      <c r="BF94" s="57"/>
      <c r="BG94" s="57"/>
      <c r="BH94" s="44"/>
      <c r="BI94" s="45"/>
      <c r="BJ94" s="45"/>
      <c r="BK94" s="57"/>
      <c r="BL94" s="57"/>
      <c r="BM94" s="44"/>
      <c r="BN94" s="45"/>
      <c r="BO94" s="45"/>
      <c r="BP94" s="57"/>
      <c r="BQ94" s="57"/>
      <c r="BR94" s="44"/>
      <c r="BS94" s="45"/>
      <c r="BT94" s="45"/>
      <c r="BU94" s="57"/>
      <c r="BV94" s="57"/>
      <c r="BW94" s="44"/>
      <c r="BX94" s="45"/>
      <c r="BY94" s="45"/>
      <c r="BZ94" s="57"/>
      <c r="CA94" s="57"/>
      <c r="CB94" s="44"/>
    </row>
    <row r="95" spans="2:80" s="3" customFormat="1" ht="14.4" x14ac:dyDescent="0.3">
      <c r="D95" s="57"/>
      <c r="E95" s="44"/>
      <c r="F95" s="45"/>
      <c r="G95" s="45"/>
      <c r="H95" s="57"/>
      <c r="J95" s="4"/>
      <c r="K95" s="5"/>
      <c r="L95" s="4"/>
      <c r="O95" s="4"/>
      <c r="P95" s="5"/>
      <c r="Q95" s="4"/>
      <c r="T95" s="4"/>
      <c r="U95" s="5"/>
      <c r="V95" s="4"/>
      <c r="Y95" s="4"/>
      <c r="Z95" s="5"/>
      <c r="AA95" s="4"/>
      <c r="AD95" s="4"/>
      <c r="AE95" s="5"/>
      <c r="AF95" s="4"/>
      <c r="AI95" s="4"/>
      <c r="AJ95" s="5"/>
      <c r="AK95" s="4"/>
      <c r="AN95" s="4"/>
      <c r="AO95" s="5"/>
      <c r="AP95" s="4"/>
      <c r="AS95" s="4"/>
      <c r="AT95" s="5"/>
      <c r="AU95" s="4"/>
      <c r="AX95" s="4"/>
      <c r="AY95" s="5"/>
      <c r="AZ95" s="4"/>
      <c r="BC95" s="4"/>
      <c r="BD95" s="5"/>
      <c r="BE95" s="4"/>
      <c r="BH95" s="4"/>
      <c r="BI95" s="5"/>
      <c r="BJ95" s="4"/>
      <c r="BN95" s="4"/>
      <c r="BO95" s="5"/>
      <c r="BP95" s="4"/>
    </row>
    <row r="96" spans="2:80" s="3" customFormat="1" ht="14.4" x14ac:dyDescent="0.3">
      <c r="D96" s="57"/>
      <c r="E96" s="44"/>
      <c r="F96" s="45"/>
      <c r="G96" s="45"/>
      <c r="H96" s="57"/>
      <c r="J96" s="4"/>
      <c r="K96" s="5"/>
      <c r="L96" s="4"/>
      <c r="O96" s="4"/>
      <c r="P96" s="5"/>
      <c r="Q96" s="4"/>
      <c r="T96" s="4"/>
      <c r="U96" s="5"/>
      <c r="V96" s="4"/>
      <c r="Y96" s="4"/>
      <c r="Z96" s="5"/>
      <c r="AA96" s="4"/>
      <c r="AD96" s="4"/>
      <c r="AE96" s="5"/>
      <c r="AF96" s="4"/>
      <c r="AI96" s="4"/>
      <c r="AJ96" s="5"/>
      <c r="AK96" s="4"/>
      <c r="AN96" s="4"/>
      <c r="AO96" s="5"/>
      <c r="AP96" s="4"/>
      <c r="AS96" s="4"/>
      <c r="AT96" s="5"/>
      <c r="AU96" s="4"/>
      <c r="AX96" s="4"/>
      <c r="AY96" s="5"/>
      <c r="AZ96" s="4"/>
      <c r="BC96" s="4"/>
      <c r="BD96" s="5"/>
      <c r="BE96" s="4"/>
      <c r="BH96" s="4"/>
      <c r="BI96" s="5"/>
      <c r="BJ96" s="4"/>
      <c r="BN96" s="4"/>
      <c r="BO96" s="5"/>
      <c r="BP96" s="4"/>
    </row>
    <row r="97" spans="4:68" s="3" customFormat="1" ht="14.4" x14ac:dyDescent="0.3">
      <c r="D97" s="57"/>
      <c r="E97" s="44"/>
      <c r="F97" s="45"/>
      <c r="G97" s="45"/>
      <c r="H97" s="57"/>
      <c r="J97" s="4"/>
      <c r="K97" s="5"/>
      <c r="L97" s="4"/>
      <c r="O97" s="4"/>
      <c r="P97" s="5"/>
      <c r="Q97" s="4"/>
      <c r="T97" s="4"/>
      <c r="U97" s="5"/>
      <c r="V97" s="4"/>
      <c r="Y97" s="4"/>
      <c r="Z97" s="5"/>
      <c r="AA97" s="4"/>
      <c r="AD97" s="4"/>
      <c r="AE97" s="5"/>
      <c r="AF97" s="4"/>
      <c r="AI97" s="4"/>
      <c r="AJ97" s="5"/>
      <c r="AK97" s="4"/>
      <c r="AN97" s="4"/>
      <c r="AO97" s="5"/>
      <c r="AP97" s="4"/>
      <c r="AS97" s="4"/>
      <c r="AT97" s="5"/>
      <c r="AU97" s="4"/>
      <c r="AX97" s="4"/>
      <c r="AY97" s="5"/>
      <c r="AZ97" s="4"/>
      <c r="BC97" s="4"/>
      <c r="BD97" s="5"/>
      <c r="BE97" s="4"/>
      <c r="BH97" s="4"/>
      <c r="BI97" s="5"/>
      <c r="BJ97" s="4"/>
      <c r="BN97" s="4"/>
      <c r="BO97" s="5"/>
      <c r="BP97" s="4"/>
    </row>
    <row r="98" spans="4:68" s="3" customFormat="1" ht="14.4" x14ac:dyDescent="0.3">
      <c r="D98" s="57"/>
      <c r="E98" s="44"/>
      <c r="F98" s="45"/>
      <c r="G98" s="45"/>
      <c r="H98" s="57"/>
      <c r="J98" s="4"/>
      <c r="K98" s="5"/>
      <c r="L98" s="4"/>
      <c r="O98" s="4"/>
      <c r="P98" s="5"/>
      <c r="Q98" s="4"/>
      <c r="T98" s="4"/>
      <c r="U98" s="5"/>
      <c r="V98" s="4"/>
      <c r="Y98" s="4"/>
      <c r="Z98" s="5"/>
      <c r="AA98" s="4"/>
      <c r="AD98" s="4"/>
      <c r="AE98" s="5"/>
      <c r="AF98" s="4"/>
      <c r="AI98" s="4"/>
      <c r="AJ98" s="5"/>
      <c r="AK98" s="4"/>
      <c r="AN98" s="4"/>
      <c r="AO98" s="5"/>
      <c r="AP98" s="4"/>
      <c r="AS98" s="4"/>
      <c r="AT98" s="5"/>
      <c r="AU98" s="4"/>
      <c r="AX98" s="4"/>
      <c r="AY98" s="5"/>
      <c r="AZ98" s="4"/>
      <c r="BC98" s="4"/>
      <c r="BD98" s="5"/>
      <c r="BE98" s="4"/>
      <c r="BH98" s="4"/>
      <c r="BI98" s="5"/>
      <c r="BJ98" s="4"/>
      <c r="BN98" s="4"/>
      <c r="BO98" s="5"/>
      <c r="BP98" s="4"/>
    </row>
    <row r="99" spans="4:68" s="3" customFormat="1" ht="14.4" x14ac:dyDescent="0.3">
      <c r="D99" s="57"/>
      <c r="E99" s="44"/>
      <c r="F99" s="45"/>
      <c r="G99" s="45"/>
      <c r="H99" s="57"/>
      <c r="J99" s="4"/>
      <c r="K99" s="5"/>
      <c r="L99" s="4"/>
      <c r="O99" s="4"/>
      <c r="P99" s="5"/>
      <c r="Q99" s="4"/>
      <c r="T99" s="4"/>
      <c r="U99" s="5"/>
      <c r="V99" s="4"/>
      <c r="Y99" s="4"/>
      <c r="Z99" s="5"/>
      <c r="AA99" s="4"/>
      <c r="AD99" s="4"/>
      <c r="AE99" s="5"/>
      <c r="AF99" s="4"/>
      <c r="AI99" s="4"/>
      <c r="AJ99" s="5"/>
      <c r="AK99" s="4"/>
      <c r="AN99" s="4"/>
      <c r="AO99" s="5"/>
      <c r="AP99" s="4"/>
      <c r="AS99" s="4"/>
      <c r="AT99" s="5"/>
      <c r="AU99" s="4"/>
      <c r="AX99" s="4"/>
      <c r="AY99" s="5"/>
      <c r="AZ99" s="4"/>
      <c r="BC99" s="4"/>
      <c r="BD99" s="5"/>
      <c r="BE99" s="4"/>
      <c r="BH99" s="4"/>
      <c r="BI99" s="5"/>
      <c r="BJ99" s="4"/>
      <c r="BN99" s="4"/>
      <c r="BO99" s="5"/>
      <c r="BP99" s="4"/>
    </row>
    <row r="100" spans="4:68" s="3" customFormat="1" ht="14.4" x14ac:dyDescent="0.3">
      <c r="D100" s="57"/>
      <c r="E100" s="44"/>
      <c r="F100" s="45"/>
      <c r="G100" s="45"/>
      <c r="H100" s="57"/>
      <c r="J100" s="4"/>
      <c r="K100" s="5"/>
      <c r="L100" s="4"/>
      <c r="O100" s="4"/>
      <c r="P100" s="5"/>
      <c r="Q100" s="4"/>
      <c r="T100" s="4"/>
      <c r="U100" s="5"/>
      <c r="V100" s="4"/>
      <c r="Y100" s="4"/>
      <c r="Z100" s="5"/>
      <c r="AA100" s="4"/>
      <c r="AD100" s="4"/>
      <c r="AE100" s="5"/>
      <c r="AF100" s="4"/>
      <c r="AI100" s="4"/>
      <c r="AJ100" s="5"/>
      <c r="AK100" s="4"/>
      <c r="AN100" s="4"/>
      <c r="AO100" s="5"/>
      <c r="AP100" s="4"/>
      <c r="AS100" s="4"/>
      <c r="AT100" s="5"/>
      <c r="AU100" s="4"/>
      <c r="AX100" s="4"/>
      <c r="AY100" s="5"/>
      <c r="AZ100" s="4"/>
      <c r="BC100" s="4"/>
      <c r="BD100" s="5"/>
      <c r="BE100" s="4"/>
      <c r="BH100" s="4"/>
      <c r="BI100" s="5"/>
      <c r="BJ100" s="4"/>
      <c r="BN100" s="4"/>
      <c r="BO100" s="5"/>
      <c r="BP100" s="4"/>
    </row>
    <row r="101" spans="4:68" s="3" customFormat="1" ht="14.4" x14ac:dyDescent="0.3">
      <c r="D101" s="57"/>
      <c r="E101" s="44"/>
      <c r="F101" s="45"/>
      <c r="G101" s="45"/>
      <c r="H101" s="57"/>
      <c r="J101" s="4"/>
      <c r="K101" s="5"/>
      <c r="L101" s="4"/>
      <c r="O101" s="4"/>
      <c r="P101" s="5"/>
      <c r="Q101" s="4"/>
      <c r="T101" s="4"/>
      <c r="U101" s="5"/>
      <c r="V101" s="4"/>
      <c r="Y101" s="4"/>
      <c r="Z101" s="5"/>
      <c r="AA101" s="4"/>
      <c r="AD101" s="4"/>
      <c r="AE101" s="5"/>
      <c r="AF101" s="4"/>
      <c r="AI101" s="4"/>
      <c r="AJ101" s="5"/>
      <c r="AK101" s="4"/>
      <c r="AN101" s="4"/>
      <c r="AO101" s="5"/>
      <c r="AP101" s="4"/>
      <c r="AS101" s="4"/>
      <c r="AT101" s="5"/>
      <c r="AU101" s="4"/>
      <c r="AX101" s="4"/>
      <c r="AY101" s="5"/>
      <c r="AZ101" s="4"/>
      <c r="BC101" s="4"/>
      <c r="BD101" s="5"/>
      <c r="BE101" s="4"/>
      <c r="BH101" s="4"/>
      <c r="BI101" s="5"/>
      <c r="BJ101" s="4"/>
      <c r="BN101" s="4"/>
      <c r="BO101" s="5"/>
      <c r="BP101" s="4"/>
    </row>
    <row r="102" spans="4:68" s="3" customFormat="1" ht="14.4" x14ac:dyDescent="0.3">
      <c r="D102" s="57"/>
      <c r="E102" s="44"/>
      <c r="F102" s="45"/>
      <c r="G102" s="45"/>
      <c r="H102" s="57"/>
      <c r="J102" s="4"/>
      <c r="K102" s="5"/>
      <c r="L102" s="4"/>
      <c r="O102" s="4"/>
      <c r="P102" s="5"/>
      <c r="Q102" s="4"/>
      <c r="T102" s="4"/>
      <c r="U102" s="5"/>
      <c r="V102" s="4"/>
      <c r="Y102" s="4"/>
      <c r="Z102" s="5"/>
      <c r="AA102" s="4"/>
      <c r="AD102" s="4"/>
      <c r="AE102" s="5"/>
      <c r="AF102" s="4"/>
      <c r="AI102" s="4"/>
      <c r="AJ102" s="5"/>
      <c r="AK102" s="4"/>
      <c r="AN102" s="4"/>
      <c r="AO102" s="5"/>
      <c r="AP102" s="4"/>
      <c r="AS102" s="4"/>
      <c r="AT102" s="5"/>
      <c r="AU102" s="4"/>
      <c r="AX102" s="4"/>
      <c r="AY102" s="5"/>
      <c r="AZ102" s="4"/>
      <c r="BC102" s="4"/>
      <c r="BD102" s="5"/>
      <c r="BE102" s="4"/>
      <c r="BH102" s="4"/>
      <c r="BI102" s="5"/>
      <c r="BJ102" s="4"/>
      <c r="BN102" s="4"/>
      <c r="BO102" s="5"/>
      <c r="BP102" s="4"/>
    </row>
    <row r="103" spans="4:68" s="3" customFormat="1" ht="14.4" x14ac:dyDescent="0.3">
      <c r="D103" s="57"/>
      <c r="E103" s="44"/>
      <c r="F103" s="45"/>
      <c r="G103" s="45"/>
      <c r="H103" s="57"/>
      <c r="J103" s="4"/>
      <c r="K103" s="5"/>
      <c r="L103" s="4"/>
      <c r="O103" s="4"/>
      <c r="P103" s="5"/>
      <c r="Q103" s="4"/>
      <c r="T103" s="4"/>
      <c r="U103" s="5"/>
      <c r="V103" s="4"/>
      <c r="Y103" s="4"/>
      <c r="Z103" s="5"/>
      <c r="AA103" s="4"/>
      <c r="AD103" s="4"/>
      <c r="AE103" s="5"/>
      <c r="AF103" s="4"/>
      <c r="AI103" s="4"/>
      <c r="AJ103" s="5"/>
      <c r="AK103" s="4"/>
      <c r="AN103" s="4"/>
      <c r="AO103" s="5"/>
      <c r="AP103" s="4"/>
      <c r="AS103" s="4"/>
      <c r="AT103" s="5"/>
      <c r="AU103" s="4"/>
      <c r="AX103" s="4"/>
      <c r="AY103" s="5"/>
      <c r="AZ103" s="4"/>
      <c r="BC103" s="4"/>
      <c r="BD103" s="5"/>
      <c r="BE103" s="4"/>
      <c r="BH103" s="4"/>
      <c r="BI103" s="5"/>
      <c r="BJ103" s="4"/>
      <c r="BN103" s="4"/>
      <c r="BO103" s="5"/>
      <c r="BP103" s="4"/>
    </row>
    <row r="104" spans="4:68" s="3" customFormat="1" ht="14.4" x14ac:dyDescent="0.3">
      <c r="D104" s="57"/>
      <c r="E104" s="44"/>
      <c r="F104" s="45"/>
      <c r="G104" s="45"/>
      <c r="H104" s="57"/>
      <c r="J104" s="4"/>
      <c r="K104" s="5"/>
      <c r="L104" s="4"/>
      <c r="O104" s="4"/>
      <c r="P104" s="5"/>
      <c r="Q104" s="4"/>
      <c r="T104" s="4"/>
      <c r="U104" s="5"/>
      <c r="V104" s="4"/>
      <c r="Y104" s="4"/>
      <c r="Z104" s="5"/>
      <c r="AA104" s="4"/>
      <c r="AD104" s="4"/>
      <c r="AE104" s="5"/>
      <c r="AF104" s="4"/>
      <c r="AI104" s="4"/>
      <c r="AJ104" s="5"/>
      <c r="AK104" s="4"/>
      <c r="AN104" s="4"/>
      <c r="AO104" s="5"/>
      <c r="AP104" s="4"/>
      <c r="AS104" s="4"/>
      <c r="AT104" s="5"/>
      <c r="AU104" s="4"/>
      <c r="AX104" s="4"/>
      <c r="AY104" s="5"/>
      <c r="AZ104" s="4"/>
      <c r="BC104" s="4"/>
      <c r="BD104" s="5"/>
      <c r="BE104" s="4"/>
      <c r="BH104" s="4"/>
      <c r="BI104" s="5"/>
      <c r="BJ104" s="4"/>
      <c r="BN104" s="4"/>
      <c r="BO104" s="5"/>
      <c r="BP104" s="4"/>
    </row>
    <row r="105" spans="4:68" s="3" customFormat="1" ht="14.4" x14ac:dyDescent="0.3">
      <c r="D105" s="57"/>
      <c r="E105" s="44"/>
      <c r="F105" s="45"/>
      <c r="G105" s="45"/>
      <c r="H105" s="57"/>
      <c r="J105" s="4"/>
      <c r="K105" s="5"/>
      <c r="L105" s="4"/>
      <c r="O105" s="4"/>
      <c r="P105" s="5"/>
      <c r="Q105" s="4"/>
      <c r="T105" s="4"/>
      <c r="U105" s="5"/>
      <c r="V105" s="4"/>
      <c r="Y105" s="4"/>
      <c r="Z105" s="5"/>
      <c r="AA105" s="4"/>
      <c r="AD105" s="4"/>
      <c r="AE105" s="5"/>
      <c r="AF105" s="4"/>
      <c r="AI105" s="4"/>
      <c r="AJ105" s="5"/>
      <c r="AK105" s="4"/>
      <c r="AN105" s="4"/>
      <c r="AO105" s="5"/>
      <c r="AP105" s="4"/>
      <c r="AS105" s="4"/>
      <c r="AT105" s="5"/>
      <c r="AU105" s="4"/>
      <c r="AX105" s="4"/>
      <c r="AY105" s="5"/>
      <c r="AZ105" s="4"/>
      <c r="BC105" s="4"/>
      <c r="BD105" s="5"/>
      <c r="BE105" s="4"/>
      <c r="BH105" s="4"/>
      <c r="BI105" s="5"/>
      <c r="BJ105" s="4"/>
      <c r="BN105" s="4"/>
      <c r="BO105" s="5"/>
      <c r="BP105" s="4"/>
    </row>
    <row r="106" spans="4:68" s="3" customFormat="1" ht="14.4" x14ac:dyDescent="0.3">
      <c r="D106" s="57"/>
      <c r="E106" s="44"/>
      <c r="F106" s="45"/>
      <c r="G106" s="45"/>
      <c r="H106" s="57"/>
      <c r="J106" s="4"/>
      <c r="K106" s="5"/>
      <c r="L106" s="4"/>
      <c r="O106" s="4"/>
      <c r="P106" s="5"/>
      <c r="Q106" s="4"/>
      <c r="T106" s="4"/>
      <c r="U106" s="5"/>
      <c r="V106" s="4"/>
      <c r="Y106" s="4"/>
      <c r="Z106" s="5"/>
      <c r="AA106" s="4"/>
      <c r="AD106" s="4"/>
      <c r="AE106" s="5"/>
      <c r="AF106" s="4"/>
      <c r="AI106" s="4"/>
      <c r="AJ106" s="5"/>
      <c r="AK106" s="4"/>
      <c r="AN106" s="4"/>
      <c r="AO106" s="5"/>
      <c r="AP106" s="4"/>
      <c r="AS106" s="4"/>
      <c r="AT106" s="5"/>
      <c r="AU106" s="4"/>
      <c r="AX106" s="4"/>
      <c r="AY106" s="5"/>
      <c r="AZ106" s="4"/>
      <c r="BC106" s="4"/>
      <c r="BD106" s="5"/>
      <c r="BE106" s="4"/>
      <c r="BH106" s="4"/>
      <c r="BI106" s="5"/>
      <c r="BJ106" s="4"/>
      <c r="BN106" s="4"/>
      <c r="BO106" s="5"/>
      <c r="BP106" s="4"/>
    </row>
    <row r="107" spans="4:68" s="3" customFormat="1" ht="14.4" x14ac:dyDescent="0.3">
      <c r="D107" s="57"/>
      <c r="E107" s="44"/>
      <c r="F107" s="45"/>
      <c r="G107" s="45"/>
      <c r="H107" s="57"/>
      <c r="J107" s="4"/>
      <c r="K107" s="5"/>
      <c r="L107" s="4"/>
      <c r="O107" s="4"/>
      <c r="P107" s="5"/>
      <c r="Q107" s="4"/>
      <c r="T107" s="4"/>
      <c r="U107" s="5"/>
      <c r="V107" s="4"/>
      <c r="Y107" s="4"/>
      <c r="Z107" s="5"/>
      <c r="AA107" s="4"/>
      <c r="AD107" s="4"/>
      <c r="AE107" s="5"/>
      <c r="AF107" s="4"/>
      <c r="AI107" s="4"/>
      <c r="AJ107" s="5"/>
      <c r="AK107" s="4"/>
      <c r="AN107" s="4"/>
      <c r="AO107" s="5"/>
      <c r="AP107" s="4"/>
      <c r="AS107" s="4"/>
      <c r="AT107" s="5"/>
      <c r="AU107" s="4"/>
      <c r="AX107" s="4"/>
      <c r="AY107" s="5"/>
      <c r="AZ107" s="4"/>
      <c r="BC107" s="4"/>
      <c r="BD107" s="5"/>
      <c r="BE107" s="4"/>
      <c r="BH107" s="4"/>
      <c r="BI107" s="5"/>
      <c r="BJ107" s="4"/>
      <c r="BN107" s="4"/>
      <c r="BO107" s="5"/>
      <c r="BP107" s="4"/>
    </row>
    <row r="108" spans="4:68" s="3" customFormat="1" ht="14.4" x14ac:dyDescent="0.3">
      <c r="D108" s="57"/>
      <c r="E108" s="44"/>
      <c r="F108" s="45"/>
      <c r="G108" s="45"/>
      <c r="H108" s="57"/>
      <c r="J108" s="4"/>
      <c r="K108" s="5"/>
      <c r="L108" s="4"/>
      <c r="O108" s="4"/>
      <c r="P108" s="5"/>
      <c r="Q108" s="4"/>
      <c r="T108" s="4"/>
      <c r="U108" s="5"/>
      <c r="V108" s="4"/>
      <c r="Y108" s="4"/>
      <c r="Z108" s="5"/>
      <c r="AA108" s="4"/>
      <c r="AD108" s="4"/>
      <c r="AE108" s="5"/>
      <c r="AF108" s="4"/>
      <c r="AI108" s="4"/>
      <c r="AJ108" s="5"/>
      <c r="AK108" s="4"/>
      <c r="AN108" s="4"/>
      <c r="AO108" s="5"/>
      <c r="AP108" s="4"/>
      <c r="AS108" s="4"/>
      <c r="AT108" s="5"/>
      <c r="AU108" s="4"/>
      <c r="AX108" s="4"/>
      <c r="AY108" s="5"/>
      <c r="AZ108" s="4"/>
      <c r="BC108" s="4"/>
      <c r="BD108" s="5"/>
      <c r="BE108" s="4"/>
      <c r="BH108" s="4"/>
      <c r="BI108" s="5"/>
      <c r="BJ108" s="4"/>
      <c r="BN108" s="4"/>
      <c r="BO108" s="5"/>
      <c r="BP108" s="4"/>
    </row>
    <row r="109" spans="4:68" s="3" customFormat="1" ht="14.4" x14ac:dyDescent="0.3">
      <c r="D109" s="57"/>
      <c r="E109" s="44"/>
      <c r="F109" s="45"/>
      <c r="G109" s="45"/>
      <c r="H109" s="57"/>
      <c r="J109" s="4"/>
      <c r="K109" s="5"/>
      <c r="L109" s="4"/>
      <c r="O109" s="4"/>
      <c r="P109" s="5"/>
      <c r="Q109" s="4"/>
      <c r="T109" s="4"/>
      <c r="U109" s="5"/>
      <c r="V109" s="4"/>
      <c r="Y109" s="4"/>
      <c r="Z109" s="5"/>
      <c r="AA109" s="4"/>
      <c r="AD109" s="4"/>
      <c r="AE109" s="5"/>
      <c r="AF109" s="4"/>
      <c r="AI109" s="4"/>
      <c r="AJ109" s="5"/>
      <c r="AK109" s="4"/>
      <c r="AN109" s="4"/>
      <c r="AO109" s="5"/>
      <c r="AP109" s="4"/>
      <c r="AS109" s="4"/>
      <c r="AT109" s="5"/>
      <c r="AU109" s="4"/>
      <c r="AX109" s="4"/>
      <c r="AY109" s="5"/>
      <c r="AZ109" s="4"/>
      <c r="BC109" s="4"/>
      <c r="BD109" s="5"/>
      <c r="BE109" s="4"/>
      <c r="BH109" s="4"/>
      <c r="BI109" s="5"/>
      <c r="BJ109" s="4"/>
      <c r="BN109" s="4"/>
      <c r="BO109" s="5"/>
      <c r="BP109" s="4"/>
    </row>
    <row r="110" spans="4:68" s="3" customFormat="1" ht="14.4" x14ac:dyDescent="0.3">
      <c r="D110" s="57"/>
      <c r="E110" s="44"/>
      <c r="F110" s="45"/>
      <c r="G110" s="45"/>
      <c r="H110" s="57"/>
      <c r="J110" s="4"/>
      <c r="K110" s="5"/>
      <c r="L110" s="4"/>
      <c r="O110" s="4"/>
      <c r="P110" s="5"/>
      <c r="Q110" s="4"/>
      <c r="T110" s="4"/>
      <c r="U110" s="5"/>
      <c r="V110" s="4"/>
      <c r="Y110" s="4"/>
      <c r="Z110" s="5"/>
      <c r="AA110" s="4"/>
      <c r="AD110" s="4"/>
      <c r="AE110" s="5"/>
      <c r="AF110" s="4"/>
      <c r="AI110" s="4"/>
      <c r="AJ110" s="5"/>
      <c r="AK110" s="4"/>
      <c r="AN110" s="4"/>
      <c r="AO110" s="5"/>
      <c r="AP110" s="4"/>
      <c r="AS110" s="4"/>
      <c r="AT110" s="5"/>
      <c r="AU110" s="4"/>
      <c r="AX110" s="4"/>
      <c r="AY110" s="5"/>
      <c r="AZ110" s="4"/>
      <c r="BC110" s="4"/>
      <c r="BD110" s="5"/>
      <c r="BE110" s="4"/>
      <c r="BH110" s="4"/>
      <c r="BI110" s="5"/>
      <c r="BJ110" s="4"/>
      <c r="BN110" s="4"/>
      <c r="BO110" s="5"/>
      <c r="BP110" s="4"/>
    </row>
    <row r="111" spans="4:68" s="3" customFormat="1" ht="14.4" x14ac:dyDescent="0.3">
      <c r="D111" s="57"/>
      <c r="E111" s="44"/>
      <c r="F111" s="45"/>
      <c r="G111" s="45"/>
      <c r="H111" s="57"/>
      <c r="J111" s="4"/>
      <c r="K111" s="5"/>
      <c r="L111" s="4"/>
      <c r="O111" s="4"/>
      <c r="P111" s="5"/>
      <c r="Q111" s="4"/>
      <c r="T111" s="4"/>
      <c r="U111" s="5"/>
      <c r="V111" s="4"/>
      <c r="Y111" s="4"/>
      <c r="Z111" s="5"/>
      <c r="AA111" s="4"/>
      <c r="AD111" s="4"/>
      <c r="AE111" s="5"/>
      <c r="AF111" s="4"/>
      <c r="AI111" s="4"/>
      <c r="AJ111" s="5"/>
      <c r="AK111" s="4"/>
      <c r="AN111" s="4"/>
      <c r="AO111" s="5"/>
      <c r="AP111" s="4"/>
      <c r="AS111" s="4"/>
      <c r="AT111" s="5"/>
      <c r="AU111" s="4"/>
      <c r="AX111" s="4"/>
      <c r="AY111" s="5"/>
      <c r="AZ111" s="4"/>
      <c r="BC111" s="4"/>
      <c r="BD111" s="5"/>
      <c r="BE111" s="4"/>
      <c r="BH111" s="4"/>
      <c r="BI111" s="5"/>
      <c r="BJ111" s="4"/>
      <c r="BN111" s="4"/>
      <c r="BO111" s="5"/>
      <c r="BP111" s="4"/>
    </row>
    <row r="112" spans="4:68" s="3" customFormat="1" ht="14.4" x14ac:dyDescent="0.3">
      <c r="D112" s="57"/>
      <c r="E112" s="44"/>
      <c r="F112" s="45"/>
      <c r="G112" s="45"/>
      <c r="H112" s="57"/>
      <c r="J112" s="4"/>
      <c r="K112" s="5"/>
      <c r="L112" s="4"/>
      <c r="O112" s="4"/>
      <c r="P112" s="5"/>
      <c r="Q112" s="4"/>
      <c r="T112" s="4"/>
      <c r="U112" s="5"/>
      <c r="V112" s="4"/>
      <c r="Y112" s="4"/>
      <c r="Z112" s="5"/>
      <c r="AA112" s="4"/>
      <c r="AD112" s="4"/>
      <c r="AE112" s="5"/>
      <c r="AF112" s="4"/>
      <c r="AI112" s="4"/>
      <c r="AJ112" s="5"/>
      <c r="AK112" s="4"/>
      <c r="AN112" s="4"/>
      <c r="AO112" s="5"/>
      <c r="AP112" s="4"/>
      <c r="AS112" s="4"/>
      <c r="AT112" s="5"/>
      <c r="AU112" s="4"/>
      <c r="AX112" s="4"/>
      <c r="AY112" s="5"/>
      <c r="AZ112" s="4"/>
      <c r="BC112" s="4"/>
      <c r="BD112" s="5"/>
      <c r="BE112" s="4"/>
      <c r="BH112" s="4"/>
      <c r="BI112" s="5"/>
      <c r="BJ112" s="4"/>
      <c r="BN112" s="4"/>
      <c r="BO112" s="5"/>
      <c r="BP112" s="4"/>
    </row>
    <row r="113" spans="4:68" s="3" customFormat="1" ht="14.4" x14ac:dyDescent="0.3">
      <c r="D113" s="57"/>
      <c r="E113" s="44"/>
      <c r="F113" s="45"/>
      <c r="G113" s="45"/>
      <c r="H113" s="57"/>
      <c r="J113" s="4"/>
      <c r="K113" s="5"/>
      <c r="L113" s="4"/>
      <c r="O113" s="4"/>
      <c r="P113" s="5"/>
      <c r="Q113" s="4"/>
      <c r="T113" s="4"/>
      <c r="U113" s="5"/>
      <c r="V113" s="4"/>
      <c r="Y113" s="4"/>
      <c r="Z113" s="5"/>
      <c r="AA113" s="4"/>
      <c r="AD113" s="4"/>
      <c r="AE113" s="5"/>
      <c r="AF113" s="4"/>
      <c r="AI113" s="4"/>
      <c r="AJ113" s="5"/>
      <c r="AK113" s="4"/>
      <c r="AN113" s="4"/>
      <c r="AO113" s="5"/>
      <c r="AP113" s="4"/>
      <c r="AS113" s="4"/>
      <c r="AT113" s="5"/>
      <c r="AU113" s="4"/>
      <c r="AX113" s="4"/>
      <c r="AY113" s="5"/>
      <c r="AZ113" s="4"/>
      <c r="BC113" s="4"/>
      <c r="BD113" s="5"/>
      <c r="BE113" s="4"/>
      <c r="BH113" s="4"/>
      <c r="BI113" s="5"/>
      <c r="BJ113" s="4"/>
      <c r="BN113" s="4"/>
      <c r="BO113" s="5"/>
      <c r="BP113" s="4"/>
    </row>
    <row r="114" spans="4:68" s="3" customFormat="1" ht="14.4" x14ac:dyDescent="0.3">
      <c r="D114" s="57"/>
      <c r="E114" s="44"/>
      <c r="F114" s="45"/>
      <c r="G114" s="45"/>
      <c r="H114" s="57"/>
      <c r="J114" s="4"/>
      <c r="K114" s="5"/>
      <c r="L114" s="4"/>
      <c r="O114" s="4"/>
      <c r="P114" s="5"/>
      <c r="Q114" s="4"/>
      <c r="T114" s="4"/>
      <c r="U114" s="5"/>
      <c r="V114" s="4"/>
      <c r="Y114" s="4"/>
      <c r="Z114" s="5"/>
      <c r="AA114" s="4"/>
      <c r="AD114" s="4"/>
      <c r="AE114" s="5"/>
      <c r="AF114" s="4"/>
      <c r="AI114" s="4"/>
      <c r="AJ114" s="5"/>
      <c r="AK114" s="4"/>
      <c r="AN114" s="4"/>
      <c r="AO114" s="5"/>
      <c r="AP114" s="4"/>
      <c r="AS114" s="4"/>
      <c r="AT114" s="5"/>
      <c r="AU114" s="4"/>
      <c r="AX114" s="4"/>
      <c r="AY114" s="5"/>
      <c r="AZ114" s="4"/>
      <c r="BC114" s="4"/>
      <c r="BD114" s="5"/>
      <c r="BE114" s="4"/>
      <c r="BH114" s="4"/>
      <c r="BI114" s="5"/>
      <c r="BJ114" s="4"/>
      <c r="BN114" s="4"/>
      <c r="BO114" s="5"/>
      <c r="BP114" s="4"/>
    </row>
    <row r="115" spans="4:68" s="3" customFormat="1" ht="14.4" x14ac:dyDescent="0.3">
      <c r="D115" s="57"/>
      <c r="E115" s="44"/>
      <c r="F115" s="45"/>
      <c r="G115" s="45"/>
      <c r="H115" s="57"/>
      <c r="J115" s="4"/>
      <c r="K115" s="5"/>
      <c r="L115" s="4"/>
      <c r="O115" s="4"/>
      <c r="P115" s="5"/>
      <c r="Q115" s="4"/>
      <c r="T115" s="4"/>
      <c r="U115" s="5"/>
      <c r="V115" s="4"/>
      <c r="Y115" s="4"/>
      <c r="Z115" s="5"/>
      <c r="AA115" s="4"/>
      <c r="AD115" s="4"/>
      <c r="AE115" s="5"/>
      <c r="AF115" s="4"/>
      <c r="AI115" s="4"/>
      <c r="AJ115" s="5"/>
      <c r="AK115" s="4"/>
      <c r="AN115" s="4"/>
      <c r="AO115" s="5"/>
      <c r="AP115" s="4"/>
      <c r="AS115" s="4"/>
      <c r="AT115" s="5"/>
      <c r="AU115" s="4"/>
      <c r="AX115" s="4"/>
      <c r="AY115" s="5"/>
      <c r="AZ115" s="4"/>
      <c r="BC115" s="4"/>
      <c r="BD115" s="5"/>
      <c r="BE115" s="4"/>
      <c r="BH115" s="4"/>
      <c r="BI115" s="5"/>
      <c r="BJ115" s="4"/>
      <c r="BN115" s="4"/>
      <c r="BO115" s="5"/>
      <c r="BP115" s="4"/>
    </row>
    <row r="116" spans="4:68" s="3" customFormat="1" ht="14.4" x14ac:dyDescent="0.3">
      <c r="D116" s="57"/>
      <c r="E116" s="44"/>
      <c r="F116" s="45"/>
      <c r="G116" s="45"/>
      <c r="H116" s="57"/>
      <c r="J116" s="4"/>
      <c r="K116" s="5"/>
      <c r="L116" s="4"/>
      <c r="O116" s="4"/>
      <c r="P116" s="5"/>
      <c r="Q116" s="4"/>
      <c r="T116" s="4"/>
      <c r="U116" s="5"/>
      <c r="V116" s="4"/>
      <c r="Y116" s="4"/>
      <c r="Z116" s="5"/>
      <c r="AA116" s="4"/>
      <c r="AD116" s="4"/>
      <c r="AE116" s="5"/>
      <c r="AF116" s="4"/>
      <c r="AI116" s="4"/>
      <c r="AJ116" s="5"/>
      <c r="AK116" s="4"/>
      <c r="AN116" s="4"/>
      <c r="AO116" s="5"/>
      <c r="AP116" s="4"/>
      <c r="AS116" s="4"/>
      <c r="AT116" s="5"/>
      <c r="AU116" s="4"/>
      <c r="AX116" s="4"/>
      <c r="AY116" s="5"/>
      <c r="AZ116" s="4"/>
      <c r="BC116" s="4"/>
      <c r="BD116" s="5"/>
      <c r="BE116" s="4"/>
      <c r="BH116" s="4"/>
      <c r="BI116" s="5"/>
      <c r="BJ116" s="4"/>
      <c r="BN116" s="4"/>
      <c r="BO116" s="5"/>
      <c r="BP116" s="4"/>
    </row>
    <row r="117" spans="4:68" s="3" customFormat="1" ht="14.4" x14ac:dyDescent="0.3">
      <c r="D117" s="57"/>
      <c r="E117" s="44"/>
      <c r="F117" s="45"/>
      <c r="G117" s="45"/>
      <c r="H117" s="57"/>
      <c r="J117" s="4"/>
      <c r="K117" s="5"/>
      <c r="L117" s="4"/>
      <c r="O117" s="4"/>
      <c r="P117" s="5"/>
      <c r="Q117" s="4"/>
      <c r="T117" s="4"/>
      <c r="U117" s="5"/>
      <c r="V117" s="4"/>
      <c r="Y117" s="4"/>
      <c r="Z117" s="5"/>
      <c r="AA117" s="4"/>
      <c r="AD117" s="4"/>
      <c r="AE117" s="5"/>
      <c r="AF117" s="4"/>
      <c r="AI117" s="4"/>
      <c r="AJ117" s="5"/>
      <c r="AK117" s="4"/>
      <c r="AN117" s="4"/>
      <c r="AO117" s="5"/>
      <c r="AP117" s="4"/>
      <c r="AS117" s="4"/>
      <c r="AT117" s="5"/>
      <c r="AU117" s="4"/>
      <c r="AX117" s="4"/>
      <c r="AY117" s="5"/>
      <c r="AZ117" s="4"/>
      <c r="BC117" s="4"/>
      <c r="BD117" s="5"/>
      <c r="BE117" s="4"/>
      <c r="BH117" s="4"/>
      <c r="BI117" s="5"/>
      <c r="BJ117" s="4"/>
      <c r="BN117" s="4"/>
      <c r="BO117" s="5"/>
      <c r="BP117" s="4"/>
    </row>
    <row r="118" spans="4:68" s="3" customFormat="1" ht="14.4" x14ac:dyDescent="0.3">
      <c r="D118" s="57"/>
      <c r="E118" s="44"/>
      <c r="F118" s="45"/>
      <c r="G118" s="45"/>
      <c r="H118" s="57"/>
      <c r="J118" s="4"/>
      <c r="K118" s="5"/>
      <c r="L118" s="4"/>
      <c r="O118" s="4"/>
      <c r="P118" s="5"/>
      <c r="Q118" s="4"/>
      <c r="T118" s="4"/>
      <c r="U118" s="5"/>
      <c r="V118" s="4"/>
      <c r="Y118" s="4"/>
      <c r="Z118" s="5"/>
      <c r="AA118" s="4"/>
      <c r="AD118" s="4"/>
      <c r="AE118" s="5"/>
      <c r="AF118" s="4"/>
      <c r="AI118" s="4"/>
      <c r="AJ118" s="5"/>
      <c r="AK118" s="4"/>
      <c r="AN118" s="4"/>
      <c r="AO118" s="5"/>
      <c r="AP118" s="4"/>
      <c r="AS118" s="4"/>
      <c r="AT118" s="5"/>
      <c r="AU118" s="4"/>
      <c r="AX118" s="4"/>
      <c r="AY118" s="5"/>
      <c r="AZ118" s="4"/>
      <c r="BC118" s="4"/>
      <c r="BD118" s="5"/>
      <c r="BE118" s="4"/>
      <c r="BH118" s="4"/>
      <c r="BI118" s="5"/>
      <c r="BJ118" s="4"/>
      <c r="BN118" s="4"/>
      <c r="BO118" s="5"/>
      <c r="BP118" s="4"/>
    </row>
    <row r="119" spans="4:68" s="3" customFormat="1" ht="14.4" x14ac:dyDescent="0.3">
      <c r="D119" s="57"/>
      <c r="E119" s="44"/>
      <c r="F119" s="45"/>
      <c r="G119" s="45"/>
      <c r="H119" s="57"/>
      <c r="J119" s="4"/>
      <c r="K119" s="5"/>
      <c r="L119" s="4"/>
      <c r="O119" s="4"/>
      <c r="P119" s="5"/>
      <c r="Q119" s="4"/>
      <c r="T119" s="4"/>
      <c r="U119" s="5"/>
      <c r="V119" s="4"/>
      <c r="Y119" s="4"/>
      <c r="Z119" s="5"/>
      <c r="AA119" s="4"/>
      <c r="AD119" s="4"/>
      <c r="AE119" s="5"/>
      <c r="AF119" s="4"/>
      <c r="AI119" s="4"/>
      <c r="AJ119" s="5"/>
      <c r="AK119" s="4"/>
      <c r="AN119" s="4"/>
      <c r="AO119" s="5"/>
      <c r="AP119" s="4"/>
      <c r="AS119" s="4"/>
      <c r="AT119" s="5"/>
      <c r="AU119" s="4"/>
      <c r="AX119" s="4"/>
      <c r="AY119" s="5"/>
      <c r="AZ119" s="4"/>
      <c r="BC119" s="4"/>
      <c r="BD119" s="5"/>
      <c r="BE119" s="4"/>
      <c r="BH119" s="4"/>
      <c r="BI119" s="5"/>
      <c r="BJ119" s="4"/>
      <c r="BN119" s="4"/>
      <c r="BO119" s="5"/>
      <c r="BP119" s="4"/>
    </row>
    <row r="120" spans="4:68" s="3" customFormat="1" ht="14.4" x14ac:dyDescent="0.3">
      <c r="D120" s="57"/>
      <c r="E120" s="44"/>
      <c r="F120" s="45"/>
      <c r="G120" s="45"/>
      <c r="H120" s="57"/>
      <c r="J120" s="4"/>
      <c r="K120" s="5"/>
      <c r="L120" s="4"/>
      <c r="O120" s="4"/>
      <c r="P120" s="5"/>
      <c r="Q120" s="4"/>
      <c r="T120" s="4"/>
      <c r="U120" s="5"/>
      <c r="V120" s="4"/>
      <c r="Y120" s="4"/>
      <c r="Z120" s="5"/>
      <c r="AA120" s="4"/>
      <c r="AD120" s="4"/>
      <c r="AE120" s="5"/>
      <c r="AF120" s="4"/>
      <c r="AI120" s="4"/>
      <c r="AJ120" s="5"/>
      <c r="AK120" s="4"/>
      <c r="AN120" s="4"/>
      <c r="AO120" s="5"/>
      <c r="AP120" s="4"/>
      <c r="AS120" s="4"/>
      <c r="AT120" s="5"/>
      <c r="AU120" s="4"/>
      <c r="AX120" s="4"/>
      <c r="AY120" s="5"/>
      <c r="AZ120" s="4"/>
      <c r="BC120" s="4"/>
      <c r="BD120" s="5"/>
      <c r="BE120" s="4"/>
      <c r="BH120" s="4"/>
      <c r="BI120" s="5"/>
      <c r="BJ120" s="4"/>
      <c r="BN120" s="4"/>
      <c r="BO120" s="5"/>
      <c r="BP120" s="4"/>
    </row>
    <row r="121" spans="4:68" s="3" customFormat="1" ht="14.4" x14ac:dyDescent="0.3">
      <c r="D121" s="57"/>
      <c r="E121" s="44"/>
      <c r="F121" s="45"/>
      <c r="G121" s="45"/>
      <c r="H121" s="57"/>
      <c r="J121" s="4"/>
      <c r="K121" s="5"/>
      <c r="L121" s="4"/>
      <c r="O121" s="4"/>
      <c r="P121" s="5"/>
      <c r="Q121" s="4"/>
      <c r="T121" s="4"/>
      <c r="U121" s="5"/>
      <c r="V121" s="4"/>
      <c r="Y121" s="4"/>
      <c r="Z121" s="5"/>
      <c r="AA121" s="4"/>
      <c r="AD121" s="4"/>
      <c r="AE121" s="5"/>
      <c r="AF121" s="4"/>
      <c r="AI121" s="4"/>
      <c r="AJ121" s="5"/>
      <c r="AK121" s="4"/>
      <c r="AN121" s="4"/>
      <c r="AO121" s="5"/>
      <c r="AP121" s="4"/>
      <c r="AS121" s="4"/>
      <c r="AT121" s="5"/>
      <c r="AU121" s="4"/>
      <c r="AX121" s="4"/>
      <c r="AY121" s="5"/>
      <c r="AZ121" s="4"/>
      <c r="BC121" s="4"/>
      <c r="BD121" s="5"/>
      <c r="BE121" s="4"/>
      <c r="BH121" s="4"/>
      <c r="BI121" s="5"/>
      <c r="BJ121" s="4"/>
      <c r="BN121" s="4"/>
      <c r="BO121" s="5"/>
      <c r="BP121" s="4"/>
    </row>
    <row r="122" spans="4:68" s="3" customFormat="1" ht="14.4" x14ac:dyDescent="0.3">
      <c r="D122" s="57"/>
      <c r="E122" s="44"/>
      <c r="F122" s="45"/>
      <c r="G122" s="45"/>
      <c r="H122" s="57"/>
      <c r="J122" s="4"/>
      <c r="K122" s="5"/>
      <c r="L122" s="4"/>
      <c r="O122" s="4"/>
      <c r="P122" s="5"/>
      <c r="Q122" s="4"/>
      <c r="T122" s="4"/>
      <c r="U122" s="5"/>
      <c r="V122" s="4"/>
      <c r="Y122" s="4"/>
      <c r="Z122" s="5"/>
      <c r="AA122" s="4"/>
      <c r="AD122" s="4"/>
      <c r="AE122" s="5"/>
      <c r="AF122" s="4"/>
      <c r="AI122" s="4"/>
      <c r="AJ122" s="5"/>
      <c r="AK122" s="4"/>
      <c r="AN122" s="4"/>
      <c r="AO122" s="5"/>
      <c r="AP122" s="4"/>
      <c r="AS122" s="4"/>
      <c r="AT122" s="5"/>
      <c r="AU122" s="4"/>
      <c r="AX122" s="4"/>
      <c r="AY122" s="5"/>
      <c r="AZ122" s="4"/>
      <c r="BC122" s="4"/>
      <c r="BD122" s="5"/>
      <c r="BE122" s="4"/>
      <c r="BH122" s="4"/>
      <c r="BI122" s="5"/>
      <c r="BJ122" s="4"/>
      <c r="BN122" s="4"/>
      <c r="BO122" s="5"/>
      <c r="BP122" s="4"/>
    </row>
    <row r="123" spans="4:68" s="3" customFormat="1" ht="14.4" x14ac:dyDescent="0.3">
      <c r="D123" s="57"/>
      <c r="E123" s="44"/>
      <c r="F123" s="45"/>
      <c r="G123" s="45"/>
      <c r="H123" s="57"/>
      <c r="J123" s="4"/>
      <c r="K123" s="5"/>
      <c r="L123" s="4"/>
      <c r="O123" s="4"/>
      <c r="P123" s="5"/>
      <c r="Q123" s="4"/>
      <c r="T123" s="4"/>
      <c r="U123" s="5"/>
      <c r="V123" s="4"/>
      <c r="Y123" s="4"/>
      <c r="Z123" s="5"/>
      <c r="AA123" s="4"/>
      <c r="AD123" s="4"/>
      <c r="AE123" s="5"/>
      <c r="AF123" s="4"/>
      <c r="AI123" s="4"/>
      <c r="AJ123" s="5"/>
      <c r="AK123" s="4"/>
      <c r="AN123" s="4"/>
      <c r="AO123" s="5"/>
      <c r="AP123" s="4"/>
      <c r="AS123" s="4"/>
      <c r="AT123" s="5"/>
      <c r="AU123" s="4"/>
      <c r="AX123" s="4"/>
      <c r="AY123" s="5"/>
      <c r="AZ123" s="4"/>
      <c r="BC123" s="4"/>
      <c r="BD123" s="5"/>
      <c r="BE123" s="4"/>
      <c r="BH123" s="4"/>
      <c r="BI123" s="5"/>
      <c r="BJ123" s="4"/>
      <c r="BN123" s="4"/>
      <c r="BO123" s="5"/>
      <c r="BP123" s="4"/>
    </row>
    <row r="124" spans="4:68" s="3" customFormat="1" ht="14.4" x14ac:dyDescent="0.3">
      <c r="D124" s="57"/>
      <c r="E124" s="44"/>
      <c r="F124" s="45"/>
      <c r="G124" s="45"/>
      <c r="H124" s="57"/>
      <c r="J124" s="4"/>
      <c r="K124" s="5"/>
      <c r="L124" s="4"/>
      <c r="O124" s="4"/>
      <c r="P124" s="5"/>
      <c r="Q124" s="4"/>
      <c r="T124" s="4"/>
      <c r="U124" s="5"/>
      <c r="V124" s="4"/>
      <c r="Y124" s="4"/>
      <c r="Z124" s="5"/>
      <c r="AA124" s="4"/>
      <c r="AD124" s="4"/>
      <c r="AE124" s="5"/>
      <c r="AF124" s="4"/>
      <c r="AI124" s="4"/>
      <c r="AJ124" s="5"/>
      <c r="AK124" s="4"/>
      <c r="AN124" s="4"/>
      <c r="AO124" s="5"/>
      <c r="AP124" s="4"/>
      <c r="AS124" s="4"/>
      <c r="AT124" s="5"/>
      <c r="AU124" s="4"/>
      <c r="AX124" s="4"/>
      <c r="AY124" s="5"/>
      <c r="AZ124" s="4"/>
      <c r="BC124" s="4"/>
      <c r="BD124" s="5"/>
      <c r="BE124" s="4"/>
      <c r="BH124" s="4"/>
      <c r="BI124" s="5"/>
      <c r="BJ124" s="4"/>
      <c r="BN124" s="4"/>
      <c r="BO124" s="5"/>
      <c r="BP124" s="4"/>
    </row>
    <row r="125" spans="4:68" s="3" customFormat="1" ht="14.4" x14ac:dyDescent="0.3">
      <c r="D125" s="57"/>
      <c r="E125" s="44"/>
      <c r="F125" s="45"/>
      <c r="G125" s="45"/>
      <c r="H125" s="57"/>
      <c r="J125" s="4"/>
      <c r="K125" s="5"/>
      <c r="L125" s="4"/>
      <c r="O125" s="4"/>
      <c r="P125" s="5"/>
      <c r="Q125" s="4"/>
      <c r="T125" s="4"/>
      <c r="U125" s="5"/>
      <c r="V125" s="4"/>
      <c r="Y125" s="4"/>
      <c r="Z125" s="5"/>
      <c r="AA125" s="4"/>
      <c r="AD125" s="4"/>
      <c r="AE125" s="5"/>
      <c r="AF125" s="4"/>
      <c r="AI125" s="4"/>
      <c r="AJ125" s="5"/>
      <c r="AK125" s="4"/>
      <c r="AN125" s="4"/>
      <c r="AO125" s="5"/>
      <c r="AP125" s="4"/>
      <c r="AS125" s="4"/>
      <c r="AT125" s="5"/>
      <c r="AU125" s="4"/>
      <c r="AX125" s="4"/>
      <c r="AY125" s="5"/>
      <c r="AZ125" s="4"/>
      <c r="BC125" s="4"/>
      <c r="BD125" s="5"/>
      <c r="BE125" s="4"/>
      <c r="BH125" s="4"/>
      <c r="BI125" s="5"/>
      <c r="BJ125" s="4"/>
      <c r="BN125" s="4"/>
      <c r="BO125" s="5"/>
      <c r="BP125" s="4"/>
    </row>
    <row r="126" spans="4:68" s="3" customFormat="1" ht="14.4" x14ac:dyDescent="0.3">
      <c r="D126" s="57"/>
      <c r="E126" s="44"/>
      <c r="F126" s="45"/>
      <c r="G126" s="45"/>
      <c r="H126" s="57"/>
      <c r="J126" s="4"/>
      <c r="K126" s="5"/>
      <c r="L126" s="4"/>
      <c r="O126" s="4"/>
      <c r="P126" s="5"/>
      <c r="Q126" s="4"/>
      <c r="T126" s="4"/>
      <c r="U126" s="5"/>
      <c r="V126" s="4"/>
      <c r="Y126" s="4"/>
      <c r="Z126" s="5"/>
      <c r="AA126" s="4"/>
      <c r="AD126" s="4"/>
      <c r="AE126" s="5"/>
      <c r="AF126" s="4"/>
      <c r="AI126" s="4"/>
      <c r="AJ126" s="5"/>
      <c r="AK126" s="4"/>
      <c r="AN126" s="4"/>
      <c r="AO126" s="5"/>
      <c r="AP126" s="4"/>
      <c r="AS126" s="4"/>
      <c r="AT126" s="5"/>
      <c r="AU126" s="4"/>
      <c r="AX126" s="4"/>
      <c r="AY126" s="5"/>
      <c r="AZ126" s="4"/>
      <c r="BC126" s="4"/>
      <c r="BD126" s="5"/>
      <c r="BE126" s="4"/>
      <c r="BH126" s="4"/>
      <c r="BI126" s="5"/>
      <c r="BJ126" s="4"/>
      <c r="BN126" s="4"/>
      <c r="BO126" s="5"/>
      <c r="BP126" s="4"/>
    </row>
    <row r="127" spans="4:68" s="3" customFormat="1" ht="14.4" x14ac:dyDescent="0.3">
      <c r="D127" s="57"/>
      <c r="E127" s="44"/>
      <c r="F127" s="45"/>
      <c r="G127" s="45"/>
      <c r="H127" s="57"/>
      <c r="J127" s="4"/>
      <c r="K127" s="5"/>
      <c r="L127" s="4"/>
      <c r="O127" s="4"/>
      <c r="P127" s="5"/>
      <c r="Q127" s="4"/>
      <c r="T127" s="4"/>
      <c r="U127" s="5"/>
      <c r="V127" s="4"/>
      <c r="Y127" s="4"/>
      <c r="Z127" s="5"/>
      <c r="AA127" s="4"/>
      <c r="AD127" s="4"/>
      <c r="AE127" s="5"/>
      <c r="AF127" s="4"/>
      <c r="AI127" s="4"/>
      <c r="AJ127" s="5"/>
      <c r="AK127" s="4"/>
      <c r="AN127" s="4"/>
      <c r="AO127" s="5"/>
      <c r="AP127" s="4"/>
      <c r="AS127" s="4"/>
      <c r="AT127" s="5"/>
      <c r="AU127" s="4"/>
      <c r="AX127" s="4"/>
      <c r="AY127" s="5"/>
      <c r="AZ127" s="4"/>
      <c r="BC127" s="4"/>
      <c r="BD127" s="5"/>
      <c r="BE127" s="4"/>
      <c r="BH127" s="4"/>
      <c r="BI127" s="5"/>
      <c r="BJ127" s="4"/>
      <c r="BN127" s="4"/>
      <c r="BO127" s="5"/>
      <c r="BP127" s="4"/>
    </row>
    <row r="128" spans="4:68" s="3" customFormat="1" ht="14.4" x14ac:dyDescent="0.3">
      <c r="D128" s="57"/>
      <c r="E128" s="44"/>
      <c r="F128" s="45"/>
      <c r="G128" s="45"/>
      <c r="H128" s="57"/>
      <c r="J128" s="4"/>
      <c r="K128" s="5"/>
      <c r="L128" s="4"/>
      <c r="O128" s="4"/>
      <c r="P128" s="5"/>
      <c r="Q128" s="4"/>
      <c r="T128" s="4"/>
      <c r="U128" s="5"/>
      <c r="V128" s="4"/>
      <c r="Y128" s="4"/>
      <c r="Z128" s="5"/>
      <c r="AA128" s="4"/>
      <c r="AD128" s="4"/>
      <c r="AE128" s="5"/>
      <c r="AF128" s="4"/>
      <c r="AI128" s="4"/>
      <c r="AJ128" s="5"/>
      <c r="AK128" s="4"/>
      <c r="AN128" s="4"/>
      <c r="AO128" s="5"/>
      <c r="AP128" s="4"/>
      <c r="AS128" s="4"/>
      <c r="AT128" s="5"/>
      <c r="AU128" s="4"/>
      <c r="AX128" s="4"/>
      <c r="AY128" s="5"/>
      <c r="AZ128" s="4"/>
      <c r="BC128" s="4"/>
      <c r="BD128" s="5"/>
      <c r="BE128" s="4"/>
      <c r="BH128" s="4"/>
      <c r="BI128" s="5"/>
      <c r="BJ128" s="4"/>
      <c r="BN128" s="4"/>
      <c r="BO128" s="5"/>
      <c r="BP128" s="4"/>
    </row>
    <row r="129" spans="4:68" s="3" customFormat="1" ht="14.4" x14ac:dyDescent="0.3">
      <c r="D129" s="57"/>
      <c r="E129" s="44"/>
      <c r="F129" s="45"/>
      <c r="G129" s="45"/>
      <c r="H129" s="57"/>
      <c r="J129" s="4"/>
      <c r="K129" s="5"/>
      <c r="L129" s="4"/>
      <c r="O129" s="4"/>
      <c r="P129" s="5"/>
      <c r="Q129" s="4"/>
      <c r="T129" s="4"/>
      <c r="U129" s="5"/>
      <c r="V129" s="4"/>
      <c r="Y129" s="4"/>
      <c r="Z129" s="5"/>
      <c r="AA129" s="4"/>
      <c r="AD129" s="4"/>
      <c r="AE129" s="5"/>
      <c r="AF129" s="4"/>
      <c r="AI129" s="4"/>
      <c r="AJ129" s="5"/>
      <c r="AK129" s="4"/>
      <c r="AN129" s="4"/>
      <c r="AO129" s="5"/>
      <c r="AP129" s="4"/>
      <c r="AS129" s="4"/>
      <c r="AT129" s="5"/>
      <c r="AU129" s="4"/>
      <c r="AX129" s="4"/>
      <c r="AY129" s="5"/>
      <c r="AZ129" s="4"/>
      <c r="BC129" s="4"/>
      <c r="BD129" s="5"/>
      <c r="BE129" s="4"/>
      <c r="BH129" s="4"/>
      <c r="BI129" s="5"/>
      <c r="BJ129" s="4"/>
      <c r="BN129" s="4"/>
      <c r="BO129" s="5"/>
      <c r="BP129" s="4"/>
    </row>
    <row r="130" spans="4:68" s="3" customFormat="1" ht="14.4" x14ac:dyDescent="0.3">
      <c r="D130" s="57"/>
      <c r="E130" s="44"/>
      <c r="F130" s="45"/>
      <c r="G130" s="45"/>
      <c r="H130" s="57"/>
      <c r="J130" s="4"/>
      <c r="K130" s="5"/>
      <c r="L130" s="4"/>
      <c r="O130" s="4"/>
      <c r="P130" s="5"/>
      <c r="Q130" s="4"/>
      <c r="T130" s="4"/>
      <c r="U130" s="5"/>
      <c r="V130" s="4"/>
      <c r="Y130" s="4"/>
      <c r="Z130" s="5"/>
      <c r="AA130" s="4"/>
      <c r="AD130" s="4"/>
      <c r="AE130" s="5"/>
      <c r="AF130" s="4"/>
      <c r="AI130" s="4"/>
      <c r="AJ130" s="5"/>
      <c r="AK130" s="4"/>
      <c r="AN130" s="4"/>
      <c r="AO130" s="5"/>
      <c r="AP130" s="4"/>
      <c r="AS130" s="4"/>
      <c r="AT130" s="5"/>
      <c r="AU130" s="4"/>
      <c r="AX130" s="4"/>
      <c r="AY130" s="5"/>
      <c r="AZ130" s="4"/>
      <c r="BC130" s="4"/>
      <c r="BD130" s="5"/>
      <c r="BE130" s="4"/>
      <c r="BH130" s="4"/>
      <c r="BI130" s="5"/>
      <c r="BJ130" s="4"/>
      <c r="BN130" s="4"/>
      <c r="BO130" s="5"/>
      <c r="BP130" s="4"/>
    </row>
    <row r="131" spans="4:68" s="3" customFormat="1" ht="14.4" x14ac:dyDescent="0.3">
      <c r="D131" s="57"/>
      <c r="E131" s="44"/>
      <c r="F131" s="45"/>
      <c r="G131" s="45"/>
      <c r="H131" s="57"/>
      <c r="J131" s="4"/>
      <c r="K131" s="5"/>
      <c r="L131" s="4"/>
      <c r="O131" s="4"/>
      <c r="P131" s="5"/>
      <c r="Q131" s="4"/>
      <c r="T131" s="4"/>
      <c r="U131" s="5"/>
      <c r="V131" s="4"/>
      <c r="Y131" s="4"/>
      <c r="Z131" s="5"/>
      <c r="AA131" s="4"/>
      <c r="AD131" s="4"/>
      <c r="AE131" s="5"/>
      <c r="AF131" s="4"/>
      <c r="AI131" s="4"/>
      <c r="AJ131" s="5"/>
      <c r="AK131" s="4"/>
      <c r="AN131" s="4"/>
      <c r="AO131" s="5"/>
      <c r="AP131" s="4"/>
      <c r="AS131" s="4"/>
      <c r="AT131" s="5"/>
      <c r="AU131" s="4"/>
      <c r="AX131" s="4"/>
      <c r="AY131" s="5"/>
      <c r="AZ131" s="4"/>
      <c r="BC131" s="4"/>
      <c r="BD131" s="5"/>
      <c r="BE131" s="4"/>
      <c r="BH131" s="4"/>
      <c r="BI131" s="5"/>
      <c r="BJ131" s="4"/>
      <c r="BN131" s="4"/>
      <c r="BO131" s="5"/>
      <c r="BP131" s="4"/>
    </row>
    <row r="132" spans="4:68" s="3" customFormat="1" ht="14.4" x14ac:dyDescent="0.3">
      <c r="D132" s="57"/>
      <c r="E132" s="44"/>
      <c r="F132" s="45"/>
      <c r="G132" s="45"/>
      <c r="H132" s="57"/>
      <c r="J132" s="4"/>
      <c r="K132" s="5"/>
      <c r="L132" s="4"/>
      <c r="O132" s="4"/>
      <c r="P132" s="5"/>
      <c r="Q132" s="4"/>
      <c r="T132" s="4"/>
      <c r="U132" s="5"/>
      <c r="V132" s="4"/>
      <c r="Y132" s="4"/>
      <c r="Z132" s="5"/>
      <c r="AA132" s="4"/>
      <c r="AD132" s="4"/>
      <c r="AE132" s="5"/>
      <c r="AF132" s="4"/>
      <c r="AI132" s="4"/>
      <c r="AJ132" s="5"/>
      <c r="AK132" s="4"/>
      <c r="AN132" s="4"/>
      <c r="AO132" s="5"/>
      <c r="AP132" s="4"/>
      <c r="AS132" s="4"/>
      <c r="AT132" s="5"/>
      <c r="AU132" s="4"/>
      <c r="AX132" s="4"/>
      <c r="AY132" s="5"/>
      <c r="AZ132" s="4"/>
      <c r="BC132" s="4"/>
      <c r="BD132" s="5"/>
      <c r="BE132" s="4"/>
      <c r="BH132" s="4"/>
      <c r="BI132" s="5"/>
      <c r="BJ132" s="4"/>
      <c r="BN132" s="4"/>
      <c r="BO132" s="5"/>
      <c r="BP132" s="4"/>
    </row>
    <row r="133" spans="4:68" s="3" customFormat="1" ht="14.4" x14ac:dyDescent="0.3">
      <c r="D133" s="57"/>
      <c r="E133" s="44"/>
      <c r="F133" s="45"/>
      <c r="G133" s="45"/>
      <c r="H133" s="57"/>
      <c r="J133" s="4"/>
      <c r="K133" s="5"/>
      <c r="L133" s="4"/>
      <c r="O133" s="4"/>
      <c r="P133" s="5"/>
      <c r="Q133" s="4"/>
      <c r="T133" s="4"/>
      <c r="U133" s="5"/>
      <c r="V133" s="4"/>
      <c r="Y133" s="4"/>
      <c r="Z133" s="5"/>
      <c r="AA133" s="4"/>
      <c r="AD133" s="4"/>
      <c r="AE133" s="5"/>
      <c r="AF133" s="4"/>
      <c r="AI133" s="4"/>
      <c r="AJ133" s="5"/>
      <c r="AK133" s="4"/>
      <c r="AN133" s="4"/>
      <c r="AO133" s="5"/>
      <c r="AP133" s="4"/>
      <c r="AS133" s="4"/>
      <c r="AT133" s="5"/>
      <c r="AU133" s="4"/>
      <c r="AX133" s="4"/>
      <c r="AY133" s="5"/>
      <c r="AZ133" s="4"/>
      <c r="BC133" s="4"/>
      <c r="BD133" s="5"/>
      <c r="BE133" s="4"/>
      <c r="BH133" s="4"/>
      <c r="BI133" s="5"/>
      <c r="BJ133" s="4"/>
      <c r="BN133" s="4"/>
      <c r="BO133" s="5"/>
      <c r="BP133" s="4"/>
    </row>
    <row r="134" spans="4:68" s="3" customFormat="1" ht="14.4" x14ac:dyDescent="0.3">
      <c r="D134" s="57"/>
      <c r="E134" s="44"/>
      <c r="F134" s="45"/>
      <c r="G134" s="45"/>
      <c r="H134" s="57"/>
      <c r="J134" s="4"/>
      <c r="K134" s="5"/>
      <c r="L134" s="4"/>
      <c r="O134" s="4"/>
      <c r="P134" s="5"/>
      <c r="Q134" s="4"/>
      <c r="T134" s="4"/>
      <c r="U134" s="5"/>
      <c r="V134" s="4"/>
      <c r="Y134" s="4"/>
      <c r="Z134" s="5"/>
      <c r="AA134" s="4"/>
      <c r="AD134" s="4"/>
      <c r="AE134" s="5"/>
      <c r="AF134" s="4"/>
      <c r="AI134" s="4"/>
      <c r="AJ134" s="5"/>
      <c r="AK134" s="4"/>
      <c r="AN134" s="4"/>
      <c r="AO134" s="5"/>
      <c r="AP134" s="4"/>
      <c r="AS134" s="4"/>
      <c r="AT134" s="5"/>
      <c r="AU134" s="4"/>
      <c r="AX134" s="4"/>
      <c r="AY134" s="5"/>
      <c r="AZ134" s="4"/>
      <c r="BC134" s="4"/>
      <c r="BD134" s="5"/>
      <c r="BE134" s="4"/>
      <c r="BH134" s="4"/>
      <c r="BI134" s="5"/>
      <c r="BJ134" s="4"/>
      <c r="BN134" s="4"/>
      <c r="BO134" s="5"/>
      <c r="BP134" s="4"/>
    </row>
    <row r="135" spans="4:68" s="3" customFormat="1" ht="14.4" x14ac:dyDescent="0.3">
      <c r="D135" s="57"/>
      <c r="E135" s="44"/>
      <c r="F135" s="45"/>
      <c r="G135" s="45"/>
      <c r="H135" s="57"/>
      <c r="J135" s="4"/>
      <c r="K135" s="5"/>
      <c r="L135" s="4"/>
      <c r="O135" s="4"/>
      <c r="P135" s="5"/>
      <c r="Q135" s="4"/>
      <c r="T135" s="4"/>
      <c r="U135" s="5"/>
      <c r="V135" s="4"/>
      <c r="Y135" s="4"/>
      <c r="Z135" s="5"/>
      <c r="AA135" s="4"/>
      <c r="AD135" s="4"/>
      <c r="AE135" s="5"/>
      <c r="AF135" s="4"/>
      <c r="AI135" s="4"/>
      <c r="AJ135" s="5"/>
      <c r="AK135" s="4"/>
      <c r="AN135" s="4"/>
      <c r="AO135" s="5"/>
      <c r="AP135" s="4"/>
      <c r="AS135" s="4"/>
      <c r="AT135" s="5"/>
      <c r="AU135" s="4"/>
      <c r="AX135" s="4"/>
      <c r="AY135" s="5"/>
      <c r="AZ135" s="4"/>
      <c r="BC135" s="4"/>
      <c r="BD135" s="5"/>
      <c r="BE135" s="4"/>
      <c r="BH135" s="4"/>
      <c r="BI135" s="5"/>
      <c r="BJ135" s="4"/>
      <c r="BN135" s="4"/>
      <c r="BO135" s="5"/>
      <c r="BP135" s="4"/>
    </row>
    <row r="136" spans="4:68" s="3" customFormat="1" ht="14.4" x14ac:dyDescent="0.3">
      <c r="D136" s="57"/>
      <c r="E136" s="44"/>
      <c r="F136" s="45"/>
      <c r="G136" s="45"/>
      <c r="H136" s="57"/>
      <c r="J136" s="4"/>
      <c r="K136" s="5"/>
      <c r="L136" s="4"/>
      <c r="O136" s="4"/>
      <c r="P136" s="5"/>
      <c r="Q136" s="4"/>
      <c r="T136" s="4"/>
      <c r="U136" s="5"/>
      <c r="V136" s="4"/>
      <c r="Y136" s="4"/>
      <c r="Z136" s="5"/>
      <c r="AA136" s="4"/>
      <c r="AD136" s="4"/>
      <c r="AE136" s="5"/>
      <c r="AF136" s="4"/>
      <c r="AI136" s="4"/>
      <c r="AJ136" s="5"/>
      <c r="AK136" s="4"/>
      <c r="AN136" s="4"/>
      <c r="AO136" s="5"/>
      <c r="AP136" s="4"/>
      <c r="AS136" s="4"/>
      <c r="AT136" s="5"/>
      <c r="AU136" s="4"/>
      <c r="AX136" s="4"/>
      <c r="AY136" s="5"/>
      <c r="AZ136" s="4"/>
      <c r="BC136" s="4"/>
      <c r="BD136" s="5"/>
      <c r="BE136" s="4"/>
      <c r="BH136" s="4"/>
      <c r="BI136" s="5"/>
      <c r="BJ136" s="4"/>
      <c r="BN136" s="4"/>
      <c r="BO136" s="5"/>
      <c r="BP136" s="4"/>
    </row>
    <row r="137" spans="4:68" s="3" customFormat="1" ht="14.4" x14ac:dyDescent="0.3">
      <c r="D137" s="57"/>
      <c r="E137" s="44"/>
      <c r="F137" s="45"/>
      <c r="G137" s="45"/>
      <c r="H137" s="57"/>
      <c r="J137" s="4"/>
      <c r="K137" s="5"/>
      <c r="L137" s="4"/>
      <c r="O137" s="4"/>
      <c r="P137" s="5"/>
      <c r="Q137" s="4"/>
      <c r="T137" s="4"/>
      <c r="U137" s="5"/>
      <c r="V137" s="4"/>
      <c r="Y137" s="4"/>
      <c r="Z137" s="5"/>
      <c r="AA137" s="4"/>
      <c r="AD137" s="4"/>
      <c r="AE137" s="5"/>
      <c r="AF137" s="4"/>
      <c r="AI137" s="4"/>
      <c r="AJ137" s="5"/>
      <c r="AK137" s="4"/>
      <c r="AN137" s="4"/>
      <c r="AO137" s="5"/>
      <c r="AP137" s="4"/>
      <c r="AS137" s="4"/>
      <c r="AT137" s="5"/>
      <c r="AU137" s="4"/>
      <c r="AX137" s="4"/>
      <c r="AY137" s="5"/>
      <c r="AZ137" s="4"/>
      <c r="BC137" s="4"/>
      <c r="BD137" s="5"/>
      <c r="BE137" s="4"/>
      <c r="BH137" s="4"/>
      <c r="BI137" s="5"/>
      <c r="BJ137" s="4"/>
      <c r="BN137" s="4"/>
      <c r="BO137" s="5"/>
      <c r="BP137" s="4"/>
    </row>
    <row r="138" spans="4:68" s="3" customFormat="1" ht="14.4" x14ac:dyDescent="0.3">
      <c r="D138" s="57"/>
      <c r="E138" s="44"/>
      <c r="F138" s="45"/>
      <c r="G138" s="45"/>
      <c r="H138" s="57"/>
      <c r="J138" s="4"/>
      <c r="K138" s="5"/>
      <c r="L138" s="4"/>
      <c r="O138" s="4"/>
      <c r="P138" s="5"/>
      <c r="Q138" s="4"/>
      <c r="T138" s="4"/>
      <c r="U138" s="5"/>
      <c r="V138" s="4"/>
      <c r="Y138" s="4"/>
      <c r="Z138" s="5"/>
      <c r="AA138" s="4"/>
      <c r="AD138" s="4"/>
      <c r="AE138" s="5"/>
      <c r="AF138" s="4"/>
      <c r="AI138" s="4"/>
      <c r="AJ138" s="5"/>
      <c r="AK138" s="4"/>
      <c r="AN138" s="4"/>
      <c r="AO138" s="5"/>
      <c r="AP138" s="4"/>
      <c r="AS138" s="4"/>
      <c r="AT138" s="5"/>
      <c r="AU138" s="4"/>
      <c r="AX138" s="4"/>
      <c r="AY138" s="5"/>
      <c r="AZ138" s="4"/>
      <c r="BC138" s="4"/>
      <c r="BD138" s="5"/>
      <c r="BE138" s="4"/>
      <c r="BH138" s="4"/>
      <c r="BI138" s="5"/>
      <c r="BJ138" s="4"/>
      <c r="BN138" s="4"/>
      <c r="BO138" s="5"/>
      <c r="BP138" s="4"/>
    </row>
    <row r="139" spans="4:68" s="3" customFormat="1" ht="14.4" x14ac:dyDescent="0.3">
      <c r="D139" s="57"/>
      <c r="E139" s="44"/>
      <c r="F139" s="45"/>
      <c r="G139" s="45"/>
      <c r="H139" s="57"/>
      <c r="J139" s="4"/>
      <c r="K139" s="5"/>
      <c r="L139" s="4"/>
      <c r="O139" s="4"/>
      <c r="P139" s="5"/>
      <c r="Q139" s="4"/>
      <c r="T139" s="4"/>
      <c r="U139" s="5"/>
      <c r="V139" s="4"/>
      <c r="Y139" s="4"/>
      <c r="Z139" s="5"/>
      <c r="AA139" s="4"/>
      <c r="AD139" s="4"/>
      <c r="AE139" s="5"/>
      <c r="AF139" s="4"/>
      <c r="AI139" s="4"/>
      <c r="AJ139" s="5"/>
      <c r="AK139" s="4"/>
      <c r="AN139" s="4"/>
      <c r="AO139" s="5"/>
      <c r="AP139" s="4"/>
      <c r="AS139" s="4"/>
      <c r="AT139" s="5"/>
      <c r="AU139" s="4"/>
      <c r="AX139" s="4"/>
      <c r="AY139" s="5"/>
      <c r="AZ139" s="4"/>
      <c r="BC139" s="4"/>
      <c r="BD139" s="5"/>
      <c r="BE139" s="4"/>
      <c r="BH139" s="4"/>
      <c r="BI139" s="5"/>
      <c r="BJ139" s="4"/>
      <c r="BN139" s="4"/>
      <c r="BO139" s="5"/>
      <c r="BP139" s="4"/>
    </row>
    <row r="140" spans="4:68" s="3" customFormat="1" ht="14.4" x14ac:dyDescent="0.3">
      <c r="D140" s="57"/>
      <c r="E140" s="44"/>
      <c r="F140" s="45"/>
      <c r="G140" s="45"/>
      <c r="H140" s="57"/>
      <c r="J140" s="4"/>
      <c r="K140" s="5"/>
      <c r="L140" s="4"/>
      <c r="O140" s="4"/>
      <c r="P140" s="5"/>
      <c r="Q140" s="4"/>
      <c r="T140" s="4"/>
      <c r="U140" s="5"/>
      <c r="V140" s="4"/>
      <c r="Y140" s="4"/>
      <c r="Z140" s="5"/>
      <c r="AA140" s="4"/>
      <c r="AD140" s="4"/>
      <c r="AE140" s="5"/>
      <c r="AF140" s="4"/>
      <c r="AI140" s="4"/>
      <c r="AJ140" s="5"/>
      <c r="AK140" s="4"/>
      <c r="AN140" s="4"/>
      <c r="AO140" s="5"/>
      <c r="AP140" s="4"/>
      <c r="AS140" s="4"/>
      <c r="AT140" s="5"/>
      <c r="AU140" s="4"/>
      <c r="AX140" s="4"/>
      <c r="AY140" s="5"/>
      <c r="AZ140" s="4"/>
      <c r="BC140" s="4"/>
      <c r="BD140" s="5"/>
      <c r="BE140" s="4"/>
      <c r="BH140" s="4"/>
      <c r="BI140" s="5"/>
      <c r="BJ140" s="4"/>
      <c r="BN140" s="4"/>
      <c r="BO140" s="5"/>
      <c r="BP140" s="4"/>
    </row>
    <row r="141" spans="4:68" s="3" customFormat="1" ht="14.4" x14ac:dyDescent="0.3">
      <c r="D141" s="57"/>
      <c r="E141" s="44"/>
      <c r="F141" s="45"/>
      <c r="G141" s="45"/>
      <c r="H141" s="57"/>
      <c r="J141" s="4"/>
      <c r="K141" s="5"/>
      <c r="L141" s="4"/>
      <c r="O141" s="4"/>
      <c r="P141" s="5"/>
      <c r="Q141" s="4"/>
      <c r="T141" s="4"/>
      <c r="U141" s="5"/>
      <c r="V141" s="4"/>
      <c r="Y141" s="4"/>
      <c r="Z141" s="5"/>
      <c r="AA141" s="4"/>
      <c r="AD141" s="4"/>
      <c r="AE141" s="5"/>
      <c r="AF141" s="4"/>
      <c r="AI141" s="4"/>
      <c r="AJ141" s="5"/>
      <c r="AK141" s="4"/>
      <c r="AN141" s="4"/>
      <c r="AO141" s="5"/>
      <c r="AP141" s="4"/>
      <c r="AS141" s="4"/>
      <c r="AT141" s="5"/>
      <c r="AU141" s="4"/>
      <c r="AX141" s="4"/>
      <c r="AY141" s="5"/>
      <c r="AZ141" s="4"/>
      <c r="BC141" s="4"/>
      <c r="BD141" s="5"/>
      <c r="BE141" s="4"/>
      <c r="BH141" s="4"/>
      <c r="BI141" s="5"/>
      <c r="BJ141" s="4"/>
      <c r="BN141" s="4"/>
      <c r="BO141" s="5"/>
      <c r="BP141" s="4"/>
    </row>
    <row r="142" spans="4:68" s="3" customFormat="1" ht="14.4" x14ac:dyDescent="0.3">
      <c r="D142" s="57"/>
      <c r="E142" s="44"/>
      <c r="F142" s="45"/>
      <c r="G142" s="45"/>
      <c r="H142" s="57"/>
      <c r="J142" s="4"/>
      <c r="K142" s="5"/>
      <c r="L142" s="4"/>
      <c r="O142" s="4"/>
      <c r="P142" s="5"/>
      <c r="Q142" s="4"/>
      <c r="T142" s="4"/>
      <c r="U142" s="5"/>
      <c r="V142" s="4"/>
      <c r="Y142" s="4"/>
      <c r="Z142" s="5"/>
      <c r="AA142" s="4"/>
      <c r="AD142" s="4"/>
      <c r="AE142" s="5"/>
      <c r="AF142" s="4"/>
      <c r="AI142" s="4"/>
      <c r="AJ142" s="5"/>
      <c r="AK142" s="4"/>
      <c r="AN142" s="4"/>
      <c r="AO142" s="5"/>
      <c r="AP142" s="4"/>
      <c r="AS142" s="4"/>
      <c r="AT142" s="5"/>
      <c r="AU142" s="4"/>
      <c r="AX142" s="4"/>
      <c r="AY142" s="5"/>
      <c r="AZ142" s="4"/>
      <c r="BC142" s="4"/>
      <c r="BD142" s="5"/>
      <c r="BE142" s="4"/>
      <c r="BH142" s="4"/>
      <c r="BI142" s="5"/>
      <c r="BJ142" s="4"/>
      <c r="BN142" s="4"/>
      <c r="BO142" s="5"/>
      <c r="BP142" s="4"/>
    </row>
    <row r="143" spans="4:68" s="3" customFormat="1" ht="14.4" x14ac:dyDescent="0.3">
      <c r="D143" s="57"/>
      <c r="E143" s="44"/>
      <c r="F143" s="45"/>
      <c r="G143" s="45"/>
      <c r="H143" s="57"/>
      <c r="J143" s="4"/>
      <c r="K143" s="5"/>
      <c r="L143" s="4"/>
      <c r="O143" s="4"/>
      <c r="P143" s="5"/>
      <c r="Q143" s="4"/>
      <c r="T143" s="4"/>
      <c r="U143" s="5"/>
      <c r="V143" s="4"/>
      <c r="Y143" s="4"/>
      <c r="Z143" s="5"/>
      <c r="AA143" s="4"/>
      <c r="AD143" s="4"/>
      <c r="AE143" s="5"/>
      <c r="AF143" s="4"/>
      <c r="AI143" s="4"/>
      <c r="AJ143" s="5"/>
      <c r="AK143" s="4"/>
      <c r="AN143" s="4"/>
      <c r="AO143" s="5"/>
      <c r="AP143" s="4"/>
      <c r="AS143" s="4"/>
      <c r="AT143" s="5"/>
      <c r="AU143" s="4"/>
      <c r="AX143" s="4"/>
      <c r="AY143" s="5"/>
      <c r="AZ143" s="4"/>
      <c r="BC143" s="4"/>
      <c r="BD143" s="5"/>
      <c r="BE143" s="4"/>
      <c r="BH143" s="4"/>
      <c r="BI143" s="5"/>
      <c r="BJ143" s="4"/>
      <c r="BN143" s="4"/>
      <c r="BO143" s="5"/>
      <c r="BP143" s="4"/>
    </row>
    <row r="144" spans="4:68" s="3" customFormat="1" ht="14.4" x14ac:dyDescent="0.3">
      <c r="D144" s="57"/>
      <c r="E144" s="44"/>
      <c r="F144" s="45"/>
      <c r="G144" s="45"/>
      <c r="H144" s="57"/>
      <c r="J144" s="4"/>
      <c r="K144" s="5"/>
      <c r="L144" s="4"/>
      <c r="O144" s="4"/>
      <c r="P144" s="5"/>
      <c r="Q144" s="4"/>
      <c r="T144" s="4"/>
      <c r="U144" s="5"/>
      <c r="V144" s="4"/>
      <c r="Y144" s="4"/>
      <c r="Z144" s="5"/>
      <c r="AA144" s="4"/>
      <c r="AD144" s="4"/>
      <c r="AE144" s="5"/>
      <c r="AF144" s="4"/>
      <c r="AI144" s="4"/>
      <c r="AJ144" s="5"/>
      <c r="AK144" s="4"/>
      <c r="AN144" s="4"/>
      <c r="AO144" s="5"/>
      <c r="AP144" s="4"/>
      <c r="AS144" s="4"/>
      <c r="AT144" s="5"/>
      <c r="AU144" s="4"/>
      <c r="AX144" s="4"/>
      <c r="AY144" s="5"/>
      <c r="AZ144" s="4"/>
      <c r="BC144" s="4"/>
      <c r="BD144" s="5"/>
      <c r="BE144" s="4"/>
      <c r="BH144" s="4"/>
      <c r="BI144" s="5"/>
      <c r="BJ144" s="4"/>
      <c r="BN144" s="4"/>
      <c r="BO144" s="5"/>
      <c r="BP144" s="4"/>
    </row>
    <row r="145" spans="4:68" s="3" customFormat="1" ht="14.4" x14ac:dyDescent="0.3">
      <c r="D145" s="57"/>
      <c r="E145" s="44"/>
      <c r="F145" s="45"/>
      <c r="G145" s="45"/>
      <c r="H145" s="57"/>
      <c r="J145" s="4"/>
      <c r="K145" s="5"/>
      <c r="L145" s="4"/>
      <c r="O145" s="4"/>
      <c r="P145" s="5"/>
      <c r="Q145" s="4"/>
      <c r="T145" s="4"/>
      <c r="U145" s="5"/>
      <c r="V145" s="4"/>
      <c r="Y145" s="4"/>
      <c r="Z145" s="5"/>
      <c r="AA145" s="4"/>
      <c r="AD145" s="4"/>
      <c r="AE145" s="5"/>
      <c r="AF145" s="4"/>
      <c r="AI145" s="4"/>
      <c r="AJ145" s="5"/>
      <c r="AK145" s="4"/>
      <c r="AN145" s="4"/>
      <c r="AO145" s="5"/>
      <c r="AP145" s="4"/>
      <c r="AS145" s="4"/>
      <c r="AT145" s="5"/>
      <c r="AU145" s="4"/>
      <c r="AX145" s="4"/>
      <c r="AY145" s="5"/>
      <c r="AZ145" s="4"/>
      <c r="BC145" s="4"/>
      <c r="BD145" s="5"/>
      <c r="BE145" s="4"/>
      <c r="BH145" s="4"/>
      <c r="BI145" s="5"/>
      <c r="BJ145" s="4"/>
      <c r="BN145" s="4"/>
      <c r="BO145" s="5"/>
      <c r="BP145" s="4"/>
    </row>
    <row r="146" spans="4:68" s="3" customFormat="1" ht="14.4" x14ac:dyDescent="0.3">
      <c r="D146" s="57"/>
      <c r="E146" s="44"/>
      <c r="F146" s="45"/>
      <c r="G146" s="45"/>
      <c r="H146" s="57"/>
      <c r="J146" s="4"/>
      <c r="K146" s="5"/>
      <c r="L146" s="4"/>
      <c r="O146" s="4"/>
      <c r="P146" s="5"/>
      <c r="Q146" s="4"/>
      <c r="T146" s="4"/>
      <c r="U146" s="5"/>
      <c r="V146" s="4"/>
      <c r="Y146" s="4"/>
      <c r="Z146" s="5"/>
      <c r="AA146" s="4"/>
      <c r="AD146" s="4"/>
      <c r="AE146" s="5"/>
      <c r="AF146" s="4"/>
      <c r="AI146" s="4"/>
      <c r="AJ146" s="5"/>
      <c r="AK146" s="4"/>
      <c r="AN146" s="4"/>
      <c r="AO146" s="5"/>
      <c r="AP146" s="4"/>
      <c r="AS146" s="4"/>
      <c r="AT146" s="5"/>
      <c r="AU146" s="4"/>
      <c r="AX146" s="4"/>
      <c r="AY146" s="5"/>
      <c r="AZ146" s="4"/>
      <c r="BC146" s="4"/>
      <c r="BD146" s="5"/>
      <c r="BE146" s="4"/>
      <c r="BH146" s="4"/>
      <c r="BI146" s="5"/>
      <c r="BJ146" s="4"/>
      <c r="BN146" s="4"/>
      <c r="BO146" s="5"/>
      <c r="BP146" s="4"/>
    </row>
    <row r="147" spans="4:68" s="3" customFormat="1" ht="14.4" x14ac:dyDescent="0.3">
      <c r="D147" s="57"/>
      <c r="E147" s="44"/>
      <c r="F147" s="45"/>
      <c r="G147" s="45"/>
      <c r="H147" s="57"/>
      <c r="J147" s="4"/>
      <c r="K147" s="5"/>
      <c r="L147" s="4"/>
      <c r="O147" s="4"/>
      <c r="P147" s="5"/>
      <c r="Q147" s="4"/>
      <c r="T147" s="4"/>
      <c r="U147" s="5"/>
      <c r="V147" s="4"/>
      <c r="Y147" s="4"/>
      <c r="Z147" s="5"/>
      <c r="AA147" s="4"/>
      <c r="AD147" s="4"/>
      <c r="AE147" s="5"/>
      <c r="AF147" s="4"/>
      <c r="AI147" s="4"/>
      <c r="AJ147" s="5"/>
      <c r="AK147" s="4"/>
      <c r="AN147" s="4"/>
      <c r="AO147" s="5"/>
      <c r="AP147" s="4"/>
      <c r="AS147" s="4"/>
      <c r="AT147" s="5"/>
      <c r="AU147" s="4"/>
      <c r="AX147" s="4"/>
      <c r="AY147" s="5"/>
      <c r="AZ147" s="4"/>
      <c r="BC147" s="4"/>
      <c r="BD147" s="5"/>
      <c r="BE147" s="4"/>
      <c r="BH147" s="4"/>
      <c r="BI147" s="5"/>
      <c r="BJ147" s="4"/>
      <c r="BN147" s="4"/>
      <c r="BO147" s="5"/>
      <c r="BP147" s="4"/>
    </row>
    <row r="148" spans="4:68" s="3" customFormat="1" ht="14.4" x14ac:dyDescent="0.3">
      <c r="D148" s="57"/>
      <c r="E148" s="44"/>
      <c r="F148" s="45"/>
      <c r="G148" s="45"/>
      <c r="H148" s="57"/>
      <c r="J148" s="4"/>
      <c r="K148" s="5"/>
      <c r="L148" s="4"/>
      <c r="O148" s="4"/>
      <c r="P148" s="5"/>
      <c r="Q148" s="4"/>
      <c r="T148" s="4"/>
      <c r="U148" s="5"/>
      <c r="V148" s="4"/>
      <c r="Y148" s="4"/>
      <c r="Z148" s="5"/>
      <c r="AA148" s="4"/>
      <c r="AD148" s="4"/>
      <c r="AE148" s="5"/>
      <c r="AF148" s="4"/>
      <c r="AI148" s="4"/>
      <c r="AJ148" s="5"/>
      <c r="AK148" s="4"/>
      <c r="AN148" s="4"/>
      <c r="AO148" s="5"/>
      <c r="AP148" s="4"/>
      <c r="AS148" s="4"/>
      <c r="AT148" s="5"/>
      <c r="AU148" s="4"/>
      <c r="AX148" s="4"/>
      <c r="AY148" s="5"/>
      <c r="AZ148" s="4"/>
      <c r="BC148" s="4"/>
      <c r="BD148" s="5"/>
      <c r="BE148" s="4"/>
      <c r="BH148" s="4"/>
      <c r="BI148" s="5"/>
      <c r="BJ148" s="4"/>
      <c r="BN148" s="4"/>
      <c r="BO148" s="5"/>
      <c r="BP148" s="4"/>
    </row>
    <row r="149" spans="4:68" s="3" customFormat="1" ht="14.4" x14ac:dyDescent="0.3">
      <c r="D149" s="57"/>
      <c r="E149" s="44"/>
      <c r="F149" s="45"/>
      <c r="G149" s="45"/>
      <c r="H149" s="57"/>
      <c r="J149" s="4"/>
      <c r="K149" s="5"/>
      <c r="L149" s="4"/>
      <c r="O149" s="4"/>
      <c r="P149" s="5"/>
      <c r="Q149" s="4"/>
      <c r="T149" s="4"/>
      <c r="U149" s="5"/>
      <c r="V149" s="4"/>
      <c r="Y149" s="4"/>
      <c r="Z149" s="5"/>
      <c r="AA149" s="4"/>
      <c r="AD149" s="4"/>
      <c r="AE149" s="5"/>
      <c r="AF149" s="4"/>
      <c r="AI149" s="4"/>
      <c r="AJ149" s="5"/>
      <c r="AK149" s="4"/>
      <c r="AN149" s="4"/>
      <c r="AO149" s="5"/>
      <c r="AP149" s="4"/>
      <c r="AS149" s="4"/>
      <c r="AT149" s="5"/>
      <c r="AU149" s="4"/>
      <c r="AX149" s="4"/>
      <c r="AY149" s="5"/>
      <c r="AZ149" s="4"/>
      <c r="BC149" s="4"/>
      <c r="BD149" s="5"/>
      <c r="BE149" s="4"/>
      <c r="BH149" s="4"/>
      <c r="BI149" s="5"/>
      <c r="BJ149" s="4"/>
      <c r="BN149" s="4"/>
      <c r="BO149" s="5"/>
      <c r="BP149" s="4"/>
    </row>
    <row r="150" spans="4:68" s="3" customFormat="1" ht="14.4" x14ac:dyDescent="0.3">
      <c r="D150" s="57"/>
      <c r="E150" s="44"/>
      <c r="F150" s="45"/>
      <c r="G150" s="45"/>
      <c r="H150" s="57"/>
      <c r="J150" s="4"/>
      <c r="K150" s="5"/>
      <c r="L150" s="4"/>
      <c r="O150" s="4"/>
      <c r="P150" s="5"/>
      <c r="Q150" s="4"/>
      <c r="T150" s="4"/>
      <c r="U150" s="5"/>
      <c r="V150" s="4"/>
      <c r="Y150" s="4"/>
      <c r="Z150" s="5"/>
      <c r="AA150" s="4"/>
      <c r="AD150" s="4"/>
      <c r="AE150" s="5"/>
      <c r="AF150" s="4"/>
      <c r="AI150" s="4"/>
      <c r="AJ150" s="5"/>
      <c r="AK150" s="4"/>
      <c r="AN150" s="4"/>
      <c r="AO150" s="5"/>
      <c r="AP150" s="4"/>
      <c r="AS150" s="4"/>
      <c r="AT150" s="5"/>
      <c r="AU150" s="4"/>
      <c r="AX150" s="4"/>
      <c r="AY150" s="5"/>
      <c r="AZ150" s="4"/>
      <c r="BC150" s="4"/>
      <c r="BD150" s="5"/>
      <c r="BE150" s="4"/>
      <c r="BH150" s="4"/>
      <c r="BI150" s="5"/>
      <c r="BJ150" s="4"/>
      <c r="BN150" s="4"/>
      <c r="BO150" s="5"/>
      <c r="BP150" s="4"/>
    </row>
    <row r="151" spans="4:68" s="3" customFormat="1" ht="14.4" x14ac:dyDescent="0.3">
      <c r="D151" s="57"/>
      <c r="E151" s="44"/>
      <c r="F151" s="45"/>
      <c r="G151" s="45"/>
      <c r="H151" s="57"/>
      <c r="J151" s="4"/>
      <c r="K151" s="5"/>
      <c r="L151" s="4"/>
      <c r="O151" s="4"/>
      <c r="P151" s="5"/>
      <c r="Q151" s="4"/>
      <c r="T151" s="4"/>
      <c r="U151" s="5"/>
      <c r="V151" s="4"/>
      <c r="Y151" s="4"/>
      <c r="Z151" s="5"/>
      <c r="AA151" s="4"/>
      <c r="AD151" s="4"/>
      <c r="AE151" s="5"/>
      <c r="AF151" s="4"/>
      <c r="AI151" s="4"/>
      <c r="AJ151" s="5"/>
      <c r="AK151" s="4"/>
      <c r="AN151" s="4"/>
      <c r="AO151" s="5"/>
      <c r="AP151" s="4"/>
      <c r="AS151" s="4"/>
      <c r="AT151" s="5"/>
      <c r="AU151" s="4"/>
      <c r="AX151" s="4"/>
      <c r="AY151" s="5"/>
      <c r="AZ151" s="4"/>
      <c r="BC151" s="4"/>
      <c r="BD151" s="5"/>
      <c r="BE151" s="4"/>
      <c r="BH151" s="4"/>
      <c r="BI151" s="5"/>
      <c r="BJ151" s="4"/>
      <c r="BN151" s="4"/>
      <c r="BO151" s="5"/>
      <c r="BP151" s="4"/>
    </row>
    <row r="152" spans="4:68" s="3" customFormat="1" ht="14.4" x14ac:dyDescent="0.3">
      <c r="D152" s="57"/>
      <c r="E152" s="44"/>
      <c r="F152" s="45"/>
      <c r="G152" s="45"/>
      <c r="H152" s="57"/>
      <c r="J152" s="4"/>
      <c r="K152" s="5"/>
      <c r="L152" s="4"/>
      <c r="O152" s="4"/>
      <c r="P152" s="5"/>
      <c r="Q152" s="4"/>
      <c r="T152" s="4"/>
      <c r="U152" s="5"/>
      <c r="V152" s="4"/>
      <c r="Y152" s="4"/>
      <c r="Z152" s="5"/>
      <c r="AA152" s="4"/>
      <c r="AD152" s="4"/>
      <c r="AE152" s="5"/>
      <c r="AF152" s="4"/>
      <c r="AI152" s="4"/>
      <c r="AJ152" s="5"/>
      <c r="AK152" s="4"/>
      <c r="AN152" s="4"/>
      <c r="AO152" s="5"/>
      <c r="AP152" s="4"/>
      <c r="AS152" s="4"/>
      <c r="AT152" s="5"/>
      <c r="AU152" s="4"/>
      <c r="AX152" s="4"/>
      <c r="AY152" s="5"/>
      <c r="AZ152" s="4"/>
      <c r="BC152" s="4"/>
      <c r="BD152" s="5"/>
      <c r="BE152" s="4"/>
      <c r="BH152" s="4"/>
      <c r="BI152" s="5"/>
      <c r="BJ152" s="4"/>
      <c r="BN152" s="4"/>
      <c r="BO152" s="5"/>
      <c r="BP152" s="4"/>
    </row>
    <row r="153" spans="4:68" s="3" customFormat="1" ht="14.4" x14ac:dyDescent="0.3">
      <c r="D153" s="57"/>
      <c r="E153" s="44"/>
      <c r="F153" s="45"/>
      <c r="G153" s="45"/>
      <c r="H153" s="57"/>
      <c r="J153" s="4"/>
      <c r="K153" s="5"/>
      <c r="L153" s="4"/>
      <c r="O153" s="4"/>
      <c r="P153" s="5"/>
      <c r="Q153" s="4"/>
      <c r="T153" s="4"/>
      <c r="U153" s="5"/>
      <c r="V153" s="4"/>
      <c r="Y153" s="4"/>
      <c r="Z153" s="5"/>
      <c r="AA153" s="4"/>
      <c r="AD153" s="4"/>
      <c r="AE153" s="5"/>
      <c r="AF153" s="4"/>
      <c r="AI153" s="4"/>
      <c r="AJ153" s="5"/>
      <c r="AK153" s="4"/>
      <c r="AN153" s="4"/>
      <c r="AO153" s="5"/>
      <c r="AP153" s="4"/>
      <c r="AS153" s="4"/>
      <c r="AT153" s="5"/>
      <c r="AU153" s="4"/>
      <c r="AX153" s="4"/>
      <c r="AY153" s="5"/>
      <c r="AZ153" s="4"/>
      <c r="BC153" s="4"/>
      <c r="BD153" s="5"/>
      <c r="BE153" s="4"/>
      <c r="BH153" s="4"/>
      <c r="BI153" s="5"/>
      <c r="BJ153" s="4"/>
      <c r="BN153" s="4"/>
      <c r="BO153" s="5"/>
      <c r="BP153" s="4"/>
    </row>
    <row r="154" spans="4:68" s="3" customFormat="1" ht="14.4" x14ac:dyDescent="0.3">
      <c r="D154" s="57"/>
      <c r="E154" s="44"/>
      <c r="F154" s="45"/>
      <c r="G154" s="45"/>
      <c r="H154" s="57"/>
      <c r="J154" s="4"/>
      <c r="K154" s="5"/>
      <c r="L154" s="4"/>
      <c r="O154" s="4"/>
      <c r="P154" s="5"/>
      <c r="Q154" s="4"/>
      <c r="T154" s="4"/>
      <c r="U154" s="5"/>
      <c r="V154" s="4"/>
      <c r="Y154" s="4"/>
      <c r="Z154" s="5"/>
      <c r="AA154" s="4"/>
      <c r="AD154" s="4"/>
      <c r="AE154" s="5"/>
      <c r="AF154" s="4"/>
      <c r="AI154" s="4"/>
      <c r="AJ154" s="5"/>
      <c r="AK154" s="4"/>
      <c r="AN154" s="4"/>
      <c r="AO154" s="5"/>
      <c r="AP154" s="4"/>
      <c r="AS154" s="4"/>
      <c r="AT154" s="5"/>
      <c r="AU154" s="4"/>
      <c r="AX154" s="4"/>
      <c r="AY154" s="5"/>
      <c r="AZ154" s="4"/>
      <c r="BC154" s="4"/>
      <c r="BD154" s="5"/>
      <c r="BE154" s="4"/>
      <c r="BH154" s="4"/>
      <c r="BI154" s="5"/>
      <c r="BJ154" s="4"/>
      <c r="BN154" s="4"/>
      <c r="BO154" s="5"/>
      <c r="BP154" s="4"/>
    </row>
    <row r="155" spans="4:68" s="3" customFormat="1" ht="14.4" x14ac:dyDescent="0.3">
      <c r="D155" s="57"/>
      <c r="E155" s="44"/>
      <c r="F155" s="45"/>
      <c r="G155" s="45"/>
      <c r="H155" s="57"/>
      <c r="J155" s="4"/>
      <c r="K155" s="5"/>
      <c r="L155" s="4"/>
      <c r="O155" s="4"/>
      <c r="P155" s="5"/>
      <c r="Q155" s="4"/>
      <c r="T155" s="4"/>
      <c r="U155" s="5"/>
      <c r="V155" s="4"/>
      <c r="Y155" s="4"/>
      <c r="Z155" s="5"/>
      <c r="AA155" s="4"/>
      <c r="AD155" s="4"/>
      <c r="AE155" s="5"/>
      <c r="AF155" s="4"/>
      <c r="AI155" s="4"/>
      <c r="AJ155" s="5"/>
      <c r="AK155" s="4"/>
      <c r="AN155" s="4"/>
      <c r="AO155" s="5"/>
      <c r="AP155" s="4"/>
      <c r="AS155" s="4"/>
      <c r="AT155" s="5"/>
      <c r="AU155" s="4"/>
      <c r="AX155" s="4"/>
      <c r="AY155" s="5"/>
      <c r="AZ155" s="4"/>
      <c r="BC155" s="4"/>
      <c r="BD155" s="5"/>
      <c r="BE155" s="4"/>
      <c r="BH155" s="4"/>
      <c r="BI155" s="5"/>
      <c r="BJ155" s="4"/>
      <c r="BN155" s="4"/>
      <c r="BO155" s="5"/>
      <c r="BP155" s="4"/>
    </row>
    <row r="156" spans="4:68" s="3" customFormat="1" ht="14.4" x14ac:dyDescent="0.3">
      <c r="D156" s="57"/>
      <c r="E156" s="44"/>
      <c r="F156" s="45"/>
      <c r="G156" s="45"/>
      <c r="H156" s="57"/>
      <c r="J156" s="4"/>
      <c r="K156" s="5"/>
      <c r="L156" s="4"/>
      <c r="O156" s="4"/>
      <c r="P156" s="5"/>
      <c r="Q156" s="4"/>
      <c r="T156" s="4"/>
      <c r="U156" s="5"/>
      <c r="V156" s="4"/>
      <c r="Y156" s="4"/>
      <c r="Z156" s="5"/>
      <c r="AA156" s="4"/>
      <c r="AD156" s="4"/>
      <c r="AE156" s="5"/>
      <c r="AF156" s="4"/>
      <c r="AI156" s="4"/>
      <c r="AJ156" s="5"/>
      <c r="AK156" s="4"/>
      <c r="AN156" s="4"/>
      <c r="AO156" s="5"/>
      <c r="AP156" s="4"/>
      <c r="AS156" s="4"/>
      <c r="AT156" s="5"/>
      <c r="AU156" s="4"/>
      <c r="AX156" s="4"/>
      <c r="AY156" s="5"/>
      <c r="AZ156" s="4"/>
      <c r="BC156" s="4"/>
      <c r="BD156" s="5"/>
      <c r="BE156" s="4"/>
      <c r="BH156" s="4"/>
      <c r="BI156" s="5"/>
      <c r="BJ156" s="4"/>
      <c r="BN156" s="4"/>
      <c r="BO156" s="5"/>
      <c r="BP156" s="4"/>
    </row>
    <row r="157" spans="4:68" s="3" customFormat="1" ht="14.4" x14ac:dyDescent="0.3">
      <c r="D157" s="57"/>
      <c r="E157" s="44"/>
      <c r="F157" s="45"/>
      <c r="G157" s="45"/>
      <c r="H157" s="57"/>
      <c r="J157" s="4"/>
      <c r="K157" s="5"/>
      <c r="L157" s="4"/>
      <c r="O157" s="4"/>
      <c r="P157" s="5"/>
      <c r="Q157" s="4"/>
      <c r="T157" s="4"/>
      <c r="U157" s="5"/>
      <c r="V157" s="4"/>
      <c r="Y157" s="4"/>
      <c r="Z157" s="5"/>
      <c r="AA157" s="4"/>
      <c r="AD157" s="4"/>
      <c r="AE157" s="5"/>
      <c r="AF157" s="4"/>
      <c r="AI157" s="4"/>
      <c r="AJ157" s="5"/>
      <c r="AK157" s="4"/>
      <c r="AN157" s="4"/>
      <c r="AO157" s="5"/>
      <c r="AP157" s="4"/>
      <c r="AS157" s="4"/>
      <c r="AT157" s="5"/>
      <c r="AU157" s="4"/>
      <c r="AX157" s="4"/>
      <c r="AY157" s="5"/>
      <c r="AZ157" s="4"/>
      <c r="BC157" s="4"/>
      <c r="BD157" s="5"/>
      <c r="BE157" s="4"/>
      <c r="BH157" s="4"/>
      <c r="BI157" s="5"/>
      <c r="BJ157" s="4"/>
      <c r="BN157" s="4"/>
      <c r="BO157" s="5"/>
      <c r="BP157" s="4"/>
    </row>
    <row r="158" spans="4:68" s="3" customFormat="1" ht="14.4" x14ac:dyDescent="0.3">
      <c r="D158" s="57"/>
      <c r="E158" s="44"/>
      <c r="F158" s="45"/>
      <c r="G158" s="45"/>
      <c r="H158" s="57"/>
      <c r="J158" s="4"/>
      <c r="K158" s="5"/>
      <c r="L158" s="4"/>
      <c r="O158" s="4"/>
      <c r="P158" s="5"/>
      <c r="Q158" s="4"/>
      <c r="T158" s="4"/>
      <c r="U158" s="5"/>
      <c r="V158" s="4"/>
      <c r="Y158" s="4"/>
      <c r="Z158" s="5"/>
      <c r="AA158" s="4"/>
      <c r="AD158" s="4"/>
      <c r="AE158" s="5"/>
      <c r="AF158" s="4"/>
      <c r="AI158" s="4"/>
      <c r="AJ158" s="5"/>
      <c r="AK158" s="4"/>
      <c r="AN158" s="4"/>
      <c r="AO158" s="5"/>
      <c r="AP158" s="4"/>
      <c r="AS158" s="4"/>
      <c r="AT158" s="5"/>
      <c r="AU158" s="4"/>
      <c r="AX158" s="4"/>
      <c r="AY158" s="5"/>
      <c r="AZ158" s="4"/>
      <c r="BC158" s="4"/>
      <c r="BD158" s="5"/>
      <c r="BE158" s="4"/>
      <c r="BH158" s="4"/>
      <c r="BI158" s="5"/>
      <c r="BJ158" s="4"/>
      <c r="BN158" s="4"/>
      <c r="BO158" s="5"/>
      <c r="BP158" s="4"/>
    </row>
    <row r="159" spans="4:68" s="3" customFormat="1" ht="14.4" x14ac:dyDescent="0.3">
      <c r="D159" s="57"/>
      <c r="E159" s="44"/>
      <c r="F159" s="45"/>
      <c r="G159" s="45"/>
      <c r="H159" s="57"/>
      <c r="J159" s="4"/>
      <c r="K159" s="5"/>
      <c r="L159" s="4"/>
      <c r="O159" s="4"/>
      <c r="P159" s="5"/>
      <c r="Q159" s="4"/>
      <c r="T159" s="4"/>
      <c r="U159" s="5"/>
      <c r="V159" s="4"/>
      <c r="Y159" s="4"/>
      <c r="Z159" s="5"/>
      <c r="AA159" s="4"/>
      <c r="AD159" s="4"/>
      <c r="AE159" s="5"/>
      <c r="AF159" s="4"/>
      <c r="AI159" s="4"/>
      <c r="AJ159" s="5"/>
      <c r="AK159" s="4"/>
      <c r="AN159" s="4"/>
      <c r="AO159" s="5"/>
      <c r="AP159" s="4"/>
      <c r="AS159" s="4"/>
      <c r="AT159" s="5"/>
      <c r="AU159" s="4"/>
      <c r="AX159" s="4"/>
      <c r="AY159" s="5"/>
      <c r="AZ159" s="4"/>
      <c r="BC159" s="4"/>
      <c r="BD159" s="5"/>
      <c r="BE159" s="4"/>
      <c r="BH159" s="4"/>
      <c r="BI159" s="5"/>
      <c r="BJ159" s="4"/>
      <c r="BN159" s="4"/>
      <c r="BO159" s="5"/>
      <c r="BP159" s="4"/>
    </row>
    <row r="160" spans="4:68" s="3" customFormat="1" ht="14.4" x14ac:dyDescent="0.3">
      <c r="D160" s="57"/>
      <c r="E160" s="44"/>
      <c r="F160" s="45"/>
      <c r="G160" s="45"/>
      <c r="H160" s="57"/>
      <c r="J160" s="4"/>
      <c r="K160" s="5"/>
      <c r="L160" s="4"/>
      <c r="O160" s="4"/>
      <c r="P160" s="5"/>
      <c r="Q160" s="4"/>
      <c r="T160" s="4"/>
      <c r="U160" s="5"/>
      <c r="V160" s="4"/>
      <c r="Y160" s="4"/>
      <c r="Z160" s="5"/>
      <c r="AA160" s="4"/>
      <c r="AD160" s="4"/>
      <c r="AE160" s="5"/>
      <c r="AF160" s="4"/>
      <c r="AI160" s="4"/>
      <c r="AJ160" s="5"/>
      <c r="AK160" s="4"/>
      <c r="AN160" s="4"/>
      <c r="AO160" s="5"/>
      <c r="AP160" s="4"/>
      <c r="AS160" s="4"/>
      <c r="AT160" s="5"/>
      <c r="AU160" s="4"/>
      <c r="AX160" s="4"/>
      <c r="AY160" s="5"/>
      <c r="AZ160" s="4"/>
      <c r="BC160" s="4"/>
      <c r="BD160" s="5"/>
      <c r="BE160" s="4"/>
      <c r="BH160" s="4"/>
      <c r="BI160" s="5"/>
      <c r="BJ160" s="4"/>
      <c r="BN160" s="4"/>
      <c r="BO160" s="5"/>
      <c r="BP160" s="4"/>
    </row>
    <row r="161" spans="4:68" s="3" customFormat="1" ht="14.4" x14ac:dyDescent="0.3">
      <c r="D161" s="57"/>
      <c r="E161" s="44"/>
      <c r="F161" s="45"/>
      <c r="G161" s="45"/>
      <c r="H161" s="57"/>
      <c r="J161" s="4"/>
      <c r="K161" s="5"/>
      <c r="L161" s="4"/>
      <c r="O161" s="4"/>
      <c r="P161" s="5"/>
      <c r="Q161" s="4"/>
      <c r="T161" s="4"/>
      <c r="U161" s="5"/>
      <c r="V161" s="4"/>
      <c r="Y161" s="4"/>
      <c r="Z161" s="5"/>
      <c r="AA161" s="4"/>
      <c r="AD161" s="4"/>
      <c r="AE161" s="5"/>
      <c r="AF161" s="4"/>
      <c r="AI161" s="4"/>
      <c r="AJ161" s="5"/>
      <c r="AK161" s="4"/>
      <c r="AN161" s="4"/>
      <c r="AO161" s="5"/>
      <c r="AP161" s="4"/>
      <c r="AS161" s="4"/>
      <c r="AT161" s="5"/>
      <c r="AU161" s="4"/>
      <c r="AX161" s="4"/>
      <c r="AY161" s="5"/>
      <c r="AZ161" s="4"/>
      <c r="BC161" s="4"/>
      <c r="BD161" s="5"/>
      <c r="BE161" s="4"/>
      <c r="BH161" s="4"/>
      <c r="BI161" s="5"/>
      <c r="BJ161" s="4"/>
      <c r="BN161" s="4"/>
      <c r="BO161" s="5"/>
      <c r="BP161" s="4"/>
    </row>
    <row r="162" spans="4:68" s="3" customFormat="1" ht="14.4" x14ac:dyDescent="0.3">
      <c r="D162" s="57"/>
      <c r="E162" s="44"/>
      <c r="F162" s="45"/>
      <c r="G162" s="45"/>
      <c r="H162" s="57"/>
      <c r="J162" s="4"/>
      <c r="K162" s="5"/>
      <c r="L162" s="4"/>
      <c r="O162" s="4"/>
      <c r="P162" s="5"/>
      <c r="Q162" s="4"/>
      <c r="T162" s="4"/>
      <c r="U162" s="5"/>
      <c r="V162" s="4"/>
      <c r="Y162" s="4"/>
      <c r="Z162" s="5"/>
      <c r="AA162" s="4"/>
      <c r="AD162" s="4"/>
      <c r="AE162" s="5"/>
      <c r="AF162" s="4"/>
      <c r="AI162" s="4"/>
      <c r="AJ162" s="5"/>
      <c r="AK162" s="4"/>
      <c r="AN162" s="4"/>
      <c r="AO162" s="5"/>
      <c r="AP162" s="4"/>
      <c r="AS162" s="4"/>
      <c r="AT162" s="5"/>
      <c r="AU162" s="4"/>
      <c r="AX162" s="4"/>
      <c r="AY162" s="5"/>
      <c r="AZ162" s="4"/>
      <c r="BC162" s="4"/>
      <c r="BD162" s="5"/>
      <c r="BE162" s="4"/>
      <c r="BH162" s="4"/>
      <c r="BI162" s="5"/>
      <c r="BJ162" s="4"/>
      <c r="BN162" s="4"/>
      <c r="BO162" s="5"/>
      <c r="BP162" s="4"/>
    </row>
    <row r="163" spans="4:68" s="3" customFormat="1" ht="14.4" x14ac:dyDescent="0.3">
      <c r="D163" s="57"/>
      <c r="E163" s="44"/>
      <c r="F163" s="45"/>
      <c r="G163" s="45"/>
      <c r="H163" s="57"/>
      <c r="J163" s="4"/>
      <c r="K163" s="5"/>
      <c r="L163" s="4"/>
      <c r="O163" s="4"/>
      <c r="P163" s="5"/>
      <c r="Q163" s="4"/>
      <c r="T163" s="4"/>
      <c r="U163" s="5"/>
      <c r="V163" s="4"/>
      <c r="Y163" s="4"/>
      <c r="Z163" s="5"/>
      <c r="AA163" s="4"/>
      <c r="AD163" s="4"/>
      <c r="AE163" s="5"/>
      <c r="AF163" s="4"/>
      <c r="AI163" s="4"/>
      <c r="AJ163" s="5"/>
      <c r="AK163" s="4"/>
      <c r="AN163" s="4"/>
      <c r="AO163" s="5"/>
      <c r="AP163" s="4"/>
      <c r="AS163" s="4"/>
      <c r="AT163" s="5"/>
      <c r="AU163" s="4"/>
      <c r="AX163" s="4"/>
      <c r="AY163" s="5"/>
      <c r="AZ163" s="4"/>
      <c r="BC163" s="4"/>
      <c r="BD163" s="5"/>
      <c r="BE163" s="4"/>
      <c r="BH163" s="4"/>
      <c r="BI163" s="5"/>
      <c r="BJ163" s="4"/>
      <c r="BN163" s="4"/>
      <c r="BO163" s="5"/>
      <c r="BP163" s="4"/>
    </row>
    <row r="164" spans="4:68" s="3" customFormat="1" ht="14.4" x14ac:dyDescent="0.3">
      <c r="D164" s="57"/>
      <c r="E164" s="44"/>
      <c r="F164" s="45"/>
      <c r="G164" s="45"/>
      <c r="H164" s="57"/>
      <c r="J164" s="4"/>
      <c r="K164" s="5"/>
      <c r="L164" s="4"/>
      <c r="O164" s="4"/>
      <c r="P164" s="5"/>
      <c r="Q164" s="4"/>
      <c r="T164" s="4"/>
      <c r="U164" s="5"/>
      <c r="V164" s="4"/>
      <c r="Y164" s="4"/>
      <c r="Z164" s="5"/>
      <c r="AA164" s="4"/>
      <c r="AD164" s="4"/>
      <c r="AE164" s="5"/>
      <c r="AF164" s="4"/>
      <c r="AI164" s="4"/>
      <c r="AJ164" s="5"/>
      <c r="AK164" s="4"/>
      <c r="AN164" s="4"/>
      <c r="AO164" s="5"/>
      <c r="AP164" s="4"/>
      <c r="AS164" s="4"/>
      <c r="AT164" s="5"/>
      <c r="AU164" s="4"/>
      <c r="AX164" s="4"/>
      <c r="AY164" s="5"/>
      <c r="AZ164" s="4"/>
      <c r="BC164" s="4"/>
      <c r="BD164" s="5"/>
      <c r="BE164" s="4"/>
      <c r="BH164" s="4"/>
      <c r="BI164" s="5"/>
      <c r="BJ164" s="4"/>
      <c r="BN164" s="4"/>
      <c r="BO164" s="5"/>
      <c r="BP164" s="4"/>
    </row>
    <row r="165" spans="4:68" s="3" customFormat="1" ht="14.4" x14ac:dyDescent="0.3">
      <c r="D165" s="57"/>
      <c r="E165" s="44"/>
      <c r="F165" s="45"/>
      <c r="G165" s="45"/>
      <c r="H165" s="57"/>
      <c r="J165" s="4"/>
      <c r="K165" s="5"/>
      <c r="L165" s="4"/>
      <c r="O165" s="4"/>
      <c r="P165" s="5"/>
      <c r="Q165" s="4"/>
      <c r="T165" s="4"/>
      <c r="U165" s="5"/>
      <c r="V165" s="4"/>
      <c r="Y165" s="4"/>
      <c r="Z165" s="5"/>
      <c r="AA165" s="4"/>
      <c r="AD165" s="4"/>
      <c r="AE165" s="5"/>
      <c r="AF165" s="4"/>
      <c r="AI165" s="4"/>
      <c r="AJ165" s="5"/>
      <c r="AK165" s="4"/>
      <c r="AN165" s="4"/>
      <c r="AO165" s="5"/>
      <c r="AP165" s="4"/>
      <c r="AS165" s="4"/>
      <c r="AT165" s="5"/>
      <c r="AU165" s="4"/>
      <c r="AX165" s="4"/>
      <c r="AY165" s="5"/>
      <c r="AZ165" s="4"/>
      <c r="BC165" s="4"/>
      <c r="BD165" s="5"/>
      <c r="BE165" s="4"/>
      <c r="BH165" s="4"/>
      <c r="BI165" s="5"/>
      <c r="BJ165" s="4"/>
      <c r="BN165" s="4"/>
      <c r="BO165" s="5"/>
      <c r="BP165" s="4"/>
    </row>
    <row r="166" spans="4:68" s="3" customFormat="1" ht="14.4" x14ac:dyDescent="0.3">
      <c r="D166" s="57"/>
      <c r="E166" s="44"/>
      <c r="F166" s="45"/>
      <c r="G166" s="45"/>
      <c r="H166" s="57"/>
      <c r="J166" s="4"/>
      <c r="K166" s="5"/>
      <c r="L166" s="4"/>
      <c r="O166" s="4"/>
      <c r="P166" s="5"/>
      <c r="Q166" s="4"/>
      <c r="T166" s="4"/>
      <c r="U166" s="5"/>
      <c r="V166" s="4"/>
      <c r="Y166" s="4"/>
      <c r="Z166" s="5"/>
      <c r="AA166" s="4"/>
      <c r="AD166" s="4"/>
      <c r="AE166" s="5"/>
      <c r="AF166" s="4"/>
      <c r="AI166" s="4"/>
      <c r="AJ166" s="5"/>
      <c r="AK166" s="4"/>
      <c r="AN166" s="4"/>
      <c r="AO166" s="5"/>
      <c r="AP166" s="4"/>
      <c r="AS166" s="4"/>
      <c r="AT166" s="5"/>
      <c r="AU166" s="4"/>
      <c r="AX166" s="4"/>
      <c r="AY166" s="5"/>
      <c r="AZ166" s="4"/>
      <c r="BC166" s="4"/>
      <c r="BD166" s="5"/>
      <c r="BE166" s="4"/>
      <c r="BH166" s="4"/>
      <c r="BI166" s="5"/>
      <c r="BJ166" s="4"/>
      <c r="BN166" s="4"/>
      <c r="BO166" s="5"/>
      <c r="BP166" s="4"/>
    </row>
    <row r="167" spans="4:68" s="3" customFormat="1" ht="14.4" x14ac:dyDescent="0.3">
      <c r="D167" s="57"/>
      <c r="E167" s="44"/>
      <c r="F167" s="45"/>
      <c r="G167" s="45"/>
      <c r="H167" s="57"/>
      <c r="J167" s="4"/>
      <c r="K167" s="5"/>
      <c r="L167" s="4"/>
      <c r="O167" s="4"/>
      <c r="P167" s="5"/>
      <c r="Q167" s="4"/>
      <c r="T167" s="4"/>
      <c r="U167" s="5"/>
      <c r="V167" s="4"/>
      <c r="Y167" s="4"/>
      <c r="Z167" s="5"/>
      <c r="AA167" s="4"/>
      <c r="AD167" s="4"/>
      <c r="AE167" s="5"/>
      <c r="AF167" s="4"/>
      <c r="AI167" s="4"/>
      <c r="AJ167" s="5"/>
      <c r="AK167" s="4"/>
      <c r="AN167" s="4"/>
      <c r="AO167" s="5"/>
      <c r="AP167" s="4"/>
      <c r="AS167" s="4"/>
      <c r="AT167" s="5"/>
      <c r="AU167" s="4"/>
      <c r="AX167" s="4"/>
      <c r="AY167" s="5"/>
      <c r="AZ167" s="4"/>
      <c r="BC167" s="4"/>
      <c r="BD167" s="5"/>
      <c r="BE167" s="4"/>
      <c r="BH167" s="4"/>
      <c r="BI167" s="5"/>
      <c r="BJ167" s="4"/>
      <c r="BN167" s="4"/>
      <c r="BO167" s="5"/>
      <c r="BP167" s="4"/>
    </row>
    <row r="168" spans="4:68" s="3" customFormat="1" ht="14.4" x14ac:dyDescent="0.3">
      <c r="D168" s="57"/>
      <c r="E168" s="44"/>
      <c r="F168" s="45"/>
      <c r="G168" s="45"/>
      <c r="H168" s="57"/>
      <c r="J168" s="4"/>
      <c r="K168" s="5"/>
      <c r="L168" s="4"/>
      <c r="O168" s="4"/>
      <c r="P168" s="5"/>
      <c r="Q168" s="4"/>
      <c r="T168" s="4"/>
      <c r="U168" s="5"/>
      <c r="V168" s="4"/>
      <c r="Y168" s="4"/>
      <c r="Z168" s="5"/>
      <c r="AA168" s="4"/>
      <c r="AD168" s="4"/>
      <c r="AE168" s="5"/>
      <c r="AF168" s="4"/>
      <c r="AI168" s="4"/>
      <c r="AJ168" s="5"/>
      <c r="AK168" s="4"/>
      <c r="AN168" s="4"/>
      <c r="AO168" s="5"/>
      <c r="AP168" s="4"/>
      <c r="AS168" s="4"/>
      <c r="AT168" s="5"/>
      <c r="AU168" s="4"/>
      <c r="AX168" s="4"/>
      <c r="AY168" s="5"/>
      <c r="AZ168" s="4"/>
      <c r="BC168" s="4"/>
      <c r="BD168" s="5"/>
      <c r="BE168" s="4"/>
      <c r="BH168" s="4"/>
      <c r="BI168" s="5"/>
      <c r="BJ168" s="4"/>
      <c r="BN168" s="4"/>
      <c r="BO168" s="5"/>
      <c r="BP168" s="4"/>
    </row>
    <row r="169" spans="4:68" s="3" customFormat="1" ht="14.4" x14ac:dyDescent="0.3">
      <c r="D169" s="57"/>
      <c r="E169" s="44"/>
      <c r="F169" s="45"/>
      <c r="G169" s="45"/>
      <c r="H169" s="57"/>
      <c r="J169" s="4"/>
      <c r="K169" s="5"/>
      <c r="L169" s="4"/>
      <c r="O169" s="4"/>
      <c r="P169" s="5"/>
      <c r="Q169" s="4"/>
      <c r="T169" s="4"/>
      <c r="U169" s="5"/>
      <c r="V169" s="4"/>
      <c r="Y169" s="4"/>
      <c r="Z169" s="5"/>
      <c r="AA169" s="4"/>
      <c r="AD169" s="4"/>
      <c r="AE169" s="5"/>
      <c r="AF169" s="4"/>
      <c r="AI169" s="4"/>
      <c r="AJ169" s="5"/>
      <c r="AK169" s="4"/>
      <c r="AN169" s="4"/>
      <c r="AO169" s="5"/>
      <c r="AP169" s="4"/>
      <c r="AS169" s="4"/>
      <c r="AT169" s="5"/>
      <c r="AU169" s="4"/>
      <c r="AX169" s="4"/>
      <c r="AY169" s="5"/>
      <c r="AZ169" s="4"/>
      <c r="BC169" s="4"/>
      <c r="BD169" s="5"/>
      <c r="BE169" s="4"/>
      <c r="BH169" s="4"/>
      <c r="BI169" s="5"/>
      <c r="BJ169" s="4"/>
      <c r="BN169" s="4"/>
      <c r="BO169" s="5"/>
      <c r="BP169" s="4"/>
    </row>
    <row r="170" spans="4:68" s="3" customFormat="1" ht="14.4" x14ac:dyDescent="0.3">
      <c r="D170" s="57"/>
      <c r="E170" s="44"/>
      <c r="F170" s="45"/>
      <c r="G170" s="45"/>
      <c r="H170" s="57"/>
      <c r="J170" s="4"/>
      <c r="K170" s="5"/>
      <c r="L170" s="4"/>
      <c r="O170" s="4"/>
      <c r="P170" s="5"/>
      <c r="Q170" s="4"/>
      <c r="T170" s="4"/>
      <c r="U170" s="5"/>
      <c r="V170" s="4"/>
      <c r="Y170" s="4"/>
      <c r="Z170" s="5"/>
      <c r="AA170" s="4"/>
      <c r="AD170" s="4"/>
      <c r="AE170" s="5"/>
      <c r="AF170" s="4"/>
      <c r="AI170" s="4"/>
      <c r="AJ170" s="5"/>
      <c r="AK170" s="4"/>
      <c r="AN170" s="4"/>
      <c r="AO170" s="5"/>
      <c r="AP170" s="4"/>
      <c r="AS170" s="4"/>
      <c r="AT170" s="5"/>
      <c r="AU170" s="4"/>
      <c r="AX170" s="4"/>
      <c r="AY170" s="5"/>
      <c r="AZ170" s="4"/>
      <c r="BC170" s="4"/>
      <c r="BD170" s="5"/>
      <c r="BE170" s="4"/>
      <c r="BH170" s="4"/>
      <c r="BI170" s="5"/>
      <c r="BJ170" s="4"/>
      <c r="BN170" s="4"/>
      <c r="BO170" s="5"/>
      <c r="BP170" s="4"/>
    </row>
    <row r="171" spans="4:68" s="3" customFormat="1" ht="14.4" x14ac:dyDescent="0.3">
      <c r="D171" s="57"/>
      <c r="E171" s="44"/>
      <c r="F171" s="45"/>
      <c r="G171" s="45"/>
      <c r="H171" s="57"/>
      <c r="J171" s="4"/>
      <c r="K171" s="5"/>
      <c r="L171" s="4"/>
      <c r="O171" s="4"/>
      <c r="P171" s="5"/>
      <c r="Q171" s="4"/>
      <c r="T171" s="4"/>
      <c r="U171" s="5"/>
      <c r="V171" s="4"/>
      <c r="Y171" s="4"/>
      <c r="Z171" s="5"/>
      <c r="AA171" s="4"/>
      <c r="AD171" s="4"/>
      <c r="AE171" s="5"/>
      <c r="AF171" s="4"/>
      <c r="AI171" s="4"/>
      <c r="AJ171" s="5"/>
      <c r="AK171" s="4"/>
      <c r="AN171" s="4"/>
      <c r="AO171" s="5"/>
      <c r="AP171" s="4"/>
      <c r="AS171" s="4"/>
      <c r="AT171" s="5"/>
      <c r="AU171" s="4"/>
      <c r="AX171" s="4"/>
      <c r="AY171" s="5"/>
      <c r="AZ171" s="4"/>
      <c r="BC171" s="4"/>
      <c r="BD171" s="5"/>
      <c r="BE171" s="4"/>
      <c r="BH171" s="4"/>
      <c r="BI171" s="5"/>
      <c r="BJ171" s="4"/>
      <c r="BN171" s="4"/>
      <c r="BO171" s="5"/>
      <c r="BP171" s="4"/>
    </row>
    <row r="172" spans="4:68" s="3" customFormat="1" ht="14.4" x14ac:dyDescent="0.3">
      <c r="D172" s="57"/>
      <c r="E172" s="44"/>
      <c r="F172" s="45"/>
      <c r="G172" s="45"/>
      <c r="H172" s="57"/>
      <c r="J172" s="4"/>
      <c r="K172" s="5"/>
      <c r="L172" s="4"/>
      <c r="O172" s="4"/>
      <c r="P172" s="5"/>
      <c r="Q172" s="4"/>
      <c r="T172" s="4"/>
      <c r="U172" s="5"/>
      <c r="V172" s="4"/>
      <c r="Y172" s="4"/>
      <c r="Z172" s="5"/>
      <c r="AA172" s="4"/>
      <c r="AD172" s="4"/>
      <c r="AE172" s="5"/>
      <c r="AF172" s="4"/>
      <c r="AI172" s="4"/>
      <c r="AJ172" s="5"/>
      <c r="AK172" s="4"/>
      <c r="AN172" s="4"/>
      <c r="AO172" s="5"/>
      <c r="AP172" s="4"/>
      <c r="AS172" s="4"/>
      <c r="AT172" s="5"/>
      <c r="AU172" s="4"/>
      <c r="AX172" s="4"/>
      <c r="AY172" s="5"/>
      <c r="AZ172" s="4"/>
      <c r="BC172" s="4"/>
      <c r="BD172" s="5"/>
      <c r="BE172" s="4"/>
      <c r="BH172" s="4"/>
      <c r="BI172" s="5"/>
      <c r="BJ172" s="4"/>
      <c r="BN172" s="4"/>
      <c r="BO172" s="5"/>
      <c r="BP172" s="4"/>
    </row>
    <row r="173" spans="4:68" s="3" customFormat="1" ht="14.4" x14ac:dyDescent="0.3">
      <c r="D173" s="57"/>
      <c r="E173" s="44"/>
      <c r="F173" s="45"/>
      <c r="G173" s="45"/>
      <c r="H173" s="57"/>
      <c r="J173" s="4"/>
      <c r="K173" s="5"/>
      <c r="L173" s="4"/>
      <c r="O173" s="4"/>
      <c r="P173" s="5"/>
      <c r="Q173" s="4"/>
      <c r="T173" s="4"/>
      <c r="U173" s="5"/>
      <c r="V173" s="4"/>
      <c r="Y173" s="4"/>
      <c r="Z173" s="5"/>
      <c r="AA173" s="4"/>
      <c r="AD173" s="4"/>
      <c r="AE173" s="5"/>
      <c r="AF173" s="4"/>
      <c r="AI173" s="4"/>
      <c r="AJ173" s="5"/>
      <c r="AK173" s="4"/>
      <c r="AN173" s="4"/>
      <c r="AO173" s="5"/>
      <c r="AP173" s="4"/>
      <c r="AS173" s="4"/>
      <c r="AT173" s="5"/>
      <c r="AU173" s="4"/>
      <c r="AX173" s="4"/>
      <c r="AY173" s="5"/>
      <c r="AZ173" s="4"/>
      <c r="BC173" s="4"/>
      <c r="BD173" s="5"/>
      <c r="BE173" s="4"/>
      <c r="BH173" s="4"/>
      <c r="BI173" s="5"/>
      <c r="BJ173" s="4"/>
      <c r="BN173" s="4"/>
      <c r="BO173" s="5"/>
      <c r="BP173" s="4"/>
    </row>
    <row r="174" spans="4:68" s="3" customFormat="1" ht="14.4" x14ac:dyDescent="0.3">
      <c r="D174" s="57"/>
      <c r="E174" s="44"/>
      <c r="F174" s="45"/>
      <c r="G174" s="45"/>
      <c r="H174" s="57"/>
      <c r="J174" s="4"/>
      <c r="K174" s="5"/>
      <c r="L174" s="4"/>
      <c r="O174" s="4"/>
      <c r="P174" s="5"/>
      <c r="Q174" s="4"/>
      <c r="T174" s="4"/>
      <c r="U174" s="5"/>
      <c r="V174" s="4"/>
      <c r="Y174" s="4"/>
      <c r="Z174" s="5"/>
      <c r="AA174" s="4"/>
      <c r="AD174" s="4"/>
      <c r="AE174" s="5"/>
      <c r="AF174" s="4"/>
      <c r="AI174" s="4"/>
      <c r="AJ174" s="5"/>
      <c r="AK174" s="4"/>
      <c r="AN174" s="4"/>
      <c r="AO174" s="5"/>
      <c r="AP174" s="4"/>
      <c r="AS174" s="4"/>
      <c r="AT174" s="5"/>
      <c r="AU174" s="4"/>
      <c r="AX174" s="4"/>
      <c r="AY174" s="5"/>
      <c r="AZ174" s="4"/>
      <c r="BC174" s="4"/>
      <c r="BD174" s="5"/>
      <c r="BE174" s="4"/>
      <c r="BH174" s="4"/>
      <c r="BI174" s="5"/>
      <c r="BJ174" s="4"/>
      <c r="BN174" s="4"/>
      <c r="BO174" s="5"/>
      <c r="BP174" s="4"/>
    </row>
    <row r="175" spans="4:68" s="3" customFormat="1" ht="14.4" x14ac:dyDescent="0.3">
      <c r="D175" s="57"/>
      <c r="E175" s="44"/>
      <c r="F175" s="45"/>
      <c r="G175" s="45"/>
      <c r="H175" s="57"/>
      <c r="J175" s="4"/>
      <c r="K175" s="5"/>
      <c r="L175" s="4"/>
      <c r="O175" s="4"/>
      <c r="P175" s="5"/>
      <c r="Q175" s="4"/>
      <c r="T175" s="4"/>
      <c r="U175" s="5"/>
      <c r="V175" s="4"/>
      <c r="Y175" s="4"/>
      <c r="Z175" s="5"/>
      <c r="AA175" s="4"/>
      <c r="AD175" s="4"/>
      <c r="AE175" s="5"/>
      <c r="AF175" s="4"/>
      <c r="AI175" s="4"/>
      <c r="AJ175" s="5"/>
      <c r="AK175" s="4"/>
      <c r="AN175" s="4"/>
      <c r="AO175" s="5"/>
      <c r="AP175" s="4"/>
      <c r="AS175" s="4"/>
      <c r="AT175" s="5"/>
      <c r="AU175" s="4"/>
      <c r="AX175" s="4"/>
      <c r="AY175" s="5"/>
      <c r="AZ175" s="4"/>
      <c r="BC175" s="4"/>
      <c r="BD175" s="5"/>
      <c r="BE175" s="4"/>
      <c r="BH175" s="4"/>
      <c r="BI175" s="5"/>
      <c r="BJ175" s="4"/>
      <c r="BN175" s="4"/>
      <c r="BO175" s="5"/>
      <c r="BP175" s="4"/>
    </row>
    <row r="176" spans="4:68" s="3" customFormat="1" ht="14.4" x14ac:dyDescent="0.3">
      <c r="D176" s="57"/>
      <c r="E176" s="44"/>
      <c r="F176" s="45"/>
      <c r="G176" s="45"/>
      <c r="H176" s="57"/>
      <c r="J176" s="4"/>
      <c r="K176" s="5"/>
      <c r="L176" s="4"/>
      <c r="O176" s="4"/>
      <c r="P176" s="5"/>
      <c r="Q176" s="4"/>
      <c r="T176" s="4"/>
      <c r="U176" s="5"/>
      <c r="V176" s="4"/>
      <c r="Y176" s="4"/>
      <c r="Z176" s="5"/>
      <c r="AA176" s="4"/>
      <c r="AD176" s="4"/>
      <c r="AE176" s="5"/>
      <c r="AF176" s="4"/>
      <c r="AI176" s="4"/>
      <c r="AJ176" s="5"/>
      <c r="AK176" s="4"/>
      <c r="AN176" s="4"/>
      <c r="AO176" s="5"/>
      <c r="AP176" s="4"/>
      <c r="AS176" s="4"/>
      <c r="AT176" s="5"/>
      <c r="AU176" s="4"/>
      <c r="AX176" s="4"/>
      <c r="AY176" s="5"/>
      <c r="AZ176" s="4"/>
      <c r="BC176" s="4"/>
      <c r="BD176" s="5"/>
      <c r="BE176" s="4"/>
      <c r="BH176" s="4"/>
      <c r="BI176" s="5"/>
      <c r="BJ176" s="4"/>
      <c r="BN176" s="4"/>
      <c r="BO176" s="5"/>
      <c r="BP176" s="4"/>
    </row>
    <row r="177" spans="4:68" s="3" customFormat="1" ht="14.4" x14ac:dyDescent="0.3">
      <c r="D177" s="57"/>
      <c r="E177" s="44"/>
      <c r="F177" s="45"/>
      <c r="G177" s="45"/>
      <c r="H177" s="57"/>
      <c r="J177" s="4"/>
      <c r="K177" s="5"/>
      <c r="L177" s="4"/>
      <c r="O177" s="4"/>
      <c r="P177" s="5"/>
      <c r="Q177" s="4"/>
      <c r="T177" s="4"/>
      <c r="U177" s="5"/>
      <c r="V177" s="4"/>
      <c r="Y177" s="4"/>
      <c r="Z177" s="5"/>
      <c r="AA177" s="4"/>
      <c r="AD177" s="4"/>
      <c r="AE177" s="5"/>
      <c r="AF177" s="4"/>
      <c r="AI177" s="4"/>
      <c r="AJ177" s="5"/>
      <c r="AK177" s="4"/>
      <c r="AN177" s="4"/>
      <c r="AO177" s="5"/>
      <c r="AP177" s="4"/>
      <c r="AS177" s="4"/>
      <c r="AT177" s="5"/>
      <c r="AU177" s="4"/>
      <c r="AX177" s="4"/>
      <c r="AY177" s="5"/>
      <c r="AZ177" s="4"/>
      <c r="BC177" s="4"/>
      <c r="BD177" s="5"/>
      <c r="BE177" s="4"/>
      <c r="BH177" s="4"/>
      <c r="BI177" s="5"/>
      <c r="BJ177" s="4"/>
      <c r="BN177" s="4"/>
      <c r="BO177" s="5"/>
      <c r="BP177" s="4"/>
    </row>
    <row r="178" spans="4:68" s="3" customFormat="1" ht="14.4" x14ac:dyDescent="0.3">
      <c r="D178" s="57"/>
      <c r="E178" s="44"/>
      <c r="F178" s="45"/>
      <c r="G178" s="45"/>
      <c r="H178" s="57"/>
      <c r="J178" s="4"/>
      <c r="K178" s="5"/>
      <c r="L178" s="4"/>
      <c r="O178" s="4"/>
      <c r="P178" s="5"/>
      <c r="Q178" s="4"/>
      <c r="T178" s="4"/>
      <c r="U178" s="5"/>
      <c r="V178" s="4"/>
      <c r="Y178" s="4"/>
      <c r="Z178" s="5"/>
      <c r="AA178" s="4"/>
      <c r="AD178" s="4"/>
      <c r="AE178" s="5"/>
      <c r="AF178" s="4"/>
      <c r="AI178" s="4"/>
      <c r="AJ178" s="5"/>
      <c r="AK178" s="4"/>
      <c r="AN178" s="4"/>
      <c r="AO178" s="5"/>
      <c r="AP178" s="4"/>
      <c r="AS178" s="4"/>
      <c r="AT178" s="5"/>
      <c r="AU178" s="4"/>
      <c r="AX178" s="4"/>
      <c r="AY178" s="5"/>
      <c r="AZ178" s="4"/>
      <c r="BC178" s="4"/>
      <c r="BD178" s="5"/>
      <c r="BE178" s="4"/>
      <c r="BH178" s="4"/>
      <c r="BI178" s="5"/>
      <c r="BJ178" s="4"/>
      <c r="BN178" s="4"/>
      <c r="BO178" s="5"/>
      <c r="BP178" s="4"/>
    </row>
    <row r="179" spans="4:68" s="3" customFormat="1" ht="14.4" x14ac:dyDescent="0.3">
      <c r="D179" s="57"/>
      <c r="E179" s="44"/>
      <c r="F179" s="45"/>
      <c r="G179" s="45"/>
      <c r="H179" s="57"/>
      <c r="J179" s="4"/>
      <c r="K179" s="5"/>
      <c r="L179" s="4"/>
      <c r="O179" s="4"/>
      <c r="P179" s="5"/>
      <c r="Q179" s="4"/>
      <c r="T179" s="4"/>
      <c r="U179" s="5"/>
      <c r="V179" s="4"/>
      <c r="Y179" s="4"/>
      <c r="Z179" s="5"/>
      <c r="AA179" s="4"/>
      <c r="AD179" s="4"/>
      <c r="AE179" s="5"/>
      <c r="AF179" s="4"/>
      <c r="AI179" s="4"/>
      <c r="AJ179" s="5"/>
      <c r="AK179" s="4"/>
      <c r="AN179" s="4"/>
      <c r="AO179" s="5"/>
      <c r="AP179" s="4"/>
      <c r="AS179" s="4"/>
      <c r="AT179" s="5"/>
      <c r="AU179" s="4"/>
      <c r="AX179" s="4"/>
      <c r="AY179" s="5"/>
      <c r="AZ179" s="4"/>
      <c r="BC179" s="4"/>
      <c r="BD179" s="5"/>
      <c r="BE179" s="4"/>
      <c r="BH179" s="4"/>
      <c r="BI179" s="5"/>
      <c r="BJ179" s="4"/>
      <c r="BN179" s="4"/>
      <c r="BO179" s="5"/>
      <c r="BP179" s="4"/>
    </row>
    <row r="180" spans="4:68" s="3" customFormat="1" ht="14.4" x14ac:dyDescent="0.3">
      <c r="D180" s="57"/>
      <c r="E180" s="44"/>
      <c r="F180" s="45"/>
      <c r="G180" s="45"/>
      <c r="H180" s="57"/>
      <c r="J180" s="4"/>
      <c r="K180" s="5"/>
      <c r="L180" s="4"/>
      <c r="O180" s="4"/>
      <c r="P180" s="5"/>
      <c r="Q180" s="4"/>
      <c r="T180" s="4"/>
      <c r="U180" s="5"/>
      <c r="V180" s="4"/>
      <c r="Y180" s="4"/>
      <c r="Z180" s="5"/>
      <c r="AA180" s="4"/>
      <c r="AD180" s="4"/>
      <c r="AE180" s="5"/>
      <c r="AF180" s="4"/>
      <c r="AI180" s="4"/>
      <c r="AJ180" s="5"/>
      <c r="AK180" s="4"/>
      <c r="AN180" s="4"/>
      <c r="AO180" s="5"/>
      <c r="AP180" s="4"/>
      <c r="AS180" s="4"/>
      <c r="AT180" s="5"/>
      <c r="AU180" s="4"/>
      <c r="AX180" s="4"/>
      <c r="AY180" s="5"/>
      <c r="AZ180" s="4"/>
      <c r="BC180" s="4"/>
      <c r="BD180" s="5"/>
      <c r="BE180" s="4"/>
      <c r="BH180" s="4"/>
      <c r="BI180" s="5"/>
      <c r="BJ180" s="4"/>
      <c r="BN180" s="4"/>
      <c r="BO180" s="5"/>
      <c r="BP180" s="4"/>
    </row>
    <row r="181" spans="4:68" s="3" customFormat="1" ht="14.4" x14ac:dyDescent="0.3">
      <c r="D181" s="57"/>
      <c r="E181" s="44"/>
      <c r="F181" s="45"/>
      <c r="G181" s="45"/>
      <c r="H181" s="57"/>
      <c r="J181" s="4"/>
      <c r="K181" s="5"/>
      <c r="L181" s="4"/>
      <c r="O181" s="4"/>
      <c r="P181" s="5"/>
      <c r="Q181" s="4"/>
      <c r="T181" s="4"/>
      <c r="U181" s="5"/>
      <c r="V181" s="4"/>
      <c r="Y181" s="4"/>
      <c r="Z181" s="5"/>
      <c r="AA181" s="4"/>
      <c r="AD181" s="4"/>
      <c r="AE181" s="5"/>
      <c r="AF181" s="4"/>
      <c r="AI181" s="4"/>
      <c r="AJ181" s="5"/>
      <c r="AK181" s="4"/>
      <c r="AN181" s="4"/>
      <c r="AO181" s="5"/>
      <c r="AP181" s="4"/>
      <c r="AS181" s="4"/>
      <c r="AT181" s="5"/>
      <c r="AU181" s="4"/>
      <c r="AX181" s="4"/>
      <c r="AY181" s="5"/>
      <c r="AZ181" s="4"/>
      <c r="BC181" s="4"/>
      <c r="BD181" s="5"/>
      <c r="BE181" s="4"/>
      <c r="BH181" s="4"/>
      <c r="BI181" s="5"/>
      <c r="BJ181" s="4"/>
      <c r="BN181" s="4"/>
      <c r="BO181" s="5"/>
      <c r="BP181" s="4"/>
    </row>
    <row r="182" spans="4:68" s="3" customFormat="1" ht="14.4" x14ac:dyDescent="0.3">
      <c r="D182" s="57"/>
      <c r="E182" s="44"/>
      <c r="F182" s="45"/>
      <c r="G182" s="45"/>
      <c r="H182" s="57"/>
      <c r="J182" s="4"/>
      <c r="K182" s="5"/>
      <c r="L182" s="4"/>
      <c r="O182" s="4"/>
      <c r="P182" s="5"/>
      <c r="Q182" s="4"/>
      <c r="T182" s="4"/>
      <c r="U182" s="5"/>
      <c r="V182" s="4"/>
      <c r="Y182" s="4"/>
      <c r="Z182" s="5"/>
      <c r="AA182" s="4"/>
      <c r="AD182" s="4"/>
      <c r="AE182" s="5"/>
      <c r="AF182" s="4"/>
      <c r="AI182" s="4"/>
      <c r="AJ182" s="5"/>
      <c r="AK182" s="4"/>
      <c r="AN182" s="4"/>
      <c r="AO182" s="5"/>
      <c r="AP182" s="4"/>
      <c r="AS182" s="4"/>
      <c r="AT182" s="5"/>
      <c r="AU182" s="4"/>
      <c r="AX182" s="4"/>
      <c r="AY182" s="5"/>
      <c r="AZ182" s="4"/>
      <c r="BC182" s="4"/>
      <c r="BD182" s="5"/>
      <c r="BE182" s="4"/>
      <c r="BH182" s="4"/>
      <c r="BI182" s="5"/>
      <c r="BJ182" s="4"/>
      <c r="BN182" s="4"/>
      <c r="BO182" s="5"/>
      <c r="BP182" s="4"/>
    </row>
    <row r="183" spans="4:68" s="3" customFormat="1" ht="14.4" x14ac:dyDescent="0.3">
      <c r="D183" s="57"/>
      <c r="E183" s="44"/>
      <c r="F183" s="45"/>
      <c r="G183" s="45"/>
      <c r="H183" s="57"/>
      <c r="J183" s="4"/>
      <c r="K183" s="5"/>
      <c r="L183" s="4"/>
      <c r="O183" s="4"/>
      <c r="P183" s="5"/>
      <c r="Q183" s="4"/>
      <c r="T183" s="4"/>
      <c r="U183" s="5"/>
      <c r="V183" s="4"/>
      <c r="Y183" s="4"/>
      <c r="Z183" s="5"/>
      <c r="AA183" s="4"/>
      <c r="AD183" s="4"/>
      <c r="AE183" s="5"/>
      <c r="AF183" s="4"/>
      <c r="AI183" s="4"/>
      <c r="AJ183" s="5"/>
      <c r="AK183" s="4"/>
      <c r="AN183" s="4"/>
      <c r="AO183" s="5"/>
      <c r="AP183" s="4"/>
      <c r="AS183" s="4"/>
      <c r="AT183" s="5"/>
      <c r="AU183" s="4"/>
      <c r="AX183" s="4"/>
      <c r="AY183" s="5"/>
      <c r="AZ183" s="4"/>
      <c r="BC183" s="4"/>
      <c r="BD183" s="5"/>
      <c r="BE183" s="4"/>
      <c r="BH183" s="4"/>
      <c r="BI183" s="5"/>
      <c r="BJ183" s="4"/>
      <c r="BN183" s="4"/>
      <c r="BO183" s="5"/>
      <c r="BP183" s="4"/>
    </row>
    <row r="184" spans="4:68" s="3" customFormat="1" ht="14.4" x14ac:dyDescent="0.3">
      <c r="D184" s="57"/>
      <c r="E184" s="44"/>
      <c r="F184" s="45"/>
      <c r="G184" s="45"/>
      <c r="H184" s="57"/>
      <c r="J184" s="4"/>
      <c r="K184" s="5"/>
      <c r="L184" s="4"/>
      <c r="O184" s="4"/>
      <c r="P184" s="5"/>
      <c r="Q184" s="4"/>
      <c r="T184" s="4"/>
      <c r="U184" s="5"/>
      <c r="V184" s="4"/>
      <c r="Y184" s="4"/>
      <c r="Z184" s="5"/>
      <c r="AA184" s="4"/>
      <c r="AD184" s="4"/>
      <c r="AE184" s="5"/>
      <c r="AF184" s="4"/>
      <c r="AI184" s="4"/>
      <c r="AJ184" s="5"/>
      <c r="AK184" s="4"/>
      <c r="AN184" s="4"/>
      <c r="AO184" s="5"/>
      <c r="AP184" s="4"/>
      <c r="AS184" s="4"/>
      <c r="AT184" s="5"/>
      <c r="AU184" s="4"/>
      <c r="AX184" s="4"/>
      <c r="AY184" s="5"/>
      <c r="AZ184" s="4"/>
      <c r="BC184" s="4"/>
      <c r="BD184" s="5"/>
      <c r="BE184" s="4"/>
      <c r="BH184" s="4"/>
      <c r="BI184" s="5"/>
      <c r="BJ184" s="4"/>
      <c r="BN184" s="4"/>
      <c r="BO184" s="5"/>
      <c r="BP184" s="4"/>
    </row>
    <row r="185" spans="4:68" s="3" customFormat="1" ht="14.4" x14ac:dyDescent="0.3">
      <c r="D185" s="57"/>
      <c r="E185" s="44"/>
      <c r="F185" s="45"/>
      <c r="G185" s="45"/>
      <c r="H185" s="57"/>
      <c r="J185" s="4"/>
      <c r="K185" s="5"/>
      <c r="L185" s="4"/>
      <c r="O185" s="4"/>
      <c r="P185" s="5"/>
      <c r="Q185" s="4"/>
      <c r="T185" s="4"/>
      <c r="U185" s="5"/>
      <c r="V185" s="4"/>
      <c r="Y185" s="4"/>
      <c r="Z185" s="5"/>
      <c r="AA185" s="4"/>
      <c r="AD185" s="4"/>
      <c r="AE185" s="5"/>
      <c r="AF185" s="4"/>
      <c r="AI185" s="4"/>
      <c r="AJ185" s="5"/>
      <c r="AK185" s="4"/>
      <c r="AN185" s="4"/>
      <c r="AO185" s="5"/>
      <c r="AP185" s="4"/>
      <c r="AS185" s="4"/>
      <c r="AT185" s="5"/>
      <c r="AU185" s="4"/>
      <c r="AX185" s="4"/>
      <c r="AY185" s="5"/>
      <c r="AZ185" s="4"/>
      <c r="BC185" s="4"/>
      <c r="BD185" s="5"/>
      <c r="BE185" s="4"/>
      <c r="BH185" s="4"/>
      <c r="BI185" s="5"/>
      <c r="BJ185" s="4"/>
      <c r="BN185" s="4"/>
      <c r="BO185" s="5"/>
      <c r="BP185" s="4"/>
    </row>
    <row r="186" spans="4:68" s="3" customFormat="1" ht="14.4" x14ac:dyDescent="0.3">
      <c r="D186" s="57"/>
      <c r="E186" s="44"/>
      <c r="F186" s="45"/>
      <c r="G186" s="45"/>
      <c r="H186" s="57"/>
      <c r="J186" s="4"/>
      <c r="K186" s="5"/>
      <c r="L186" s="4"/>
      <c r="O186" s="4"/>
      <c r="P186" s="5"/>
      <c r="Q186" s="4"/>
      <c r="T186" s="4"/>
      <c r="U186" s="5"/>
      <c r="V186" s="4"/>
      <c r="Y186" s="4"/>
      <c r="Z186" s="5"/>
      <c r="AA186" s="4"/>
      <c r="AD186" s="4"/>
      <c r="AE186" s="5"/>
      <c r="AF186" s="4"/>
      <c r="AI186" s="4"/>
      <c r="AJ186" s="5"/>
      <c r="AK186" s="4"/>
      <c r="AN186" s="4"/>
      <c r="AO186" s="5"/>
      <c r="AP186" s="4"/>
      <c r="AS186" s="4"/>
      <c r="AT186" s="5"/>
      <c r="AU186" s="4"/>
      <c r="AX186" s="4"/>
      <c r="AY186" s="5"/>
      <c r="AZ186" s="4"/>
      <c r="BC186" s="4"/>
      <c r="BD186" s="5"/>
      <c r="BE186" s="4"/>
      <c r="BH186" s="4"/>
      <c r="BI186" s="5"/>
      <c r="BJ186" s="4"/>
      <c r="BN186" s="4"/>
      <c r="BO186" s="5"/>
      <c r="BP186" s="4"/>
    </row>
    <row r="187" spans="4:68" s="3" customFormat="1" ht="14.4" x14ac:dyDescent="0.3">
      <c r="D187" s="57"/>
      <c r="E187" s="44"/>
      <c r="F187" s="45"/>
      <c r="G187" s="45"/>
      <c r="H187" s="57"/>
      <c r="J187" s="4"/>
      <c r="K187" s="5"/>
      <c r="L187" s="4"/>
      <c r="O187" s="4"/>
      <c r="P187" s="5"/>
      <c r="Q187" s="4"/>
      <c r="T187" s="4"/>
      <c r="U187" s="5"/>
      <c r="V187" s="4"/>
      <c r="Y187" s="4"/>
      <c r="Z187" s="5"/>
      <c r="AA187" s="4"/>
      <c r="AD187" s="4"/>
      <c r="AE187" s="5"/>
      <c r="AF187" s="4"/>
      <c r="AI187" s="4"/>
      <c r="AJ187" s="5"/>
      <c r="AK187" s="4"/>
      <c r="AN187" s="4"/>
      <c r="AO187" s="5"/>
      <c r="AP187" s="4"/>
      <c r="AS187" s="4"/>
      <c r="AT187" s="5"/>
      <c r="AU187" s="4"/>
      <c r="AX187" s="4"/>
      <c r="AY187" s="5"/>
      <c r="AZ187" s="4"/>
      <c r="BC187" s="4"/>
      <c r="BD187" s="5"/>
      <c r="BE187" s="4"/>
      <c r="BH187" s="4"/>
      <c r="BI187" s="5"/>
      <c r="BJ187" s="4"/>
      <c r="BN187" s="4"/>
      <c r="BO187" s="5"/>
      <c r="BP187" s="4"/>
    </row>
    <row r="188" spans="4:68" s="3" customFormat="1" ht="14.4" x14ac:dyDescent="0.3">
      <c r="D188" s="57"/>
      <c r="E188" s="44"/>
      <c r="F188" s="45"/>
      <c r="G188" s="45"/>
      <c r="H188" s="57"/>
      <c r="J188" s="4"/>
      <c r="K188" s="5"/>
      <c r="L188" s="4"/>
      <c r="O188" s="4"/>
      <c r="P188" s="5"/>
      <c r="Q188" s="4"/>
      <c r="T188" s="4"/>
      <c r="U188" s="5"/>
      <c r="V188" s="4"/>
      <c r="Y188" s="4"/>
      <c r="Z188" s="5"/>
      <c r="AA188" s="4"/>
      <c r="AD188" s="4"/>
      <c r="AE188" s="5"/>
      <c r="AF188" s="4"/>
      <c r="AI188" s="4"/>
      <c r="AJ188" s="5"/>
      <c r="AK188" s="4"/>
      <c r="AN188" s="4"/>
      <c r="AO188" s="5"/>
      <c r="AP188" s="4"/>
      <c r="AS188" s="4"/>
      <c r="AT188" s="5"/>
      <c r="AU188" s="4"/>
      <c r="AX188" s="4"/>
      <c r="AY188" s="5"/>
      <c r="AZ188" s="4"/>
      <c r="BC188" s="4"/>
      <c r="BD188" s="5"/>
      <c r="BE188" s="4"/>
      <c r="BH188" s="4"/>
      <c r="BI188" s="5"/>
      <c r="BJ188" s="4"/>
      <c r="BN188" s="4"/>
      <c r="BO188" s="5"/>
      <c r="BP188" s="4"/>
    </row>
    <row r="189" spans="4:68" s="3" customFormat="1" ht="14.4" x14ac:dyDescent="0.3">
      <c r="D189" s="57"/>
      <c r="E189" s="44"/>
      <c r="F189" s="45"/>
      <c r="G189" s="45"/>
      <c r="H189" s="57"/>
      <c r="J189" s="4"/>
      <c r="K189" s="5"/>
      <c r="L189" s="4"/>
      <c r="O189" s="4"/>
      <c r="P189" s="5"/>
      <c r="Q189" s="4"/>
      <c r="T189" s="4"/>
      <c r="U189" s="5"/>
      <c r="V189" s="4"/>
      <c r="Y189" s="4"/>
      <c r="Z189" s="5"/>
      <c r="AA189" s="4"/>
      <c r="AD189" s="4"/>
      <c r="AE189" s="5"/>
      <c r="AF189" s="4"/>
      <c r="AI189" s="4"/>
      <c r="AJ189" s="5"/>
      <c r="AK189" s="4"/>
      <c r="AN189" s="4"/>
      <c r="AO189" s="5"/>
      <c r="AP189" s="4"/>
      <c r="AS189" s="4"/>
      <c r="AT189" s="5"/>
      <c r="AU189" s="4"/>
      <c r="AX189" s="4"/>
      <c r="AY189" s="5"/>
      <c r="AZ189" s="4"/>
      <c r="BC189" s="4"/>
      <c r="BD189" s="5"/>
      <c r="BE189" s="4"/>
      <c r="BH189" s="4"/>
      <c r="BI189" s="5"/>
      <c r="BJ189" s="4"/>
      <c r="BN189" s="4"/>
      <c r="BO189" s="5"/>
      <c r="BP189" s="4"/>
    </row>
    <row r="190" spans="4:68" s="3" customFormat="1" ht="14.4" x14ac:dyDescent="0.3">
      <c r="D190" s="57"/>
      <c r="E190" s="44"/>
      <c r="F190" s="45"/>
      <c r="G190" s="45"/>
      <c r="H190" s="57"/>
      <c r="J190" s="4"/>
      <c r="K190" s="5"/>
      <c r="L190" s="4"/>
      <c r="O190" s="4"/>
      <c r="P190" s="5"/>
      <c r="Q190" s="4"/>
      <c r="T190" s="4"/>
      <c r="U190" s="5"/>
      <c r="V190" s="4"/>
      <c r="Y190" s="4"/>
      <c r="Z190" s="5"/>
      <c r="AA190" s="4"/>
      <c r="AD190" s="4"/>
      <c r="AE190" s="5"/>
      <c r="AF190" s="4"/>
      <c r="AI190" s="4"/>
      <c r="AJ190" s="5"/>
      <c r="AK190" s="4"/>
      <c r="AN190" s="4"/>
      <c r="AO190" s="5"/>
      <c r="AP190" s="4"/>
      <c r="AS190" s="4"/>
      <c r="AT190" s="5"/>
      <c r="AU190" s="4"/>
      <c r="AX190" s="4"/>
      <c r="AY190" s="5"/>
      <c r="AZ190" s="4"/>
      <c r="BC190" s="4"/>
      <c r="BD190" s="5"/>
      <c r="BE190" s="4"/>
      <c r="BH190" s="4"/>
      <c r="BI190" s="5"/>
      <c r="BJ190" s="4"/>
      <c r="BN190" s="4"/>
      <c r="BO190" s="5"/>
      <c r="BP190" s="4"/>
    </row>
    <row r="191" spans="4:68" s="3" customFormat="1" ht="14.4" x14ac:dyDescent="0.3">
      <c r="D191" s="57"/>
      <c r="E191" s="44"/>
      <c r="F191" s="45"/>
      <c r="G191" s="45"/>
      <c r="H191" s="57"/>
      <c r="J191" s="4"/>
      <c r="K191" s="5"/>
      <c r="L191" s="4"/>
      <c r="O191" s="4"/>
      <c r="P191" s="5"/>
      <c r="Q191" s="4"/>
      <c r="T191" s="4"/>
      <c r="U191" s="5"/>
      <c r="V191" s="4"/>
      <c r="Y191" s="4"/>
      <c r="Z191" s="5"/>
      <c r="AA191" s="4"/>
      <c r="AD191" s="4"/>
      <c r="AE191" s="5"/>
      <c r="AF191" s="4"/>
      <c r="AI191" s="4"/>
      <c r="AJ191" s="5"/>
      <c r="AK191" s="4"/>
      <c r="AN191" s="4"/>
      <c r="AO191" s="5"/>
      <c r="AP191" s="4"/>
      <c r="AS191" s="4"/>
      <c r="AT191" s="5"/>
      <c r="AU191" s="4"/>
      <c r="AX191" s="4"/>
      <c r="AY191" s="5"/>
      <c r="AZ191" s="4"/>
      <c r="BC191" s="4"/>
      <c r="BD191" s="5"/>
      <c r="BE191" s="4"/>
      <c r="BH191" s="4"/>
      <c r="BI191" s="5"/>
      <c r="BJ191" s="4"/>
      <c r="BN191" s="4"/>
      <c r="BO191" s="5"/>
      <c r="BP191" s="4"/>
    </row>
    <row r="192" spans="4:68" s="3" customFormat="1" ht="14.4" x14ac:dyDescent="0.3">
      <c r="D192" s="57"/>
      <c r="E192" s="44"/>
      <c r="F192" s="45"/>
      <c r="G192" s="45"/>
      <c r="H192" s="57"/>
      <c r="J192" s="4"/>
      <c r="K192" s="5"/>
      <c r="L192" s="4"/>
      <c r="O192" s="4"/>
      <c r="P192" s="5"/>
      <c r="Q192" s="4"/>
      <c r="T192" s="4"/>
      <c r="U192" s="5"/>
      <c r="V192" s="4"/>
      <c r="Y192" s="4"/>
      <c r="Z192" s="5"/>
      <c r="AA192" s="4"/>
      <c r="AD192" s="4"/>
      <c r="AE192" s="5"/>
      <c r="AF192" s="4"/>
      <c r="AI192" s="4"/>
      <c r="AJ192" s="5"/>
      <c r="AK192" s="4"/>
      <c r="AN192" s="4"/>
      <c r="AO192" s="5"/>
      <c r="AP192" s="4"/>
      <c r="AS192" s="4"/>
      <c r="AT192" s="5"/>
      <c r="AU192" s="4"/>
      <c r="AX192" s="4"/>
      <c r="AY192" s="5"/>
      <c r="AZ192" s="4"/>
      <c r="BC192" s="4"/>
      <c r="BD192" s="5"/>
      <c r="BE192" s="4"/>
      <c r="BH192" s="4"/>
      <c r="BI192" s="5"/>
      <c r="BJ192" s="4"/>
      <c r="BN192" s="4"/>
      <c r="BO192" s="5"/>
      <c r="BP192" s="4"/>
    </row>
    <row r="193" spans="4:68" s="3" customFormat="1" ht="14.4" x14ac:dyDescent="0.3">
      <c r="D193" s="57"/>
      <c r="E193" s="44"/>
      <c r="F193" s="45"/>
      <c r="G193" s="45"/>
      <c r="H193" s="57"/>
      <c r="J193" s="4"/>
      <c r="K193" s="5"/>
      <c r="L193" s="4"/>
      <c r="O193" s="4"/>
      <c r="P193" s="5"/>
      <c r="Q193" s="4"/>
      <c r="T193" s="4"/>
      <c r="U193" s="5"/>
      <c r="V193" s="4"/>
      <c r="Y193" s="4"/>
      <c r="Z193" s="5"/>
      <c r="AA193" s="4"/>
      <c r="AD193" s="4"/>
      <c r="AE193" s="5"/>
      <c r="AF193" s="4"/>
      <c r="AI193" s="4"/>
      <c r="AJ193" s="5"/>
      <c r="AK193" s="4"/>
      <c r="AN193" s="4"/>
      <c r="AO193" s="5"/>
      <c r="AP193" s="4"/>
      <c r="AS193" s="4"/>
      <c r="AT193" s="5"/>
      <c r="AU193" s="4"/>
      <c r="AX193" s="4"/>
      <c r="AY193" s="5"/>
      <c r="AZ193" s="4"/>
      <c r="BC193" s="4"/>
      <c r="BD193" s="5"/>
      <c r="BE193" s="4"/>
      <c r="BH193" s="4"/>
      <c r="BI193" s="5"/>
      <c r="BJ193" s="4"/>
      <c r="BN193" s="4"/>
      <c r="BO193" s="5"/>
      <c r="BP193" s="4"/>
    </row>
    <row r="194" spans="4:68" s="3" customFormat="1" ht="14.4" x14ac:dyDescent="0.3">
      <c r="D194" s="57"/>
      <c r="E194" s="44"/>
      <c r="F194" s="45"/>
      <c r="G194" s="45"/>
      <c r="H194" s="57"/>
      <c r="J194" s="4"/>
      <c r="K194" s="5"/>
      <c r="L194" s="4"/>
      <c r="O194" s="4"/>
      <c r="P194" s="5"/>
      <c r="Q194" s="4"/>
      <c r="T194" s="4"/>
      <c r="U194" s="5"/>
      <c r="V194" s="4"/>
      <c r="Y194" s="4"/>
      <c r="Z194" s="5"/>
      <c r="AA194" s="4"/>
      <c r="AD194" s="4"/>
      <c r="AE194" s="5"/>
      <c r="AF194" s="4"/>
      <c r="AI194" s="4"/>
      <c r="AJ194" s="5"/>
      <c r="AK194" s="4"/>
      <c r="AN194" s="4"/>
      <c r="AO194" s="5"/>
      <c r="AP194" s="4"/>
      <c r="AS194" s="4"/>
      <c r="AT194" s="5"/>
      <c r="AU194" s="4"/>
      <c r="AX194" s="4"/>
      <c r="AY194" s="5"/>
      <c r="AZ194" s="4"/>
      <c r="BC194" s="4"/>
      <c r="BD194" s="5"/>
      <c r="BE194" s="4"/>
      <c r="BH194" s="4"/>
      <c r="BI194" s="5"/>
      <c r="BJ194" s="4"/>
      <c r="BN194" s="4"/>
      <c r="BO194" s="5"/>
      <c r="BP194" s="4"/>
    </row>
    <row r="195" spans="4:68" s="3" customFormat="1" ht="14.4" x14ac:dyDescent="0.3">
      <c r="D195" s="57"/>
      <c r="E195" s="44"/>
      <c r="F195" s="45"/>
      <c r="G195" s="45"/>
      <c r="H195" s="57"/>
      <c r="J195" s="4"/>
      <c r="K195" s="5"/>
      <c r="L195" s="4"/>
      <c r="O195" s="4"/>
      <c r="P195" s="5"/>
      <c r="Q195" s="4"/>
      <c r="T195" s="4"/>
      <c r="U195" s="5"/>
      <c r="V195" s="4"/>
      <c r="Y195" s="4"/>
      <c r="Z195" s="5"/>
      <c r="AA195" s="4"/>
      <c r="AD195" s="4"/>
      <c r="AE195" s="5"/>
      <c r="AF195" s="4"/>
      <c r="AI195" s="4"/>
      <c r="AJ195" s="5"/>
      <c r="AK195" s="4"/>
      <c r="AN195" s="4"/>
      <c r="AO195" s="5"/>
      <c r="AP195" s="4"/>
      <c r="AS195" s="4"/>
      <c r="AT195" s="5"/>
      <c r="AU195" s="4"/>
      <c r="AX195" s="4"/>
      <c r="AY195" s="5"/>
      <c r="AZ195" s="4"/>
      <c r="BC195" s="4"/>
      <c r="BD195" s="5"/>
      <c r="BE195" s="4"/>
      <c r="BH195" s="4"/>
      <c r="BI195" s="5"/>
      <c r="BJ195" s="4"/>
      <c r="BN195" s="4"/>
      <c r="BO195" s="5"/>
      <c r="BP195" s="4"/>
    </row>
    <row r="196" spans="4:68" s="3" customFormat="1" ht="14.4" x14ac:dyDescent="0.3">
      <c r="D196" s="57"/>
      <c r="E196" s="44"/>
      <c r="F196" s="45"/>
      <c r="G196" s="45"/>
      <c r="H196" s="57"/>
      <c r="J196" s="4"/>
      <c r="K196" s="5"/>
      <c r="L196" s="4"/>
      <c r="O196" s="4"/>
      <c r="P196" s="5"/>
      <c r="Q196" s="4"/>
      <c r="T196" s="4"/>
      <c r="U196" s="5"/>
      <c r="V196" s="4"/>
      <c r="Y196" s="4"/>
      <c r="Z196" s="5"/>
      <c r="AA196" s="4"/>
      <c r="AD196" s="4"/>
      <c r="AE196" s="5"/>
      <c r="AF196" s="4"/>
      <c r="AI196" s="4"/>
      <c r="AJ196" s="5"/>
      <c r="AK196" s="4"/>
      <c r="AN196" s="4"/>
      <c r="AO196" s="5"/>
      <c r="AP196" s="4"/>
      <c r="AS196" s="4"/>
      <c r="AT196" s="5"/>
      <c r="AU196" s="4"/>
      <c r="AX196" s="4"/>
      <c r="AY196" s="5"/>
      <c r="AZ196" s="4"/>
      <c r="BC196" s="4"/>
      <c r="BD196" s="5"/>
      <c r="BE196" s="4"/>
      <c r="BH196" s="4"/>
      <c r="BI196" s="5"/>
      <c r="BJ196" s="4"/>
      <c r="BN196" s="4"/>
      <c r="BO196" s="5"/>
      <c r="BP196" s="4"/>
    </row>
    <row r="197" spans="4:68" s="3" customFormat="1" ht="14.4" x14ac:dyDescent="0.3">
      <c r="D197" s="57"/>
      <c r="E197" s="44"/>
      <c r="F197" s="45"/>
      <c r="G197" s="45"/>
      <c r="H197" s="57"/>
      <c r="J197" s="4"/>
      <c r="K197" s="5"/>
      <c r="L197" s="4"/>
      <c r="O197" s="4"/>
      <c r="P197" s="5"/>
      <c r="Q197" s="4"/>
      <c r="T197" s="4"/>
      <c r="U197" s="5"/>
      <c r="V197" s="4"/>
      <c r="Y197" s="4"/>
      <c r="Z197" s="5"/>
      <c r="AA197" s="4"/>
      <c r="AD197" s="4"/>
      <c r="AE197" s="5"/>
      <c r="AF197" s="4"/>
      <c r="AI197" s="4"/>
      <c r="AJ197" s="5"/>
      <c r="AK197" s="4"/>
      <c r="AN197" s="4"/>
      <c r="AO197" s="5"/>
      <c r="AP197" s="4"/>
      <c r="AS197" s="4"/>
      <c r="AT197" s="5"/>
      <c r="AU197" s="4"/>
      <c r="AX197" s="4"/>
      <c r="AY197" s="5"/>
      <c r="AZ197" s="4"/>
      <c r="BC197" s="4"/>
      <c r="BD197" s="5"/>
      <c r="BE197" s="4"/>
      <c r="BH197" s="4"/>
      <c r="BI197" s="5"/>
      <c r="BJ197" s="4"/>
      <c r="BN197" s="4"/>
      <c r="BO197" s="5"/>
      <c r="BP197" s="4"/>
    </row>
    <row r="198" spans="4:68" s="3" customFormat="1" ht="14.4" x14ac:dyDescent="0.3">
      <c r="D198" s="57"/>
      <c r="E198" s="44"/>
      <c r="F198" s="45"/>
      <c r="G198" s="45"/>
      <c r="H198" s="57"/>
      <c r="J198" s="4"/>
      <c r="K198" s="5"/>
      <c r="L198" s="4"/>
      <c r="O198" s="4"/>
      <c r="P198" s="5"/>
      <c r="Q198" s="4"/>
      <c r="T198" s="4"/>
      <c r="U198" s="5"/>
      <c r="V198" s="4"/>
      <c r="Y198" s="4"/>
      <c r="Z198" s="5"/>
      <c r="AA198" s="4"/>
      <c r="AD198" s="4"/>
      <c r="AE198" s="5"/>
      <c r="AF198" s="4"/>
      <c r="AI198" s="4"/>
      <c r="AJ198" s="5"/>
      <c r="AK198" s="4"/>
      <c r="AN198" s="4"/>
      <c r="AO198" s="5"/>
      <c r="AP198" s="4"/>
      <c r="AS198" s="4"/>
      <c r="AT198" s="5"/>
      <c r="AU198" s="4"/>
      <c r="AX198" s="4"/>
      <c r="AY198" s="5"/>
      <c r="AZ198" s="4"/>
      <c r="BC198" s="4"/>
      <c r="BD198" s="5"/>
      <c r="BE198" s="4"/>
      <c r="BH198" s="4"/>
      <c r="BI198" s="5"/>
      <c r="BJ198" s="4"/>
      <c r="BN198" s="4"/>
      <c r="BO198" s="5"/>
      <c r="BP198" s="4"/>
    </row>
    <row r="199" spans="4:68" s="3" customFormat="1" ht="14.4" x14ac:dyDescent="0.3">
      <c r="D199" s="57"/>
      <c r="E199" s="44"/>
      <c r="F199" s="45"/>
      <c r="G199" s="45"/>
      <c r="H199" s="57"/>
      <c r="J199" s="4"/>
      <c r="K199" s="5"/>
      <c r="L199" s="4"/>
      <c r="O199" s="4"/>
      <c r="P199" s="5"/>
      <c r="Q199" s="4"/>
      <c r="T199" s="4"/>
      <c r="U199" s="5"/>
      <c r="V199" s="4"/>
      <c r="Y199" s="4"/>
      <c r="Z199" s="5"/>
      <c r="AA199" s="4"/>
      <c r="AD199" s="4"/>
      <c r="AE199" s="5"/>
      <c r="AF199" s="4"/>
      <c r="AI199" s="4"/>
      <c r="AJ199" s="5"/>
      <c r="AK199" s="4"/>
      <c r="AN199" s="4"/>
      <c r="AO199" s="5"/>
      <c r="AP199" s="4"/>
      <c r="AS199" s="4"/>
      <c r="AT199" s="5"/>
      <c r="AU199" s="4"/>
      <c r="AX199" s="4"/>
      <c r="AY199" s="5"/>
      <c r="AZ199" s="4"/>
      <c r="BC199" s="4"/>
      <c r="BD199" s="5"/>
      <c r="BE199" s="4"/>
      <c r="BH199" s="4"/>
      <c r="BI199" s="5"/>
      <c r="BJ199" s="4"/>
      <c r="BN199" s="4"/>
      <c r="BO199" s="5"/>
      <c r="BP199" s="4"/>
    </row>
    <row r="200" spans="4:68" s="3" customFormat="1" ht="14.4" x14ac:dyDescent="0.3">
      <c r="D200" s="57"/>
      <c r="E200" s="44"/>
      <c r="F200" s="45"/>
      <c r="G200" s="45"/>
      <c r="H200" s="57"/>
      <c r="J200" s="4"/>
      <c r="K200" s="5"/>
      <c r="L200" s="4"/>
      <c r="O200" s="4"/>
      <c r="P200" s="5"/>
      <c r="Q200" s="4"/>
      <c r="T200" s="4"/>
      <c r="U200" s="5"/>
      <c r="V200" s="4"/>
      <c r="Y200" s="4"/>
      <c r="Z200" s="5"/>
      <c r="AA200" s="4"/>
      <c r="AD200" s="4"/>
      <c r="AE200" s="5"/>
      <c r="AF200" s="4"/>
      <c r="AI200" s="4"/>
      <c r="AJ200" s="5"/>
      <c r="AK200" s="4"/>
      <c r="AN200" s="4"/>
      <c r="AO200" s="5"/>
      <c r="AP200" s="4"/>
      <c r="AS200" s="4"/>
      <c r="AT200" s="5"/>
      <c r="AU200" s="4"/>
      <c r="AX200" s="4"/>
      <c r="AY200" s="5"/>
      <c r="AZ200" s="4"/>
      <c r="BC200" s="4"/>
      <c r="BD200" s="5"/>
      <c r="BE200" s="4"/>
      <c r="BH200" s="4"/>
      <c r="BI200" s="5"/>
      <c r="BJ200" s="4"/>
      <c r="BN200" s="4"/>
      <c r="BO200" s="5"/>
      <c r="BP200" s="4"/>
    </row>
    <row r="201" spans="4:68" s="3" customFormat="1" ht="14.4" x14ac:dyDescent="0.3">
      <c r="D201" s="57"/>
      <c r="E201" s="44"/>
      <c r="F201" s="45"/>
      <c r="G201" s="45"/>
      <c r="H201" s="57"/>
      <c r="J201" s="4"/>
      <c r="K201" s="5"/>
      <c r="L201" s="4"/>
      <c r="O201" s="4"/>
      <c r="P201" s="5"/>
      <c r="Q201" s="4"/>
      <c r="T201" s="4"/>
      <c r="U201" s="5"/>
      <c r="V201" s="4"/>
      <c r="Y201" s="4"/>
      <c r="Z201" s="5"/>
      <c r="AA201" s="4"/>
      <c r="AD201" s="4"/>
      <c r="AE201" s="5"/>
      <c r="AF201" s="4"/>
      <c r="AI201" s="4"/>
      <c r="AJ201" s="5"/>
      <c r="AK201" s="4"/>
      <c r="AN201" s="4"/>
      <c r="AO201" s="5"/>
      <c r="AP201" s="4"/>
      <c r="AS201" s="4"/>
      <c r="AT201" s="5"/>
      <c r="AU201" s="4"/>
      <c r="AX201" s="4"/>
      <c r="AY201" s="5"/>
      <c r="AZ201" s="4"/>
      <c r="BC201" s="4"/>
      <c r="BD201" s="5"/>
      <c r="BE201" s="4"/>
      <c r="BH201" s="4"/>
      <c r="BI201" s="5"/>
      <c r="BJ201" s="4"/>
      <c r="BN201" s="4"/>
      <c r="BO201" s="5"/>
      <c r="BP201" s="4"/>
    </row>
    <row r="202" spans="4:68" s="3" customFormat="1" ht="14.4" x14ac:dyDescent="0.3">
      <c r="D202" s="57"/>
      <c r="E202" s="44"/>
      <c r="F202" s="45"/>
      <c r="G202" s="45"/>
      <c r="H202" s="57"/>
      <c r="J202" s="4"/>
      <c r="K202" s="5"/>
      <c r="L202" s="4"/>
      <c r="O202" s="4"/>
      <c r="P202" s="5"/>
      <c r="Q202" s="4"/>
      <c r="T202" s="4"/>
      <c r="U202" s="5"/>
      <c r="V202" s="4"/>
      <c r="Y202" s="4"/>
      <c r="Z202" s="5"/>
      <c r="AA202" s="4"/>
      <c r="AD202" s="4"/>
      <c r="AE202" s="5"/>
      <c r="AF202" s="4"/>
      <c r="AI202" s="4"/>
      <c r="AJ202" s="5"/>
      <c r="AK202" s="4"/>
      <c r="AN202" s="4"/>
      <c r="AO202" s="5"/>
      <c r="AP202" s="4"/>
      <c r="AS202" s="4"/>
      <c r="AT202" s="5"/>
      <c r="AU202" s="4"/>
      <c r="AX202" s="4"/>
      <c r="AY202" s="5"/>
      <c r="AZ202" s="4"/>
      <c r="BC202" s="4"/>
      <c r="BD202" s="5"/>
      <c r="BE202" s="4"/>
      <c r="BH202" s="4"/>
      <c r="BI202" s="5"/>
      <c r="BJ202" s="4"/>
      <c r="BN202" s="4"/>
      <c r="BO202" s="5"/>
      <c r="BP202" s="4"/>
    </row>
    <row r="203" spans="4:68" s="3" customFormat="1" ht="14.4" x14ac:dyDescent="0.3">
      <c r="D203" s="57"/>
      <c r="E203" s="44"/>
      <c r="F203" s="45"/>
      <c r="G203" s="45"/>
      <c r="H203" s="57"/>
      <c r="J203" s="4"/>
      <c r="K203" s="5"/>
      <c r="L203" s="4"/>
      <c r="O203" s="4"/>
      <c r="P203" s="5"/>
      <c r="Q203" s="4"/>
      <c r="T203" s="4"/>
      <c r="U203" s="5"/>
      <c r="V203" s="4"/>
      <c r="Y203" s="4"/>
      <c r="Z203" s="5"/>
      <c r="AA203" s="4"/>
      <c r="AD203" s="4"/>
      <c r="AE203" s="5"/>
      <c r="AF203" s="4"/>
      <c r="AI203" s="4"/>
      <c r="AJ203" s="5"/>
      <c r="AK203" s="4"/>
      <c r="AN203" s="4"/>
      <c r="AO203" s="5"/>
      <c r="AP203" s="4"/>
      <c r="AS203" s="4"/>
      <c r="AT203" s="5"/>
      <c r="AU203" s="4"/>
      <c r="AX203" s="4"/>
      <c r="AY203" s="5"/>
      <c r="AZ203" s="4"/>
      <c r="BC203" s="4"/>
      <c r="BD203" s="5"/>
      <c r="BE203" s="4"/>
      <c r="BH203" s="4"/>
      <c r="BI203" s="5"/>
      <c r="BJ203" s="4"/>
      <c r="BN203" s="4"/>
      <c r="BO203" s="5"/>
      <c r="BP203" s="4"/>
    </row>
    <row r="204" spans="4:68" s="3" customFormat="1" ht="14.4" x14ac:dyDescent="0.3">
      <c r="D204" s="57"/>
      <c r="E204" s="44"/>
      <c r="F204" s="45"/>
      <c r="G204" s="45"/>
      <c r="H204" s="57"/>
      <c r="J204" s="4"/>
      <c r="K204" s="5"/>
      <c r="L204" s="4"/>
      <c r="O204" s="4"/>
      <c r="P204" s="5"/>
      <c r="Q204" s="4"/>
      <c r="T204" s="4"/>
      <c r="U204" s="5"/>
      <c r="V204" s="4"/>
      <c r="Y204" s="4"/>
      <c r="Z204" s="5"/>
      <c r="AA204" s="4"/>
      <c r="AD204" s="4"/>
      <c r="AE204" s="5"/>
      <c r="AF204" s="4"/>
      <c r="AI204" s="4"/>
      <c r="AJ204" s="5"/>
      <c r="AK204" s="4"/>
      <c r="AN204" s="4"/>
      <c r="AO204" s="5"/>
      <c r="AP204" s="4"/>
      <c r="AS204" s="4"/>
      <c r="AT204" s="5"/>
      <c r="AU204" s="4"/>
      <c r="AX204" s="4"/>
      <c r="AY204" s="5"/>
      <c r="AZ204" s="4"/>
      <c r="BC204" s="4"/>
      <c r="BD204" s="5"/>
      <c r="BE204" s="4"/>
      <c r="BH204" s="4"/>
      <c r="BI204" s="5"/>
      <c r="BJ204" s="4"/>
      <c r="BN204" s="4"/>
      <c r="BO204" s="5"/>
      <c r="BP204" s="4"/>
    </row>
    <row r="205" spans="4:68" s="3" customFormat="1" ht="14.4" x14ac:dyDescent="0.3">
      <c r="D205" s="57"/>
      <c r="E205" s="44"/>
      <c r="F205" s="45"/>
      <c r="G205" s="45"/>
      <c r="H205" s="57"/>
      <c r="J205" s="4"/>
      <c r="K205" s="5"/>
      <c r="L205" s="4"/>
      <c r="O205" s="4"/>
      <c r="P205" s="5"/>
      <c r="Q205" s="4"/>
      <c r="T205" s="4"/>
      <c r="U205" s="5"/>
      <c r="V205" s="4"/>
      <c r="Y205" s="4"/>
      <c r="Z205" s="5"/>
      <c r="AA205" s="4"/>
      <c r="AD205" s="4"/>
      <c r="AE205" s="5"/>
      <c r="AF205" s="4"/>
      <c r="AI205" s="4"/>
      <c r="AJ205" s="5"/>
      <c r="AK205" s="4"/>
      <c r="AN205" s="4"/>
      <c r="AO205" s="5"/>
      <c r="AP205" s="4"/>
      <c r="AS205" s="4"/>
      <c r="AT205" s="5"/>
      <c r="AU205" s="4"/>
      <c r="AX205" s="4"/>
      <c r="AY205" s="5"/>
      <c r="AZ205" s="4"/>
      <c r="BC205" s="4"/>
      <c r="BD205" s="5"/>
      <c r="BE205" s="4"/>
      <c r="BH205" s="4"/>
      <c r="BI205" s="5"/>
      <c r="BJ205" s="4"/>
      <c r="BN205" s="4"/>
      <c r="BO205" s="5"/>
      <c r="BP205" s="4"/>
    </row>
    <row r="206" spans="4:68" s="3" customFormat="1" ht="14.4" x14ac:dyDescent="0.3">
      <c r="D206" s="57"/>
      <c r="E206" s="44"/>
      <c r="F206" s="45"/>
      <c r="G206" s="45"/>
      <c r="H206" s="57"/>
      <c r="J206" s="4"/>
      <c r="K206" s="5"/>
      <c r="L206" s="4"/>
      <c r="O206" s="4"/>
      <c r="P206" s="5"/>
      <c r="Q206" s="4"/>
      <c r="T206" s="4"/>
      <c r="U206" s="5"/>
      <c r="V206" s="4"/>
      <c r="Y206" s="4"/>
      <c r="Z206" s="5"/>
      <c r="AA206" s="4"/>
      <c r="AD206" s="4"/>
      <c r="AE206" s="5"/>
      <c r="AF206" s="4"/>
      <c r="AI206" s="4"/>
      <c r="AJ206" s="5"/>
      <c r="AK206" s="4"/>
      <c r="AN206" s="4"/>
      <c r="AO206" s="5"/>
      <c r="AP206" s="4"/>
      <c r="AS206" s="4"/>
      <c r="AT206" s="5"/>
      <c r="AU206" s="4"/>
      <c r="AX206" s="4"/>
      <c r="AY206" s="5"/>
      <c r="AZ206" s="4"/>
      <c r="BC206" s="4"/>
      <c r="BD206" s="5"/>
      <c r="BE206" s="4"/>
      <c r="BH206" s="4"/>
      <c r="BI206" s="5"/>
      <c r="BJ206" s="4"/>
      <c r="BN206" s="4"/>
      <c r="BO206" s="5"/>
      <c r="BP206" s="4"/>
    </row>
    <row r="207" spans="4:68" s="3" customFormat="1" ht="14.4" x14ac:dyDescent="0.3">
      <c r="D207" s="57"/>
      <c r="E207" s="44"/>
      <c r="F207" s="45"/>
      <c r="G207" s="45"/>
      <c r="H207" s="57"/>
      <c r="J207" s="4"/>
      <c r="K207" s="5"/>
      <c r="L207" s="4"/>
      <c r="O207" s="4"/>
      <c r="P207" s="5"/>
      <c r="Q207" s="4"/>
      <c r="T207" s="4"/>
      <c r="U207" s="5"/>
      <c r="V207" s="4"/>
      <c r="Y207" s="4"/>
      <c r="Z207" s="5"/>
      <c r="AA207" s="4"/>
      <c r="AD207" s="4"/>
      <c r="AE207" s="5"/>
      <c r="AF207" s="4"/>
      <c r="AI207" s="4"/>
      <c r="AJ207" s="5"/>
      <c r="AK207" s="4"/>
      <c r="AN207" s="4"/>
      <c r="AO207" s="5"/>
      <c r="AP207" s="4"/>
      <c r="AS207" s="4"/>
      <c r="AT207" s="5"/>
      <c r="AU207" s="4"/>
      <c r="AX207" s="4"/>
      <c r="AY207" s="5"/>
      <c r="AZ207" s="4"/>
      <c r="BC207" s="4"/>
      <c r="BD207" s="5"/>
      <c r="BE207" s="4"/>
      <c r="BH207" s="4"/>
      <c r="BI207" s="5"/>
      <c r="BJ207" s="4"/>
      <c r="BN207" s="4"/>
      <c r="BO207" s="5"/>
      <c r="BP207" s="4"/>
    </row>
    <row r="208" spans="4:68" s="3" customFormat="1" ht="14.4" x14ac:dyDescent="0.3">
      <c r="D208" s="57"/>
      <c r="E208" s="44"/>
      <c r="F208" s="45"/>
      <c r="G208" s="45"/>
      <c r="H208" s="57"/>
      <c r="J208" s="4"/>
      <c r="K208" s="5"/>
      <c r="L208" s="4"/>
      <c r="O208" s="4"/>
      <c r="P208" s="5"/>
      <c r="Q208" s="4"/>
      <c r="T208" s="4"/>
      <c r="U208" s="5"/>
      <c r="V208" s="4"/>
      <c r="Y208" s="4"/>
      <c r="Z208" s="5"/>
      <c r="AA208" s="4"/>
      <c r="AD208" s="4"/>
      <c r="AE208" s="5"/>
      <c r="AF208" s="4"/>
      <c r="AI208" s="4"/>
      <c r="AJ208" s="5"/>
      <c r="AK208" s="4"/>
      <c r="AN208" s="4"/>
      <c r="AO208" s="5"/>
      <c r="AP208" s="4"/>
      <c r="AS208" s="4"/>
      <c r="AT208" s="5"/>
      <c r="AU208" s="4"/>
      <c r="AX208" s="4"/>
      <c r="AY208" s="5"/>
      <c r="AZ208" s="4"/>
      <c r="BC208" s="4"/>
      <c r="BD208" s="5"/>
      <c r="BE208" s="4"/>
      <c r="BH208" s="4"/>
      <c r="BI208" s="5"/>
      <c r="BJ208" s="4"/>
      <c r="BN208" s="4"/>
      <c r="BO208" s="5"/>
      <c r="BP208" s="4"/>
    </row>
    <row r="209" spans="4:68" s="3" customFormat="1" ht="14.4" x14ac:dyDescent="0.3">
      <c r="D209" s="57"/>
      <c r="E209" s="44"/>
      <c r="F209" s="45"/>
      <c r="G209" s="45"/>
      <c r="H209" s="57"/>
      <c r="J209" s="4"/>
      <c r="K209" s="5"/>
      <c r="L209" s="4"/>
      <c r="O209" s="4"/>
      <c r="P209" s="5"/>
      <c r="Q209" s="4"/>
      <c r="T209" s="4"/>
      <c r="U209" s="5"/>
      <c r="V209" s="4"/>
      <c r="Y209" s="4"/>
      <c r="Z209" s="5"/>
      <c r="AA209" s="4"/>
      <c r="AD209" s="4"/>
      <c r="AE209" s="5"/>
      <c r="AF209" s="4"/>
      <c r="AI209" s="4"/>
      <c r="AJ209" s="5"/>
      <c r="AK209" s="4"/>
      <c r="AN209" s="4"/>
      <c r="AO209" s="5"/>
      <c r="AP209" s="4"/>
      <c r="AS209" s="4"/>
      <c r="AT209" s="5"/>
      <c r="AU209" s="4"/>
      <c r="AX209" s="4"/>
      <c r="AY209" s="5"/>
      <c r="AZ209" s="4"/>
      <c r="BC209" s="4"/>
      <c r="BD209" s="5"/>
      <c r="BE209" s="4"/>
      <c r="BH209" s="4"/>
      <c r="BI209" s="5"/>
      <c r="BJ209" s="4"/>
      <c r="BN209" s="4"/>
      <c r="BO209" s="5"/>
      <c r="BP209" s="4"/>
    </row>
    <row r="210" spans="4:68" s="3" customFormat="1" ht="14.4" x14ac:dyDescent="0.3">
      <c r="D210" s="57"/>
      <c r="E210" s="44"/>
      <c r="F210" s="45"/>
      <c r="G210" s="45"/>
      <c r="H210" s="57"/>
      <c r="J210" s="4"/>
      <c r="K210" s="5"/>
      <c r="L210" s="4"/>
      <c r="O210" s="4"/>
      <c r="P210" s="5"/>
      <c r="Q210" s="4"/>
      <c r="T210" s="4"/>
      <c r="U210" s="5"/>
      <c r="V210" s="4"/>
      <c r="Y210" s="4"/>
      <c r="Z210" s="5"/>
      <c r="AA210" s="4"/>
      <c r="AD210" s="4"/>
      <c r="AE210" s="5"/>
      <c r="AF210" s="4"/>
      <c r="AI210" s="4"/>
      <c r="AJ210" s="5"/>
      <c r="AK210" s="4"/>
      <c r="AN210" s="4"/>
      <c r="AO210" s="5"/>
      <c r="AP210" s="4"/>
      <c r="AS210" s="4"/>
      <c r="AT210" s="5"/>
      <c r="AU210" s="4"/>
      <c r="AX210" s="4"/>
      <c r="AY210" s="5"/>
      <c r="AZ210" s="4"/>
      <c r="BC210" s="4"/>
      <c r="BD210" s="5"/>
      <c r="BE210" s="4"/>
      <c r="BH210" s="4"/>
      <c r="BI210" s="5"/>
      <c r="BJ210" s="4"/>
      <c r="BN210" s="4"/>
      <c r="BO210" s="5"/>
      <c r="BP210" s="4"/>
    </row>
    <row r="211" spans="4:68" s="3" customFormat="1" ht="14.4" x14ac:dyDescent="0.3">
      <c r="D211" s="57"/>
      <c r="E211" s="44"/>
      <c r="F211" s="45"/>
      <c r="G211" s="45"/>
      <c r="H211" s="57"/>
      <c r="J211" s="4"/>
      <c r="K211" s="5"/>
      <c r="L211" s="4"/>
      <c r="O211" s="4"/>
      <c r="P211" s="5"/>
      <c r="Q211" s="4"/>
      <c r="T211" s="4"/>
      <c r="U211" s="5"/>
      <c r="V211" s="4"/>
      <c r="Y211" s="4"/>
      <c r="Z211" s="5"/>
      <c r="AA211" s="4"/>
      <c r="AD211" s="4"/>
      <c r="AE211" s="5"/>
      <c r="AF211" s="4"/>
      <c r="AI211" s="4"/>
      <c r="AJ211" s="5"/>
      <c r="AK211" s="4"/>
      <c r="AN211" s="4"/>
      <c r="AO211" s="5"/>
      <c r="AP211" s="4"/>
      <c r="AS211" s="4"/>
      <c r="AT211" s="5"/>
      <c r="AU211" s="4"/>
      <c r="AX211" s="4"/>
      <c r="AY211" s="5"/>
      <c r="AZ211" s="4"/>
      <c r="BC211" s="4"/>
      <c r="BD211" s="5"/>
      <c r="BE211" s="4"/>
      <c r="BH211" s="4"/>
      <c r="BI211" s="5"/>
      <c r="BJ211" s="4"/>
      <c r="BN211" s="4"/>
      <c r="BO211" s="5"/>
      <c r="BP211" s="4"/>
    </row>
    <row r="212" spans="4:68" s="3" customFormat="1" ht="14.4" x14ac:dyDescent="0.3">
      <c r="D212" s="57"/>
      <c r="E212" s="44"/>
      <c r="F212" s="45"/>
      <c r="G212" s="45"/>
      <c r="H212" s="57"/>
      <c r="J212" s="4"/>
      <c r="K212" s="5"/>
      <c r="L212" s="4"/>
      <c r="O212" s="4"/>
      <c r="P212" s="5"/>
      <c r="Q212" s="4"/>
      <c r="T212" s="4"/>
      <c r="U212" s="5"/>
      <c r="V212" s="4"/>
      <c r="Y212" s="4"/>
      <c r="Z212" s="5"/>
      <c r="AA212" s="4"/>
      <c r="AD212" s="4"/>
      <c r="AE212" s="5"/>
      <c r="AF212" s="4"/>
      <c r="AI212" s="4"/>
      <c r="AJ212" s="5"/>
      <c r="AK212" s="4"/>
      <c r="AN212" s="4"/>
      <c r="AO212" s="5"/>
      <c r="AP212" s="4"/>
      <c r="AS212" s="4"/>
      <c r="AT212" s="5"/>
      <c r="AU212" s="4"/>
      <c r="AX212" s="4"/>
      <c r="AY212" s="5"/>
      <c r="AZ212" s="4"/>
      <c r="BC212" s="4"/>
      <c r="BD212" s="5"/>
      <c r="BE212" s="4"/>
      <c r="BH212" s="4"/>
      <c r="BI212" s="5"/>
      <c r="BJ212" s="4"/>
      <c r="BN212" s="4"/>
      <c r="BO212" s="5"/>
      <c r="BP212" s="4"/>
    </row>
    <row r="213" spans="4:68" s="3" customFormat="1" ht="14.4" x14ac:dyDescent="0.3">
      <c r="D213" s="57"/>
      <c r="E213" s="44"/>
      <c r="F213" s="45"/>
      <c r="G213" s="45"/>
      <c r="H213" s="57"/>
      <c r="J213" s="4"/>
      <c r="K213" s="5"/>
      <c r="L213" s="4"/>
      <c r="O213" s="4"/>
      <c r="P213" s="5"/>
      <c r="Q213" s="4"/>
      <c r="T213" s="4"/>
      <c r="U213" s="5"/>
      <c r="V213" s="4"/>
      <c r="Y213" s="4"/>
      <c r="Z213" s="5"/>
      <c r="AA213" s="4"/>
      <c r="AD213" s="4"/>
      <c r="AE213" s="5"/>
      <c r="AF213" s="4"/>
      <c r="AI213" s="4"/>
      <c r="AJ213" s="5"/>
      <c r="AK213" s="4"/>
      <c r="AN213" s="4"/>
      <c r="AO213" s="5"/>
      <c r="AP213" s="4"/>
      <c r="AS213" s="4"/>
      <c r="AT213" s="5"/>
      <c r="AU213" s="4"/>
      <c r="AX213" s="4"/>
      <c r="AY213" s="5"/>
      <c r="AZ213" s="4"/>
      <c r="BC213" s="4"/>
      <c r="BD213" s="5"/>
      <c r="BE213" s="4"/>
      <c r="BH213" s="4"/>
      <c r="BI213" s="5"/>
      <c r="BJ213" s="4"/>
      <c r="BN213" s="4"/>
      <c r="BO213" s="5"/>
      <c r="BP213" s="4"/>
    </row>
    <row r="214" spans="4:68" s="3" customFormat="1" ht="14.4" x14ac:dyDescent="0.3">
      <c r="D214" s="57"/>
      <c r="E214" s="44"/>
      <c r="F214" s="45"/>
      <c r="G214" s="45"/>
      <c r="H214" s="57"/>
      <c r="J214" s="4"/>
      <c r="K214" s="5"/>
      <c r="L214" s="4"/>
      <c r="O214" s="4"/>
      <c r="P214" s="5"/>
      <c r="Q214" s="4"/>
      <c r="T214" s="4"/>
      <c r="U214" s="5"/>
      <c r="V214" s="4"/>
      <c r="Y214" s="4"/>
      <c r="Z214" s="5"/>
      <c r="AA214" s="4"/>
      <c r="AD214" s="4"/>
      <c r="AE214" s="5"/>
      <c r="AF214" s="4"/>
      <c r="AI214" s="4"/>
      <c r="AJ214" s="5"/>
      <c r="AK214" s="4"/>
      <c r="AN214" s="4"/>
      <c r="AO214" s="5"/>
      <c r="AP214" s="4"/>
      <c r="AS214" s="4"/>
      <c r="AT214" s="5"/>
      <c r="AU214" s="4"/>
      <c r="AX214" s="4"/>
      <c r="AY214" s="5"/>
      <c r="AZ214" s="4"/>
      <c r="BC214" s="4"/>
      <c r="BD214" s="5"/>
      <c r="BE214" s="4"/>
      <c r="BH214" s="4"/>
      <c r="BI214" s="5"/>
      <c r="BJ214" s="4"/>
      <c r="BN214" s="4"/>
      <c r="BO214" s="5"/>
      <c r="BP214" s="4"/>
    </row>
    <row r="215" spans="4:68" s="3" customFormat="1" ht="14.4" x14ac:dyDescent="0.3">
      <c r="D215" s="57"/>
      <c r="E215" s="44"/>
      <c r="F215" s="45"/>
      <c r="G215" s="45"/>
      <c r="H215" s="57"/>
      <c r="J215" s="4"/>
      <c r="K215" s="5"/>
      <c r="L215" s="4"/>
      <c r="O215" s="4"/>
      <c r="P215" s="5"/>
      <c r="Q215" s="4"/>
      <c r="T215" s="4"/>
      <c r="U215" s="5"/>
      <c r="V215" s="4"/>
      <c r="Y215" s="4"/>
      <c r="Z215" s="5"/>
      <c r="AA215" s="4"/>
      <c r="AD215" s="4"/>
      <c r="AE215" s="5"/>
      <c r="AF215" s="4"/>
      <c r="AI215" s="4"/>
      <c r="AJ215" s="5"/>
      <c r="AK215" s="4"/>
      <c r="AN215" s="4"/>
      <c r="AO215" s="5"/>
      <c r="AP215" s="4"/>
      <c r="AS215" s="4"/>
      <c r="AT215" s="5"/>
      <c r="AU215" s="4"/>
      <c r="AX215" s="4"/>
      <c r="AY215" s="5"/>
      <c r="AZ215" s="4"/>
      <c r="BC215" s="4"/>
      <c r="BD215" s="5"/>
      <c r="BE215" s="4"/>
      <c r="BH215" s="4"/>
      <c r="BI215" s="5"/>
      <c r="BJ215" s="4"/>
      <c r="BN215" s="4"/>
      <c r="BO215" s="5"/>
      <c r="BP215" s="4"/>
    </row>
    <row r="216" spans="4:68" s="3" customFormat="1" ht="14.4" x14ac:dyDescent="0.3">
      <c r="D216" s="57"/>
      <c r="E216" s="44"/>
      <c r="F216" s="45"/>
      <c r="G216" s="45"/>
      <c r="H216" s="57"/>
      <c r="J216" s="4"/>
      <c r="K216" s="5"/>
      <c r="L216" s="4"/>
      <c r="O216" s="4"/>
      <c r="P216" s="5"/>
      <c r="Q216" s="4"/>
      <c r="T216" s="4"/>
      <c r="U216" s="5"/>
      <c r="V216" s="4"/>
      <c r="Y216" s="4"/>
      <c r="Z216" s="5"/>
      <c r="AA216" s="4"/>
      <c r="AD216" s="4"/>
      <c r="AE216" s="5"/>
      <c r="AF216" s="4"/>
      <c r="AI216" s="4"/>
      <c r="AJ216" s="5"/>
      <c r="AK216" s="4"/>
      <c r="AN216" s="4"/>
      <c r="AO216" s="5"/>
      <c r="AP216" s="4"/>
      <c r="AS216" s="4"/>
      <c r="AT216" s="5"/>
      <c r="AU216" s="4"/>
      <c r="AX216" s="4"/>
      <c r="AY216" s="5"/>
      <c r="AZ216" s="4"/>
      <c r="BC216" s="4"/>
      <c r="BD216" s="5"/>
      <c r="BE216" s="4"/>
      <c r="BH216" s="4"/>
      <c r="BI216" s="5"/>
      <c r="BJ216" s="4"/>
      <c r="BN216" s="4"/>
      <c r="BO216" s="5"/>
      <c r="BP216" s="4"/>
    </row>
    <row r="217" spans="4:68" s="3" customFormat="1" ht="14.4" x14ac:dyDescent="0.3">
      <c r="D217" s="57"/>
      <c r="E217" s="44"/>
      <c r="F217" s="45"/>
      <c r="G217" s="45"/>
      <c r="H217" s="57"/>
      <c r="J217" s="4"/>
      <c r="K217" s="5"/>
      <c r="L217" s="4"/>
      <c r="O217" s="4"/>
      <c r="P217" s="5"/>
      <c r="Q217" s="4"/>
      <c r="T217" s="4"/>
      <c r="U217" s="5"/>
      <c r="V217" s="4"/>
      <c r="Y217" s="4"/>
      <c r="Z217" s="5"/>
      <c r="AA217" s="4"/>
      <c r="AD217" s="4"/>
      <c r="AE217" s="5"/>
      <c r="AF217" s="4"/>
      <c r="AI217" s="4"/>
      <c r="AJ217" s="5"/>
      <c r="AK217" s="4"/>
      <c r="AN217" s="4"/>
      <c r="AO217" s="5"/>
      <c r="AP217" s="4"/>
      <c r="AS217" s="4"/>
      <c r="AT217" s="5"/>
      <c r="AU217" s="4"/>
      <c r="AX217" s="4"/>
      <c r="AY217" s="5"/>
      <c r="AZ217" s="4"/>
      <c r="BC217" s="4"/>
      <c r="BD217" s="5"/>
      <c r="BE217" s="4"/>
      <c r="BH217" s="4"/>
      <c r="BI217" s="5"/>
      <c r="BJ217" s="4"/>
      <c r="BN217" s="4"/>
      <c r="BO217" s="5"/>
      <c r="BP217" s="4"/>
    </row>
    <row r="218" spans="4:68" s="3" customFormat="1" ht="14.4" x14ac:dyDescent="0.3">
      <c r="D218" s="57"/>
      <c r="E218" s="44"/>
      <c r="F218" s="45"/>
      <c r="G218" s="45"/>
      <c r="H218" s="57"/>
      <c r="J218" s="4"/>
      <c r="K218" s="5"/>
      <c r="L218" s="4"/>
      <c r="O218" s="4"/>
      <c r="P218" s="5"/>
      <c r="Q218" s="4"/>
      <c r="T218" s="4"/>
      <c r="U218" s="5"/>
      <c r="V218" s="4"/>
      <c r="Y218" s="4"/>
      <c r="Z218" s="5"/>
      <c r="AA218" s="4"/>
      <c r="AD218" s="4"/>
      <c r="AE218" s="5"/>
      <c r="AF218" s="4"/>
      <c r="AI218" s="4"/>
      <c r="AJ218" s="5"/>
      <c r="AK218" s="4"/>
      <c r="AN218" s="4"/>
      <c r="AO218" s="5"/>
      <c r="AP218" s="4"/>
      <c r="AS218" s="4"/>
      <c r="AT218" s="5"/>
      <c r="AU218" s="4"/>
      <c r="AX218" s="4"/>
      <c r="AY218" s="5"/>
      <c r="AZ218" s="4"/>
      <c r="BC218" s="4"/>
      <c r="BD218" s="5"/>
      <c r="BE218" s="4"/>
      <c r="BH218" s="4"/>
      <c r="BI218" s="5"/>
      <c r="BJ218" s="4"/>
      <c r="BN218" s="4"/>
      <c r="BO218" s="5"/>
      <c r="BP218" s="4"/>
    </row>
    <row r="219" spans="4:68" s="3" customFormat="1" ht="14.4" x14ac:dyDescent="0.3">
      <c r="D219" s="57"/>
      <c r="E219" s="44"/>
      <c r="F219" s="45"/>
      <c r="G219" s="45"/>
      <c r="H219" s="57"/>
      <c r="J219" s="4"/>
      <c r="K219" s="5"/>
      <c r="L219" s="4"/>
      <c r="O219" s="4"/>
      <c r="P219" s="5"/>
      <c r="Q219" s="4"/>
      <c r="T219" s="4"/>
      <c r="U219" s="5"/>
      <c r="V219" s="4"/>
      <c r="Y219" s="4"/>
      <c r="Z219" s="5"/>
      <c r="AA219" s="4"/>
      <c r="AD219" s="4"/>
      <c r="AE219" s="5"/>
      <c r="AF219" s="4"/>
      <c r="AI219" s="4"/>
      <c r="AJ219" s="5"/>
      <c r="AK219" s="4"/>
      <c r="AN219" s="4"/>
      <c r="AO219" s="5"/>
      <c r="AP219" s="4"/>
      <c r="AS219" s="4"/>
      <c r="AT219" s="5"/>
      <c r="AU219" s="4"/>
      <c r="AX219" s="4"/>
      <c r="AY219" s="5"/>
      <c r="AZ219" s="4"/>
      <c r="BC219" s="4"/>
      <c r="BD219" s="5"/>
      <c r="BE219" s="4"/>
      <c r="BH219" s="4"/>
      <c r="BI219" s="5"/>
      <c r="BJ219" s="4"/>
      <c r="BN219" s="4"/>
      <c r="BO219" s="5"/>
      <c r="BP219" s="4"/>
    </row>
    <row r="220" spans="4:68" s="3" customFormat="1" ht="14.4" x14ac:dyDescent="0.3">
      <c r="D220" s="57"/>
      <c r="E220" s="44"/>
      <c r="F220" s="45"/>
      <c r="G220" s="45"/>
      <c r="H220" s="57"/>
      <c r="J220" s="4"/>
      <c r="K220" s="5"/>
      <c r="L220" s="4"/>
      <c r="O220" s="4"/>
      <c r="P220" s="5"/>
      <c r="Q220" s="4"/>
      <c r="T220" s="4"/>
      <c r="U220" s="5"/>
      <c r="V220" s="4"/>
      <c r="Y220" s="4"/>
      <c r="Z220" s="5"/>
      <c r="AA220" s="4"/>
      <c r="AD220" s="4"/>
      <c r="AE220" s="5"/>
      <c r="AF220" s="4"/>
      <c r="AI220" s="4"/>
      <c r="AJ220" s="5"/>
      <c r="AK220" s="4"/>
      <c r="AN220" s="4"/>
      <c r="AO220" s="5"/>
      <c r="AP220" s="4"/>
      <c r="AS220" s="4"/>
      <c r="AT220" s="5"/>
      <c r="AU220" s="4"/>
      <c r="AX220" s="4"/>
      <c r="AY220" s="5"/>
      <c r="AZ220" s="4"/>
      <c r="BC220" s="4"/>
      <c r="BD220" s="5"/>
      <c r="BE220" s="4"/>
      <c r="BH220" s="4"/>
      <c r="BI220" s="5"/>
      <c r="BJ220" s="4"/>
      <c r="BN220" s="4"/>
      <c r="BO220" s="5"/>
      <c r="BP220" s="4"/>
    </row>
    <row r="221" spans="4:68" s="3" customFormat="1" ht="14.4" x14ac:dyDescent="0.3">
      <c r="D221" s="57"/>
      <c r="E221" s="44"/>
      <c r="F221" s="45"/>
      <c r="G221" s="45"/>
      <c r="H221" s="57"/>
      <c r="J221" s="4"/>
      <c r="K221" s="5"/>
      <c r="L221" s="4"/>
      <c r="O221" s="4"/>
      <c r="P221" s="5"/>
      <c r="Q221" s="4"/>
      <c r="T221" s="4"/>
      <c r="U221" s="5"/>
      <c r="V221" s="4"/>
      <c r="Y221" s="4"/>
      <c r="Z221" s="5"/>
      <c r="AA221" s="4"/>
      <c r="AD221" s="4"/>
      <c r="AE221" s="5"/>
      <c r="AF221" s="4"/>
      <c r="AI221" s="4"/>
      <c r="AJ221" s="5"/>
      <c r="AK221" s="4"/>
      <c r="AN221" s="4"/>
      <c r="AO221" s="5"/>
      <c r="AP221" s="4"/>
      <c r="AS221" s="4"/>
      <c r="AT221" s="5"/>
      <c r="AU221" s="4"/>
      <c r="AX221" s="4"/>
      <c r="AY221" s="5"/>
      <c r="AZ221" s="4"/>
      <c r="BC221" s="4"/>
      <c r="BD221" s="5"/>
      <c r="BE221" s="4"/>
      <c r="BH221" s="4"/>
      <c r="BI221" s="5"/>
      <c r="BJ221" s="4"/>
      <c r="BN221" s="4"/>
      <c r="BO221" s="5"/>
      <c r="BP221" s="4"/>
    </row>
    <row r="222" spans="4:68" s="3" customFormat="1" ht="14.4" x14ac:dyDescent="0.3">
      <c r="D222" s="57"/>
      <c r="E222" s="44"/>
      <c r="F222" s="45"/>
      <c r="G222" s="45"/>
      <c r="H222" s="57"/>
      <c r="J222" s="4"/>
      <c r="K222" s="5"/>
      <c r="L222" s="4"/>
      <c r="O222" s="4"/>
      <c r="P222" s="5"/>
      <c r="Q222" s="4"/>
      <c r="T222" s="4"/>
      <c r="U222" s="5"/>
      <c r="V222" s="4"/>
      <c r="Y222" s="4"/>
      <c r="Z222" s="5"/>
      <c r="AA222" s="4"/>
      <c r="AD222" s="4"/>
      <c r="AE222" s="5"/>
      <c r="AF222" s="4"/>
      <c r="AI222" s="4"/>
      <c r="AJ222" s="5"/>
      <c r="AK222" s="4"/>
      <c r="AN222" s="4"/>
      <c r="AO222" s="5"/>
      <c r="AP222" s="4"/>
      <c r="AS222" s="4"/>
      <c r="AT222" s="5"/>
      <c r="AU222" s="4"/>
      <c r="AX222" s="4"/>
      <c r="AY222" s="5"/>
      <c r="AZ222" s="4"/>
      <c r="BC222" s="4"/>
      <c r="BD222" s="5"/>
      <c r="BE222" s="4"/>
      <c r="BH222" s="4"/>
      <c r="BI222" s="5"/>
      <c r="BJ222" s="4"/>
      <c r="BN222" s="4"/>
      <c r="BO222" s="5"/>
      <c r="BP222" s="4"/>
    </row>
    <row r="223" spans="4:68" s="3" customFormat="1" ht="14.4" x14ac:dyDescent="0.3">
      <c r="D223" s="57"/>
      <c r="E223" s="44"/>
      <c r="F223" s="45"/>
      <c r="G223" s="45"/>
      <c r="H223" s="57"/>
      <c r="J223" s="4"/>
      <c r="K223" s="5"/>
      <c r="L223" s="4"/>
      <c r="O223" s="4"/>
      <c r="P223" s="5"/>
      <c r="Q223" s="4"/>
      <c r="T223" s="4"/>
      <c r="U223" s="5"/>
      <c r="V223" s="4"/>
      <c r="Y223" s="4"/>
      <c r="Z223" s="5"/>
      <c r="AA223" s="4"/>
      <c r="AD223" s="4"/>
      <c r="AE223" s="5"/>
      <c r="AF223" s="4"/>
      <c r="AI223" s="4"/>
      <c r="AJ223" s="5"/>
      <c r="AK223" s="4"/>
      <c r="AN223" s="4"/>
      <c r="AO223" s="5"/>
      <c r="AP223" s="4"/>
      <c r="AS223" s="4"/>
      <c r="AT223" s="5"/>
      <c r="AU223" s="4"/>
      <c r="AX223" s="4"/>
      <c r="AY223" s="5"/>
      <c r="AZ223" s="4"/>
      <c r="BC223" s="4"/>
      <c r="BD223" s="5"/>
      <c r="BE223" s="4"/>
      <c r="BH223" s="4"/>
      <c r="BI223" s="5"/>
      <c r="BJ223" s="4"/>
      <c r="BN223" s="4"/>
      <c r="BO223" s="5"/>
      <c r="BP223" s="4"/>
    </row>
    <row r="224" spans="4:68" s="3" customFormat="1" ht="14.4" x14ac:dyDescent="0.3">
      <c r="D224" s="57"/>
      <c r="E224" s="44"/>
      <c r="F224" s="45"/>
      <c r="G224" s="45"/>
      <c r="H224" s="57"/>
      <c r="J224" s="4"/>
      <c r="K224" s="5"/>
      <c r="L224" s="4"/>
      <c r="O224" s="4"/>
      <c r="P224" s="5"/>
      <c r="Q224" s="4"/>
      <c r="T224" s="4"/>
      <c r="U224" s="5"/>
      <c r="V224" s="4"/>
      <c r="Y224" s="4"/>
      <c r="Z224" s="5"/>
      <c r="AA224" s="4"/>
      <c r="AD224" s="4"/>
      <c r="AE224" s="5"/>
      <c r="AF224" s="4"/>
      <c r="AI224" s="4"/>
      <c r="AJ224" s="5"/>
      <c r="AK224" s="4"/>
      <c r="AN224" s="4"/>
      <c r="AO224" s="5"/>
      <c r="AP224" s="4"/>
      <c r="AS224" s="4"/>
      <c r="AT224" s="5"/>
      <c r="AU224" s="4"/>
      <c r="AX224" s="4"/>
      <c r="AY224" s="5"/>
      <c r="AZ224" s="4"/>
      <c r="BC224" s="4"/>
      <c r="BD224" s="5"/>
      <c r="BE224" s="4"/>
      <c r="BH224" s="4"/>
      <c r="BI224" s="5"/>
      <c r="BJ224" s="4"/>
      <c r="BN224" s="4"/>
      <c r="BO224" s="5"/>
      <c r="BP224" s="4"/>
    </row>
    <row r="225" spans="4:68" s="3" customFormat="1" ht="14.4" x14ac:dyDescent="0.3">
      <c r="D225" s="57"/>
      <c r="E225" s="44"/>
      <c r="F225" s="45"/>
      <c r="G225" s="45"/>
      <c r="H225" s="57"/>
      <c r="J225" s="4"/>
      <c r="K225" s="5"/>
      <c r="L225" s="4"/>
      <c r="O225" s="4"/>
      <c r="P225" s="5"/>
      <c r="Q225" s="4"/>
      <c r="T225" s="4"/>
      <c r="U225" s="5"/>
      <c r="V225" s="4"/>
      <c r="Y225" s="4"/>
      <c r="Z225" s="5"/>
      <c r="AA225" s="4"/>
      <c r="AD225" s="4"/>
      <c r="AE225" s="5"/>
      <c r="AF225" s="4"/>
      <c r="AI225" s="4"/>
      <c r="AJ225" s="5"/>
      <c r="AK225" s="4"/>
      <c r="AN225" s="4"/>
      <c r="AO225" s="5"/>
      <c r="AP225" s="4"/>
      <c r="AS225" s="4"/>
      <c r="AT225" s="5"/>
      <c r="AU225" s="4"/>
      <c r="AX225" s="4"/>
      <c r="AY225" s="5"/>
      <c r="AZ225" s="4"/>
      <c r="BC225" s="4"/>
      <c r="BD225" s="5"/>
      <c r="BE225" s="4"/>
      <c r="BH225" s="4"/>
      <c r="BI225" s="5"/>
      <c r="BJ225" s="4"/>
      <c r="BN225" s="4"/>
      <c r="BO225" s="5"/>
      <c r="BP225" s="4"/>
    </row>
    <row r="226" spans="4:68" s="3" customFormat="1" ht="14.4" x14ac:dyDescent="0.3">
      <c r="D226" s="57"/>
      <c r="E226" s="44"/>
      <c r="F226" s="45"/>
      <c r="G226" s="45"/>
      <c r="H226" s="57"/>
      <c r="J226" s="4"/>
      <c r="K226" s="5"/>
      <c r="L226" s="4"/>
      <c r="O226" s="4"/>
      <c r="P226" s="5"/>
      <c r="Q226" s="4"/>
      <c r="T226" s="4"/>
      <c r="U226" s="5"/>
      <c r="V226" s="4"/>
      <c r="Y226" s="4"/>
      <c r="Z226" s="5"/>
      <c r="AA226" s="4"/>
      <c r="AD226" s="4"/>
      <c r="AE226" s="5"/>
      <c r="AF226" s="4"/>
      <c r="AI226" s="4"/>
      <c r="AJ226" s="5"/>
      <c r="AK226" s="4"/>
      <c r="AN226" s="4"/>
      <c r="AO226" s="5"/>
      <c r="AP226" s="4"/>
      <c r="AS226" s="4"/>
      <c r="AT226" s="5"/>
      <c r="AU226" s="4"/>
      <c r="AX226" s="4"/>
      <c r="AY226" s="5"/>
      <c r="AZ226" s="4"/>
      <c r="BC226" s="4"/>
      <c r="BD226" s="5"/>
      <c r="BE226" s="4"/>
      <c r="BH226" s="4"/>
      <c r="BI226" s="5"/>
      <c r="BJ226" s="4"/>
      <c r="BN226" s="4"/>
      <c r="BO226" s="5"/>
      <c r="BP226" s="4"/>
    </row>
    <row r="227" spans="4:68" s="3" customFormat="1" ht="14.4" x14ac:dyDescent="0.3">
      <c r="D227" s="57"/>
      <c r="E227" s="44"/>
      <c r="F227" s="45"/>
      <c r="G227" s="45"/>
      <c r="H227" s="57"/>
      <c r="J227" s="4"/>
      <c r="K227" s="5"/>
      <c r="L227" s="4"/>
      <c r="O227" s="4"/>
      <c r="P227" s="5"/>
      <c r="Q227" s="4"/>
      <c r="T227" s="4"/>
      <c r="U227" s="5"/>
      <c r="V227" s="4"/>
      <c r="Y227" s="4"/>
      <c r="Z227" s="5"/>
      <c r="AA227" s="4"/>
      <c r="AD227" s="4"/>
      <c r="AE227" s="5"/>
      <c r="AF227" s="4"/>
      <c r="AI227" s="4"/>
      <c r="AJ227" s="5"/>
      <c r="AK227" s="4"/>
      <c r="AN227" s="4"/>
      <c r="AO227" s="5"/>
      <c r="AP227" s="4"/>
      <c r="AS227" s="4"/>
      <c r="AT227" s="5"/>
      <c r="AU227" s="4"/>
      <c r="AX227" s="4"/>
      <c r="AY227" s="5"/>
      <c r="AZ227" s="4"/>
      <c r="BC227" s="4"/>
      <c r="BD227" s="5"/>
      <c r="BE227" s="4"/>
      <c r="BH227" s="4"/>
      <c r="BI227" s="5"/>
      <c r="BJ227" s="4"/>
      <c r="BN227" s="4"/>
      <c r="BO227" s="5"/>
      <c r="BP227" s="4"/>
    </row>
    <row r="228" spans="4:68" s="3" customFormat="1" ht="14.4" x14ac:dyDescent="0.3">
      <c r="D228" s="57"/>
      <c r="E228" s="44"/>
      <c r="F228" s="45"/>
      <c r="G228" s="45"/>
      <c r="H228" s="57"/>
      <c r="J228" s="4"/>
      <c r="K228" s="5"/>
      <c r="L228" s="4"/>
      <c r="O228" s="4"/>
      <c r="P228" s="5"/>
      <c r="Q228" s="4"/>
      <c r="T228" s="4"/>
      <c r="U228" s="5"/>
      <c r="V228" s="4"/>
      <c r="Y228" s="4"/>
      <c r="Z228" s="5"/>
      <c r="AA228" s="4"/>
      <c r="AD228" s="4"/>
      <c r="AE228" s="5"/>
      <c r="AF228" s="4"/>
      <c r="AI228" s="4"/>
      <c r="AJ228" s="5"/>
      <c r="AK228" s="4"/>
      <c r="AN228" s="4"/>
      <c r="AO228" s="5"/>
      <c r="AP228" s="4"/>
      <c r="AS228" s="4"/>
      <c r="AT228" s="5"/>
      <c r="AU228" s="4"/>
      <c r="AX228" s="4"/>
      <c r="AY228" s="5"/>
      <c r="AZ228" s="4"/>
      <c r="BC228" s="4"/>
      <c r="BD228" s="5"/>
      <c r="BE228" s="4"/>
      <c r="BH228" s="4"/>
      <c r="BI228" s="5"/>
      <c r="BJ228" s="4"/>
      <c r="BN228" s="4"/>
      <c r="BO228" s="5"/>
      <c r="BP228" s="4"/>
    </row>
    <row r="229" spans="4:68" s="3" customFormat="1" ht="14.4" x14ac:dyDescent="0.3">
      <c r="D229" s="57"/>
      <c r="E229" s="44"/>
      <c r="F229" s="45"/>
      <c r="G229" s="45"/>
      <c r="H229" s="57"/>
      <c r="J229" s="4"/>
      <c r="K229" s="5"/>
      <c r="L229" s="4"/>
      <c r="O229" s="4"/>
      <c r="P229" s="5"/>
      <c r="Q229" s="4"/>
      <c r="T229" s="4"/>
      <c r="U229" s="5"/>
      <c r="V229" s="4"/>
      <c r="Y229" s="4"/>
      <c r="Z229" s="5"/>
      <c r="AA229" s="4"/>
      <c r="AD229" s="4"/>
      <c r="AE229" s="5"/>
      <c r="AF229" s="4"/>
      <c r="AI229" s="4"/>
      <c r="AJ229" s="5"/>
      <c r="AK229" s="4"/>
      <c r="AN229" s="4"/>
      <c r="AO229" s="5"/>
      <c r="AP229" s="4"/>
      <c r="AS229" s="4"/>
      <c r="AT229" s="5"/>
      <c r="AU229" s="4"/>
      <c r="AX229" s="4"/>
      <c r="AY229" s="5"/>
      <c r="AZ229" s="4"/>
      <c r="BC229" s="4"/>
      <c r="BD229" s="5"/>
      <c r="BE229" s="4"/>
      <c r="BH229" s="4"/>
      <c r="BI229" s="5"/>
      <c r="BJ229" s="4"/>
      <c r="BN229" s="4"/>
      <c r="BO229" s="5"/>
      <c r="BP229" s="4"/>
    </row>
    <row r="230" spans="4:68" s="3" customFormat="1" ht="14.4" x14ac:dyDescent="0.3">
      <c r="D230" s="57"/>
      <c r="E230" s="44"/>
      <c r="F230" s="45"/>
      <c r="G230" s="45"/>
      <c r="H230" s="57"/>
      <c r="J230" s="4"/>
      <c r="K230" s="5"/>
      <c r="L230" s="4"/>
      <c r="O230" s="4"/>
      <c r="P230" s="5"/>
      <c r="Q230" s="4"/>
      <c r="T230" s="4"/>
      <c r="U230" s="5"/>
      <c r="V230" s="4"/>
      <c r="Y230" s="4"/>
      <c r="Z230" s="5"/>
      <c r="AA230" s="4"/>
      <c r="AD230" s="4"/>
      <c r="AE230" s="5"/>
      <c r="AF230" s="4"/>
      <c r="AI230" s="4"/>
      <c r="AJ230" s="5"/>
      <c r="AK230" s="4"/>
      <c r="AN230" s="4"/>
      <c r="AO230" s="5"/>
      <c r="AP230" s="4"/>
      <c r="AS230" s="4"/>
      <c r="AT230" s="5"/>
      <c r="AU230" s="4"/>
      <c r="AX230" s="4"/>
      <c r="AY230" s="5"/>
      <c r="AZ230" s="4"/>
      <c r="BC230" s="4"/>
      <c r="BD230" s="5"/>
      <c r="BE230" s="4"/>
      <c r="BH230" s="4"/>
      <c r="BI230" s="5"/>
      <c r="BJ230" s="4"/>
      <c r="BN230" s="4"/>
      <c r="BO230" s="5"/>
      <c r="BP230" s="4"/>
    </row>
    <row r="231" spans="4:68" s="3" customFormat="1" ht="14.4" x14ac:dyDescent="0.3">
      <c r="D231" s="57"/>
      <c r="E231" s="44"/>
      <c r="F231" s="45"/>
      <c r="G231" s="45"/>
      <c r="H231" s="57"/>
      <c r="J231" s="4"/>
      <c r="K231" s="5"/>
      <c r="L231" s="4"/>
      <c r="O231" s="4"/>
      <c r="P231" s="5"/>
      <c r="Q231" s="4"/>
      <c r="T231" s="4"/>
      <c r="U231" s="5"/>
      <c r="V231" s="4"/>
      <c r="Y231" s="4"/>
      <c r="Z231" s="5"/>
      <c r="AA231" s="4"/>
      <c r="AD231" s="4"/>
      <c r="AE231" s="5"/>
      <c r="AF231" s="4"/>
      <c r="AI231" s="4"/>
      <c r="AJ231" s="5"/>
      <c r="AK231" s="4"/>
      <c r="AN231" s="4"/>
      <c r="AO231" s="5"/>
      <c r="AP231" s="4"/>
      <c r="AS231" s="4"/>
      <c r="AT231" s="5"/>
      <c r="AU231" s="4"/>
      <c r="AX231" s="4"/>
      <c r="AY231" s="5"/>
      <c r="AZ231" s="4"/>
      <c r="BC231" s="4"/>
      <c r="BD231" s="5"/>
      <c r="BE231" s="4"/>
      <c r="BH231" s="4"/>
      <c r="BI231" s="5"/>
      <c r="BJ231" s="4"/>
      <c r="BN231" s="4"/>
      <c r="BO231" s="5"/>
      <c r="BP231" s="4"/>
    </row>
    <row r="232" spans="4:68" s="3" customFormat="1" ht="14.4" x14ac:dyDescent="0.3">
      <c r="D232" s="57"/>
      <c r="E232" s="44"/>
      <c r="F232" s="45"/>
      <c r="G232" s="45"/>
      <c r="H232" s="57"/>
      <c r="J232" s="4"/>
      <c r="K232" s="5"/>
      <c r="L232" s="4"/>
      <c r="O232" s="4"/>
      <c r="P232" s="5"/>
      <c r="Q232" s="4"/>
      <c r="T232" s="4"/>
      <c r="U232" s="5"/>
      <c r="V232" s="4"/>
      <c r="Y232" s="4"/>
      <c r="Z232" s="5"/>
      <c r="AA232" s="4"/>
      <c r="AD232" s="4"/>
      <c r="AE232" s="5"/>
      <c r="AF232" s="4"/>
      <c r="AI232" s="4"/>
      <c r="AJ232" s="5"/>
      <c r="AK232" s="4"/>
      <c r="AN232" s="4"/>
      <c r="AO232" s="5"/>
      <c r="AP232" s="4"/>
      <c r="AS232" s="4"/>
      <c r="AT232" s="5"/>
      <c r="AU232" s="4"/>
      <c r="AX232" s="4"/>
      <c r="AY232" s="5"/>
      <c r="AZ232" s="4"/>
      <c r="BC232" s="4"/>
      <c r="BD232" s="5"/>
      <c r="BE232" s="4"/>
      <c r="BH232" s="4"/>
      <c r="BI232" s="5"/>
      <c r="BJ232" s="4"/>
      <c r="BN232" s="4"/>
      <c r="BO232" s="5"/>
      <c r="BP232" s="4"/>
    </row>
    <row r="233" spans="4:68" s="3" customFormat="1" ht="14.4" x14ac:dyDescent="0.3">
      <c r="D233" s="57"/>
      <c r="E233" s="44"/>
      <c r="F233" s="45"/>
      <c r="G233" s="45"/>
      <c r="H233" s="57"/>
      <c r="J233" s="4"/>
      <c r="K233" s="5"/>
      <c r="L233" s="4"/>
      <c r="O233" s="4"/>
      <c r="P233" s="5"/>
      <c r="Q233" s="4"/>
      <c r="T233" s="4"/>
      <c r="U233" s="5"/>
      <c r="V233" s="4"/>
      <c r="Y233" s="4"/>
      <c r="Z233" s="5"/>
      <c r="AA233" s="4"/>
      <c r="AD233" s="4"/>
      <c r="AE233" s="5"/>
      <c r="AF233" s="4"/>
      <c r="AI233" s="4"/>
      <c r="AJ233" s="5"/>
      <c r="AK233" s="4"/>
      <c r="AN233" s="4"/>
      <c r="AO233" s="5"/>
      <c r="AP233" s="4"/>
      <c r="AS233" s="4"/>
      <c r="AT233" s="5"/>
      <c r="AU233" s="4"/>
      <c r="AX233" s="4"/>
      <c r="AY233" s="5"/>
      <c r="AZ233" s="4"/>
      <c r="BC233" s="4"/>
      <c r="BD233" s="5"/>
      <c r="BE233" s="4"/>
      <c r="BH233" s="4"/>
      <c r="BI233" s="5"/>
      <c r="BJ233" s="4"/>
      <c r="BN233" s="4"/>
      <c r="BO233" s="5"/>
      <c r="BP233" s="4"/>
    </row>
    <row r="234" spans="4:68" s="3" customFormat="1" ht="14.4" x14ac:dyDescent="0.3">
      <c r="D234" s="57"/>
      <c r="E234" s="44"/>
      <c r="F234" s="45"/>
      <c r="G234" s="45"/>
      <c r="H234" s="57"/>
      <c r="J234" s="4"/>
      <c r="K234" s="5"/>
      <c r="L234" s="4"/>
      <c r="O234" s="4"/>
      <c r="P234" s="5"/>
      <c r="Q234" s="4"/>
      <c r="T234" s="4"/>
      <c r="U234" s="5"/>
      <c r="V234" s="4"/>
      <c r="Y234" s="4"/>
      <c r="Z234" s="5"/>
      <c r="AA234" s="4"/>
      <c r="AD234" s="4"/>
      <c r="AE234" s="5"/>
      <c r="AF234" s="4"/>
      <c r="AI234" s="4"/>
      <c r="AJ234" s="5"/>
      <c r="AK234" s="4"/>
      <c r="AN234" s="4"/>
      <c r="AO234" s="5"/>
      <c r="AP234" s="4"/>
      <c r="AS234" s="4"/>
      <c r="AT234" s="5"/>
      <c r="AU234" s="4"/>
      <c r="AX234" s="4"/>
      <c r="AY234" s="5"/>
      <c r="AZ234" s="4"/>
      <c r="BC234" s="4"/>
      <c r="BD234" s="5"/>
      <c r="BE234" s="4"/>
      <c r="BH234" s="4"/>
      <c r="BI234" s="5"/>
      <c r="BJ234" s="4"/>
      <c r="BN234" s="4"/>
      <c r="BO234" s="5"/>
      <c r="BP234" s="4"/>
    </row>
    <row r="235" spans="4:68" s="3" customFormat="1" ht="14.4" x14ac:dyDescent="0.3">
      <c r="D235" s="57"/>
      <c r="E235" s="44"/>
      <c r="F235" s="45"/>
      <c r="G235" s="45"/>
      <c r="H235" s="57"/>
      <c r="J235" s="4"/>
      <c r="K235" s="5"/>
      <c r="L235" s="4"/>
      <c r="O235" s="4"/>
      <c r="P235" s="5"/>
      <c r="Q235" s="4"/>
      <c r="T235" s="4"/>
      <c r="U235" s="5"/>
      <c r="V235" s="4"/>
      <c r="Y235" s="4"/>
      <c r="Z235" s="5"/>
      <c r="AA235" s="4"/>
      <c r="AD235" s="4"/>
      <c r="AE235" s="5"/>
      <c r="AF235" s="4"/>
      <c r="AI235" s="4"/>
      <c r="AJ235" s="5"/>
      <c r="AK235" s="4"/>
      <c r="AN235" s="4"/>
      <c r="AO235" s="5"/>
      <c r="AP235" s="4"/>
      <c r="AS235" s="4"/>
      <c r="AT235" s="5"/>
      <c r="AU235" s="4"/>
      <c r="AX235" s="4"/>
      <c r="AY235" s="5"/>
      <c r="AZ235" s="4"/>
      <c r="BC235" s="4"/>
      <c r="BD235" s="5"/>
      <c r="BE235" s="4"/>
      <c r="BH235" s="4"/>
      <c r="BI235" s="5"/>
      <c r="BJ235" s="4"/>
      <c r="BN235" s="4"/>
      <c r="BO235" s="5"/>
      <c r="BP235" s="4"/>
    </row>
    <row r="236" spans="4:68" s="3" customFormat="1" ht="14.4" x14ac:dyDescent="0.3">
      <c r="D236" s="57"/>
      <c r="E236" s="44"/>
      <c r="F236" s="45"/>
      <c r="G236" s="45"/>
      <c r="H236" s="57"/>
      <c r="J236" s="4"/>
      <c r="K236" s="5"/>
      <c r="L236" s="4"/>
      <c r="O236" s="4"/>
      <c r="P236" s="5"/>
      <c r="Q236" s="4"/>
      <c r="T236" s="4"/>
      <c r="U236" s="5"/>
      <c r="V236" s="4"/>
      <c r="Y236" s="4"/>
      <c r="Z236" s="5"/>
      <c r="AA236" s="4"/>
      <c r="AD236" s="4"/>
      <c r="AE236" s="5"/>
      <c r="AF236" s="4"/>
      <c r="AI236" s="4"/>
      <c r="AJ236" s="5"/>
      <c r="AK236" s="4"/>
      <c r="AN236" s="4"/>
      <c r="AO236" s="5"/>
      <c r="AP236" s="4"/>
      <c r="AS236" s="4"/>
      <c r="AT236" s="5"/>
      <c r="AU236" s="4"/>
      <c r="AX236" s="4"/>
      <c r="AY236" s="5"/>
      <c r="AZ236" s="4"/>
      <c r="BC236" s="4"/>
      <c r="BD236" s="5"/>
      <c r="BE236" s="4"/>
      <c r="BH236" s="4"/>
      <c r="BI236" s="5"/>
      <c r="BJ236" s="4"/>
      <c r="BN236" s="4"/>
      <c r="BO236" s="5"/>
      <c r="BP236" s="4"/>
    </row>
    <row r="237" spans="4:68" s="3" customFormat="1" ht="14.4" x14ac:dyDescent="0.3">
      <c r="D237" s="57"/>
      <c r="E237" s="44"/>
      <c r="F237" s="45"/>
      <c r="G237" s="45"/>
      <c r="H237" s="57"/>
      <c r="J237" s="4"/>
      <c r="K237" s="5"/>
      <c r="L237" s="4"/>
      <c r="O237" s="4"/>
      <c r="P237" s="5"/>
      <c r="Q237" s="4"/>
      <c r="T237" s="4"/>
      <c r="U237" s="5"/>
      <c r="V237" s="4"/>
      <c r="Y237" s="4"/>
      <c r="Z237" s="5"/>
      <c r="AA237" s="4"/>
      <c r="AD237" s="4"/>
      <c r="AE237" s="5"/>
      <c r="AF237" s="4"/>
      <c r="AI237" s="4"/>
      <c r="AJ237" s="5"/>
      <c r="AK237" s="4"/>
      <c r="AN237" s="4"/>
      <c r="AO237" s="5"/>
      <c r="AP237" s="4"/>
      <c r="AS237" s="4"/>
      <c r="AT237" s="5"/>
      <c r="AU237" s="4"/>
      <c r="AX237" s="4"/>
      <c r="AY237" s="5"/>
      <c r="AZ237" s="4"/>
      <c r="BC237" s="4"/>
      <c r="BD237" s="5"/>
      <c r="BE237" s="4"/>
      <c r="BH237" s="4"/>
      <c r="BI237" s="5"/>
      <c r="BJ237" s="4"/>
      <c r="BN237" s="4"/>
      <c r="BO237" s="5"/>
      <c r="BP237" s="4"/>
    </row>
    <row r="238" spans="4:68" s="3" customFormat="1" ht="14.4" x14ac:dyDescent="0.3">
      <c r="D238" s="57"/>
      <c r="E238" s="44"/>
      <c r="F238" s="45"/>
      <c r="G238" s="45"/>
      <c r="H238" s="57"/>
      <c r="J238" s="4"/>
      <c r="K238" s="5"/>
      <c r="L238" s="4"/>
      <c r="O238" s="4"/>
      <c r="P238" s="5"/>
      <c r="Q238" s="4"/>
      <c r="T238" s="4"/>
      <c r="U238" s="5"/>
      <c r="V238" s="4"/>
      <c r="Y238" s="4"/>
      <c r="Z238" s="5"/>
      <c r="AA238" s="4"/>
      <c r="AD238" s="4"/>
      <c r="AE238" s="5"/>
      <c r="AF238" s="4"/>
      <c r="AI238" s="4"/>
      <c r="AJ238" s="5"/>
      <c r="AK238" s="4"/>
      <c r="AN238" s="4"/>
      <c r="AO238" s="5"/>
      <c r="AP238" s="4"/>
      <c r="AS238" s="4"/>
      <c r="AT238" s="5"/>
      <c r="AU238" s="4"/>
      <c r="AX238" s="4"/>
      <c r="AY238" s="5"/>
      <c r="AZ238" s="4"/>
      <c r="BC238" s="4"/>
      <c r="BD238" s="5"/>
      <c r="BE238" s="4"/>
      <c r="BH238" s="4"/>
      <c r="BI238" s="5"/>
      <c r="BJ238" s="4"/>
      <c r="BN238" s="4"/>
      <c r="BO238" s="5"/>
      <c r="BP238" s="4"/>
    </row>
    <row r="239" spans="4:68" s="3" customFormat="1" ht="14.4" x14ac:dyDescent="0.3">
      <c r="D239" s="57"/>
      <c r="E239" s="44"/>
      <c r="F239" s="45"/>
      <c r="G239" s="45"/>
      <c r="H239" s="57"/>
      <c r="J239" s="4"/>
      <c r="K239" s="5"/>
      <c r="L239" s="4"/>
      <c r="O239" s="4"/>
      <c r="P239" s="5"/>
      <c r="Q239" s="4"/>
      <c r="T239" s="4"/>
      <c r="U239" s="5"/>
      <c r="V239" s="4"/>
      <c r="Y239" s="4"/>
      <c r="Z239" s="5"/>
      <c r="AA239" s="4"/>
      <c r="AD239" s="4"/>
      <c r="AE239" s="5"/>
      <c r="AF239" s="4"/>
      <c r="AI239" s="4"/>
      <c r="AJ239" s="5"/>
      <c r="AK239" s="4"/>
      <c r="AN239" s="4"/>
      <c r="AO239" s="5"/>
      <c r="AP239" s="4"/>
      <c r="AS239" s="4"/>
      <c r="AT239" s="5"/>
      <c r="AU239" s="4"/>
      <c r="AX239" s="4"/>
      <c r="AY239" s="5"/>
      <c r="AZ239" s="4"/>
      <c r="BC239" s="4"/>
      <c r="BD239" s="5"/>
      <c r="BE239" s="4"/>
      <c r="BH239" s="4"/>
      <c r="BI239" s="5"/>
      <c r="BJ239" s="4"/>
      <c r="BN239" s="4"/>
      <c r="BO239" s="5"/>
      <c r="BP239" s="4"/>
    </row>
    <row r="240" spans="4:68" s="3" customFormat="1" ht="14.4" x14ac:dyDescent="0.3">
      <c r="D240" s="57"/>
      <c r="E240" s="44"/>
      <c r="F240" s="45"/>
      <c r="G240" s="45"/>
      <c r="H240" s="57"/>
      <c r="J240" s="4"/>
      <c r="K240" s="5"/>
      <c r="L240" s="4"/>
      <c r="O240" s="4"/>
      <c r="P240" s="5"/>
      <c r="Q240" s="4"/>
      <c r="T240" s="4"/>
      <c r="U240" s="5"/>
      <c r="V240" s="4"/>
      <c r="Y240" s="4"/>
      <c r="Z240" s="5"/>
      <c r="AA240" s="4"/>
      <c r="AD240" s="4"/>
      <c r="AE240" s="5"/>
      <c r="AF240" s="4"/>
      <c r="AI240" s="4"/>
      <c r="AJ240" s="5"/>
      <c r="AK240" s="4"/>
      <c r="AN240" s="4"/>
      <c r="AO240" s="5"/>
      <c r="AP240" s="4"/>
      <c r="AS240" s="4"/>
      <c r="AT240" s="5"/>
      <c r="AU240" s="4"/>
      <c r="AX240" s="4"/>
      <c r="AY240" s="5"/>
      <c r="AZ240" s="4"/>
      <c r="BC240" s="4"/>
      <c r="BD240" s="5"/>
      <c r="BE240" s="4"/>
      <c r="BH240" s="4"/>
      <c r="BI240" s="5"/>
      <c r="BJ240" s="4"/>
      <c r="BN240" s="4"/>
      <c r="BO240" s="5"/>
      <c r="BP240" s="4"/>
    </row>
    <row r="241" spans="4:68" s="3" customFormat="1" ht="14.4" x14ac:dyDescent="0.3">
      <c r="D241" s="57"/>
      <c r="E241" s="44"/>
      <c r="F241" s="45"/>
      <c r="G241" s="45"/>
      <c r="H241" s="57"/>
      <c r="J241" s="4"/>
      <c r="K241" s="5"/>
      <c r="L241" s="4"/>
      <c r="O241" s="4"/>
      <c r="P241" s="5"/>
      <c r="Q241" s="4"/>
      <c r="T241" s="4"/>
      <c r="U241" s="5"/>
      <c r="V241" s="4"/>
      <c r="Y241" s="4"/>
      <c r="Z241" s="5"/>
      <c r="AA241" s="4"/>
      <c r="AD241" s="4"/>
      <c r="AE241" s="5"/>
      <c r="AF241" s="4"/>
      <c r="AI241" s="4"/>
      <c r="AJ241" s="5"/>
      <c r="AK241" s="4"/>
      <c r="AN241" s="4"/>
      <c r="AO241" s="5"/>
      <c r="AP241" s="4"/>
      <c r="AS241" s="4"/>
      <c r="AT241" s="5"/>
      <c r="AU241" s="4"/>
      <c r="AX241" s="4"/>
      <c r="AY241" s="5"/>
      <c r="AZ241" s="4"/>
      <c r="BC241" s="4"/>
      <c r="BD241" s="5"/>
      <c r="BE241" s="4"/>
      <c r="BH241" s="4"/>
      <c r="BI241" s="5"/>
      <c r="BJ241" s="4"/>
      <c r="BN241" s="4"/>
      <c r="BO241" s="5"/>
      <c r="BP241" s="4"/>
    </row>
    <row r="242" spans="4:68" s="3" customFormat="1" ht="14.4" x14ac:dyDescent="0.3">
      <c r="D242" s="57"/>
      <c r="E242" s="44"/>
      <c r="F242" s="45"/>
      <c r="G242" s="45"/>
      <c r="H242" s="57"/>
      <c r="J242" s="4"/>
      <c r="K242" s="5"/>
      <c r="L242" s="4"/>
      <c r="O242" s="4"/>
      <c r="P242" s="5"/>
      <c r="Q242" s="4"/>
      <c r="T242" s="4"/>
      <c r="U242" s="5"/>
      <c r="V242" s="4"/>
      <c r="Y242" s="4"/>
      <c r="Z242" s="5"/>
      <c r="AA242" s="4"/>
      <c r="AD242" s="4"/>
      <c r="AE242" s="5"/>
      <c r="AF242" s="4"/>
      <c r="AI242" s="4"/>
      <c r="AJ242" s="5"/>
      <c r="AK242" s="4"/>
      <c r="AN242" s="4"/>
      <c r="AO242" s="5"/>
      <c r="AP242" s="4"/>
      <c r="AS242" s="4"/>
      <c r="AT242" s="5"/>
      <c r="AU242" s="4"/>
      <c r="AX242" s="4"/>
      <c r="AY242" s="5"/>
      <c r="AZ242" s="4"/>
      <c r="BC242" s="4"/>
      <c r="BD242" s="5"/>
      <c r="BE242" s="4"/>
      <c r="BH242" s="4"/>
      <c r="BI242" s="5"/>
      <c r="BJ242" s="4"/>
      <c r="BN242" s="4"/>
      <c r="BO242" s="5"/>
      <c r="BP242" s="4"/>
    </row>
    <row r="243" spans="4:68" s="3" customFormat="1" ht="14.4" x14ac:dyDescent="0.3">
      <c r="D243" s="57"/>
      <c r="E243" s="44"/>
      <c r="F243" s="45"/>
      <c r="G243" s="45"/>
      <c r="H243" s="57"/>
      <c r="J243" s="4"/>
      <c r="K243" s="5"/>
      <c r="L243" s="4"/>
      <c r="O243" s="4"/>
      <c r="P243" s="5"/>
      <c r="Q243" s="4"/>
      <c r="T243" s="4"/>
      <c r="U243" s="5"/>
      <c r="V243" s="4"/>
      <c r="Y243" s="4"/>
      <c r="Z243" s="5"/>
      <c r="AA243" s="4"/>
      <c r="AD243" s="4"/>
      <c r="AE243" s="5"/>
      <c r="AF243" s="4"/>
      <c r="AI243" s="4"/>
      <c r="AJ243" s="5"/>
      <c r="AK243" s="4"/>
      <c r="AN243" s="4"/>
      <c r="AO243" s="5"/>
      <c r="AP243" s="4"/>
      <c r="AS243" s="4"/>
      <c r="AT243" s="5"/>
      <c r="AU243" s="4"/>
      <c r="AX243" s="4"/>
      <c r="AY243" s="5"/>
      <c r="AZ243" s="4"/>
      <c r="BC243" s="4"/>
      <c r="BD243" s="5"/>
      <c r="BE243" s="4"/>
      <c r="BH243" s="4"/>
      <c r="BI243" s="5"/>
      <c r="BJ243" s="4"/>
      <c r="BN243" s="4"/>
      <c r="BO243" s="5"/>
      <c r="BP243" s="4"/>
    </row>
    <row r="244" spans="4:68" s="3" customFormat="1" ht="14.4" x14ac:dyDescent="0.3">
      <c r="D244" s="57"/>
      <c r="E244" s="44"/>
      <c r="F244" s="45"/>
      <c r="G244" s="45"/>
      <c r="H244" s="57"/>
      <c r="J244" s="4"/>
      <c r="K244" s="5"/>
      <c r="L244" s="4"/>
      <c r="O244" s="4"/>
      <c r="P244" s="5"/>
      <c r="Q244" s="4"/>
      <c r="T244" s="4"/>
      <c r="U244" s="5"/>
      <c r="V244" s="4"/>
      <c r="Y244" s="4"/>
      <c r="Z244" s="5"/>
      <c r="AA244" s="4"/>
      <c r="AD244" s="4"/>
      <c r="AE244" s="5"/>
      <c r="AF244" s="4"/>
      <c r="AI244" s="4"/>
      <c r="AJ244" s="5"/>
      <c r="AK244" s="4"/>
      <c r="AN244" s="4"/>
      <c r="AO244" s="5"/>
      <c r="AP244" s="4"/>
      <c r="AS244" s="4"/>
      <c r="AT244" s="5"/>
      <c r="AU244" s="4"/>
      <c r="AX244" s="4"/>
      <c r="AY244" s="5"/>
      <c r="AZ244" s="4"/>
      <c r="BC244" s="4"/>
      <c r="BD244" s="5"/>
      <c r="BE244" s="4"/>
      <c r="BH244" s="4"/>
      <c r="BI244" s="5"/>
      <c r="BJ244" s="4"/>
      <c r="BN244" s="4"/>
      <c r="BO244" s="5"/>
      <c r="BP244" s="4"/>
    </row>
    <row r="245" spans="4:68" s="3" customFormat="1" ht="14.4" x14ac:dyDescent="0.3">
      <c r="D245" s="57"/>
      <c r="E245" s="44"/>
      <c r="F245" s="45"/>
      <c r="G245" s="45"/>
      <c r="H245" s="57"/>
      <c r="J245" s="4"/>
      <c r="K245" s="5"/>
      <c r="L245" s="4"/>
      <c r="O245" s="4"/>
      <c r="P245" s="5"/>
      <c r="Q245" s="4"/>
      <c r="T245" s="4"/>
      <c r="U245" s="5"/>
      <c r="V245" s="4"/>
      <c r="Y245" s="4"/>
      <c r="Z245" s="5"/>
      <c r="AA245" s="4"/>
      <c r="AD245" s="4"/>
      <c r="AE245" s="5"/>
      <c r="AF245" s="4"/>
      <c r="AI245" s="4"/>
      <c r="AJ245" s="5"/>
      <c r="AK245" s="4"/>
      <c r="AN245" s="4"/>
      <c r="AO245" s="5"/>
      <c r="AP245" s="4"/>
      <c r="AS245" s="4"/>
      <c r="AT245" s="5"/>
      <c r="AU245" s="4"/>
      <c r="AX245" s="4"/>
      <c r="AY245" s="5"/>
      <c r="AZ245" s="4"/>
      <c r="BC245" s="4"/>
      <c r="BD245" s="5"/>
      <c r="BE245" s="4"/>
      <c r="BH245" s="4"/>
      <c r="BI245" s="5"/>
      <c r="BJ245" s="4"/>
      <c r="BN245" s="4"/>
      <c r="BO245" s="5"/>
      <c r="BP245" s="4"/>
    </row>
    <row r="246" spans="4:68" s="3" customFormat="1" ht="14.4" x14ac:dyDescent="0.3">
      <c r="D246" s="57"/>
      <c r="E246" s="44"/>
      <c r="F246" s="45"/>
      <c r="G246" s="45"/>
      <c r="H246" s="57"/>
      <c r="J246" s="4"/>
      <c r="K246" s="5"/>
      <c r="L246" s="4"/>
      <c r="O246" s="4"/>
      <c r="P246" s="5"/>
      <c r="Q246" s="4"/>
      <c r="T246" s="4"/>
      <c r="U246" s="5"/>
      <c r="V246" s="4"/>
      <c r="Y246" s="4"/>
      <c r="Z246" s="5"/>
      <c r="AA246" s="4"/>
      <c r="AD246" s="4"/>
      <c r="AE246" s="5"/>
      <c r="AF246" s="4"/>
      <c r="AI246" s="4"/>
      <c r="AJ246" s="5"/>
      <c r="AK246" s="4"/>
      <c r="AN246" s="4"/>
      <c r="AO246" s="5"/>
      <c r="AP246" s="4"/>
      <c r="AS246" s="4"/>
      <c r="AT246" s="5"/>
      <c r="AU246" s="4"/>
      <c r="AX246" s="4"/>
      <c r="AY246" s="5"/>
      <c r="AZ246" s="4"/>
      <c r="BC246" s="4"/>
      <c r="BD246" s="5"/>
      <c r="BE246" s="4"/>
      <c r="BH246" s="4"/>
      <c r="BI246" s="5"/>
      <c r="BJ246" s="4"/>
      <c r="BN246" s="4"/>
      <c r="BO246" s="5"/>
      <c r="BP246" s="4"/>
    </row>
    <row r="247" spans="4:68" s="3" customFormat="1" ht="14.4" x14ac:dyDescent="0.3">
      <c r="D247" s="57"/>
      <c r="E247" s="44"/>
      <c r="F247" s="45"/>
      <c r="G247" s="45"/>
      <c r="H247" s="57"/>
      <c r="J247" s="4"/>
      <c r="K247" s="5"/>
      <c r="L247" s="4"/>
      <c r="O247" s="4"/>
      <c r="P247" s="5"/>
      <c r="Q247" s="4"/>
      <c r="T247" s="4"/>
      <c r="U247" s="5"/>
      <c r="V247" s="4"/>
      <c r="Y247" s="4"/>
      <c r="Z247" s="5"/>
      <c r="AA247" s="4"/>
      <c r="AD247" s="4"/>
      <c r="AE247" s="5"/>
      <c r="AF247" s="4"/>
      <c r="AI247" s="4"/>
      <c r="AJ247" s="5"/>
      <c r="AK247" s="4"/>
      <c r="AN247" s="4"/>
      <c r="AO247" s="5"/>
      <c r="AP247" s="4"/>
      <c r="AS247" s="4"/>
      <c r="AT247" s="5"/>
      <c r="AU247" s="4"/>
      <c r="AX247" s="4"/>
      <c r="AY247" s="5"/>
      <c r="AZ247" s="4"/>
      <c r="BC247" s="4"/>
      <c r="BD247" s="5"/>
      <c r="BE247" s="4"/>
      <c r="BH247" s="4"/>
      <c r="BI247" s="5"/>
      <c r="BJ247" s="4"/>
      <c r="BN247" s="4"/>
      <c r="BO247" s="5"/>
      <c r="BP247" s="4"/>
    </row>
    <row r="248" spans="4:68" s="3" customFormat="1" ht="14.4" x14ac:dyDescent="0.3">
      <c r="D248" s="57"/>
      <c r="E248" s="44"/>
      <c r="F248" s="45"/>
      <c r="G248" s="45"/>
      <c r="H248" s="57"/>
      <c r="J248" s="4"/>
      <c r="K248" s="5"/>
      <c r="L248" s="4"/>
      <c r="O248" s="4"/>
      <c r="P248" s="5"/>
      <c r="Q248" s="4"/>
      <c r="T248" s="4"/>
      <c r="U248" s="5"/>
      <c r="V248" s="4"/>
      <c r="Y248" s="4"/>
      <c r="Z248" s="5"/>
      <c r="AA248" s="4"/>
      <c r="AD248" s="4"/>
      <c r="AE248" s="5"/>
      <c r="AF248" s="4"/>
      <c r="AI248" s="4"/>
      <c r="AJ248" s="5"/>
      <c r="AK248" s="4"/>
      <c r="AN248" s="4"/>
      <c r="AO248" s="5"/>
      <c r="AP248" s="4"/>
      <c r="AS248" s="4"/>
      <c r="AT248" s="5"/>
      <c r="AU248" s="4"/>
      <c r="AX248" s="4"/>
      <c r="AY248" s="5"/>
      <c r="AZ248" s="4"/>
      <c r="BC248" s="4"/>
      <c r="BD248" s="5"/>
      <c r="BE248" s="4"/>
      <c r="BH248" s="4"/>
      <c r="BI248" s="5"/>
      <c r="BJ248" s="4"/>
      <c r="BN248" s="4"/>
      <c r="BO248" s="5"/>
      <c r="BP248" s="4"/>
    </row>
    <row r="249" spans="4:68" s="3" customFormat="1" ht="14.4" x14ac:dyDescent="0.3">
      <c r="D249" s="57"/>
      <c r="E249" s="44"/>
      <c r="F249" s="45"/>
      <c r="G249" s="45"/>
      <c r="H249" s="57"/>
      <c r="J249" s="4"/>
      <c r="K249" s="5"/>
      <c r="L249" s="4"/>
      <c r="O249" s="4"/>
      <c r="P249" s="5"/>
      <c r="Q249" s="4"/>
      <c r="T249" s="4"/>
      <c r="U249" s="5"/>
      <c r="V249" s="4"/>
      <c r="Y249" s="4"/>
      <c r="Z249" s="5"/>
      <c r="AA249" s="4"/>
      <c r="AD249" s="4"/>
      <c r="AE249" s="5"/>
      <c r="AF249" s="4"/>
      <c r="AI249" s="4"/>
      <c r="AJ249" s="5"/>
      <c r="AK249" s="4"/>
      <c r="AN249" s="4"/>
      <c r="AO249" s="5"/>
      <c r="AP249" s="4"/>
      <c r="AS249" s="4"/>
      <c r="AT249" s="5"/>
      <c r="AU249" s="4"/>
      <c r="AX249" s="4"/>
      <c r="AY249" s="5"/>
      <c r="AZ249" s="4"/>
      <c r="BC249" s="4"/>
      <c r="BD249" s="5"/>
      <c r="BE249" s="4"/>
      <c r="BH249" s="4"/>
      <c r="BI249" s="5"/>
      <c r="BJ249" s="4"/>
      <c r="BN249" s="4"/>
      <c r="BO249" s="5"/>
      <c r="BP249" s="4"/>
    </row>
    <row r="250" spans="4:68" s="3" customFormat="1" ht="14.4" x14ac:dyDescent="0.3">
      <c r="D250" s="57"/>
      <c r="E250" s="44"/>
      <c r="F250" s="45"/>
      <c r="G250" s="45"/>
      <c r="H250" s="57"/>
      <c r="J250" s="4"/>
      <c r="K250" s="5"/>
      <c r="L250" s="4"/>
      <c r="O250" s="4"/>
      <c r="P250" s="5"/>
      <c r="Q250" s="4"/>
      <c r="T250" s="4"/>
      <c r="U250" s="5"/>
      <c r="V250" s="4"/>
      <c r="Y250" s="4"/>
      <c r="Z250" s="5"/>
      <c r="AA250" s="4"/>
      <c r="AD250" s="4"/>
      <c r="AE250" s="5"/>
      <c r="AF250" s="4"/>
      <c r="AI250" s="4"/>
      <c r="AJ250" s="5"/>
      <c r="AK250" s="4"/>
      <c r="AN250" s="4"/>
      <c r="AO250" s="5"/>
      <c r="AP250" s="4"/>
      <c r="AS250" s="4"/>
      <c r="AT250" s="5"/>
      <c r="AU250" s="4"/>
      <c r="AX250" s="4"/>
      <c r="AY250" s="5"/>
      <c r="AZ250" s="4"/>
      <c r="BC250" s="4"/>
      <c r="BD250" s="5"/>
      <c r="BE250" s="4"/>
      <c r="BH250" s="4"/>
      <c r="BI250" s="5"/>
      <c r="BJ250" s="4"/>
      <c r="BN250" s="4"/>
      <c r="BO250" s="5"/>
      <c r="BP250" s="4"/>
    </row>
    <row r="251" spans="4:68" s="3" customFormat="1" ht="14.4" x14ac:dyDescent="0.3">
      <c r="D251" s="57"/>
      <c r="E251" s="44"/>
      <c r="F251" s="45"/>
      <c r="G251" s="45"/>
      <c r="H251" s="57"/>
      <c r="J251" s="4"/>
      <c r="K251" s="5"/>
      <c r="L251" s="4"/>
      <c r="O251" s="4"/>
      <c r="P251" s="5"/>
      <c r="Q251" s="4"/>
      <c r="T251" s="4"/>
      <c r="U251" s="5"/>
      <c r="V251" s="4"/>
      <c r="Y251" s="4"/>
      <c r="Z251" s="5"/>
      <c r="AA251" s="4"/>
      <c r="AD251" s="4"/>
      <c r="AE251" s="5"/>
      <c r="AF251" s="4"/>
      <c r="AI251" s="4"/>
      <c r="AJ251" s="5"/>
      <c r="AK251" s="4"/>
      <c r="AN251" s="4"/>
      <c r="AO251" s="5"/>
      <c r="AP251" s="4"/>
      <c r="AS251" s="4"/>
      <c r="AT251" s="5"/>
      <c r="AU251" s="4"/>
      <c r="AX251" s="4"/>
      <c r="AY251" s="5"/>
      <c r="AZ251" s="4"/>
      <c r="BC251" s="4"/>
      <c r="BD251" s="5"/>
      <c r="BE251" s="4"/>
      <c r="BH251" s="4"/>
      <c r="BI251" s="5"/>
      <c r="BJ251" s="4"/>
      <c r="BN251" s="4"/>
      <c r="BO251" s="5"/>
      <c r="BP251" s="4"/>
    </row>
    <row r="252" spans="4:68" s="3" customFormat="1" ht="14.4" x14ac:dyDescent="0.3">
      <c r="D252" s="57"/>
      <c r="E252" s="44"/>
      <c r="F252" s="45"/>
      <c r="G252" s="45"/>
      <c r="H252" s="57"/>
      <c r="J252" s="4"/>
      <c r="K252" s="5"/>
      <c r="L252" s="4"/>
      <c r="O252" s="4"/>
      <c r="P252" s="5"/>
      <c r="Q252" s="4"/>
      <c r="T252" s="4"/>
      <c r="U252" s="5"/>
      <c r="V252" s="4"/>
      <c r="Y252" s="4"/>
      <c r="Z252" s="5"/>
      <c r="AA252" s="4"/>
      <c r="AD252" s="4"/>
      <c r="AE252" s="5"/>
      <c r="AF252" s="4"/>
      <c r="AI252" s="4"/>
      <c r="AJ252" s="5"/>
      <c r="AK252" s="4"/>
      <c r="AN252" s="4"/>
      <c r="AO252" s="5"/>
      <c r="AP252" s="4"/>
      <c r="AS252" s="4"/>
      <c r="AT252" s="5"/>
      <c r="AU252" s="4"/>
      <c r="AX252" s="4"/>
      <c r="AY252" s="5"/>
      <c r="AZ252" s="4"/>
      <c r="BC252" s="4"/>
      <c r="BD252" s="5"/>
      <c r="BE252" s="4"/>
      <c r="BH252" s="4"/>
      <c r="BI252" s="5"/>
      <c r="BJ252" s="4"/>
      <c r="BN252" s="4"/>
      <c r="BO252" s="5"/>
      <c r="BP252" s="4"/>
    </row>
    <row r="253" spans="4:68" s="3" customFormat="1" ht="14.4" x14ac:dyDescent="0.3">
      <c r="D253" s="57"/>
      <c r="E253" s="44"/>
      <c r="F253" s="45"/>
      <c r="G253" s="45"/>
      <c r="H253" s="57"/>
      <c r="J253" s="4"/>
      <c r="K253" s="5"/>
      <c r="L253" s="4"/>
      <c r="O253" s="4"/>
      <c r="P253" s="5"/>
      <c r="Q253" s="4"/>
      <c r="T253" s="4"/>
      <c r="U253" s="5"/>
      <c r="V253" s="4"/>
      <c r="Y253" s="4"/>
      <c r="Z253" s="5"/>
      <c r="AA253" s="4"/>
      <c r="AD253" s="4"/>
      <c r="AE253" s="5"/>
      <c r="AF253" s="4"/>
      <c r="AI253" s="4"/>
      <c r="AJ253" s="5"/>
      <c r="AK253" s="4"/>
      <c r="AN253" s="4"/>
      <c r="AO253" s="5"/>
      <c r="AP253" s="4"/>
      <c r="AS253" s="4"/>
      <c r="AT253" s="5"/>
      <c r="AU253" s="4"/>
      <c r="AX253" s="4"/>
      <c r="AY253" s="5"/>
      <c r="AZ253" s="4"/>
      <c r="BC253" s="4"/>
      <c r="BD253" s="5"/>
      <c r="BE253" s="4"/>
      <c r="BH253" s="4"/>
      <c r="BI253" s="5"/>
      <c r="BJ253" s="4"/>
      <c r="BN253" s="4"/>
      <c r="BO253" s="5"/>
      <c r="BP253" s="4"/>
    </row>
    <row r="254" spans="4:68" s="3" customFormat="1" ht="14.4" x14ac:dyDescent="0.3">
      <c r="D254" s="57"/>
      <c r="E254" s="44"/>
      <c r="F254" s="45"/>
      <c r="G254" s="45"/>
      <c r="H254" s="57"/>
      <c r="J254" s="4"/>
      <c r="K254" s="5"/>
      <c r="L254" s="4"/>
      <c r="O254" s="4"/>
      <c r="P254" s="5"/>
      <c r="Q254" s="4"/>
      <c r="T254" s="4"/>
      <c r="U254" s="5"/>
      <c r="V254" s="4"/>
      <c r="Y254" s="4"/>
      <c r="Z254" s="5"/>
      <c r="AA254" s="4"/>
      <c r="AD254" s="4"/>
      <c r="AE254" s="5"/>
      <c r="AF254" s="4"/>
      <c r="AI254" s="4"/>
      <c r="AJ254" s="5"/>
      <c r="AK254" s="4"/>
      <c r="AN254" s="4"/>
      <c r="AO254" s="5"/>
      <c r="AP254" s="4"/>
      <c r="AS254" s="4"/>
      <c r="AT254" s="5"/>
      <c r="AU254" s="4"/>
      <c r="AX254" s="4"/>
      <c r="AY254" s="5"/>
      <c r="AZ254" s="4"/>
      <c r="BC254" s="4"/>
      <c r="BD254" s="5"/>
      <c r="BE254" s="4"/>
      <c r="BH254" s="4"/>
      <c r="BI254" s="5"/>
      <c r="BJ254" s="4"/>
      <c r="BN254" s="4"/>
      <c r="BO254" s="5"/>
      <c r="BP254" s="4"/>
    </row>
    <row r="255" spans="4:68" s="3" customFormat="1" ht="14.4" x14ac:dyDescent="0.3">
      <c r="D255" s="57"/>
      <c r="E255" s="44"/>
      <c r="F255" s="45"/>
      <c r="G255" s="45"/>
      <c r="H255" s="57"/>
      <c r="J255" s="4"/>
      <c r="K255" s="5"/>
      <c r="L255" s="4"/>
      <c r="O255" s="4"/>
      <c r="P255" s="5"/>
      <c r="Q255" s="4"/>
      <c r="T255" s="4"/>
      <c r="U255" s="5"/>
      <c r="V255" s="4"/>
      <c r="Y255" s="4"/>
      <c r="Z255" s="5"/>
      <c r="AA255" s="4"/>
      <c r="AD255" s="4"/>
      <c r="AE255" s="5"/>
      <c r="AF255" s="4"/>
      <c r="AI255" s="4"/>
      <c r="AJ255" s="5"/>
      <c r="AK255" s="4"/>
      <c r="AN255" s="4"/>
      <c r="AO255" s="5"/>
      <c r="AP255" s="4"/>
      <c r="AS255" s="4"/>
      <c r="AT255" s="5"/>
      <c r="AU255" s="4"/>
      <c r="AX255" s="4"/>
      <c r="AY255" s="5"/>
      <c r="AZ255" s="4"/>
      <c r="BC255" s="4"/>
      <c r="BD255" s="5"/>
      <c r="BE255" s="4"/>
      <c r="BH255" s="4"/>
      <c r="BI255" s="5"/>
      <c r="BJ255" s="4"/>
      <c r="BN255" s="4"/>
      <c r="BO255" s="5"/>
      <c r="BP255" s="4"/>
    </row>
    <row r="256" spans="4:68" s="3" customFormat="1" ht="14.4" x14ac:dyDescent="0.3">
      <c r="D256" s="57"/>
      <c r="E256" s="44"/>
      <c r="F256" s="45"/>
      <c r="G256" s="45"/>
      <c r="H256" s="57"/>
      <c r="J256" s="4"/>
      <c r="K256" s="5"/>
      <c r="L256" s="4"/>
      <c r="O256" s="4"/>
      <c r="P256" s="5"/>
      <c r="Q256" s="4"/>
      <c r="T256" s="4"/>
      <c r="U256" s="5"/>
      <c r="V256" s="4"/>
      <c r="Y256" s="4"/>
      <c r="Z256" s="5"/>
      <c r="AA256" s="4"/>
      <c r="AD256" s="4"/>
      <c r="AE256" s="5"/>
      <c r="AF256" s="4"/>
      <c r="AI256" s="4"/>
      <c r="AJ256" s="5"/>
      <c r="AK256" s="4"/>
      <c r="AN256" s="4"/>
      <c r="AO256" s="5"/>
      <c r="AP256" s="4"/>
      <c r="AS256" s="4"/>
      <c r="AT256" s="5"/>
      <c r="AU256" s="4"/>
      <c r="AX256" s="4"/>
      <c r="AY256" s="5"/>
      <c r="AZ256" s="4"/>
      <c r="BC256" s="4"/>
      <c r="BD256" s="5"/>
      <c r="BE256" s="4"/>
      <c r="BH256" s="4"/>
      <c r="BI256" s="5"/>
      <c r="BJ256" s="4"/>
      <c r="BN256" s="4"/>
      <c r="BO256" s="5"/>
      <c r="BP256" s="4"/>
    </row>
    <row r="257" spans="4:68" s="3" customFormat="1" ht="14.4" x14ac:dyDescent="0.3">
      <c r="D257" s="57"/>
      <c r="E257" s="44"/>
      <c r="F257" s="45"/>
      <c r="G257" s="45"/>
      <c r="H257" s="57"/>
      <c r="J257" s="4"/>
      <c r="K257" s="5"/>
      <c r="L257" s="4"/>
      <c r="O257" s="4"/>
      <c r="P257" s="5"/>
      <c r="Q257" s="4"/>
      <c r="T257" s="4"/>
      <c r="U257" s="5"/>
      <c r="V257" s="4"/>
      <c r="Y257" s="4"/>
      <c r="Z257" s="5"/>
      <c r="AA257" s="4"/>
      <c r="AD257" s="4"/>
      <c r="AE257" s="5"/>
      <c r="AF257" s="4"/>
      <c r="AI257" s="4"/>
      <c r="AJ257" s="5"/>
      <c r="AK257" s="4"/>
      <c r="AN257" s="4"/>
      <c r="AO257" s="5"/>
      <c r="AP257" s="4"/>
      <c r="AS257" s="4"/>
      <c r="AT257" s="5"/>
      <c r="AU257" s="4"/>
      <c r="AX257" s="4"/>
      <c r="AY257" s="5"/>
      <c r="AZ257" s="4"/>
      <c r="BC257" s="4"/>
      <c r="BD257" s="5"/>
      <c r="BE257" s="4"/>
      <c r="BH257" s="4"/>
      <c r="BI257" s="5"/>
      <c r="BJ257" s="4"/>
      <c r="BN257" s="4"/>
      <c r="BO257" s="5"/>
      <c r="BP257" s="4"/>
    </row>
    <row r="258" spans="4:68" s="3" customFormat="1" ht="14.4" x14ac:dyDescent="0.3">
      <c r="D258" s="57"/>
      <c r="E258" s="44"/>
      <c r="F258" s="45"/>
      <c r="G258" s="45"/>
      <c r="H258" s="57"/>
      <c r="J258" s="4"/>
      <c r="K258" s="5"/>
      <c r="L258" s="4"/>
      <c r="O258" s="4"/>
      <c r="P258" s="5"/>
      <c r="Q258" s="4"/>
      <c r="T258" s="4"/>
      <c r="U258" s="5"/>
      <c r="V258" s="4"/>
      <c r="Y258" s="4"/>
      <c r="Z258" s="5"/>
      <c r="AA258" s="4"/>
      <c r="AD258" s="4"/>
      <c r="AE258" s="5"/>
      <c r="AF258" s="4"/>
      <c r="AI258" s="4"/>
      <c r="AJ258" s="5"/>
      <c r="AK258" s="4"/>
      <c r="AN258" s="4"/>
      <c r="AO258" s="5"/>
      <c r="AP258" s="4"/>
      <c r="AS258" s="4"/>
      <c r="AT258" s="5"/>
      <c r="AU258" s="4"/>
      <c r="AX258" s="4"/>
      <c r="AY258" s="5"/>
      <c r="AZ258" s="4"/>
      <c r="BC258" s="4"/>
      <c r="BD258" s="5"/>
      <c r="BE258" s="4"/>
      <c r="BH258" s="4"/>
      <c r="BI258" s="5"/>
      <c r="BJ258" s="4"/>
      <c r="BN258" s="4"/>
      <c r="BO258" s="5"/>
      <c r="BP258" s="4"/>
    </row>
    <row r="259" spans="4:68" s="3" customFormat="1" ht="14.4" x14ac:dyDescent="0.3">
      <c r="D259" s="57"/>
      <c r="E259" s="44"/>
      <c r="F259" s="45"/>
      <c r="G259" s="45"/>
      <c r="H259" s="57"/>
      <c r="J259" s="4"/>
      <c r="K259" s="5"/>
      <c r="L259" s="4"/>
      <c r="O259" s="4"/>
      <c r="P259" s="5"/>
      <c r="Q259" s="4"/>
      <c r="T259" s="4"/>
      <c r="U259" s="5"/>
      <c r="V259" s="4"/>
      <c r="Y259" s="4"/>
      <c r="Z259" s="5"/>
      <c r="AA259" s="4"/>
      <c r="AD259" s="4"/>
      <c r="AE259" s="5"/>
      <c r="AF259" s="4"/>
      <c r="AI259" s="4"/>
      <c r="AJ259" s="5"/>
      <c r="AK259" s="4"/>
      <c r="AN259" s="4"/>
      <c r="AO259" s="5"/>
      <c r="AP259" s="4"/>
      <c r="AS259" s="4"/>
      <c r="AT259" s="5"/>
      <c r="AU259" s="4"/>
      <c r="AX259" s="4"/>
      <c r="AY259" s="5"/>
      <c r="AZ259" s="4"/>
      <c r="BC259" s="4"/>
      <c r="BD259" s="5"/>
      <c r="BE259" s="4"/>
      <c r="BH259" s="4"/>
      <c r="BI259" s="5"/>
      <c r="BJ259" s="4"/>
      <c r="BN259" s="4"/>
      <c r="BO259" s="5"/>
      <c r="BP259" s="4"/>
    </row>
    <row r="260" spans="4:68" s="3" customFormat="1" ht="14.4" x14ac:dyDescent="0.3">
      <c r="D260" s="57"/>
      <c r="E260" s="44"/>
      <c r="F260" s="45"/>
      <c r="G260" s="45"/>
      <c r="H260" s="57"/>
      <c r="J260" s="4"/>
      <c r="K260" s="5"/>
      <c r="L260" s="4"/>
      <c r="O260" s="4"/>
      <c r="P260" s="5"/>
      <c r="Q260" s="4"/>
      <c r="T260" s="4"/>
      <c r="U260" s="5"/>
      <c r="V260" s="4"/>
      <c r="Y260" s="4"/>
      <c r="Z260" s="5"/>
      <c r="AA260" s="4"/>
      <c r="AD260" s="4"/>
      <c r="AE260" s="5"/>
      <c r="AF260" s="4"/>
      <c r="AI260" s="4"/>
      <c r="AJ260" s="5"/>
      <c r="AK260" s="4"/>
      <c r="AN260" s="4"/>
      <c r="AO260" s="5"/>
      <c r="AP260" s="4"/>
      <c r="AS260" s="4"/>
      <c r="AT260" s="5"/>
      <c r="AU260" s="4"/>
      <c r="AX260" s="4"/>
      <c r="AY260" s="5"/>
      <c r="AZ260" s="4"/>
      <c r="BC260" s="4"/>
      <c r="BD260" s="5"/>
      <c r="BE260" s="4"/>
      <c r="BH260" s="4"/>
      <c r="BI260" s="5"/>
      <c r="BJ260" s="4"/>
      <c r="BN260" s="4"/>
      <c r="BO260" s="5"/>
      <c r="BP260" s="4"/>
    </row>
    <row r="261" spans="4:68" s="3" customFormat="1" ht="14.4" x14ac:dyDescent="0.3">
      <c r="D261" s="57"/>
      <c r="E261" s="44"/>
      <c r="F261" s="45"/>
      <c r="G261" s="45"/>
      <c r="H261" s="57"/>
      <c r="J261" s="4"/>
      <c r="K261" s="5"/>
      <c r="L261" s="4"/>
      <c r="O261" s="4"/>
      <c r="P261" s="5"/>
      <c r="Q261" s="4"/>
      <c r="T261" s="4"/>
      <c r="U261" s="5"/>
      <c r="V261" s="4"/>
      <c r="Y261" s="4"/>
      <c r="Z261" s="5"/>
      <c r="AA261" s="4"/>
      <c r="AD261" s="4"/>
      <c r="AE261" s="5"/>
      <c r="AF261" s="4"/>
      <c r="AI261" s="4"/>
      <c r="AJ261" s="5"/>
      <c r="AK261" s="4"/>
      <c r="AN261" s="4"/>
      <c r="AO261" s="5"/>
      <c r="AP261" s="4"/>
      <c r="AS261" s="4"/>
      <c r="AT261" s="5"/>
      <c r="AU261" s="4"/>
      <c r="AX261" s="4"/>
      <c r="AY261" s="5"/>
      <c r="AZ261" s="4"/>
      <c r="BC261" s="4"/>
      <c r="BD261" s="5"/>
      <c r="BE261" s="4"/>
      <c r="BH261" s="4"/>
      <c r="BI261" s="5"/>
      <c r="BJ261" s="4"/>
      <c r="BN261" s="4"/>
      <c r="BO261" s="5"/>
      <c r="BP261" s="4"/>
    </row>
    <row r="262" spans="4:68" s="3" customFormat="1" ht="14.4" x14ac:dyDescent="0.3">
      <c r="D262" s="57"/>
      <c r="E262" s="44"/>
      <c r="F262" s="45"/>
      <c r="G262" s="45"/>
      <c r="H262" s="57"/>
      <c r="J262" s="4"/>
      <c r="K262" s="5"/>
      <c r="L262" s="4"/>
      <c r="O262" s="4"/>
      <c r="P262" s="5"/>
      <c r="Q262" s="4"/>
      <c r="T262" s="4"/>
      <c r="U262" s="5"/>
      <c r="V262" s="4"/>
      <c r="Y262" s="4"/>
      <c r="Z262" s="5"/>
      <c r="AA262" s="4"/>
      <c r="AD262" s="4"/>
      <c r="AE262" s="5"/>
      <c r="AF262" s="4"/>
      <c r="AI262" s="4"/>
      <c r="AJ262" s="5"/>
      <c r="AK262" s="4"/>
      <c r="AN262" s="4"/>
      <c r="AO262" s="5"/>
      <c r="AP262" s="4"/>
      <c r="AS262" s="4"/>
      <c r="AT262" s="5"/>
      <c r="AU262" s="4"/>
      <c r="AX262" s="4"/>
      <c r="AY262" s="5"/>
      <c r="AZ262" s="4"/>
      <c r="BC262" s="4"/>
      <c r="BD262" s="5"/>
      <c r="BE262" s="4"/>
      <c r="BH262" s="4"/>
      <c r="BI262" s="5"/>
      <c r="BJ262" s="4"/>
      <c r="BN262" s="4"/>
      <c r="BO262" s="5"/>
      <c r="BP262" s="4"/>
    </row>
    <row r="263" spans="4:68" s="3" customFormat="1" ht="14.4" x14ac:dyDescent="0.3">
      <c r="D263" s="57"/>
      <c r="E263" s="44"/>
      <c r="F263" s="45"/>
      <c r="G263" s="45"/>
      <c r="H263" s="57"/>
      <c r="J263" s="4"/>
      <c r="K263" s="5"/>
      <c r="L263" s="4"/>
      <c r="O263" s="4"/>
      <c r="P263" s="5"/>
      <c r="Q263" s="4"/>
      <c r="T263" s="4"/>
      <c r="U263" s="5"/>
      <c r="V263" s="4"/>
      <c r="Y263" s="4"/>
      <c r="Z263" s="5"/>
      <c r="AA263" s="4"/>
      <c r="AD263" s="4"/>
      <c r="AE263" s="5"/>
      <c r="AF263" s="4"/>
      <c r="AI263" s="4"/>
      <c r="AJ263" s="5"/>
      <c r="AK263" s="4"/>
      <c r="AN263" s="4"/>
      <c r="AO263" s="5"/>
      <c r="AP263" s="4"/>
      <c r="AS263" s="4"/>
      <c r="AT263" s="5"/>
      <c r="AU263" s="4"/>
      <c r="AX263" s="4"/>
      <c r="AY263" s="5"/>
      <c r="AZ263" s="4"/>
      <c r="BC263" s="4"/>
      <c r="BD263" s="5"/>
      <c r="BE263" s="4"/>
      <c r="BH263" s="4"/>
      <c r="BI263" s="5"/>
      <c r="BJ263" s="4"/>
      <c r="BN263" s="4"/>
      <c r="BO263" s="5"/>
      <c r="BP263" s="4"/>
    </row>
    <row r="264" spans="4:68" s="3" customFormat="1" ht="14.4" x14ac:dyDescent="0.3">
      <c r="D264" s="57"/>
      <c r="E264" s="44"/>
      <c r="F264" s="45"/>
      <c r="G264" s="45"/>
      <c r="H264" s="57"/>
      <c r="J264" s="4"/>
      <c r="K264" s="5"/>
      <c r="L264" s="4"/>
      <c r="O264" s="4"/>
      <c r="P264" s="5"/>
      <c r="Q264" s="4"/>
      <c r="T264" s="4"/>
      <c r="U264" s="5"/>
      <c r="V264" s="4"/>
      <c r="Y264" s="4"/>
      <c r="Z264" s="5"/>
      <c r="AA264" s="4"/>
      <c r="AD264" s="4"/>
      <c r="AE264" s="5"/>
      <c r="AF264" s="4"/>
      <c r="AI264" s="4"/>
      <c r="AJ264" s="5"/>
      <c r="AK264" s="4"/>
      <c r="AN264" s="4"/>
      <c r="AO264" s="5"/>
      <c r="AP264" s="4"/>
      <c r="AS264" s="4"/>
      <c r="AT264" s="5"/>
      <c r="AU264" s="4"/>
      <c r="AX264" s="4"/>
      <c r="AY264" s="5"/>
      <c r="AZ264" s="4"/>
      <c r="BC264" s="4"/>
      <c r="BD264" s="5"/>
      <c r="BE264" s="4"/>
      <c r="BH264" s="4"/>
      <c r="BI264" s="5"/>
      <c r="BJ264" s="4"/>
      <c r="BN264" s="4"/>
      <c r="BO264" s="5"/>
      <c r="BP264" s="4"/>
    </row>
    <row r="265" spans="4:68" s="3" customFormat="1" ht="14.4" x14ac:dyDescent="0.3">
      <c r="D265" s="57"/>
      <c r="E265" s="44"/>
      <c r="F265" s="45"/>
      <c r="G265" s="45"/>
      <c r="H265" s="57"/>
      <c r="J265" s="4"/>
      <c r="K265" s="5"/>
      <c r="L265" s="4"/>
      <c r="O265" s="4"/>
      <c r="P265" s="5"/>
      <c r="Q265" s="4"/>
      <c r="T265" s="4"/>
      <c r="U265" s="5"/>
      <c r="V265" s="4"/>
      <c r="Y265" s="4"/>
      <c r="Z265" s="5"/>
      <c r="AA265" s="4"/>
      <c r="AD265" s="4"/>
      <c r="AE265" s="5"/>
      <c r="AF265" s="4"/>
      <c r="AI265" s="4"/>
      <c r="AJ265" s="5"/>
      <c r="AK265" s="4"/>
      <c r="AN265" s="4"/>
      <c r="AO265" s="5"/>
      <c r="AP265" s="4"/>
      <c r="AS265" s="4"/>
      <c r="AT265" s="5"/>
      <c r="AU265" s="4"/>
      <c r="AX265" s="4"/>
      <c r="AY265" s="5"/>
      <c r="AZ265" s="4"/>
      <c r="BC265" s="4"/>
      <c r="BD265" s="5"/>
      <c r="BE265" s="4"/>
      <c r="BH265" s="4"/>
      <c r="BI265" s="5"/>
      <c r="BJ265" s="4"/>
      <c r="BN265" s="4"/>
      <c r="BO265" s="5"/>
      <c r="BP265" s="4"/>
    </row>
    <row r="266" spans="4:68" s="3" customFormat="1" ht="14.4" x14ac:dyDescent="0.3">
      <c r="D266" s="57"/>
      <c r="E266" s="44"/>
      <c r="F266" s="45"/>
      <c r="G266" s="45"/>
      <c r="H266" s="57"/>
      <c r="J266" s="4"/>
      <c r="K266" s="5"/>
      <c r="L266" s="4"/>
      <c r="O266" s="4"/>
      <c r="P266" s="5"/>
      <c r="Q266" s="4"/>
      <c r="T266" s="4"/>
      <c r="U266" s="5"/>
      <c r="V266" s="4"/>
      <c r="Y266" s="4"/>
      <c r="Z266" s="5"/>
      <c r="AA266" s="4"/>
      <c r="AD266" s="4"/>
      <c r="AE266" s="5"/>
      <c r="AF266" s="4"/>
      <c r="AI266" s="4"/>
      <c r="AJ266" s="5"/>
      <c r="AK266" s="4"/>
      <c r="AN266" s="4"/>
      <c r="AO266" s="5"/>
      <c r="AP266" s="4"/>
      <c r="AS266" s="4"/>
      <c r="AT266" s="5"/>
      <c r="AU266" s="4"/>
      <c r="AX266" s="4"/>
      <c r="AY266" s="5"/>
      <c r="AZ266" s="4"/>
      <c r="BC266" s="4"/>
      <c r="BD266" s="5"/>
      <c r="BE266" s="4"/>
      <c r="BH266" s="4"/>
      <c r="BI266" s="5"/>
      <c r="BJ266" s="4"/>
      <c r="BN266" s="4"/>
      <c r="BO266" s="5"/>
      <c r="BP266" s="4"/>
    </row>
    <row r="267" spans="4:68" s="3" customFormat="1" ht="14.4" x14ac:dyDescent="0.3">
      <c r="D267" s="57"/>
      <c r="E267" s="44"/>
      <c r="F267" s="45"/>
      <c r="G267" s="45"/>
      <c r="H267" s="57"/>
      <c r="J267" s="4"/>
      <c r="K267" s="5"/>
      <c r="L267" s="4"/>
      <c r="O267" s="4"/>
      <c r="P267" s="5"/>
      <c r="Q267" s="4"/>
      <c r="T267" s="4"/>
      <c r="U267" s="5"/>
      <c r="V267" s="4"/>
      <c r="Y267" s="4"/>
      <c r="Z267" s="5"/>
      <c r="AA267" s="4"/>
      <c r="AD267" s="4"/>
      <c r="AE267" s="5"/>
      <c r="AF267" s="4"/>
      <c r="AI267" s="4"/>
      <c r="AJ267" s="5"/>
      <c r="AK267" s="4"/>
      <c r="AN267" s="4"/>
      <c r="AO267" s="5"/>
      <c r="AP267" s="4"/>
      <c r="AS267" s="4"/>
      <c r="AT267" s="5"/>
      <c r="AU267" s="4"/>
      <c r="AX267" s="4"/>
      <c r="AY267" s="5"/>
      <c r="AZ267" s="4"/>
      <c r="BC267" s="4"/>
      <c r="BD267" s="5"/>
      <c r="BE267" s="4"/>
      <c r="BH267" s="4"/>
      <c r="BI267" s="5"/>
      <c r="BJ267" s="4"/>
      <c r="BN267" s="4"/>
      <c r="BO267" s="5"/>
      <c r="BP267" s="4"/>
    </row>
    <row r="268" spans="4:68" s="3" customFormat="1" ht="14.4" x14ac:dyDescent="0.3">
      <c r="D268" s="57"/>
      <c r="E268" s="44"/>
      <c r="F268" s="45"/>
      <c r="G268" s="45"/>
      <c r="H268" s="57"/>
      <c r="J268" s="4"/>
      <c r="K268" s="5"/>
      <c r="L268" s="4"/>
      <c r="O268" s="4"/>
      <c r="P268" s="5"/>
      <c r="Q268" s="4"/>
      <c r="T268" s="4"/>
      <c r="U268" s="5"/>
      <c r="V268" s="4"/>
      <c r="Y268" s="4"/>
      <c r="Z268" s="5"/>
      <c r="AA268" s="4"/>
      <c r="AD268" s="4"/>
      <c r="AE268" s="5"/>
      <c r="AF268" s="4"/>
      <c r="AI268" s="4"/>
      <c r="AJ268" s="5"/>
      <c r="AK268" s="4"/>
      <c r="AN268" s="4"/>
      <c r="AO268" s="5"/>
      <c r="AP268" s="4"/>
      <c r="AS268" s="4"/>
      <c r="AT268" s="5"/>
      <c r="AU268" s="4"/>
      <c r="AX268" s="4"/>
      <c r="AY268" s="5"/>
      <c r="AZ268" s="4"/>
      <c r="BC268" s="4"/>
      <c r="BD268" s="5"/>
      <c r="BE268" s="4"/>
      <c r="BH268" s="4"/>
      <c r="BI268" s="5"/>
      <c r="BJ268" s="4"/>
      <c r="BN268" s="4"/>
      <c r="BO268" s="5"/>
      <c r="BP268" s="4"/>
    </row>
    <row r="269" spans="4:68" s="3" customFormat="1" ht="14.4" x14ac:dyDescent="0.3">
      <c r="D269" s="57"/>
      <c r="E269" s="44"/>
      <c r="F269" s="45"/>
      <c r="G269" s="45"/>
      <c r="H269" s="57"/>
      <c r="J269" s="4"/>
      <c r="K269" s="5"/>
      <c r="L269" s="4"/>
      <c r="O269" s="4"/>
      <c r="P269" s="5"/>
      <c r="Q269" s="4"/>
      <c r="T269" s="4"/>
      <c r="U269" s="5"/>
      <c r="V269" s="4"/>
      <c r="Y269" s="4"/>
      <c r="Z269" s="5"/>
      <c r="AA269" s="4"/>
      <c r="AD269" s="4"/>
      <c r="AE269" s="5"/>
      <c r="AF269" s="4"/>
      <c r="AI269" s="4"/>
      <c r="AJ269" s="5"/>
      <c r="AK269" s="4"/>
      <c r="AN269" s="4"/>
      <c r="AO269" s="5"/>
      <c r="AP269" s="4"/>
      <c r="AS269" s="4"/>
      <c r="AT269" s="5"/>
      <c r="AU269" s="4"/>
      <c r="AX269" s="4"/>
      <c r="AY269" s="5"/>
      <c r="AZ269" s="4"/>
      <c r="BC269" s="4"/>
      <c r="BD269" s="5"/>
      <c r="BE269" s="4"/>
      <c r="BH269" s="4"/>
      <c r="BI269" s="5"/>
      <c r="BJ269" s="4"/>
      <c r="BN269" s="4"/>
      <c r="BO269" s="5"/>
      <c r="BP269" s="4"/>
    </row>
    <row r="270" spans="4:68" s="3" customFormat="1" ht="14.4" x14ac:dyDescent="0.3">
      <c r="D270" s="57"/>
      <c r="E270" s="44"/>
      <c r="F270" s="45"/>
      <c r="G270" s="45"/>
      <c r="H270" s="57"/>
      <c r="J270" s="4"/>
      <c r="K270" s="5"/>
      <c r="L270" s="4"/>
      <c r="O270" s="4"/>
      <c r="P270" s="5"/>
      <c r="Q270" s="4"/>
      <c r="T270" s="4"/>
      <c r="U270" s="5"/>
      <c r="V270" s="4"/>
      <c r="Y270" s="4"/>
      <c r="Z270" s="5"/>
      <c r="AA270" s="4"/>
      <c r="AD270" s="4"/>
      <c r="AE270" s="5"/>
      <c r="AF270" s="4"/>
      <c r="AI270" s="4"/>
      <c r="AJ270" s="5"/>
      <c r="AK270" s="4"/>
      <c r="AN270" s="4"/>
      <c r="AO270" s="5"/>
      <c r="AP270" s="4"/>
      <c r="AS270" s="4"/>
      <c r="AT270" s="5"/>
      <c r="AU270" s="4"/>
      <c r="AX270" s="4"/>
      <c r="AY270" s="5"/>
      <c r="AZ270" s="4"/>
      <c r="BC270" s="4"/>
      <c r="BD270" s="5"/>
      <c r="BE270" s="4"/>
      <c r="BH270" s="4"/>
      <c r="BI270" s="5"/>
      <c r="BJ270" s="4"/>
      <c r="BN270" s="4"/>
      <c r="BO270" s="5"/>
      <c r="BP270" s="4"/>
    </row>
    <row r="271" spans="4:68" s="3" customFormat="1" ht="14.4" x14ac:dyDescent="0.3">
      <c r="D271" s="57"/>
      <c r="E271" s="44"/>
      <c r="F271" s="45"/>
      <c r="G271" s="45"/>
      <c r="H271" s="57"/>
      <c r="J271" s="4"/>
      <c r="K271" s="5"/>
      <c r="L271" s="4"/>
      <c r="O271" s="4"/>
      <c r="P271" s="5"/>
      <c r="Q271" s="4"/>
      <c r="T271" s="4"/>
      <c r="U271" s="5"/>
      <c r="V271" s="4"/>
      <c r="Y271" s="4"/>
      <c r="Z271" s="5"/>
      <c r="AA271" s="4"/>
      <c r="AD271" s="4"/>
      <c r="AE271" s="5"/>
      <c r="AF271" s="4"/>
      <c r="AI271" s="4"/>
      <c r="AJ271" s="5"/>
      <c r="AK271" s="4"/>
      <c r="AN271" s="4"/>
      <c r="AO271" s="5"/>
      <c r="AP271" s="4"/>
      <c r="AS271" s="4"/>
      <c r="AT271" s="5"/>
      <c r="AU271" s="4"/>
      <c r="AX271" s="4"/>
      <c r="AY271" s="5"/>
      <c r="AZ271" s="4"/>
      <c r="BC271" s="4"/>
      <c r="BD271" s="5"/>
      <c r="BE271" s="4"/>
      <c r="BH271" s="4"/>
      <c r="BI271" s="5"/>
      <c r="BJ271" s="4"/>
      <c r="BN271" s="4"/>
      <c r="BO271" s="5"/>
      <c r="BP271" s="4"/>
    </row>
    <row r="272" spans="4:68" s="3" customFormat="1" ht="14.4" x14ac:dyDescent="0.3">
      <c r="D272" s="57"/>
      <c r="E272" s="44"/>
      <c r="F272" s="45"/>
      <c r="G272" s="45"/>
      <c r="H272" s="57"/>
      <c r="J272" s="4"/>
      <c r="K272" s="5"/>
      <c r="L272" s="4"/>
      <c r="O272" s="4"/>
      <c r="P272" s="5"/>
      <c r="Q272" s="4"/>
      <c r="T272" s="4"/>
      <c r="U272" s="5"/>
      <c r="V272" s="4"/>
      <c r="Y272" s="4"/>
      <c r="Z272" s="5"/>
      <c r="AA272" s="4"/>
      <c r="AD272" s="4"/>
      <c r="AE272" s="5"/>
      <c r="AF272" s="4"/>
      <c r="AI272" s="4"/>
      <c r="AJ272" s="5"/>
      <c r="AK272" s="4"/>
      <c r="AN272" s="4"/>
      <c r="AO272" s="5"/>
      <c r="AP272" s="4"/>
      <c r="AS272" s="4"/>
      <c r="AT272" s="5"/>
      <c r="AU272" s="4"/>
      <c r="AX272" s="4"/>
      <c r="AY272" s="5"/>
      <c r="AZ272" s="4"/>
      <c r="BC272" s="4"/>
      <c r="BD272" s="5"/>
      <c r="BE272" s="4"/>
      <c r="BH272" s="4"/>
      <c r="BI272" s="5"/>
      <c r="BJ272" s="4"/>
      <c r="BN272" s="4"/>
      <c r="BO272" s="5"/>
      <c r="BP272" s="4"/>
    </row>
    <row r="273" spans="4:68" s="3" customFormat="1" ht="14.4" x14ac:dyDescent="0.3">
      <c r="D273" s="57"/>
      <c r="E273" s="44"/>
      <c r="F273" s="45"/>
      <c r="G273" s="45"/>
      <c r="H273" s="57"/>
      <c r="J273" s="4"/>
      <c r="K273" s="5"/>
      <c r="L273" s="4"/>
      <c r="O273" s="4"/>
      <c r="P273" s="5"/>
      <c r="Q273" s="4"/>
      <c r="T273" s="4"/>
      <c r="U273" s="5"/>
      <c r="V273" s="4"/>
      <c r="Y273" s="4"/>
      <c r="Z273" s="5"/>
      <c r="AA273" s="4"/>
      <c r="AD273" s="4"/>
      <c r="AE273" s="5"/>
      <c r="AF273" s="4"/>
      <c r="AI273" s="4"/>
      <c r="AJ273" s="5"/>
      <c r="AK273" s="4"/>
      <c r="AN273" s="4"/>
      <c r="AO273" s="5"/>
      <c r="AP273" s="4"/>
      <c r="AS273" s="4"/>
      <c r="AT273" s="5"/>
      <c r="AU273" s="4"/>
      <c r="AX273" s="4"/>
      <c r="AY273" s="5"/>
      <c r="AZ273" s="4"/>
      <c r="BC273" s="4"/>
      <c r="BD273" s="5"/>
      <c r="BE273" s="4"/>
      <c r="BH273" s="4"/>
      <c r="BI273" s="5"/>
      <c r="BJ273" s="4"/>
      <c r="BN273" s="4"/>
      <c r="BO273" s="5"/>
      <c r="BP273" s="4"/>
    </row>
    <row r="274" spans="4:68" s="3" customFormat="1" ht="14.4" x14ac:dyDescent="0.3">
      <c r="D274" s="57"/>
      <c r="E274" s="44"/>
      <c r="F274" s="45"/>
      <c r="G274" s="45"/>
      <c r="H274" s="57"/>
      <c r="J274" s="4"/>
      <c r="K274" s="5"/>
      <c r="L274" s="4"/>
      <c r="O274" s="4"/>
      <c r="P274" s="5"/>
      <c r="Q274" s="4"/>
      <c r="T274" s="4"/>
      <c r="U274" s="5"/>
      <c r="V274" s="4"/>
      <c r="Y274" s="4"/>
      <c r="Z274" s="5"/>
      <c r="AA274" s="4"/>
      <c r="AD274" s="4"/>
      <c r="AE274" s="5"/>
      <c r="AF274" s="4"/>
      <c r="AI274" s="4"/>
      <c r="AJ274" s="5"/>
      <c r="AK274" s="4"/>
      <c r="AN274" s="4"/>
      <c r="AO274" s="5"/>
      <c r="AP274" s="4"/>
      <c r="AS274" s="4"/>
      <c r="AT274" s="5"/>
      <c r="AU274" s="4"/>
      <c r="AX274" s="4"/>
      <c r="AY274" s="5"/>
      <c r="AZ274" s="4"/>
      <c r="BC274" s="4"/>
      <c r="BD274" s="5"/>
      <c r="BE274" s="4"/>
      <c r="BH274" s="4"/>
      <c r="BI274" s="5"/>
      <c r="BJ274" s="4"/>
      <c r="BN274" s="4"/>
      <c r="BO274" s="5"/>
      <c r="BP274" s="4"/>
    </row>
    <row r="275" spans="4:68" s="3" customFormat="1" ht="14.4" x14ac:dyDescent="0.3">
      <c r="D275" s="57"/>
      <c r="E275" s="44"/>
      <c r="F275" s="45"/>
      <c r="G275" s="45"/>
      <c r="H275" s="57"/>
      <c r="J275" s="4"/>
      <c r="K275" s="5"/>
      <c r="L275" s="4"/>
      <c r="O275" s="4"/>
      <c r="P275" s="5"/>
      <c r="Q275" s="4"/>
      <c r="T275" s="4"/>
      <c r="U275" s="5"/>
      <c r="V275" s="4"/>
      <c r="Y275" s="4"/>
      <c r="Z275" s="5"/>
      <c r="AA275" s="4"/>
      <c r="AD275" s="4"/>
      <c r="AE275" s="5"/>
      <c r="AF275" s="4"/>
      <c r="AI275" s="4"/>
      <c r="AJ275" s="5"/>
      <c r="AK275" s="4"/>
      <c r="AN275" s="4"/>
      <c r="AO275" s="5"/>
      <c r="AP275" s="4"/>
      <c r="AS275" s="4"/>
      <c r="AT275" s="5"/>
      <c r="AU275" s="4"/>
      <c r="AX275" s="4"/>
      <c r="AY275" s="5"/>
      <c r="AZ275" s="4"/>
      <c r="BC275" s="4"/>
      <c r="BD275" s="5"/>
      <c r="BE275" s="4"/>
      <c r="BH275" s="4"/>
      <c r="BI275" s="5"/>
      <c r="BJ275" s="4"/>
      <c r="BN275" s="4"/>
      <c r="BO275" s="5"/>
      <c r="BP275" s="4"/>
    </row>
    <row r="276" spans="4:68" s="3" customFormat="1" ht="14.4" x14ac:dyDescent="0.3">
      <c r="D276" s="57"/>
      <c r="E276" s="44"/>
      <c r="F276" s="45"/>
      <c r="G276" s="45"/>
      <c r="H276" s="57"/>
      <c r="J276" s="4"/>
      <c r="K276" s="5"/>
      <c r="L276" s="4"/>
      <c r="O276" s="4"/>
      <c r="P276" s="5"/>
      <c r="Q276" s="4"/>
      <c r="T276" s="4"/>
      <c r="U276" s="5"/>
      <c r="V276" s="4"/>
      <c r="Y276" s="4"/>
      <c r="Z276" s="5"/>
      <c r="AA276" s="4"/>
      <c r="AD276" s="4"/>
      <c r="AE276" s="5"/>
      <c r="AF276" s="4"/>
      <c r="AI276" s="4"/>
      <c r="AJ276" s="5"/>
      <c r="AK276" s="4"/>
      <c r="AN276" s="4"/>
      <c r="AO276" s="5"/>
      <c r="AP276" s="4"/>
      <c r="AS276" s="4"/>
      <c r="AT276" s="5"/>
      <c r="AU276" s="4"/>
      <c r="AX276" s="4"/>
      <c r="AY276" s="5"/>
      <c r="AZ276" s="4"/>
      <c r="BC276" s="4"/>
      <c r="BD276" s="5"/>
      <c r="BE276" s="4"/>
      <c r="BH276" s="4"/>
      <c r="BI276" s="5"/>
      <c r="BJ276" s="4"/>
      <c r="BN276" s="4"/>
      <c r="BO276" s="5"/>
      <c r="BP276" s="4"/>
    </row>
    <row r="277" spans="4:68" s="3" customFormat="1" ht="14.4" x14ac:dyDescent="0.3">
      <c r="D277" s="57"/>
      <c r="E277" s="44"/>
      <c r="F277" s="45"/>
      <c r="G277" s="45"/>
      <c r="H277" s="57"/>
      <c r="J277" s="4"/>
      <c r="K277" s="5"/>
      <c r="L277" s="4"/>
      <c r="O277" s="4"/>
      <c r="P277" s="5"/>
      <c r="Q277" s="4"/>
      <c r="T277" s="4"/>
      <c r="U277" s="5"/>
      <c r="V277" s="4"/>
      <c r="Y277" s="4"/>
      <c r="Z277" s="5"/>
      <c r="AA277" s="4"/>
      <c r="AD277" s="4"/>
      <c r="AE277" s="5"/>
      <c r="AF277" s="4"/>
      <c r="AI277" s="4"/>
      <c r="AJ277" s="5"/>
      <c r="AK277" s="4"/>
      <c r="AN277" s="4"/>
      <c r="AO277" s="5"/>
      <c r="AP277" s="4"/>
      <c r="AS277" s="4"/>
      <c r="AT277" s="5"/>
      <c r="AU277" s="4"/>
      <c r="AX277" s="4"/>
      <c r="AY277" s="5"/>
      <c r="AZ277" s="4"/>
      <c r="BC277" s="4"/>
      <c r="BD277" s="5"/>
      <c r="BE277" s="4"/>
      <c r="BH277" s="4"/>
      <c r="BI277" s="5"/>
      <c r="BJ277" s="4"/>
      <c r="BN277" s="4"/>
      <c r="BO277" s="5"/>
      <c r="BP277" s="4"/>
    </row>
    <row r="278" spans="4:68" s="3" customFormat="1" ht="14.4" x14ac:dyDescent="0.3">
      <c r="D278" s="57"/>
      <c r="E278" s="44"/>
      <c r="F278" s="45"/>
      <c r="G278" s="45"/>
      <c r="H278" s="57"/>
      <c r="J278" s="4"/>
      <c r="K278" s="5"/>
      <c r="L278" s="4"/>
      <c r="O278" s="4"/>
      <c r="P278" s="5"/>
      <c r="Q278" s="4"/>
      <c r="T278" s="4"/>
      <c r="U278" s="5"/>
      <c r="V278" s="4"/>
      <c r="Y278" s="4"/>
      <c r="Z278" s="5"/>
      <c r="AA278" s="4"/>
      <c r="AD278" s="4"/>
      <c r="AE278" s="5"/>
      <c r="AF278" s="4"/>
      <c r="AI278" s="4"/>
      <c r="AJ278" s="5"/>
      <c r="AK278" s="4"/>
      <c r="AN278" s="4"/>
      <c r="AO278" s="5"/>
      <c r="AP278" s="4"/>
      <c r="AS278" s="4"/>
      <c r="AT278" s="5"/>
      <c r="AU278" s="4"/>
      <c r="AX278" s="4"/>
      <c r="AY278" s="5"/>
      <c r="AZ278" s="4"/>
      <c r="BC278" s="4"/>
      <c r="BD278" s="5"/>
      <c r="BE278" s="4"/>
      <c r="BH278" s="4"/>
      <c r="BI278" s="5"/>
      <c r="BJ278" s="4"/>
      <c r="BN278" s="4"/>
      <c r="BO278" s="5"/>
      <c r="BP278" s="4"/>
    </row>
    <row r="279" spans="4:68" s="3" customFormat="1" ht="14.4" x14ac:dyDescent="0.3">
      <c r="D279" s="57"/>
      <c r="E279" s="44"/>
      <c r="F279" s="45"/>
      <c r="G279" s="45"/>
      <c r="H279" s="57"/>
      <c r="J279" s="4"/>
      <c r="K279" s="5"/>
      <c r="L279" s="4"/>
      <c r="O279" s="4"/>
      <c r="P279" s="5"/>
      <c r="Q279" s="4"/>
      <c r="T279" s="4"/>
      <c r="U279" s="5"/>
      <c r="V279" s="4"/>
      <c r="Y279" s="4"/>
      <c r="Z279" s="5"/>
      <c r="AA279" s="4"/>
      <c r="AD279" s="4"/>
      <c r="AE279" s="5"/>
      <c r="AF279" s="4"/>
      <c r="AI279" s="4"/>
      <c r="AJ279" s="5"/>
      <c r="AK279" s="4"/>
      <c r="AN279" s="4"/>
      <c r="AO279" s="5"/>
      <c r="AP279" s="4"/>
      <c r="AS279" s="4"/>
      <c r="AT279" s="5"/>
      <c r="AU279" s="4"/>
      <c r="AX279" s="4"/>
      <c r="AY279" s="5"/>
      <c r="AZ279" s="4"/>
      <c r="BC279" s="4"/>
      <c r="BD279" s="5"/>
      <c r="BE279" s="4"/>
      <c r="BH279" s="4"/>
      <c r="BI279" s="5"/>
      <c r="BJ279" s="4"/>
      <c r="BN279" s="4"/>
      <c r="BO279" s="5"/>
      <c r="BP279" s="4"/>
    </row>
    <row r="280" spans="4:68" s="3" customFormat="1" ht="14.4" x14ac:dyDescent="0.3">
      <c r="D280" s="57"/>
      <c r="E280" s="44"/>
      <c r="F280" s="45"/>
      <c r="G280" s="45"/>
      <c r="H280" s="57"/>
      <c r="J280" s="4"/>
      <c r="K280" s="5"/>
      <c r="L280" s="4"/>
      <c r="O280" s="4"/>
      <c r="P280" s="5"/>
      <c r="Q280" s="4"/>
      <c r="T280" s="4"/>
      <c r="U280" s="5"/>
      <c r="V280" s="4"/>
      <c r="Y280" s="4"/>
      <c r="Z280" s="5"/>
      <c r="AA280" s="4"/>
      <c r="AD280" s="4"/>
      <c r="AE280" s="5"/>
      <c r="AF280" s="4"/>
      <c r="AI280" s="4"/>
      <c r="AJ280" s="5"/>
      <c r="AK280" s="4"/>
      <c r="AN280" s="4"/>
      <c r="AO280" s="5"/>
      <c r="AP280" s="4"/>
      <c r="AS280" s="4"/>
      <c r="AT280" s="5"/>
      <c r="AU280" s="4"/>
      <c r="AX280" s="4"/>
      <c r="AY280" s="5"/>
      <c r="AZ280" s="4"/>
      <c r="BC280" s="4"/>
      <c r="BD280" s="5"/>
      <c r="BE280" s="4"/>
      <c r="BH280" s="4"/>
      <c r="BI280" s="5"/>
      <c r="BJ280" s="4"/>
      <c r="BN280" s="4"/>
      <c r="BO280" s="5"/>
      <c r="BP280" s="4"/>
    </row>
    <row r="281" spans="4:68" s="3" customFormat="1" ht="14.4" x14ac:dyDescent="0.3">
      <c r="D281" s="57"/>
      <c r="E281" s="44"/>
      <c r="F281" s="45"/>
      <c r="G281" s="45"/>
      <c r="H281" s="57"/>
      <c r="J281" s="4"/>
      <c r="K281" s="5"/>
      <c r="L281" s="4"/>
      <c r="O281" s="4"/>
      <c r="P281" s="5"/>
      <c r="Q281" s="4"/>
      <c r="T281" s="4"/>
      <c r="U281" s="5"/>
      <c r="V281" s="4"/>
      <c r="Y281" s="4"/>
      <c r="Z281" s="5"/>
      <c r="AA281" s="4"/>
      <c r="AD281" s="4"/>
      <c r="AE281" s="5"/>
      <c r="AF281" s="4"/>
      <c r="AI281" s="4"/>
      <c r="AJ281" s="5"/>
      <c r="AK281" s="4"/>
      <c r="AN281" s="4"/>
      <c r="AO281" s="5"/>
      <c r="AP281" s="4"/>
      <c r="AS281" s="4"/>
      <c r="AT281" s="5"/>
      <c r="AU281" s="4"/>
      <c r="AX281" s="4"/>
      <c r="AY281" s="5"/>
      <c r="AZ281" s="4"/>
      <c r="BC281" s="4"/>
      <c r="BD281" s="5"/>
      <c r="BE281" s="4"/>
      <c r="BH281" s="4"/>
      <c r="BI281" s="5"/>
      <c r="BJ281" s="4"/>
      <c r="BN281" s="4"/>
      <c r="BO281" s="5"/>
      <c r="BP281" s="4"/>
    </row>
    <row r="282" spans="4:68" s="3" customFormat="1" ht="14.4" x14ac:dyDescent="0.3">
      <c r="D282" s="57"/>
      <c r="E282" s="44"/>
      <c r="F282" s="45"/>
      <c r="G282" s="45"/>
      <c r="H282" s="57"/>
      <c r="J282" s="4"/>
      <c r="K282" s="5"/>
      <c r="L282" s="4"/>
      <c r="O282" s="4"/>
      <c r="P282" s="5"/>
      <c r="Q282" s="4"/>
      <c r="T282" s="4"/>
      <c r="U282" s="5"/>
      <c r="V282" s="4"/>
      <c r="Y282" s="4"/>
      <c r="Z282" s="5"/>
      <c r="AA282" s="4"/>
      <c r="AD282" s="4"/>
      <c r="AE282" s="5"/>
      <c r="AF282" s="4"/>
      <c r="AI282" s="4"/>
      <c r="AJ282" s="5"/>
      <c r="AK282" s="4"/>
      <c r="AN282" s="4"/>
      <c r="AO282" s="5"/>
      <c r="AP282" s="4"/>
      <c r="AS282" s="4"/>
      <c r="AT282" s="5"/>
      <c r="AU282" s="4"/>
      <c r="AX282" s="4"/>
      <c r="AY282" s="5"/>
      <c r="AZ282" s="4"/>
      <c r="BC282" s="4"/>
      <c r="BD282" s="5"/>
      <c r="BE282" s="4"/>
      <c r="BH282" s="4"/>
      <c r="BI282" s="5"/>
      <c r="BJ282" s="4"/>
      <c r="BN282" s="4"/>
      <c r="BO282" s="5"/>
      <c r="BP282" s="4"/>
    </row>
    <row r="283" spans="4:68" s="3" customFormat="1" ht="14.4" x14ac:dyDescent="0.3">
      <c r="D283" s="57"/>
      <c r="E283" s="44"/>
      <c r="F283" s="45"/>
      <c r="G283" s="45"/>
      <c r="H283" s="57"/>
      <c r="J283" s="4"/>
      <c r="K283" s="5"/>
      <c r="L283" s="4"/>
      <c r="O283" s="4"/>
      <c r="P283" s="5"/>
      <c r="Q283" s="4"/>
      <c r="T283" s="4"/>
      <c r="U283" s="5"/>
      <c r="V283" s="4"/>
      <c r="Y283" s="4"/>
      <c r="Z283" s="5"/>
      <c r="AA283" s="4"/>
      <c r="AD283" s="4"/>
      <c r="AE283" s="5"/>
      <c r="AF283" s="4"/>
      <c r="AI283" s="4"/>
      <c r="AJ283" s="5"/>
      <c r="AK283" s="4"/>
      <c r="AN283" s="4"/>
      <c r="AO283" s="5"/>
      <c r="AP283" s="4"/>
      <c r="AS283" s="4"/>
      <c r="AT283" s="5"/>
      <c r="AU283" s="4"/>
      <c r="AX283" s="4"/>
      <c r="AY283" s="5"/>
      <c r="AZ283" s="4"/>
      <c r="BC283" s="4"/>
      <c r="BD283" s="5"/>
      <c r="BE283" s="4"/>
      <c r="BH283" s="4"/>
      <c r="BI283" s="5"/>
      <c r="BJ283" s="4"/>
      <c r="BN283" s="4"/>
      <c r="BO283" s="5"/>
      <c r="BP283" s="4"/>
    </row>
    <row r="284" spans="4:68" s="3" customFormat="1" ht="14.4" x14ac:dyDescent="0.3">
      <c r="D284" s="57"/>
      <c r="E284" s="44"/>
      <c r="F284" s="45"/>
      <c r="G284" s="45"/>
      <c r="H284" s="57"/>
      <c r="J284" s="4"/>
      <c r="K284" s="5"/>
      <c r="L284" s="4"/>
      <c r="O284" s="4"/>
      <c r="P284" s="5"/>
      <c r="Q284" s="4"/>
      <c r="T284" s="4"/>
      <c r="U284" s="5"/>
      <c r="V284" s="4"/>
      <c r="Y284" s="4"/>
      <c r="Z284" s="5"/>
      <c r="AA284" s="4"/>
      <c r="AD284" s="4"/>
      <c r="AE284" s="5"/>
      <c r="AF284" s="4"/>
      <c r="AI284" s="4"/>
      <c r="AJ284" s="5"/>
      <c r="AK284" s="4"/>
      <c r="AN284" s="4"/>
      <c r="AO284" s="5"/>
      <c r="AP284" s="4"/>
      <c r="AS284" s="4"/>
      <c r="AT284" s="5"/>
      <c r="AU284" s="4"/>
      <c r="AX284" s="4"/>
      <c r="AY284" s="5"/>
      <c r="AZ284" s="4"/>
      <c r="BC284" s="4"/>
      <c r="BD284" s="5"/>
      <c r="BE284" s="4"/>
      <c r="BH284" s="4"/>
      <c r="BI284" s="5"/>
      <c r="BJ284" s="4"/>
      <c r="BN284" s="4"/>
      <c r="BO284" s="5"/>
      <c r="BP284" s="4"/>
    </row>
    <row r="285" spans="4:68" s="3" customFormat="1" ht="14.4" x14ac:dyDescent="0.3">
      <c r="D285" s="57"/>
      <c r="E285" s="44"/>
      <c r="F285" s="45"/>
      <c r="G285" s="45"/>
      <c r="H285" s="57"/>
      <c r="J285" s="4"/>
      <c r="K285" s="5"/>
      <c r="L285" s="4"/>
      <c r="O285" s="4"/>
      <c r="P285" s="5"/>
      <c r="Q285" s="4"/>
      <c r="T285" s="4"/>
      <c r="U285" s="5"/>
      <c r="V285" s="4"/>
      <c r="Y285" s="4"/>
      <c r="Z285" s="5"/>
      <c r="AA285" s="4"/>
      <c r="AD285" s="4"/>
      <c r="AE285" s="5"/>
      <c r="AF285" s="4"/>
      <c r="AI285" s="4"/>
      <c r="AJ285" s="5"/>
      <c r="AK285" s="4"/>
      <c r="AN285" s="4"/>
      <c r="AO285" s="5"/>
      <c r="AP285" s="4"/>
      <c r="AS285" s="4"/>
      <c r="AT285" s="5"/>
      <c r="AU285" s="4"/>
      <c r="AX285" s="4"/>
      <c r="AY285" s="5"/>
      <c r="AZ285" s="4"/>
      <c r="BC285" s="4"/>
      <c r="BD285" s="5"/>
      <c r="BE285" s="4"/>
      <c r="BH285" s="4"/>
      <c r="BI285" s="5"/>
      <c r="BJ285" s="4"/>
      <c r="BN285" s="4"/>
      <c r="BO285" s="5"/>
      <c r="BP285" s="4"/>
    </row>
    <row r="286" spans="4:68" s="3" customFormat="1" ht="14.4" x14ac:dyDescent="0.3">
      <c r="D286" s="57"/>
      <c r="E286" s="44"/>
      <c r="F286" s="45"/>
      <c r="G286" s="45"/>
      <c r="H286" s="57"/>
      <c r="J286" s="4"/>
      <c r="K286" s="5"/>
      <c r="L286" s="4"/>
      <c r="O286" s="4"/>
      <c r="P286" s="5"/>
      <c r="Q286" s="4"/>
      <c r="T286" s="4"/>
      <c r="U286" s="5"/>
      <c r="V286" s="4"/>
      <c r="Y286" s="4"/>
      <c r="Z286" s="5"/>
      <c r="AA286" s="4"/>
      <c r="AD286" s="4"/>
      <c r="AE286" s="5"/>
      <c r="AF286" s="4"/>
      <c r="AI286" s="4"/>
      <c r="AJ286" s="5"/>
      <c r="AK286" s="4"/>
      <c r="AN286" s="4"/>
      <c r="AO286" s="5"/>
      <c r="AP286" s="4"/>
      <c r="AS286" s="4"/>
      <c r="AT286" s="5"/>
      <c r="AU286" s="4"/>
      <c r="AX286" s="4"/>
      <c r="AY286" s="5"/>
      <c r="AZ286" s="4"/>
      <c r="BC286" s="4"/>
      <c r="BD286" s="5"/>
      <c r="BE286" s="4"/>
      <c r="BH286" s="4"/>
      <c r="BI286" s="5"/>
      <c r="BJ286" s="4"/>
      <c r="BN286" s="4"/>
      <c r="BO286" s="5"/>
      <c r="BP286" s="4"/>
    </row>
    <row r="287" spans="4:68" s="3" customFormat="1" ht="14.4" x14ac:dyDescent="0.3">
      <c r="D287" s="57"/>
      <c r="E287" s="44"/>
      <c r="F287" s="45"/>
      <c r="G287" s="45"/>
      <c r="H287" s="57"/>
      <c r="J287" s="4"/>
      <c r="K287" s="5"/>
      <c r="L287" s="4"/>
      <c r="O287" s="4"/>
      <c r="P287" s="5"/>
      <c r="Q287" s="4"/>
      <c r="T287" s="4"/>
      <c r="U287" s="5"/>
      <c r="V287" s="4"/>
      <c r="Y287" s="4"/>
      <c r="Z287" s="5"/>
      <c r="AA287" s="4"/>
      <c r="AD287" s="4"/>
      <c r="AE287" s="5"/>
      <c r="AF287" s="4"/>
      <c r="AI287" s="4"/>
      <c r="AJ287" s="5"/>
      <c r="AK287" s="4"/>
      <c r="AN287" s="4"/>
      <c r="AO287" s="5"/>
      <c r="AP287" s="4"/>
      <c r="AS287" s="4"/>
      <c r="AT287" s="5"/>
      <c r="AU287" s="4"/>
      <c r="AX287" s="4"/>
      <c r="AY287" s="5"/>
      <c r="AZ287" s="4"/>
      <c r="BC287" s="4"/>
      <c r="BD287" s="5"/>
      <c r="BE287" s="4"/>
      <c r="BH287" s="4"/>
      <c r="BI287" s="5"/>
      <c r="BJ287" s="4"/>
      <c r="BN287" s="4"/>
      <c r="BO287" s="5"/>
      <c r="BP287" s="4"/>
    </row>
    <row r="288" spans="4:68" s="3" customFormat="1" ht="14.4" x14ac:dyDescent="0.3">
      <c r="D288" s="57"/>
      <c r="E288" s="44"/>
      <c r="F288" s="45"/>
      <c r="G288" s="45"/>
      <c r="H288" s="57"/>
      <c r="J288" s="4"/>
      <c r="K288" s="5"/>
      <c r="L288" s="4"/>
      <c r="O288" s="4"/>
      <c r="P288" s="5"/>
      <c r="Q288" s="4"/>
      <c r="T288" s="4"/>
      <c r="U288" s="5"/>
      <c r="V288" s="4"/>
      <c r="Y288" s="4"/>
      <c r="Z288" s="5"/>
      <c r="AA288" s="4"/>
      <c r="AD288" s="4"/>
      <c r="AE288" s="5"/>
      <c r="AF288" s="4"/>
      <c r="AI288" s="4"/>
      <c r="AJ288" s="5"/>
      <c r="AK288" s="4"/>
      <c r="AN288" s="4"/>
      <c r="AO288" s="5"/>
      <c r="AP288" s="4"/>
      <c r="AS288" s="4"/>
      <c r="AT288" s="5"/>
      <c r="AU288" s="4"/>
      <c r="AX288" s="4"/>
      <c r="AY288" s="5"/>
      <c r="AZ288" s="4"/>
      <c r="BC288" s="4"/>
      <c r="BD288" s="5"/>
      <c r="BE288" s="4"/>
      <c r="BH288" s="4"/>
      <c r="BI288" s="5"/>
      <c r="BJ288" s="4"/>
      <c r="BN288" s="4"/>
      <c r="BO288" s="5"/>
      <c r="BP288" s="4"/>
    </row>
    <row r="289" spans="4:68" s="3" customFormat="1" ht="14.4" x14ac:dyDescent="0.3">
      <c r="D289" s="57"/>
      <c r="E289" s="44"/>
      <c r="F289" s="45"/>
      <c r="G289" s="45"/>
      <c r="H289" s="57"/>
      <c r="J289" s="4"/>
      <c r="K289" s="5"/>
      <c r="L289" s="4"/>
      <c r="O289" s="4"/>
      <c r="P289" s="5"/>
      <c r="Q289" s="4"/>
      <c r="T289" s="4"/>
      <c r="U289" s="5"/>
      <c r="V289" s="4"/>
      <c r="Y289" s="4"/>
      <c r="Z289" s="5"/>
      <c r="AA289" s="4"/>
      <c r="AD289" s="4"/>
      <c r="AE289" s="5"/>
      <c r="AF289" s="4"/>
      <c r="AI289" s="4"/>
      <c r="AJ289" s="5"/>
      <c r="AK289" s="4"/>
      <c r="AN289" s="4"/>
      <c r="AO289" s="5"/>
      <c r="AP289" s="4"/>
      <c r="AS289" s="4"/>
      <c r="AT289" s="5"/>
      <c r="AU289" s="4"/>
      <c r="AX289" s="4"/>
      <c r="AY289" s="5"/>
      <c r="AZ289" s="4"/>
      <c r="BC289" s="4"/>
      <c r="BD289" s="5"/>
      <c r="BE289" s="4"/>
      <c r="BH289" s="4"/>
      <c r="BI289" s="5"/>
      <c r="BJ289" s="4"/>
      <c r="BN289" s="4"/>
      <c r="BO289" s="5"/>
      <c r="BP289" s="4"/>
    </row>
    <row r="290" spans="4:68" s="3" customFormat="1" ht="14.4" x14ac:dyDescent="0.3">
      <c r="D290" s="57"/>
      <c r="E290" s="44"/>
      <c r="F290" s="45"/>
      <c r="G290" s="45"/>
      <c r="H290" s="57"/>
      <c r="J290" s="4"/>
      <c r="K290" s="5"/>
      <c r="L290" s="4"/>
      <c r="O290" s="4"/>
      <c r="P290" s="5"/>
      <c r="Q290" s="4"/>
      <c r="T290" s="4"/>
      <c r="U290" s="5"/>
      <c r="V290" s="4"/>
      <c r="Y290" s="4"/>
      <c r="Z290" s="5"/>
      <c r="AA290" s="4"/>
      <c r="AD290" s="4"/>
      <c r="AE290" s="5"/>
      <c r="AF290" s="4"/>
      <c r="AI290" s="4"/>
      <c r="AJ290" s="5"/>
      <c r="AK290" s="4"/>
      <c r="AN290" s="4"/>
      <c r="AO290" s="5"/>
      <c r="AP290" s="4"/>
      <c r="AS290" s="4"/>
      <c r="AT290" s="5"/>
      <c r="AU290" s="4"/>
      <c r="AX290" s="4"/>
      <c r="AY290" s="5"/>
      <c r="AZ290" s="4"/>
      <c r="BC290" s="4"/>
      <c r="BD290" s="5"/>
      <c r="BE290" s="4"/>
      <c r="BH290" s="4"/>
      <c r="BI290" s="5"/>
      <c r="BJ290" s="4"/>
      <c r="BN290" s="4"/>
      <c r="BO290" s="5"/>
      <c r="BP290" s="4"/>
    </row>
    <row r="291" spans="4:68" s="3" customFormat="1" ht="14.4" x14ac:dyDescent="0.3">
      <c r="D291" s="57"/>
      <c r="E291" s="44"/>
      <c r="F291" s="45"/>
      <c r="G291" s="45"/>
      <c r="H291" s="57"/>
      <c r="J291" s="4"/>
      <c r="K291" s="5"/>
      <c r="L291" s="4"/>
      <c r="O291" s="4"/>
      <c r="P291" s="5"/>
      <c r="Q291" s="4"/>
      <c r="T291" s="4"/>
      <c r="U291" s="5"/>
      <c r="V291" s="4"/>
      <c r="Y291" s="4"/>
      <c r="Z291" s="5"/>
      <c r="AA291" s="4"/>
      <c r="AD291" s="4"/>
      <c r="AE291" s="5"/>
      <c r="AF291" s="4"/>
      <c r="AI291" s="4"/>
      <c r="AJ291" s="5"/>
      <c r="AK291" s="4"/>
      <c r="AN291" s="4"/>
      <c r="AO291" s="5"/>
      <c r="AP291" s="4"/>
      <c r="AS291" s="4"/>
      <c r="AT291" s="5"/>
      <c r="AU291" s="4"/>
      <c r="AX291" s="4"/>
      <c r="AY291" s="5"/>
      <c r="AZ291" s="4"/>
      <c r="BC291" s="4"/>
      <c r="BD291" s="5"/>
      <c r="BE291" s="4"/>
      <c r="BH291" s="4"/>
      <c r="BI291" s="5"/>
      <c r="BJ291" s="4"/>
      <c r="BN291" s="4"/>
      <c r="BO291" s="5"/>
      <c r="BP291" s="4"/>
    </row>
    <row r="292" spans="4:68" s="3" customFormat="1" ht="14.4" x14ac:dyDescent="0.3">
      <c r="D292" s="57"/>
      <c r="E292" s="44"/>
      <c r="F292" s="45"/>
      <c r="G292" s="45"/>
      <c r="H292" s="57"/>
      <c r="J292" s="4"/>
      <c r="K292" s="5"/>
      <c r="L292" s="4"/>
      <c r="O292" s="4"/>
      <c r="P292" s="5"/>
      <c r="Q292" s="4"/>
      <c r="T292" s="4"/>
      <c r="U292" s="5"/>
      <c r="V292" s="4"/>
      <c r="Y292" s="4"/>
      <c r="Z292" s="5"/>
      <c r="AA292" s="4"/>
      <c r="AD292" s="4"/>
      <c r="AE292" s="5"/>
      <c r="AF292" s="4"/>
      <c r="AI292" s="4"/>
      <c r="AJ292" s="5"/>
      <c r="AK292" s="4"/>
      <c r="AN292" s="4"/>
      <c r="AO292" s="5"/>
      <c r="AP292" s="4"/>
      <c r="AS292" s="4"/>
      <c r="AT292" s="5"/>
      <c r="AU292" s="4"/>
      <c r="AX292" s="4"/>
      <c r="AY292" s="5"/>
      <c r="AZ292" s="4"/>
      <c r="BC292" s="4"/>
      <c r="BD292" s="5"/>
      <c r="BE292" s="4"/>
      <c r="BH292" s="4"/>
      <c r="BI292" s="5"/>
      <c r="BJ292" s="4"/>
      <c r="BN292" s="4"/>
      <c r="BO292" s="5"/>
      <c r="BP292" s="4"/>
    </row>
    <row r="293" spans="4:68" s="3" customFormat="1" ht="14.4" x14ac:dyDescent="0.3">
      <c r="D293" s="57"/>
      <c r="E293" s="44"/>
      <c r="F293" s="45"/>
      <c r="G293" s="45"/>
      <c r="H293" s="57"/>
      <c r="J293" s="4"/>
      <c r="K293" s="5"/>
      <c r="L293" s="4"/>
      <c r="O293" s="4"/>
      <c r="P293" s="5"/>
      <c r="Q293" s="4"/>
      <c r="T293" s="4"/>
      <c r="U293" s="5"/>
      <c r="V293" s="4"/>
      <c r="Y293" s="4"/>
      <c r="Z293" s="5"/>
      <c r="AA293" s="4"/>
      <c r="AD293" s="4"/>
      <c r="AE293" s="5"/>
      <c r="AF293" s="4"/>
      <c r="AI293" s="4"/>
      <c r="AJ293" s="5"/>
      <c r="AK293" s="4"/>
      <c r="AN293" s="4"/>
      <c r="AO293" s="5"/>
      <c r="AP293" s="4"/>
      <c r="AS293" s="4"/>
      <c r="AT293" s="5"/>
      <c r="AU293" s="4"/>
      <c r="AX293" s="4"/>
      <c r="AY293" s="5"/>
      <c r="AZ293" s="4"/>
      <c r="BC293" s="4"/>
      <c r="BD293" s="5"/>
      <c r="BE293" s="4"/>
      <c r="BH293" s="4"/>
      <c r="BI293" s="5"/>
      <c r="BJ293" s="4"/>
      <c r="BN293" s="4"/>
      <c r="BO293" s="5"/>
      <c r="BP293" s="4"/>
    </row>
    <row r="294" spans="4:68" s="3" customFormat="1" ht="14.4" x14ac:dyDescent="0.3">
      <c r="D294" s="57"/>
      <c r="E294" s="44"/>
      <c r="F294" s="45"/>
      <c r="G294" s="45"/>
      <c r="H294" s="57"/>
      <c r="J294" s="4"/>
      <c r="K294" s="5"/>
      <c r="L294" s="4"/>
      <c r="O294" s="4"/>
      <c r="P294" s="5"/>
      <c r="Q294" s="4"/>
      <c r="T294" s="4"/>
      <c r="U294" s="5"/>
      <c r="V294" s="4"/>
      <c r="Y294" s="4"/>
      <c r="Z294" s="5"/>
      <c r="AA294" s="4"/>
      <c r="AD294" s="4"/>
      <c r="AE294" s="5"/>
      <c r="AF294" s="4"/>
      <c r="AI294" s="4"/>
      <c r="AJ294" s="5"/>
      <c r="AK294" s="4"/>
      <c r="AN294" s="4"/>
      <c r="AO294" s="5"/>
      <c r="AP294" s="4"/>
      <c r="AS294" s="4"/>
      <c r="AT294" s="5"/>
      <c r="AU294" s="4"/>
      <c r="AX294" s="4"/>
      <c r="AY294" s="5"/>
      <c r="AZ294" s="4"/>
      <c r="BC294" s="4"/>
      <c r="BD294" s="5"/>
      <c r="BE294" s="4"/>
      <c r="BH294" s="4"/>
      <c r="BI294" s="5"/>
      <c r="BJ294" s="4"/>
      <c r="BN294" s="4"/>
      <c r="BO294" s="5"/>
      <c r="BP294" s="4"/>
    </row>
    <row r="295" spans="4:68" s="3" customFormat="1" ht="14.4" x14ac:dyDescent="0.3">
      <c r="D295" s="57"/>
      <c r="E295" s="44"/>
      <c r="F295" s="45"/>
      <c r="G295" s="45"/>
      <c r="H295" s="57"/>
      <c r="J295" s="4"/>
      <c r="K295" s="5"/>
      <c r="L295" s="4"/>
      <c r="O295" s="4"/>
      <c r="P295" s="5"/>
      <c r="Q295" s="4"/>
      <c r="T295" s="4"/>
      <c r="U295" s="5"/>
      <c r="V295" s="4"/>
      <c r="Y295" s="4"/>
      <c r="Z295" s="5"/>
      <c r="AA295" s="4"/>
      <c r="AD295" s="4"/>
      <c r="AE295" s="5"/>
      <c r="AF295" s="4"/>
      <c r="AI295" s="4"/>
      <c r="AJ295" s="5"/>
      <c r="AK295" s="4"/>
      <c r="AN295" s="4"/>
      <c r="AO295" s="5"/>
      <c r="AP295" s="4"/>
      <c r="AS295" s="4"/>
      <c r="AT295" s="5"/>
      <c r="AU295" s="4"/>
      <c r="AX295" s="4"/>
      <c r="AY295" s="5"/>
      <c r="AZ295" s="4"/>
      <c r="BC295" s="4"/>
      <c r="BD295" s="5"/>
      <c r="BE295" s="4"/>
      <c r="BH295" s="4"/>
      <c r="BI295" s="5"/>
      <c r="BJ295" s="4"/>
      <c r="BN295" s="4"/>
      <c r="BO295" s="5"/>
      <c r="BP295" s="4"/>
    </row>
    <row r="296" spans="4:68" s="3" customFormat="1" ht="14.4" x14ac:dyDescent="0.3">
      <c r="D296" s="57"/>
      <c r="E296" s="44"/>
      <c r="F296" s="45"/>
      <c r="G296" s="45"/>
      <c r="H296" s="57"/>
      <c r="J296" s="4"/>
      <c r="K296" s="5"/>
      <c r="L296" s="4"/>
      <c r="O296" s="4"/>
      <c r="P296" s="5"/>
      <c r="Q296" s="4"/>
      <c r="T296" s="4"/>
      <c r="U296" s="5"/>
      <c r="V296" s="4"/>
      <c r="Y296" s="4"/>
      <c r="Z296" s="5"/>
      <c r="AA296" s="4"/>
      <c r="AD296" s="4"/>
      <c r="AE296" s="5"/>
      <c r="AF296" s="4"/>
      <c r="AI296" s="4"/>
      <c r="AJ296" s="5"/>
      <c r="AK296" s="4"/>
      <c r="AN296" s="4"/>
      <c r="AO296" s="5"/>
      <c r="AP296" s="4"/>
      <c r="AS296" s="4"/>
      <c r="AT296" s="5"/>
      <c r="AU296" s="4"/>
      <c r="AX296" s="4"/>
      <c r="AY296" s="5"/>
      <c r="AZ296" s="4"/>
      <c r="BC296" s="4"/>
      <c r="BD296" s="5"/>
      <c r="BE296" s="4"/>
      <c r="BH296" s="4"/>
      <c r="BI296" s="5"/>
      <c r="BJ296" s="4"/>
      <c r="BN296" s="4"/>
      <c r="BO296" s="5"/>
      <c r="BP296" s="4"/>
    </row>
    <row r="297" spans="4:68" s="3" customFormat="1" ht="14.4" x14ac:dyDescent="0.3">
      <c r="D297" s="57"/>
      <c r="E297" s="44"/>
      <c r="F297" s="45"/>
      <c r="G297" s="45"/>
      <c r="H297" s="57"/>
      <c r="J297" s="4"/>
      <c r="K297" s="5"/>
      <c r="L297" s="4"/>
      <c r="O297" s="4"/>
      <c r="P297" s="5"/>
      <c r="Q297" s="4"/>
      <c r="T297" s="4"/>
      <c r="U297" s="5"/>
      <c r="V297" s="4"/>
      <c r="Y297" s="4"/>
      <c r="Z297" s="5"/>
      <c r="AA297" s="4"/>
      <c r="AD297" s="4"/>
      <c r="AE297" s="5"/>
      <c r="AF297" s="4"/>
      <c r="AI297" s="4"/>
      <c r="AJ297" s="5"/>
      <c r="AK297" s="4"/>
      <c r="AN297" s="4"/>
      <c r="AO297" s="5"/>
      <c r="AP297" s="4"/>
      <c r="AS297" s="4"/>
      <c r="AT297" s="5"/>
      <c r="AU297" s="4"/>
      <c r="AX297" s="4"/>
      <c r="AY297" s="5"/>
      <c r="AZ297" s="4"/>
      <c r="BC297" s="4"/>
      <c r="BD297" s="5"/>
      <c r="BE297" s="4"/>
      <c r="BH297" s="4"/>
      <c r="BI297" s="5"/>
      <c r="BJ297" s="4"/>
      <c r="BN297" s="4"/>
      <c r="BO297" s="5"/>
      <c r="BP297" s="4"/>
    </row>
    <row r="298" spans="4:68" s="3" customFormat="1" ht="14.4" x14ac:dyDescent="0.3">
      <c r="D298" s="57"/>
      <c r="E298" s="44"/>
      <c r="F298" s="45"/>
      <c r="G298" s="45"/>
      <c r="H298" s="57"/>
      <c r="J298" s="4"/>
      <c r="K298" s="5"/>
      <c r="L298" s="4"/>
      <c r="O298" s="4"/>
      <c r="P298" s="5"/>
      <c r="Q298" s="4"/>
      <c r="T298" s="4"/>
      <c r="U298" s="5"/>
      <c r="V298" s="4"/>
      <c r="Y298" s="4"/>
      <c r="Z298" s="5"/>
      <c r="AA298" s="4"/>
      <c r="AD298" s="4"/>
      <c r="AE298" s="5"/>
      <c r="AF298" s="4"/>
      <c r="AI298" s="4"/>
      <c r="AJ298" s="5"/>
      <c r="AK298" s="4"/>
      <c r="AN298" s="4"/>
      <c r="AO298" s="5"/>
      <c r="AP298" s="4"/>
      <c r="AS298" s="4"/>
      <c r="AT298" s="5"/>
      <c r="AU298" s="4"/>
      <c r="AX298" s="4"/>
      <c r="AY298" s="5"/>
      <c r="AZ298" s="4"/>
      <c r="BC298" s="4"/>
      <c r="BD298" s="5"/>
      <c r="BE298" s="4"/>
      <c r="BH298" s="4"/>
      <c r="BI298" s="5"/>
      <c r="BJ298" s="4"/>
      <c r="BN298" s="4"/>
      <c r="BO298" s="5"/>
      <c r="BP298" s="4"/>
    </row>
    <row r="299" spans="4:68" s="3" customFormat="1" ht="14.4" x14ac:dyDescent="0.3">
      <c r="D299" s="57"/>
      <c r="E299" s="44"/>
      <c r="F299" s="45"/>
      <c r="G299" s="45"/>
      <c r="H299" s="57"/>
      <c r="J299" s="4"/>
      <c r="K299" s="5"/>
      <c r="L299" s="4"/>
      <c r="O299" s="4"/>
      <c r="P299" s="5"/>
      <c r="Q299" s="4"/>
      <c r="T299" s="4"/>
      <c r="U299" s="5"/>
      <c r="V299" s="4"/>
      <c r="Y299" s="4"/>
      <c r="Z299" s="5"/>
      <c r="AA299" s="4"/>
      <c r="AD299" s="4"/>
      <c r="AE299" s="5"/>
      <c r="AF299" s="4"/>
      <c r="AI299" s="4"/>
      <c r="AJ299" s="5"/>
      <c r="AK299" s="4"/>
      <c r="AN299" s="4"/>
      <c r="AO299" s="5"/>
      <c r="AP299" s="4"/>
      <c r="AS299" s="4"/>
      <c r="AT299" s="5"/>
      <c r="AU299" s="4"/>
      <c r="AX299" s="4"/>
      <c r="AY299" s="5"/>
      <c r="AZ299" s="4"/>
      <c r="BC299" s="4"/>
      <c r="BD299" s="5"/>
      <c r="BE299" s="4"/>
      <c r="BH299" s="4"/>
      <c r="BI299" s="5"/>
      <c r="BJ299" s="4"/>
      <c r="BN299" s="4"/>
      <c r="BO299" s="5"/>
      <c r="BP299" s="4"/>
    </row>
    <row r="300" spans="4:68" s="3" customFormat="1" ht="14.4" x14ac:dyDescent="0.3">
      <c r="D300" s="57"/>
      <c r="E300" s="44"/>
      <c r="F300" s="45"/>
      <c r="G300" s="45"/>
      <c r="H300" s="57"/>
      <c r="J300" s="4"/>
      <c r="K300" s="5"/>
      <c r="L300" s="4"/>
      <c r="O300" s="4"/>
      <c r="P300" s="5"/>
      <c r="Q300" s="4"/>
      <c r="T300" s="4"/>
      <c r="U300" s="5"/>
      <c r="V300" s="4"/>
      <c r="Y300" s="4"/>
      <c r="Z300" s="5"/>
      <c r="AA300" s="4"/>
      <c r="AD300" s="4"/>
      <c r="AE300" s="5"/>
      <c r="AF300" s="4"/>
      <c r="AI300" s="4"/>
      <c r="AJ300" s="5"/>
      <c r="AK300" s="4"/>
      <c r="AN300" s="4"/>
      <c r="AO300" s="5"/>
      <c r="AP300" s="4"/>
      <c r="AS300" s="4"/>
      <c r="AT300" s="5"/>
      <c r="AU300" s="4"/>
      <c r="AX300" s="4"/>
      <c r="AY300" s="5"/>
      <c r="AZ300" s="4"/>
      <c r="BC300" s="4"/>
      <c r="BD300" s="5"/>
      <c r="BE300" s="4"/>
      <c r="BH300" s="4"/>
      <c r="BI300" s="5"/>
      <c r="BJ300" s="4"/>
      <c r="BN300" s="4"/>
      <c r="BO300" s="5"/>
      <c r="BP300" s="4"/>
    </row>
    <row r="301" spans="4:68" s="3" customFormat="1" ht="14.4" x14ac:dyDescent="0.3">
      <c r="D301" s="57"/>
      <c r="E301" s="44"/>
      <c r="F301" s="45"/>
      <c r="G301" s="45"/>
      <c r="H301" s="57"/>
      <c r="J301" s="4"/>
      <c r="K301" s="5"/>
      <c r="L301" s="4"/>
      <c r="O301" s="4"/>
      <c r="P301" s="5"/>
      <c r="Q301" s="4"/>
      <c r="T301" s="4"/>
      <c r="U301" s="5"/>
      <c r="V301" s="4"/>
      <c r="Y301" s="4"/>
      <c r="Z301" s="5"/>
      <c r="AA301" s="4"/>
      <c r="AD301" s="4"/>
      <c r="AE301" s="5"/>
      <c r="AF301" s="4"/>
      <c r="AI301" s="4"/>
      <c r="AJ301" s="5"/>
      <c r="AK301" s="4"/>
      <c r="AN301" s="4"/>
      <c r="AO301" s="5"/>
      <c r="AP301" s="4"/>
      <c r="AS301" s="4"/>
      <c r="AT301" s="5"/>
      <c r="AU301" s="4"/>
      <c r="AX301" s="4"/>
      <c r="AY301" s="5"/>
      <c r="AZ301" s="4"/>
      <c r="BC301" s="4"/>
      <c r="BD301" s="5"/>
      <c r="BE301" s="4"/>
      <c r="BH301" s="4"/>
      <c r="BI301" s="5"/>
      <c r="BJ301" s="4"/>
      <c r="BN301" s="4"/>
      <c r="BO301" s="5"/>
      <c r="BP301" s="4"/>
    </row>
    <row r="302" spans="4:68" s="3" customFormat="1" ht="14.4" x14ac:dyDescent="0.3">
      <c r="D302" s="57"/>
      <c r="E302" s="44"/>
      <c r="F302" s="45"/>
      <c r="G302" s="45"/>
      <c r="H302" s="57"/>
      <c r="J302" s="4"/>
      <c r="K302" s="5"/>
      <c r="L302" s="4"/>
      <c r="O302" s="4"/>
      <c r="P302" s="5"/>
      <c r="Q302" s="4"/>
      <c r="T302" s="4"/>
      <c r="U302" s="5"/>
      <c r="V302" s="4"/>
      <c r="Y302" s="4"/>
      <c r="Z302" s="5"/>
      <c r="AA302" s="4"/>
      <c r="AD302" s="4"/>
      <c r="AE302" s="5"/>
      <c r="AF302" s="4"/>
      <c r="AI302" s="4"/>
      <c r="AJ302" s="5"/>
      <c r="AK302" s="4"/>
      <c r="AN302" s="4"/>
      <c r="AO302" s="5"/>
      <c r="AP302" s="4"/>
      <c r="AS302" s="4"/>
      <c r="AT302" s="5"/>
      <c r="AU302" s="4"/>
      <c r="AX302" s="4"/>
      <c r="AY302" s="5"/>
      <c r="AZ302" s="4"/>
      <c r="BC302" s="4"/>
      <c r="BD302" s="5"/>
      <c r="BE302" s="4"/>
      <c r="BH302" s="4"/>
      <c r="BI302" s="5"/>
      <c r="BJ302" s="4"/>
      <c r="BN302" s="4"/>
      <c r="BO302" s="5"/>
      <c r="BP302" s="4"/>
    </row>
    <row r="303" spans="4:68" s="3" customFormat="1" ht="14.4" x14ac:dyDescent="0.3">
      <c r="D303" s="57"/>
      <c r="E303" s="44"/>
      <c r="F303" s="45"/>
      <c r="G303" s="45"/>
      <c r="H303" s="57"/>
      <c r="J303" s="4"/>
      <c r="K303" s="5"/>
      <c r="L303" s="4"/>
      <c r="O303" s="4"/>
      <c r="P303" s="5"/>
      <c r="Q303" s="4"/>
      <c r="T303" s="4"/>
      <c r="U303" s="5"/>
      <c r="V303" s="4"/>
      <c r="Y303" s="4"/>
      <c r="Z303" s="5"/>
      <c r="AA303" s="4"/>
      <c r="AD303" s="4"/>
      <c r="AE303" s="5"/>
      <c r="AF303" s="4"/>
      <c r="AI303" s="4"/>
      <c r="AJ303" s="5"/>
      <c r="AK303" s="4"/>
      <c r="AN303" s="4"/>
      <c r="AO303" s="5"/>
      <c r="AP303" s="4"/>
      <c r="AS303" s="4"/>
      <c r="AT303" s="5"/>
      <c r="AU303" s="4"/>
      <c r="AX303" s="4"/>
      <c r="AY303" s="5"/>
      <c r="AZ303" s="4"/>
      <c r="BC303" s="4"/>
      <c r="BD303" s="5"/>
      <c r="BE303" s="4"/>
      <c r="BH303" s="4"/>
      <c r="BI303" s="5"/>
      <c r="BJ303" s="4"/>
      <c r="BN303" s="4"/>
      <c r="BO303" s="5"/>
      <c r="BP303" s="4"/>
    </row>
    <row r="304" spans="4:68" s="3" customFormat="1" ht="14.4" x14ac:dyDescent="0.3">
      <c r="D304" s="57"/>
      <c r="E304" s="44"/>
      <c r="F304" s="45"/>
      <c r="G304" s="45"/>
      <c r="H304" s="57"/>
      <c r="J304" s="4"/>
      <c r="K304" s="5"/>
      <c r="L304" s="4"/>
      <c r="O304" s="4"/>
      <c r="P304" s="5"/>
      <c r="Q304" s="4"/>
      <c r="T304" s="4"/>
      <c r="U304" s="5"/>
      <c r="V304" s="4"/>
      <c r="Y304" s="4"/>
      <c r="Z304" s="5"/>
      <c r="AA304" s="4"/>
      <c r="AD304" s="4"/>
      <c r="AE304" s="5"/>
      <c r="AF304" s="4"/>
      <c r="AI304" s="4"/>
      <c r="AJ304" s="5"/>
      <c r="AK304" s="4"/>
      <c r="AN304" s="4"/>
      <c r="AO304" s="5"/>
      <c r="AP304" s="4"/>
      <c r="AS304" s="4"/>
      <c r="AT304" s="5"/>
      <c r="AU304" s="4"/>
      <c r="AX304" s="4"/>
      <c r="AY304" s="5"/>
      <c r="AZ304" s="4"/>
      <c r="BC304" s="4"/>
      <c r="BD304" s="5"/>
      <c r="BE304" s="4"/>
      <c r="BH304" s="4"/>
      <c r="BI304" s="5"/>
      <c r="BJ304" s="4"/>
      <c r="BN304" s="4"/>
      <c r="BO304" s="5"/>
      <c r="BP304" s="4"/>
    </row>
    <row r="305" spans="4:68" s="3" customFormat="1" ht="14.4" x14ac:dyDescent="0.3">
      <c r="D305" s="57"/>
      <c r="E305" s="44"/>
      <c r="F305" s="45"/>
      <c r="G305" s="45"/>
      <c r="H305" s="57"/>
      <c r="J305" s="4"/>
      <c r="K305" s="5"/>
      <c r="L305" s="4"/>
      <c r="O305" s="4"/>
      <c r="P305" s="5"/>
      <c r="Q305" s="4"/>
      <c r="T305" s="4"/>
      <c r="U305" s="5"/>
      <c r="V305" s="4"/>
      <c r="Y305" s="4"/>
      <c r="Z305" s="5"/>
      <c r="AA305" s="4"/>
      <c r="AD305" s="4"/>
      <c r="AE305" s="5"/>
      <c r="AF305" s="4"/>
      <c r="AI305" s="4"/>
      <c r="AJ305" s="5"/>
      <c r="AK305" s="4"/>
      <c r="AN305" s="4"/>
      <c r="AO305" s="5"/>
      <c r="AP305" s="4"/>
      <c r="AS305" s="4"/>
      <c r="AT305" s="5"/>
      <c r="AU305" s="4"/>
      <c r="AX305" s="4"/>
      <c r="AY305" s="5"/>
      <c r="AZ305" s="4"/>
      <c r="BC305" s="4"/>
      <c r="BD305" s="5"/>
      <c r="BE305" s="4"/>
      <c r="BH305" s="4"/>
      <c r="BI305" s="5"/>
      <c r="BJ305" s="4"/>
      <c r="BN305" s="4"/>
      <c r="BO305" s="5"/>
      <c r="BP305" s="4"/>
    </row>
    <row r="306" spans="4:68" s="3" customFormat="1" ht="14.4" x14ac:dyDescent="0.3">
      <c r="D306" s="57"/>
      <c r="E306" s="44"/>
      <c r="F306" s="45"/>
      <c r="G306" s="45"/>
      <c r="H306" s="57"/>
      <c r="J306" s="4"/>
      <c r="K306" s="5"/>
      <c r="L306" s="4"/>
      <c r="O306" s="4"/>
      <c r="P306" s="5"/>
      <c r="Q306" s="4"/>
      <c r="T306" s="4"/>
      <c r="U306" s="5"/>
      <c r="V306" s="4"/>
      <c r="Y306" s="4"/>
      <c r="Z306" s="5"/>
      <c r="AA306" s="4"/>
      <c r="AD306" s="4"/>
      <c r="AE306" s="5"/>
      <c r="AF306" s="4"/>
      <c r="AI306" s="4"/>
      <c r="AJ306" s="5"/>
      <c r="AK306" s="4"/>
      <c r="AN306" s="4"/>
      <c r="AO306" s="5"/>
      <c r="AP306" s="4"/>
      <c r="AS306" s="4"/>
      <c r="AT306" s="5"/>
      <c r="AU306" s="4"/>
      <c r="AX306" s="4"/>
      <c r="AY306" s="5"/>
      <c r="AZ306" s="4"/>
      <c r="BC306" s="4"/>
      <c r="BD306" s="5"/>
      <c r="BE306" s="4"/>
      <c r="BH306" s="4"/>
      <c r="BI306" s="5"/>
      <c r="BJ306" s="4"/>
      <c r="BN306" s="4"/>
      <c r="BO306" s="5"/>
      <c r="BP306" s="4"/>
    </row>
    <row r="307" spans="4:68" s="3" customFormat="1" ht="14.4" x14ac:dyDescent="0.3">
      <c r="D307" s="57"/>
      <c r="E307" s="44"/>
      <c r="F307" s="45"/>
      <c r="G307" s="45"/>
      <c r="H307" s="57"/>
      <c r="J307" s="4"/>
      <c r="K307" s="5"/>
      <c r="L307" s="4"/>
      <c r="O307" s="4"/>
      <c r="P307" s="5"/>
      <c r="Q307" s="4"/>
      <c r="T307" s="4"/>
      <c r="U307" s="5"/>
      <c r="V307" s="4"/>
      <c r="Y307" s="4"/>
      <c r="Z307" s="5"/>
      <c r="AA307" s="4"/>
      <c r="AD307" s="4"/>
      <c r="AE307" s="5"/>
      <c r="AF307" s="4"/>
      <c r="AI307" s="4"/>
      <c r="AJ307" s="5"/>
      <c r="AK307" s="4"/>
      <c r="AN307" s="4"/>
      <c r="AO307" s="5"/>
      <c r="AP307" s="4"/>
      <c r="AS307" s="4"/>
      <c r="AT307" s="5"/>
      <c r="AU307" s="4"/>
      <c r="AX307" s="4"/>
      <c r="AY307" s="5"/>
      <c r="AZ307" s="4"/>
      <c r="BC307" s="4"/>
      <c r="BD307" s="5"/>
      <c r="BE307" s="4"/>
      <c r="BH307" s="4"/>
      <c r="BI307" s="5"/>
      <c r="BJ307" s="4"/>
      <c r="BN307" s="4"/>
      <c r="BO307" s="5"/>
      <c r="BP307" s="4"/>
    </row>
    <row r="308" spans="4:68" s="3" customFormat="1" ht="14.4" x14ac:dyDescent="0.3">
      <c r="D308" s="57"/>
      <c r="E308" s="44"/>
      <c r="F308" s="45"/>
      <c r="G308" s="45"/>
      <c r="H308" s="57"/>
      <c r="J308" s="4"/>
      <c r="K308" s="5"/>
      <c r="L308" s="4"/>
      <c r="O308" s="4"/>
      <c r="P308" s="5"/>
      <c r="Q308" s="4"/>
      <c r="T308" s="4"/>
      <c r="U308" s="5"/>
      <c r="V308" s="4"/>
      <c r="Y308" s="4"/>
      <c r="Z308" s="5"/>
      <c r="AA308" s="4"/>
      <c r="AD308" s="4"/>
      <c r="AE308" s="5"/>
      <c r="AF308" s="4"/>
      <c r="AI308" s="4"/>
      <c r="AJ308" s="5"/>
      <c r="AK308" s="4"/>
      <c r="AN308" s="4"/>
      <c r="AO308" s="5"/>
      <c r="AP308" s="4"/>
      <c r="AS308" s="4"/>
      <c r="AT308" s="5"/>
      <c r="AU308" s="4"/>
      <c r="AX308" s="4"/>
      <c r="AY308" s="5"/>
      <c r="AZ308" s="4"/>
      <c r="BC308" s="4"/>
      <c r="BD308" s="5"/>
      <c r="BE308" s="4"/>
      <c r="BH308" s="4"/>
      <c r="BI308" s="5"/>
      <c r="BJ308" s="4"/>
      <c r="BN308" s="4"/>
      <c r="BO308" s="5"/>
      <c r="BP308" s="4"/>
    </row>
    <row r="309" spans="4:68" s="3" customFormat="1" ht="14.4" x14ac:dyDescent="0.3">
      <c r="D309" s="57"/>
      <c r="E309" s="44"/>
      <c r="F309" s="45"/>
      <c r="G309" s="45"/>
      <c r="H309" s="57"/>
      <c r="J309" s="4"/>
      <c r="K309" s="5"/>
      <c r="L309" s="4"/>
      <c r="O309" s="4"/>
      <c r="P309" s="5"/>
      <c r="Q309" s="4"/>
      <c r="T309" s="4"/>
      <c r="U309" s="5"/>
      <c r="V309" s="4"/>
      <c r="Y309" s="4"/>
      <c r="Z309" s="5"/>
      <c r="AA309" s="4"/>
      <c r="AD309" s="4"/>
      <c r="AE309" s="5"/>
      <c r="AF309" s="4"/>
      <c r="AI309" s="4"/>
      <c r="AJ309" s="5"/>
      <c r="AK309" s="4"/>
      <c r="AN309" s="4"/>
      <c r="AO309" s="5"/>
      <c r="AP309" s="4"/>
      <c r="AS309" s="4"/>
      <c r="AT309" s="5"/>
      <c r="AU309" s="4"/>
      <c r="AX309" s="4"/>
      <c r="AY309" s="5"/>
      <c r="AZ309" s="4"/>
      <c r="BC309" s="4"/>
      <c r="BD309" s="5"/>
      <c r="BE309" s="4"/>
      <c r="BH309" s="4"/>
      <c r="BI309" s="5"/>
      <c r="BJ309" s="4"/>
      <c r="BN309" s="4"/>
      <c r="BO309" s="5"/>
      <c r="BP309" s="4"/>
    </row>
    <row r="310" spans="4:68" s="3" customFormat="1" ht="14.4" x14ac:dyDescent="0.3">
      <c r="D310" s="57"/>
      <c r="E310" s="44"/>
      <c r="F310" s="45"/>
      <c r="G310" s="45"/>
      <c r="H310" s="57"/>
      <c r="J310" s="4"/>
      <c r="K310" s="5"/>
      <c r="L310" s="4"/>
      <c r="O310" s="4"/>
      <c r="P310" s="5"/>
      <c r="Q310" s="4"/>
      <c r="T310" s="4"/>
      <c r="U310" s="5"/>
      <c r="V310" s="4"/>
      <c r="Y310" s="4"/>
      <c r="Z310" s="5"/>
      <c r="AA310" s="4"/>
      <c r="AD310" s="4"/>
      <c r="AE310" s="5"/>
      <c r="AF310" s="4"/>
      <c r="AI310" s="4"/>
      <c r="AJ310" s="5"/>
      <c r="AK310" s="4"/>
      <c r="AN310" s="4"/>
      <c r="AO310" s="5"/>
      <c r="AP310" s="4"/>
      <c r="AS310" s="4"/>
      <c r="AT310" s="5"/>
      <c r="AU310" s="4"/>
      <c r="AX310" s="4"/>
      <c r="AY310" s="5"/>
      <c r="AZ310" s="4"/>
      <c r="BC310" s="4"/>
      <c r="BD310" s="5"/>
      <c r="BE310" s="4"/>
      <c r="BH310" s="4"/>
      <c r="BI310" s="5"/>
      <c r="BJ310" s="4"/>
      <c r="BN310" s="4"/>
      <c r="BO310" s="5"/>
      <c r="BP310" s="4"/>
    </row>
    <row r="311" spans="4:68" s="3" customFormat="1" ht="14.4" x14ac:dyDescent="0.3">
      <c r="D311" s="57"/>
      <c r="E311" s="44"/>
      <c r="F311" s="45"/>
      <c r="G311" s="45"/>
      <c r="H311" s="57"/>
      <c r="J311" s="4"/>
      <c r="K311" s="5"/>
      <c r="L311" s="4"/>
      <c r="O311" s="4"/>
      <c r="P311" s="5"/>
      <c r="Q311" s="4"/>
      <c r="T311" s="4"/>
      <c r="U311" s="5"/>
      <c r="V311" s="4"/>
      <c r="Y311" s="4"/>
      <c r="Z311" s="5"/>
      <c r="AA311" s="4"/>
      <c r="AD311" s="4"/>
      <c r="AE311" s="5"/>
      <c r="AF311" s="4"/>
      <c r="AI311" s="4"/>
      <c r="AJ311" s="5"/>
      <c r="AK311" s="4"/>
      <c r="AN311" s="4"/>
      <c r="AO311" s="5"/>
      <c r="AP311" s="4"/>
      <c r="AS311" s="4"/>
      <c r="AT311" s="5"/>
      <c r="AU311" s="4"/>
      <c r="AX311" s="4"/>
      <c r="AY311" s="5"/>
      <c r="AZ311" s="4"/>
      <c r="BC311" s="4"/>
      <c r="BD311" s="5"/>
      <c r="BE311" s="4"/>
      <c r="BH311" s="4"/>
      <c r="BI311" s="5"/>
      <c r="BJ311" s="4"/>
      <c r="BN311" s="4"/>
      <c r="BO311" s="5"/>
      <c r="BP311" s="4"/>
    </row>
    <row r="312" spans="4:68" s="3" customFormat="1" ht="14.4" x14ac:dyDescent="0.3">
      <c r="D312" s="57"/>
      <c r="E312" s="44"/>
      <c r="F312" s="45"/>
      <c r="G312" s="45"/>
      <c r="H312" s="57"/>
      <c r="J312" s="4"/>
      <c r="K312" s="5"/>
      <c r="L312" s="4"/>
      <c r="O312" s="4"/>
      <c r="P312" s="5"/>
      <c r="Q312" s="4"/>
      <c r="T312" s="4"/>
      <c r="U312" s="5"/>
      <c r="V312" s="4"/>
      <c r="Y312" s="4"/>
      <c r="Z312" s="5"/>
      <c r="AA312" s="4"/>
      <c r="AD312" s="4"/>
      <c r="AE312" s="5"/>
      <c r="AF312" s="4"/>
      <c r="AI312" s="4"/>
      <c r="AJ312" s="5"/>
      <c r="AK312" s="4"/>
      <c r="AN312" s="4"/>
      <c r="AO312" s="5"/>
      <c r="AP312" s="4"/>
      <c r="AS312" s="4"/>
      <c r="AT312" s="5"/>
      <c r="AU312" s="4"/>
      <c r="AX312" s="4"/>
      <c r="AY312" s="5"/>
      <c r="AZ312" s="4"/>
      <c r="BC312" s="4"/>
      <c r="BD312" s="5"/>
      <c r="BE312" s="4"/>
      <c r="BH312" s="4"/>
      <c r="BI312" s="5"/>
      <c r="BJ312" s="4"/>
      <c r="BN312" s="4"/>
      <c r="BO312" s="5"/>
      <c r="BP312" s="4"/>
    </row>
    <row r="313" spans="4:68" s="3" customFormat="1" ht="14.4" x14ac:dyDescent="0.3">
      <c r="D313" s="57"/>
      <c r="E313" s="44"/>
      <c r="F313" s="45"/>
      <c r="G313" s="45"/>
      <c r="H313" s="57"/>
      <c r="J313" s="4"/>
      <c r="K313" s="5"/>
      <c r="L313" s="4"/>
      <c r="O313" s="4"/>
      <c r="P313" s="5"/>
      <c r="Q313" s="4"/>
      <c r="T313" s="4"/>
      <c r="U313" s="5"/>
      <c r="V313" s="4"/>
      <c r="Y313" s="4"/>
      <c r="Z313" s="5"/>
      <c r="AA313" s="4"/>
      <c r="AD313" s="4"/>
      <c r="AE313" s="5"/>
      <c r="AF313" s="4"/>
      <c r="AI313" s="4"/>
      <c r="AJ313" s="5"/>
      <c r="AK313" s="4"/>
      <c r="AN313" s="4"/>
      <c r="AO313" s="5"/>
      <c r="AP313" s="4"/>
      <c r="AS313" s="4"/>
      <c r="AT313" s="5"/>
      <c r="AU313" s="4"/>
      <c r="AX313" s="4"/>
      <c r="AY313" s="5"/>
      <c r="AZ313" s="4"/>
      <c r="BC313" s="4"/>
      <c r="BD313" s="5"/>
      <c r="BE313" s="4"/>
      <c r="BH313" s="4"/>
      <c r="BI313" s="5"/>
      <c r="BJ313" s="4"/>
      <c r="BN313" s="4"/>
      <c r="BO313" s="5"/>
      <c r="BP313" s="4"/>
    </row>
    <row r="314" spans="4:68" s="3" customFormat="1" ht="14.4" x14ac:dyDescent="0.3">
      <c r="D314" s="57"/>
      <c r="E314" s="44"/>
      <c r="F314" s="45"/>
      <c r="G314" s="45"/>
      <c r="H314" s="57"/>
      <c r="J314" s="4"/>
      <c r="K314" s="5"/>
      <c r="L314" s="4"/>
      <c r="O314" s="4"/>
      <c r="P314" s="5"/>
      <c r="Q314" s="4"/>
      <c r="T314" s="4"/>
      <c r="U314" s="5"/>
      <c r="V314" s="4"/>
      <c r="Y314" s="4"/>
      <c r="Z314" s="5"/>
      <c r="AA314" s="4"/>
      <c r="AD314" s="4"/>
      <c r="AE314" s="5"/>
      <c r="AF314" s="4"/>
      <c r="AI314" s="4"/>
      <c r="AJ314" s="5"/>
      <c r="AK314" s="4"/>
      <c r="AN314" s="4"/>
      <c r="AO314" s="5"/>
      <c r="AP314" s="4"/>
      <c r="AS314" s="4"/>
      <c r="AT314" s="5"/>
      <c r="AU314" s="4"/>
      <c r="AX314" s="4"/>
      <c r="AY314" s="5"/>
      <c r="AZ314" s="4"/>
      <c r="BC314" s="4"/>
      <c r="BD314" s="5"/>
      <c r="BE314" s="4"/>
      <c r="BH314" s="4"/>
      <c r="BI314" s="5"/>
      <c r="BJ314" s="4"/>
      <c r="BN314" s="4"/>
      <c r="BO314" s="5"/>
      <c r="BP314" s="4"/>
    </row>
    <row r="315" spans="4:68" s="3" customFormat="1" ht="14.4" x14ac:dyDescent="0.3">
      <c r="D315" s="57"/>
      <c r="E315" s="44"/>
      <c r="F315" s="45"/>
      <c r="G315" s="45"/>
      <c r="H315" s="57"/>
      <c r="J315" s="4"/>
      <c r="K315" s="5"/>
      <c r="L315" s="4"/>
      <c r="O315" s="4"/>
      <c r="P315" s="5"/>
      <c r="Q315" s="4"/>
      <c r="T315" s="4"/>
      <c r="U315" s="5"/>
      <c r="V315" s="4"/>
      <c r="Y315" s="4"/>
      <c r="Z315" s="5"/>
      <c r="AA315" s="4"/>
      <c r="AD315" s="4"/>
      <c r="AE315" s="5"/>
      <c r="AF315" s="4"/>
      <c r="AI315" s="4"/>
      <c r="AJ315" s="5"/>
      <c r="AK315" s="4"/>
      <c r="AN315" s="4"/>
      <c r="AO315" s="5"/>
      <c r="AP315" s="4"/>
      <c r="AS315" s="4"/>
      <c r="AT315" s="5"/>
      <c r="AU315" s="4"/>
      <c r="AX315" s="4"/>
      <c r="AY315" s="5"/>
      <c r="AZ315" s="4"/>
      <c r="BC315" s="4"/>
      <c r="BD315" s="5"/>
      <c r="BE315" s="4"/>
      <c r="BH315" s="4"/>
      <c r="BI315" s="5"/>
      <c r="BJ315" s="4"/>
      <c r="BN315" s="4"/>
      <c r="BO315" s="5"/>
      <c r="BP315" s="4"/>
    </row>
    <row r="316" spans="4:68" s="3" customFormat="1" ht="14.4" x14ac:dyDescent="0.3">
      <c r="D316" s="57"/>
      <c r="E316" s="44"/>
      <c r="F316" s="45"/>
      <c r="G316" s="45"/>
      <c r="H316" s="57"/>
      <c r="J316" s="4"/>
      <c r="K316" s="5"/>
      <c r="L316" s="4"/>
      <c r="O316" s="4"/>
      <c r="P316" s="5"/>
      <c r="Q316" s="4"/>
      <c r="T316" s="4"/>
      <c r="U316" s="5"/>
      <c r="V316" s="4"/>
      <c r="Y316" s="4"/>
      <c r="Z316" s="5"/>
      <c r="AA316" s="4"/>
      <c r="AD316" s="4"/>
      <c r="AE316" s="5"/>
      <c r="AF316" s="4"/>
      <c r="AI316" s="4"/>
      <c r="AJ316" s="5"/>
      <c r="AK316" s="4"/>
      <c r="AN316" s="4"/>
      <c r="AO316" s="5"/>
      <c r="AP316" s="4"/>
      <c r="AS316" s="4"/>
      <c r="AT316" s="5"/>
      <c r="AU316" s="4"/>
      <c r="AX316" s="4"/>
      <c r="AY316" s="5"/>
      <c r="AZ316" s="4"/>
      <c r="BC316" s="4"/>
      <c r="BD316" s="5"/>
      <c r="BE316" s="4"/>
      <c r="BH316" s="4"/>
      <c r="BI316" s="5"/>
      <c r="BJ316" s="4"/>
      <c r="BN316" s="4"/>
      <c r="BO316" s="5"/>
      <c r="BP316" s="4"/>
    </row>
    <row r="317" spans="4:68" s="3" customFormat="1" ht="14.4" x14ac:dyDescent="0.3">
      <c r="D317" s="57"/>
      <c r="E317" s="44"/>
      <c r="F317" s="45"/>
      <c r="G317" s="45"/>
      <c r="H317" s="57"/>
      <c r="J317" s="4"/>
      <c r="K317" s="5"/>
      <c r="L317" s="4"/>
      <c r="O317" s="4"/>
      <c r="P317" s="5"/>
      <c r="Q317" s="4"/>
      <c r="T317" s="4"/>
      <c r="U317" s="5"/>
      <c r="V317" s="4"/>
      <c r="Y317" s="4"/>
      <c r="Z317" s="5"/>
      <c r="AA317" s="4"/>
      <c r="AD317" s="4"/>
      <c r="AE317" s="5"/>
      <c r="AF317" s="4"/>
      <c r="AI317" s="4"/>
      <c r="AJ317" s="5"/>
      <c r="AK317" s="4"/>
      <c r="AN317" s="4"/>
      <c r="AO317" s="5"/>
      <c r="AP317" s="4"/>
      <c r="AS317" s="4"/>
      <c r="AT317" s="5"/>
      <c r="AU317" s="4"/>
      <c r="AX317" s="4"/>
      <c r="AY317" s="5"/>
      <c r="AZ317" s="4"/>
      <c r="BC317" s="4"/>
      <c r="BD317" s="5"/>
      <c r="BE317" s="4"/>
      <c r="BH317" s="4"/>
      <c r="BI317" s="5"/>
      <c r="BJ317" s="4"/>
      <c r="BN317" s="4"/>
      <c r="BO317" s="5"/>
      <c r="BP317" s="4"/>
    </row>
    <row r="318" spans="4:68" s="3" customFormat="1" ht="14.4" x14ac:dyDescent="0.3">
      <c r="D318" s="57"/>
      <c r="E318" s="44"/>
      <c r="F318" s="45"/>
      <c r="G318" s="45"/>
      <c r="H318" s="57"/>
      <c r="J318" s="4"/>
      <c r="K318" s="5"/>
      <c r="L318" s="4"/>
      <c r="O318" s="4"/>
      <c r="P318" s="5"/>
      <c r="Q318" s="4"/>
      <c r="T318" s="4"/>
      <c r="U318" s="5"/>
      <c r="V318" s="4"/>
      <c r="Y318" s="4"/>
      <c r="Z318" s="5"/>
      <c r="AA318" s="4"/>
      <c r="AD318" s="4"/>
      <c r="AE318" s="5"/>
      <c r="AF318" s="4"/>
      <c r="AI318" s="4"/>
      <c r="AJ318" s="5"/>
      <c r="AK318" s="4"/>
      <c r="AN318" s="4"/>
      <c r="AO318" s="5"/>
      <c r="AP318" s="4"/>
      <c r="AS318" s="4"/>
      <c r="AT318" s="5"/>
      <c r="AU318" s="4"/>
      <c r="AX318" s="4"/>
      <c r="AY318" s="5"/>
      <c r="AZ318" s="4"/>
      <c r="BC318" s="4"/>
      <c r="BD318" s="5"/>
      <c r="BE318" s="4"/>
      <c r="BH318" s="4"/>
      <c r="BI318" s="5"/>
      <c r="BJ318" s="4"/>
      <c r="BN318" s="4"/>
      <c r="BO318" s="5"/>
      <c r="BP318" s="4"/>
    </row>
    <row r="319" spans="4:68" s="3" customFormat="1" ht="14.4" x14ac:dyDescent="0.3">
      <c r="D319" s="57"/>
      <c r="E319" s="44"/>
      <c r="F319" s="45"/>
      <c r="G319" s="45"/>
      <c r="H319" s="57"/>
      <c r="J319" s="4"/>
      <c r="K319" s="5"/>
      <c r="L319" s="4"/>
      <c r="O319" s="4"/>
      <c r="P319" s="5"/>
      <c r="Q319" s="4"/>
      <c r="T319" s="4"/>
      <c r="U319" s="5"/>
      <c r="V319" s="4"/>
      <c r="Y319" s="4"/>
      <c r="Z319" s="5"/>
      <c r="AA319" s="4"/>
      <c r="AD319" s="4"/>
      <c r="AE319" s="5"/>
      <c r="AF319" s="4"/>
      <c r="AI319" s="4"/>
      <c r="AJ319" s="5"/>
      <c r="AK319" s="4"/>
      <c r="AN319" s="4"/>
      <c r="AO319" s="5"/>
      <c r="AP319" s="4"/>
      <c r="AS319" s="4"/>
      <c r="AT319" s="5"/>
      <c r="AU319" s="4"/>
      <c r="AX319" s="4"/>
      <c r="AY319" s="5"/>
      <c r="AZ319" s="4"/>
      <c r="BC319" s="4"/>
      <c r="BD319" s="5"/>
      <c r="BE319" s="4"/>
      <c r="BH319" s="4"/>
      <c r="BI319" s="5"/>
      <c r="BJ319" s="4"/>
      <c r="BN319" s="4"/>
      <c r="BO319" s="5"/>
      <c r="BP319" s="4"/>
    </row>
    <row r="320" spans="4:68" s="3" customFormat="1" ht="14.4" x14ac:dyDescent="0.3">
      <c r="D320" s="57"/>
      <c r="E320" s="44"/>
      <c r="F320" s="45"/>
      <c r="G320" s="45"/>
      <c r="H320" s="57"/>
      <c r="J320" s="4"/>
      <c r="K320" s="5"/>
      <c r="L320" s="4"/>
      <c r="O320" s="4"/>
      <c r="P320" s="5"/>
      <c r="Q320" s="4"/>
      <c r="T320" s="4"/>
      <c r="U320" s="5"/>
      <c r="V320" s="4"/>
      <c r="Y320" s="4"/>
      <c r="Z320" s="5"/>
      <c r="AA320" s="4"/>
      <c r="AD320" s="4"/>
      <c r="AE320" s="5"/>
      <c r="AF320" s="4"/>
      <c r="AI320" s="4"/>
      <c r="AJ320" s="5"/>
      <c r="AK320" s="4"/>
      <c r="AN320" s="4"/>
      <c r="AO320" s="5"/>
      <c r="AP320" s="4"/>
      <c r="AS320" s="4"/>
      <c r="AT320" s="5"/>
      <c r="AU320" s="4"/>
      <c r="AX320" s="4"/>
      <c r="AY320" s="5"/>
      <c r="AZ320" s="4"/>
      <c r="BC320" s="4"/>
      <c r="BD320" s="5"/>
      <c r="BE320" s="4"/>
      <c r="BH320" s="4"/>
      <c r="BI320" s="5"/>
      <c r="BJ320" s="4"/>
      <c r="BN320" s="4"/>
      <c r="BO320" s="5"/>
      <c r="BP320" s="4"/>
    </row>
    <row r="321" spans="4:68" s="3" customFormat="1" ht="14.4" x14ac:dyDescent="0.3">
      <c r="D321" s="57"/>
      <c r="E321" s="44"/>
      <c r="F321" s="45"/>
      <c r="G321" s="45"/>
      <c r="H321" s="57"/>
      <c r="J321" s="4"/>
      <c r="K321" s="5"/>
      <c r="L321" s="4"/>
      <c r="O321" s="4"/>
      <c r="P321" s="5"/>
      <c r="Q321" s="4"/>
      <c r="T321" s="4"/>
      <c r="U321" s="5"/>
      <c r="V321" s="4"/>
      <c r="Y321" s="4"/>
      <c r="Z321" s="5"/>
      <c r="AA321" s="4"/>
      <c r="AD321" s="4"/>
      <c r="AE321" s="5"/>
      <c r="AF321" s="4"/>
      <c r="AI321" s="4"/>
      <c r="AJ321" s="5"/>
      <c r="AK321" s="4"/>
      <c r="AN321" s="4"/>
      <c r="AO321" s="5"/>
      <c r="AP321" s="4"/>
      <c r="AS321" s="4"/>
      <c r="AT321" s="5"/>
      <c r="AU321" s="4"/>
      <c r="AX321" s="4"/>
      <c r="AY321" s="5"/>
      <c r="AZ321" s="4"/>
      <c r="BC321" s="4"/>
      <c r="BD321" s="5"/>
      <c r="BE321" s="4"/>
      <c r="BH321" s="4"/>
      <c r="BI321" s="5"/>
      <c r="BJ321" s="4"/>
      <c r="BN321" s="4"/>
      <c r="BO321" s="5"/>
      <c r="BP321" s="4"/>
    </row>
    <row r="322" spans="4:68" s="3" customFormat="1" ht="14.4" x14ac:dyDescent="0.3">
      <c r="D322" s="57"/>
      <c r="E322" s="44"/>
      <c r="F322" s="45"/>
      <c r="G322" s="45"/>
      <c r="H322" s="57"/>
      <c r="J322" s="4"/>
      <c r="K322" s="5"/>
      <c r="L322" s="4"/>
      <c r="O322" s="4"/>
      <c r="P322" s="5"/>
      <c r="Q322" s="4"/>
      <c r="T322" s="4"/>
      <c r="U322" s="5"/>
      <c r="V322" s="4"/>
      <c r="Y322" s="4"/>
      <c r="Z322" s="5"/>
      <c r="AA322" s="4"/>
      <c r="AD322" s="4"/>
      <c r="AE322" s="5"/>
      <c r="AF322" s="4"/>
      <c r="AI322" s="4"/>
      <c r="AJ322" s="5"/>
      <c r="AK322" s="4"/>
      <c r="AN322" s="4"/>
      <c r="AO322" s="5"/>
      <c r="AP322" s="4"/>
      <c r="AS322" s="4"/>
      <c r="AT322" s="5"/>
      <c r="AU322" s="4"/>
      <c r="AX322" s="4"/>
      <c r="AY322" s="5"/>
      <c r="AZ322" s="4"/>
      <c r="BC322" s="4"/>
      <c r="BD322" s="5"/>
      <c r="BE322" s="4"/>
      <c r="BH322" s="4"/>
      <c r="BI322" s="5"/>
      <c r="BJ322" s="4"/>
      <c r="BN322" s="4"/>
      <c r="BO322" s="5"/>
      <c r="BP322" s="4"/>
    </row>
    <row r="323" spans="4:68" s="3" customFormat="1" ht="14.4" x14ac:dyDescent="0.3">
      <c r="D323" s="57"/>
      <c r="E323" s="44"/>
      <c r="F323" s="45"/>
      <c r="G323" s="45"/>
      <c r="H323" s="57"/>
      <c r="J323" s="4"/>
      <c r="K323" s="5"/>
      <c r="L323" s="4"/>
      <c r="O323" s="4"/>
      <c r="P323" s="5"/>
      <c r="Q323" s="4"/>
      <c r="T323" s="4"/>
      <c r="U323" s="5"/>
      <c r="V323" s="4"/>
      <c r="Y323" s="4"/>
      <c r="Z323" s="5"/>
      <c r="AA323" s="4"/>
      <c r="AD323" s="4"/>
      <c r="AE323" s="5"/>
      <c r="AF323" s="4"/>
      <c r="AI323" s="4"/>
      <c r="AJ323" s="5"/>
      <c r="AK323" s="4"/>
      <c r="AN323" s="4"/>
      <c r="AO323" s="5"/>
      <c r="AP323" s="4"/>
      <c r="AS323" s="4"/>
      <c r="AT323" s="5"/>
      <c r="AU323" s="4"/>
      <c r="AX323" s="4"/>
      <c r="AY323" s="5"/>
      <c r="AZ323" s="4"/>
      <c r="BC323" s="4"/>
      <c r="BD323" s="5"/>
      <c r="BE323" s="4"/>
      <c r="BH323" s="4"/>
      <c r="BI323" s="5"/>
      <c r="BJ323" s="4"/>
      <c r="BN323" s="4"/>
      <c r="BO323" s="5"/>
      <c r="BP323" s="4"/>
    </row>
    <row r="324" spans="4:68" s="3" customFormat="1" ht="14.4" x14ac:dyDescent="0.3">
      <c r="D324" s="57"/>
      <c r="E324" s="44"/>
      <c r="F324" s="45"/>
      <c r="G324" s="45"/>
      <c r="H324" s="57"/>
      <c r="J324" s="4"/>
      <c r="K324" s="5"/>
      <c r="L324" s="4"/>
      <c r="O324" s="4"/>
      <c r="P324" s="5"/>
      <c r="Q324" s="4"/>
      <c r="T324" s="4"/>
      <c r="U324" s="5"/>
      <c r="V324" s="4"/>
      <c r="Y324" s="4"/>
      <c r="Z324" s="5"/>
      <c r="AA324" s="4"/>
      <c r="AD324" s="4"/>
      <c r="AE324" s="5"/>
      <c r="AF324" s="4"/>
      <c r="AI324" s="4"/>
      <c r="AJ324" s="5"/>
      <c r="AK324" s="4"/>
      <c r="AN324" s="4"/>
      <c r="AO324" s="5"/>
      <c r="AP324" s="4"/>
      <c r="AS324" s="4"/>
      <c r="AT324" s="5"/>
      <c r="AU324" s="4"/>
      <c r="AX324" s="4"/>
      <c r="AY324" s="5"/>
      <c r="AZ324" s="4"/>
      <c r="BC324" s="4"/>
      <c r="BD324" s="5"/>
      <c r="BE324" s="4"/>
      <c r="BH324" s="4"/>
      <c r="BI324" s="5"/>
      <c r="BJ324" s="4"/>
      <c r="BN324" s="4"/>
      <c r="BO324" s="5"/>
      <c r="BP324" s="4"/>
    </row>
    <row r="325" spans="4:68" s="3" customFormat="1" ht="14.4" x14ac:dyDescent="0.3">
      <c r="D325" s="57"/>
      <c r="E325" s="44"/>
      <c r="F325" s="45"/>
      <c r="G325" s="45"/>
      <c r="H325" s="57"/>
      <c r="J325" s="4"/>
      <c r="K325" s="5"/>
      <c r="L325" s="4"/>
      <c r="O325" s="4"/>
      <c r="P325" s="5"/>
      <c r="Q325" s="4"/>
      <c r="T325" s="4"/>
      <c r="U325" s="5"/>
      <c r="V325" s="4"/>
      <c r="Y325" s="4"/>
      <c r="Z325" s="5"/>
      <c r="AA325" s="4"/>
      <c r="AD325" s="4"/>
      <c r="AE325" s="5"/>
      <c r="AF325" s="4"/>
      <c r="AI325" s="4"/>
      <c r="AJ325" s="5"/>
      <c r="AK325" s="4"/>
      <c r="AN325" s="4"/>
      <c r="AO325" s="5"/>
      <c r="AP325" s="4"/>
      <c r="AS325" s="4"/>
      <c r="AT325" s="5"/>
      <c r="AU325" s="4"/>
      <c r="AX325" s="4"/>
      <c r="AY325" s="5"/>
      <c r="AZ325" s="4"/>
      <c r="BC325" s="4"/>
      <c r="BD325" s="5"/>
      <c r="BE325" s="4"/>
      <c r="BH325" s="4"/>
      <c r="BI325" s="5"/>
      <c r="BJ325" s="4"/>
      <c r="BN325" s="4"/>
      <c r="BO325" s="5"/>
      <c r="BP325" s="4"/>
    </row>
    <row r="326" spans="4:68" s="3" customFormat="1" ht="14.4" x14ac:dyDescent="0.3">
      <c r="D326" s="57"/>
      <c r="E326" s="44"/>
      <c r="F326" s="45"/>
      <c r="G326" s="45"/>
      <c r="H326" s="57"/>
      <c r="J326" s="4"/>
      <c r="K326" s="5"/>
      <c r="L326" s="4"/>
      <c r="O326" s="4"/>
      <c r="P326" s="5"/>
      <c r="Q326" s="4"/>
      <c r="T326" s="4"/>
      <c r="U326" s="5"/>
      <c r="V326" s="4"/>
      <c r="Y326" s="4"/>
      <c r="Z326" s="5"/>
      <c r="AA326" s="4"/>
      <c r="AD326" s="4"/>
      <c r="AE326" s="5"/>
      <c r="AF326" s="4"/>
      <c r="AI326" s="4"/>
      <c r="AJ326" s="5"/>
      <c r="AK326" s="4"/>
      <c r="AN326" s="4"/>
      <c r="AO326" s="5"/>
      <c r="AP326" s="4"/>
      <c r="AS326" s="4"/>
      <c r="AT326" s="5"/>
      <c r="AU326" s="4"/>
      <c r="AX326" s="4"/>
      <c r="AY326" s="5"/>
      <c r="AZ326" s="4"/>
      <c r="BC326" s="4"/>
      <c r="BD326" s="5"/>
      <c r="BE326" s="4"/>
      <c r="BH326" s="4"/>
      <c r="BI326" s="5"/>
      <c r="BJ326" s="4"/>
      <c r="BN326" s="4"/>
      <c r="BO326" s="5"/>
      <c r="BP326" s="4"/>
    </row>
    <row r="327" spans="4:68" s="3" customFormat="1" ht="14.4" x14ac:dyDescent="0.3">
      <c r="D327" s="57"/>
      <c r="E327" s="44"/>
      <c r="F327" s="45"/>
      <c r="G327" s="45"/>
      <c r="H327" s="57"/>
      <c r="J327" s="4"/>
      <c r="K327" s="5"/>
      <c r="L327" s="4"/>
      <c r="O327" s="4"/>
      <c r="P327" s="5"/>
      <c r="Q327" s="4"/>
      <c r="T327" s="4"/>
      <c r="U327" s="5"/>
      <c r="V327" s="4"/>
      <c r="Y327" s="4"/>
      <c r="Z327" s="5"/>
      <c r="AA327" s="4"/>
      <c r="AD327" s="4"/>
      <c r="AE327" s="5"/>
      <c r="AF327" s="4"/>
      <c r="AI327" s="4"/>
      <c r="AJ327" s="5"/>
      <c r="AK327" s="4"/>
      <c r="AN327" s="4"/>
      <c r="AO327" s="5"/>
      <c r="AP327" s="4"/>
      <c r="AS327" s="4"/>
      <c r="AT327" s="5"/>
      <c r="AU327" s="4"/>
      <c r="AX327" s="4"/>
      <c r="AY327" s="5"/>
      <c r="AZ327" s="4"/>
      <c r="BC327" s="4"/>
      <c r="BD327" s="5"/>
      <c r="BE327" s="4"/>
      <c r="BH327" s="4"/>
      <c r="BI327" s="5"/>
      <c r="BJ327" s="4"/>
      <c r="BN327" s="4"/>
      <c r="BO327" s="5"/>
      <c r="BP327" s="4"/>
    </row>
    <row r="328" spans="4:68" s="3" customFormat="1" ht="14.4" x14ac:dyDescent="0.3">
      <c r="D328" s="57"/>
      <c r="E328" s="44"/>
      <c r="F328" s="45"/>
      <c r="G328" s="45"/>
      <c r="H328" s="57"/>
      <c r="J328" s="4"/>
      <c r="K328" s="5"/>
      <c r="L328" s="4"/>
      <c r="O328" s="4"/>
      <c r="P328" s="5"/>
      <c r="Q328" s="4"/>
      <c r="T328" s="4"/>
      <c r="U328" s="5"/>
      <c r="V328" s="4"/>
      <c r="Y328" s="4"/>
      <c r="Z328" s="5"/>
      <c r="AA328" s="4"/>
      <c r="AD328" s="4"/>
      <c r="AE328" s="5"/>
      <c r="AF328" s="4"/>
      <c r="AI328" s="4"/>
      <c r="AJ328" s="5"/>
      <c r="AK328" s="4"/>
      <c r="AN328" s="4"/>
      <c r="AO328" s="5"/>
      <c r="AP328" s="4"/>
      <c r="AS328" s="4"/>
      <c r="AT328" s="5"/>
      <c r="AU328" s="4"/>
      <c r="AX328" s="4"/>
      <c r="AY328" s="5"/>
      <c r="AZ328" s="4"/>
      <c r="BC328" s="4"/>
      <c r="BD328" s="5"/>
      <c r="BE328" s="4"/>
      <c r="BH328" s="4"/>
      <c r="BI328" s="5"/>
      <c r="BJ328" s="4"/>
      <c r="BN328" s="4"/>
      <c r="BO328" s="5"/>
      <c r="BP328" s="4"/>
    </row>
    <row r="329" spans="4:68" s="3" customFormat="1" ht="14.4" x14ac:dyDescent="0.3">
      <c r="D329" s="57"/>
      <c r="E329" s="44"/>
      <c r="F329" s="45"/>
      <c r="G329" s="45"/>
      <c r="H329" s="57"/>
      <c r="J329" s="4"/>
      <c r="K329" s="5"/>
      <c r="L329" s="4"/>
      <c r="O329" s="4"/>
      <c r="P329" s="5"/>
      <c r="Q329" s="4"/>
      <c r="T329" s="4"/>
      <c r="U329" s="5"/>
      <c r="V329" s="4"/>
      <c r="Y329" s="4"/>
      <c r="Z329" s="5"/>
      <c r="AA329" s="4"/>
      <c r="AD329" s="4"/>
      <c r="AE329" s="5"/>
      <c r="AF329" s="4"/>
      <c r="AI329" s="4"/>
      <c r="AJ329" s="5"/>
      <c r="AK329" s="4"/>
      <c r="AN329" s="4"/>
      <c r="AO329" s="5"/>
      <c r="AP329" s="4"/>
      <c r="AS329" s="4"/>
      <c r="AT329" s="5"/>
      <c r="AU329" s="4"/>
      <c r="AX329" s="4"/>
      <c r="AY329" s="5"/>
      <c r="AZ329" s="4"/>
      <c r="BC329" s="4"/>
      <c r="BD329" s="5"/>
      <c r="BE329" s="4"/>
      <c r="BH329" s="4"/>
      <c r="BI329" s="5"/>
      <c r="BJ329" s="4"/>
      <c r="BN329" s="4"/>
      <c r="BO329" s="5"/>
      <c r="BP329" s="4"/>
    </row>
    <row r="330" spans="4:68" s="3" customFormat="1" ht="14.4" x14ac:dyDescent="0.3">
      <c r="D330" s="57"/>
      <c r="E330" s="44"/>
      <c r="F330" s="45"/>
      <c r="G330" s="45"/>
      <c r="H330" s="57"/>
      <c r="J330" s="4"/>
      <c r="K330" s="5"/>
      <c r="L330" s="4"/>
      <c r="O330" s="4"/>
      <c r="P330" s="5"/>
      <c r="Q330" s="4"/>
      <c r="T330" s="4"/>
      <c r="U330" s="5"/>
      <c r="V330" s="4"/>
      <c r="Y330" s="4"/>
      <c r="Z330" s="5"/>
      <c r="AA330" s="4"/>
      <c r="AD330" s="4"/>
      <c r="AE330" s="5"/>
      <c r="AF330" s="4"/>
      <c r="AI330" s="4"/>
      <c r="AJ330" s="5"/>
      <c r="AK330" s="4"/>
      <c r="AN330" s="4"/>
      <c r="AO330" s="5"/>
      <c r="AP330" s="4"/>
      <c r="AS330" s="4"/>
      <c r="AT330" s="5"/>
      <c r="AU330" s="4"/>
      <c r="AX330" s="4"/>
      <c r="AY330" s="5"/>
      <c r="AZ330" s="4"/>
      <c r="BC330" s="4"/>
      <c r="BD330" s="5"/>
      <c r="BE330" s="4"/>
      <c r="BH330" s="4"/>
      <c r="BI330" s="5"/>
      <c r="BJ330" s="4"/>
      <c r="BN330" s="4"/>
      <c r="BO330" s="5"/>
      <c r="BP330" s="4"/>
    </row>
    <row r="331" spans="4:68" s="3" customFormat="1" ht="14.4" x14ac:dyDescent="0.3">
      <c r="D331" s="57"/>
      <c r="E331" s="44"/>
      <c r="F331" s="45"/>
      <c r="G331" s="45"/>
      <c r="H331" s="57"/>
      <c r="J331" s="4"/>
      <c r="K331" s="5"/>
      <c r="L331" s="4"/>
      <c r="O331" s="4"/>
      <c r="P331" s="5"/>
      <c r="Q331" s="4"/>
      <c r="T331" s="4"/>
      <c r="U331" s="5"/>
      <c r="V331" s="4"/>
      <c r="Y331" s="4"/>
      <c r="Z331" s="5"/>
      <c r="AA331" s="4"/>
      <c r="AD331" s="4"/>
      <c r="AE331" s="5"/>
      <c r="AF331" s="4"/>
      <c r="AI331" s="4"/>
      <c r="AJ331" s="5"/>
      <c r="AK331" s="4"/>
      <c r="AN331" s="4"/>
      <c r="AO331" s="5"/>
      <c r="AP331" s="4"/>
      <c r="AS331" s="4"/>
      <c r="AT331" s="5"/>
      <c r="AU331" s="4"/>
      <c r="AX331" s="4"/>
      <c r="AY331" s="5"/>
      <c r="AZ331" s="4"/>
      <c r="BC331" s="4"/>
      <c r="BD331" s="5"/>
      <c r="BE331" s="4"/>
      <c r="BH331" s="4"/>
      <c r="BI331" s="5"/>
      <c r="BJ331" s="4"/>
      <c r="BN331" s="4"/>
      <c r="BO331" s="5"/>
      <c r="BP331" s="4"/>
    </row>
    <row r="332" spans="4:68" s="3" customFormat="1" ht="14.4" x14ac:dyDescent="0.3">
      <c r="D332" s="57"/>
      <c r="E332" s="44"/>
      <c r="F332" s="45"/>
      <c r="G332" s="45"/>
      <c r="H332" s="57"/>
      <c r="J332" s="4"/>
      <c r="K332" s="5"/>
      <c r="L332" s="4"/>
      <c r="O332" s="4"/>
      <c r="P332" s="5"/>
      <c r="Q332" s="4"/>
      <c r="T332" s="4"/>
      <c r="U332" s="5"/>
      <c r="V332" s="4"/>
      <c r="Y332" s="4"/>
      <c r="Z332" s="5"/>
      <c r="AA332" s="4"/>
      <c r="AD332" s="4"/>
      <c r="AE332" s="5"/>
      <c r="AF332" s="4"/>
      <c r="AI332" s="4"/>
      <c r="AJ332" s="5"/>
      <c r="AK332" s="4"/>
      <c r="AN332" s="4"/>
      <c r="AO332" s="5"/>
      <c r="AP332" s="4"/>
      <c r="AS332" s="4"/>
      <c r="AT332" s="5"/>
      <c r="AU332" s="4"/>
      <c r="AX332" s="4"/>
      <c r="AY332" s="5"/>
      <c r="AZ332" s="4"/>
      <c r="BC332" s="4"/>
      <c r="BD332" s="5"/>
      <c r="BE332" s="4"/>
      <c r="BH332" s="4"/>
      <c r="BI332" s="5"/>
      <c r="BJ332" s="4"/>
      <c r="BN332" s="4"/>
      <c r="BO332" s="5"/>
      <c r="BP332" s="4"/>
    </row>
    <row r="333" spans="4:68" s="3" customFormat="1" ht="14.4" x14ac:dyDescent="0.3">
      <c r="D333" s="57"/>
      <c r="E333" s="44"/>
      <c r="F333" s="45"/>
      <c r="G333" s="45"/>
      <c r="H333" s="57"/>
      <c r="J333" s="4"/>
      <c r="K333" s="5"/>
      <c r="L333" s="4"/>
      <c r="O333" s="4"/>
      <c r="P333" s="5"/>
      <c r="Q333" s="4"/>
      <c r="T333" s="4"/>
      <c r="U333" s="5"/>
      <c r="V333" s="4"/>
      <c r="Y333" s="4"/>
      <c r="Z333" s="5"/>
      <c r="AA333" s="4"/>
      <c r="AD333" s="4"/>
      <c r="AE333" s="5"/>
      <c r="AF333" s="4"/>
      <c r="AI333" s="4"/>
      <c r="AJ333" s="5"/>
      <c r="AK333" s="4"/>
      <c r="AN333" s="4"/>
      <c r="AO333" s="5"/>
      <c r="AP333" s="4"/>
      <c r="AS333" s="4"/>
      <c r="AT333" s="5"/>
      <c r="AU333" s="4"/>
      <c r="AX333" s="4"/>
      <c r="AY333" s="5"/>
      <c r="AZ333" s="4"/>
      <c r="BC333" s="4"/>
      <c r="BD333" s="5"/>
      <c r="BE333" s="4"/>
      <c r="BH333" s="4"/>
      <c r="BI333" s="5"/>
      <c r="BJ333" s="4"/>
      <c r="BN333" s="4"/>
      <c r="BO333" s="5"/>
      <c r="BP333" s="4"/>
    </row>
    <row r="334" spans="4:68" s="3" customFormat="1" ht="14.4" x14ac:dyDescent="0.3">
      <c r="D334" s="57"/>
      <c r="E334" s="44"/>
      <c r="F334" s="45"/>
      <c r="G334" s="45"/>
      <c r="H334" s="57"/>
      <c r="J334" s="4"/>
      <c r="K334" s="5"/>
      <c r="L334" s="4"/>
      <c r="O334" s="4"/>
      <c r="P334" s="5"/>
      <c r="Q334" s="4"/>
      <c r="T334" s="4"/>
      <c r="U334" s="5"/>
      <c r="V334" s="4"/>
      <c r="Y334" s="4"/>
      <c r="Z334" s="5"/>
      <c r="AA334" s="4"/>
      <c r="AD334" s="4"/>
      <c r="AE334" s="5"/>
      <c r="AF334" s="4"/>
      <c r="AI334" s="4"/>
      <c r="AJ334" s="5"/>
      <c r="AK334" s="4"/>
      <c r="AN334" s="4"/>
      <c r="AO334" s="5"/>
      <c r="AP334" s="4"/>
      <c r="AS334" s="4"/>
      <c r="AT334" s="5"/>
      <c r="AU334" s="4"/>
      <c r="AX334" s="4"/>
      <c r="AY334" s="5"/>
      <c r="AZ334" s="4"/>
      <c r="BC334" s="4"/>
      <c r="BD334" s="5"/>
      <c r="BE334" s="4"/>
      <c r="BH334" s="4"/>
      <c r="BI334" s="5"/>
      <c r="BJ334" s="4"/>
      <c r="BN334" s="4"/>
      <c r="BO334" s="5"/>
      <c r="BP334" s="4"/>
    </row>
    <row r="335" spans="4:68" s="3" customFormat="1" ht="14.4" x14ac:dyDescent="0.3">
      <c r="D335" s="57"/>
      <c r="E335" s="44"/>
      <c r="F335" s="45"/>
      <c r="G335" s="45"/>
      <c r="H335" s="57"/>
      <c r="J335" s="4"/>
      <c r="K335" s="5"/>
      <c r="L335" s="4"/>
      <c r="O335" s="4"/>
      <c r="P335" s="5"/>
      <c r="Q335" s="4"/>
      <c r="T335" s="4"/>
      <c r="U335" s="5"/>
      <c r="V335" s="4"/>
      <c r="Y335" s="4"/>
      <c r="Z335" s="5"/>
      <c r="AA335" s="4"/>
      <c r="AD335" s="4"/>
      <c r="AE335" s="5"/>
      <c r="AF335" s="4"/>
      <c r="AI335" s="4"/>
      <c r="AJ335" s="5"/>
      <c r="AK335" s="4"/>
      <c r="AN335" s="4"/>
      <c r="AO335" s="5"/>
      <c r="AP335" s="4"/>
      <c r="AS335" s="4"/>
      <c r="AT335" s="5"/>
      <c r="AU335" s="4"/>
      <c r="AX335" s="4"/>
      <c r="AY335" s="5"/>
      <c r="AZ335" s="4"/>
      <c r="BC335" s="4"/>
      <c r="BD335" s="5"/>
      <c r="BE335" s="4"/>
      <c r="BH335" s="4"/>
      <c r="BI335" s="5"/>
      <c r="BJ335" s="4"/>
      <c r="BN335" s="4"/>
      <c r="BO335" s="5"/>
      <c r="BP335" s="4"/>
    </row>
    <row r="336" spans="4:68" s="3" customFormat="1" ht="14.4" x14ac:dyDescent="0.3">
      <c r="D336" s="57"/>
      <c r="E336" s="44"/>
      <c r="F336" s="45"/>
      <c r="G336" s="45"/>
      <c r="H336" s="57"/>
      <c r="J336" s="4"/>
      <c r="K336" s="5"/>
      <c r="L336" s="4"/>
      <c r="O336" s="4"/>
      <c r="P336" s="5"/>
      <c r="Q336" s="4"/>
      <c r="T336" s="4"/>
      <c r="U336" s="5"/>
      <c r="V336" s="4"/>
      <c r="Y336" s="4"/>
      <c r="Z336" s="5"/>
      <c r="AA336" s="4"/>
      <c r="AD336" s="4"/>
      <c r="AE336" s="5"/>
      <c r="AF336" s="4"/>
      <c r="AI336" s="4"/>
      <c r="AJ336" s="5"/>
      <c r="AK336" s="4"/>
      <c r="AN336" s="4"/>
      <c r="AO336" s="5"/>
      <c r="AP336" s="4"/>
      <c r="AS336" s="4"/>
      <c r="AT336" s="5"/>
      <c r="AU336" s="4"/>
      <c r="AX336" s="4"/>
      <c r="AY336" s="5"/>
      <c r="AZ336" s="4"/>
      <c r="BC336" s="4"/>
      <c r="BD336" s="5"/>
      <c r="BE336" s="4"/>
      <c r="BH336" s="4"/>
      <c r="BI336" s="5"/>
      <c r="BJ336" s="4"/>
      <c r="BN336" s="4"/>
      <c r="BO336" s="5"/>
      <c r="BP336" s="4"/>
    </row>
    <row r="337" spans="4:68" s="3" customFormat="1" ht="14.4" x14ac:dyDescent="0.3">
      <c r="D337" s="57"/>
      <c r="E337" s="44"/>
      <c r="F337" s="45"/>
      <c r="G337" s="45"/>
      <c r="H337" s="57"/>
      <c r="J337" s="4"/>
      <c r="K337" s="5"/>
      <c r="L337" s="4"/>
      <c r="O337" s="4"/>
      <c r="P337" s="5"/>
      <c r="Q337" s="4"/>
      <c r="T337" s="4"/>
      <c r="U337" s="5"/>
      <c r="V337" s="4"/>
      <c r="Y337" s="4"/>
      <c r="Z337" s="5"/>
      <c r="AA337" s="4"/>
      <c r="AD337" s="4"/>
      <c r="AE337" s="5"/>
      <c r="AF337" s="4"/>
      <c r="AI337" s="4"/>
      <c r="AJ337" s="5"/>
      <c r="AK337" s="4"/>
      <c r="AN337" s="4"/>
      <c r="AO337" s="5"/>
      <c r="AP337" s="4"/>
      <c r="AS337" s="4"/>
      <c r="AT337" s="5"/>
      <c r="AU337" s="4"/>
      <c r="AX337" s="4"/>
      <c r="AY337" s="5"/>
      <c r="AZ337" s="4"/>
      <c r="BC337" s="4"/>
      <c r="BD337" s="5"/>
      <c r="BE337" s="4"/>
      <c r="BH337" s="4"/>
      <c r="BI337" s="5"/>
      <c r="BJ337" s="4"/>
      <c r="BN337" s="4"/>
      <c r="BO337" s="5"/>
      <c r="BP337" s="4"/>
    </row>
    <row r="338" spans="4:68" s="3" customFormat="1" ht="14.4" x14ac:dyDescent="0.3">
      <c r="D338" s="57"/>
      <c r="E338" s="44"/>
      <c r="F338" s="45"/>
      <c r="G338" s="45"/>
      <c r="H338" s="57"/>
      <c r="J338" s="4"/>
      <c r="K338" s="5"/>
      <c r="L338" s="4"/>
      <c r="O338" s="4"/>
      <c r="P338" s="5"/>
      <c r="Q338" s="4"/>
      <c r="T338" s="4"/>
      <c r="U338" s="5"/>
      <c r="V338" s="4"/>
      <c r="Y338" s="4"/>
      <c r="Z338" s="5"/>
      <c r="AA338" s="4"/>
      <c r="AD338" s="4"/>
      <c r="AE338" s="5"/>
      <c r="AF338" s="4"/>
      <c r="AI338" s="4"/>
      <c r="AJ338" s="5"/>
      <c r="AK338" s="4"/>
      <c r="AN338" s="4"/>
      <c r="AO338" s="5"/>
      <c r="AP338" s="4"/>
      <c r="AS338" s="4"/>
      <c r="AT338" s="5"/>
      <c r="AU338" s="4"/>
      <c r="AX338" s="4"/>
      <c r="AY338" s="5"/>
      <c r="AZ338" s="4"/>
      <c r="BC338" s="4"/>
      <c r="BD338" s="5"/>
      <c r="BE338" s="4"/>
      <c r="BH338" s="4"/>
      <c r="BI338" s="5"/>
      <c r="BJ338" s="4"/>
      <c r="BN338" s="4"/>
      <c r="BO338" s="5"/>
      <c r="BP338" s="4"/>
    </row>
    <row r="339" spans="4:68" s="3" customFormat="1" ht="14.4" x14ac:dyDescent="0.3">
      <c r="D339" s="57"/>
      <c r="E339" s="44"/>
      <c r="F339" s="45"/>
      <c r="G339" s="45"/>
      <c r="H339" s="57"/>
      <c r="J339" s="4"/>
      <c r="K339" s="5"/>
      <c r="L339" s="4"/>
      <c r="O339" s="4"/>
      <c r="P339" s="5"/>
      <c r="Q339" s="4"/>
      <c r="T339" s="4"/>
      <c r="U339" s="5"/>
      <c r="V339" s="4"/>
      <c r="Y339" s="4"/>
      <c r="Z339" s="5"/>
      <c r="AA339" s="4"/>
      <c r="AD339" s="4"/>
      <c r="AE339" s="5"/>
      <c r="AF339" s="4"/>
      <c r="AI339" s="4"/>
      <c r="AJ339" s="5"/>
      <c r="AK339" s="4"/>
      <c r="AN339" s="4"/>
      <c r="AO339" s="5"/>
      <c r="AP339" s="4"/>
      <c r="AS339" s="4"/>
      <c r="AT339" s="5"/>
      <c r="AU339" s="4"/>
      <c r="AX339" s="4"/>
      <c r="AY339" s="5"/>
      <c r="AZ339" s="4"/>
      <c r="BC339" s="4"/>
      <c r="BD339" s="5"/>
      <c r="BE339" s="4"/>
      <c r="BH339" s="4"/>
      <c r="BI339" s="5"/>
      <c r="BJ339" s="4"/>
      <c r="BN339" s="4"/>
      <c r="BO339" s="5"/>
      <c r="BP339" s="4"/>
    </row>
    <row r="340" spans="4:68" s="3" customFormat="1" ht="14.4" x14ac:dyDescent="0.3">
      <c r="D340" s="57"/>
      <c r="E340" s="44"/>
      <c r="F340" s="45"/>
      <c r="G340" s="45"/>
      <c r="H340" s="57"/>
      <c r="J340" s="4"/>
      <c r="K340" s="5"/>
      <c r="L340" s="4"/>
      <c r="O340" s="4"/>
      <c r="P340" s="5"/>
      <c r="Q340" s="4"/>
      <c r="T340" s="4"/>
      <c r="U340" s="5"/>
      <c r="V340" s="4"/>
      <c r="Y340" s="4"/>
      <c r="Z340" s="5"/>
      <c r="AA340" s="4"/>
      <c r="AD340" s="4"/>
      <c r="AE340" s="5"/>
      <c r="AF340" s="4"/>
      <c r="AI340" s="4"/>
      <c r="AJ340" s="5"/>
      <c r="AK340" s="4"/>
      <c r="AN340" s="4"/>
      <c r="AO340" s="5"/>
      <c r="AP340" s="4"/>
      <c r="AS340" s="4"/>
      <c r="AT340" s="5"/>
      <c r="AU340" s="4"/>
      <c r="AX340" s="4"/>
      <c r="AY340" s="5"/>
      <c r="AZ340" s="4"/>
      <c r="BC340" s="4"/>
      <c r="BD340" s="5"/>
      <c r="BE340" s="4"/>
      <c r="BH340" s="4"/>
      <c r="BI340" s="5"/>
      <c r="BJ340" s="4"/>
      <c r="BN340" s="4"/>
      <c r="BO340" s="5"/>
      <c r="BP340" s="4"/>
    </row>
    <row r="341" spans="4:68" s="3" customFormat="1" ht="14.4" x14ac:dyDescent="0.3">
      <c r="D341" s="57"/>
      <c r="E341" s="44"/>
      <c r="F341" s="45"/>
      <c r="G341" s="45"/>
      <c r="H341" s="57"/>
      <c r="J341" s="4"/>
      <c r="K341" s="5"/>
      <c r="L341" s="4"/>
      <c r="O341" s="4"/>
      <c r="P341" s="5"/>
      <c r="Q341" s="4"/>
      <c r="T341" s="4"/>
      <c r="U341" s="5"/>
      <c r="V341" s="4"/>
      <c r="Y341" s="4"/>
      <c r="Z341" s="5"/>
      <c r="AA341" s="4"/>
      <c r="AD341" s="4"/>
      <c r="AE341" s="5"/>
      <c r="AF341" s="4"/>
      <c r="AI341" s="4"/>
      <c r="AJ341" s="5"/>
      <c r="AK341" s="4"/>
      <c r="AN341" s="4"/>
      <c r="AO341" s="5"/>
      <c r="AP341" s="4"/>
      <c r="AS341" s="4"/>
      <c r="AT341" s="5"/>
      <c r="AU341" s="4"/>
      <c r="AX341" s="4"/>
      <c r="AY341" s="5"/>
      <c r="AZ341" s="4"/>
      <c r="BC341" s="4"/>
      <c r="BD341" s="5"/>
      <c r="BE341" s="4"/>
      <c r="BH341" s="4"/>
      <c r="BI341" s="5"/>
      <c r="BJ341" s="4"/>
      <c r="BN341" s="4"/>
      <c r="BO341" s="5"/>
      <c r="BP341" s="4"/>
    </row>
    <row r="342" spans="4:68" s="3" customFormat="1" ht="14.4" x14ac:dyDescent="0.3">
      <c r="D342" s="57"/>
      <c r="E342" s="44"/>
      <c r="F342" s="45"/>
      <c r="G342" s="45"/>
      <c r="H342" s="57"/>
      <c r="J342" s="4"/>
      <c r="K342" s="5"/>
      <c r="L342" s="4"/>
      <c r="O342" s="4"/>
      <c r="P342" s="5"/>
      <c r="Q342" s="4"/>
      <c r="T342" s="4"/>
      <c r="U342" s="5"/>
      <c r="V342" s="4"/>
      <c r="Y342" s="4"/>
      <c r="Z342" s="5"/>
      <c r="AA342" s="4"/>
      <c r="AD342" s="4"/>
      <c r="AE342" s="5"/>
      <c r="AF342" s="4"/>
      <c r="AI342" s="4"/>
      <c r="AJ342" s="5"/>
      <c r="AK342" s="4"/>
      <c r="AN342" s="4"/>
      <c r="AO342" s="5"/>
      <c r="AP342" s="4"/>
      <c r="AS342" s="4"/>
      <c r="AT342" s="5"/>
      <c r="AU342" s="4"/>
      <c r="AX342" s="4"/>
      <c r="AY342" s="5"/>
      <c r="AZ342" s="4"/>
      <c r="BC342" s="4"/>
      <c r="BD342" s="5"/>
      <c r="BE342" s="4"/>
      <c r="BH342" s="4"/>
      <c r="BI342" s="5"/>
      <c r="BJ342" s="4"/>
      <c r="BN342" s="4"/>
      <c r="BO342" s="5"/>
      <c r="BP342" s="4"/>
    </row>
    <row r="343" spans="4:68" s="3" customFormat="1" ht="14.4" x14ac:dyDescent="0.3">
      <c r="D343" s="57"/>
      <c r="E343" s="44"/>
      <c r="F343" s="45"/>
      <c r="G343" s="45"/>
      <c r="H343" s="57"/>
      <c r="J343" s="4"/>
      <c r="K343" s="5"/>
      <c r="L343" s="4"/>
      <c r="O343" s="4"/>
      <c r="P343" s="5"/>
      <c r="Q343" s="4"/>
      <c r="T343" s="4"/>
      <c r="U343" s="5"/>
      <c r="V343" s="4"/>
      <c r="Y343" s="4"/>
      <c r="Z343" s="5"/>
      <c r="AA343" s="4"/>
      <c r="AD343" s="4"/>
      <c r="AE343" s="5"/>
      <c r="AF343" s="4"/>
      <c r="AI343" s="4"/>
      <c r="AJ343" s="5"/>
      <c r="AK343" s="4"/>
      <c r="AN343" s="4"/>
      <c r="AO343" s="5"/>
      <c r="AP343" s="4"/>
      <c r="AS343" s="4"/>
      <c r="AT343" s="5"/>
      <c r="AU343" s="4"/>
      <c r="AX343" s="4"/>
      <c r="AY343" s="5"/>
      <c r="AZ343" s="4"/>
      <c r="BC343" s="4"/>
      <c r="BD343" s="5"/>
      <c r="BE343" s="4"/>
      <c r="BH343" s="4"/>
      <c r="BI343" s="5"/>
      <c r="BJ343" s="4"/>
      <c r="BN343" s="4"/>
      <c r="BO343" s="5"/>
      <c r="BP343" s="4"/>
    </row>
    <row r="344" spans="4:68" s="3" customFormat="1" ht="14.4" x14ac:dyDescent="0.3">
      <c r="D344" s="57"/>
      <c r="E344" s="44"/>
      <c r="F344" s="45"/>
      <c r="G344" s="45"/>
      <c r="H344" s="57"/>
      <c r="J344" s="4"/>
      <c r="K344" s="5"/>
      <c r="L344" s="4"/>
      <c r="O344" s="4"/>
      <c r="P344" s="5"/>
      <c r="Q344" s="4"/>
      <c r="T344" s="4"/>
      <c r="U344" s="5"/>
      <c r="V344" s="4"/>
      <c r="Y344" s="4"/>
      <c r="Z344" s="5"/>
      <c r="AA344" s="4"/>
      <c r="AD344" s="4"/>
      <c r="AE344" s="5"/>
      <c r="AF344" s="4"/>
      <c r="AI344" s="4"/>
      <c r="AJ344" s="5"/>
      <c r="AK344" s="4"/>
      <c r="AN344" s="4"/>
      <c r="AO344" s="5"/>
      <c r="AP344" s="4"/>
      <c r="AS344" s="4"/>
      <c r="AT344" s="5"/>
      <c r="AU344" s="4"/>
      <c r="AX344" s="4"/>
      <c r="AY344" s="5"/>
      <c r="AZ344" s="4"/>
      <c r="BC344" s="4"/>
      <c r="BD344" s="5"/>
      <c r="BE344" s="4"/>
      <c r="BH344" s="4"/>
      <c r="BI344" s="5"/>
      <c r="BJ344" s="4"/>
      <c r="BN344" s="4"/>
      <c r="BO344" s="5"/>
      <c r="BP344" s="4"/>
    </row>
    <row r="345" spans="4:68" s="3" customFormat="1" ht="14.4" x14ac:dyDescent="0.3">
      <c r="D345" s="57"/>
      <c r="E345" s="44"/>
      <c r="F345" s="45"/>
      <c r="G345" s="45"/>
      <c r="H345" s="57"/>
      <c r="J345" s="4"/>
      <c r="K345" s="5"/>
      <c r="L345" s="4"/>
      <c r="O345" s="4"/>
      <c r="P345" s="5"/>
      <c r="Q345" s="4"/>
      <c r="T345" s="4"/>
      <c r="U345" s="5"/>
      <c r="V345" s="4"/>
      <c r="Y345" s="4"/>
      <c r="Z345" s="5"/>
      <c r="AA345" s="4"/>
      <c r="AD345" s="4"/>
      <c r="AE345" s="5"/>
      <c r="AF345" s="4"/>
      <c r="AI345" s="4"/>
      <c r="AJ345" s="5"/>
      <c r="AK345" s="4"/>
      <c r="AN345" s="4"/>
      <c r="AO345" s="5"/>
      <c r="AP345" s="4"/>
      <c r="AS345" s="4"/>
      <c r="AT345" s="5"/>
      <c r="AU345" s="4"/>
      <c r="AX345" s="4"/>
      <c r="AY345" s="5"/>
      <c r="AZ345" s="4"/>
      <c r="BC345" s="4"/>
      <c r="BD345" s="5"/>
      <c r="BE345" s="4"/>
      <c r="BH345" s="4"/>
      <c r="BI345" s="5"/>
      <c r="BJ345" s="4"/>
      <c r="BN345" s="4"/>
      <c r="BO345" s="5"/>
      <c r="BP345" s="4"/>
    </row>
    <row r="346" spans="4:68" s="3" customFormat="1" ht="14.4" x14ac:dyDescent="0.3">
      <c r="D346" s="57"/>
      <c r="E346" s="44"/>
      <c r="F346" s="45"/>
      <c r="G346" s="45"/>
      <c r="H346" s="57"/>
      <c r="J346" s="4"/>
      <c r="K346" s="5"/>
      <c r="L346" s="4"/>
      <c r="O346" s="4"/>
      <c r="P346" s="5"/>
      <c r="Q346" s="4"/>
      <c r="T346" s="4"/>
      <c r="U346" s="5"/>
      <c r="V346" s="4"/>
      <c r="Y346" s="4"/>
      <c r="Z346" s="5"/>
      <c r="AA346" s="4"/>
      <c r="AD346" s="4"/>
      <c r="AE346" s="5"/>
      <c r="AF346" s="4"/>
      <c r="AI346" s="4"/>
      <c r="AJ346" s="5"/>
      <c r="AK346" s="4"/>
      <c r="AN346" s="4"/>
      <c r="AO346" s="5"/>
      <c r="AP346" s="4"/>
      <c r="AS346" s="4"/>
      <c r="AT346" s="5"/>
      <c r="AU346" s="4"/>
      <c r="AX346" s="4"/>
      <c r="AY346" s="5"/>
      <c r="AZ346" s="4"/>
      <c r="BC346" s="4"/>
      <c r="BD346" s="5"/>
      <c r="BE346" s="4"/>
      <c r="BH346" s="4"/>
      <c r="BI346" s="5"/>
      <c r="BJ346" s="4"/>
      <c r="BN346" s="4"/>
      <c r="BO346" s="5"/>
      <c r="BP346" s="4"/>
    </row>
    <row r="347" spans="4:68" s="3" customFormat="1" ht="14.4" x14ac:dyDescent="0.3">
      <c r="D347" s="57"/>
      <c r="E347" s="44"/>
      <c r="F347" s="45"/>
      <c r="G347" s="45"/>
      <c r="H347" s="57"/>
      <c r="J347" s="4"/>
      <c r="K347" s="5"/>
      <c r="L347" s="4"/>
      <c r="O347" s="4"/>
      <c r="P347" s="5"/>
      <c r="Q347" s="4"/>
      <c r="T347" s="4"/>
      <c r="U347" s="5"/>
      <c r="V347" s="4"/>
      <c r="Y347" s="4"/>
      <c r="Z347" s="5"/>
      <c r="AA347" s="4"/>
      <c r="AD347" s="4"/>
      <c r="AE347" s="5"/>
      <c r="AF347" s="4"/>
      <c r="AI347" s="4"/>
      <c r="AJ347" s="5"/>
      <c r="AK347" s="4"/>
      <c r="AN347" s="4"/>
      <c r="AO347" s="5"/>
      <c r="AP347" s="4"/>
      <c r="AS347" s="4"/>
      <c r="AT347" s="5"/>
      <c r="AU347" s="4"/>
      <c r="AX347" s="4"/>
      <c r="AY347" s="5"/>
      <c r="AZ347" s="4"/>
      <c r="BC347" s="4"/>
      <c r="BD347" s="5"/>
      <c r="BE347" s="4"/>
      <c r="BH347" s="4"/>
      <c r="BI347" s="5"/>
      <c r="BJ347" s="4"/>
      <c r="BN347" s="4"/>
      <c r="BO347" s="5"/>
      <c r="BP347" s="4"/>
    </row>
    <row r="348" spans="4:68" s="3" customFormat="1" ht="14.4" x14ac:dyDescent="0.3">
      <c r="D348" s="57"/>
      <c r="E348" s="44"/>
      <c r="F348" s="45"/>
      <c r="G348" s="45"/>
      <c r="H348" s="57"/>
      <c r="J348" s="4"/>
      <c r="K348" s="5"/>
      <c r="L348" s="4"/>
      <c r="O348" s="4"/>
      <c r="P348" s="5"/>
      <c r="Q348" s="4"/>
      <c r="T348" s="4"/>
      <c r="U348" s="5"/>
      <c r="V348" s="4"/>
      <c r="Y348" s="4"/>
      <c r="Z348" s="5"/>
      <c r="AA348" s="4"/>
      <c r="AD348" s="4"/>
      <c r="AE348" s="5"/>
      <c r="AF348" s="4"/>
      <c r="AI348" s="4"/>
      <c r="AJ348" s="5"/>
      <c r="AK348" s="4"/>
      <c r="AN348" s="4"/>
      <c r="AO348" s="5"/>
      <c r="AP348" s="4"/>
      <c r="AS348" s="4"/>
      <c r="AT348" s="5"/>
      <c r="AU348" s="4"/>
      <c r="AX348" s="4"/>
      <c r="AY348" s="5"/>
      <c r="AZ348" s="4"/>
      <c r="BC348" s="4"/>
      <c r="BD348" s="5"/>
      <c r="BE348" s="4"/>
      <c r="BH348" s="4"/>
      <c r="BI348" s="5"/>
      <c r="BJ348" s="4"/>
      <c r="BN348" s="4"/>
      <c r="BO348" s="5"/>
      <c r="BP348" s="4"/>
    </row>
    <row r="349" spans="4:68" s="3" customFormat="1" ht="14.4" x14ac:dyDescent="0.3">
      <c r="D349" s="57"/>
      <c r="E349" s="44"/>
      <c r="F349" s="45"/>
      <c r="G349" s="45"/>
      <c r="H349" s="57"/>
      <c r="J349" s="4"/>
      <c r="K349" s="5"/>
      <c r="L349" s="4"/>
      <c r="O349" s="4"/>
      <c r="P349" s="5"/>
      <c r="Q349" s="4"/>
      <c r="T349" s="4"/>
      <c r="U349" s="5"/>
      <c r="V349" s="4"/>
      <c r="Y349" s="4"/>
      <c r="Z349" s="5"/>
      <c r="AA349" s="4"/>
      <c r="AD349" s="4"/>
      <c r="AE349" s="5"/>
      <c r="AF349" s="4"/>
      <c r="AI349" s="4"/>
      <c r="AJ349" s="5"/>
      <c r="AK349" s="4"/>
      <c r="AN349" s="4"/>
      <c r="AO349" s="5"/>
      <c r="AP349" s="4"/>
      <c r="AS349" s="4"/>
      <c r="AT349" s="5"/>
      <c r="AU349" s="4"/>
      <c r="AX349" s="4"/>
      <c r="AY349" s="5"/>
      <c r="AZ349" s="4"/>
      <c r="BC349" s="4"/>
      <c r="BD349" s="5"/>
      <c r="BE349" s="4"/>
      <c r="BH349" s="4"/>
      <c r="BI349" s="5"/>
      <c r="BJ349" s="4"/>
      <c r="BN349" s="4"/>
      <c r="BO349" s="5"/>
      <c r="BP349" s="4"/>
    </row>
    <row r="350" spans="4:68" s="3" customFormat="1" ht="14.4" x14ac:dyDescent="0.3">
      <c r="D350" s="57"/>
      <c r="E350" s="44"/>
      <c r="F350" s="45"/>
      <c r="G350" s="45"/>
      <c r="H350" s="57"/>
      <c r="J350" s="4"/>
      <c r="K350" s="5"/>
      <c r="L350" s="4"/>
      <c r="O350" s="4"/>
      <c r="P350" s="5"/>
      <c r="Q350" s="4"/>
      <c r="T350" s="4"/>
      <c r="U350" s="5"/>
      <c r="V350" s="4"/>
      <c r="Y350" s="4"/>
      <c r="Z350" s="5"/>
      <c r="AA350" s="4"/>
      <c r="AD350" s="4"/>
      <c r="AE350" s="5"/>
      <c r="AF350" s="4"/>
      <c r="AI350" s="4"/>
      <c r="AJ350" s="5"/>
      <c r="AK350" s="4"/>
      <c r="AN350" s="4"/>
      <c r="AO350" s="5"/>
      <c r="AP350" s="4"/>
      <c r="AS350" s="4"/>
      <c r="AT350" s="5"/>
      <c r="AU350" s="4"/>
      <c r="AX350" s="4"/>
      <c r="AY350" s="5"/>
      <c r="AZ350" s="4"/>
      <c r="BC350" s="4"/>
      <c r="BD350" s="5"/>
      <c r="BE350" s="4"/>
      <c r="BH350" s="4"/>
      <c r="BI350" s="5"/>
      <c r="BJ350" s="4"/>
      <c r="BN350" s="4"/>
      <c r="BO350" s="5"/>
      <c r="BP350" s="4"/>
    </row>
    <row r="351" spans="4:68" s="3" customFormat="1" ht="14.4" x14ac:dyDescent="0.3">
      <c r="D351" s="57"/>
      <c r="E351" s="44"/>
      <c r="F351" s="45"/>
      <c r="G351" s="45"/>
      <c r="H351" s="57"/>
      <c r="J351" s="4"/>
      <c r="K351" s="5"/>
      <c r="L351" s="4"/>
      <c r="O351" s="4"/>
      <c r="P351" s="5"/>
      <c r="Q351" s="4"/>
      <c r="T351" s="4"/>
      <c r="U351" s="5"/>
      <c r="V351" s="4"/>
      <c r="Y351" s="4"/>
      <c r="Z351" s="5"/>
      <c r="AA351" s="4"/>
      <c r="AD351" s="4"/>
      <c r="AE351" s="5"/>
      <c r="AF351" s="4"/>
      <c r="AI351" s="4"/>
      <c r="AJ351" s="5"/>
      <c r="AK351" s="4"/>
      <c r="AN351" s="4"/>
      <c r="AO351" s="5"/>
      <c r="AP351" s="4"/>
      <c r="AS351" s="4"/>
      <c r="AT351" s="5"/>
      <c r="AU351" s="4"/>
      <c r="AX351" s="4"/>
      <c r="AY351" s="5"/>
      <c r="AZ351" s="4"/>
      <c r="BC351" s="4"/>
      <c r="BD351" s="5"/>
      <c r="BE351" s="4"/>
      <c r="BH351" s="4"/>
      <c r="BI351" s="5"/>
      <c r="BJ351" s="4"/>
      <c r="BN351" s="4"/>
      <c r="BO351" s="5"/>
      <c r="BP351" s="4"/>
    </row>
    <row r="352" spans="4:68" s="3" customFormat="1" ht="14.4" x14ac:dyDescent="0.3">
      <c r="D352" s="57"/>
      <c r="E352" s="44"/>
      <c r="F352" s="45"/>
      <c r="G352" s="45"/>
      <c r="H352" s="57"/>
      <c r="J352" s="4"/>
      <c r="K352" s="5"/>
      <c r="L352" s="4"/>
      <c r="O352" s="4"/>
      <c r="P352" s="5"/>
      <c r="Q352" s="4"/>
      <c r="T352" s="4"/>
      <c r="U352" s="5"/>
      <c r="V352" s="4"/>
      <c r="Y352" s="4"/>
      <c r="Z352" s="5"/>
      <c r="AA352" s="4"/>
      <c r="AD352" s="4"/>
      <c r="AE352" s="5"/>
      <c r="AF352" s="4"/>
      <c r="AI352" s="4"/>
      <c r="AJ352" s="5"/>
      <c r="AK352" s="4"/>
      <c r="AN352" s="4"/>
      <c r="AO352" s="5"/>
      <c r="AP352" s="4"/>
      <c r="AS352" s="4"/>
      <c r="AT352" s="5"/>
      <c r="AU352" s="4"/>
      <c r="AX352" s="4"/>
      <c r="AY352" s="5"/>
      <c r="AZ352" s="4"/>
      <c r="BC352" s="4"/>
      <c r="BD352" s="5"/>
      <c r="BE352" s="4"/>
      <c r="BH352" s="4"/>
      <c r="BI352" s="5"/>
      <c r="BJ352" s="4"/>
      <c r="BN352" s="4"/>
      <c r="BO352" s="5"/>
      <c r="BP352" s="4"/>
    </row>
    <row r="353" spans="4:68" s="3" customFormat="1" ht="14.4" x14ac:dyDescent="0.3">
      <c r="D353" s="57"/>
      <c r="E353" s="44"/>
      <c r="F353" s="45"/>
      <c r="G353" s="45"/>
      <c r="H353" s="57"/>
      <c r="J353" s="4"/>
      <c r="K353" s="5"/>
      <c r="L353" s="4"/>
      <c r="O353" s="4"/>
      <c r="P353" s="5"/>
      <c r="Q353" s="4"/>
      <c r="T353" s="4"/>
      <c r="U353" s="5"/>
      <c r="V353" s="4"/>
      <c r="Y353" s="4"/>
      <c r="Z353" s="5"/>
      <c r="AA353" s="4"/>
      <c r="AD353" s="4"/>
      <c r="AE353" s="5"/>
      <c r="AF353" s="4"/>
      <c r="AI353" s="4"/>
      <c r="AJ353" s="5"/>
      <c r="AK353" s="4"/>
      <c r="AN353" s="4"/>
      <c r="AO353" s="5"/>
      <c r="AP353" s="4"/>
      <c r="AS353" s="4"/>
      <c r="AT353" s="5"/>
      <c r="AU353" s="4"/>
      <c r="AX353" s="4"/>
      <c r="AY353" s="5"/>
      <c r="AZ353" s="4"/>
      <c r="BC353" s="4"/>
      <c r="BD353" s="5"/>
      <c r="BE353" s="4"/>
      <c r="BH353" s="4"/>
      <c r="BI353" s="5"/>
      <c r="BJ353" s="4"/>
      <c r="BN353" s="4"/>
      <c r="BO353" s="5"/>
      <c r="BP353" s="4"/>
    </row>
    <row r="354" spans="4:68" s="3" customFormat="1" ht="14.4" x14ac:dyDescent="0.3">
      <c r="D354" s="57"/>
      <c r="E354" s="44"/>
      <c r="F354" s="45"/>
      <c r="G354" s="45"/>
      <c r="H354" s="57"/>
      <c r="J354" s="4"/>
      <c r="K354" s="5"/>
      <c r="L354" s="4"/>
      <c r="O354" s="4"/>
      <c r="P354" s="5"/>
      <c r="Q354" s="4"/>
      <c r="T354" s="4"/>
      <c r="U354" s="5"/>
      <c r="V354" s="4"/>
      <c r="Y354" s="4"/>
      <c r="Z354" s="5"/>
      <c r="AA354" s="4"/>
      <c r="AD354" s="4"/>
      <c r="AE354" s="5"/>
      <c r="AF354" s="4"/>
      <c r="AI354" s="4"/>
      <c r="AJ354" s="5"/>
      <c r="AK354" s="4"/>
      <c r="AN354" s="4"/>
      <c r="AO354" s="5"/>
      <c r="AP354" s="4"/>
      <c r="AS354" s="4"/>
      <c r="AT354" s="5"/>
      <c r="AU354" s="4"/>
      <c r="AX354" s="4"/>
      <c r="AY354" s="5"/>
      <c r="AZ354" s="4"/>
      <c r="BC354" s="4"/>
      <c r="BD354" s="5"/>
      <c r="BE354" s="4"/>
      <c r="BH354" s="4"/>
      <c r="BI354" s="5"/>
      <c r="BJ354" s="4"/>
      <c r="BN354" s="4"/>
      <c r="BO354" s="5"/>
      <c r="BP354" s="4"/>
    </row>
    <row r="355" spans="4:68" s="3" customFormat="1" ht="14.4" x14ac:dyDescent="0.3">
      <c r="D355" s="57"/>
      <c r="E355" s="44"/>
      <c r="F355" s="45"/>
      <c r="G355" s="45"/>
      <c r="H355" s="57"/>
      <c r="J355" s="4"/>
      <c r="K355" s="5"/>
      <c r="L355" s="4"/>
      <c r="O355" s="4"/>
      <c r="P355" s="5"/>
      <c r="Q355" s="4"/>
      <c r="T355" s="4"/>
      <c r="U355" s="5"/>
      <c r="V355" s="4"/>
      <c r="Y355" s="4"/>
      <c r="Z355" s="5"/>
      <c r="AA355" s="4"/>
      <c r="AD355" s="4"/>
      <c r="AE355" s="5"/>
      <c r="AF355" s="4"/>
      <c r="AI355" s="4"/>
      <c r="AJ355" s="5"/>
      <c r="AK355" s="4"/>
      <c r="AN355" s="4"/>
      <c r="AO355" s="5"/>
      <c r="AP355" s="4"/>
      <c r="AS355" s="4"/>
      <c r="AT355" s="5"/>
      <c r="AU355" s="4"/>
      <c r="AX355" s="4"/>
      <c r="AY355" s="5"/>
      <c r="AZ355" s="4"/>
      <c r="BC355" s="4"/>
      <c r="BD355" s="5"/>
      <c r="BE355" s="4"/>
      <c r="BH355" s="4"/>
      <c r="BI355" s="5"/>
      <c r="BJ355" s="4"/>
      <c r="BN355" s="4"/>
      <c r="BO355" s="5"/>
      <c r="BP355" s="4"/>
    </row>
    <row r="356" spans="4:68" s="3" customFormat="1" ht="14.4" x14ac:dyDescent="0.3">
      <c r="D356" s="57"/>
      <c r="E356" s="44"/>
      <c r="F356" s="45"/>
      <c r="G356" s="45"/>
      <c r="H356" s="57"/>
      <c r="J356" s="4"/>
      <c r="K356" s="5"/>
      <c r="L356" s="4"/>
      <c r="O356" s="4"/>
      <c r="P356" s="5"/>
      <c r="Q356" s="4"/>
      <c r="T356" s="4"/>
      <c r="U356" s="5"/>
      <c r="V356" s="4"/>
      <c r="Y356" s="4"/>
      <c r="Z356" s="5"/>
      <c r="AA356" s="4"/>
      <c r="AD356" s="4"/>
      <c r="AE356" s="5"/>
      <c r="AF356" s="4"/>
      <c r="AI356" s="4"/>
      <c r="AJ356" s="5"/>
      <c r="AK356" s="4"/>
      <c r="AN356" s="4"/>
      <c r="AO356" s="5"/>
      <c r="AP356" s="4"/>
      <c r="AS356" s="4"/>
      <c r="AT356" s="5"/>
      <c r="AU356" s="4"/>
      <c r="AX356" s="4"/>
      <c r="AY356" s="5"/>
      <c r="AZ356" s="4"/>
      <c r="BC356" s="4"/>
      <c r="BD356" s="5"/>
      <c r="BE356" s="4"/>
      <c r="BH356" s="4"/>
      <c r="BI356" s="5"/>
      <c r="BJ356" s="4"/>
      <c r="BN356" s="4"/>
      <c r="BO356" s="5"/>
      <c r="BP356" s="4"/>
    </row>
    <row r="357" spans="4:68" s="3" customFormat="1" ht="14.4" x14ac:dyDescent="0.3">
      <c r="D357" s="57"/>
      <c r="E357" s="44"/>
      <c r="F357" s="45"/>
      <c r="G357" s="45"/>
      <c r="H357" s="57"/>
      <c r="J357" s="4"/>
      <c r="K357" s="5"/>
      <c r="L357" s="4"/>
      <c r="O357" s="4"/>
      <c r="P357" s="5"/>
      <c r="Q357" s="4"/>
      <c r="T357" s="4"/>
      <c r="U357" s="5"/>
      <c r="V357" s="4"/>
      <c r="Y357" s="4"/>
      <c r="Z357" s="5"/>
      <c r="AA357" s="4"/>
      <c r="AD357" s="4"/>
      <c r="AE357" s="5"/>
      <c r="AF357" s="4"/>
      <c r="AI357" s="4"/>
      <c r="AJ357" s="5"/>
      <c r="AK357" s="4"/>
      <c r="AN357" s="4"/>
      <c r="AO357" s="5"/>
      <c r="AP357" s="4"/>
      <c r="AS357" s="4"/>
      <c r="AT357" s="5"/>
      <c r="AU357" s="4"/>
      <c r="AX357" s="4"/>
      <c r="AY357" s="5"/>
      <c r="AZ357" s="4"/>
      <c r="BC357" s="4"/>
      <c r="BD357" s="5"/>
      <c r="BE357" s="4"/>
      <c r="BH357" s="4"/>
      <c r="BI357" s="5"/>
      <c r="BJ357" s="4"/>
      <c r="BN357" s="4"/>
      <c r="BO357" s="5"/>
      <c r="BP357" s="4"/>
    </row>
    <row r="358" spans="4:68" s="3" customFormat="1" ht="14.4" x14ac:dyDescent="0.3">
      <c r="D358" s="57"/>
      <c r="E358" s="44"/>
      <c r="F358" s="45"/>
      <c r="G358" s="45"/>
      <c r="H358" s="57"/>
      <c r="J358" s="4"/>
      <c r="K358" s="5"/>
      <c r="L358" s="4"/>
      <c r="O358" s="4"/>
      <c r="P358" s="5"/>
      <c r="Q358" s="4"/>
      <c r="T358" s="4"/>
      <c r="U358" s="5"/>
      <c r="V358" s="4"/>
      <c r="Y358" s="4"/>
      <c r="Z358" s="5"/>
      <c r="AA358" s="4"/>
      <c r="AD358" s="4"/>
      <c r="AE358" s="5"/>
      <c r="AF358" s="4"/>
      <c r="AI358" s="4"/>
      <c r="AJ358" s="5"/>
      <c r="AK358" s="4"/>
      <c r="AN358" s="4"/>
      <c r="AO358" s="5"/>
      <c r="AP358" s="4"/>
      <c r="AS358" s="4"/>
      <c r="AT358" s="5"/>
      <c r="AU358" s="4"/>
      <c r="AX358" s="4"/>
      <c r="AY358" s="5"/>
      <c r="AZ358" s="4"/>
      <c r="BC358" s="4"/>
      <c r="BD358" s="5"/>
      <c r="BE358" s="4"/>
      <c r="BH358" s="4"/>
      <c r="BI358" s="5"/>
      <c r="BJ358" s="4"/>
      <c r="BN358" s="4"/>
      <c r="BO358" s="5"/>
      <c r="BP358" s="4"/>
    </row>
    <row r="359" spans="4:68" s="3" customFormat="1" ht="14.4" x14ac:dyDescent="0.3">
      <c r="D359" s="57"/>
      <c r="E359" s="44"/>
      <c r="F359" s="45"/>
      <c r="G359" s="45"/>
      <c r="H359" s="57"/>
      <c r="J359" s="4"/>
      <c r="K359" s="5"/>
      <c r="L359" s="4"/>
      <c r="O359" s="4"/>
      <c r="P359" s="5"/>
      <c r="Q359" s="4"/>
      <c r="T359" s="4"/>
      <c r="U359" s="5"/>
      <c r="V359" s="4"/>
      <c r="Y359" s="4"/>
      <c r="Z359" s="5"/>
      <c r="AA359" s="4"/>
      <c r="AD359" s="4"/>
      <c r="AE359" s="5"/>
      <c r="AF359" s="4"/>
      <c r="AI359" s="4"/>
      <c r="AJ359" s="5"/>
      <c r="AK359" s="4"/>
      <c r="AN359" s="4"/>
      <c r="AO359" s="5"/>
      <c r="AP359" s="4"/>
      <c r="AS359" s="4"/>
      <c r="AT359" s="5"/>
      <c r="AU359" s="4"/>
      <c r="AX359" s="4"/>
      <c r="AY359" s="5"/>
      <c r="AZ359" s="4"/>
      <c r="BC359" s="4"/>
      <c r="BD359" s="5"/>
      <c r="BE359" s="4"/>
      <c r="BH359" s="4"/>
      <c r="BI359" s="5"/>
      <c r="BJ359" s="4"/>
      <c r="BN359" s="4"/>
      <c r="BO359" s="5"/>
      <c r="BP359" s="4"/>
    </row>
    <row r="360" spans="4:68" s="3" customFormat="1" ht="14.4" x14ac:dyDescent="0.3">
      <c r="D360" s="57"/>
      <c r="E360" s="44"/>
      <c r="F360" s="45"/>
      <c r="G360" s="45"/>
      <c r="H360" s="57"/>
      <c r="J360" s="4"/>
      <c r="K360" s="5"/>
      <c r="L360" s="4"/>
      <c r="O360" s="4"/>
      <c r="P360" s="5"/>
      <c r="Q360" s="4"/>
      <c r="T360" s="4"/>
      <c r="U360" s="5"/>
      <c r="V360" s="4"/>
      <c r="Y360" s="4"/>
      <c r="Z360" s="5"/>
      <c r="AA360" s="4"/>
      <c r="AD360" s="4"/>
      <c r="AE360" s="5"/>
      <c r="AF360" s="4"/>
      <c r="AI360" s="4"/>
      <c r="AJ360" s="5"/>
      <c r="AK360" s="4"/>
      <c r="AN360" s="4"/>
      <c r="AO360" s="5"/>
      <c r="AP360" s="4"/>
      <c r="AS360" s="4"/>
      <c r="AT360" s="5"/>
      <c r="AU360" s="4"/>
      <c r="AX360" s="4"/>
      <c r="AY360" s="5"/>
      <c r="AZ360" s="4"/>
      <c r="BC360" s="4"/>
      <c r="BD360" s="5"/>
      <c r="BE360" s="4"/>
      <c r="BH360" s="4"/>
      <c r="BI360" s="5"/>
      <c r="BJ360" s="4"/>
      <c r="BN360" s="4"/>
      <c r="BO360" s="5"/>
      <c r="BP360" s="4"/>
    </row>
    <row r="361" spans="4:68" s="3" customFormat="1" ht="14.4" x14ac:dyDescent="0.3">
      <c r="D361" s="57"/>
      <c r="E361" s="44"/>
      <c r="F361" s="45"/>
      <c r="G361" s="45"/>
      <c r="H361" s="57"/>
      <c r="J361" s="4"/>
      <c r="K361" s="5"/>
      <c r="L361" s="4"/>
      <c r="O361" s="4"/>
      <c r="P361" s="5"/>
      <c r="Q361" s="4"/>
      <c r="T361" s="4"/>
      <c r="U361" s="5"/>
      <c r="V361" s="4"/>
      <c r="Y361" s="4"/>
      <c r="Z361" s="5"/>
      <c r="AA361" s="4"/>
      <c r="AD361" s="4"/>
      <c r="AE361" s="5"/>
      <c r="AF361" s="4"/>
      <c r="AI361" s="4"/>
      <c r="AJ361" s="5"/>
      <c r="AK361" s="4"/>
      <c r="AN361" s="4"/>
      <c r="AO361" s="5"/>
      <c r="AP361" s="4"/>
      <c r="AS361" s="4"/>
      <c r="AT361" s="5"/>
      <c r="AU361" s="4"/>
      <c r="AX361" s="4"/>
      <c r="AY361" s="5"/>
      <c r="AZ361" s="4"/>
      <c r="BC361" s="4"/>
      <c r="BD361" s="5"/>
      <c r="BE361" s="4"/>
      <c r="BH361" s="4"/>
      <c r="BI361" s="5"/>
      <c r="BJ361" s="4"/>
      <c r="BN361" s="4"/>
      <c r="BO361" s="5"/>
      <c r="BP361" s="4"/>
    </row>
    <row r="362" spans="4:68" s="3" customFormat="1" ht="14.4" x14ac:dyDescent="0.3">
      <c r="D362" s="57"/>
      <c r="E362" s="44"/>
      <c r="F362" s="45"/>
      <c r="G362" s="45"/>
      <c r="H362" s="57"/>
      <c r="J362" s="4"/>
      <c r="K362" s="5"/>
      <c r="L362" s="4"/>
      <c r="O362" s="4"/>
      <c r="P362" s="5"/>
      <c r="Q362" s="4"/>
      <c r="T362" s="4"/>
      <c r="U362" s="5"/>
      <c r="V362" s="4"/>
      <c r="Y362" s="4"/>
      <c r="Z362" s="5"/>
      <c r="AA362" s="4"/>
      <c r="AD362" s="4"/>
      <c r="AE362" s="5"/>
      <c r="AF362" s="4"/>
      <c r="AI362" s="4"/>
      <c r="AJ362" s="5"/>
      <c r="AK362" s="4"/>
      <c r="AN362" s="4"/>
      <c r="AO362" s="5"/>
      <c r="AP362" s="4"/>
      <c r="AS362" s="4"/>
      <c r="AT362" s="5"/>
      <c r="AU362" s="4"/>
      <c r="AX362" s="4"/>
      <c r="AY362" s="5"/>
      <c r="AZ362" s="4"/>
      <c r="BC362" s="4"/>
      <c r="BD362" s="5"/>
      <c r="BE362" s="4"/>
      <c r="BH362" s="4"/>
      <c r="BI362" s="5"/>
      <c r="BJ362" s="4"/>
      <c r="BN362" s="4"/>
      <c r="BO362" s="5"/>
      <c r="BP362" s="4"/>
    </row>
    <row r="363" spans="4:68" s="3" customFormat="1" ht="14.4" x14ac:dyDescent="0.3">
      <c r="D363" s="57"/>
      <c r="E363" s="44"/>
      <c r="F363" s="45"/>
      <c r="G363" s="45"/>
      <c r="H363" s="57"/>
      <c r="J363" s="4"/>
      <c r="K363" s="5"/>
      <c r="L363" s="4"/>
      <c r="O363" s="4"/>
      <c r="P363" s="5"/>
      <c r="Q363" s="4"/>
      <c r="T363" s="4"/>
      <c r="U363" s="5"/>
      <c r="V363" s="4"/>
      <c r="Y363" s="4"/>
      <c r="Z363" s="5"/>
      <c r="AA363" s="4"/>
      <c r="AD363" s="4"/>
      <c r="AE363" s="5"/>
      <c r="AF363" s="4"/>
      <c r="AI363" s="4"/>
      <c r="AJ363" s="5"/>
      <c r="AK363" s="4"/>
      <c r="AN363" s="4"/>
      <c r="AO363" s="5"/>
      <c r="AP363" s="4"/>
      <c r="AS363" s="4"/>
      <c r="AT363" s="5"/>
      <c r="AU363" s="4"/>
      <c r="AX363" s="4"/>
      <c r="AY363" s="5"/>
      <c r="AZ363" s="4"/>
      <c r="BC363" s="4"/>
      <c r="BD363" s="5"/>
      <c r="BE363" s="4"/>
      <c r="BH363" s="4"/>
      <c r="BI363" s="5"/>
      <c r="BJ363" s="4"/>
      <c r="BN363" s="4"/>
      <c r="BO363" s="5"/>
      <c r="BP363" s="4"/>
    </row>
    <row r="364" spans="4:68" s="3" customFormat="1" ht="14.4" x14ac:dyDescent="0.3">
      <c r="D364" s="57"/>
      <c r="E364" s="44"/>
      <c r="F364" s="45"/>
      <c r="G364" s="45"/>
      <c r="H364" s="57"/>
      <c r="J364" s="4"/>
      <c r="K364" s="5"/>
      <c r="L364" s="4"/>
      <c r="O364" s="4"/>
      <c r="P364" s="5"/>
      <c r="Q364" s="4"/>
      <c r="T364" s="4"/>
      <c r="U364" s="5"/>
      <c r="V364" s="4"/>
      <c r="Y364" s="4"/>
      <c r="Z364" s="5"/>
      <c r="AA364" s="4"/>
      <c r="AD364" s="4"/>
      <c r="AE364" s="5"/>
      <c r="AF364" s="4"/>
      <c r="AI364" s="4"/>
      <c r="AJ364" s="5"/>
      <c r="AK364" s="4"/>
      <c r="AN364" s="4"/>
      <c r="AO364" s="5"/>
      <c r="AP364" s="4"/>
      <c r="AS364" s="4"/>
      <c r="AT364" s="5"/>
      <c r="AU364" s="4"/>
      <c r="AX364" s="4"/>
      <c r="AY364" s="5"/>
      <c r="AZ364" s="4"/>
      <c r="BC364" s="4"/>
      <c r="BD364" s="5"/>
      <c r="BE364" s="4"/>
      <c r="BH364" s="4"/>
      <c r="BI364" s="5"/>
      <c r="BJ364" s="4"/>
      <c r="BN364" s="4"/>
      <c r="BO364" s="5"/>
      <c r="BP364" s="4"/>
    </row>
    <row r="365" spans="4:68" s="3" customFormat="1" ht="14.4" x14ac:dyDescent="0.3">
      <c r="D365" s="57"/>
      <c r="E365" s="44"/>
      <c r="F365" s="45"/>
      <c r="G365" s="45"/>
      <c r="H365" s="57"/>
      <c r="J365" s="4"/>
      <c r="K365" s="5"/>
      <c r="L365" s="4"/>
      <c r="O365" s="4"/>
      <c r="P365" s="5"/>
      <c r="Q365" s="4"/>
      <c r="T365" s="4"/>
      <c r="U365" s="5"/>
      <c r="V365" s="4"/>
      <c r="Y365" s="4"/>
      <c r="Z365" s="5"/>
      <c r="AA365" s="4"/>
      <c r="AD365" s="4"/>
      <c r="AE365" s="5"/>
      <c r="AF365" s="4"/>
      <c r="AI365" s="4"/>
      <c r="AJ365" s="5"/>
      <c r="AK365" s="4"/>
      <c r="AN365" s="4"/>
      <c r="AO365" s="5"/>
      <c r="AP365" s="4"/>
      <c r="AS365" s="4"/>
      <c r="AT365" s="5"/>
      <c r="AU365" s="4"/>
      <c r="AX365" s="4"/>
      <c r="AY365" s="5"/>
      <c r="AZ365" s="4"/>
      <c r="BC365" s="4"/>
      <c r="BD365" s="5"/>
      <c r="BE365" s="4"/>
      <c r="BH365" s="4"/>
      <c r="BI365" s="5"/>
      <c r="BJ365" s="4"/>
      <c r="BN365" s="4"/>
      <c r="BO365" s="5"/>
      <c r="BP365" s="4"/>
    </row>
    <row r="366" spans="4:68" s="3" customFormat="1" ht="14.4" x14ac:dyDescent="0.3">
      <c r="D366" s="57"/>
      <c r="E366" s="44"/>
      <c r="F366" s="45"/>
      <c r="G366" s="45"/>
      <c r="H366" s="57"/>
      <c r="J366" s="4"/>
      <c r="K366" s="5"/>
      <c r="L366" s="4"/>
      <c r="O366" s="4"/>
      <c r="P366" s="5"/>
      <c r="Q366" s="4"/>
      <c r="T366" s="4"/>
      <c r="U366" s="5"/>
      <c r="V366" s="4"/>
      <c r="Y366" s="4"/>
      <c r="Z366" s="5"/>
      <c r="AA366" s="4"/>
      <c r="AD366" s="4"/>
      <c r="AE366" s="5"/>
      <c r="AF366" s="4"/>
      <c r="AI366" s="4"/>
      <c r="AJ366" s="5"/>
      <c r="AK366" s="4"/>
      <c r="AN366" s="4"/>
      <c r="AO366" s="5"/>
      <c r="AP366" s="4"/>
      <c r="AS366" s="4"/>
      <c r="AT366" s="5"/>
      <c r="AU366" s="4"/>
      <c r="AX366" s="4"/>
      <c r="AY366" s="5"/>
      <c r="AZ366" s="4"/>
      <c r="BC366" s="4"/>
      <c r="BD366" s="5"/>
      <c r="BE366" s="4"/>
      <c r="BH366" s="4"/>
      <c r="BI366" s="5"/>
      <c r="BJ366" s="4"/>
      <c r="BN366" s="4"/>
      <c r="BO366" s="5"/>
      <c r="BP366" s="4"/>
    </row>
    <row r="367" spans="4:68" s="3" customFormat="1" ht="14.4" x14ac:dyDescent="0.3">
      <c r="D367" s="57"/>
      <c r="E367" s="44"/>
      <c r="F367" s="45"/>
      <c r="G367" s="45"/>
      <c r="H367" s="57"/>
      <c r="J367" s="4"/>
      <c r="K367" s="5"/>
      <c r="L367" s="4"/>
      <c r="O367" s="4"/>
      <c r="P367" s="5"/>
      <c r="Q367" s="4"/>
      <c r="T367" s="4"/>
      <c r="U367" s="5"/>
      <c r="V367" s="4"/>
      <c r="Y367" s="4"/>
      <c r="Z367" s="5"/>
      <c r="AA367" s="4"/>
      <c r="AD367" s="4"/>
      <c r="AE367" s="5"/>
      <c r="AF367" s="4"/>
      <c r="AI367" s="4"/>
      <c r="AJ367" s="5"/>
      <c r="AK367" s="4"/>
      <c r="AN367" s="4"/>
      <c r="AO367" s="5"/>
      <c r="AP367" s="4"/>
      <c r="AS367" s="4"/>
      <c r="AT367" s="5"/>
      <c r="AU367" s="4"/>
      <c r="AX367" s="4"/>
      <c r="AY367" s="5"/>
      <c r="AZ367" s="4"/>
      <c r="BC367" s="4"/>
      <c r="BD367" s="5"/>
      <c r="BE367" s="4"/>
      <c r="BH367" s="4"/>
      <c r="BI367" s="5"/>
      <c r="BJ367" s="4"/>
      <c r="BN367" s="4"/>
      <c r="BO367" s="5"/>
      <c r="BP367" s="4"/>
    </row>
    <row r="368" spans="4:68" s="3" customFormat="1" ht="14.4" x14ac:dyDescent="0.3">
      <c r="D368" s="57"/>
      <c r="E368" s="44"/>
      <c r="F368" s="45"/>
      <c r="G368" s="45"/>
      <c r="H368" s="57"/>
      <c r="J368" s="4"/>
      <c r="K368" s="5"/>
      <c r="L368" s="4"/>
      <c r="O368" s="4"/>
      <c r="P368" s="5"/>
      <c r="Q368" s="4"/>
      <c r="T368" s="4"/>
      <c r="U368" s="5"/>
      <c r="V368" s="4"/>
      <c r="Y368" s="4"/>
      <c r="Z368" s="5"/>
      <c r="AA368" s="4"/>
      <c r="AD368" s="4"/>
      <c r="AE368" s="5"/>
      <c r="AF368" s="4"/>
      <c r="AI368" s="4"/>
      <c r="AJ368" s="5"/>
      <c r="AK368" s="4"/>
      <c r="AN368" s="4"/>
      <c r="AO368" s="5"/>
      <c r="AP368" s="4"/>
      <c r="AS368" s="4"/>
      <c r="AT368" s="5"/>
      <c r="AU368" s="4"/>
      <c r="AX368" s="4"/>
      <c r="AY368" s="5"/>
      <c r="AZ368" s="4"/>
      <c r="BC368" s="4"/>
      <c r="BD368" s="5"/>
      <c r="BE368" s="4"/>
      <c r="BH368" s="4"/>
      <c r="BI368" s="5"/>
      <c r="BJ368" s="4"/>
      <c r="BN368" s="4"/>
      <c r="BO368" s="5"/>
      <c r="BP368" s="4"/>
    </row>
    <row r="369" spans="4:68" s="3" customFormat="1" ht="14.4" x14ac:dyDescent="0.3">
      <c r="D369" s="57"/>
      <c r="E369" s="44"/>
      <c r="F369" s="45"/>
      <c r="G369" s="45"/>
      <c r="H369" s="57"/>
      <c r="J369" s="4"/>
      <c r="K369" s="5"/>
      <c r="L369" s="4"/>
      <c r="O369" s="4"/>
      <c r="P369" s="5"/>
      <c r="Q369" s="4"/>
      <c r="T369" s="4"/>
      <c r="U369" s="5"/>
      <c r="V369" s="4"/>
      <c r="Y369" s="4"/>
      <c r="Z369" s="5"/>
      <c r="AA369" s="4"/>
      <c r="AD369" s="4"/>
      <c r="AE369" s="5"/>
      <c r="AF369" s="4"/>
      <c r="AI369" s="4"/>
      <c r="AJ369" s="5"/>
      <c r="AK369" s="4"/>
      <c r="AN369" s="4"/>
      <c r="AO369" s="5"/>
      <c r="AP369" s="4"/>
      <c r="AS369" s="4"/>
      <c r="AT369" s="5"/>
      <c r="AU369" s="4"/>
      <c r="AX369" s="4"/>
      <c r="AY369" s="5"/>
      <c r="AZ369" s="4"/>
      <c r="BC369" s="4"/>
      <c r="BD369" s="5"/>
      <c r="BE369" s="4"/>
      <c r="BH369" s="4"/>
      <c r="BI369" s="5"/>
      <c r="BJ369" s="4"/>
      <c r="BN369" s="4"/>
      <c r="BO369" s="5"/>
      <c r="BP369" s="4"/>
    </row>
    <row r="370" spans="4:68" s="3" customFormat="1" ht="14.4" x14ac:dyDescent="0.3">
      <c r="D370" s="57"/>
      <c r="E370" s="44"/>
      <c r="F370" s="45"/>
      <c r="G370" s="45"/>
      <c r="H370" s="57"/>
      <c r="J370" s="4"/>
      <c r="K370" s="5"/>
      <c r="L370" s="4"/>
      <c r="O370" s="4"/>
      <c r="P370" s="5"/>
      <c r="Q370" s="4"/>
      <c r="T370" s="4"/>
      <c r="U370" s="5"/>
      <c r="V370" s="4"/>
      <c r="Y370" s="4"/>
      <c r="Z370" s="5"/>
      <c r="AA370" s="4"/>
      <c r="AD370" s="4"/>
      <c r="AE370" s="5"/>
      <c r="AF370" s="4"/>
      <c r="AI370" s="4"/>
      <c r="AJ370" s="5"/>
      <c r="AK370" s="4"/>
      <c r="AN370" s="4"/>
      <c r="AO370" s="5"/>
      <c r="AP370" s="4"/>
      <c r="AS370" s="4"/>
      <c r="AT370" s="5"/>
      <c r="AU370" s="4"/>
      <c r="AX370" s="4"/>
      <c r="AY370" s="5"/>
      <c r="AZ370" s="4"/>
      <c r="BC370" s="4"/>
      <c r="BD370" s="5"/>
      <c r="BE370" s="4"/>
      <c r="BH370" s="4"/>
      <c r="BI370" s="5"/>
      <c r="BJ370" s="4"/>
      <c r="BN370" s="4"/>
      <c r="BO370" s="5"/>
      <c r="BP370" s="4"/>
    </row>
    <row r="371" spans="4:68" s="3" customFormat="1" ht="14.4" x14ac:dyDescent="0.3">
      <c r="D371" s="57"/>
      <c r="E371" s="44"/>
      <c r="F371" s="45"/>
      <c r="G371" s="45"/>
      <c r="H371" s="57"/>
      <c r="J371" s="4"/>
      <c r="K371" s="5"/>
      <c r="L371" s="4"/>
      <c r="O371" s="4"/>
      <c r="P371" s="5"/>
      <c r="Q371" s="4"/>
      <c r="T371" s="4"/>
      <c r="U371" s="5"/>
      <c r="V371" s="4"/>
      <c r="Y371" s="4"/>
      <c r="Z371" s="5"/>
      <c r="AA371" s="4"/>
      <c r="AD371" s="4"/>
      <c r="AE371" s="5"/>
      <c r="AF371" s="4"/>
      <c r="AI371" s="4"/>
      <c r="AJ371" s="5"/>
      <c r="AK371" s="4"/>
      <c r="AN371" s="4"/>
      <c r="AO371" s="5"/>
      <c r="AP371" s="4"/>
      <c r="AS371" s="4"/>
      <c r="AT371" s="5"/>
      <c r="AU371" s="4"/>
      <c r="AX371" s="4"/>
      <c r="AY371" s="5"/>
      <c r="AZ371" s="4"/>
      <c r="BC371" s="4"/>
      <c r="BD371" s="5"/>
      <c r="BE371" s="4"/>
      <c r="BH371" s="4"/>
      <c r="BI371" s="5"/>
      <c r="BJ371" s="4"/>
      <c r="BN371" s="4"/>
      <c r="BO371" s="5"/>
      <c r="BP371" s="4"/>
    </row>
    <row r="372" spans="4:68" s="3" customFormat="1" ht="14.4" x14ac:dyDescent="0.3">
      <c r="D372" s="57"/>
      <c r="E372" s="44"/>
      <c r="F372" s="45"/>
      <c r="G372" s="45"/>
      <c r="H372" s="57"/>
      <c r="J372" s="4"/>
      <c r="K372" s="5"/>
      <c r="L372" s="4"/>
      <c r="O372" s="4"/>
      <c r="P372" s="5"/>
      <c r="Q372" s="4"/>
      <c r="T372" s="4"/>
      <c r="U372" s="5"/>
      <c r="V372" s="4"/>
      <c r="Y372" s="4"/>
      <c r="Z372" s="5"/>
      <c r="AA372" s="4"/>
      <c r="AD372" s="4"/>
      <c r="AE372" s="5"/>
      <c r="AF372" s="4"/>
      <c r="AI372" s="4"/>
      <c r="AJ372" s="5"/>
      <c r="AK372" s="4"/>
      <c r="AN372" s="4"/>
      <c r="AO372" s="5"/>
      <c r="AP372" s="4"/>
      <c r="AS372" s="4"/>
      <c r="AT372" s="5"/>
      <c r="AU372" s="4"/>
      <c r="AX372" s="4"/>
      <c r="AY372" s="5"/>
      <c r="AZ372" s="4"/>
      <c r="BC372" s="4"/>
      <c r="BD372" s="5"/>
      <c r="BE372" s="4"/>
      <c r="BH372" s="4"/>
      <c r="BI372" s="5"/>
      <c r="BJ372" s="4"/>
      <c r="BN372" s="4"/>
      <c r="BO372" s="5"/>
      <c r="BP372" s="4"/>
    </row>
    <row r="373" spans="4:68" s="3" customFormat="1" ht="14.4" x14ac:dyDescent="0.3">
      <c r="D373" s="57"/>
      <c r="E373" s="44"/>
      <c r="F373" s="45"/>
      <c r="G373" s="45"/>
      <c r="H373" s="57"/>
      <c r="J373" s="4"/>
      <c r="K373" s="5"/>
      <c r="L373" s="4"/>
      <c r="O373" s="4"/>
      <c r="P373" s="5"/>
      <c r="Q373" s="4"/>
      <c r="T373" s="4"/>
      <c r="U373" s="5"/>
      <c r="V373" s="4"/>
      <c r="Y373" s="4"/>
      <c r="Z373" s="5"/>
      <c r="AA373" s="4"/>
      <c r="AD373" s="4"/>
      <c r="AE373" s="5"/>
      <c r="AF373" s="4"/>
      <c r="AI373" s="4"/>
      <c r="AJ373" s="5"/>
      <c r="AK373" s="4"/>
      <c r="AN373" s="4"/>
      <c r="AO373" s="5"/>
      <c r="AP373" s="4"/>
      <c r="AS373" s="4"/>
      <c r="AT373" s="5"/>
      <c r="AU373" s="4"/>
      <c r="AX373" s="4"/>
      <c r="AY373" s="5"/>
      <c r="AZ373" s="4"/>
      <c r="BC373" s="4"/>
      <c r="BD373" s="5"/>
      <c r="BE373" s="4"/>
      <c r="BH373" s="4"/>
      <c r="BI373" s="5"/>
      <c r="BJ373" s="4"/>
      <c r="BN373" s="4"/>
      <c r="BO373" s="5"/>
      <c r="BP373" s="4"/>
    </row>
    <row r="374" spans="4:68" s="3" customFormat="1" ht="14.4" x14ac:dyDescent="0.3">
      <c r="D374" s="57"/>
      <c r="E374" s="44"/>
      <c r="F374" s="45"/>
      <c r="G374" s="45"/>
      <c r="H374" s="57"/>
      <c r="J374" s="4"/>
      <c r="K374" s="5"/>
      <c r="L374" s="4"/>
      <c r="O374" s="4"/>
      <c r="P374" s="5"/>
      <c r="Q374" s="4"/>
      <c r="T374" s="4"/>
      <c r="U374" s="5"/>
      <c r="V374" s="4"/>
      <c r="Y374" s="4"/>
      <c r="Z374" s="5"/>
      <c r="AA374" s="4"/>
      <c r="AD374" s="4"/>
      <c r="AE374" s="5"/>
      <c r="AF374" s="4"/>
      <c r="AI374" s="4"/>
      <c r="AJ374" s="5"/>
      <c r="AK374" s="4"/>
      <c r="AN374" s="4"/>
      <c r="AO374" s="5"/>
      <c r="AP374" s="4"/>
      <c r="AS374" s="4"/>
      <c r="AT374" s="5"/>
      <c r="AU374" s="4"/>
      <c r="AX374" s="4"/>
      <c r="AY374" s="5"/>
      <c r="AZ374" s="4"/>
      <c r="BC374" s="4"/>
      <c r="BD374" s="5"/>
      <c r="BE374" s="4"/>
      <c r="BH374" s="4"/>
      <c r="BI374" s="5"/>
      <c r="BJ374" s="4"/>
      <c r="BN374" s="4"/>
      <c r="BO374" s="5"/>
      <c r="BP374" s="4"/>
    </row>
    <row r="375" spans="4:68" s="3" customFormat="1" ht="14.4" x14ac:dyDescent="0.3">
      <c r="D375" s="57"/>
      <c r="E375" s="44"/>
      <c r="F375" s="45"/>
      <c r="G375" s="45"/>
      <c r="H375" s="57"/>
      <c r="J375" s="4"/>
      <c r="K375" s="5"/>
      <c r="L375" s="4"/>
      <c r="O375" s="4"/>
      <c r="P375" s="5"/>
      <c r="Q375" s="4"/>
      <c r="T375" s="4"/>
      <c r="U375" s="5"/>
      <c r="V375" s="4"/>
      <c r="Y375" s="4"/>
      <c r="Z375" s="5"/>
      <c r="AA375" s="4"/>
      <c r="AD375" s="4"/>
      <c r="AE375" s="5"/>
      <c r="AF375" s="4"/>
      <c r="AI375" s="4"/>
      <c r="AJ375" s="5"/>
      <c r="AK375" s="4"/>
      <c r="AN375" s="4"/>
      <c r="AO375" s="5"/>
      <c r="AP375" s="4"/>
      <c r="AS375" s="4"/>
      <c r="AT375" s="5"/>
      <c r="AU375" s="4"/>
      <c r="AX375" s="4"/>
      <c r="AY375" s="5"/>
      <c r="AZ375" s="4"/>
      <c r="BC375" s="4"/>
      <c r="BD375" s="5"/>
      <c r="BE375" s="4"/>
      <c r="BH375" s="4"/>
      <c r="BI375" s="5"/>
      <c r="BJ375" s="4"/>
      <c r="BN375" s="4"/>
      <c r="BO375" s="5"/>
      <c r="BP375" s="4"/>
    </row>
    <row r="376" spans="4:68" s="3" customFormat="1" ht="14.4" x14ac:dyDescent="0.3">
      <c r="D376" s="57"/>
      <c r="E376" s="44"/>
      <c r="F376" s="45"/>
      <c r="G376" s="45"/>
      <c r="H376" s="57"/>
      <c r="J376" s="4"/>
      <c r="K376" s="5"/>
      <c r="L376" s="4"/>
      <c r="O376" s="4"/>
      <c r="P376" s="5"/>
      <c r="Q376" s="4"/>
      <c r="T376" s="4"/>
      <c r="U376" s="5"/>
      <c r="V376" s="4"/>
      <c r="Y376" s="4"/>
      <c r="Z376" s="5"/>
      <c r="AA376" s="4"/>
      <c r="AD376" s="4"/>
      <c r="AE376" s="5"/>
      <c r="AF376" s="4"/>
      <c r="AI376" s="4"/>
      <c r="AJ376" s="5"/>
      <c r="AK376" s="4"/>
      <c r="AN376" s="4"/>
      <c r="AO376" s="5"/>
      <c r="AP376" s="4"/>
      <c r="AS376" s="4"/>
      <c r="AT376" s="5"/>
      <c r="AU376" s="4"/>
      <c r="AX376" s="4"/>
      <c r="AY376" s="5"/>
      <c r="AZ376" s="4"/>
      <c r="BC376" s="4"/>
      <c r="BD376" s="5"/>
      <c r="BE376" s="4"/>
      <c r="BH376" s="4"/>
      <c r="BI376" s="5"/>
      <c r="BJ376" s="4"/>
      <c r="BN376" s="4"/>
      <c r="BO376" s="5"/>
      <c r="BP376" s="4"/>
    </row>
    <row r="377" spans="4:68" s="3" customFormat="1" ht="14.4" x14ac:dyDescent="0.3">
      <c r="D377" s="57"/>
      <c r="E377" s="44"/>
      <c r="F377" s="45"/>
      <c r="G377" s="45"/>
      <c r="H377" s="57"/>
      <c r="J377" s="4"/>
      <c r="K377" s="5"/>
      <c r="L377" s="4"/>
      <c r="O377" s="4"/>
      <c r="P377" s="5"/>
      <c r="Q377" s="4"/>
      <c r="T377" s="4"/>
      <c r="U377" s="5"/>
      <c r="V377" s="4"/>
      <c r="Y377" s="4"/>
      <c r="Z377" s="5"/>
      <c r="AA377" s="4"/>
      <c r="AD377" s="4"/>
      <c r="AE377" s="5"/>
      <c r="AF377" s="4"/>
      <c r="AI377" s="4"/>
      <c r="AJ377" s="5"/>
      <c r="AK377" s="4"/>
      <c r="AN377" s="4"/>
      <c r="AO377" s="5"/>
      <c r="AP377" s="4"/>
      <c r="AS377" s="4"/>
      <c r="AT377" s="5"/>
      <c r="AU377" s="4"/>
      <c r="AX377" s="4"/>
      <c r="AY377" s="5"/>
      <c r="AZ377" s="4"/>
      <c r="BC377" s="4"/>
      <c r="BD377" s="5"/>
      <c r="BE377" s="4"/>
      <c r="BH377" s="4"/>
      <c r="BI377" s="5"/>
      <c r="BJ377" s="4"/>
      <c r="BN377" s="4"/>
      <c r="BO377" s="5"/>
      <c r="BP377" s="4"/>
    </row>
    <row r="378" spans="4:68" s="3" customFormat="1" ht="14.4" x14ac:dyDescent="0.3">
      <c r="D378" s="57"/>
      <c r="E378" s="44"/>
      <c r="F378" s="45"/>
      <c r="G378" s="45"/>
      <c r="H378" s="57"/>
      <c r="J378" s="4"/>
      <c r="K378" s="5"/>
      <c r="L378" s="4"/>
      <c r="O378" s="4"/>
      <c r="P378" s="5"/>
      <c r="Q378" s="4"/>
      <c r="T378" s="4"/>
      <c r="U378" s="5"/>
      <c r="V378" s="4"/>
      <c r="Y378" s="4"/>
      <c r="Z378" s="5"/>
      <c r="AA378" s="4"/>
      <c r="AD378" s="4"/>
      <c r="AE378" s="5"/>
      <c r="AF378" s="4"/>
      <c r="AI378" s="4"/>
      <c r="AJ378" s="5"/>
      <c r="AK378" s="4"/>
      <c r="AN378" s="4"/>
      <c r="AO378" s="5"/>
      <c r="AP378" s="4"/>
      <c r="AS378" s="4"/>
      <c r="AT378" s="5"/>
      <c r="AU378" s="4"/>
      <c r="AX378" s="4"/>
      <c r="AY378" s="5"/>
      <c r="AZ378" s="4"/>
      <c r="BC378" s="4"/>
      <c r="BD378" s="5"/>
      <c r="BE378" s="4"/>
      <c r="BH378" s="4"/>
      <c r="BI378" s="5"/>
      <c r="BJ378" s="4"/>
      <c r="BN378" s="4"/>
      <c r="BO378" s="5"/>
      <c r="BP378" s="4"/>
    </row>
    <row r="379" spans="4:68" s="3" customFormat="1" ht="14.4" x14ac:dyDescent="0.3">
      <c r="D379" s="57"/>
      <c r="E379" s="44"/>
      <c r="F379" s="45"/>
      <c r="G379" s="45"/>
      <c r="H379" s="57"/>
      <c r="J379" s="4"/>
      <c r="K379" s="5"/>
      <c r="L379" s="4"/>
      <c r="O379" s="4"/>
      <c r="P379" s="5"/>
      <c r="Q379" s="4"/>
      <c r="T379" s="4"/>
      <c r="U379" s="5"/>
      <c r="V379" s="4"/>
      <c r="Y379" s="4"/>
      <c r="Z379" s="5"/>
      <c r="AA379" s="4"/>
      <c r="AD379" s="4"/>
      <c r="AE379" s="5"/>
      <c r="AF379" s="4"/>
      <c r="AI379" s="4"/>
      <c r="AJ379" s="5"/>
      <c r="AK379" s="4"/>
      <c r="AN379" s="4"/>
      <c r="AO379" s="5"/>
      <c r="AP379" s="4"/>
      <c r="AS379" s="4"/>
      <c r="AT379" s="5"/>
      <c r="AU379" s="4"/>
      <c r="AX379" s="4"/>
      <c r="AY379" s="5"/>
      <c r="AZ379" s="4"/>
      <c r="BC379" s="4"/>
      <c r="BD379" s="5"/>
      <c r="BE379" s="4"/>
      <c r="BH379" s="4"/>
      <c r="BI379" s="5"/>
      <c r="BJ379" s="4"/>
      <c r="BN379" s="4"/>
      <c r="BO379" s="5"/>
      <c r="BP379" s="4"/>
    </row>
    <row r="380" spans="4:68" s="3" customFormat="1" ht="14.4" x14ac:dyDescent="0.3">
      <c r="D380" s="57"/>
      <c r="E380" s="44"/>
      <c r="F380" s="45"/>
      <c r="G380" s="45"/>
      <c r="H380" s="57"/>
      <c r="J380" s="4"/>
      <c r="K380" s="5"/>
      <c r="L380" s="4"/>
      <c r="O380" s="4"/>
      <c r="P380" s="5"/>
      <c r="Q380" s="4"/>
      <c r="T380" s="4"/>
      <c r="U380" s="5"/>
      <c r="V380" s="4"/>
      <c r="Y380" s="4"/>
      <c r="Z380" s="5"/>
      <c r="AA380" s="4"/>
      <c r="AD380" s="4"/>
      <c r="AE380" s="5"/>
      <c r="AF380" s="4"/>
      <c r="AI380" s="4"/>
      <c r="AJ380" s="5"/>
      <c r="AK380" s="4"/>
      <c r="AN380" s="4"/>
      <c r="AO380" s="5"/>
      <c r="AP380" s="4"/>
      <c r="AS380" s="4"/>
      <c r="AT380" s="5"/>
      <c r="AU380" s="4"/>
      <c r="AX380" s="4"/>
      <c r="AY380" s="5"/>
      <c r="AZ380" s="4"/>
      <c r="BC380" s="4"/>
      <c r="BD380" s="5"/>
      <c r="BE380" s="4"/>
      <c r="BH380" s="4"/>
      <c r="BI380" s="5"/>
      <c r="BJ380" s="4"/>
      <c r="BN380" s="4"/>
      <c r="BO380" s="5"/>
      <c r="BP380" s="4"/>
    </row>
    <row r="381" spans="4:68" s="3" customFormat="1" ht="14.4" x14ac:dyDescent="0.3">
      <c r="D381" s="57"/>
      <c r="E381" s="44"/>
      <c r="F381" s="45"/>
      <c r="G381" s="45"/>
      <c r="H381" s="57"/>
      <c r="J381" s="4"/>
      <c r="K381" s="5"/>
      <c r="L381" s="4"/>
      <c r="O381" s="4"/>
      <c r="P381" s="5"/>
      <c r="Q381" s="4"/>
      <c r="T381" s="4"/>
      <c r="U381" s="5"/>
      <c r="V381" s="4"/>
      <c r="Y381" s="4"/>
      <c r="Z381" s="5"/>
      <c r="AA381" s="4"/>
      <c r="AD381" s="4"/>
      <c r="AE381" s="5"/>
      <c r="AF381" s="4"/>
      <c r="AI381" s="4"/>
      <c r="AJ381" s="5"/>
      <c r="AK381" s="4"/>
      <c r="AN381" s="4"/>
      <c r="AO381" s="5"/>
      <c r="AP381" s="4"/>
      <c r="AS381" s="4"/>
      <c r="AT381" s="5"/>
      <c r="AU381" s="4"/>
      <c r="AX381" s="4"/>
      <c r="AY381" s="5"/>
      <c r="AZ381" s="4"/>
      <c r="BC381" s="4"/>
      <c r="BD381" s="5"/>
      <c r="BE381" s="4"/>
      <c r="BH381" s="4"/>
      <c r="BI381" s="5"/>
      <c r="BJ381" s="4"/>
      <c r="BN381" s="4"/>
      <c r="BO381" s="5"/>
      <c r="BP381" s="4"/>
    </row>
    <row r="382" spans="4:68" s="3" customFormat="1" ht="14.4" x14ac:dyDescent="0.3">
      <c r="D382" s="57"/>
      <c r="E382" s="44"/>
      <c r="F382" s="45"/>
      <c r="G382" s="45"/>
      <c r="H382" s="57"/>
      <c r="J382" s="4"/>
      <c r="K382" s="5"/>
      <c r="L382" s="4"/>
      <c r="O382" s="4"/>
      <c r="P382" s="5"/>
      <c r="Q382" s="4"/>
      <c r="T382" s="4"/>
      <c r="U382" s="5"/>
      <c r="V382" s="4"/>
      <c r="Y382" s="4"/>
      <c r="Z382" s="5"/>
      <c r="AA382" s="4"/>
      <c r="AD382" s="4"/>
      <c r="AE382" s="5"/>
      <c r="AF382" s="4"/>
      <c r="AI382" s="4"/>
      <c r="AJ382" s="5"/>
      <c r="AK382" s="4"/>
      <c r="AN382" s="4"/>
      <c r="AO382" s="5"/>
      <c r="AP382" s="4"/>
      <c r="AS382" s="4"/>
      <c r="AT382" s="5"/>
      <c r="AU382" s="4"/>
      <c r="AX382" s="4"/>
      <c r="AY382" s="5"/>
      <c r="AZ382" s="4"/>
      <c r="BC382" s="4"/>
      <c r="BD382" s="5"/>
      <c r="BE382" s="4"/>
      <c r="BH382" s="4"/>
      <c r="BI382" s="5"/>
      <c r="BJ382" s="4"/>
      <c r="BN382" s="4"/>
      <c r="BO382" s="5"/>
      <c r="BP382" s="4"/>
    </row>
    <row r="383" spans="4:68" s="3" customFormat="1" ht="14.4" x14ac:dyDescent="0.3">
      <c r="D383" s="57"/>
      <c r="E383" s="44"/>
      <c r="F383" s="45"/>
      <c r="G383" s="45"/>
      <c r="H383" s="57"/>
      <c r="J383" s="4"/>
      <c r="K383" s="5"/>
      <c r="L383" s="4"/>
      <c r="O383" s="4"/>
      <c r="P383" s="5"/>
      <c r="Q383" s="4"/>
      <c r="T383" s="4"/>
      <c r="U383" s="5"/>
      <c r="V383" s="4"/>
      <c r="Y383" s="4"/>
      <c r="Z383" s="5"/>
      <c r="AA383" s="4"/>
      <c r="AD383" s="4"/>
      <c r="AE383" s="5"/>
      <c r="AF383" s="4"/>
      <c r="AI383" s="4"/>
      <c r="AJ383" s="5"/>
      <c r="AK383" s="4"/>
      <c r="AN383" s="4"/>
      <c r="AO383" s="5"/>
      <c r="AP383" s="4"/>
      <c r="AS383" s="4"/>
      <c r="AT383" s="5"/>
      <c r="AU383" s="4"/>
      <c r="AX383" s="4"/>
      <c r="AY383" s="5"/>
      <c r="AZ383" s="4"/>
      <c r="BC383" s="4"/>
      <c r="BD383" s="5"/>
      <c r="BE383" s="4"/>
      <c r="BH383" s="4"/>
      <c r="BI383" s="5"/>
      <c r="BJ383" s="4"/>
      <c r="BN383" s="4"/>
      <c r="BO383" s="5"/>
      <c r="BP383" s="4"/>
    </row>
    <row r="384" spans="4:68" s="3" customFormat="1" ht="14.4" x14ac:dyDescent="0.3">
      <c r="D384" s="57"/>
      <c r="E384" s="44"/>
      <c r="F384" s="45"/>
      <c r="G384" s="45"/>
      <c r="H384" s="57"/>
      <c r="J384" s="4"/>
      <c r="K384" s="5"/>
      <c r="L384" s="4"/>
      <c r="O384" s="4"/>
      <c r="P384" s="5"/>
      <c r="Q384" s="4"/>
      <c r="T384" s="4"/>
      <c r="U384" s="5"/>
      <c r="V384" s="4"/>
      <c r="Y384" s="4"/>
      <c r="Z384" s="5"/>
      <c r="AA384" s="4"/>
      <c r="AD384" s="4"/>
      <c r="AE384" s="5"/>
      <c r="AF384" s="4"/>
      <c r="AI384" s="4"/>
      <c r="AJ384" s="5"/>
      <c r="AK384" s="4"/>
      <c r="AN384" s="4"/>
      <c r="AO384" s="5"/>
      <c r="AP384" s="4"/>
      <c r="AS384" s="4"/>
      <c r="AT384" s="5"/>
      <c r="AU384" s="4"/>
      <c r="AX384" s="4"/>
      <c r="AY384" s="5"/>
      <c r="AZ384" s="4"/>
      <c r="BC384" s="4"/>
      <c r="BD384" s="5"/>
      <c r="BE384" s="4"/>
      <c r="BH384" s="4"/>
      <c r="BI384" s="5"/>
      <c r="BJ384" s="4"/>
      <c r="BN384" s="4"/>
      <c r="BO384" s="5"/>
      <c r="BP384" s="4"/>
    </row>
    <row r="385" spans="2:68" s="3" customFormat="1" ht="14.4" x14ac:dyDescent="0.3">
      <c r="D385" s="57"/>
      <c r="E385" s="44"/>
      <c r="F385" s="45"/>
      <c r="G385" s="45"/>
      <c r="H385" s="57"/>
      <c r="J385" s="4"/>
      <c r="K385" s="5"/>
      <c r="L385" s="4"/>
      <c r="O385" s="4"/>
      <c r="P385" s="5"/>
      <c r="Q385" s="4"/>
      <c r="T385" s="4"/>
      <c r="U385" s="5"/>
      <c r="V385" s="4"/>
      <c r="Y385" s="4"/>
      <c r="Z385" s="5"/>
      <c r="AA385" s="4"/>
      <c r="AD385" s="4"/>
      <c r="AE385" s="5"/>
      <c r="AF385" s="4"/>
      <c r="AI385" s="4"/>
      <c r="AJ385" s="5"/>
      <c r="AK385" s="4"/>
      <c r="AN385" s="4"/>
      <c r="AO385" s="5"/>
      <c r="AP385" s="4"/>
      <c r="AS385" s="4"/>
      <c r="AT385" s="5"/>
      <c r="AU385" s="4"/>
      <c r="AX385" s="4"/>
      <c r="AY385" s="5"/>
      <c r="AZ385" s="4"/>
      <c r="BC385" s="4"/>
      <c r="BD385" s="5"/>
      <c r="BE385" s="4"/>
      <c r="BH385" s="4"/>
      <c r="BI385" s="5"/>
      <c r="BJ385" s="4"/>
      <c r="BN385" s="4"/>
      <c r="BO385" s="5"/>
      <c r="BP385" s="4"/>
    </row>
    <row r="386" spans="2:68" s="3" customFormat="1" ht="14.4" x14ac:dyDescent="0.3">
      <c r="D386" s="57"/>
      <c r="E386" s="44"/>
      <c r="F386" s="45"/>
      <c r="G386" s="45"/>
      <c r="H386" s="57"/>
      <c r="J386" s="4"/>
      <c r="K386" s="5"/>
      <c r="L386" s="4"/>
      <c r="O386" s="4"/>
      <c r="P386" s="5"/>
      <c r="Q386" s="4"/>
      <c r="T386" s="4"/>
      <c r="U386" s="5"/>
      <c r="V386" s="4"/>
      <c r="Y386" s="4"/>
      <c r="Z386" s="5"/>
      <c r="AA386" s="4"/>
      <c r="AD386" s="4"/>
      <c r="AE386" s="5"/>
      <c r="AF386" s="4"/>
      <c r="AI386" s="4"/>
      <c r="AJ386" s="5"/>
      <c r="AK386" s="4"/>
      <c r="AN386" s="4"/>
      <c r="AO386" s="5"/>
      <c r="AP386" s="4"/>
      <c r="AS386" s="4"/>
      <c r="AT386" s="5"/>
      <c r="AU386" s="4"/>
      <c r="AX386" s="4"/>
      <c r="AY386" s="5"/>
      <c r="AZ386" s="4"/>
      <c r="BC386" s="4"/>
      <c r="BD386" s="5"/>
      <c r="BE386" s="4"/>
      <c r="BH386" s="4"/>
      <c r="BI386" s="5"/>
      <c r="BJ386" s="4"/>
      <c r="BN386" s="4"/>
      <c r="BO386" s="5"/>
      <c r="BP386" s="4"/>
    </row>
    <row r="387" spans="2:68" ht="14.4" x14ac:dyDescent="0.3">
      <c r="B387" s="3"/>
      <c r="C387" s="3"/>
    </row>
    <row r="388" spans="2:68" ht="14.4" x14ac:dyDescent="0.3">
      <c r="B388" s="3"/>
      <c r="C388" s="3"/>
    </row>
    <row r="389" spans="2:68" ht="14.4" x14ac:dyDescent="0.3">
      <c r="B389" s="3"/>
      <c r="C389" s="3"/>
    </row>
    <row r="390" spans="2:68" ht="14.4" x14ac:dyDescent="0.3">
      <c r="B390" s="3"/>
      <c r="C390" s="3"/>
    </row>
    <row r="391" spans="2:68" ht="14.4" x14ac:dyDescent="0.3">
      <c r="B391" s="3"/>
      <c r="C391" s="3"/>
    </row>
    <row r="392" spans="2:68" ht="14.4" x14ac:dyDescent="0.3">
      <c r="B392" s="3"/>
      <c r="C392" s="3"/>
    </row>
    <row r="393" spans="2:68" ht="14.4" x14ac:dyDescent="0.3">
      <c r="B393" s="3"/>
      <c r="C393" s="3"/>
    </row>
    <row r="394" spans="2:68" ht="14.4" x14ac:dyDescent="0.3">
      <c r="B394" s="3"/>
      <c r="C394" s="3"/>
    </row>
    <row r="395" spans="2:68" ht="14.4" x14ac:dyDescent="0.3">
      <c r="B395" s="3"/>
      <c r="C395" s="3"/>
    </row>
    <row r="396" spans="2:68" ht="14.4" x14ac:dyDescent="0.3">
      <c r="B396" s="3"/>
      <c r="C396" s="3"/>
    </row>
    <row r="397" spans="2:68" ht="14.4" x14ac:dyDescent="0.3">
      <c r="B397" s="3"/>
      <c r="C397" s="3"/>
    </row>
    <row r="398" spans="2:68" ht="14.4" x14ac:dyDescent="0.3">
      <c r="B398" s="3"/>
      <c r="C398" s="3"/>
    </row>
    <row r="399" spans="2:68" ht="14.4" x14ac:dyDescent="0.3">
      <c r="B399" s="3"/>
      <c r="C399" s="3"/>
    </row>
    <row r="400" spans="2:68" ht="14.4" x14ac:dyDescent="0.3">
      <c r="B400" s="3"/>
      <c r="C400" s="3"/>
    </row>
    <row r="401" spans="2:3" ht="14.4" x14ac:dyDescent="0.3">
      <c r="B401" s="3"/>
      <c r="C401" s="3"/>
    </row>
    <row r="402" spans="2:3" ht="14.4" x14ac:dyDescent="0.3">
      <c r="B402" s="3"/>
      <c r="C402" s="3"/>
    </row>
    <row r="403" spans="2:3" ht="14.4" x14ac:dyDescent="0.3">
      <c r="B403" s="3"/>
      <c r="C403" s="3"/>
    </row>
    <row r="404" spans="2:3" ht="14.4" x14ac:dyDescent="0.3">
      <c r="B404" s="3"/>
      <c r="C404" s="3"/>
    </row>
    <row r="405" spans="2:3" ht="14.4" x14ac:dyDescent="0.3">
      <c r="B405" s="3"/>
      <c r="C405" s="3"/>
    </row>
    <row r="406" spans="2:3" ht="14.4" x14ac:dyDescent="0.3">
      <c r="B406" s="3"/>
      <c r="C406" s="3"/>
    </row>
    <row r="407" spans="2:3" ht="14.4" x14ac:dyDescent="0.3">
      <c r="B407" s="3"/>
      <c r="C407" s="3"/>
    </row>
    <row r="408" spans="2:3" ht="14.4" x14ac:dyDescent="0.3">
      <c r="B408" s="3"/>
      <c r="C408" s="3"/>
    </row>
    <row r="409" spans="2:3" ht="14.4" x14ac:dyDescent="0.3">
      <c r="B409" s="3"/>
      <c r="C409" s="3"/>
    </row>
    <row r="410" spans="2:3" ht="14.4" x14ac:dyDescent="0.3">
      <c r="B410" s="3"/>
      <c r="C410" s="3"/>
    </row>
    <row r="411" spans="2:3" ht="14.4" x14ac:dyDescent="0.3">
      <c r="B411" s="3"/>
      <c r="C411" s="3"/>
    </row>
    <row r="412" spans="2:3" ht="14.4" x14ac:dyDescent="0.3">
      <c r="B412" s="3"/>
      <c r="C412" s="3"/>
    </row>
    <row r="413" spans="2:3" ht="14.4" x14ac:dyDescent="0.3">
      <c r="B413" s="3"/>
      <c r="C413" s="3"/>
    </row>
    <row r="414" spans="2:3" ht="14.4" x14ac:dyDescent="0.3">
      <c r="B414" s="3"/>
      <c r="C414" s="3"/>
    </row>
    <row r="415" spans="2:3" ht="14.4" x14ac:dyDescent="0.3">
      <c r="B415" s="3"/>
      <c r="C415" s="3"/>
    </row>
    <row r="416" spans="2:3" ht="14.4" x14ac:dyDescent="0.3">
      <c r="B416" s="3"/>
      <c r="C416" s="3"/>
    </row>
    <row r="417" spans="2:3" ht="14.4" x14ac:dyDescent="0.3">
      <c r="B417" s="3"/>
      <c r="C417" s="3"/>
    </row>
    <row r="418" spans="2:3" ht="14.4" x14ac:dyDescent="0.3">
      <c r="B418" s="3"/>
      <c r="C418" s="3"/>
    </row>
    <row r="419" spans="2:3" ht="14.4" x14ac:dyDescent="0.3">
      <c r="B419" s="3"/>
      <c r="C419" s="3"/>
    </row>
    <row r="420" spans="2:3" ht="14.4" x14ac:dyDescent="0.3">
      <c r="B420" s="3"/>
      <c r="C420" s="3"/>
    </row>
    <row r="421" spans="2:3" ht="14.4" x14ac:dyDescent="0.3">
      <c r="B421" s="3"/>
      <c r="C421" s="3"/>
    </row>
    <row r="422" spans="2:3" ht="14.4" x14ac:dyDescent="0.3">
      <c r="B422" s="3"/>
      <c r="C422" s="3"/>
    </row>
    <row r="423" spans="2:3" ht="14.4" x14ac:dyDescent="0.3">
      <c r="B423" s="3"/>
      <c r="C423" s="3"/>
    </row>
    <row r="424" spans="2:3" ht="14.4" x14ac:dyDescent="0.3">
      <c r="B424" s="3"/>
      <c r="C424" s="3"/>
    </row>
    <row r="425" spans="2:3" ht="14.4" x14ac:dyDescent="0.3">
      <c r="B425" s="3"/>
      <c r="C425" s="3"/>
    </row>
    <row r="426" spans="2:3" ht="14.4" x14ac:dyDescent="0.3">
      <c r="B426" s="3"/>
      <c r="C426" s="3"/>
    </row>
    <row r="427" spans="2:3" ht="14.4" x14ac:dyDescent="0.3">
      <c r="B427" s="3"/>
      <c r="C427" s="3"/>
    </row>
  </sheetData>
  <autoFilter ref="D1:D427" xr:uid="{00000000-0009-0000-0000-000000000000}"/>
  <mergeCells count="26">
    <mergeCell ref="B78:B80"/>
    <mergeCell ref="B83:B85"/>
    <mergeCell ref="B55:B57"/>
    <mergeCell ref="B60:B62"/>
    <mergeCell ref="B65:B67"/>
    <mergeCell ref="B69:B71"/>
    <mergeCell ref="B74:B76"/>
    <mergeCell ref="N2:R2"/>
    <mergeCell ref="S2:W2"/>
    <mergeCell ref="X2:AB2"/>
    <mergeCell ref="D2:H2"/>
    <mergeCell ref="BX2:CB2"/>
    <mergeCell ref="AC2:AG2"/>
    <mergeCell ref="AN2:AR2"/>
    <mergeCell ref="AS2:AW2"/>
    <mergeCell ref="AX2:BB2"/>
    <mergeCell ref="BC2:BG2"/>
    <mergeCell ref="BH2:BL2"/>
    <mergeCell ref="BR2:BV2"/>
    <mergeCell ref="BM2:BQ2"/>
    <mergeCell ref="AH2:AL2"/>
    <mergeCell ref="B7:B14"/>
    <mergeCell ref="B17:B24"/>
    <mergeCell ref="B27:B34"/>
    <mergeCell ref="B39:B46"/>
    <mergeCell ref="I2:M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E0E0E3C194FB46BCD2F9EC002330AD" ma:contentTypeVersion="10" ma:contentTypeDescription="Create a new document." ma:contentTypeScope="" ma:versionID="70039771dda81ea360be52a6e63a3f95">
  <xsd:schema xmlns:xsd="http://www.w3.org/2001/XMLSchema" xmlns:xs="http://www.w3.org/2001/XMLSchema" xmlns:p="http://schemas.microsoft.com/office/2006/metadata/properties" xmlns:ns2="9c109780-2618-4415-962e-bae6070710d0" xmlns:ns3="18f26218-809e-4952-a51b-5c5ccdfacfd1" targetNamespace="http://schemas.microsoft.com/office/2006/metadata/properties" ma:root="true" ma:fieldsID="9368e95e6d809ae6a1d298a4e911960d" ns2:_="" ns3:_="">
    <xsd:import namespace="9c109780-2618-4415-962e-bae6070710d0"/>
    <xsd:import namespace="18f26218-809e-4952-a51b-5c5ccdfacf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09780-2618-4415-962e-bae6070710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f26218-809e-4952-a51b-5c5ccdfacfd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AFC4E6-821C-474A-869C-297E5C7C0DD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C656EA6-E1DA-483A-B800-C6A9BD17FA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827153-88D1-4BBA-BDB8-0D0A938D20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109780-2618-4415-962e-bae6070710d0"/>
    <ds:schemaRef ds:uri="18f26218-809e-4952-a51b-5c5ccdfacf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Atrium</vt:lpstr>
      <vt:lpstr>Evropeyskiy</vt:lpstr>
      <vt:lpstr>Galereya SPb</vt:lpstr>
      <vt:lpstr>Tsvetnoy</vt:lpstr>
      <vt:lpstr>Aviapark</vt:lpstr>
      <vt:lpstr>Metropolis</vt:lpstr>
      <vt:lpstr>Manezh</vt:lpstr>
      <vt:lpstr>Novosibirsk Galereya</vt:lpstr>
      <vt:lpstr>Khimki</vt:lpstr>
      <vt:lpstr>Rostov Gorisont</vt:lpstr>
      <vt:lpstr>Vegas City</vt:lpstr>
      <vt:lpstr>ONLINE</vt:lpstr>
      <vt:lpstr>Total 2020</vt:lpstr>
      <vt:lpstr>data</vt:lpstr>
      <vt:lpstr>source</vt:lpstr>
      <vt:lpstr>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keywords>REPORT</cp:keywords>
  <cp:lastModifiedBy>o.samarina</cp:lastModifiedBy>
  <dcterms:created xsi:type="dcterms:W3CDTF">2012-10-05T10:57:56Z</dcterms:created>
  <dcterms:modified xsi:type="dcterms:W3CDTF">2020-09-24T10:58:12Z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0x01010057E0E0E3C194FB46BCD2F9EC002330AD</vt:lpwstr>
  </property>
</Properties>
</file>